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120" yWindow="345" windowWidth="14910" windowHeight="7440" firstSheet="3" activeTab="3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state="hidden" r:id="rId8"/>
    <sheet name="OBRADOR REM " sheetId="72" state="hidden" r:id="rId9"/>
    <sheet name="FACTU OBRADOR " sheetId="73" state="hidden" r:id="rId10"/>
    <sheet name="OBRADOR FACT" sheetId="74" state="hidden" r:id="rId11"/>
    <sheet name="NVO X COBRAR OBRADOR" sheetId="75" state="hidden" r:id="rId12"/>
    <sheet name="FACT X COBBRO OBRADOR" sheetId="76" state="hidden" r:id="rId13"/>
    <sheet name="HERRA REM " sheetId="79" state="hidden" r:id="rId14"/>
    <sheet name="CREDI HERRA " sheetId="80" state="hidden" r:id="rId15"/>
    <sheet name="EDO. CTA HERRA " sheetId="81" state="hidden" r:id="rId16"/>
    <sheet name="NOTAS V HERRA " sheetId="82" state="hidden" r:id="rId17"/>
    <sheet name="Hoja6" sheetId="83" r:id="rId18"/>
    <sheet name="Hoja9" sheetId="86" r:id="rId19"/>
    <sheet name="Hoja10" sheetId="87" r:id="rId20"/>
  </sheets>
  <calcPr calcId="144525"/>
  <fileRecoveryPr autoRecover="0"/>
</workbook>
</file>

<file path=xl/calcChain.xml><?xml version="1.0" encoding="utf-8"?>
<calcChain xmlns="http://schemas.openxmlformats.org/spreadsheetml/2006/main">
  <c r="H1756" i="61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0"/>
  <c r="H1579"/>
  <c r="G1025" l="1"/>
  <c r="G999"/>
  <c r="G448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1"/>
  <c r="H1510"/>
  <c r="H1509"/>
  <c r="H1508"/>
  <c r="H1507"/>
  <c r="H1506" l="1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G1136" l="1"/>
  <c r="G1112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 l="1"/>
  <c r="H1253"/>
  <c r="H1252"/>
  <c r="H1251"/>
  <c r="H1250"/>
  <c r="H1249"/>
  <c r="H1248"/>
  <c r="H1247"/>
  <c r="H1246"/>
  <c r="H1245"/>
  <c r="H1244"/>
  <c r="H1243"/>
  <c r="H1242"/>
  <c r="H1241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 l="1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 l="1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DP6" i="72"/>
  <c r="DP7" s="1"/>
  <c r="DP8" s="1"/>
  <c r="DP9" s="1"/>
  <c r="DP10" s="1"/>
  <c r="DP11" s="1"/>
  <c r="DP12" s="1"/>
  <c r="DP13" s="1"/>
  <c r="DP14" s="1"/>
  <c r="DP15" s="1"/>
  <c r="DP16" s="1"/>
  <c r="DP17" s="1"/>
  <c r="DP18" s="1"/>
  <c r="DP19" s="1"/>
  <c r="DP20" s="1"/>
  <c r="DP21" s="1"/>
  <c r="DP22" s="1"/>
  <c r="DP23" s="1"/>
  <c r="DP24" s="1"/>
  <c r="DP25" s="1"/>
  <c r="DP26" s="1"/>
  <c r="DP27" s="1"/>
  <c r="DP28" s="1"/>
  <c r="DP29" s="1"/>
  <c r="DP30" s="1"/>
  <c r="DP31" s="1"/>
  <c r="DP32" s="1"/>
  <c r="DP33" s="1"/>
  <c r="DP34" s="1"/>
  <c r="DP35" s="1"/>
  <c r="DP36" s="1"/>
  <c r="DP37" s="1"/>
  <c r="DP38" s="1"/>
  <c r="DP39" s="1"/>
  <c r="DP40" s="1"/>
  <c r="DP41" s="1"/>
  <c r="DP42" s="1"/>
  <c r="DP43" s="1"/>
  <c r="H832" i="61"/>
  <c r="H831"/>
  <c r="H830"/>
  <c r="H829"/>
  <c r="H828"/>
  <c r="H827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2" l="1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G605" l="1"/>
  <c r="G487"/>
  <c r="ZC12" i="72"/>
  <c r="H721" i="61" l="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 l="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337"/>
  <c r="H338"/>
  <c r="H339"/>
  <c r="H192"/>
  <c r="H193"/>
  <c r="H194"/>
  <c r="H195"/>
  <c r="H196"/>
  <c r="H197"/>
  <c r="H198"/>
  <c r="H199"/>
  <c r="H200"/>
  <c r="H201"/>
  <c r="H202"/>
  <c r="H456" l="1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267"/>
  <c r="H268"/>
  <c r="H269"/>
  <c r="H270"/>
  <c r="H271"/>
  <c r="H129"/>
  <c r="H130"/>
  <c r="H131"/>
  <c r="H132"/>
  <c r="H133"/>
  <c r="H134"/>
  <c r="H387" l="1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 l="1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 l="1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OE6" i="74" l="1"/>
  <c r="OE7" s="1"/>
  <c r="OE8" s="1"/>
  <c r="OE9" s="1"/>
  <c r="OE10" s="1"/>
  <c r="OE11" s="1"/>
  <c r="OE12" s="1"/>
  <c r="OE13" s="1"/>
  <c r="OE14" s="1"/>
  <c r="OE15" s="1"/>
  <c r="OE16" s="1"/>
  <c r="OE17" s="1"/>
  <c r="OE18" s="1"/>
  <c r="OE19" s="1"/>
  <c r="OE20" s="1"/>
  <c r="OE21" s="1"/>
  <c r="OE22" s="1"/>
  <c r="OE23" s="1"/>
  <c r="OE24" s="1"/>
  <c r="OE25" s="1"/>
  <c r="OE26" s="1"/>
  <c r="OE27" s="1"/>
  <c r="OE28" s="1"/>
  <c r="OE29" s="1"/>
  <c r="OE30" s="1"/>
  <c r="OE31" s="1"/>
  <c r="OE32" s="1"/>
  <c r="OE33" s="1"/>
  <c r="OE34" s="1"/>
  <c r="OE35" s="1"/>
  <c r="OE36" s="1"/>
  <c r="OE37" s="1"/>
  <c r="OE38" s="1"/>
  <c r="OE39" s="1"/>
  <c r="OE40" s="1"/>
  <c r="OE41" s="1"/>
  <c r="OE42" s="1"/>
  <c r="OE43" s="1"/>
  <c r="NX6"/>
  <c r="NX7" s="1"/>
  <c r="NX8" s="1"/>
  <c r="NX9" s="1"/>
  <c r="NX10" s="1"/>
  <c r="NX11" s="1"/>
  <c r="NX12" s="1"/>
  <c r="NX13" s="1"/>
  <c r="NX14" s="1"/>
  <c r="NX15" s="1"/>
  <c r="NX16" s="1"/>
  <c r="NX17" s="1"/>
  <c r="NX18" s="1"/>
  <c r="NX19" s="1"/>
  <c r="NX20" s="1"/>
  <c r="NX21" s="1"/>
  <c r="NX22" s="1"/>
  <c r="NX23" s="1"/>
  <c r="NX24" s="1"/>
  <c r="NX25" s="1"/>
  <c r="NX26" s="1"/>
  <c r="NX27" s="1"/>
  <c r="NX28" s="1"/>
  <c r="NX29" s="1"/>
  <c r="NX30" s="1"/>
  <c r="NX31" s="1"/>
  <c r="NX32" s="1"/>
  <c r="NX33" s="1"/>
  <c r="NX34" s="1"/>
  <c r="NX35" s="1"/>
  <c r="NX36" s="1"/>
  <c r="NX37" s="1"/>
  <c r="NX38" s="1"/>
  <c r="NX39" s="1"/>
  <c r="NX40" s="1"/>
  <c r="NX41" s="1"/>
  <c r="NX42" s="1"/>
  <c r="NX43" s="1"/>
  <c r="NQ6"/>
  <c r="NQ7" s="1"/>
  <c r="NQ8" s="1"/>
  <c r="NQ9" s="1"/>
  <c r="NQ10" s="1"/>
  <c r="NQ11" s="1"/>
  <c r="NQ12" s="1"/>
  <c r="NQ13" s="1"/>
  <c r="NQ14" s="1"/>
  <c r="NQ15" s="1"/>
  <c r="NQ16" s="1"/>
  <c r="NQ17" s="1"/>
  <c r="NQ18" s="1"/>
  <c r="NQ19" s="1"/>
  <c r="NQ20" s="1"/>
  <c r="NQ21" s="1"/>
  <c r="NQ22" s="1"/>
  <c r="NQ23" s="1"/>
  <c r="NQ24" s="1"/>
  <c r="NQ25" s="1"/>
  <c r="NQ26" s="1"/>
  <c r="NQ27" s="1"/>
  <c r="NQ28" s="1"/>
  <c r="NQ29" s="1"/>
  <c r="NQ30" s="1"/>
  <c r="NQ31" s="1"/>
  <c r="NQ32" s="1"/>
  <c r="NQ33" s="1"/>
  <c r="NQ34" s="1"/>
  <c r="NQ35" s="1"/>
  <c r="NQ36" s="1"/>
  <c r="NQ37" s="1"/>
  <c r="NQ38" s="1"/>
  <c r="NQ39" s="1"/>
  <c r="NQ40" s="1"/>
  <c r="NQ41" s="1"/>
  <c r="NQ42" s="1"/>
  <c r="NQ43" s="1"/>
  <c r="NJ6"/>
  <c r="NJ7" s="1"/>
  <c r="NJ8" s="1"/>
  <c r="NJ9" s="1"/>
  <c r="NJ10" s="1"/>
  <c r="NJ11" s="1"/>
  <c r="NJ12" s="1"/>
  <c r="NJ13" s="1"/>
  <c r="NJ14" s="1"/>
  <c r="NJ15" s="1"/>
  <c r="NJ16" s="1"/>
  <c r="NJ17" s="1"/>
  <c r="NJ18" s="1"/>
  <c r="NJ19" s="1"/>
  <c r="NJ20" s="1"/>
  <c r="NJ21" s="1"/>
  <c r="NJ22" s="1"/>
  <c r="NJ23" s="1"/>
  <c r="NJ24" s="1"/>
  <c r="NJ25" s="1"/>
  <c r="NJ26" s="1"/>
  <c r="NJ27" s="1"/>
  <c r="NJ28" s="1"/>
  <c r="NJ29" s="1"/>
  <c r="NJ30" s="1"/>
  <c r="NJ31" s="1"/>
  <c r="NJ32" s="1"/>
  <c r="NJ33" s="1"/>
  <c r="NJ34" s="1"/>
  <c r="NJ35" s="1"/>
  <c r="NJ36" s="1"/>
  <c r="NJ37" s="1"/>
  <c r="NJ38" s="1"/>
  <c r="NJ39" s="1"/>
  <c r="NJ40" s="1"/>
  <c r="NJ41" s="1"/>
  <c r="NJ42" s="1"/>
  <c r="NJ43" s="1"/>
  <c r="NC6"/>
  <c r="NC7" s="1"/>
  <c r="NC8" s="1"/>
  <c r="NC9" s="1"/>
  <c r="NC10" s="1"/>
  <c r="NC11" s="1"/>
  <c r="NC12" s="1"/>
  <c r="NC13" s="1"/>
  <c r="NC14" s="1"/>
  <c r="NC15" s="1"/>
  <c r="NC16" s="1"/>
  <c r="NC17" s="1"/>
  <c r="NC18" s="1"/>
  <c r="NC19" s="1"/>
  <c r="NC20" s="1"/>
  <c r="NC21" s="1"/>
  <c r="NC22" s="1"/>
  <c r="NC23" s="1"/>
  <c r="NC24" s="1"/>
  <c r="NC25" s="1"/>
  <c r="NC26" s="1"/>
  <c r="NC27" s="1"/>
  <c r="NC28" s="1"/>
  <c r="NC29" s="1"/>
  <c r="NC30" s="1"/>
  <c r="NC31" s="1"/>
  <c r="NC32" s="1"/>
  <c r="NC33" s="1"/>
  <c r="NC34" s="1"/>
  <c r="NC35" s="1"/>
  <c r="NC36" s="1"/>
  <c r="NC37" s="1"/>
  <c r="NC38" s="1"/>
  <c r="NC39" s="1"/>
  <c r="NC40" s="1"/>
  <c r="NC41" s="1"/>
  <c r="NC42" s="1"/>
  <c r="NC43" s="1"/>
  <c r="MV6"/>
  <c r="MV7" s="1"/>
  <c r="MV8" s="1"/>
  <c r="MV9" s="1"/>
  <c r="MV10" s="1"/>
  <c r="MV11" s="1"/>
  <c r="MV12" s="1"/>
  <c r="MV13" s="1"/>
  <c r="MV14" s="1"/>
  <c r="MV15" s="1"/>
  <c r="MV16" s="1"/>
  <c r="MV17" s="1"/>
  <c r="MV18" s="1"/>
  <c r="MV19" s="1"/>
  <c r="MV20" s="1"/>
  <c r="MV21" s="1"/>
  <c r="MV22" s="1"/>
  <c r="MV23" s="1"/>
  <c r="MV24" s="1"/>
  <c r="MV25" s="1"/>
  <c r="MV26" s="1"/>
  <c r="MV27" s="1"/>
  <c r="MV28" s="1"/>
  <c r="MV29" s="1"/>
  <c r="MV30" s="1"/>
  <c r="MV31" s="1"/>
  <c r="MV32" s="1"/>
  <c r="MV33" s="1"/>
  <c r="MV34" s="1"/>
  <c r="MV35" s="1"/>
  <c r="MV36" s="1"/>
  <c r="MV37" s="1"/>
  <c r="MV38" s="1"/>
  <c r="MV39" s="1"/>
  <c r="MV40" s="1"/>
  <c r="MV41" s="1"/>
  <c r="MV42" s="1"/>
  <c r="MV43" s="1"/>
  <c r="MO6"/>
  <c r="MO7" s="1"/>
  <c r="MO8" s="1"/>
  <c r="MO9" s="1"/>
  <c r="MO10" s="1"/>
  <c r="MO11" s="1"/>
  <c r="MO12" s="1"/>
  <c r="MO13" s="1"/>
  <c r="MO14" s="1"/>
  <c r="MO15" s="1"/>
  <c r="MO16" s="1"/>
  <c r="MO17" s="1"/>
  <c r="MO18" s="1"/>
  <c r="MO19" s="1"/>
  <c r="MO20" s="1"/>
  <c r="MO21" s="1"/>
  <c r="MO22" s="1"/>
  <c r="MO23" s="1"/>
  <c r="MO24" s="1"/>
  <c r="MO25" s="1"/>
  <c r="MO26" s="1"/>
  <c r="MO27" s="1"/>
  <c r="MO28" s="1"/>
  <c r="MO29" s="1"/>
  <c r="MO30" s="1"/>
  <c r="MO31" s="1"/>
  <c r="MO32" s="1"/>
  <c r="MO33" s="1"/>
  <c r="MO34" s="1"/>
  <c r="MO35" s="1"/>
  <c r="MO36" s="1"/>
  <c r="MO37" s="1"/>
  <c r="MO38" s="1"/>
  <c r="MO39" s="1"/>
  <c r="MO40" s="1"/>
  <c r="MO41" s="1"/>
  <c r="MO42" s="1"/>
  <c r="MO43" s="1"/>
  <c r="MH6"/>
  <c r="MH7" s="1"/>
  <c r="MH8" s="1"/>
  <c r="MH9" s="1"/>
  <c r="MH10" s="1"/>
  <c r="MH11" s="1"/>
  <c r="MH12" s="1"/>
  <c r="MH13" s="1"/>
  <c r="MH14" s="1"/>
  <c r="MH15" s="1"/>
  <c r="MH16" s="1"/>
  <c r="MH17" s="1"/>
  <c r="MH18" s="1"/>
  <c r="MH19" s="1"/>
  <c r="MH20" s="1"/>
  <c r="MH21" s="1"/>
  <c r="MH22" s="1"/>
  <c r="MH23" s="1"/>
  <c r="MH24" s="1"/>
  <c r="MH25" s="1"/>
  <c r="MH26" s="1"/>
  <c r="MH27" s="1"/>
  <c r="MH28" s="1"/>
  <c r="MH29" s="1"/>
  <c r="MH30" s="1"/>
  <c r="MH31" s="1"/>
  <c r="MH32" s="1"/>
  <c r="MH33" s="1"/>
  <c r="MH34" s="1"/>
  <c r="MH35" s="1"/>
  <c r="MH36" s="1"/>
  <c r="MH37" s="1"/>
  <c r="MH38" s="1"/>
  <c r="MH39" s="1"/>
  <c r="MH40" s="1"/>
  <c r="MH41" s="1"/>
  <c r="MH42" s="1"/>
  <c r="MH43" s="1"/>
  <c r="MA6"/>
  <c r="MA7" s="1"/>
  <c r="MA8" s="1"/>
  <c r="MA9" s="1"/>
  <c r="MA10" s="1"/>
  <c r="MA11" s="1"/>
  <c r="MA12" s="1"/>
  <c r="MA13" s="1"/>
  <c r="MA14" s="1"/>
  <c r="MA15" s="1"/>
  <c r="MA16" s="1"/>
  <c r="MA17" s="1"/>
  <c r="MA18" s="1"/>
  <c r="MA19" s="1"/>
  <c r="MA20" s="1"/>
  <c r="MA21" s="1"/>
  <c r="MA22" s="1"/>
  <c r="MA23" s="1"/>
  <c r="MA24" s="1"/>
  <c r="MA25" s="1"/>
  <c r="MA26" s="1"/>
  <c r="MA27" s="1"/>
  <c r="MA28" s="1"/>
  <c r="MA29" s="1"/>
  <c r="MA30" s="1"/>
  <c r="MA31" s="1"/>
  <c r="MA32" s="1"/>
  <c r="MA33" s="1"/>
  <c r="MA34" s="1"/>
  <c r="MA35" s="1"/>
  <c r="MA36" s="1"/>
  <c r="MA37" s="1"/>
  <c r="MA38" s="1"/>
  <c r="MA39" s="1"/>
  <c r="MA40" s="1"/>
  <c r="MA41" s="1"/>
  <c r="MA42" s="1"/>
  <c r="MA43" s="1"/>
  <c r="LT6"/>
  <c r="LT7" s="1"/>
  <c r="LT8" s="1"/>
  <c r="LT9" s="1"/>
  <c r="LT10" s="1"/>
  <c r="LT11" s="1"/>
  <c r="LT12" s="1"/>
  <c r="LT13" s="1"/>
  <c r="LT14" s="1"/>
  <c r="LT15" s="1"/>
  <c r="LT16" s="1"/>
  <c r="LT17" s="1"/>
  <c r="LT18" s="1"/>
  <c r="LT19" s="1"/>
  <c r="LT20" s="1"/>
  <c r="LT21" s="1"/>
  <c r="LT22" s="1"/>
  <c r="LT23" s="1"/>
  <c r="LT24" s="1"/>
  <c r="LT25" s="1"/>
  <c r="LT26" s="1"/>
  <c r="LT27" s="1"/>
  <c r="LT28" s="1"/>
  <c r="LT29" s="1"/>
  <c r="LT30" s="1"/>
  <c r="LT31" s="1"/>
  <c r="LT32" s="1"/>
  <c r="LT33" s="1"/>
  <c r="LT34" s="1"/>
  <c r="LT35" s="1"/>
  <c r="LT36" s="1"/>
  <c r="LT37" s="1"/>
  <c r="LT38" s="1"/>
  <c r="LT39" s="1"/>
  <c r="LT40" s="1"/>
  <c r="LT41" s="1"/>
  <c r="LT42" s="1"/>
  <c r="LT43" s="1"/>
  <c r="LM6"/>
  <c r="LM7" s="1"/>
  <c r="LM8" s="1"/>
  <c r="LM9" s="1"/>
  <c r="LM10" s="1"/>
  <c r="LM11" s="1"/>
  <c r="LM12" s="1"/>
  <c r="LM13" s="1"/>
  <c r="LM14" s="1"/>
  <c r="LM15" s="1"/>
  <c r="LM16" s="1"/>
  <c r="LM17" s="1"/>
  <c r="LM18" s="1"/>
  <c r="LM19" s="1"/>
  <c r="LM20" s="1"/>
  <c r="LM21" s="1"/>
  <c r="LM22" s="1"/>
  <c r="LM23" s="1"/>
  <c r="LM24" s="1"/>
  <c r="LM25" s="1"/>
  <c r="LM26" s="1"/>
  <c r="LM27" s="1"/>
  <c r="LM28" s="1"/>
  <c r="LM29" s="1"/>
  <c r="LM30" s="1"/>
  <c r="LM31" s="1"/>
  <c r="LM32" s="1"/>
  <c r="LM33" s="1"/>
  <c r="LM34" s="1"/>
  <c r="LM35" s="1"/>
  <c r="LM36" s="1"/>
  <c r="LM37" s="1"/>
  <c r="LM38" s="1"/>
  <c r="LM39" s="1"/>
  <c r="LM40" s="1"/>
  <c r="LM41" s="1"/>
  <c r="LM42" s="1"/>
  <c r="LM43" s="1"/>
  <c r="LF6"/>
  <c r="LF7" s="1"/>
  <c r="LF8" s="1"/>
  <c r="LF9" s="1"/>
  <c r="LF10" s="1"/>
  <c r="LF11" s="1"/>
  <c r="LF12" s="1"/>
  <c r="LF13" s="1"/>
  <c r="LF14" s="1"/>
  <c r="LF15" s="1"/>
  <c r="LF16" s="1"/>
  <c r="LF17" s="1"/>
  <c r="LF18" s="1"/>
  <c r="LF19" s="1"/>
  <c r="LF20" s="1"/>
  <c r="LF21" s="1"/>
  <c r="LF22" s="1"/>
  <c r="LF23" s="1"/>
  <c r="LF24" s="1"/>
  <c r="LF25" s="1"/>
  <c r="LF26" s="1"/>
  <c r="LF27" s="1"/>
  <c r="LF28" s="1"/>
  <c r="LF29" s="1"/>
  <c r="LF30" s="1"/>
  <c r="LF31" s="1"/>
  <c r="LF32" s="1"/>
  <c r="LF33" s="1"/>
  <c r="LF34" s="1"/>
  <c r="LF35" s="1"/>
  <c r="LF36" s="1"/>
  <c r="LF37" s="1"/>
  <c r="LF38" s="1"/>
  <c r="LF39" s="1"/>
  <c r="LF40" s="1"/>
  <c r="LF41" s="1"/>
  <c r="LF42" s="1"/>
  <c r="LF43" s="1"/>
  <c r="KY6"/>
  <c r="KY7" s="1"/>
  <c r="KY8" s="1"/>
  <c r="KY9" s="1"/>
  <c r="KY10" s="1"/>
  <c r="KY11" s="1"/>
  <c r="KY12" s="1"/>
  <c r="KY13" s="1"/>
  <c r="KY14" s="1"/>
  <c r="KY15" s="1"/>
  <c r="KY16" s="1"/>
  <c r="KY17" s="1"/>
  <c r="KY18" s="1"/>
  <c r="KY19" s="1"/>
  <c r="KY20" s="1"/>
  <c r="KY21" s="1"/>
  <c r="KY22" s="1"/>
  <c r="KY23" s="1"/>
  <c r="KY24" s="1"/>
  <c r="KY25" s="1"/>
  <c r="KY26" s="1"/>
  <c r="KY27" s="1"/>
  <c r="KY28" s="1"/>
  <c r="KY29" s="1"/>
  <c r="KY30" s="1"/>
  <c r="KY31" s="1"/>
  <c r="KY32" s="1"/>
  <c r="KY33" s="1"/>
  <c r="KY34" s="1"/>
  <c r="KY35" s="1"/>
  <c r="KY36" s="1"/>
  <c r="KY37" s="1"/>
  <c r="KY38" s="1"/>
  <c r="KY39" s="1"/>
  <c r="KY40" s="1"/>
  <c r="KY41" s="1"/>
  <c r="KY42" s="1"/>
  <c r="KY43" s="1"/>
  <c r="KR6"/>
  <c r="KR7" s="1"/>
  <c r="KR8" s="1"/>
  <c r="KR9" s="1"/>
  <c r="KR10" s="1"/>
  <c r="KR11" s="1"/>
  <c r="KR12" s="1"/>
  <c r="KR13" s="1"/>
  <c r="KR14" s="1"/>
  <c r="KR15" s="1"/>
  <c r="KR16" s="1"/>
  <c r="KR17" s="1"/>
  <c r="KR18" s="1"/>
  <c r="KR19" s="1"/>
  <c r="KR20" s="1"/>
  <c r="KR21" s="1"/>
  <c r="KR22" s="1"/>
  <c r="KR23" s="1"/>
  <c r="KR24" s="1"/>
  <c r="KR25" s="1"/>
  <c r="KR26" s="1"/>
  <c r="KR27" s="1"/>
  <c r="KR28" s="1"/>
  <c r="KR29" s="1"/>
  <c r="KR30" s="1"/>
  <c r="KR31" s="1"/>
  <c r="KR32" s="1"/>
  <c r="KR33" s="1"/>
  <c r="KR34" s="1"/>
  <c r="KR35" s="1"/>
  <c r="KR36" s="1"/>
  <c r="KR37" s="1"/>
  <c r="KR38" s="1"/>
  <c r="KR39" s="1"/>
  <c r="KR40" s="1"/>
  <c r="KR41" s="1"/>
  <c r="KR42" s="1"/>
  <c r="KR43" s="1"/>
  <c r="KK6"/>
  <c r="KK7" s="1"/>
  <c r="KK8" s="1"/>
  <c r="KK9" s="1"/>
  <c r="KK10" s="1"/>
  <c r="KK11" s="1"/>
  <c r="KK12" s="1"/>
  <c r="KK13" s="1"/>
  <c r="KK14" s="1"/>
  <c r="KK15" s="1"/>
  <c r="KK16" s="1"/>
  <c r="KK17" s="1"/>
  <c r="KK18" s="1"/>
  <c r="KK19" s="1"/>
  <c r="KK20" s="1"/>
  <c r="KK21" s="1"/>
  <c r="KK22" s="1"/>
  <c r="KK23" s="1"/>
  <c r="KK24" s="1"/>
  <c r="KK25" s="1"/>
  <c r="KK26" s="1"/>
  <c r="KK27" s="1"/>
  <c r="KK28" s="1"/>
  <c r="KK29" s="1"/>
  <c r="KK30" s="1"/>
  <c r="KK31" s="1"/>
  <c r="KK32" s="1"/>
  <c r="KK33" s="1"/>
  <c r="KK34" s="1"/>
  <c r="KK35" s="1"/>
  <c r="KK36" s="1"/>
  <c r="KK37" s="1"/>
  <c r="KK38" s="1"/>
  <c r="KK39" s="1"/>
  <c r="KK40" s="1"/>
  <c r="KK41" s="1"/>
  <c r="KK42" s="1"/>
  <c r="KK43" s="1"/>
  <c r="KD6"/>
  <c r="KD7" s="1"/>
  <c r="KD8" s="1"/>
  <c r="KD9" s="1"/>
  <c r="KD10" s="1"/>
  <c r="KD11" s="1"/>
  <c r="KD12" s="1"/>
  <c r="KD13" s="1"/>
  <c r="KD14" s="1"/>
  <c r="KD15" s="1"/>
  <c r="KD16" s="1"/>
  <c r="KD17" s="1"/>
  <c r="KD18" s="1"/>
  <c r="KD19" s="1"/>
  <c r="KD20" s="1"/>
  <c r="KD21" s="1"/>
  <c r="KD22" s="1"/>
  <c r="KD23" s="1"/>
  <c r="KD24" s="1"/>
  <c r="KD25" s="1"/>
  <c r="KD26" s="1"/>
  <c r="KD27" s="1"/>
  <c r="KD28" s="1"/>
  <c r="KD29" s="1"/>
  <c r="KD30" s="1"/>
  <c r="KD31" s="1"/>
  <c r="KD32" s="1"/>
  <c r="KD33" s="1"/>
  <c r="KD34" s="1"/>
  <c r="KD35" s="1"/>
  <c r="KD36" s="1"/>
  <c r="KD37" s="1"/>
  <c r="KD38" s="1"/>
  <c r="KD39" s="1"/>
  <c r="KD40" s="1"/>
  <c r="KD41" s="1"/>
  <c r="KD42" s="1"/>
  <c r="KD43" s="1"/>
  <c r="JW6"/>
  <c r="JW7" s="1"/>
  <c r="JW8" s="1"/>
  <c r="JW9" s="1"/>
  <c r="JW10" s="1"/>
  <c r="JW11" s="1"/>
  <c r="JW12" s="1"/>
  <c r="JW13" s="1"/>
  <c r="JW14" s="1"/>
  <c r="JW15" s="1"/>
  <c r="JW16" s="1"/>
  <c r="JW17" s="1"/>
  <c r="JW18" s="1"/>
  <c r="JW19" s="1"/>
  <c r="JW20" s="1"/>
  <c r="JW21" s="1"/>
  <c r="JW22" s="1"/>
  <c r="JW23" s="1"/>
  <c r="JW24" s="1"/>
  <c r="JW25" s="1"/>
  <c r="JW26" s="1"/>
  <c r="JW27" s="1"/>
  <c r="JW28" s="1"/>
  <c r="JW29" s="1"/>
  <c r="JW30" s="1"/>
  <c r="JW31" s="1"/>
  <c r="JW32" s="1"/>
  <c r="JW33" s="1"/>
  <c r="JW34" s="1"/>
  <c r="JW35" s="1"/>
  <c r="JW36" s="1"/>
  <c r="JW37" s="1"/>
  <c r="JW38" s="1"/>
  <c r="JW39" s="1"/>
  <c r="JW40" s="1"/>
  <c r="JW41" s="1"/>
  <c r="JW42" s="1"/>
  <c r="JW43" s="1"/>
  <c r="JP6"/>
  <c r="JP7" s="1"/>
  <c r="JP8" s="1"/>
  <c r="JP9" s="1"/>
  <c r="JP10" s="1"/>
  <c r="JP11" s="1"/>
  <c r="JP12" s="1"/>
  <c r="JP13" s="1"/>
  <c r="JP14" s="1"/>
  <c r="JP15" s="1"/>
  <c r="JP16" s="1"/>
  <c r="JP17" s="1"/>
  <c r="JP18" s="1"/>
  <c r="JP19" s="1"/>
  <c r="JP20" s="1"/>
  <c r="JP21" s="1"/>
  <c r="JP22" s="1"/>
  <c r="JP23" s="1"/>
  <c r="JP24" s="1"/>
  <c r="JP25" s="1"/>
  <c r="JP26" s="1"/>
  <c r="JP27" s="1"/>
  <c r="JP28" s="1"/>
  <c r="JP29" s="1"/>
  <c r="JP30" s="1"/>
  <c r="JP31" s="1"/>
  <c r="JP32" s="1"/>
  <c r="JP33" s="1"/>
  <c r="JP34" s="1"/>
  <c r="JP35" s="1"/>
  <c r="JP36" s="1"/>
  <c r="JP37" s="1"/>
  <c r="JP38" s="1"/>
  <c r="JP39" s="1"/>
  <c r="JP40" s="1"/>
  <c r="JP41" s="1"/>
  <c r="JP42" s="1"/>
  <c r="JP43" s="1"/>
  <c r="JI6"/>
  <c r="JI7" s="1"/>
  <c r="JI8" s="1"/>
  <c r="JI9" s="1"/>
  <c r="JI10" s="1"/>
  <c r="JI11" s="1"/>
  <c r="JI12" s="1"/>
  <c r="JI13" s="1"/>
  <c r="JI14" s="1"/>
  <c r="JI15" s="1"/>
  <c r="JI16" s="1"/>
  <c r="JI17" s="1"/>
  <c r="JI18" s="1"/>
  <c r="JI19" s="1"/>
  <c r="JI20" s="1"/>
  <c r="JI21" s="1"/>
  <c r="JI22" s="1"/>
  <c r="JI23" s="1"/>
  <c r="JI24" s="1"/>
  <c r="JI25" s="1"/>
  <c r="JI26" s="1"/>
  <c r="JI27" s="1"/>
  <c r="JI28" s="1"/>
  <c r="JI29" s="1"/>
  <c r="JI30" s="1"/>
  <c r="JI31" s="1"/>
  <c r="JI32" s="1"/>
  <c r="JI33" s="1"/>
  <c r="JI34" s="1"/>
  <c r="JI35" s="1"/>
  <c r="JI36" s="1"/>
  <c r="JI37" s="1"/>
  <c r="JI38" s="1"/>
  <c r="JI39" s="1"/>
  <c r="JI40" s="1"/>
  <c r="JI41" s="1"/>
  <c r="JI42" s="1"/>
  <c r="JI43" s="1"/>
  <c r="JB6"/>
  <c r="JB7" s="1"/>
  <c r="JB8" s="1"/>
  <c r="JB9" s="1"/>
  <c r="JB10" s="1"/>
  <c r="JB11" s="1"/>
  <c r="JB12" s="1"/>
  <c r="JB13" s="1"/>
  <c r="JB14" s="1"/>
  <c r="JB15" s="1"/>
  <c r="JB16" s="1"/>
  <c r="JB17" s="1"/>
  <c r="JB18" s="1"/>
  <c r="JB19" s="1"/>
  <c r="JB20" s="1"/>
  <c r="JB21" s="1"/>
  <c r="JB22" s="1"/>
  <c r="JB23" s="1"/>
  <c r="JB24" s="1"/>
  <c r="JB25" s="1"/>
  <c r="JB26" s="1"/>
  <c r="JB27" s="1"/>
  <c r="JB28" s="1"/>
  <c r="JB29" s="1"/>
  <c r="JB30" s="1"/>
  <c r="JB31" s="1"/>
  <c r="JB32" s="1"/>
  <c r="JB33" s="1"/>
  <c r="JB34" s="1"/>
  <c r="JB35" s="1"/>
  <c r="JB36" s="1"/>
  <c r="JB37" s="1"/>
  <c r="JB38" s="1"/>
  <c r="JB39" s="1"/>
  <c r="JB40" s="1"/>
  <c r="JB41" s="1"/>
  <c r="JB42" s="1"/>
  <c r="JB43" s="1"/>
  <c r="IU6"/>
  <c r="IU7" s="1"/>
  <c r="IU8" s="1"/>
  <c r="IU9" s="1"/>
  <c r="IU10" s="1"/>
  <c r="IU11" s="1"/>
  <c r="IU12" s="1"/>
  <c r="IU13" s="1"/>
  <c r="IU14" s="1"/>
  <c r="IU15" s="1"/>
  <c r="IU16" s="1"/>
  <c r="IU17" s="1"/>
  <c r="IU18" s="1"/>
  <c r="IU19" s="1"/>
  <c r="IU20" s="1"/>
  <c r="IU21" s="1"/>
  <c r="IU22" s="1"/>
  <c r="IU23" s="1"/>
  <c r="IU24" s="1"/>
  <c r="IU25" s="1"/>
  <c r="IU26" s="1"/>
  <c r="IU27" s="1"/>
  <c r="IU28" s="1"/>
  <c r="IU29" s="1"/>
  <c r="IU30" s="1"/>
  <c r="IU31" s="1"/>
  <c r="IU32" s="1"/>
  <c r="IU33" s="1"/>
  <c r="IU34" s="1"/>
  <c r="IU35" s="1"/>
  <c r="IU36" s="1"/>
  <c r="IU37" s="1"/>
  <c r="IU38" s="1"/>
  <c r="IU39" s="1"/>
  <c r="IU40" s="1"/>
  <c r="IU41" s="1"/>
  <c r="IU42" s="1"/>
  <c r="IU43" s="1"/>
  <c r="IN6"/>
  <c r="IN7" s="1"/>
  <c r="IN8" s="1"/>
  <c r="IN9" s="1"/>
  <c r="IN10" s="1"/>
  <c r="IN11" s="1"/>
  <c r="IN12" s="1"/>
  <c r="IN13" s="1"/>
  <c r="IN14" s="1"/>
  <c r="IN15" s="1"/>
  <c r="IN16" s="1"/>
  <c r="IN17" s="1"/>
  <c r="IN18" s="1"/>
  <c r="IN19" s="1"/>
  <c r="IN20" s="1"/>
  <c r="IN21" s="1"/>
  <c r="IN22" s="1"/>
  <c r="IN23" s="1"/>
  <c r="IN24" s="1"/>
  <c r="IN25" s="1"/>
  <c r="IN26" s="1"/>
  <c r="IN27" s="1"/>
  <c r="IN28" s="1"/>
  <c r="IN29" s="1"/>
  <c r="IN30" s="1"/>
  <c r="IN31" s="1"/>
  <c r="IN32" s="1"/>
  <c r="IN33" s="1"/>
  <c r="IN34" s="1"/>
  <c r="IN35" s="1"/>
  <c r="IN36" s="1"/>
  <c r="IN37" s="1"/>
  <c r="IN38" s="1"/>
  <c r="IN39" s="1"/>
  <c r="IN40" s="1"/>
  <c r="IN41" s="1"/>
  <c r="IN42" s="1"/>
  <c r="IN43" s="1"/>
  <c r="IF6"/>
  <c r="IF7" s="1"/>
  <c r="IF8" s="1"/>
  <c r="IF9" s="1"/>
  <c r="IF10" s="1"/>
  <c r="IF11" s="1"/>
  <c r="IF12" s="1"/>
  <c r="IF13" s="1"/>
  <c r="IF14" s="1"/>
  <c r="IF15" s="1"/>
  <c r="IF16" s="1"/>
  <c r="IF17" s="1"/>
  <c r="IF18" s="1"/>
  <c r="IF19" s="1"/>
  <c r="IF20" s="1"/>
  <c r="IF21" s="1"/>
  <c r="IF22" s="1"/>
  <c r="IF23" s="1"/>
  <c r="IF24" s="1"/>
  <c r="IF25" s="1"/>
  <c r="IF26" s="1"/>
  <c r="IF27" s="1"/>
  <c r="IF28" s="1"/>
  <c r="IF29" s="1"/>
  <c r="IF30" s="1"/>
  <c r="IF31" s="1"/>
  <c r="IF32" s="1"/>
  <c r="IF33" s="1"/>
  <c r="IF34" s="1"/>
  <c r="IF35" s="1"/>
  <c r="IF36" s="1"/>
  <c r="IF37" s="1"/>
  <c r="IF38" s="1"/>
  <c r="IF39" s="1"/>
  <c r="IF40" s="1"/>
  <c r="IF41" s="1"/>
  <c r="IF42" s="1"/>
  <c r="IF43" s="1"/>
  <c r="HY6"/>
  <c r="HY7" s="1"/>
  <c r="HY8" s="1"/>
  <c r="HY9" s="1"/>
  <c r="HY10" s="1"/>
  <c r="HY11" s="1"/>
  <c r="HY12" s="1"/>
  <c r="HY13" s="1"/>
  <c r="HY14" s="1"/>
  <c r="HY15" s="1"/>
  <c r="HY16" s="1"/>
  <c r="HY17" s="1"/>
  <c r="HY18" s="1"/>
  <c r="HY19" s="1"/>
  <c r="HY20" s="1"/>
  <c r="HY21" s="1"/>
  <c r="HY22" s="1"/>
  <c r="HY23" s="1"/>
  <c r="HY24" s="1"/>
  <c r="HY25" s="1"/>
  <c r="HY26" s="1"/>
  <c r="HY27" s="1"/>
  <c r="HY28" s="1"/>
  <c r="HY29" s="1"/>
  <c r="HY30" s="1"/>
  <c r="HY31" s="1"/>
  <c r="HY32" s="1"/>
  <c r="HY33" s="1"/>
  <c r="HY34" s="1"/>
  <c r="HY35" s="1"/>
  <c r="HY36" s="1"/>
  <c r="HY37" s="1"/>
  <c r="HY38" s="1"/>
  <c r="HY39" s="1"/>
  <c r="HY40" s="1"/>
  <c r="HY41" s="1"/>
  <c r="HY42" s="1"/>
  <c r="HY43" s="1"/>
  <c r="HR6"/>
  <c r="HR7" s="1"/>
  <c r="HR8" s="1"/>
  <c r="HR9" s="1"/>
  <c r="HR10" s="1"/>
  <c r="HR11" s="1"/>
  <c r="HR12" s="1"/>
  <c r="HR13" s="1"/>
  <c r="HR14" s="1"/>
  <c r="HR15" s="1"/>
  <c r="HR16" s="1"/>
  <c r="HR17" s="1"/>
  <c r="HR18" s="1"/>
  <c r="HR19" s="1"/>
  <c r="HR20" s="1"/>
  <c r="HR21" s="1"/>
  <c r="HR22" s="1"/>
  <c r="HR23" s="1"/>
  <c r="HR24" s="1"/>
  <c r="HR25" s="1"/>
  <c r="HR26" s="1"/>
  <c r="HR27" s="1"/>
  <c r="HR28" s="1"/>
  <c r="HR29" s="1"/>
  <c r="HR30" s="1"/>
  <c r="HR31" s="1"/>
  <c r="HR32" s="1"/>
  <c r="HR33" s="1"/>
  <c r="HR34" s="1"/>
  <c r="HR35" s="1"/>
  <c r="HR36" s="1"/>
  <c r="HR37" s="1"/>
  <c r="HR38" s="1"/>
  <c r="HR39" s="1"/>
  <c r="HR40" s="1"/>
  <c r="HR41" s="1"/>
  <c r="HR42" s="1"/>
  <c r="HR43" s="1"/>
  <c r="HK6"/>
  <c r="HK7" s="1"/>
  <c r="HK8" s="1"/>
  <c r="HK9" s="1"/>
  <c r="HK10" s="1"/>
  <c r="HK11" s="1"/>
  <c r="HK12" s="1"/>
  <c r="HK13" s="1"/>
  <c r="HK14" s="1"/>
  <c r="HK15" s="1"/>
  <c r="HK16" s="1"/>
  <c r="HK17" s="1"/>
  <c r="HK18" s="1"/>
  <c r="HK19" s="1"/>
  <c r="HK20" s="1"/>
  <c r="HK21" s="1"/>
  <c r="HK22" s="1"/>
  <c r="HK23" s="1"/>
  <c r="HK24" s="1"/>
  <c r="HK25" s="1"/>
  <c r="HK26" s="1"/>
  <c r="HK27" s="1"/>
  <c r="HK28" s="1"/>
  <c r="HK29" s="1"/>
  <c r="HK30" s="1"/>
  <c r="HK31" s="1"/>
  <c r="HK32" s="1"/>
  <c r="HK33" s="1"/>
  <c r="HK34" s="1"/>
  <c r="HK35" s="1"/>
  <c r="HK36" s="1"/>
  <c r="HK37" s="1"/>
  <c r="HK38" s="1"/>
  <c r="HK39" s="1"/>
  <c r="HK40" s="1"/>
  <c r="HK41" s="1"/>
  <c r="HK42" s="1"/>
  <c r="HK43" s="1"/>
  <c r="HD6"/>
  <c r="HD7" s="1"/>
  <c r="HD8" s="1"/>
  <c r="HD9" s="1"/>
  <c r="HD10" s="1"/>
  <c r="HD11" s="1"/>
  <c r="HD12" s="1"/>
  <c r="HD13" s="1"/>
  <c r="HD14" s="1"/>
  <c r="HD15" s="1"/>
  <c r="HD16" s="1"/>
  <c r="HD17" s="1"/>
  <c r="HD18" s="1"/>
  <c r="HD19" s="1"/>
  <c r="HD20" s="1"/>
  <c r="HD21" s="1"/>
  <c r="HD22" s="1"/>
  <c r="HD23" s="1"/>
  <c r="HD24" s="1"/>
  <c r="HD25" s="1"/>
  <c r="HD26" s="1"/>
  <c r="HD27" s="1"/>
  <c r="HD28" s="1"/>
  <c r="HD29" s="1"/>
  <c r="HD30" s="1"/>
  <c r="HD31" s="1"/>
  <c r="HD32" s="1"/>
  <c r="HD33" s="1"/>
  <c r="HD34" s="1"/>
  <c r="HD35" s="1"/>
  <c r="HD36" s="1"/>
  <c r="HD37" s="1"/>
  <c r="HD38" s="1"/>
  <c r="HD39" s="1"/>
  <c r="HD40" s="1"/>
  <c r="HD41" s="1"/>
  <c r="HD42" s="1"/>
  <c r="HD43" s="1"/>
  <c r="GW6"/>
  <c r="GW7" s="1"/>
  <c r="GW8" s="1"/>
  <c r="GW9" s="1"/>
  <c r="GW10" s="1"/>
  <c r="GW11" s="1"/>
  <c r="GW12" s="1"/>
  <c r="GW13" s="1"/>
  <c r="GW14" s="1"/>
  <c r="GW15" s="1"/>
  <c r="GW16" s="1"/>
  <c r="GW17" s="1"/>
  <c r="GW18" s="1"/>
  <c r="GW19" s="1"/>
  <c r="GW20" s="1"/>
  <c r="GW21" s="1"/>
  <c r="GW22" s="1"/>
  <c r="GW23" s="1"/>
  <c r="GW24" s="1"/>
  <c r="GW25" s="1"/>
  <c r="GW26" s="1"/>
  <c r="GW27" s="1"/>
  <c r="GW28" s="1"/>
  <c r="GW29" s="1"/>
  <c r="GW30" s="1"/>
  <c r="GW31" s="1"/>
  <c r="GW32" s="1"/>
  <c r="GW33" s="1"/>
  <c r="GW34" s="1"/>
  <c r="GW35" s="1"/>
  <c r="GW36" s="1"/>
  <c r="GW37" s="1"/>
  <c r="GW38" s="1"/>
  <c r="GW39" s="1"/>
  <c r="GW40" s="1"/>
  <c r="GW41" s="1"/>
  <c r="GW42" s="1"/>
  <c r="GW43" s="1"/>
  <c r="GP6"/>
  <c r="GP7" s="1"/>
  <c r="GP8" s="1"/>
  <c r="GP9" s="1"/>
  <c r="GP10" s="1"/>
  <c r="GP11" s="1"/>
  <c r="GP12" s="1"/>
  <c r="GP13" s="1"/>
  <c r="GP14" s="1"/>
  <c r="GP15" s="1"/>
  <c r="GP16" s="1"/>
  <c r="GP17" s="1"/>
  <c r="GP18" s="1"/>
  <c r="GP19" s="1"/>
  <c r="GP20" s="1"/>
  <c r="GP21" s="1"/>
  <c r="GP22" s="1"/>
  <c r="GP23" s="1"/>
  <c r="GP24" s="1"/>
  <c r="GP25" s="1"/>
  <c r="GP26" s="1"/>
  <c r="GP27" s="1"/>
  <c r="GP28" s="1"/>
  <c r="GP29" s="1"/>
  <c r="GP30" s="1"/>
  <c r="GP31" s="1"/>
  <c r="GP32" s="1"/>
  <c r="GP33" s="1"/>
  <c r="GP34" s="1"/>
  <c r="GP35" s="1"/>
  <c r="GP36" s="1"/>
  <c r="GP37" s="1"/>
  <c r="GP38" s="1"/>
  <c r="GP39" s="1"/>
  <c r="GP40" s="1"/>
  <c r="GP41" s="1"/>
  <c r="GP42" s="1"/>
  <c r="GP43" s="1"/>
  <c r="GI6"/>
  <c r="GI7" s="1"/>
  <c r="GI8" s="1"/>
  <c r="GI9" s="1"/>
  <c r="GI10" s="1"/>
  <c r="GI11" s="1"/>
  <c r="GI12" s="1"/>
  <c r="GI13" s="1"/>
  <c r="GI14" s="1"/>
  <c r="GI15" s="1"/>
  <c r="GI16" s="1"/>
  <c r="GI17" s="1"/>
  <c r="GI18" s="1"/>
  <c r="GI19" s="1"/>
  <c r="GI20" s="1"/>
  <c r="GI21" s="1"/>
  <c r="GI22" s="1"/>
  <c r="GI23" s="1"/>
  <c r="GI24" s="1"/>
  <c r="GI25" s="1"/>
  <c r="GI26" s="1"/>
  <c r="GI27" s="1"/>
  <c r="GI28" s="1"/>
  <c r="GI29" s="1"/>
  <c r="GI30" s="1"/>
  <c r="GI31" s="1"/>
  <c r="GI32" s="1"/>
  <c r="GI33" s="1"/>
  <c r="GI34" s="1"/>
  <c r="GI35" s="1"/>
  <c r="GI36" s="1"/>
  <c r="GI37" s="1"/>
  <c r="GI38" s="1"/>
  <c r="GI39" s="1"/>
  <c r="GI40" s="1"/>
  <c r="GI41" s="1"/>
  <c r="GI42" s="1"/>
  <c r="GI43" s="1"/>
  <c r="GB6"/>
  <c r="GB7" s="1"/>
  <c r="GB8" s="1"/>
  <c r="GB9" s="1"/>
  <c r="GB10" s="1"/>
  <c r="GB11" s="1"/>
  <c r="GB12" s="1"/>
  <c r="GB13" s="1"/>
  <c r="GB14" s="1"/>
  <c r="GB15" s="1"/>
  <c r="GB16" s="1"/>
  <c r="GB17" s="1"/>
  <c r="GB18" s="1"/>
  <c r="GB19" s="1"/>
  <c r="GB20" s="1"/>
  <c r="GB21" s="1"/>
  <c r="GB22" s="1"/>
  <c r="GB23" s="1"/>
  <c r="GB24" s="1"/>
  <c r="GB25" s="1"/>
  <c r="GB26" s="1"/>
  <c r="GB27" s="1"/>
  <c r="GB28" s="1"/>
  <c r="GB29" s="1"/>
  <c r="GB30" s="1"/>
  <c r="GB31" s="1"/>
  <c r="GB32" s="1"/>
  <c r="GB33" s="1"/>
  <c r="GB34" s="1"/>
  <c r="GB35" s="1"/>
  <c r="GB36" s="1"/>
  <c r="GB37" s="1"/>
  <c r="GB38" s="1"/>
  <c r="GB39" s="1"/>
  <c r="GB40" s="1"/>
  <c r="GB41" s="1"/>
  <c r="GB42" s="1"/>
  <c r="GB43" s="1"/>
  <c r="FU6"/>
  <c r="FU7" s="1"/>
  <c r="FU8" s="1"/>
  <c r="FU9" s="1"/>
  <c r="FU10" s="1"/>
  <c r="FU11" s="1"/>
  <c r="FU12" s="1"/>
  <c r="FU13" s="1"/>
  <c r="FU14" s="1"/>
  <c r="FU15" s="1"/>
  <c r="FU16" s="1"/>
  <c r="FU17" s="1"/>
  <c r="FU18" s="1"/>
  <c r="FU19" s="1"/>
  <c r="FU20" s="1"/>
  <c r="FU21" s="1"/>
  <c r="FU22" s="1"/>
  <c r="FU23" s="1"/>
  <c r="FU24" s="1"/>
  <c r="FU25" s="1"/>
  <c r="FU26" s="1"/>
  <c r="FU27" s="1"/>
  <c r="FU28" s="1"/>
  <c r="FU29" s="1"/>
  <c r="FU30" s="1"/>
  <c r="FU31" s="1"/>
  <c r="FU32" s="1"/>
  <c r="FU33" s="1"/>
  <c r="FU34" s="1"/>
  <c r="FU35" s="1"/>
  <c r="FU36" s="1"/>
  <c r="FU37" s="1"/>
  <c r="FU38" s="1"/>
  <c r="FU39" s="1"/>
  <c r="FU40" s="1"/>
  <c r="FU41" s="1"/>
  <c r="FU42" s="1"/>
  <c r="FU43" s="1"/>
  <c r="FN6"/>
  <c r="FN7" s="1"/>
  <c r="FN8" s="1"/>
  <c r="FN9" s="1"/>
  <c r="FN10" s="1"/>
  <c r="FN11" s="1"/>
  <c r="FN12" s="1"/>
  <c r="FN13" s="1"/>
  <c r="FN14" s="1"/>
  <c r="FN15" s="1"/>
  <c r="FN16" s="1"/>
  <c r="FN17" s="1"/>
  <c r="FN18" s="1"/>
  <c r="FN19" s="1"/>
  <c r="FN20" s="1"/>
  <c r="FN21" s="1"/>
  <c r="FN22" s="1"/>
  <c r="FN23" s="1"/>
  <c r="FN24" s="1"/>
  <c r="FN25" s="1"/>
  <c r="FN26" s="1"/>
  <c r="FN27" s="1"/>
  <c r="FN28" s="1"/>
  <c r="FN29" s="1"/>
  <c r="FN30" s="1"/>
  <c r="FN31" s="1"/>
  <c r="FN32" s="1"/>
  <c r="FN33" s="1"/>
  <c r="FN34" s="1"/>
  <c r="FN35" s="1"/>
  <c r="FN36" s="1"/>
  <c r="FN37" s="1"/>
  <c r="FN38" s="1"/>
  <c r="FN39" s="1"/>
  <c r="FN40" s="1"/>
  <c r="FN41" s="1"/>
  <c r="FN42" s="1"/>
  <c r="FN43" s="1"/>
  <c r="FF6"/>
  <c r="FF7" s="1"/>
  <c r="FF8" s="1"/>
  <c r="FF9" s="1"/>
  <c r="FF10" s="1"/>
  <c r="FF11" s="1"/>
  <c r="FF12" s="1"/>
  <c r="FF13" s="1"/>
  <c r="FF14" s="1"/>
  <c r="FF15" s="1"/>
  <c r="FF16" s="1"/>
  <c r="FF17" s="1"/>
  <c r="FF18" s="1"/>
  <c r="FF19" s="1"/>
  <c r="FF20" s="1"/>
  <c r="FF21" s="1"/>
  <c r="FF22" s="1"/>
  <c r="FF23" s="1"/>
  <c r="FF24" s="1"/>
  <c r="FF25" s="1"/>
  <c r="FF26" s="1"/>
  <c r="FF27" s="1"/>
  <c r="FF28" s="1"/>
  <c r="FF29" s="1"/>
  <c r="FF30" s="1"/>
  <c r="FF31" s="1"/>
  <c r="FF32" s="1"/>
  <c r="FF33" s="1"/>
  <c r="FF34" s="1"/>
  <c r="FF35" s="1"/>
  <c r="FF36" s="1"/>
  <c r="FF37" s="1"/>
  <c r="FF38" s="1"/>
  <c r="FF39" s="1"/>
  <c r="FF40" s="1"/>
  <c r="FF41" s="1"/>
  <c r="FF42" s="1"/>
  <c r="FF43" s="1"/>
  <c r="EY6"/>
  <c r="EY7" s="1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EY28" s="1"/>
  <c r="EY29" s="1"/>
  <c r="EY30" s="1"/>
  <c r="EY31" s="1"/>
  <c r="EY32" s="1"/>
  <c r="EY33" s="1"/>
  <c r="EY34" s="1"/>
  <c r="EY35" s="1"/>
  <c r="EY36" s="1"/>
  <c r="EY37" s="1"/>
  <c r="EY38" s="1"/>
  <c r="EY39" s="1"/>
  <c r="EY40" s="1"/>
  <c r="EY41" s="1"/>
  <c r="EY42" s="1"/>
  <c r="EY43" s="1"/>
  <c r="ER6"/>
  <c r="ER7" s="1"/>
  <c r="ER8" s="1"/>
  <c r="ER9" s="1"/>
  <c r="ER10" s="1"/>
  <c r="ER11" s="1"/>
  <c r="ER12" s="1"/>
  <c r="ER13" s="1"/>
  <c r="ER14" s="1"/>
  <c r="ER15" s="1"/>
  <c r="ER16" s="1"/>
  <c r="ER17" s="1"/>
  <c r="ER18" s="1"/>
  <c r="ER19" s="1"/>
  <c r="ER20" s="1"/>
  <c r="ER21" s="1"/>
  <c r="ER22" s="1"/>
  <c r="ER23" s="1"/>
  <c r="ER24" s="1"/>
  <c r="ER25" s="1"/>
  <c r="ER26" s="1"/>
  <c r="ER27" s="1"/>
  <c r="ER28" s="1"/>
  <c r="ER29" s="1"/>
  <c r="ER30" s="1"/>
  <c r="ER31" s="1"/>
  <c r="ER32" s="1"/>
  <c r="ER33" s="1"/>
  <c r="ER34" s="1"/>
  <c r="ER35" s="1"/>
  <c r="ER36" s="1"/>
  <c r="ER37" s="1"/>
  <c r="ER38" s="1"/>
  <c r="ER39" s="1"/>
  <c r="ER40" s="1"/>
  <c r="ER41" s="1"/>
  <c r="ER42" s="1"/>
  <c r="ER43" s="1"/>
  <c r="EK6"/>
  <c r="EK7" s="1"/>
  <c r="EK8" s="1"/>
  <c r="EK9" s="1"/>
  <c r="EK10" s="1"/>
  <c r="EK11" s="1"/>
  <c r="EK12" s="1"/>
  <c r="EK13" s="1"/>
  <c r="EK14" s="1"/>
  <c r="EK15" s="1"/>
  <c r="EK16" s="1"/>
  <c r="EK17" s="1"/>
  <c r="EK18" s="1"/>
  <c r="EK19" s="1"/>
  <c r="EK20" s="1"/>
  <c r="EK21" s="1"/>
  <c r="EK22" s="1"/>
  <c r="EK23" s="1"/>
  <c r="EK24" s="1"/>
  <c r="EK25" s="1"/>
  <c r="EK26" s="1"/>
  <c r="EK27" s="1"/>
  <c r="EK28" s="1"/>
  <c r="EK29" s="1"/>
  <c r="EK30" s="1"/>
  <c r="EK31" s="1"/>
  <c r="EK32" s="1"/>
  <c r="EK33" s="1"/>
  <c r="EK34" s="1"/>
  <c r="EK35" s="1"/>
  <c r="EK36" s="1"/>
  <c r="EK37" s="1"/>
  <c r="EK38" s="1"/>
  <c r="EK39" s="1"/>
  <c r="EK40" s="1"/>
  <c r="EK41" s="1"/>
  <c r="EK42" s="1"/>
  <c r="EK43" s="1"/>
  <c r="ED6"/>
  <c r="ED7" s="1"/>
  <c r="ED8" s="1"/>
  <c r="ED9" s="1"/>
  <c r="ED10" s="1"/>
  <c r="ED11" s="1"/>
  <c r="ED12" s="1"/>
  <c r="ED13" s="1"/>
  <c r="ED14" s="1"/>
  <c r="ED15" s="1"/>
  <c r="ED16" s="1"/>
  <c r="ED17" s="1"/>
  <c r="ED18" s="1"/>
  <c r="ED19" s="1"/>
  <c r="ED20" s="1"/>
  <c r="ED21" s="1"/>
  <c r="ED22" s="1"/>
  <c r="ED23" s="1"/>
  <c r="ED24" s="1"/>
  <c r="ED25" s="1"/>
  <c r="ED26" s="1"/>
  <c r="ED27" s="1"/>
  <c r="ED28" s="1"/>
  <c r="ED29" s="1"/>
  <c r="ED30" s="1"/>
  <c r="ED31" s="1"/>
  <c r="ED32" s="1"/>
  <c r="ED33" s="1"/>
  <c r="ED34" s="1"/>
  <c r="ED35" s="1"/>
  <c r="ED36" s="1"/>
  <c r="ED37" s="1"/>
  <c r="ED38" s="1"/>
  <c r="ED39" s="1"/>
  <c r="ED40" s="1"/>
  <c r="ED41" s="1"/>
  <c r="ED42" s="1"/>
  <c r="ED43" s="1"/>
  <c r="DW6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W28" s="1"/>
  <c r="DW29" s="1"/>
  <c r="DW30" s="1"/>
  <c r="DW31" s="1"/>
  <c r="DW32" s="1"/>
  <c r="DW33" s="1"/>
  <c r="DW34" s="1"/>
  <c r="DW35" s="1"/>
  <c r="DW36" s="1"/>
  <c r="DW37" s="1"/>
  <c r="DW38" s="1"/>
  <c r="DW39" s="1"/>
  <c r="DW40" s="1"/>
  <c r="DW41" s="1"/>
  <c r="DW42" s="1"/>
  <c r="DW43" s="1"/>
  <c r="DO6"/>
  <c r="DO7" s="1"/>
  <c r="DO8" s="1"/>
  <c r="DO9" s="1"/>
  <c r="DO10" s="1"/>
  <c r="DO11" s="1"/>
  <c r="DO12" s="1"/>
  <c r="DO13" s="1"/>
  <c r="DO14" s="1"/>
  <c r="DO15" s="1"/>
  <c r="DO16" s="1"/>
  <c r="DO17" s="1"/>
  <c r="DO18" s="1"/>
  <c r="DO19" s="1"/>
  <c r="DO20" s="1"/>
  <c r="DO21" s="1"/>
  <c r="DO22" s="1"/>
  <c r="DO23" s="1"/>
  <c r="DO24" s="1"/>
  <c r="DO25" s="1"/>
  <c r="DO26" s="1"/>
  <c r="DO27" s="1"/>
  <c r="DO28" s="1"/>
  <c r="DO29" s="1"/>
  <c r="DO30" s="1"/>
  <c r="DO31" s="1"/>
  <c r="DO32" s="1"/>
  <c r="DO33" s="1"/>
  <c r="DO34" s="1"/>
  <c r="DO35" s="1"/>
  <c r="DO36" s="1"/>
  <c r="DO37" s="1"/>
  <c r="DO38" s="1"/>
  <c r="DO39" s="1"/>
  <c r="DO40" s="1"/>
  <c r="DO41" s="1"/>
  <c r="DO42" s="1"/>
  <c r="DO43" s="1"/>
  <c r="DO44" s="1"/>
  <c r="DO45" s="1"/>
  <c r="DO46" s="1"/>
  <c r="DO47" s="1"/>
  <c r="DO48" s="1"/>
  <c r="DO49" s="1"/>
  <c r="DO50" s="1"/>
  <c r="DO51" s="1"/>
  <c r="DO52" s="1"/>
  <c r="DO53" s="1"/>
  <c r="DO54" s="1"/>
  <c r="DO55" s="1"/>
  <c r="DO56" s="1"/>
  <c r="DO57" s="1"/>
  <c r="DO58" s="1"/>
  <c r="DO59" s="1"/>
  <c r="DO60" s="1"/>
  <c r="DO61" s="1"/>
  <c r="DO62" s="1"/>
  <c r="DO63" s="1"/>
  <c r="DO64" s="1"/>
  <c r="DO65" s="1"/>
  <c r="DG6"/>
  <c r="DG7" s="1"/>
  <c r="DG8" s="1"/>
  <c r="DG9" s="1"/>
  <c r="DG10" s="1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CZ6"/>
  <c r="CZ7" s="1"/>
  <c r="CZ8" s="1"/>
  <c r="CZ9" s="1"/>
  <c r="CZ10" s="1"/>
  <c r="CZ11" s="1"/>
  <c r="CZ12" s="1"/>
  <c r="CZ13" s="1"/>
  <c r="CZ14" s="1"/>
  <c r="CZ15" s="1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S6"/>
  <c r="CS7" s="1"/>
  <c r="CS8" s="1"/>
  <c r="CS9" s="1"/>
  <c r="CS10" s="1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CE6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U6"/>
  <c r="AU7" s="1"/>
  <c r="AU8" s="1"/>
  <c r="AU9" s="1"/>
  <c r="AU10" s="1"/>
  <c r="AU11" s="1"/>
  <c r="AU12" s="1"/>
  <c r="AU13" s="1"/>
  <c r="AU14" s="1"/>
  <c r="AU15" s="1"/>
  <c r="AU16" s="1"/>
  <c r="AU17" s="1"/>
  <c r="AU18" s="1"/>
  <c r="AU19" s="1"/>
  <c r="AU20" s="1"/>
  <c r="AU21" s="1"/>
  <c r="AU22" s="1"/>
  <c r="AU23" s="1"/>
  <c r="AU24" s="1"/>
  <c r="AU25" s="1"/>
  <c r="AU26" s="1"/>
  <c r="AU27" s="1"/>
  <c r="AU28" s="1"/>
  <c r="AU29" s="1"/>
  <c r="AU30" s="1"/>
  <c r="AU31" s="1"/>
  <c r="AU32" s="1"/>
  <c r="AU33" s="1"/>
  <c r="AU34" s="1"/>
  <c r="AU35" s="1"/>
  <c r="AU36" s="1"/>
  <c r="AU37" s="1"/>
  <c r="AU38" s="1"/>
  <c r="AU39" s="1"/>
  <c r="AU40" s="1"/>
  <c r="AU41" s="1"/>
  <c r="AU42" s="1"/>
  <c r="AU43" s="1"/>
  <c r="AM6"/>
  <c r="AM7" s="1"/>
  <c r="AM8" s="1"/>
  <c r="AM9" s="1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E36" s="1"/>
  <c r="AE37" s="1"/>
  <c r="AE38" s="1"/>
  <c r="AE39" s="1"/>
  <c r="AE40" s="1"/>
  <c r="AE41" s="1"/>
  <c r="AE42" s="1"/>
  <c r="AE43" s="1"/>
  <c r="W6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O6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G6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EF2"/>
  <c r="I2"/>
  <c r="DB2" s="1"/>
  <c r="DI2" s="1"/>
  <c r="HZ1"/>
  <c r="IG1" s="1"/>
  <c r="IO1" s="1"/>
  <c r="IV1" s="1"/>
  <c r="JC1" s="1"/>
  <c r="JJ1" s="1"/>
  <c r="JQ1" s="1"/>
  <c r="JX1" s="1"/>
  <c r="KE1" s="1"/>
  <c r="ES1"/>
  <c r="EZ1" s="1"/>
  <c r="FG1" s="1"/>
  <c r="FO1" s="1"/>
  <c r="FV1" s="1"/>
  <c r="GC1" s="1"/>
  <c r="GJ1" s="1"/>
  <c r="GQ1" s="1"/>
  <c r="GX1" s="1"/>
  <c r="HE1" s="1"/>
  <c r="HL1" s="1"/>
  <c r="HS1" s="1"/>
  <c r="CM1"/>
  <c r="CT1" s="1"/>
  <c r="DA1" s="1"/>
  <c r="DH1" s="1"/>
  <c r="DP1" s="1"/>
  <c r="DX1" s="1"/>
  <c r="EE1" s="1"/>
  <c r="EL1" s="1"/>
  <c r="P1"/>
  <c r="X1" s="1"/>
  <c r="AF1" s="1"/>
  <c r="AN1" s="1"/>
  <c r="I1"/>
  <c r="DB1" s="1"/>
  <c r="DI1" s="1"/>
  <c r="DQ1" s="1"/>
  <c r="F159" i="73"/>
  <c r="D159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B57"/>
  <c r="B116" s="1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65" i="74" l="1"/>
  <c r="D166" i="73"/>
  <c r="BD1" i="74"/>
  <c r="BK1" s="1"/>
  <c r="BR1" s="1"/>
  <c r="BY1" s="1"/>
  <c r="CF1" s="1"/>
  <c r="AV1"/>
  <c r="KS1"/>
  <c r="KZ1" s="1"/>
  <c r="LG1" s="1"/>
  <c r="LN1" s="1"/>
  <c r="LU1" s="1"/>
  <c r="MB1" s="1"/>
  <c r="MI1" s="1"/>
  <c r="MP1" s="1"/>
  <c r="MW1" s="1"/>
  <c r="ND1" s="1"/>
  <c r="NK1" s="1"/>
  <c r="NR1" s="1"/>
  <c r="NY1" s="1"/>
  <c r="OF1" s="1"/>
  <c r="KL1"/>
  <c r="DY2"/>
  <c r="DQ2"/>
  <c r="Q1"/>
  <c r="Y1" s="1"/>
  <c r="AG1" s="1"/>
  <c r="AO1" s="1"/>
  <c r="AW1"/>
  <c r="BE1"/>
  <c r="BL1"/>
  <c r="Q2"/>
  <c r="Y2" s="1"/>
  <c r="AG2" s="1"/>
  <c r="AO2" s="1"/>
  <c r="AW2"/>
  <c r="BE2"/>
  <c r="BL2"/>
  <c r="CU2" l="1"/>
  <c r="CG2"/>
  <c r="CN2" s="1"/>
  <c r="BS2"/>
  <c r="BZ2" s="1"/>
  <c r="CU1"/>
  <c r="CG1"/>
  <c r="CN1" s="1"/>
  <c r="BS1"/>
  <c r="BZ1" s="1"/>
  <c r="IJ2"/>
  <c r="GD2"/>
  <c r="FA2"/>
  <c r="FH2" s="1"/>
  <c r="FP2" s="1"/>
  <c r="FW2" s="1"/>
  <c r="EM2"/>
  <c r="ET2" s="1"/>
  <c r="IQ2" l="1"/>
  <c r="GK2"/>
  <c r="KN2" l="1"/>
  <c r="JS2"/>
  <c r="JE2"/>
  <c r="IX2"/>
  <c r="IA2"/>
  <c r="KU2" s="1"/>
  <c r="LB2" s="1"/>
  <c r="LI2" s="1"/>
  <c r="GR2"/>
  <c r="JZ2" l="1"/>
  <c r="JL2"/>
  <c r="HT2"/>
  <c r="GY2"/>
  <c r="LW2"/>
  <c r="LP2"/>
  <c r="MR2" l="1"/>
  <c r="NF2" s="1"/>
  <c r="MK2"/>
  <c r="MY2" s="1"/>
  <c r="MD2"/>
  <c r="KG2"/>
  <c r="HF2"/>
  <c r="HM2" s="1"/>
  <c r="NT2" l="1"/>
  <c r="OA2" s="1"/>
  <c r="NM2"/>
  <c r="AV6" i="80" l="1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CE6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N1"/>
  <c r="F6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155" i="82" l="1"/>
  <c r="D155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A53"/>
  <c r="A106" s="1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D36" i="81"/>
  <c r="CS6" i="80"/>
  <c r="CS7" s="1"/>
  <c r="CS8" s="1"/>
  <c r="CS9" s="1"/>
  <c r="CS10" s="1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O6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6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6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6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O2"/>
  <c r="V2" s="1"/>
  <c r="AC2" s="1"/>
  <c r="AJ2" s="1"/>
  <c r="AQ2" s="1"/>
  <c r="U1"/>
  <c r="AB1" s="1"/>
  <c r="AI1" s="1"/>
  <c r="AP1" s="1"/>
  <c r="O1"/>
  <c r="V1" s="1"/>
  <c r="AC1" s="1"/>
  <c r="H55" i="79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D37" i="76"/>
  <c r="F116" i="75"/>
  <c r="D116"/>
  <c r="H115"/>
  <c r="H114"/>
  <c r="H113"/>
  <c r="H112"/>
  <c r="H111"/>
  <c r="H110"/>
  <c r="H109"/>
  <c r="H108"/>
  <c r="H107"/>
  <c r="H106"/>
  <c r="H105"/>
  <c r="H104"/>
  <c r="F100"/>
  <c r="D100"/>
  <c r="H99"/>
  <c r="H98"/>
  <c r="H97"/>
  <c r="H96"/>
  <c r="H95"/>
  <c r="H94"/>
  <c r="H93"/>
  <c r="H92"/>
  <c r="H91"/>
  <c r="H90"/>
  <c r="H89"/>
  <c r="H88"/>
  <c r="F81"/>
  <c r="D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83" l="1"/>
  <c r="H123" s="1"/>
  <c r="F119"/>
  <c r="AW1" i="80"/>
  <c r="BD1" s="1"/>
  <c r="BK1" s="1"/>
  <c r="BR1" s="1"/>
  <c r="BY1" s="1"/>
  <c r="CF1" s="1"/>
  <c r="CM1" s="1"/>
  <c r="CT1" s="1"/>
  <c r="D159" i="82"/>
  <c r="D119" i="75"/>
  <c r="M65" i="80"/>
  <c r="CG2"/>
  <c r="AX2"/>
  <c r="CN2" l="1"/>
  <c r="BE2"/>
  <c r="BL2" s="1"/>
  <c r="BS2" s="1"/>
  <c r="BZ2" s="1"/>
  <c r="AZQ55" i="72" l="1"/>
  <c r="AZQ54"/>
  <c r="AZQ53"/>
  <c r="AZQ52"/>
  <c r="AZQ51"/>
  <c r="AZQ50"/>
  <c r="AZQ49"/>
  <c r="AZQ56" s="1"/>
  <c r="AHQ7"/>
  <c r="AHQ8" s="1"/>
  <c r="AHQ9" s="1"/>
  <c r="AHQ10" s="1"/>
  <c r="AHQ11" s="1"/>
  <c r="AHQ12" s="1"/>
  <c r="AHQ13" s="1"/>
  <c r="AHQ14" s="1"/>
  <c r="AHQ15" s="1"/>
  <c r="AHQ16" s="1"/>
  <c r="AHQ17" s="1"/>
  <c r="AHQ18" s="1"/>
  <c r="AHQ19" s="1"/>
  <c r="AHQ20" s="1"/>
  <c r="AHQ21" s="1"/>
  <c r="AHQ22" s="1"/>
  <c r="AHQ23" s="1"/>
  <c r="AHQ24" s="1"/>
  <c r="AHQ25" s="1"/>
  <c r="AHQ26" s="1"/>
  <c r="AHQ27" s="1"/>
  <c r="AHQ28" s="1"/>
  <c r="AHQ29" s="1"/>
  <c r="AHQ30" s="1"/>
  <c r="AHQ31" s="1"/>
  <c r="AHQ32" s="1"/>
  <c r="AHQ33" s="1"/>
  <c r="AHQ34" s="1"/>
  <c r="AHQ35" s="1"/>
  <c r="AHQ36" s="1"/>
  <c r="AHQ37" s="1"/>
  <c r="AHQ38" s="1"/>
  <c r="AHQ39" s="1"/>
  <c r="AHQ40" s="1"/>
  <c r="AHQ41" s="1"/>
  <c r="AHQ42" s="1"/>
  <c r="AHQ43" s="1"/>
  <c r="AHQ44" s="1"/>
  <c r="AHQ45" s="1"/>
  <c r="AHQ46" s="1"/>
  <c r="AHQ47" s="1"/>
  <c r="AHQ48" s="1"/>
  <c r="AHQ49" s="1"/>
  <c r="AHQ50" s="1"/>
  <c r="AHQ51" s="1"/>
  <c r="AHQ52" s="1"/>
  <c r="AHQ53" s="1"/>
  <c r="AHQ54" s="1"/>
  <c r="AHQ55" s="1"/>
  <c r="AHQ56" s="1"/>
  <c r="AHQ57" s="1"/>
  <c r="AHQ58" s="1"/>
  <c r="AHQ59" s="1"/>
  <c r="AHQ60" s="1"/>
  <c r="AHQ61" s="1"/>
  <c r="AHQ62" s="1"/>
  <c r="AHQ63" s="1"/>
  <c r="AHQ64" s="1"/>
  <c r="AHQ65" s="1"/>
  <c r="AHQ66" s="1"/>
  <c r="AHQ67" s="1"/>
  <c r="AHQ68" s="1"/>
  <c r="AHQ69" s="1"/>
  <c r="AHQ70" s="1"/>
  <c r="AHQ71" s="1"/>
  <c r="AHJ7"/>
  <c r="AHJ8" s="1"/>
  <c r="AHJ9" s="1"/>
  <c r="AHJ10" s="1"/>
  <c r="AHJ11" s="1"/>
  <c r="AHJ12" s="1"/>
  <c r="AHJ13" s="1"/>
  <c r="AHJ14" s="1"/>
  <c r="AHJ15" s="1"/>
  <c r="AHJ16" s="1"/>
  <c r="AHJ17" s="1"/>
  <c r="AHJ18" s="1"/>
  <c r="AHJ19" s="1"/>
  <c r="AHJ20" s="1"/>
  <c r="AHJ21" s="1"/>
  <c r="AHJ22" s="1"/>
  <c r="AHJ23" s="1"/>
  <c r="AHJ24" s="1"/>
  <c r="AHJ25" s="1"/>
  <c r="AHJ26" s="1"/>
  <c r="AHJ27" s="1"/>
  <c r="AHJ28" s="1"/>
  <c r="AHJ29" s="1"/>
  <c r="AHJ30" s="1"/>
  <c r="AHJ31" s="1"/>
  <c r="AHJ32" s="1"/>
  <c r="AHJ33" s="1"/>
  <c r="AHJ34" s="1"/>
  <c r="AHJ35" s="1"/>
  <c r="AHJ36" s="1"/>
  <c r="AHJ37" s="1"/>
  <c r="AHJ38" s="1"/>
  <c r="AHJ39" s="1"/>
  <c r="AHJ40" s="1"/>
  <c r="AHJ41" s="1"/>
  <c r="AHJ42" s="1"/>
  <c r="AHJ43" s="1"/>
  <c r="AHJ44" s="1"/>
  <c r="AHJ45" s="1"/>
  <c r="AHJ46" s="1"/>
  <c r="AHJ47" s="1"/>
  <c r="AHJ48" s="1"/>
  <c r="AHJ49" s="1"/>
  <c r="AHJ50" s="1"/>
  <c r="AHJ51" s="1"/>
  <c r="AHJ52" s="1"/>
  <c r="AHJ53" s="1"/>
  <c r="AHJ54" s="1"/>
  <c r="AHJ55" s="1"/>
  <c r="AHJ56" s="1"/>
  <c r="AHJ57" s="1"/>
  <c r="AHJ58" s="1"/>
  <c r="AHJ59" s="1"/>
  <c r="AHJ60" s="1"/>
  <c r="AHJ61" s="1"/>
  <c r="AHJ62" s="1"/>
  <c r="AHJ63" s="1"/>
  <c r="AHJ64" s="1"/>
  <c r="AHJ65" s="1"/>
  <c r="AHJ66" s="1"/>
  <c r="AHJ67" s="1"/>
  <c r="AHJ68" s="1"/>
  <c r="AHJ69" s="1"/>
  <c r="AHJ70" s="1"/>
  <c r="AHJ71" s="1"/>
  <c r="BPU6"/>
  <c r="BPU7" s="1"/>
  <c r="BPU8" s="1"/>
  <c r="BPU9" s="1"/>
  <c r="BPU10" s="1"/>
  <c r="BPU11" s="1"/>
  <c r="BPU12" s="1"/>
  <c r="BPU13" s="1"/>
  <c r="BPU14" s="1"/>
  <c r="BPU15" s="1"/>
  <c r="BPU16" s="1"/>
  <c r="BPU17" s="1"/>
  <c r="BPU18" s="1"/>
  <c r="BPU19" s="1"/>
  <c r="BPU20" s="1"/>
  <c r="BPU21" s="1"/>
  <c r="BPU22" s="1"/>
  <c r="BPU23" s="1"/>
  <c r="BPU24" s="1"/>
  <c r="BPU25" s="1"/>
  <c r="BPU26" s="1"/>
  <c r="BPU27" s="1"/>
  <c r="BPU28" s="1"/>
  <c r="BPU29" s="1"/>
  <c r="BPU30" s="1"/>
  <c r="BPU31" s="1"/>
  <c r="BPU32" s="1"/>
  <c r="BPU33" s="1"/>
  <c r="BPU34" s="1"/>
  <c r="BPU35" s="1"/>
  <c r="BPU36" s="1"/>
  <c r="BPU37" s="1"/>
  <c r="BPU38" s="1"/>
  <c r="BPU39" s="1"/>
  <c r="BPU40" s="1"/>
  <c r="BPU41" s="1"/>
  <c r="BPU42" s="1"/>
  <c r="BPU43" s="1"/>
  <c r="BPN6"/>
  <c r="BPN7" s="1"/>
  <c r="BPN8" s="1"/>
  <c r="BPN9" s="1"/>
  <c r="BPN10" s="1"/>
  <c r="BPN11" s="1"/>
  <c r="BPN12" s="1"/>
  <c r="BPN13" s="1"/>
  <c r="BPN14" s="1"/>
  <c r="BPN15" s="1"/>
  <c r="BPN16" s="1"/>
  <c r="BPN17" s="1"/>
  <c r="BPN18" s="1"/>
  <c r="BPN19" s="1"/>
  <c r="BPN20" s="1"/>
  <c r="BPN21" s="1"/>
  <c r="BPN22" s="1"/>
  <c r="BPN23" s="1"/>
  <c r="BPN24" s="1"/>
  <c r="BPN25" s="1"/>
  <c r="BPN26" s="1"/>
  <c r="BPN27" s="1"/>
  <c r="BPN28" s="1"/>
  <c r="BPN29" s="1"/>
  <c r="BPN30" s="1"/>
  <c r="BPN31" s="1"/>
  <c r="BPN32" s="1"/>
  <c r="BPN33" s="1"/>
  <c r="BPN34" s="1"/>
  <c r="BPN35" s="1"/>
  <c r="BPN36" s="1"/>
  <c r="BPN37" s="1"/>
  <c r="BPN38" s="1"/>
  <c r="BPN39" s="1"/>
  <c r="BPN40" s="1"/>
  <c r="BPN41" s="1"/>
  <c r="BPN42" s="1"/>
  <c r="BPN43" s="1"/>
  <c r="BPG6"/>
  <c r="BPG7" s="1"/>
  <c r="BPG8" s="1"/>
  <c r="BPG9" s="1"/>
  <c r="BPG10" s="1"/>
  <c r="BPG11" s="1"/>
  <c r="BPG12" s="1"/>
  <c r="BPG13" s="1"/>
  <c r="BPG14" s="1"/>
  <c r="BPG15" s="1"/>
  <c r="BPG16" s="1"/>
  <c r="BPG17" s="1"/>
  <c r="BPG18" s="1"/>
  <c r="BPG19" s="1"/>
  <c r="BPG20" s="1"/>
  <c r="BPG21" s="1"/>
  <c r="BPG22" s="1"/>
  <c r="BPG23" s="1"/>
  <c r="BPG24" s="1"/>
  <c r="BPG25" s="1"/>
  <c r="BPG26" s="1"/>
  <c r="BPG27" s="1"/>
  <c r="BPG28" s="1"/>
  <c r="BPG29" s="1"/>
  <c r="BPG30" s="1"/>
  <c r="BPG31" s="1"/>
  <c r="BPG32" s="1"/>
  <c r="BPG33" s="1"/>
  <c r="BPG34" s="1"/>
  <c r="BPG35" s="1"/>
  <c r="BPG36" s="1"/>
  <c r="BPG37" s="1"/>
  <c r="BPG38" s="1"/>
  <c r="BPG39" s="1"/>
  <c r="BPG40" s="1"/>
  <c r="BPG41" s="1"/>
  <c r="BPG42" s="1"/>
  <c r="BPG43" s="1"/>
  <c r="BOZ6"/>
  <c r="BOZ7" s="1"/>
  <c r="BOZ8" s="1"/>
  <c r="BOZ9" s="1"/>
  <c r="BOZ10" s="1"/>
  <c r="BOZ11" s="1"/>
  <c r="BOZ12" s="1"/>
  <c r="BOZ13" s="1"/>
  <c r="BOZ14" s="1"/>
  <c r="BOZ15" s="1"/>
  <c r="BOZ16" s="1"/>
  <c r="BOZ17" s="1"/>
  <c r="BOZ18" s="1"/>
  <c r="BOZ19" s="1"/>
  <c r="BOZ20" s="1"/>
  <c r="BOZ21" s="1"/>
  <c r="BOZ22" s="1"/>
  <c r="BOZ23" s="1"/>
  <c r="BOZ24" s="1"/>
  <c r="BOZ25" s="1"/>
  <c r="BOZ26" s="1"/>
  <c r="BOZ27" s="1"/>
  <c r="BOZ28" s="1"/>
  <c r="BOZ29" s="1"/>
  <c r="BOZ30" s="1"/>
  <c r="BOZ31" s="1"/>
  <c r="BOZ32" s="1"/>
  <c r="BOZ33" s="1"/>
  <c r="BOZ34" s="1"/>
  <c r="BOZ35" s="1"/>
  <c r="BOZ36" s="1"/>
  <c r="BOZ37" s="1"/>
  <c r="BOZ38" s="1"/>
  <c r="BOZ39" s="1"/>
  <c r="BOZ40" s="1"/>
  <c r="BOZ41" s="1"/>
  <c r="BOZ42" s="1"/>
  <c r="BOZ43" s="1"/>
  <c r="BOS6"/>
  <c r="BOS7" s="1"/>
  <c r="BOS8" s="1"/>
  <c r="BOS9" s="1"/>
  <c r="BOS10" s="1"/>
  <c r="BOS11" s="1"/>
  <c r="BOS12" s="1"/>
  <c r="BOS13" s="1"/>
  <c r="BOS14" s="1"/>
  <c r="BOS15" s="1"/>
  <c r="BOS16" s="1"/>
  <c r="BOS17" s="1"/>
  <c r="BOS18" s="1"/>
  <c r="BOS19" s="1"/>
  <c r="BOS20" s="1"/>
  <c r="BOS21" s="1"/>
  <c r="BOS22" s="1"/>
  <c r="BOS23" s="1"/>
  <c r="BOS24" s="1"/>
  <c r="BOS25" s="1"/>
  <c r="BOS26" s="1"/>
  <c r="BOS27" s="1"/>
  <c r="BOS28" s="1"/>
  <c r="BOS29" s="1"/>
  <c r="BOS30" s="1"/>
  <c r="BOS31" s="1"/>
  <c r="BOS32" s="1"/>
  <c r="BOS33" s="1"/>
  <c r="BOS34" s="1"/>
  <c r="BOS35" s="1"/>
  <c r="BOS36" s="1"/>
  <c r="BOS37" s="1"/>
  <c r="BOS38" s="1"/>
  <c r="BOS39" s="1"/>
  <c r="BOS40" s="1"/>
  <c r="BOS41" s="1"/>
  <c r="BOS42" s="1"/>
  <c r="BOS43" s="1"/>
  <c r="BOL6"/>
  <c r="BOL7" s="1"/>
  <c r="BOL8" s="1"/>
  <c r="BOL9" s="1"/>
  <c r="BOL10" s="1"/>
  <c r="BOL11" s="1"/>
  <c r="BOL12" s="1"/>
  <c r="BOL13" s="1"/>
  <c r="BOL14" s="1"/>
  <c r="BOL15" s="1"/>
  <c r="BOL16" s="1"/>
  <c r="BOL17" s="1"/>
  <c r="BOL18" s="1"/>
  <c r="BOL19" s="1"/>
  <c r="BOL20" s="1"/>
  <c r="BOL21" s="1"/>
  <c r="BOL22" s="1"/>
  <c r="BOL23" s="1"/>
  <c r="BOL24" s="1"/>
  <c r="BOL25" s="1"/>
  <c r="BOL26" s="1"/>
  <c r="BOL27" s="1"/>
  <c r="BOL28" s="1"/>
  <c r="BOL29" s="1"/>
  <c r="BOL30" s="1"/>
  <c r="BOL31" s="1"/>
  <c r="BOL32" s="1"/>
  <c r="BOL33" s="1"/>
  <c r="BOL34" s="1"/>
  <c r="BOL35" s="1"/>
  <c r="BOL36" s="1"/>
  <c r="BOL37" s="1"/>
  <c r="BOL38" s="1"/>
  <c r="BOL39" s="1"/>
  <c r="BOL40" s="1"/>
  <c r="BOL41" s="1"/>
  <c r="BOL42" s="1"/>
  <c r="BOL43" s="1"/>
  <c r="BOE6"/>
  <c r="BOE7" s="1"/>
  <c r="BOE8" s="1"/>
  <c r="BOE9" s="1"/>
  <c r="BOE10" s="1"/>
  <c r="BOE11" s="1"/>
  <c r="BOE12" s="1"/>
  <c r="BOE13" s="1"/>
  <c r="BOE14" s="1"/>
  <c r="BOE15" s="1"/>
  <c r="BOE16" s="1"/>
  <c r="BOE17" s="1"/>
  <c r="BOE18" s="1"/>
  <c r="BOE19" s="1"/>
  <c r="BOE20" s="1"/>
  <c r="BOE21" s="1"/>
  <c r="BOE22" s="1"/>
  <c r="BOE23" s="1"/>
  <c r="BOE24" s="1"/>
  <c r="BOE25" s="1"/>
  <c r="BOE26" s="1"/>
  <c r="BOE27" s="1"/>
  <c r="BOE28" s="1"/>
  <c r="BOE29" s="1"/>
  <c r="BOE30" s="1"/>
  <c r="BOE31" s="1"/>
  <c r="BOE32" s="1"/>
  <c r="BOE33" s="1"/>
  <c r="BOE34" s="1"/>
  <c r="BOE35" s="1"/>
  <c r="BOE36" s="1"/>
  <c r="BOE37" s="1"/>
  <c r="BOE38" s="1"/>
  <c r="BOE39" s="1"/>
  <c r="BOE40" s="1"/>
  <c r="BOE41" s="1"/>
  <c r="BOE42" s="1"/>
  <c r="BOE43" s="1"/>
  <c r="BNX6"/>
  <c r="BNX7" s="1"/>
  <c r="BNX8" s="1"/>
  <c r="BNX9" s="1"/>
  <c r="BNX10" s="1"/>
  <c r="BNX11" s="1"/>
  <c r="BNX12" s="1"/>
  <c r="BNX13" s="1"/>
  <c r="BNX14" s="1"/>
  <c r="BNX15" s="1"/>
  <c r="BNX16" s="1"/>
  <c r="BNX17" s="1"/>
  <c r="BNX18" s="1"/>
  <c r="BNX19" s="1"/>
  <c r="BNX20" s="1"/>
  <c r="BNX21" s="1"/>
  <c r="BNX22" s="1"/>
  <c r="BNX23" s="1"/>
  <c r="BNX24" s="1"/>
  <c r="BNX25" s="1"/>
  <c r="BNX26" s="1"/>
  <c r="BNX27" s="1"/>
  <c r="BNX28" s="1"/>
  <c r="BNX29" s="1"/>
  <c r="BNX30" s="1"/>
  <c r="BNX31" s="1"/>
  <c r="BNX32" s="1"/>
  <c r="BNX33" s="1"/>
  <c r="BNX34" s="1"/>
  <c r="BNX35" s="1"/>
  <c r="BNX36" s="1"/>
  <c r="BNX37" s="1"/>
  <c r="BNX38" s="1"/>
  <c r="BNX39" s="1"/>
  <c r="BNX40" s="1"/>
  <c r="BNX41" s="1"/>
  <c r="BNX42" s="1"/>
  <c r="BNX43" s="1"/>
  <c r="BNQ6"/>
  <c r="BNQ7" s="1"/>
  <c r="BNQ8" s="1"/>
  <c r="BNQ9" s="1"/>
  <c r="BNQ10" s="1"/>
  <c r="BNQ11" s="1"/>
  <c r="BNQ12" s="1"/>
  <c r="BNQ13" s="1"/>
  <c r="BNQ14" s="1"/>
  <c r="BNQ15" s="1"/>
  <c r="BNQ16" s="1"/>
  <c r="BNQ17" s="1"/>
  <c r="BNQ18" s="1"/>
  <c r="BNQ19" s="1"/>
  <c r="BNQ20" s="1"/>
  <c r="BNQ21" s="1"/>
  <c r="BNQ22" s="1"/>
  <c r="BNQ23" s="1"/>
  <c r="BNQ24" s="1"/>
  <c r="BNQ25" s="1"/>
  <c r="BNQ26" s="1"/>
  <c r="BNQ27" s="1"/>
  <c r="BNQ28" s="1"/>
  <c r="BNQ29" s="1"/>
  <c r="BNQ30" s="1"/>
  <c r="BNQ31" s="1"/>
  <c r="BNQ32" s="1"/>
  <c r="BNQ33" s="1"/>
  <c r="BNQ34" s="1"/>
  <c r="BNQ35" s="1"/>
  <c r="BNQ36" s="1"/>
  <c r="BNQ37" s="1"/>
  <c r="BNQ38" s="1"/>
  <c r="BNQ39" s="1"/>
  <c r="BNQ40" s="1"/>
  <c r="BNQ41" s="1"/>
  <c r="BNQ42" s="1"/>
  <c r="BNQ43" s="1"/>
  <c r="BNJ6"/>
  <c r="BNJ7" s="1"/>
  <c r="BNJ8" s="1"/>
  <c r="BNJ9" s="1"/>
  <c r="BNJ10" s="1"/>
  <c r="BNJ11" s="1"/>
  <c r="BNJ12" s="1"/>
  <c r="BNJ13" s="1"/>
  <c r="BNJ14" s="1"/>
  <c r="BNJ15" s="1"/>
  <c r="BNJ16" s="1"/>
  <c r="BNJ17" s="1"/>
  <c r="BNJ18" s="1"/>
  <c r="BNJ19" s="1"/>
  <c r="BNJ20" s="1"/>
  <c r="BNJ21" s="1"/>
  <c r="BNJ22" s="1"/>
  <c r="BNJ23" s="1"/>
  <c r="BNJ24" s="1"/>
  <c r="BNJ25" s="1"/>
  <c r="BNJ26" s="1"/>
  <c r="BNJ27" s="1"/>
  <c r="BNJ28" s="1"/>
  <c r="BNJ29" s="1"/>
  <c r="BNJ30" s="1"/>
  <c r="BNJ31" s="1"/>
  <c r="BNJ32" s="1"/>
  <c r="BNJ33" s="1"/>
  <c r="BNJ34" s="1"/>
  <c r="BNJ35" s="1"/>
  <c r="BNJ36" s="1"/>
  <c r="BNJ37" s="1"/>
  <c r="BNJ38" s="1"/>
  <c r="BNJ39" s="1"/>
  <c r="BNJ40" s="1"/>
  <c r="BNJ41" s="1"/>
  <c r="BNJ42" s="1"/>
  <c r="BNJ43" s="1"/>
  <c r="BNB6"/>
  <c r="BNB7" s="1"/>
  <c r="BNB8" s="1"/>
  <c r="BNB9" s="1"/>
  <c r="BNB10" s="1"/>
  <c r="BNB11" s="1"/>
  <c r="BNB12" s="1"/>
  <c r="BNB13" s="1"/>
  <c r="BNB14" s="1"/>
  <c r="BNB15" s="1"/>
  <c r="BNB16" s="1"/>
  <c r="BNB17" s="1"/>
  <c r="BNB18" s="1"/>
  <c r="BNB19" s="1"/>
  <c r="BNB20" s="1"/>
  <c r="BNB21" s="1"/>
  <c r="BNB22" s="1"/>
  <c r="BNB23" s="1"/>
  <c r="BNB24" s="1"/>
  <c r="BNB25" s="1"/>
  <c r="BNB26" s="1"/>
  <c r="BNB27" s="1"/>
  <c r="BNB28" s="1"/>
  <c r="BNB29" s="1"/>
  <c r="BNB30" s="1"/>
  <c r="BNB31" s="1"/>
  <c r="BNB32" s="1"/>
  <c r="BNB33" s="1"/>
  <c r="BNB34" s="1"/>
  <c r="BNB35" s="1"/>
  <c r="BNB36" s="1"/>
  <c r="BNB37" s="1"/>
  <c r="BNB38" s="1"/>
  <c r="BNB39" s="1"/>
  <c r="BNB40" s="1"/>
  <c r="BNB41" s="1"/>
  <c r="BNB42" s="1"/>
  <c r="BNB43" s="1"/>
  <c r="BMN6"/>
  <c r="BMN7" s="1"/>
  <c r="BMN8" s="1"/>
  <c r="BMN9" s="1"/>
  <c r="BMN10" s="1"/>
  <c r="BMN11" s="1"/>
  <c r="BMN12" s="1"/>
  <c r="BMN13" s="1"/>
  <c r="BMN14" s="1"/>
  <c r="BMN15" s="1"/>
  <c r="BMN16" s="1"/>
  <c r="BMN17" s="1"/>
  <c r="BMN18" s="1"/>
  <c r="BMN19" s="1"/>
  <c r="BMN20" s="1"/>
  <c r="BMN21" s="1"/>
  <c r="BMN22" s="1"/>
  <c r="BMN23" s="1"/>
  <c r="BMN24" s="1"/>
  <c r="BMN25" s="1"/>
  <c r="BMN26" s="1"/>
  <c r="BMN27" s="1"/>
  <c r="BMN28" s="1"/>
  <c r="BMN29" s="1"/>
  <c r="BMN30" s="1"/>
  <c r="BMN31" s="1"/>
  <c r="BMN32" s="1"/>
  <c r="BMN33" s="1"/>
  <c r="BMN34" s="1"/>
  <c r="BMN35" s="1"/>
  <c r="BMN36" s="1"/>
  <c r="BMN37" s="1"/>
  <c r="BMN38" s="1"/>
  <c r="BMN39" s="1"/>
  <c r="BMN40" s="1"/>
  <c r="BMN41" s="1"/>
  <c r="BMN42" s="1"/>
  <c r="BMN43" s="1"/>
  <c r="BMN44" s="1"/>
  <c r="BMN45" s="1"/>
  <c r="BMN46" s="1"/>
  <c r="BMN47" s="1"/>
  <c r="BMN48" s="1"/>
  <c r="BMN49" s="1"/>
  <c r="BMN50" s="1"/>
  <c r="BMN51" s="1"/>
  <c r="BMN52" s="1"/>
  <c r="BMN53" s="1"/>
  <c r="BMN54" s="1"/>
  <c r="BMN55" s="1"/>
  <c r="BMN56" s="1"/>
  <c r="BMN57" s="1"/>
  <c r="BMN58" s="1"/>
  <c r="BMN59" s="1"/>
  <c r="BMN60" s="1"/>
  <c r="BMN61" s="1"/>
  <c r="BMN62" s="1"/>
  <c r="BMN63" s="1"/>
  <c r="BMN64" s="1"/>
  <c r="BMN65" s="1"/>
  <c r="BMN66" s="1"/>
  <c r="BMN67" s="1"/>
  <c r="BMN68" s="1"/>
  <c r="BMN69" s="1"/>
  <c r="BMN70" s="1"/>
  <c r="BMN71" s="1"/>
  <c r="BMN72" s="1"/>
  <c r="BMN73" s="1"/>
  <c r="BMN74" s="1"/>
  <c r="BMN75" s="1"/>
  <c r="BMN76" s="1"/>
  <c r="BMN77" s="1"/>
  <c r="BMN78" s="1"/>
  <c r="BMN79" s="1"/>
  <c r="BMN80" s="1"/>
  <c r="BMU6" s="1"/>
  <c r="BMU7" s="1"/>
  <c r="BMU8" s="1"/>
  <c r="BMU9" s="1"/>
  <c r="BMU10" s="1"/>
  <c r="BMU11" s="1"/>
  <c r="BMU12" s="1"/>
  <c r="BMU13" s="1"/>
  <c r="BMU14" s="1"/>
  <c r="BMU15" s="1"/>
  <c r="BMU16" s="1"/>
  <c r="BMU17" s="1"/>
  <c r="BMU18" s="1"/>
  <c r="BMU19" s="1"/>
  <c r="BMU20" s="1"/>
  <c r="BMU21" s="1"/>
  <c r="BMU22" s="1"/>
  <c r="BMU23" s="1"/>
  <c r="BMU24" s="1"/>
  <c r="BMU25" s="1"/>
  <c r="BMU26" s="1"/>
  <c r="BMU27" s="1"/>
  <c r="BMU28" s="1"/>
  <c r="BMU29" s="1"/>
  <c r="BMU30" s="1"/>
  <c r="BMU31" s="1"/>
  <c r="BMU32" s="1"/>
  <c r="BMU33" s="1"/>
  <c r="BMU34" s="1"/>
  <c r="BMU35" s="1"/>
  <c r="BMU36" s="1"/>
  <c r="BMU37" s="1"/>
  <c r="BMU38" s="1"/>
  <c r="BMU39" s="1"/>
  <c r="BMU40" s="1"/>
  <c r="BMU41" s="1"/>
  <c r="BMU42" s="1"/>
  <c r="BMU43" s="1"/>
  <c r="BMU44" s="1"/>
  <c r="BMU45" s="1"/>
  <c r="BMU46" s="1"/>
  <c r="BMU47" s="1"/>
  <c r="BMU48" s="1"/>
  <c r="BMU49" s="1"/>
  <c r="BMU50" s="1"/>
  <c r="BMU51" s="1"/>
  <c r="BMU52" s="1"/>
  <c r="BMU53" s="1"/>
  <c r="BMU54" s="1"/>
  <c r="BMU55" s="1"/>
  <c r="BMU56" s="1"/>
  <c r="BMU57" s="1"/>
  <c r="BMU58" s="1"/>
  <c r="BMU59" s="1"/>
  <c r="BMU60" s="1"/>
  <c r="BMU61" s="1"/>
  <c r="BMU62" s="1"/>
  <c r="BMU63" s="1"/>
  <c r="BMU64" s="1"/>
  <c r="BMU65" s="1"/>
  <c r="BMU66" s="1"/>
  <c r="BMU67" s="1"/>
  <c r="BMU68" s="1"/>
  <c r="BMU69" s="1"/>
  <c r="BMU70" s="1"/>
  <c r="BMU71" s="1"/>
  <c r="BMU72" s="1"/>
  <c r="BMU73" s="1"/>
  <c r="BMU74" s="1"/>
  <c r="BMU75" s="1"/>
  <c r="BMU76" s="1"/>
  <c r="BMU77" s="1"/>
  <c r="BMU78" s="1"/>
  <c r="BMU79" s="1"/>
  <c r="BMU80" s="1"/>
  <c r="BMG6"/>
  <c r="BMG7" s="1"/>
  <c r="BMG8" s="1"/>
  <c r="BMG9" s="1"/>
  <c r="BMG10" s="1"/>
  <c r="BMG11" s="1"/>
  <c r="BMG12" s="1"/>
  <c r="BMG13" s="1"/>
  <c r="BMG14" s="1"/>
  <c r="BMG15" s="1"/>
  <c r="BMG16" s="1"/>
  <c r="BMG17" s="1"/>
  <c r="BMG18" s="1"/>
  <c r="BMG19" s="1"/>
  <c r="BMG20" s="1"/>
  <c r="BMG21" s="1"/>
  <c r="BMG22" s="1"/>
  <c r="BMG23" s="1"/>
  <c r="BMG24" s="1"/>
  <c r="BMG25" s="1"/>
  <c r="BMG26" s="1"/>
  <c r="BMG27" s="1"/>
  <c r="BMG28" s="1"/>
  <c r="BMG29" s="1"/>
  <c r="BMG30" s="1"/>
  <c r="BMG31" s="1"/>
  <c r="BMG32" s="1"/>
  <c r="BMG33" s="1"/>
  <c r="BMG34" s="1"/>
  <c r="BMG35" s="1"/>
  <c r="BMG36" s="1"/>
  <c r="BMG37" s="1"/>
  <c r="BMG38" s="1"/>
  <c r="BMG39" s="1"/>
  <c r="BMG40" s="1"/>
  <c r="BMG41" s="1"/>
  <c r="BMG42" s="1"/>
  <c r="BMG43" s="1"/>
  <c r="BLZ6"/>
  <c r="BLZ7" s="1"/>
  <c r="BLZ8" s="1"/>
  <c r="BLZ9" s="1"/>
  <c r="BLZ10" s="1"/>
  <c r="BLZ11" s="1"/>
  <c r="BLZ12" s="1"/>
  <c r="BLZ13" s="1"/>
  <c r="BLZ14" s="1"/>
  <c r="BLZ15" s="1"/>
  <c r="BLZ16" s="1"/>
  <c r="BLZ17" s="1"/>
  <c r="BLZ18" s="1"/>
  <c r="BLZ19" s="1"/>
  <c r="BLZ20" s="1"/>
  <c r="BLZ21" s="1"/>
  <c r="BLZ22" s="1"/>
  <c r="BLZ23" s="1"/>
  <c r="BLZ24" s="1"/>
  <c r="BLZ25" s="1"/>
  <c r="BLZ26" s="1"/>
  <c r="BLZ27" s="1"/>
  <c r="BLZ28" s="1"/>
  <c r="BLZ29" s="1"/>
  <c r="BLZ30" s="1"/>
  <c r="BLZ31" s="1"/>
  <c r="BLZ32" s="1"/>
  <c r="BLZ33" s="1"/>
  <c r="BLZ34" s="1"/>
  <c r="BLZ35" s="1"/>
  <c r="BLZ36" s="1"/>
  <c r="BLZ37" s="1"/>
  <c r="BLZ38" s="1"/>
  <c r="BLZ39" s="1"/>
  <c r="BLZ40" s="1"/>
  <c r="BLZ41" s="1"/>
  <c r="BLZ42" s="1"/>
  <c r="BLZ43" s="1"/>
  <c r="BLS6"/>
  <c r="BLS7" s="1"/>
  <c r="BLS8" s="1"/>
  <c r="BLS9" s="1"/>
  <c r="BLS10" s="1"/>
  <c r="BLS11" s="1"/>
  <c r="BLS12" s="1"/>
  <c r="BLS13" s="1"/>
  <c r="BLS14" s="1"/>
  <c r="BLS15" s="1"/>
  <c r="BLS16" s="1"/>
  <c r="BLS17" s="1"/>
  <c r="BLS18" s="1"/>
  <c r="BLS19" s="1"/>
  <c r="BLS20" s="1"/>
  <c r="BLS21" s="1"/>
  <c r="BLS22" s="1"/>
  <c r="BLS23" s="1"/>
  <c r="BLS24" s="1"/>
  <c r="BLS25" s="1"/>
  <c r="BLS26" s="1"/>
  <c r="BLS27" s="1"/>
  <c r="BLS28" s="1"/>
  <c r="BLS29" s="1"/>
  <c r="BLS30" s="1"/>
  <c r="BLS31" s="1"/>
  <c r="BLS32" s="1"/>
  <c r="BLS33" s="1"/>
  <c r="BLS34" s="1"/>
  <c r="BLS35" s="1"/>
  <c r="BLS36" s="1"/>
  <c r="BLS37" s="1"/>
  <c r="BLS38" s="1"/>
  <c r="BLS39" s="1"/>
  <c r="BLS40" s="1"/>
  <c r="BLS41" s="1"/>
  <c r="BLS42" s="1"/>
  <c r="BLS43" s="1"/>
  <c r="BLK6"/>
  <c r="BLK7" s="1"/>
  <c r="BLK8" s="1"/>
  <c r="BLK9" s="1"/>
  <c r="BLK10" s="1"/>
  <c r="BLK11" s="1"/>
  <c r="BLK12" s="1"/>
  <c r="BLK13" s="1"/>
  <c r="BLK14" s="1"/>
  <c r="BLK15" s="1"/>
  <c r="BLK16" s="1"/>
  <c r="BLK17" s="1"/>
  <c r="BLK18" s="1"/>
  <c r="BLK19" s="1"/>
  <c r="BLK20" s="1"/>
  <c r="BLK21" s="1"/>
  <c r="BLK22" s="1"/>
  <c r="BLK23" s="1"/>
  <c r="BLK24" s="1"/>
  <c r="BLK25" s="1"/>
  <c r="BLK26" s="1"/>
  <c r="BLK27" s="1"/>
  <c r="BLK28" s="1"/>
  <c r="BLK29" s="1"/>
  <c r="BLK30" s="1"/>
  <c r="BLK31" s="1"/>
  <c r="BLK32" s="1"/>
  <c r="BLK33" s="1"/>
  <c r="BLK34" s="1"/>
  <c r="BLK35" s="1"/>
  <c r="BLK36" s="1"/>
  <c r="BLK37" s="1"/>
  <c r="BLK38" s="1"/>
  <c r="BLK39" s="1"/>
  <c r="BLK40" s="1"/>
  <c r="BLK41" s="1"/>
  <c r="BLK42" s="1"/>
  <c r="BLK43" s="1"/>
  <c r="BLD6"/>
  <c r="BLD7" s="1"/>
  <c r="BLD8" s="1"/>
  <c r="BLD9" s="1"/>
  <c r="BLD10" s="1"/>
  <c r="BLD11" s="1"/>
  <c r="BLD12" s="1"/>
  <c r="BLD13" s="1"/>
  <c r="BLD14" s="1"/>
  <c r="BLD15" s="1"/>
  <c r="BLD16" s="1"/>
  <c r="BLD17" s="1"/>
  <c r="BLD18" s="1"/>
  <c r="BLD19" s="1"/>
  <c r="BLD20" s="1"/>
  <c r="BLD21" s="1"/>
  <c r="BLD22" s="1"/>
  <c r="BLD23" s="1"/>
  <c r="BLD24" s="1"/>
  <c r="BLD25" s="1"/>
  <c r="BLD26" s="1"/>
  <c r="BLD27" s="1"/>
  <c r="BLD28" s="1"/>
  <c r="BLD29" s="1"/>
  <c r="BLD30" s="1"/>
  <c r="BLD31" s="1"/>
  <c r="BLD32" s="1"/>
  <c r="BLD33" s="1"/>
  <c r="BLD34" s="1"/>
  <c r="BLD35" s="1"/>
  <c r="BLD36" s="1"/>
  <c r="BLD37" s="1"/>
  <c r="BLD38" s="1"/>
  <c r="BLD39" s="1"/>
  <c r="BLD40" s="1"/>
  <c r="BLD41" s="1"/>
  <c r="BLD42" s="1"/>
  <c r="BLD43" s="1"/>
  <c r="BKW6"/>
  <c r="BKW7" s="1"/>
  <c r="BKW8" s="1"/>
  <c r="BKW9" s="1"/>
  <c r="BKW10" s="1"/>
  <c r="BKW11" s="1"/>
  <c r="BKW12" s="1"/>
  <c r="BKW13" s="1"/>
  <c r="BKW14" s="1"/>
  <c r="BKW15" s="1"/>
  <c r="BKW16" s="1"/>
  <c r="BKW17" s="1"/>
  <c r="BKW18" s="1"/>
  <c r="BKW19" s="1"/>
  <c r="BKW20" s="1"/>
  <c r="BKW21" s="1"/>
  <c r="BKW22" s="1"/>
  <c r="BKW23" s="1"/>
  <c r="BKW24" s="1"/>
  <c r="BKW25" s="1"/>
  <c r="BKW26" s="1"/>
  <c r="BKW27" s="1"/>
  <c r="BKW28" s="1"/>
  <c r="BKW29" s="1"/>
  <c r="BKW30" s="1"/>
  <c r="BKW31" s="1"/>
  <c r="BKW32" s="1"/>
  <c r="BKW33" s="1"/>
  <c r="BKW34" s="1"/>
  <c r="BKW35" s="1"/>
  <c r="BKW36" s="1"/>
  <c r="BKW37" s="1"/>
  <c r="BKW38" s="1"/>
  <c r="BKW39" s="1"/>
  <c r="BKW40" s="1"/>
  <c r="BKW41" s="1"/>
  <c r="BKW42" s="1"/>
  <c r="BKW43" s="1"/>
  <c r="BKP6"/>
  <c r="BKP7" s="1"/>
  <c r="BKP8" s="1"/>
  <c r="BKP9" s="1"/>
  <c r="BKP10" s="1"/>
  <c r="BKP11" s="1"/>
  <c r="BKP12" s="1"/>
  <c r="BKP13" s="1"/>
  <c r="BKP14" s="1"/>
  <c r="BKP15" s="1"/>
  <c r="BKP16" s="1"/>
  <c r="BKP17" s="1"/>
  <c r="BKP18" s="1"/>
  <c r="BKP19" s="1"/>
  <c r="BKP20" s="1"/>
  <c r="BKP21" s="1"/>
  <c r="BKP22" s="1"/>
  <c r="BKP23" s="1"/>
  <c r="BKP24" s="1"/>
  <c r="BKP25" s="1"/>
  <c r="BKP26" s="1"/>
  <c r="BKP27" s="1"/>
  <c r="BKP28" s="1"/>
  <c r="BKP29" s="1"/>
  <c r="BKP30" s="1"/>
  <c r="BKP31" s="1"/>
  <c r="BKP32" s="1"/>
  <c r="BKP33" s="1"/>
  <c r="BKP34" s="1"/>
  <c r="BKP35" s="1"/>
  <c r="BKP36" s="1"/>
  <c r="BKP37" s="1"/>
  <c r="BKP38" s="1"/>
  <c r="BKP39" s="1"/>
  <c r="BKP40" s="1"/>
  <c r="BKP41" s="1"/>
  <c r="BKP42" s="1"/>
  <c r="BKP43" s="1"/>
  <c r="BKI6"/>
  <c r="BKI7" s="1"/>
  <c r="BKI8" s="1"/>
  <c r="BKI9" s="1"/>
  <c r="BKI10" s="1"/>
  <c r="BKI11" s="1"/>
  <c r="BKI12" s="1"/>
  <c r="BKI13" s="1"/>
  <c r="BKI14" s="1"/>
  <c r="BKI15" s="1"/>
  <c r="BKI16" s="1"/>
  <c r="BKI17" s="1"/>
  <c r="BKI18" s="1"/>
  <c r="BKI19" s="1"/>
  <c r="BKI20" s="1"/>
  <c r="BKI21" s="1"/>
  <c r="BKI22" s="1"/>
  <c r="BKI23" s="1"/>
  <c r="BKI24" s="1"/>
  <c r="BKI25" s="1"/>
  <c r="BKI26" s="1"/>
  <c r="BKI27" s="1"/>
  <c r="BKI28" s="1"/>
  <c r="BKI29" s="1"/>
  <c r="BKI30" s="1"/>
  <c r="BKI31" s="1"/>
  <c r="BKI32" s="1"/>
  <c r="BKI33" s="1"/>
  <c r="BKI34" s="1"/>
  <c r="BKI35" s="1"/>
  <c r="BKI36" s="1"/>
  <c r="BKI37" s="1"/>
  <c r="BKI38" s="1"/>
  <c r="BKI39" s="1"/>
  <c r="BKI40" s="1"/>
  <c r="BKI41" s="1"/>
  <c r="BKI42" s="1"/>
  <c r="BKI43" s="1"/>
  <c r="BKB6"/>
  <c r="BKB7" s="1"/>
  <c r="BKB8" s="1"/>
  <c r="BKB9" s="1"/>
  <c r="BKB10" s="1"/>
  <c r="BKB11" s="1"/>
  <c r="BKB12" s="1"/>
  <c r="BKB13" s="1"/>
  <c r="BKB14" s="1"/>
  <c r="BKB15" s="1"/>
  <c r="BKB16" s="1"/>
  <c r="BKB17" s="1"/>
  <c r="BKB18" s="1"/>
  <c r="BKB19" s="1"/>
  <c r="BKB20" s="1"/>
  <c r="BKB21" s="1"/>
  <c r="BKB22" s="1"/>
  <c r="BKB23" s="1"/>
  <c r="BKB24" s="1"/>
  <c r="BKB25" s="1"/>
  <c r="BKB26" s="1"/>
  <c r="BKB27" s="1"/>
  <c r="BKB28" s="1"/>
  <c r="BKB29" s="1"/>
  <c r="BKB30" s="1"/>
  <c r="BKB31" s="1"/>
  <c r="BKB32" s="1"/>
  <c r="BKB33" s="1"/>
  <c r="BKB34" s="1"/>
  <c r="BKB35" s="1"/>
  <c r="BKB36" s="1"/>
  <c r="BKB37" s="1"/>
  <c r="BKB38" s="1"/>
  <c r="BKB39" s="1"/>
  <c r="BKB40" s="1"/>
  <c r="BKB41" s="1"/>
  <c r="BKB42" s="1"/>
  <c r="BKB43" s="1"/>
  <c r="BJU6"/>
  <c r="BJU7" s="1"/>
  <c r="BJU8" s="1"/>
  <c r="BJU9" s="1"/>
  <c r="BJU10" s="1"/>
  <c r="BJU11" s="1"/>
  <c r="BJU12" s="1"/>
  <c r="BJU13" s="1"/>
  <c r="BJU14" s="1"/>
  <c r="BJU15" s="1"/>
  <c r="BJU16" s="1"/>
  <c r="BJU17" s="1"/>
  <c r="BJU18" s="1"/>
  <c r="BJU19" s="1"/>
  <c r="BJU20" s="1"/>
  <c r="BJU21" s="1"/>
  <c r="BJU22" s="1"/>
  <c r="BJU23" s="1"/>
  <c r="BJU24" s="1"/>
  <c r="BJU25" s="1"/>
  <c r="BJU26" s="1"/>
  <c r="BJU27" s="1"/>
  <c r="BJU28" s="1"/>
  <c r="BJU29" s="1"/>
  <c r="BJU30" s="1"/>
  <c r="BJU31" s="1"/>
  <c r="BJU32" s="1"/>
  <c r="BJU33" s="1"/>
  <c r="BJU34" s="1"/>
  <c r="BJU35" s="1"/>
  <c r="BJU36" s="1"/>
  <c r="BJU37" s="1"/>
  <c r="BJU38" s="1"/>
  <c r="BJU39" s="1"/>
  <c r="BJU40" s="1"/>
  <c r="BJU41" s="1"/>
  <c r="BJU42" s="1"/>
  <c r="BJU43" s="1"/>
  <c r="BJN6"/>
  <c r="BJN7" s="1"/>
  <c r="BJN8" s="1"/>
  <c r="BJN9" s="1"/>
  <c r="BJN10" s="1"/>
  <c r="BJN11" s="1"/>
  <c r="BJN12" s="1"/>
  <c r="BJN13" s="1"/>
  <c r="BJN14" s="1"/>
  <c r="BJN15" s="1"/>
  <c r="BJN16" s="1"/>
  <c r="BJN17" s="1"/>
  <c r="BJN18" s="1"/>
  <c r="BJN19" s="1"/>
  <c r="BJN20" s="1"/>
  <c r="BJN21" s="1"/>
  <c r="BJN22" s="1"/>
  <c r="BJN23" s="1"/>
  <c r="BJN24" s="1"/>
  <c r="BJN25" s="1"/>
  <c r="BJN26" s="1"/>
  <c r="BJN27" s="1"/>
  <c r="BJN28" s="1"/>
  <c r="BJN29" s="1"/>
  <c r="BJN30" s="1"/>
  <c r="BJN31" s="1"/>
  <c r="BJN32" s="1"/>
  <c r="BJN33" s="1"/>
  <c r="BJN34" s="1"/>
  <c r="BJN35" s="1"/>
  <c r="BJN36" s="1"/>
  <c r="BJN37" s="1"/>
  <c r="BJN38" s="1"/>
  <c r="BJN39" s="1"/>
  <c r="BJN40" s="1"/>
  <c r="BJN41" s="1"/>
  <c r="BJN42" s="1"/>
  <c r="BJN43" s="1"/>
  <c r="BJN44" s="1"/>
  <c r="BJN45" s="1"/>
  <c r="BJN46" s="1"/>
  <c r="BJN47" s="1"/>
  <c r="BJN48" s="1"/>
  <c r="BJN49" s="1"/>
  <c r="BJN50" s="1"/>
  <c r="BJN51" s="1"/>
  <c r="BJN52" s="1"/>
  <c r="BJN53" s="1"/>
  <c r="BJN54" s="1"/>
  <c r="BJN55" s="1"/>
  <c r="BJN56" s="1"/>
  <c r="BJN57" s="1"/>
  <c r="BJN58" s="1"/>
  <c r="BJN59" s="1"/>
  <c r="BJN60" s="1"/>
  <c r="BJG6"/>
  <c r="BJG7" s="1"/>
  <c r="BJG8" s="1"/>
  <c r="BJG9" s="1"/>
  <c r="BJG10" s="1"/>
  <c r="BJG11" s="1"/>
  <c r="BJG12" s="1"/>
  <c r="BJG13" s="1"/>
  <c r="BJG14" s="1"/>
  <c r="BJG15" s="1"/>
  <c r="BJG16" s="1"/>
  <c r="BJG17" s="1"/>
  <c r="BJG18" s="1"/>
  <c r="BJG19" s="1"/>
  <c r="BJG20" s="1"/>
  <c r="BJG21" s="1"/>
  <c r="BJG22" s="1"/>
  <c r="BJG23" s="1"/>
  <c r="BJG24" s="1"/>
  <c r="BJG25" s="1"/>
  <c r="BJG26" s="1"/>
  <c r="BJG27" s="1"/>
  <c r="BJG28" s="1"/>
  <c r="BJG29" s="1"/>
  <c r="BJG30" s="1"/>
  <c r="BJG31" s="1"/>
  <c r="BJG32" s="1"/>
  <c r="BJG33" s="1"/>
  <c r="BJG34" s="1"/>
  <c r="BJG35" s="1"/>
  <c r="BJG36" s="1"/>
  <c r="BJG37" s="1"/>
  <c r="BJG38" s="1"/>
  <c r="BJG39" s="1"/>
  <c r="BJG40" s="1"/>
  <c r="BJG41" s="1"/>
  <c r="BJG42" s="1"/>
  <c r="BJG43" s="1"/>
  <c r="BIZ6"/>
  <c r="BIZ7" s="1"/>
  <c r="BIZ8" s="1"/>
  <c r="BIZ9" s="1"/>
  <c r="BIZ10" s="1"/>
  <c r="BIZ11" s="1"/>
  <c r="BIZ12" s="1"/>
  <c r="BIZ13" s="1"/>
  <c r="BIZ14" s="1"/>
  <c r="BIZ15" s="1"/>
  <c r="BIZ16" s="1"/>
  <c r="BIZ17" s="1"/>
  <c r="BIZ18" s="1"/>
  <c r="BIZ19" s="1"/>
  <c r="BIZ20" s="1"/>
  <c r="BIZ21" s="1"/>
  <c r="BIZ22" s="1"/>
  <c r="BIZ23" s="1"/>
  <c r="BIZ24" s="1"/>
  <c r="BIZ25" s="1"/>
  <c r="BIZ26" s="1"/>
  <c r="BIZ27" s="1"/>
  <c r="BIZ28" s="1"/>
  <c r="BIZ29" s="1"/>
  <c r="BIZ30" s="1"/>
  <c r="BIZ31" s="1"/>
  <c r="BIZ32" s="1"/>
  <c r="BIZ33" s="1"/>
  <c r="BIZ34" s="1"/>
  <c r="BIZ35" s="1"/>
  <c r="BIZ36" s="1"/>
  <c r="BIZ37" s="1"/>
  <c r="BIZ38" s="1"/>
  <c r="BIZ39" s="1"/>
  <c r="BIZ40" s="1"/>
  <c r="BIZ41" s="1"/>
  <c r="BIZ42" s="1"/>
  <c r="BIZ43" s="1"/>
  <c r="BIZ44" s="1"/>
  <c r="BIZ45" s="1"/>
  <c r="BIZ46" s="1"/>
  <c r="BIZ47" s="1"/>
  <c r="BIZ48" s="1"/>
  <c r="BIZ49" s="1"/>
  <c r="BIZ50" s="1"/>
  <c r="BIZ51" s="1"/>
  <c r="BIZ52" s="1"/>
  <c r="BIZ53" s="1"/>
  <c r="BIZ54" s="1"/>
  <c r="BIZ55" s="1"/>
  <c r="BIS6"/>
  <c r="BIS7" s="1"/>
  <c r="BIS8" s="1"/>
  <c r="BIS9" s="1"/>
  <c r="BIS10" s="1"/>
  <c r="BIS11" s="1"/>
  <c r="BIS12" s="1"/>
  <c r="BIS13" s="1"/>
  <c r="BIS14" s="1"/>
  <c r="BIS15" s="1"/>
  <c r="BIS16" s="1"/>
  <c r="BIS17" s="1"/>
  <c r="BIS18" s="1"/>
  <c r="BIS19" s="1"/>
  <c r="BIS20" s="1"/>
  <c r="BIS21" s="1"/>
  <c r="BIS22" s="1"/>
  <c r="BIS23" s="1"/>
  <c r="BIS24" s="1"/>
  <c r="BIS25" s="1"/>
  <c r="BIS26" s="1"/>
  <c r="BIS27" s="1"/>
  <c r="BIS28" s="1"/>
  <c r="BIS29" s="1"/>
  <c r="BIS30" s="1"/>
  <c r="BIS31" s="1"/>
  <c r="BIS32" s="1"/>
  <c r="BIS33" s="1"/>
  <c r="BIS34" s="1"/>
  <c r="BIS35" s="1"/>
  <c r="BIS36" s="1"/>
  <c r="BIS37" s="1"/>
  <c r="BIS38" s="1"/>
  <c r="BIS39" s="1"/>
  <c r="BIS40" s="1"/>
  <c r="BIS41" s="1"/>
  <c r="BIS42" s="1"/>
  <c r="BIS43" s="1"/>
  <c r="BIL6"/>
  <c r="BIL7" s="1"/>
  <c r="BIL8" s="1"/>
  <c r="BIL9" s="1"/>
  <c r="BIL10" s="1"/>
  <c r="BIL11" s="1"/>
  <c r="BIL12" s="1"/>
  <c r="BIL13" s="1"/>
  <c r="BIL14" s="1"/>
  <c r="BIL15" s="1"/>
  <c r="BIL16" s="1"/>
  <c r="BIL17" s="1"/>
  <c r="BIL18" s="1"/>
  <c r="BIL19" s="1"/>
  <c r="BIL20" s="1"/>
  <c r="BIL21" s="1"/>
  <c r="BIL22" s="1"/>
  <c r="BIL23" s="1"/>
  <c r="BIL24" s="1"/>
  <c r="BIL25" s="1"/>
  <c r="BIL26" s="1"/>
  <c r="BIL27" s="1"/>
  <c r="BIL28" s="1"/>
  <c r="BIL29" s="1"/>
  <c r="BIL30" s="1"/>
  <c r="BIL31" s="1"/>
  <c r="BIL32" s="1"/>
  <c r="BIL33" s="1"/>
  <c r="BIL34" s="1"/>
  <c r="BIL35" s="1"/>
  <c r="BIL36" s="1"/>
  <c r="BIL37" s="1"/>
  <c r="BIL38" s="1"/>
  <c r="BIL39" s="1"/>
  <c r="BIL40" s="1"/>
  <c r="BIL41" s="1"/>
  <c r="BIL42" s="1"/>
  <c r="BIL43" s="1"/>
  <c r="BIE6"/>
  <c r="BIE7" s="1"/>
  <c r="BIE8" s="1"/>
  <c r="BIE9" s="1"/>
  <c r="BIE10" s="1"/>
  <c r="BIE11" s="1"/>
  <c r="BIE12" s="1"/>
  <c r="BIE13" s="1"/>
  <c r="BIE14" s="1"/>
  <c r="BIE15" s="1"/>
  <c r="BIE16" s="1"/>
  <c r="BIE17" s="1"/>
  <c r="BIE18" s="1"/>
  <c r="BIE19" s="1"/>
  <c r="BIE20" s="1"/>
  <c r="BIE21" s="1"/>
  <c r="BIE22" s="1"/>
  <c r="BIE23" s="1"/>
  <c r="BIE24" s="1"/>
  <c r="BIE25" s="1"/>
  <c r="BIE26" s="1"/>
  <c r="BIE27" s="1"/>
  <c r="BIE28" s="1"/>
  <c r="BIE29" s="1"/>
  <c r="BIE30" s="1"/>
  <c r="BIE31" s="1"/>
  <c r="BIE32" s="1"/>
  <c r="BIE33" s="1"/>
  <c r="BIE34" s="1"/>
  <c r="BIE35" s="1"/>
  <c r="BIE36" s="1"/>
  <c r="BIE37" s="1"/>
  <c r="BIE38" s="1"/>
  <c r="BIE39" s="1"/>
  <c r="BIE40" s="1"/>
  <c r="BIE41" s="1"/>
  <c r="BIE42" s="1"/>
  <c r="BIE43" s="1"/>
  <c r="BHX6"/>
  <c r="BHX7" s="1"/>
  <c r="BHX8" s="1"/>
  <c r="BHX9" s="1"/>
  <c r="BHX10" s="1"/>
  <c r="BHX11" s="1"/>
  <c r="BHX12" s="1"/>
  <c r="BHX13" s="1"/>
  <c r="BHX14" s="1"/>
  <c r="BHX15" s="1"/>
  <c r="BHX16" s="1"/>
  <c r="BHX17" s="1"/>
  <c r="BHX18" s="1"/>
  <c r="BHX19" s="1"/>
  <c r="BHX20" s="1"/>
  <c r="BHX21" s="1"/>
  <c r="BHX22" s="1"/>
  <c r="BHX23" s="1"/>
  <c r="BHX24" s="1"/>
  <c r="BHX25" s="1"/>
  <c r="BHX26" s="1"/>
  <c r="BHX27" s="1"/>
  <c r="BHX28" s="1"/>
  <c r="BHX29" s="1"/>
  <c r="BHX30" s="1"/>
  <c r="BHX31" s="1"/>
  <c r="BHX32" s="1"/>
  <c r="BHX33" s="1"/>
  <c r="BHX34" s="1"/>
  <c r="BHX35" s="1"/>
  <c r="BHX36" s="1"/>
  <c r="BHX37" s="1"/>
  <c r="BHX38" s="1"/>
  <c r="BHX39" s="1"/>
  <c r="BHX40" s="1"/>
  <c r="BHX41" s="1"/>
  <c r="BHX42" s="1"/>
  <c r="BHX43" s="1"/>
  <c r="BHQ6"/>
  <c r="BHQ7" s="1"/>
  <c r="BHQ8" s="1"/>
  <c r="BHQ9" s="1"/>
  <c r="BHQ10" s="1"/>
  <c r="BHQ11" s="1"/>
  <c r="BHQ12" s="1"/>
  <c r="BHQ13" s="1"/>
  <c r="BHQ14" s="1"/>
  <c r="BHQ15" s="1"/>
  <c r="BHQ16" s="1"/>
  <c r="BHQ17" s="1"/>
  <c r="BHQ18" s="1"/>
  <c r="BHQ19" s="1"/>
  <c r="BHQ20" s="1"/>
  <c r="BHQ21" s="1"/>
  <c r="BHQ22" s="1"/>
  <c r="BHQ23" s="1"/>
  <c r="BHQ24" s="1"/>
  <c r="BHQ25" s="1"/>
  <c r="BHQ26" s="1"/>
  <c r="BHQ27" s="1"/>
  <c r="BHQ28" s="1"/>
  <c r="BHQ29" s="1"/>
  <c r="BHQ30" s="1"/>
  <c r="BHQ31" s="1"/>
  <c r="BHQ32" s="1"/>
  <c r="BHQ33" s="1"/>
  <c r="BHQ34" s="1"/>
  <c r="BHQ35" s="1"/>
  <c r="BHQ36" s="1"/>
  <c r="BHQ37" s="1"/>
  <c r="BHQ38" s="1"/>
  <c r="BHQ39" s="1"/>
  <c r="BHQ40" s="1"/>
  <c r="BHQ41" s="1"/>
  <c r="BHQ42" s="1"/>
  <c r="BHQ43" s="1"/>
  <c r="BHJ6"/>
  <c r="BHJ7" s="1"/>
  <c r="BHJ8" s="1"/>
  <c r="BHJ9" s="1"/>
  <c r="BHJ10" s="1"/>
  <c r="BHJ11" s="1"/>
  <c r="BHJ12" s="1"/>
  <c r="BHJ13" s="1"/>
  <c r="BHJ14" s="1"/>
  <c r="BHJ15" s="1"/>
  <c r="BHJ16" s="1"/>
  <c r="BHJ17" s="1"/>
  <c r="BHJ18" s="1"/>
  <c r="BHJ19" s="1"/>
  <c r="BHJ20" s="1"/>
  <c r="BHJ21" s="1"/>
  <c r="BHJ22" s="1"/>
  <c r="BHJ23" s="1"/>
  <c r="BHJ24" s="1"/>
  <c r="BHJ25" s="1"/>
  <c r="BHJ26" s="1"/>
  <c r="BHJ27" s="1"/>
  <c r="BHJ28" s="1"/>
  <c r="BHJ29" s="1"/>
  <c r="BHJ30" s="1"/>
  <c r="BHJ31" s="1"/>
  <c r="BHJ32" s="1"/>
  <c r="BHJ33" s="1"/>
  <c r="BHJ34" s="1"/>
  <c r="BHJ35" s="1"/>
  <c r="BHJ36" s="1"/>
  <c r="BHJ37" s="1"/>
  <c r="BHJ38" s="1"/>
  <c r="BHJ39" s="1"/>
  <c r="BHJ40" s="1"/>
  <c r="BHJ41" s="1"/>
  <c r="BHJ42" s="1"/>
  <c r="BHJ43" s="1"/>
  <c r="BHB6"/>
  <c r="BHB7" s="1"/>
  <c r="BHB8" s="1"/>
  <c r="BHB9" s="1"/>
  <c r="BHB10" s="1"/>
  <c r="BHB11" s="1"/>
  <c r="BHB12" s="1"/>
  <c r="BHB13" s="1"/>
  <c r="BHB14" s="1"/>
  <c r="BHB15" s="1"/>
  <c r="BHB16" s="1"/>
  <c r="BHB17" s="1"/>
  <c r="BHB18" s="1"/>
  <c r="BHB19" s="1"/>
  <c r="BHB20" s="1"/>
  <c r="BHB21" s="1"/>
  <c r="BHB22" s="1"/>
  <c r="BHB23" s="1"/>
  <c r="BHB24" s="1"/>
  <c r="BHB25" s="1"/>
  <c r="BHB26" s="1"/>
  <c r="BHB27" s="1"/>
  <c r="BHB28" s="1"/>
  <c r="BHB29" s="1"/>
  <c r="BHB30" s="1"/>
  <c r="BHB31" s="1"/>
  <c r="BHB32" s="1"/>
  <c r="BHB33" s="1"/>
  <c r="BHB34" s="1"/>
  <c r="BHB35" s="1"/>
  <c r="BHB36" s="1"/>
  <c r="BHB37" s="1"/>
  <c r="BHB38" s="1"/>
  <c r="BHB39" s="1"/>
  <c r="BHB40" s="1"/>
  <c r="BHB41" s="1"/>
  <c r="BHB42" s="1"/>
  <c r="BHB43" s="1"/>
  <c r="BGU6"/>
  <c r="BGU7" s="1"/>
  <c r="BGU8" s="1"/>
  <c r="BGU9" s="1"/>
  <c r="BGU10" s="1"/>
  <c r="BGU11" s="1"/>
  <c r="BGU12" s="1"/>
  <c r="BGU13" s="1"/>
  <c r="BGU14" s="1"/>
  <c r="BGU15" s="1"/>
  <c r="BGU16" s="1"/>
  <c r="BGU17" s="1"/>
  <c r="BGU18" s="1"/>
  <c r="BGU19" s="1"/>
  <c r="BGU20" s="1"/>
  <c r="BGU21" s="1"/>
  <c r="BGU22" s="1"/>
  <c r="BGU23" s="1"/>
  <c r="BGU24" s="1"/>
  <c r="BGU25" s="1"/>
  <c r="BGU26" s="1"/>
  <c r="BGU27" s="1"/>
  <c r="BGU28" s="1"/>
  <c r="BGU29" s="1"/>
  <c r="BGU30" s="1"/>
  <c r="BGU31" s="1"/>
  <c r="BGU32" s="1"/>
  <c r="BGU33" s="1"/>
  <c r="BGU34" s="1"/>
  <c r="BGU35" s="1"/>
  <c r="BGU36" s="1"/>
  <c r="BGU37" s="1"/>
  <c r="BGU38" s="1"/>
  <c r="BGU39" s="1"/>
  <c r="BGU40" s="1"/>
  <c r="BGU41" s="1"/>
  <c r="BGU42" s="1"/>
  <c r="BGU43" s="1"/>
  <c r="BGN6"/>
  <c r="BGN7" s="1"/>
  <c r="BGN8" s="1"/>
  <c r="BGN9" s="1"/>
  <c r="BGN10" s="1"/>
  <c r="BGN11" s="1"/>
  <c r="BGN12" s="1"/>
  <c r="BGN13" s="1"/>
  <c r="BGN14" s="1"/>
  <c r="BGN15" s="1"/>
  <c r="BGN16" s="1"/>
  <c r="BGN17" s="1"/>
  <c r="BGN18" s="1"/>
  <c r="BGN19" s="1"/>
  <c r="BGN20" s="1"/>
  <c r="BGN21" s="1"/>
  <c r="BGN22" s="1"/>
  <c r="BGN23" s="1"/>
  <c r="BGN24" s="1"/>
  <c r="BGN25" s="1"/>
  <c r="BGN26" s="1"/>
  <c r="BGN27" s="1"/>
  <c r="BGN28" s="1"/>
  <c r="BGN29" s="1"/>
  <c r="BGN30" s="1"/>
  <c r="BGN31" s="1"/>
  <c r="BGN32" s="1"/>
  <c r="BGN33" s="1"/>
  <c r="BGN34" s="1"/>
  <c r="BGN35" s="1"/>
  <c r="BGN36" s="1"/>
  <c r="BGN37" s="1"/>
  <c r="BGN38" s="1"/>
  <c r="BGN39" s="1"/>
  <c r="BGN40" s="1"/>
  <c r="BGN41" s="1"/>
  <c r="BGN42" s="1"/>
  <c r="BGN43" s="1"/>
  <c r="BGG6"/>
  <c r="BGG7" s="1"/>
  <c r="BGG8" s="1"/>
  <c r="BGG9" s="1"/>
  <c r="BGG10" s="1"/>
  <c r="BGG11" s="1"/>
  <c r="BGG12" s="1"/>
  <c r="BGG13" s="1"/>
  <c r="BGG14" s="1"/>
  <c r="BGG15" s="1"/>
  <c r="BGG16" s="1"/>
  <c r="BGG17" s="1"/>
  <c r="BGG18" s="1"/>
  <c r="BGG19" s="1"/>
  <c r="BGG20" s="1"/>
  <c r="BGG21" s="1"/>
  <c r="BGG22" s="1"/>
  <c r="BGG23" s="1"/>
  <c r="BGG24" s="1"/>
  <c r="BGG25" s="1"/>
  <c r="BGG26" s="1"/>
  <c r="BGG27" s="1"/>
  <c r="BGG28" s="1"/>
  <c r="BGG29" s="1"/>
  <c r="BGG30" s="1"/>
  <c r="BGG31" s="1"/>
  <c r="BGG32" s="1"/>
  <c r="BGG33" s="1"/>
  <c r="BGG34" s="1"/>
  <c r="BGG35" s="1"/>
  <c r="BGG36" s="1"/>
  <c r="BGG37" s="1"/>
  <c r="BGG38" s="1"/>
  <c r="BGG39" s="1"/>
  <c r="BGG40" s="1"/>
  <c r="BGG41" s="1"/>
  <c r="BGG42" s="1"/>
  <c r="BGG43" s="1"/>
  <c r="BFZ6"/>
  <c r="BFZ7" s="1"/>
  <c r="BFZ8" s="1"/>
  <c r="BFZ9" s="1"/>
  <c r="BFZ10" s="1"/>
  <c r="BFZ11" s="1"/>
  <c r="BFZ12" s="1"/>
  <c r="BFZ13" s="1"/>
  <c r="BFZ14" s="1"/>
  <c r="BFZ15" s="1"/>
  <c r="BFZ16" s="1"/>
  <c r="BFZ17" s="1"/>
  <c r="BFZ18" s="1"/>
  <c r="BFZ19" s="1"/>
  <c r="BFZ20" s="1"/>
  <c r="BFZ21" s="1"/>
  <c r="BFZ22" s="1"/>
  <c r="BFZ23" s="1"/>
  <c r="BFZ24" s="1"/>
  <c r="BFZ25" s="1"/>
  <c r="BFZ26" s="1"/>
  <c r="BFZ27" s="1"/>
  <c r="BFZ28" s="1"/>
  <c r="BFZ29" s="1"/>
  <c r="BFZ30" s="1"/>
  <c r="BFZ31" s="1"/>
  <c r="BFZ32" s="1"/>
  <c r="BFZ33" s="1"/>
  <c r="BFZ34" s="1"/>
  <c r="BFZ35" s="1"/>
  <c r="BFZ36" s="1"/>
  <c r="BFZ37" s="1"/>
  <c r="BFZ38" s="1"/>
  <c r="BFZ39" s="1"/>
  <c r="BFZ40" s="1"/>
  <c r="BFZ41" s="1"/>
  <c r="BFZ42" s="1"/>
  <c r="BFZ43" s="1"/>
  <c r="BFS6"/>
  <c r="BFS7" s="1"/>
  <c r="BFS8" s="1"/>
  <c r="BFS9" s="1"/>
  <c r="BFS10" s="1"/>
  <c r="BFS11" s="1"/>
  <c r="BFS12" s="1"/>
  <c r="BFS13" s="1"/>
  <c r="BFS14" s="1"/>
  <c r="BFS15" s="1"/>
  <c r="BFS16" s="1"/>
  <c r="BFS17" s="1"/>
  <c r="BFS18" s="1"/>
  <c r="BFS19" s="1"/>
  <c r="BFS20" s="1"/>
  <c r="BFS21" s="1"/>
  <c r="BFS22" s="1"/>
  <c r="BFS23" s="1"/>
  <c r="BFS24" s="1"/>
  <c r="BFS25" s="1"/>
  <c r="BFS26" s="1"/>
  <c r="BFS27" s="1"/>
  <c r="BFS28" s="1"/>
  <c r="BFS29" s="1"/>
  <c r="BFS30" s="1"/>
  <c r="BFS31" s="1"/>
  <c r="BFS32" s="1"/>
  <c r="BFS33" s="1"/>
  <c r="BFS34" s="1"/>
  <c r="BFS35" s="1"/>
  <c r="BFS36" s="1"/>
  <c r="BFS37" s="1"/>
  <c r="BFS38" s="1"/>
  <c r="BFS39" s="1"/>
  <c r="BFS40" s="1"/>
  <c r="BFS41" s="1"/>
  <c r="BFS42" s="1"/>
  <c r="BFS43" s="1"/>
  <c r="BFS44" s="1"/>
  <c r="BFS45" s="1"/>
  <c r="BFS46" s="1"/>
  <c r="BFS47" s="1"/>
  <c r="BFS48" s="1"/>
  <c r="BFS49" s="1"/>
  <c r="BFS50" s="1"/>
  <c r="BFS51" s="1"/>
  <c r="BFS52" s="1"/>
  <c r="BFS53" s="1"/>
  <c r="BFS54" s="1"/>
  <c r="BFS55" s="1"/>
  <c r="BFS56" s="1"/>
  <c r="BFS57" s="1"/>
  <c r="BFS58" s="1"/>
  <c r="BFS59" s="1"/>
  <c r="BFS60" s="1"/>
  <c r="BFS61" s="1"/>
  <c r="BFS62" s="1"/>
  <c r="BFS63" s="1"/>
  <c r="BFS64" s="1"/>
  <c r="BFS65" s="1"/>
  <c r="BFS66" s="1"/>
  <c r="BFS67" s="1"/>
  <c r="BFS68" s="1"/>
  <c r="BFS69" s="1"/>
  <c r="BFS70" s="1"/>
  <c r="BFL6"/>
  <c r="BFL7" s="1"/>
  <c r="BFL8" s="1"/>
  <c r="BFL9" s="1"/>
  <c r="BFL10" s="1"/>
  <c r="BFL11" s="1"/>
  <c r="BFL12" s="1"/>
  <c r="BFL13" s="1"/>
  <c r="BFL14" s="1"/>
  <c r="BFL15" s="1"/>
  <c r="BFL16" s="1"/>
  <c r="BFL17" s="1"/>
  <c r="BFL18" s="1"/>
  <c r="BFL19" s="1"/>
  <c r="BFL20" s="1"/>
  <c r="BFL21" s="1"/>
  <c r="BFL22" s="1"/>
  <c r="BFL23" s="1"/>
  <c r="BFL24" s="1"/>
  <c r="BFL25" s="1"/>
  <c r="BFL26" s="1"/>
  <c r="BFL27" s="1"/>
  <c r="BFL28" s="1"/>
  <c r="BFL29" s="1"/>
  <c r="BFL30" s="1"/>
  <c r="BFL31" s="1"/>
  <c r="BFL32" s="1"/>
  <c r="BFL33" s="1"/>
  <c r="BFL34" s="1"/>
  <c r="BFL35" s="1"/>
  <c r="BFL36" s="1"/>
  <c r="BFL37" s="1"/>
  <c r="BFL38" s="1"/>
  <c r="BFL39" s="1"/>
  <c r="BFL40" s="1"/>
  <c r="BFL41" s="1"/>
  <c r="BFL42" s="1"/>
  <c r="BFL43" s="1"/>
  <c r="BFD6"/>
  <c r="BFD7" s="1"/>
  <c r="BFD8" s="1"/>
  <c r="BFD9" s="1"/>
  <c r="BFD10" s="1"/>
  <c r="BFD11" s="1"/>
  <c r="BFD12" s="1"/>
  <c r="BFD13" s="1"/>
  <c r="BFD14" s="1"/>
  <c r="BFD15" s="1"/>
  <c r="BFD16" s="1"/>
  <c r="BFD17" s="1"/>
  <c r="BFD18" s="1"/>
  <c r="BFD19" s="1"/>
  <c r="BFD20" s="1"/>
  <c r="BFD21" s="1"/>
  <c r="BFD22" s="1"/>
  <c r="BFD23" s="1"/>
  <c r="BFD24" s="1"/>
  <c r="BFD25" s="1"/>
  <c r="BFD26" s="1"/>
  <c r="BFD27" s="1"/>
  <c r="BFD28" s="1"/>
  <c r="BFD29" s="1"/>
  <c r="BFD30" s="1"/>
  <c r="BFD31" s="1"/>
  <c r="BFD32" s="1"/>
  <c r="BFD33" s="1"/>
  <c r="BFD34" s="1"/>
  <c r="BFD35" s="1"/>
  <c r="BFD36" s="1"/>
  <c r="BFD37" s="1"/>
  <c r="BFD38" s="1"/>
  <c r="BFD39" s="1"/>
  <c r="BFD40" s="1"/>
  <c r="BFD41" s="1"/>
  <c r="BFD42" s="1"/>
  <c r="BFD43" s="1"/>
  <c r="BEV6"/>
  <c r="BEV7" s="1"/>
  <c r="BEV8" s="1"/>
  <c r="BEV9" s="1"/>
  <c r="BEV10" s="1"/>
  <c r="BEV11" s="1"/>
  <c r="BEV12" s="1"/>
  <c r="BEV13" s="1"/>
  <c r="BEV14" s="1"/>
  <c r="BEV15" s="1"/>
  <c r="BEV16" s="1"/>
  <c r="BEV17" s="1"/>
  <c r="BEV18" s="1"/>
  <c r="BEV19" s="1"/>
  <c r="BEV20" s="1"/>
  <c r="BEV21" s="1"/>
  <c r="BEV22" s="1"/>
  <c r="BEV23" s="1"/>
  <c r="BEV24" s="1"/>
  <c r="BEV25" s="1"/>
  <c r="BEV26" s="1"/>
  <c r="BEV27" s="1"/>
  <c r="BEV28" s="1"/>
  <c r="BEV29" s="1"/>
  <c r="BEV30" s="1"/>
  <c r="BEV31" s="1"/>
  <c r="BEV32" s="1"/>
  <c r="BEV33" s="1"/>
  <c r="BEV34" s="1"/>
  <c r="BEV35" s="1"/>
  <c r="BEV36" s="1"/>
  <c r="BEV37" s="1"/>
  <c r="BEV38" s="1"/>
  <c r="BEV39" s="1"/>
  <c r="BEV40" s="1"/>
  <c r="BEV41" s="1"/>
  <c r="BEV42" s="1"/>
  <c r="BEV43" s="1"/>
  <c r="BEO6"/>
  <c r="BEO7" s="1"/>
  <c r="BEO8" s="1"/>
  <c r="BEO9" s="1"/>
  <c r="BEO10" s="1"/>
  <c r="BEO11" s="1"/>
  <c r="BEO12" s="1"/>
  <c r="BEO13" s="1"/>
  <c r="BEO14" s="1"/>
  <c r="BEO15" s="1"/>
  <c r="BEO16" s="1"/>
  <c r="BEO17" s="1"/>
  <c r="BEO18" s="1"/>
  <c r="BEO19" s="1"/>
  <c r="BEO20" s="1"/>
  <c r="BEO21" s="1"/>
  <c r="BEO22" s="1"/>
  <c r="BEO23" s="1"/>
  <c r="BEO24" s="1"/>
  <c r="BEO25" s="1"/>
  <c r="BEO26" s="1"/>
  <c r="BEO27" s="1"/>
  <c r="BEO28" s="1"/>
  <c r="BEO29" s="1"/>
  <c r="BEO30" s="1"/>
  <c r="BEO31" s="1"/>
  <c r="BEO32" s="1"/>
  <c r="BEO33" s="1"/>
  <c r="BEO34" s="1"/>
  <c r="BEO35" s="1"/>
  <c r="BEO36" s="1"/>
  <c r="BEO37" s="1"/>
  <c r="BEO38" s="1"/>
  <c r="BEO39" s="1"/>
  <c r="BEO40" s="1"/>
  <c r="BEO41" s="1"/>
  <c r="BEO42" s="1"/>
  <c r="BEO43" s="1"/>
  <c r="BEG6"/>
  <c r="BEG7" s="1"/>
  <c r="BEG8" s="1"/>
  <c r="BEG9" s="1"/>
  <c r="BEG10" s="1"/>
  <c r="BEG11" s="1"/>
  <c r="BEG12" s="1"/>
  <c r="BEG13" s="1"/>
  <c r="BEG14" s="1"/>
  <c r="BEG15" s="1"/>
  <c r="BEG16" s="1"/>
  <c r="BEG17" s="1"/>
  <c r="BEG18" s="1"/>
  <c r="BEG19" s="1"/>
  <c r="BEG20" s="1"/>
  <c r="BEG21" s="1"/>
  <c r="BEG22" s="1"/>
  <c r="BEG23" s="1"/>
  <c r="BEG24" s="1"/>
  <c r="BEG25" s="1"/>
  <c r="BEG26" s="1"/>
  <c r="BEG27" s="1"/>
  <c r="BEG28" s="1"/>
  <c r="BEG29" s="1"/>
  <c r="BEG30" s="1"/>
  <c r="BEG31" s="1"/>
  <c r="BEG32" s="1"/>
  <c r="BEG33" s="1"/>
  <c r="BEG34" s="1"/>
  <c r="BEG35" s="1"/>
  <c r="BEG36" s="1"/>
  <c r="BEG37" s="1"/>
  <c r="BEG38" s="1"/>
  <c r="BEG39" s="1"/>
  <c r="BEG40" s="1"/>
  <c r="BEG41" s="1"/>
  <c r="BEG42" s="1"/>
  <c r="BEG43" s="1"/>
  <c r="BDZ6"/>
  <c r="BDZ7" s="1"/>
  <c r="BDZ8" s="1"/>
  <c r="BDZ9" s="1"/>
  <c r="BDZ10" s="1"/>
  <c r="BDZ11" s="1"/>
  <c r="BDZ12" s="1"/>
  <c r="BDZ13" s="1"/>
  <c r="BDZ14" s="1"/>
  <c r="BDZ15" s="1"/>
  <c r="BDZ16" s="1"/>
  <c r="BDZ17" s="1"/>
  <c r="BDZ18" s="1"/>
  <c r="BDZ19" s="1"/>
  <c r="BDZ20" s="1"/>
  <c r="BDZ21" s="1"/>
  <c r="BDZ22" s="1"/>
  <c r="BDZ23" s="1"/>
  <c r="BDZ24" s="1"/>
  <c r="BDZ25" s="1"/>
  <c r="BDZ26" s="1"/>
  <c r="BDZ27" s="1"/>
  <c r="BDZ28" s="1"/>
  <c r="BDZ29" s="1"/>
  <c r="BDZ30" s="1"/>
  <c r="BDZ31" s="1"/>
  <c r="BDZ32" s="1"/>
  <c r="BDZ33" s="1"/>
  <c r="BDZ34" s="1"/>
  <c r="BDZ35" s="1"/>
  <c r="BDZ36" s="1"/>
  <c r="BDZ37" s="1"/>
  <c r="BDZ38" s="1"/>
  <c r="BDZ39" s="1"/>
  <c r="BDZ40" s="1"/>
  <c r="BDZ41" s="1"/>
  <c r="BDZ42" s="1"/>
  <c r="BDZ43" s="1"/>
  <c r="BDS6"/>
  <c r="BDS7" s="1"/>
  <c r="BDS8" s="1"/>
  <c r="BDS9" s="1"/>
  <c r="BDS10" s="1"/>
  <c r="BDS11" s="1"/>
  <c r="BDS12" s="1"/>
  <c r="BDS13" s="1"/>
  <c r="BDS14" s="1"/>
  <c r="BDS15" s="1"/>
  <c r="BDS16" s="1"/>
  <c r="BDS17" s="1"/>
  <c r="BDS18" s="1"/>
  <c r="BDS19" s="1"/>
  <c r="BDS20" s="1"/>
  <c r="BDS21" s="1"/>
  <c r="BDS22" s="1"/>
  <c r="BDS23" s="1"/>
  <c r="BDS24" s="1"/>
  <c r="BDS25" s="1"/>
  <c r="BDS26" s="1"/>
  <c r="BDS27" s="1"/>
  <c r="BDS28" s="1"/>
  <c r="BDS29" s="1"/>
  <c r="BDS30" s="1"/>
  <c r="BDS31" s="1"/>
  <c r="BDS32" s="1"/>
  <c r="BDS33" s="1"/>
  <c r="BDS34" s="1"/>
  <c r="BDS35" s="1"/>
  <c r="BDS36" s="1"/>
  <c r="BDS37" s="1"/>
  <c r="BDS38" s="1"/>
  <c r="BDS39" s="1"/>
  <c r="BDS40" s="1"/>
  <c r="BDS41" s="1"/>
  <c r="BDS42" s="1"/>
  <c r="BDS43" s="1"/>
  <c r="BDS44" s="1"/>
  <c r="BDS45" s="1"/>
  <c r="BDS46" s="1"/>
  <c r="BDS47" s="1"/>
  <c r="BDS48" s="1"/>
  <c r="BDS49" s="1"/>
  <c r="BDL6"/>
  <c r="BDL7" s="1"/>
  <c r="BDL8" s="1"/>
  <c r="BDL9" s="1"/>
  <c r="BDL10" s="1"/>
  <c r="BDL11" s="1"/>
  <c r="BDL12" s="1"/>
  <c r="BDL13" s="1"/>
  <c r="BDL14" s="1"/>
  <c r="BDL15" s="1"/>
  <c r="BDL16" s="1"/>
  <c r="BDL17" s="1"/>
  <c r="BDL18" s="1"/>
  <c r="BDL19" s="1"/>
  <c r="BDL20" s="1"/>
  <c r="BDL21" s="1"/>
  <c r="BDL22" s="1"/>
  <c r="BDL23" s="1"/>
  <c r="BDL24" s="1"/>
  <c r="BDL25" s="1"/>
  <c r="BDL26" s="1"/>
  <c r="BDL27" s="1"/>
  <c r="BDL28" s="1"/>
  <c r="BDL29" s="1"/>
  <c r="BDL30" s="1"/>
  <c r="BDL31" s="1"/>
  <c r="BDL32" s="1"/>
  <c r="BDL33" s="1"/>
  <c r="BDL34" s="1"/>
  <c r="BDL35" s="1"/>
  <c r="BDL36" s="1"/>
  <c r="BDL37" s="1"/>
  <c r="BDL38" s="1"/>
  <c r="BDL39" s="1"/>
  <c r="BDL40" s="1"/>
  <c r="BDL41" s="1"/>
  <c r="BDL42" s="1"/>
  <c r="BDL43" s="1"/>
  <c r="BDE6"/>
  <c r="BDE7" s="1"/>
  <c r="BDE8" s="1"/>
  <c r="BDE9" s="1"/>
  <c r="BDE10" s="1"/>
  <c r="BDE11" s="1"/>
  <c r="BDE12" s="1"/>
  <c r="BDE13" s="1"/>
  <c r="BDE14" s="1"/>
  <c r="BDE15" s="1"/>
  <c r="BDE16" s="1"/>
  <c r="BDE17" s="1"/>
  <c r="BDE18" s="1"/>
  <c r="BDE19" s="1"/>
  <c r="BDE20" s="1"/>
  <c r="BDE21" s="1"/>
  <c r="BDE22" s="1"/>
  <c r="BDE23" s="1"/>
  <c r="BDE24" s="1"/>
  <c r="BDE25" s="1"/>
  <c r="BDE26" s="1"/>
  <c r="BDE27" s="1"/>
  <c r="BDE28" s="1"/>
  <c r="BDE29" s="1"/>
  <c r="BDE30" s="1"/>
  <c r="BDE31" s="1"/>
  <c r="BDE32" s="1"/>
  <c r="BDE33" s="1"/>
  <c r="BDE34" s="1"/>
  <c r="BDE35" s="1"/>
  <c r="BDE36" s="1"/>
  <c r="BDE37" s="1"/>
  <c r="BDE38" s="1"/>
  <c r="BDE39" s="1"/>
  <c r="BDE40" s="1"/>
  <c r="BDE41" s="1"/>
  <c r="BDE42" s="1"/>
  <c r="BDE43" s="1"/>
  <c r="BCX6"/>
  <c r="BCX7" s="1"/>
  <c r="BCX8" s="1"/>
  <c r="BCX9" s="1"/>
  <c r="BCX10" s="1"/>
  <c r="BCX11" s="1"/>
  <c r="BCX12" s="1"/>
  <c r="BCX13" s="1"/>
  <c r="BCX14" s="1"/>
  <c r="BCX15" s="1"/>
  <c r="BCX16" s="1"/>
  <c r="BCX17" s="1"/>
  <c r="BCX18" s="1"/>
  <c r="BCX19" s="1"/>
  <c r="BCX20" s="1"/>
  <c r="BCX21" s="1"/>
  <c r="BCX22" s="1"/>
  <c r="BCX23" s="1"/>
  <c r="BCX24" s="1"/>
  <c r="BCX25" s="1"/>
  <c r="BCX26" s="1"/>
  <c r="BCX27" s="1"/>
  <c r="BCX28" s="1"/>
  <c r="BCX29" s="1"/>
  <c r="BCX30" s="1"/>
  <c r="BCX31" s="1"/>
  <c r="BCX32" s="1"/>
  <c r="BCX33" s="1"/>
  <c r="BCX34" s="1"/>
  <c r="BCX35" s="1"/>
  <c r="BCX36" s="1"/>
  <c r="BCX37" s="1"/>
  <c r="BCX38" s="1"/>
  <c r="BCX39" s="1"/>
  <c r="BCX40" s="1"/>
  <c r="BCX41" s="1"/>
  <c r="BCX42" s="1"/>
  <c r="BCX43" s="1"/>
  <c r="BCQ6"/>
  <c r="BCQ7" s="1"/>
  <c r="BCQ8" s="1"/>
  <c r="BCQ9" s="1"/>
  <c r="BCQ10" s="1"/>
  <c r="BCQ11" s="1"/>
  <c r="BCQ12" s="1"/>
  <c r="BCQ13" s="1"/>
  <c r="BCQ14" s="1"/>
  <c r="BCQ15" s="1"/>
  <c r="BCQ16" s="1"/>
  <c r="BCQ17" s="1"/>
  <c r="BCQ18" s="1"/>
  <c r="BCQ19" s="1"/>
  <c r="BCQ20" s="1"/>
  <c r="BCQ21" s="1"/>
  <c r="BCQ22" s="1"/>
  <c r="BCQ23" s="1"/>
  <c r="BCQ24" s="1"/>
  <c r="BCQ25" s="1"/>
  <c r="BCQ26" s="1"/>
  <c r="BCQ27" s="1"/>
  <c r="BCQ28" s="1"/>
  <c r="BCQ29" s="1"/>
  <c r="BCQ30" s="1"/>
  <c r="BCQ31" s="1"/>
  <c r="BCQ32" s="1"/>
  <c r="BCQ33" s="1"/>
  <c r="BCQ34" s="1"/>
  <c r="BCQ35" s="1"/>
  <c r="BCQ36" s="1"/>
  <c r="BCQ37" s="1"/>
  <c r="BCQ38" s="1"/>
  <c r="BCQ39" s="1"/>
  <c r="BCQ40" s="1"/>
  <c r="BCQ41" s="1"/>
  <c r="BCQ42" s="1"/>
  <c r="BCQ43" s="1"/>
  <c r="BCQ44" s="1"/>
  <c r="BCQ45" s="1"/>
  <c r="BCQ46" s="1"/>
  <c r="BCQ47" s="1"/>
  <c r="BCQ48" s="1"/>
  <c r="BCQ49" s="1"/>
  <c r="BCQ50" s="1"/>
  <c r="BCQ51" s="1"/>
  <c r="BCQ52" s="1"/>
  <c r="BCQ53" s="1"/>
  <c r="BCQ54" s="1"/>
  <c r="BCQ55" s="1"/>
  <c r="BCQ56" s="1"/>
  <c r="BCQ57" s="1"/>
  <c r="BCQ58" s="1"/>
  <c r="BCQ59" s="1"/>
  <c r="BCQ60" s="1"/>
  <c r="BCQ61" s="1"/>
  <c r="BCQ62" s="1"/>
  <c r="BCQ63" s="1"/>
  <c r="BCQ64" s="1"/>
  <c r="BCQ65" s="1"/>
  <c r="BCQ66" s="1"/>
  <c r="BCQ67" s="1"/>
  <c r="BCQ68" s="1"/>
  <c r="BCQ69" s="1"/>
  <c r="BCQ70" s="1"/>
  <c r="BCQ71" s="1"/>
  <c r="BCQ72" s="1"/>
  <c r="BCQ73" s="1"/>
  <c r="BCQ74" s="1"/>
  <c r="BCQ75" s="1"/>
  <c r="BCQ76" s="1"/>
  <c r="BCQ77" s="1"/>
  <c r="BCQ78" s="1"/>
  <c r="BCQ79" s="1"/>
  <c r="BCQ80" s="1"/>
  <c r="BCJ6"/>
  <c r="BCJ7" s="1"/>
  <c r="BCJ8" s="1"/>
  <c r="BCJ9" s="1"/>
  <c r="BCJ10" s="1"/>
  <c r="BCJ11" s="1"/>
  <c r="BCJ12" s="1"/>
  <c r="BCJ13" s="1"/>
  <c r="BCJ14" s="1"/>
  <c r="BCJ15" s="1"/>
  <c r="BCJ16" s="1"/>
  <c r="BCJ17" s="1"/>
  <c r="BCJ18" s="1"/>
  <c r="BCJ19" s="1"/>
  <c r="BCJ20" s="1"/>
  <c r="BCJ21" s="1"/>
  <c r="BCJ22" s="1"/>
  <c r="BCJ23" s="1"/>
  <c r="BCJ24" s="1"/>
  <c r="BCJ25" s="1"/>
  <c r="BCJ26" s="1"/>
  <c r="BCJ27" s="1"/>
  <c r="BCJ28" s="1"/>
  <c r="BCJ29" s="1"/>
  <c r="BCJ30" s="1"/>
  <c r="BCJ31" s="1"/>
  <c r="BCJ32" s="1"/>
  <c r="BCJ33" s="1"/>
  <c r="BCJ34" s="1"/>
  <c r="BCJ35" s="1"/>
  <c r="BCJ36" s="1"/>
  <c r="BCJ37" s="1"/>
  <c r="BCJ38" s="1"/>
  <c r="BCJ39" s="1"/>
  <c r="BCJ40" s="1"/>
  <c r="BCJ41" s="1"/>
  <c r="BCJ42" s="1"/>
  <c r="BCJ43" s="1"/>
  <c r="BCC6"/>
  <c r="BCC7" s="1"/>
  <c r="BCC8" s="1"/>
  <c r="BCC9" s="1"/>
  <c r="BCC10" s="1"/>
  <c r="BCC11" s="1"/>
  <c r="BCC12" s="1"/>
  <c r="BCC13" s="1"/>
  <c r="BCC14" s="1"/>
  <c r="BCC15" s="1"/>
  <c r="BCC16" s="1"/>
  <c r="BCC17" s="1"/>
  <c r="BCC18" s="1"/>
  <c r="BCC19" s="1"/>
  <c r="BCC20" s="1"/>
  <c r="BCC21" s="1"/>
  <c r="BCC22" s="1"/>
  <c r="BCC23" s="1"/>
  <c r="BCC24" s="1"/>
  <c r="BCC25" s="1"/>
  <c r="BCC26" s="1"/>
  <c r="BCC27" s="1"/>
  <c r="BCC28" s="1"/>
  <c r="BCC29" s="1"/>
  <c r="BCC30" s="1"/>
  <c r="BCC31" s="1"/>
  <c r="BCC32" s="1"/>
  <c r="BCC33" s="1"/>
  <c r="BCC34" s="1"/>
  <c r="BCC35" s="1"/>
  <c r="BCC36" s="1"/>
  <c r="BCC37" s="1"/>
  <c r="BCC38" s="1"/>
  <c r="BCC39" s="1"/>
  <c r="BCC40" s="1"/>
  <c r="BCC41" s="1"/>
  <c r="BCC42" s="1"/>
  <c r="BCC43" s="1"/>
  <c r="BBV6"/>
  <c r="BBV7" s="1"/>
  <c r="BBV8" s="1"/>
  <c r="BBV9" s="1"/>
  <c r="BBV10" s="1"/>
  <c r="BBV11" s="1"/>
  <c r="BBV12" s="1"/>
  <c r="BBV13" s="1"/>
  <c r="BBV14" s="1"/>
  <c r="BBV15" s="1"/>
  <c r="BBV16" s="1"/>
  <c r="BBV17" s="1"/>
  <c r="BBV18" s="1"/>
  <c r="BBV19" s="1"/>
  <c r="BBV20" s="1"/>
  <c r="BBV21" s="1"/>
  <c r="BBV22" s="1"/>
  <c r="BBV23" s="1"/>
  <c r="BBV24" s="1"/>
  <c r="BBV25" s="1"/>
  <c r="BBV26" s="1"/>
  <c r="BBV27" s="1"/>
  <c r="BBV28" s="1"/>
  <c r="BBV29" s="1"/>
  <c r="BBV30" s="1"/>
  <c r="BBV31" s="1"/>
  <c r="BBV32" s="1"/>
  <c r="BBV33" s="1"/>
  <c r="BBV34" s="1"/>
  <c r="BBV35" s="1"/>
  <c r="BBV36" s="1"/>
  <c r="BBV37" s="1"/>
  <c r="BBV38" s="1"/>
  <c r="BBV39" s="1"/>
  <c r="BBV40" s="1"/>
  <c r="BBV41" s="1"/>
  <c r="BBV42" s="1"/>
  <c r="BBV43" s="1"/>
  <c r="BBO6"/>
  <c r="BBO7" s="1"/>
  <c r="BBO8" s="1"/>
  <c r="BBO9" s="1"/>
  <c r="BBO10" s="1"/>
  <c r="BBO11" s="1"/>
  <c r="BBO12" s="1"/>
  <c r="BBO13" s="1"/>
  <c r="BBO14" s="1"/>
  <c r="BBO15" s="1"/>
  <c r="BBO16" s="1"/>
  <c r="BBO17" s="1"/>
  <c r="BBO18" s="1"/>
  <c r="BBO19" s="1"/>
  <c r="BBO20" s="1"/>
  <c r="BBO21" s="1"/>
  <c r="BBO22" s="1"/>
  <c r="BBO23" s="1"/>
  <c r="BBO24" s="1"/>
  <c r="BBO25" s="1"/>
  <c r="BBO26" s="1"/>
  <c r="BBO27" s="1"/>
  <c r="BBO28" s="1"/>
  <c r="BBO29" s="1"/>
  <c r="BBO30" s="1"/>
  <c r="BBO31" s="1"/>
  <c r="BBO32" s="1"/>
  <c r="BBO33" s="1"/>
  <c r="BBO34" s="1"/>
  <c r="BBO35" s="1"/>
  <c r="BBO36" s="1"/>
  <c r="BBO37" s="1"/>
  <c r="BBO38" s="1"/>
  <c r="BBO39" s="1"/>
  <c r="BBO40" s="1"/>
  <c r="BBO41" s="1"/>
  <c r="BBO42" s="1"/>
  <c r="BBO43" s="1"/>
  <c r="BBG6"/>
  <c r="BBG7" s="1"/>
  <c r="BBG8" s="1"/>
  <c r="BBG9" s="1"/>
  <c r="BBG10" s="1"/>
  <c r="BBG11" s="1"/>
  <c r="BBG12" s="1"/>
  <c r="BBG13" s="1"/>
  <c r="BBG14" s="1"/>
  <c r="BBG15" s="1"/>
  <c r="BBG16" s="1"/>
  <c r="BBG17" s="1"/>
  <c r="BBG18" s="1"/>
  <c r="BBG19" s="1"/>
  <c r="BBG20" s="1"/>
  <c r="BBG21" s="1"/>
  <c r="BBG22" s="1"/>
  <c r="BBG23" s="1"/>
  <c r="BBG24" s="1"/>
  <c r="BBG25" s="1"/>
  <c r="BBG26" s="1"/>
  <c r="BBG27" s="1"/>
  <c r="BBG28" s="1"/>
  <c r="BBG29" s="1"/>
  <c r="BBG30" s="1"/>
  <c r="BBG31" s="1"/>
  <c r="BBG32" s="1"/>
  <c r="BBG33" s="1"/>
  <c r="BBG34" s="1"/>
  <c r="BBG35" s="1"/>
  <c r="BBG36" s="1"/>
  <c r="BBG37" s="1"/>
  <c r="BBG38" s="1"/>
  <c r="BBG39" s="1"/>
  <c r="BBG40" s="1"/>
  <c r="BBG41" s="1"/>
  <c r="BBG42" s="1"/>
  <c r="BBG43" s="1"/>
  <c r="BAZ6"/>
  <c r="BAZ7" s="1"/>
  <c r="BAZ8" s="1"/>
  <c r="BAZ9" s="1"/>
  <c r="BAZ10" s="1"/>
  <c r="BAZ11" s="1"/>
  <c r="BAZ12" s="1"/>
  <c r="BAZ13" s="1"/>
  <c r="BAZ14" s="1"/>
  <c r="BAZ15" s="1"/>
  <c r="BAZ16" s="1"/>
  <c r="BAZ17" s="1"/>
  <c r="BAZ18" s="1"/>
  <c r="BAZ19" s="1"/>
  <c r="BAZ20" s="1"/>
  <c r="BAZ21" s="1"/>
  <c r="BAZ22" s="1"/>
  <c r="BAZ23" s="1"/>
  <c r="BAZ24" s="1"/>
  <c r="BAZ25" s="1"/>
  <c r="BAZ26" s="1"/>
  <c r="BAZ27" s="1"/>
  <c r="BAZ28" s="1"/>
  <c r="BAZ29" s="1"/>
  <c r="BAZ30" s="1"/>
  <c r="BAZ31" s="1"/>
  <c r="BAZ32" s="1"/>
  <c r="BAZ33" s="1"/>
  <c r="BAZ34" s="1"/>
  <c r="BAZ35" s="1"/>
  <c r="BAZ36" s="1"/>
  <c r="BAZ37" s="1"/>
  <c r="BAZ38" s="1"/>
  <c r="BAZ39" s="1"/>
  <c r="BAZ40" s="1"/>
  <c r="BAZ41" s="1"/>
  <c r="BAZ42" s="1"/>
  <c r="BAZ43" s="1"/>
  <c r="BAS6"/>
  <c r="BAS7" s="1"/>
  <c r="BAS8" s="1"/>
  <c r="BAS9" s="1"/>
  <c r="BAS10" s="1"/>
  <c r="BAS11" s="1"/>
  <c r="BAS12" s="1"/>
  <c r="BAS13" s="1"/>
  <c r="BAS14" s="1"/>
  <c r="BAS15" s="1"/>
  <c r="BAS16" s="1"/>
  <c r="BAS17" s="1"/>
  <c r="BAS18" s="1"/>
  <c r="BAS19" s="1"/>
  <c r="BAS20" s="1"/>
  <c r="BAS21" s="1"/>
  <c r="BAS22" s="1"/>
  <c r="BAS23" s="1"/>
  <c r="BAS24" s="1"/>
  <c r="BAS25" s="1"/>
  <c r="BAS26" s="1"/>
  <c r="BAS27" s="1"/>
  <c r="BAS28" s="1"/>
  <c r="BAS29" s="1"/>
  <c r="BAS30" s="1"/>
  <c r="BAS31" s="1"/>
  <c r="BAS32" s="1"/>
  <c r="BAS33" s="1"/>
  <c r="BAS34" s="1"/>
  <c r="BAS35" s="1"/>
  <c r="BAS36" s="1"/>
  <c r="BAS37" s="1"/>
  <c r="BAS38" s="1"/>
  <c r="BAS39" s="1"/>
  <c r="BAS40" s="1"/>
  <c r="BAS41" s="1"/>
  <c r="BAS42" s="1"/>
  <c r="BAS43" s="1"/>
  <c r="BAL6"/>
  <c r="BAL7" s="1"/>
  <c r="BAL8" s="1"/>
  <c r="BAL9" s="1"/>
  <c r="BAL10" s="1"/>
  <c r="BAL11" s="1"/>
  <c r="BAL12" s="1"/>
  <c r="BAL13" s="1"/>
  <c r="BAL14" s="1"/>
  <c r="BAL15" s="1"/>
  <c r="BAL16" s="1"/>
  <c r="BAL17" s="1"/>
  <c r="BAL18" s="1"/>
  <c r="BAL19" s="1"/>
  <c r="BAL20" s="1"/>
  <c r="BAL21" s="1"/>
  <c r="BAL22" s="1"/>
  <c r="BAL23" s="1"/>
  <c r="BAL24" s="1"/>
  <c r="BAL25" s="1"/>
  <c r="BAL26" s="1"/>
  <c r="BAL27" s="1"/>
  <c r="BAL28" s="1"/>
  <c r="BAL29" s="1"/>
  <c r="BAL30" s="1"/>
  <c r="BAL31" s="1"/>
  <c r="BAL32" s="1"/>
  <c r="BAL33" s="1"/>
  <c r="BAL34" s="1"/>
  <c r="BAL35" s="1"/>
  <c r="BAL36" s="1"/>
  <c r="BAL37" s="1"/>
  <c r="BAL38" s="1"/>
  <c r="BAL39" s="1"/>
  <c r="BAL40" s="1"/>
  <c r="BAL41" s="1"/>
  <c r="BAL42" s="1"/>
  <c r="BAL43" s="1"/>
  <c r="BAE6"/>
  <c r="BAE7" s="1"/>
  <c r="BAE8" s="1"/>
  <c r="BAE9" s="1"/>
  <c r="BAE10" s="1"/>
  <c r="BAE11" s="1"/>
  <c r="BAE12" s="1"/>
  <c r="BAE13" s="1"/>
  <c r="BAE14" s="1"/>
  <c r="BAE15" s="1"/>
  <c r="BAE16" s="1"/>
  <c r="BAE17" s="1"/>
  <c r="BAE18" s="1"/>
  <c r="BAE19" s="1"/>
  <c r="BAE20" s="1"/>
  <c r="BAE21" s="1"/>
  <c r="BAE22" s="1"/>
  <c r="BAE23" s="1"/>
  <c r="BAE24" s="1"/>
  <c r="BAE25" s="1"/>
  <c r="BAE26" s="1"/>
  <c r="BAE27" s="1"/>
  <c r="BAE28" s="1"/>
  <c r="BAE29" s="1"/>
  <c r="BAE30" s="1"/>
  <c r="BAE31" s="1"/>
  <c r="BAE32" s="1"/>
  <c r="BAE33" s="1"/>
  <c r="BAE34" s="1"/>
  <c r="BAE35" s="1"/>
  <c r="BAE36" s="1"/>
  <c r="BAE37" s="1"/>
  <c r="BAE38" s="1"/>
  <c r="BAE39" s="1"/>
  <c r="BAE40" s="1"/>
  <c r="BAE41" s="1"/>
  <c r="BAE42" s="1"/>
  <c r="BAE43" s="1"/>
  <c r="AZX6"/>
  <c r="AZX7" s="1"/>
  <c r="AZX8" s="1"/>
  <c r="AZX9" s="1"/>
  <c r="AZX10" s="1"/>
  <c r="AZX11" s="1"/>
  <c r="AZX12" s="1"/>
  <c r="AZX13" s="1"/>
  <c r="AZX14" s="1"/>
  <c r="AZX15" s="1"/>
  <c r="AZX16" s="1"/>
  <c r="AZX17" s="1"/>
  <c r="AZX18" s="1"/>
  <c r="AZX19" s="1"/>
  <c r="AZX20" s="1"/>
  <c r="AZX21" s="1"/>
  <c r="AZX22" s="1"/>
  <c r="AZX23" s="1"/>
  <c r="AZX24" s="1"/>
  <c r="AZX25" s="1"/>
  <c r="AZX26" s="1"/>
  <c r="AZX27" s="1"/>
  <c r="AZX28" s="1"/>
  <c r="AZX29" s="1"/>
  <c r="AZX30" s="1"/>
  <c r="AZX31" s="1"/>
  <c r="AZX32" s="1"/>
  <c r="AZX33" s="1"/>
  <c r="AZX34" s="1"/>
  <c r="AZX35" s="1"/>
  <c r="AZX36" s="1"/>
  <c r="AZX37" s="1"/>
  <c r="AZX38" s="1"/>
  <c r="AZX39" s="1"/>
  <c r="AZX40" s="1"/>
  <c r="AZX41" s="1"/>
  <c r="AZX42" s="1"/>
  <c r="AZX43" s="1"/>
  <c r="AZQ6"/>
  <c r="AZQ7" s="1"/>
  <c r="AZQ8" s="1"/>
  <c r="AZQ9" s="1"/>
  <c r="AZQ10" s="1"/>
  <c r="AZQ11" s="1"/>
  <c r="AZQ12" s="1"/>
  <c r="AZQ13" s="1"/>
  <c r="AZQ14" s="1"/>
  <c r="AZQ15" s="1"/>
  <c r="AZQ16" s="1"/>
  <c r="AZQ17" s="1"/>
  <c r="AZQ18" s="1"/>
  <c r="AZQ19" s="1"/>
  <c r="AZQ20" s="1"/>
  <c r="AZQ21" s="1"/>
  <c r="AZQ22" s="1"/>
  <c r="AZQ23" s="1"/>
  <c r="AZQ24" s="1"/>
  <c r="AZQ25" s="1"/>
  <c r="AZQ26" s="1"/>
  <c r="AZQ27" s="1"/>
  <c r="AZQ28" s="1"/>
  <c r="AZQ29" s="1"/>
  <c r="AZQ30" s="1"/>
  <c r="AZQ31" s="1"/>
  <c r="AZQ32" s="1"/>
  <c r="AZQ33" s="1"/>
  <c r="AZQ34" s="1"/>
  <c r="AZQ35" s="1"/>
  <c r="AZQ36" s="1"/>
  <c r="AZQ37" s="1"/>
  <c r="AZQ38" s="1"/>
  <c r="AZQ39" s="1"/>
  <c r="AZQ40" s="1"/>
  <c r="AZQ41" s="1"/>
  <c r="AZQ42" s="1"/>
  <c r="AZQ43" s="1"/>
  <c r="AZJ6"/>
  <c r="AZJ7" s="1"/>
  <c r="AZJ8" s="1"/>
  <c r="AZJ9" s="1"/>
  <c r="AZJ10" s="1"/>
  <c r="AZJ11" s="1"/>
  <c r="AZJ12" s="1"/>
  <c r="AZJ13" s="1"/>
  <c r="AZJ14" s="1"/>
  <c r="AZJ15" s="1"/>
  <c r="AZJ16" s="1"/>
  <c r="AZJ17" s="1"/>
  <c r="AZJ18" s="1"/>
  <c r="AZJ19" s="1"/>
  <c r="AZJ20" s="1"/>
  <c r="AZJ21" s="1"/>
  <c r="AZJ22" s="1"/>
  <c r="AZJ23" s="1"/>
  <c r="AZJ24" s="1"/>
  <c r="AZJ25" s="1"/>
  <c r="AZJ26" s="1"/>
  <c r="AZJ27" s="1"/>
  <c r="AZJ28" s="1"/>
  <c r="AZJ29" s="1"/>
  <c r="AZJ30" s="1"/>
  <c r="AZJ31" s="1"/>
  <c r="AZJ32" s="1"/>
  <c r="AZJ33" s="1"/>
  <c r="AZJ34" s="1"/>
  <c r="AZJ35" s="1"/>
  <c r="AZJ36" s="1"/>
  <c r="AZJ37" s="1"/>
  <c r="AZJ38" s="1"/>
  <c r="AZJ39" s="1"/>
  <c r="AZJ40" s="1"/>
  <c r="AZJ41" s="1"/>
  <c r="AZJ42" s="1"/>
  <c r="AZJ43" s="1"/>
  <c r="AZC6"/>
  <c r="AZC7" s="1"/>
  <c r="AZC8" s="1"/>
  <c r="AZC9" s="1"/>
  <c r="AZC10" s="1"/>
  <c r="AZC11" s="1"/>
  <c r="AZC12" s="1"/>
  <c r="AZC13" s="1"/>
  <c r="AZC14" s="1"/>
  <c r="AZC15" s="1"/>
  <c r="AZC16" s="1"/>
  <c r="AZC17" s="1"/>
  <c r="AZC18" s="1"/>
  <c r="AZC19" s="1"/>
  <c r="AZC20" s="1"/>
  <c r="AZC21" s="1"/>
  <c r="AZC22" s="1"/>
  <c r="AZC23" s="1"/>
  <c r="AZC24" s="1"/>
  <c r="AZC25" s="1"/>
  <c r="AZC26" s="1"/>
  <c r="AZC27" s="1"/>
  <c r="AZC28" s="1"/>
  <c r="AZC29" s="1"/>
  <c r="AZC30" s="1"/>
  <c r="AZC31" s="1"/>
  <c r="AZC32" s="1"/>
  <c r="AZC33" s="1"/>
  <c r="AZC34" s="1"/>
  <c r="AZC35" s="1"/>
  <c r="AZC36" s="1"/>
  <c r="AZC37" s="1"/>
  <c r="AZC38" s="1"/>
  <c r="AZC39" s="1"/>
  <c r="AZC40" s="1"/>
  <c r="AZC41" s="1"/>
  <c r="AZC42" s="1"/>
  <c r="AZC43" s="1"/>
  <c r="AZC44" s="1"/>
  <c r="AZC45" s="1"/>
  <c r="AZC46" s="1"/>
  <c r="AZC47" s="1"/>
  <c r="AZC48" s="1"/>
  <c r="AZC49" s="1"/>
  <c r="AZC50" s="1"/>
  <c r="AZC51" s="1"/>
  <c r="AZC52" s="1"/>
  <c r="AZC53" s="1"/>
  <c r="AZC54" s="1"/>
  <c r="AZC55" s="1"/>
  <c r="AZC56" s="1"/>
  <c r="AZC57" s="1"/>
  <c r="AZC58" s="1"/>
  <c r="AZC59" s="1"/>
  <c r="AZC60" s="1"/>
  <c r="AZC61" s="1"/>
  <c r="AZC62" s="1"/>
  <c r="AZC63" s="1"/>
  <c r="AZC64" s="1"/>
  <c r="AZC65" s="1"/>
  <c r="AZC66" s="1"/>
  <c r="AZC67" s="1"/>
  <c r="AZC68" s="1"/>
  <c r="AZC69" s="1"/>
  <c r="AZC70" s="1"/>
  <c r="AZC71" s="1"/>
  <c r="AZC72" s="1"/>
  <c r="AZC73" s="1"/>
  <c r="AZC74" s="1"/>
  <c r="AZC75" s="1"/>
  <c r="AZC76" s="1"/>
  <c r="AZC77" s="1"/>
  <c r="AZC78" s="1"/>
  <c r="AZC79" s="1"/>
  <c r="AZC80" s="1"/>
  <c r="AZC81" s="1"/>
  <c r="AZC82" s="1"/>
  <c r="AZC83" s="1"/>
  <c r="AZC84" s="1"/>
  <c r="AZC85" s="1"/>
  <c r="AZC86" s="1"/>
  <c r="AZC87" s="1"/>
  <c r="AZC88" s="1"/>
  <c r="AZC89" s="1"/>
  <c r="AZC90" s="1"/>
  <c r="AYU6"/>
  <c r="AYU7" s="1"/>
  <c r="AYU8" s="1"/>
  <c r="AYU9" s="1"/>
  <c r="AYU10" s="1"/>
  <c r="AYU11" s="1"/>
  <c r="AYU12" s="1"/>
  <c r="AYU13" s="1"/>
  <c r="AYU14" s="1"/>
  <c r="AYU15" s="1"/>
  <c r="AYU16" s="1"/>
  <c r="AYU17" s="1"/>
  <c r="AYU18" s="1"/>
  <c r="AYU19" s="1"/>
  <c r="AYU20" s="1"/>
  <c r="AYU21" s="1"/>
  <c r="AYU22" s="1"/>
  <c r="AYU23" s="1"/>
  <c r="AYU24" s="1"/>
  <c r="AYU25" s="1"/>
  <c r="AYU26" s="1"/>
  <c r="AYU27" s="1"/>
  <c r="AYU28" s="1"/>
  <c r="AYU29" s="1"/>
  <c r="AYU30" s="1"/>
  <c r="AYU31" s="1"/>
  <c r="AYU32" s="1"/>
  <c r="AYU33" s="1"/>
  <c r="AYU34" s="1"/>
  <c r="AYU35" s="1"/>
  <c r="AYU36" s="1"/>
  <c r="AYU37" s="1"/>
  <c r="AYU38" s="1"/>
  <c r="AYU39" s="1"/>
  <c r="AYU40" s="1"/>
  <c r="AYU41" s="1"/>
  <c r="AYU42" s="1"/>
  <c r="AYU43" s="1"/>
  <c r="AYN6"/>
  <c r="AYN7" s="1"/>
  <c r="AYN8" s="1"/>
  <c r="AYN9" s="1"/>
  <c r="AYN10" s="1"/>
  <c r="AYN11" s="1"/>
  <c r="AYN12" s="1"/>
  <c r="AYN13" s="1"/>
  <c r="AYN14" s="1"/>
  <c r="AYN15" s="1"/>
  <c r="AYN16" s="1"/>
  <c r="AYN17" s="1"/>
  <c r="AYN18" s="1"/>
  <c r="AYN19" s="1"/>
  <c r="AYN20" s="1"/>
  <c r="AYN21" s="1"/>
  <c r="AYN22" s="1"/>
  <c r="AYN23" s="1"/>
  <c r="AYN24" s="1"/>
  <c r="AYN25" s="1"/>
  <c r="AYN26" s="1"/>
  <c r="AYN27" s="1"/>
  <c r="AYN28" s="1"/>
  <c r="AYN29" s="1"/>
  <c r="AYN30" s="1"/>
  <c r="AYN31" s="1"/>
  <c r="AYN32" s="1"/>
  <c r="AYN33" s="1"/>
  <c r="AYN34" s="1"/>
  <c r="AYN35" s="1"/>
  <c r="AYN36" s="1"/>
  <c r="AYN37" s="1"/>
  <c r="AYN38" s="1"/>
  <c r="AYN39" s="1"/>
  <c r="AYN40" s="1"/>
  <c r="AYN41" s="1"/>
  <c r="AYN42" s="1"/>
  <c r="AYN43" s="1"/>
  <c r="AYG6"/>
  <c r="AYG7" s="1"/>
  <c r="AYG8" s="1"/>
  <c r="AYG9" s="1"/>
  <c r="AYG10" s="1"/>
  <c r="AYG11" s="1"/>
  <c r="AYG12" s="1"/>
  <c r="AYG13" s="1"/>
  <c r="AYG14" s="1"/>
  <c r="AYG15" s="1"/>
  <c r="AYG16" s="1"/>
  <c r="AYG17" s="1"/>
  <c r="AYG18" s="1"/>
  <c r="AYG19" s="1"/>
  <c r="AYG20" s="1"/>
  <c r="AYG21" s="1"/>
  <c r="AYG22" s="1"/>
  <c r="AYG23" s="1"/>
  <c r="AYG24" s="1"/>
  <c r="AYG25" s="1"/>
  <c r="AYG26" s="1"/>
  <c r="AYG27" s="1"/>
  <c r="AYG28" s="1"/>
  <c r="AYG29" s="1"/>
  <c r="AYG30" s="1"/>
  <c r="AYG31" s="1"/>
  <c r="AYG32" s="1"/>
  <c r="AYG33" s="1"/>
  <c r="AYG34" s="1"/>
  <c r="AYG35" s="1"/>
  <c r="AYG36" s="1"/>
  <c r="AYG37" s="1"/>
  <c r="AYG38" s="1"/>
  <c r="AYG39" s="1"/>
  <c r="AYG40" s="1"/>
  <c r="AYG41" s="1"/>
  <c r="AYG42" s="1"/>
  <c r="AYG43" s="1"/>
  <c r="AYG44" s="1"/>
  <c r="AYG45" s="1"/>
  <c r="AYG46" s="1"/>
  <c r="AYG47" s="1"/>
  <c r="AYG48" s="1"/>
  <c r="AYG49" s="1"/>
  <c r="AYG50" s="1"/>
  <c r="AYG51" s="1"/>
  <c r="AYG52" s="1"/>
  <c r="AYG53" s="1"/>
  <c r="AYG54" s="1"/>
  <c r="AYG55" s="1"/>
  <c r="AYG56" s="1"/>
  <c r="AYG57" s="1"/>
  <c r="AYG58" s="1"/>
  <c r="AYG59" s="1"/>
  <c r="AYG60" s="1"/>
  <c r="AXZ6"/>
  <c r="AXZ7" s="1"/>
  <c r="AXZ8" s="1"/>
  <c r="AXZ9" s="1"/>
  <c r="AXZ10" s="1"/>
  <c r="AXZ11" s="1"/>
  <c r="AXZ12" s="1"/>
  <c r="AXZ13" s="1"/>
  <c r="AXZ14" s="1"/>
  <c r="AXZ15" s="1"/>
  <c r="AXZ16" s="1"/>
  <c r="AXZ17" s="1"/>
  <c r="AXZ18" s="1"/>
  <c r="AXZ19" s="1"/>
  <c r="AXZ20" s="1"/>
  <c r="AXZ21" s="1"/>
  <c r="AXZ22" s="1"/>
  <c r="AXZ23" s="1"/>
  <c r="AXZ24" s="1"/>
  <c r="AXZ25" s="1"/>
  <c r="AXZ26" s="1"/>
  <c r="AXZ27" s="1"/>
  <c r="AXZ28" s="1"/>
  <c r="AXZ29" s="1"/>
  <c r="AXZ30" s="1"/>
  <c r="AXZ31" s="1"/>
  <c r="AXZ32" s="1"/>
  <c r="AXZ33" s="1"/>
  <c r="AXZ34" s="1"/>
  <c r="AXZ35" s="1"/>
  <c r="AXZ36" s="1"/>
  <c r="AXZ37" s="1"/>
  <c r="AXZ38" s="1"/>
  <c r="AXZ39" s="1"/>
  <c r="AXZ40" s="1"/>
  <c r="AXZ41" s="1"/>
  <c r="AXZ42" s="1"/>
  <c r="AXZ43" s="1"/>
  <c r="AXS6"/>
  <c r="AXS7" s="1"/>
  <c r="AXS8" s="1"/>
  <c r="AXS9" s="1"/>
  <c r="AXS10" s="1"/>
  <c r="AXS11" s="1"/>
  <c r="AXS12" s="1"/>
  <c r="AXS13" s="1"/>
  <c r="AXS14" s="1"/>
  <c r="AXS15" s="1"/>
  <c r="AXS16" s="1"/>
  <c r="AXS17" s="1"/>
  <c r="AXS18" s="1"/>
  <c r="AXS19" s="1"/>
  <c r="AXS20" s="1"/>
  <c r="AXS21" s="1"/>
  <c r="AXS22" s="1"/>
  <c r="AXS23" s="1"/>
  <c r="AXS24" s="1"/>
  <c r="AXS25" s="1"/>
  <c r="AXS26" s="1"/>
  <c r="AXS27" s="1"/>
  <c r="AXS28" s="1"/>
  <c r="AXS29" s="1"/>
  <c r="AXS30" s="1"/>
  <c r="AXS31" s="1"/>
  <c r="AXS32" s="1"/>
  <c r="AXS33" s="1"/>
  <c r="AXS34" s="1"/>
  <c r="AXS35" s="1"/>
  <c r="AXS36" s="1"/>
  <c r="AXS37" s="1"/>
  <c r="AXS38" s="1"/>
  <c r="AXS39" s="1"/>
  <c r="AXS40" s="1"/>
  <c r="AXS41" s="1"/>
  <c r="AXS42" s="1"/>
  <c r="AXS43" s="1"/>
  <c r="AXL6"/>
  <c r="AXL7" s="1"/>
  <c r="AXL8" s="1"/>
  <c r="AXL9" s="1"/>
  <c r="AXL10" s="1"/>
  <c r="AXL11" s="1"/>
  <c r="AXL12" s="1"/>
  <c r="AXL13" s="1"/>
  <c r="AXL14" s="1"/>
  <c r="AXL15" s="1"/>
  <c r="AXL16" s="1"/>
  <c r="AXL17" s="1"/>
  <c r="AXL18" s="1"/>
  <c r="AXL19" s="1"/>
  <c r="AXL20" s="1"/>
  <c r="AXL21" s="1"/>
  <c r="AXL22" s="1"/>
  <c r="AXL23" s="1"/>
  <c r="AXL24" s="1"/>
  <c r="AXL25" s="1"/>
  <c r="AXL26" s="1"/>
  <c r="AXL27" s="1"/>
  <c r="AXL28" s="1"/>
  <c r="AXL29" s="1"/>
  <c r="AXL30" s="1"/>
  <c r="AXL31" s="1"/>
  <c r="AXL32" s="1"/>
  <c r="AXL33" s="1"/>
  <c r="AXL34" s="1"/>
  <c r="AXL35" s="1"/>
  <c r="AXL36" s="1"/>
  <c r="AXL37" s="1"/>
  <c r="AXL38" s="1"/>
  <c r="AXL39" s="1"/>
  <c r="AXL40" s="1"/>
  <c r="AXL41" s="1"/>
  <c r="AXL42" s="1"/>
  <c r="AXL43" s="1"/>
  <c r="AXE6"/>
  <c r="AXE7" s="1"/>
  <c r="AXE8" s="1"/>
  <c r="AXE9" s="1"/>
  <c r="AXE10" s="1"/>
  <c r="AXE11" s="1"/>
  <c r="AXE12" s="1"/>
  <c r="AXE13" s="1"/>
  <c r="AXE14" s="1"/>
  <c r="AXE15" s="1"/>
  <c r="AXE16" s="1"/>
  <c r="AXE17" s="1"/>
  <c r="AXE18" s="1"/>
  <c r="AXE19" s="1"/>
  <c r="AXE20" s="1"/>
  <c r="AXE21" s="1"/>
  <c r="AXE22" s="1"/>
  <c r="AXE23" s="1"/>
  <c r="AXE24" s="1"/>
  <c r="AXE25" s="1"/>
  <c r="AXE26" s="1"/>
  <c r="AXE27" s="1"/>
  <c r="AXE28" s="1"/>
  <c r="AXE29" s="1"/>
  <c r="AXE30" s="1"/>
  <c r="AXE31" s="1"/>
  <c r="AXE32" s="1"/>
  <c r="AXE33" s="1"/>
  <c r="AXE34" s="1"/>
  <c r="AXE35" s="1"/>
  <c r="AXE36" s="1"/>
  <c r="AXE37" s="1"/>
  <c r="AXE38" s="1"/>
  <c r="AXE39" s="1"/>
  <c r="AXE40" s="1"/>
  <c r="AXE41" s="1"/>
  <c r="AXE42" s="1"/>
  <c r="AXE43" s="1"/>
  <c r="AXE44" s="1"/>
  <c r="AXE45" s="1"/>
  <c r="AXE46" s="1"/>
  <c r="AXE47" s="1"/>
  <c r="AXE48" s="1"/>
  <c r="AXE49" s="1"/>
  <c r="AXE50" s="1"/>
  <c r="AXE51" s="1"/>
  <c r="AXE52" s="1"/>
  <c r="AXE53" s="1"/>
  <c r="AXE54" s="1"/>
  <c r="AXE55" s="1"/>
  <c r="AXE56" s="1"/>
  <c r="AXE57" s="1"/>
  <c r="AXE58" s="1"/>
  <c r="AXE59" s="1"/>
  <c r="AXE60" s="1"/>
  <c r="AXE61" s="1"/>
  <c r="AXE62" s="1"/>
  <c r="AXE63" s="1"/>
  <c r="AXE64" s="1"/>
  <c r="AXE65" s="1"/>
  <c r="AWX6"/>
  <c r="AWX7" s="1"/>
  <c r="AWX8" s="1"/>
  <c r="AWX9" s="1"/>
  <c r="AWX10" s="1"/>
  <c r="AWX11" s="1"/>
  <c r="AWX12" s="1"/>
  <c r="AWX13" s="1"/>
  <c r="AWX14" s="1"/>
  <c r="AWX15" s="1"/>
  <c r="AWX16" s="1"/>
  <c r="AWX17" s="1"/>
  <c r="AWX18" s="1"/>
  <c r="AWX19" s="1"/>
  <c r="AWX20" s="1"/>
  <c r="AWX21" s="1"/>
  <c r="AWX22" s="1"/>
  <c r="AWX23" s="1"/>
  <c r="AWX24" s="1"/>
  <c r="AWX25" s="1"/>
  <c r="AWX26" s="1"/>
  <c r="AWX27" s="1"/>
  <c r="AWX28" s="1"/>
  <c r="AWX29" s="1"/>
  <c r="AWX30" s="1"/>
  <c r="AWX31" s="1"/>
  <c r="AWX32" s="1"/>
  <c r="AWX33" s="1"/>
  <c r="AWX34" s="1"/>
  <c r="AWX35" s="1"/>
  <c r="AWX36" s="1"/>
  <c r="AWX37" s="1"/>
  <c r="AWX38" s="1"/>
  <c r="AWX39" s="1"/>
  <c r="AWX40" s="1"/>
  <c r="AWX41" s="1"/>
  <c r="AWX42" s="1"/>
  <c r="AWX43" s="1"/>
  <c r="AWQ6"/>
  <c r="AWQ7" s="1"/>
  <c r="AWQ8" s="1"/>
  <c r="AWQ9" s="1"/>
  <c r="AWQ10" s="1"/>
  <c r="AWQ11" s="1"/>
  <c r="AWQ12" s="1"/>
  <c r="AWQ13" s="1"/>
  <c r="AWQ14" s="1"/>
  <c r="AWQ15" s="1"/>
  <c r="AWQ16" s="1"/>
  <c r="AWQ17" s="1"/>
  <c r="AWQ18" s="1"/>
  <c r="AWQ19" s="1"/>
  <c r="AWQ20" s="1"/>
  <c r="AWQ21" s="1"/>
  <c r="AWQ22" s="1"/>
  <c r="AWQ23" s="1"/>
  <c r="AWQ24" s="1"/>
  <c r="AWQ25" s="1"/>
  <c r="AWQ26" s="1"/>
  <c r="AWQ27" s="1"/>
  <c r="AWQ28" s="1"/>
  <c r="AWQ29" s="1"/>
  <c r="AWQ30" s="1"/>
  <c r="AWQ31" s="1"/>
  <c r="AWQ32" s="1"/>
  <c r="AWQ33" s="1"/>
  <c r="AWQ34" s="1"/>
  <c r="AWQ35" s="1"/>
  <c r="AWQ36" s="1"/>
  <c r="AWQ37" s="1"/>
  <c r="AWQ38" s="1"/>
  <c r="AWQ39" s="1"/>
  <c r="AWQ40" s="1"/>
  <c r="AWQ41" s="1"/>
  <c r="AWQ42" s="1"/>
  <c r="AWQ43" s="1"/>
  <c r="AWJ6"/>
  <c r="AWJ7" s="1"/>
  <c r="AWJ8" s="1"/>
  <c r="AWJ9" s="1"/>
  <c r="AWJ10" s="1"/>
  <c r="AWJ11" s="1"/>
  <c r="AWJ12" s="1"/>
  <c r="AWJ13" s="1"/>
  <c r="AWJ14" s="1"/>
  <c r="AWJ15" s="1"/>
  <c r="AWJ16" s="1"/>
  <c r="AWJ17" s="1"/>
  <c r="AWJ18" s="1"/>
  <c r="AWJ19" s="1"/>
  <c r="AWJ20" s="1"/>
  <c r="AWJ21" s="1"/>
  <c r="AWJ22" s="1"/>
  <c r="AWJ23" s="1"/>
  <c r="AWJ24" s="1"/>
  <c r="AWJ25" s="1"/>
  <c r="AWJ26" s="1"/>
  <c r="AWJ27" s="1"/>
  <c r="AWJ28" s="1"/>
  <c r="AWJ29" s="1"/>
  <c r="AWJ30" s="1"/>
  <c r="AWJ31" s="1"/>
  <c r="AWJ32" s="1"/>
  <c r="AWJ33" s="1"/>
  <c r="AWJ34" s="1"/>
  <c r="AWJ35" s="1"/>
  <c r="AWJ36" s="1"/>
  <c r="AWJ37" s="1"/>
  <c r="AWJ38" s="1"/>
  <c r="AWJ39" s="1"/>
  <c r="AWJ40" s="1"/>
  <c r="AWJ41" s="1"/>
  <c r="AWJ42" s="1"/>
  <c r="AWJ43" s="1"/>
  <c r="AWC6"/>
  <c r="AWC7" s="1"/>
  <c r="AWC8" s="1"/>
  <c r="AWC9" s="1"/>
  <c r="AWC10" s="1"/>
  <c r="AWC11" s="1"/>
  <c r="AWC12" s="1"/>
  <c r="AWC13" s="1"/>
  <c r="AWC14" s="1"/>
  <c r="AWC15" s="1"/>
  <c r="AWC16" s="1"/>
  <c r="AWC17" s="1"/>
  <c r="AWC18" s="1"/>
  <c r="AWC19" s="1"/>
  <c r="AWC20" s="1"/>
  <c r="AWC21" s="1"/>
  <c r="AWC22" s="1"/>
  <c r="AWC23" s="1"/>
  <c r="AWC24" s="1"/>
  <c r="AWC25" s="1"/>
  <c r="AWC26" s="1"/>
  <c r="AWC27" s="1"/>
  <c r="AWC28" s="1"/>
  <c r="AWC29" s="1"/>
  <c r="AWC30" s="1"/>
  <c r="AWC31" s="1"/>
  <c r="AWC32" s="1"/>
  <c r="AWC33" s="1"/>
  <c r="AWC34" s="1"/>
  <c r="AWC35" s="1"/>
  <c r="AWC36" s="1"/>
  <c r="AWC37" s="1"/>
  <c r="AWC38" s="1"/>
  <c r="AWC39" s="1"/>
  <c r="AWC40" s="1"/>
  <c r="AWC41" s="1"/>
  <c r="AWC42" s="1"/>
  <c r="AWC43" s="1"/>
  <c r="AWC44" s="1"/>
  <c r="AWC45" s="1"/>
  <c r="AWC46" s="1"/>
  <c r="AWC47" s="1"/>
  <c r="AWC48" s="1"/>
  <c r="AWC49" s="1"/>
  <c r="AWC50" s="1"/>
  <c r="AWC51" s="1"/>
  <c r="AWC52" s="1"/>
  <c r="AWC53" s="1"/>
  <c r="AWC54" s="1"/>
  <c r="AWC55" s="1"/>
  <c r="AWC56" s="1"/>
  <c r="AWC57" s="1"/>
  <c r="AWC58" s="1"/>
  <c r="AWC59" s="1"/>
  <c r="AWC60" s="1"/>
  <c r="AVV6"/>
  <c r="AVV7" s="1"/>
  <c r="AVV8" s="1"/>
  <c r="AVV9" s="1"/>
  <c r="AVV10" s="1"/>
  <c r="AVV11" s="1"/>
  <c r="AVV12" s="1"/>
  <c r="AVV13" s="1"/>
  <c r="AVV14" s="1"/>
  <c r="AVV15" s="1"/>
  <c r="AVV16" s="1"/>
  <c r="AVV17" s="1"/>
  <c r="AVV18" s="1"/>
  <c r="AVV19" s="1"/>
  <c r="AVV20" s="1"/>
  <c r="AVV21" s="1"/>
  <c r="AVV22" s="1"/>
  <c r="AVV23" s="1"/>
  <c r="AVV24" s="1"/>
  <c r="AVV25" s="1"/>
  <c r="AVV26" s="1"/>
  <c r="AVV27" s="1"/>
  <c r="AVV28" s="1"/>
  <c r="AVV29" s="1"/>
  <c r="AVV30" s="1"/>
  <c r="AVV31" s="1"/>
  <c r="AVV32" s="1"/>
  <c r="AVV33" s="1"/>
  <c r="AVV34" s="1"/>
  <c r="AVV35" s="1"/>
  <c r="AVV36" s="1"/>
  <c r="AVV37" s="1"/>
  <c r="AVV38" s="1"/>
  <c r="AVV39" s="1"/>
  <c r="AVV40" s="1"/>
  <c r="AVV41" s="1"/>
  <c r="AVV42" s="1"/>
  <c r="AVV43" s="1"/>
  <c r="AVV44" s="1"/>
  <c r="AVV45" s="1"/>
  <c r="AVV46" s="1"/>
  <c r="AVV47" s="1"/>
  <c r="AVV48" s="1"/>
  <c r="AVV49" s="1"/>
  <c r="AVV50" s="1"/>
  <c r="AVV51" s="1"/>
  <c r="AVV52" s="1"/>
  <c r="AVV53" s="1"/>
  <c r="AVV54" s="1"/>
  <c r="AVV55" s="1"/>
  <c r="AVV56" s="1"/>
  <c r="AVV57" s="1"/>
  <c r="AVV58" s="1"/>
  <c r="AVV59" s="1"/>
  <c r="AVV60" s="1"/>
  <c r="AVO6"/>
  <c r="AVO7" s="1"/>
  <c r="AVO8" s="1"/>
  <c r="AVO9" s="1"/>
  <c r="AVO10" s="1"/>
  <c r="AVO11" s="1"/>
  <c r="AVO12" s="1"/>
  <c r="AVO13" s="1"/>
  <c r="AVO14" s="1"/>
  <c r="AVO15" s="1"/>
  <c r="AVO16" s="1"/>
  <c r="AVO17" s="1"/>
  <c r="AVO18" s="1"/>
  <c r="AVO19" s="1"/>
  <c r="AVO20" s="1"/>
  <c r="AVO21" s="1"/>
  <c r="AVO22" s="1"/>
  <c r="AVO23" s="1"/>
  <c r="AVO24" s="1"/>
  <c r="AVO25" s="1"/>
  <c r="AVO26" s="1"/>
  <c r="AVO27" s="1"/>
  <c r="AVO28" s="1"/>
  <c r="AVO29" s="1"/>
  <c r="AVO30" s="1"/>
  <c r="AVO31" s="1"/>
  <c r="AVO32" s="1"/>
  <c r="AVO33" s="1"/>
  <c r="AVO34" s="1"/>
  <c r="AVO35" s="1"/>
  <c r="AVO36" s="1"/>
  <c r="AVO37" s="1"/>
  <c r="AVO38" s="1"/>
  <c r="AVO39" s="1"/>
  <c r="AVO40" s="1"/>
  <c r="AVO41" s="1"/>
  <c r="AVO42" s="1"/>
  <c r="AVO43" s="1"/>
  <c r="AVO44" s="1"/>
  <c r="AVO45" s="1"/>
  <c r="AVO46" s="1"/>
  <c r="AVO47" s="1"/>
  <c r="AVO48" s="1"/>
  <c r="AVO49" s="1"/>
  <c r="AVO50" s="1"/>
  <c r="AVO51" s="1"/>
  <c r="AVO52" s="1"/>
  <c r="AVO53" s="1"/>
  <c r="AVO54" s="1"/>
  <c r="AVO55" s="1"/>
  <c r="AVO56" s="1"/>
  <c r="AVO57" s="1"/>
  <c r="AVO58" s="1"/>
  <c r="AVO59" s="1"/>
  <c r="AVO60" s="1"/>
  <c r="AVH6"/>
  <c r="AVH7" s="1"/>
  <c r="AVH8" s="1"/>
  <c r="AVH9" s="1"/>
  <c r="AVH10" s="1"/>
  <c r="AVH11" s="1"/>
  <c r="AVH12" s="1"/>
  <c r="AVH13" s="1"/>
  <c r="AVH14" s="1"/>
  <c r="AVH15" s="1"/>
  <c r="AVH16" s="1"/>
  <c r="AVH17" s="1"/>
  <c r="AVH18" s="1"/>
  <c r="AVH19" s="1"/>
  <c r="AVH20" s="1"/>
  <c r="AVH21" s="1"/>
  <c r="AVH22" s="1"/>
  <c r="AVH23" s="1"/>
  <c r="AVH24" s="1"/>
  <c r="AVH25" s="1"/>
  <c r="AVH26" s="1"/>
  <c r="AVH27" s="1"/>
  <c r="AVH28" s="1"/>
  <c r="AVH29" s="1"/>
  <c r="AVH30" s="1"/>
  <c r="AVH31" s="1"/>
  <c r="AVH32" s="1"/>
  <c r="AVH33" s="1"/>
  <c r="AVH34" s="1"/>
  <c r="AVH35" s="1"/>
  <c r="AVH36" s="1"/>
  <c r="AVH37" s="1"/>
  <c r="AVH38" s="1"/>
  <c r="AVH39" s="1"/>
  <c r="AVH40" s="1"/>
  <c r="AVH41" s="1"/>
  <c r="AVH42" s="1"/>
  <c r="AVH43" s="1"/>
  <c r="AVA6"/>
  <c r="AVA7" s="1"/>
  <c r="AVA8" s="1"/>
  <c r="AVA9" s="1"/>
  <c r="AVA10" s="1"/>
  <c r="AVA11" s="1"/>
  <c r="AVA12" s="1"/>
  <c r="AVA13" s="1"/>
  <c r="AVA14" s="1"/>
  <c r="AVA15" s="1"/>
  <c r="AVA16" s="1"/>
  <c r="AVA17" s="1"/>
  <c r="AVA18" s="1"/>
  <c r="AVA19" s="1"/>
  <c r="AVA20" s="1"/>
  <c r="AVA21" s="1"/>
  <c r="AVA22" s="1"/>
  <c r="AVA23" s="1"/>
  <c r="AVA24" s="1"/>
  <c r="AVA25" s="1"/>
  <c r="AVA26" s="1"/>
  <c r="AVA27" s="1"/>
  <c r="AVA28" s="1"/>
  <c r="AVA29" s="1"/>
  <c r="AVA30" s="1"/>
  <c r="AVA31" s="1"/>
  <c r="AVA32" s="1"/>
  <c r="AVA33" s="1"/>
  <c r="AVA34" s="1"/>
  <c r="AVA35" s="1"/>
  <c r="AVA36" s="1"/>
  <c r="AVA37" s="1"/>
  <c r="AVA38" s="1"/>
  <c r="AVA39" s="1"/>
  <c r="AVA40" s="1"/>
  <c r="AVA41" s="1"/>
  <c r="AVA42" s="1"/>
  <c r="AVA43" s="1"/>
  <c r="AUT6"/>
  <c r="AUT7" s="1"/>
  <c r="AUT8" s="1"/>
  <c r="AUT9" s="1"/>
  <c r="AUT10" s="1"/>
  <c r="AUT11" s="1"/>
  <c r="AUT12" s="1"/>
  <c r="AUT13" s="1"/>
  <c r="AUT14" s="1"/>
  <c r="AUT15" s="1"/>
  <c r="AUT16" s="1"/>
  <c r="AUT17" s="1"/>
  <c r="AUT18" s="1"/>
  <c r="AUT19" s="1"/>
  <c r="AUT20" s="1"/>
  <c r="AUT21" s="1"/>
  <c r="AUT22" s="1"/>
  <c r="AUT23" s="1"/>
  <c r="AUT24" s="1"/>
  <c r="AUT25" s="1"/>
  <c r="AUT26" s="1"/>
  <c r="AUT27" s="1"/>
  <c r="AUT28" s="1"/>
  <c r="AUT29" s="1"/>
  <c r="AUT30" s="1"/>
  <c r="AUT31" s="1"/>
  <c r="AUT32" s="1"/>
  <c r="AUT33" s="1"/>
  <c r="AUT34" s="1"/>
  <c r="AUT35" s="1"/>
  <c r="AUT36" s="1"/>
  <c r="AUT37" s="1"/>
  <c r="AUT38" s="1"/>
  <c r="AUT39" s="1"/>
  <c r="AUT40" s="1"/>
  <c r="AUT41" s="1"/>
  <c r="AUT42" s="1"/>
  <c r="AUT43" s="1"/>
  <c r="AUM6"/>
  <c r="AUM7" s="1"/>
  <c r="AUM8" s="1"/>
  <c r="AUM9" s="1"/>
  <c r="AUM10" s="1"/>
  <c r="AUM11" s="1"/>
  <c r="AUM12" s="1"/>
  <c r="AUM13" s="1"/>
  <c r="AUM14" s="1"/>
  <c r="AUM15" s="1"/>
  <c r="AUM16" s="1"/>
  <c r="AUM17" s="1"/>
  <c r="AUM18" s="1"/>
  <c r="AUM19" s="1"/>
  <c r="AUM20" s="1"/>
  <c r="AUM21" s="1"/>
  <c r="AUM22" s="1"/>
  <c r="AUM23" s="1"/>
  <c r="AUM24" s="1"/>
  <c r="AUM25" s="1"/>
  <c r="AUM26" s="1"/>
  <c r="AUM27" s="1"/>
  <c r="AUM28" s="1"/>
  <c r="AUM29" s="1"/>
  <c r="AUM30" s="1"/>
  <c r="AUM31" s="1"/>
  <c r="AUM32" s="1"/>
  <c r="AUM33" s="1"/>
  <c r="AUM34" s="1"/>
  <c r="AUM35" s="1"/>
  <c r="AUM36" s="1"/>
  <c r="AUM37" s="1"/>
  <c r="AUM38" s="1"/>
  <c r="AUM39" s="1"/>
  <c r="AUM40" s="1"/>
  <c r="AUM41" s="1"/>
  <c r="AUM42" s="1"/>
  <c r="AUM43" s="1"/>
  <c r="AUF6"/>
  <c r="AUF7" s="1"/>
  <c r="AUF8" s="1"/>
  <c r="AUF9" s="1"/>
  <c r="AUF10" s="1"/>
  <c r="AUF11" s="1"/>
  <c r="AUF12" s="1"/>
  <c r="AUF13" s="1"/>
  <c r="AUF14" s="1"/>
  <c r="AUF15" s="1"/>
  <c r="AUF16" s="1"/>
  <c r="AUF17" s="1"/>
  <c r="AUF18" s="1"/>
  <c r="AUF19" s="1"/>
  <c r="AUF20" s="1"/>
  <c r="AUF21" s="1"/>
  <c r="AUF22" s="1"/>
  <c r="AUF23" s="1"/>
  <c r="AUF24" s="1"/>
  <c r="AUF25" s="1"/>
  <c r="AUF26" s="1"/>
  <c r="AUF27" s="1"/>
  <c r="AUF28" s="1"/>
  <c r="AUF29" s="1"/>
  <c r="AUF30" s="1"/>
  <c r="AUF31" s="1"/>
  <c r="AUF32" s="1"/>
  <c r="AUF33" s="1"/>
  <c r="AUF34" s="1"/>
  <c r="AUF35" s="1"/>
  <c r="AUF36" s="1"/>
  <c r="AUF37" s="1"/>
  <c r="AUF38" s="1"/>
  <c r="AUF39" s="1"/>
  <c r="AUF40" s="1"/>
  <c r="AUF41" s="1"/>
  <c r="AUF42" s="1"/>
  <c r="AUF43" s="1"/>
  <c r="AUF44" s="1"/>
  <c r="ATY6"/>
  <c r="ATY7" s="1"/>
  <c r="ATY8" s="1"/>
  <c r="ATY9" s="1"/>
  <c r="ATY10" s="1"/>
  <c r="ATY11" s="1"/>
  <c r="ATY12" s="1"/>
  <c r="ATY13" s="1"/>
  <c r="ATY14" s="1"/>
  <c r="ATY15" s="1"/>
  <c r="ATY16" s="1"/>
  <c r="ATY17" s="1"/>
  <c r="ATY18" s="1"/>
  <c r="ATY19" s="1"/>
  <c r="ATY20" s="1"/>
  <c r="ATY21" s="1"/>
  <c r="ATY22" s="1"/>
  <c r="ATY23" s="1"/>
  <c r="ATY24" s="1"/>
  <c r="ATY25" s="1"/>
  <c r="ATY26" s="1"/>
  <c r="ATY27" s="1"/>
  <c r="ATY28" s="1"/>
  <c r="ATY29" s="1"/>
  <c r="ATY30" s="1"/>
  <c r="ATY31" s="1"/>
  <c r="ATY32" s="1"/>
  <c r="ATY33" s="1"/>
  <c r="ATY34" s="1"/>
  <c r="ATY35" s="1"/>
  <c r="ATY36" s="1"/>
  <c r="ATY37" s="1"/>
  <c r="ATY38" s="1"/>
  <c r="ATY39" s="1"/>
  <c r="ATY40" s="1"/>
  <c r="ATY41" s="1"/>
  <c r="ATY42" s="1"/>
  <c r="ATY43" s="1"/>
  <c r="ATY44" s="1"/>
  <c r="ATY45" s="1"/>
  <c r="ATY46" s="1"/>
  <c r="ATY47" s="1"/>
  <c r="ATY48" s="1"/>
  <c r="ATY49" s="1"/>
  <c r="ATY50" s="1"/>
  <c r="ATY51" s="1"/>
  <c r="ATY52" s="1"/>
  <c r="ATY53" s="1"/>
  <c r="ATY54" s="1"/>
  <c r="ATY55" s="1"/>
  <c r="ATY56" s="1"/>
  <c r="ATY57" s="1"/>
  <c r="ATY58" s="1"/>
  <c r="ATY59" s="1"/>
  <c r="ATY60" s="1"/>
  <c r="ATR6"/>
  <c r="ATR7" s="1"/>
  <c r="ATR8" s="1"/>
  <c r="ATR9" s="1"/>
  <c r="ATR10" s="1"/>
  <c r="ATR11" s="1"/>
  <c r="ATR12" s="1"/>
  <c r="ATR13" s="1"/>
  <c r="ATR14" s="1"/>
  <c r="ATR15" s="1"/>
  <c r="ATR16" s="1"/>
  <c r="ATR17" s="1"/>
  <c r="ATR18" s="1"/>
  <c r="ATR19" s="1"/>
  <c r="ATR20" s="1"/>
  <c r="ATR21" s="1"/>
  <c r="ATR22" s="1"/>
  <c r="ATR23" s="1"/>
  <c r="ATR24" s="1"/>
  <c r="ATR25" s="1"/>
  <c r="ATR26" s="1"/>
  <c r="ATR27" s="1"/>
  <c r="ATR28" s="1"/>
  <c r="ATR29" s="1"/>
  <c r="ATR30" s="1"/>
  <c r="ATR31" s="1"/>
  <c r="ATR32" s="1"/>
  <c r="ATR33" s="1"/>
  <c r="ATR34" s="1"/>
  <c r="ATR35" s="1"/>
  <c r="ATR36" s="1"/>
  <c r="ATR37" s="1"/>
  <c r="ATR38" s="1"/>
  <c r="ATR39" s="1"/>
  <c r="ATR40" s="1"/>
  <c r="ATR41" s="1"/>
  <c r="ATR42" s="1"/>
  <c r="ATR43" s="1"/>
  <c r="ATK6"/>
  <c r="ATK7" s="1"/>
  <c r="ATK8" s="1"/>
  <c r="ATK9" s="1"/>
  <c r="ATK10" s="1"/>
  <c r="ATK11" s="1"/>
  <c r="ATK12" s="1"/>
  <c r="ATK13" s="1"/>
  <c r="ATK14" s="1"/>
  <c r="ATK15" s="1"/>
  <c r="ATK16" s="1"/>
  <c r="ATK17" s="1"/>
  <c r="ATK18" s="1"/>
  <c r="ATK19" s="1"/>
  <c r="ATK20" s="1"/>
  <c r="ATK21" s="1"/>
  <c r="ATK22" s="1"/>
  <c r="ATK23" s="1"/>
  <c r="ATK24" s="1"/>
  <c r="ATK25" s="1"/>
  <c r="ATK26" s="1"/>
  <c r="ATK27" s="1"/>
  <c r="ATK28" s="1"/>
  <c r="ATK29" s="1"/>
  <c r="ATK30" s="1"/>
  <c r="ATK31" s="1"/>
  <c r="ATK32" s="1"/>
  <c r="ATK33" s="1"/>
  <c r="ATK34" s="1"/>
  <c r="ATK35" s="1"/>
  <c r="ATK36" s="1"/>
  <c r="ATK37" s="1"/>
  <c r="ATK38" s="1"/>
  <c r="ATK39" s="1"/>
  <c r="ATK40" s="1"/>
  <c r="ATK41" s="1"/>
  <c r="ATK42" s="1"/>
  <c r="ATK43" s="1"/>
  <c r="ATD6"/>
  <c r="ATD7" s="1"/>
  <c r="ATD8" s="1"/>
  <c r="ATD9" s="1"/>
  <c r="ATD10" s="1"/>
  <c r="ATD11" s="1"/>
  <c r="ATD12" s="1"/>
  <c r="ATD13" s="1"/>
  <c r="ATD14" s="1"/>
  <c r="ATD15" s="1"/>
  <c r="ATD16" s="1"/>
  <c r="ATD17" s="1"/>
  <c r="ATD18" s="1"/>
  <c r="ATD19" s="1"/>
  <c r="ATD20" s="1"/>
  <c r="ATD21" s="1"/>
  <c r="ATD22" s="1"/>
  <c r="ATD23" s="1"/>
  <c r="ATD24" s="1"/>
  <c r="ATD25" s="1"/>
  <c r="ATD26" s="1"/>
  <c r="ATD27" s="1"/>
  <c r="ATD28" s="1"/>
  <c r="ATD29" s="1"/>
  <c r="ATD30" s="1"/>
  <c r="ATD31" s="1"/>
  <c r="ATD32" s="1"/>
  <c r="ATD33" s="1"/>
  <c r="ATD34" s="1"/>
  <c r="ATD35" s="1"/>
  <c r="ATD36" s="1"/>
  <c r="ATD37" s="1"/>
  <c r="ATD38" s="1"/>
  <c r="ATD39" s="1"/>
  <c r="ATD40" s="1"/>
  <c r="ATD41" s="1"/>
  <c r="ATD42" s="1"/>
  <c r="ATD43" s="1"/>
  <c r="ATD44" s="1"/>
  <c r="ATD45" s="1"/>
  <c r="ATD46" s="1"/>
  <c r="ATD47" s="1"/>
  <c r="ATD48" s="1"/>
  <c r="ATD49" s="1"/>
  <c r="ATD50" s="1"/>
  <c r="ASW6"/>
  <c r="ASW7" s="1"/>
  <c r="ASW8" s="1"/>
  <c r="ASW9" s="1"/>
  <c r="ASW10" s="1"/>
  <c r="ASW11" s="1"/>
  <c r="ASW12" s="1"/>
  <c r="ASW13" s="1"/>
  <c r="ASW14" s="1"/>
  <c r="ASW15" s="1"/>
  <c r="ASW16" s="1"/>
  <c r="ASW17" s="1"/>
  <c r="ASW18" s="1"/>
  <c r="ASW19" s="1"/>
  <c r="ASW20" s="1"/>
  <c r="ASW21" s="1"/>
  <c r="ASW22" s="1"/>
  <c r="ASW23" s="1"/>
  <c r="ASW24" s="1"/>
  <c r="ASW25" s="1"/>
  <c r="ASW26" s="1"/>
  <c r="ASW27" s="1"/>
  <c r="ASW28" s="1"/>
  <c r="ASW29" s="1"/>
  <c r="ASW30" s="1"/>
  <c r="ASW31" s="1"/>
  <c r="ASW32" s="1"/>
  <c r="ASW33" s="1"/>
  <c r="ASW34" s="1"/>
  <c r="ASW35" s="1"/>
  <c r="ASW36" s="1"/>
  <c r="ASW37" s="1"/>
  <c r="ASW38" s="1"/>
  <c r="ASW39" s="1"/>
  <c r="ASW40" s="1"/>
  <c r="ASW41" s="1"/>
  <c r="ASW42" s="1"/>
  <c r="ASW43" s="1"/>
  <c r="ASP6"/>
  <c r="ASP7" s="1"/>
  <c r="ASP8" s="1"/>
  <c r="ASP9" s="1"/>
  <c r="ASP10" s="1"/>
  <c r="ASP11" s="1"/>
  <c r="ASP12" s="1"/>
  <c r="ASP13" s="1"/>
  <c r="ASP14" s="1"/>
  <c r="ASP15" s="1"/>
  <c r="ASP16" s="1"/>
  <c r="ASP17" s="1"/>
  <c r="ASP18" s="1"/>
  <c r="ASP19" s="1"/>
  <c r="ASP20" s="1"/>
  <c r="ASP21" s="1"/>
  <c r="ASP22" s="1"/>
  <c r="ASP23" s="1"/>
  <c r="ASP24" s="1"/>
  <c r="ASP25" s="1"/>
  <c r="ASP26" s="1"/>
  <c r="ASP27" s="1"/>
  <c r="ASP28" s="1"/>
  <c r="ASP29" s="1"/>
  <c r="ASP30" s="1"/>
  <c r="ASP31" s="1"/>
  <c r="ASP32" s="1"/>
  <c r="ASP33" s="1"/>
  <c r="ASP34" s="1"/>
  <c r="ASP35" s="1"/>
  <c r="ASP36" s="1"/>
  <c r="ASP37" s="1"/>
  <c r="ASP38" s="1"/>
  <c r="ASP39" s="1"/>
  <c r="ASP40" s="1"/>
  <c r="ASP41" s="1"/>
  <c r="ASP42" s="1"/>
  <c r="ASP43" s="1"/>
  <c r="ASI6"/>
  <c r="ASI7" s="1"/>
  <c r="ASI8" s="1"/>
  <c r="ASI9" s="1"/>
  <c r="ASI10" s="1"/>
  <c r="ASI11" s="1"/>
  <c r="ASI12" s="1"/>
  <c r="ASI13" s="1"/>
  <c r="ASI14" s="1"/>
  <c r="ASI15" s="1"/>
  <c r="ASI16" s="1"/>
  <c r="ASI17" s="1"/>
  <c r="ASI18" s="1"/>
  <c r="ASI19" s="1"/>
  <c r="ASI20" s="1"/>
  <c r="ASI21" s="1"/>
  <c r="ASI22" s="1"/>
  <c r="ASI23" s="1"/>
  <c r="ASI24" s="1"/>
  <c r="ASI25" s="1"/>
  <c r="ASI26" s="1"/>
  <c r="ASI27" s="1"/>
  <c r="ASI28" s="1"/>
  <c r="ASI29" s="1"/>
  <c r="ASI30" s="1"/>
  <c r="ASI31" s="1"/>
  <c r="ASI32" s="1"/>
  <c r="ASI33" s="1"/>
  <c r="ASI34" s="1"/>
  <c r="ASI35" s="1"/>
  <c r="ASI36" s="1"/>
  <c r="ASI37" s="1"/>
  <c r="ASI38" s="1"/>
  <c r="ASI39" s="1"/>
  <c r="ASI40" s="1"/>
  <c r="ASI41" s="1"/>
  <c r="ASI42" s="1"/>
  <c r="ASI43" s="1"/>
  <c r="ASI44" s="1"/>
  <c r="ASI45" s="1"/>
  <c r="ASI46" s="1"/>
  <c r="ASI47" s="1"/>
  <c r="ASI48" s="1"/>
  <c r="ASI49" s="1"/>
  <c r="ASI50" s="1"/>
  <c r="ASI51" s="1"/>
  <c r="ASI52" s="1"/>
  <c r="ASI53" s="1"/>
  <c r="ASI54" s="1"/>
  <c r="ASI55" s="1"/>
  <c r="ASI56" s="1"/>
  <c r="ASI57" s="1"/>
  <c r="ASI58" s="1"/>
  <c r="ASI59" s="1"/>
  <c r="ASI60" s="1"/>
  <c r="ASB6"/>
  <c r="ASB7" s="1"/>
  <c r="ASB8" s="1"/>
  <c r="ASB9" s="1"/>
  <c r="ASB10" s="1"/>
  <c r="ASB11" s="1"/>
  <c r="ASB12" s="1"/>
  <c r="ASB13" s="1"/>
  <c r="ASB14" s="1"/>
  <c r="ASB15" s="1"/>
  <c r="ASB16" s="1"/>
  <c r="ASB17" s="1"/>
  <c r="ASB18" s="1"/>
  <c r="ASB19" s="1"/>
  <c r="ASB20" s="1"/>
  <c r="ASB21" s="1"/>
  <c r="ASB22" s="1"/>
  <c r="ASB23" s="1"/>
  <c r="ASB24" s="1"/>
  <c r="ASB25" s="1"/>
  <c r="ASB26" s="1"/>
  <c r="ASB27" s="1"/>
  <c r="ASB28" s="1"/>
  <c r="ASB29" s="1"/>
  <c r="ASB30" s="1"/>
  <c r="ASB31" s="1"/>
  <c r="ASB32" s="1"/>
  <c r="ASB33" s="1"/>
  <c r="ASB34" s="1"/>
  <c r="ASB35" s="1"/>
  <c r="ASB36" s="1"/>
  <c r="ASB37" s="1"/>
  <c r="ASB38" s="1"/>
  <c r="ASB39" s="1"/>
  <c r="ASB40" s="1"/>
  <c r="ASB41" s="1"/>
  <c r="ASB42" s="1"/>
  <c r="ASB43" s="1"/>
  <c r="ARU6"/>
  <c r="ARU7" s="1"/>
  <c r="ARU8" s="1"/>
  <c r="ARU9" s="1"/>
  <c r="ARU10" s="1"/>
  <c r="ARU11" s="1"/>
  <c r="ARU12" s="1"/>
  <c r="ARU13" s="1"/>
  <c r="ARU14" s="1"/>
  <c r="ARU15" s="1"/>
  <c r="ARU16" s="1"/>
  <c r="ARU17" s="1"/>
  <c r="ARU18" s="1"/>
  <c r="ARU19" s="1"/>
  <c r="ARU20" s="1"/>
  <c r="ARU21" s="1"/>
  <c r="ARU22" s="1"/>
  <c r="ARU23" s="1"/>
  <c r="ARU24" s="1"/>
  <c r="ARU25" s="1"/>
  <c r="ARU26" s="1"/>
  <c r="ARU27" s="1"/>
  <c r="ARU28" s="1"/>
  <c r="ARU29" s="1"/>
  <c r="ARU30" s="1"/>
  <c r="ARU31" s="1"/>
  <c r="ARU32" s="1"/>
  <c r="ARU33" s="1"/>
  <c r="ARU34" s="1"/>
  <c r="ARU35" s="1"/>
  <c r="ARU36" s="1"/>
  <c r="ARU37" s="1"/>
  <c r="ARU38" s="1"/>
  <c r="ARU39" s="1"/>
  <c r="ARU40" s="1"/>
  <c r="ARU41" s="1"/>
  <c r="ARU42" s="1"/>
  <c r="ARU43" s="1"/>
  <c r="ARM6"/>
  <c r="ARM7" s="1"/>
  <c r="ARM8" s="1"/>
  <c r="ARM9" s="1"/>
  <c r="ARM10" s="1"/>
  <c r="ARM11" s="1"/>
  <c r="ARM12" s="1"/>
  <c r="ARM13" s="1"/>
  <c r="ARM14" s="1"/>
  <c r="ARM15" s="1"/>
  <c r="ARM16" s="1"/>
  <c r="ARM17" s="1"/>
  <c r="ARM18" s="1"/>
  <c r="ARM19" s="1"/>
  <c r="ARM20" s="1"/>
  <c r="ARM21" s="1"/>
  <c r="ARM22" s="1"/>
  <c r="ARM23" s="1"/>
  <c r="ARM24" s="1"/>
  <c r="ARM25" s="1"/>
  <c r="ARM26" s="1"/>
  <c r="ARM27" s="1"/>
  <c r="ARM28" s="1"/>
  <c r="ARM29" s="1"/>
  <c r="ARM30" s="1"/>
  <c r="ARM31" s="1"/>
  <c r="ARM32" s="1"/>
  <c r="ARM33" s="1"/>
  <c r="ARM34" s="1"/>
  <c r="ARM35" s="1"/>
  <c r="ARM36" s="1"/>
  <c r="ARM37" s="1"/>
  <c r="ARM38" s="1"/>
  <c r="ARM39" s="1"/>
  <c r="ARM40" s="1"/>
  <c r="ARM41" s="1"/>
  <c r="ARM42" s="1"/>
  <c r="ARM43" s="1"/>
  <c r="ARE6"/>
  <c r="ARE7" s="1"/>
  <c r="ARE8" s="1"/>
  <c r="ARE9" s="1"/>
  <c r="ARE10" s="1"/>
  <c r="ARE11" s="1"/>
  <c r="ARE12" s="1"/>
  <c r="ARE13" s="1"/>
  <c r="ARE14" s="1"/>
  <c r="ARE15" s="1"/>
  <c r="ARE16" s="1"/>
  <c r="ARE17" s="1"/>
  <c r="ARE18" s="1"/>
  <c r="ARE19" s="1"/>
  <c r="ARE20" s="1"/>
  <c r="ARE21" s="1"/>
  <c r="ARE22" s="1"/>
  <c r="ARE23" s="1"/>
  <c r="ARE24" s="1"/>
  <c r="ARE25" s="1"/>
  <c r="ARE26" s="1"/>
  <c r="ARE27" s="1"/>
  <c r="ARE28" s="1"/>
  <c r="ARE29" s="1"/>
  <c r="ARE30" s="1"/>
  <c r="ARE31" s="1"/>
  <c r="ARE32" s="1"/>
  <c r="ARE33" s="1"/>
  <c r="ARE34" s="1"/>
  <c r="ARE35" s="1"/>
  <c r="ARE36" s="1"/>
  <c r="ARE37" s="1"/>
  <c r="ARE38" s="1"/>
  <c r="ARE39" s="1"/>
  <c r="ARE40" s="1"/>
  <c r="ARE41" s="1"/>
  <c r="ARE42" s="1"/>
  <c r="ARE43" s="1"/>
  <c r="AQX6"/>
  <c r="AQX7" s="1"/>
  <c r="AQX8" s="1"/>
  <c r="AQX9" s="1"/>
  <c r="AQX10" s="1"/>
  <c r="AQX11" s="1"/>
  <c r="AQX12" s="1"/>
  <c r="AQX13" s="1"/>
  <c r="AQX14" s="1"/>
  <c r="AQX15" s="1"/>
  <c r="AQX16" s="1"/>
  <c r="AQX17" s="1"/>
  <c r="AQX18" s="1"/>
  <c r="AQX19" s="1"/>
  <c r="AQX20" s="1"/>
  <c r="AQX21" s="1"/>
  <c r="AQX22" s="1"/>
  <c r="AQX23" s="1"/>
  <c r="AQX24" s="1"/>
  <c r="AQX25" s="1"/>
  <c r="AQX26" s="1"/>
  <c r="AQX27" s="1"/>
  <c r="AQX28" s="1"/>
  <c r="AQX29" s="1"/>
  <c r="AQX30" s="1"/>
  <c r="AQX31" s="1"/>
  <c r="AQX32" s="1"/>
  <c r="AQX33" s="1"/>
  <c r="AQX34" s="1"/>
  <c r="AQX35" s="1"/>
  <c r="AQX36" s="1"/>
  <c r="AQX37" s="1"/>
  <c r="AQX38" s="1"/>
  <c r="AQX39" s="1"/>
  <c r="AQX40" s="1"/>
  <c r="AQX41" s="1"/>
  <c r="AQX42" s="1"/>
  <c r="AQX43" s="1"/>
  <c r="AQQ6"/>
  <c r="AQQ7" s="1"/>
  <c r="AQQ8" s="1"/>
  <c r="AQQ9" s="1"/>
  <c r="AQQ10" s="1"/>
  <c r="AQQ11" s="1"/>
  <c r="AQQ12" s="1"/>
  <c r="AQQ13" s="1"/>
  <c r="AQQ14" s="1"/>
  <c r="AQQ15" s="1"/>
  <c r="AQQ16" s="1"/>
  <c r="AQQ17" s="1"/>
  <c r="AQQ18" s="1"/>
  <c r="AQQ19" s="1"/>
  <c r="AQQ20" s="1"/>
  <c r="AQQ21" s="1"/>
  <c r="AQQ22" s="1"/>
  <c r="AQQ23" s="1"/>
  <c r="AQQ24" s="1"/>
  <c r="AQQ25" s="1"/>
  <c r="AQQ26" s="1"/>
  <c r="AQQ27" s="1"/>
  <c r="AQQ28" s="1"/>
  <c r="AQQ29" s="1"/>
  <c r="AQQ30" s="1"/>
  <c r="AQQ31" s="1"/>
  <c r="AQQ32" s="1"/>
  <c r="AQQ33" s="1"/>
  <c r="AQQ34" s="1"/>
  <c r="AQQ35" s="1"/>
  <c r="AQQ36" s="1"/>
  <c r="AQQ37" s="1"/>
  <c r="AQQ38" s="1"/>
  <c r="AQQ39" s="1"/>
  <c r="AQQ40" s="1"/>
  <c r="AQQ41" s="1"/>
  <c r="AQQ42" s="1"/>
  <c r="AQQ43" s="1"/>
  <c r="AQI6"/>
  <c r="AQI7" s="1"/>
  <c r="AQI8" s="1"/>
  <c r="AQI9" s="1"/>
  <c r="AQI10" s="1"/>
  <c r="AQI11" s="1"/>
  <c r="AQI12" s="1"/>
  <c r="AQI13" s="1"/>
  <c r="AQI14" s="1"/>
  <c r="AQI15" s="1"/>
  <c r="AQI16" s="1"/>
  <c r="AQI17" s="1"/>
  <c r="AQI18" s="1"/>
  <c r="AQI19" s="1"/>
  <c r="AQI20" s="1"/>
  <c r="AQI21" s="1"/>
  <c r="AQI22" s="1"/>
  <c r="AQI23" s="1"/>
  <c r="AQI24" s="1"/>
  <c r="AQI25" s="1"/>
  <c r="AQI26" s="1"/>
  <c r="AQI27" s="1"/>
  <c r="AQI28" s="1"/>
  <c r="AQI29" s="1"/>
  <c r="AQI30" s="1"/>
  <c r="AQI31" s="1"/>
  <c r="AQI32" s="1"/>
  <c r="AQI33" s="1"/>
  <c r="AQI34" s="1"/>
  <c r="AQI35" s="1"/>
  <c r="AQI36" s="1"/>
  <c r="AQI37" s="1"/>
  <c r="AQI38" s="1"/>
  <c r="AQI39" s="1"/>
  <c r="AQI40" s="1"/>
  <c r="AQI41" s="1"/>
  <c r="AQI42" s="1"/>
  <c r="AQI43" s="1"/>
  <c r="AQB6"/>
  <c r="AQB7" s="1"/>
  <c r="AQB8" s="1"/>
  <c r="AQB9" s="1"/>
  <c r="AQB10" s="1"/>
  <c r="AQB11" s="1"/>
  <c r="AQB12" s="1"/>
  <c r="AQB13" s="1"/>
  <c r="AQB14" s="1"/>
  <c r="AQB15" s="1"/>
  <c r="AQB16" s="1"/>
  <c r="AQB17" s="1"/>
  <c r="AQB18" s="1"/>
  <c r="AQB19" s="1"/>
  <c r="AQB20" s="1"/>
  <c r="AQB21" s="1"/>
  <c r="AQB22" s="1"/>
  <c r="AQB23" s="1"/>
  <c r="AQB24" s="1"/>
  <c r="AQB25" s="1"/>
  <c r="AQB26" s="1"/>
  <c r="AQB27" s="1"/>
  <c r="AQB28" s="1"/>
  <c r="AQB29" s="1"/>
  <c r="AQB30" s="1"/>
  <c r="AQB31" s="1"/>
  <c r="AQB32" s="1"/>
  <c r="AQB33" s="1"/>
  <c r="AQB34" s="1"/>
  <c r="AQB35" s="1"/>
  <c r="AQB36" s="1"/>
  <c r="AQB37" s="1"/>
  <c r="AQB38" s="1"/>
  <c r="AQB39" s="1"/>
  <c r="AQB40" s="1"/>
  <c r="AQB41" s="1"/>
  <c r="AQB42" s="1"/>
  <c r="AQB43" s="1"/>
  <c r="APU6"/>
  <c r="APU7" s="1"/>
  <c r="APU8" s="1"/>
  <c r="APU9" s="1"/>
  <c r="APU10" s="1"/>
  <c r="APU11" s="1"/>
  <c r="APU12" s="1"/>
  <c r="APU13" s="1"/>
  <c r="APU14" s="1"/>
  <c r="APU15" s="1"/>
  <c r="APU16" s="1"/>
  <c r="APU17" s="1"/>
  <c r="APU18" s="1"/>
  <c r="APU19" s="1"/>
  <c r="APU20" s="1"/>
  <c r="APU21" s="1"/>
  <c r="APU22" s="1"/>
  <c r="APU23" s="1"/>
  <c r="APU24" s="1"/>
  <c r="APU25" s="1"/>
  <c r="APU26" s="1"/>
  <c r="APU27" s="1"/>
  <c r="APU28" s="1"/>
  <c r="APU29" s="1"/>
  <c r="APU30" s="1"/>
  <c r="APU31" s="1"/>
  <c r="APU32" s="1"/>
  <c r="APU33" s="1"/>
  <c r="APU34" s="1"/>
  <c r="APU35" s="1"/>
  <c r="APU36" s="1"/>
  <c r="APU37" s="1"/>
  <c r="APU38" s="1"/>
  <c r="APU39" s="1"/>
  <c r="APU40" s="1"/>
  <c r="APU41" s="1"/>
  <c r="APU42" s="1"/>
  <c r="APU43" s="1"/>
  <c r="APN6"/>
  <c r="APN7" s="1"/>
  <c r="APN8" s="1"/>
  <c r="APN9" s="1"/>
  <c r="APN10" s="1"/>
  <c r="APN11" s="1"/>
  <c r="APN12" s="1"/>
  <c r="APN13" s="1"/>
  <c r="APN14" s="1"/>
  <c r="APN15" s="1"/>
  <c r="APN16" s="1"/>
  <c r="APN17" s="1"/>
  <c r="APN18" s="1"/>
  <c r="APN19" s="1"/>
  <c r="APN20" s="1"/>
  <c r="APN21" s="1"/>
  <c r="APN22" s="1"/>
  <c r="APN23" s="1"/>
  <c r="APN24" s="1"/>
  <c r="APN25" s="1"/>
  <c r="APN26" s="1"/>
  <c r="APN27" s="1"/>
  <c r="APN28" s="1"/>
  <c r="APN29" s="1"/>
  <c r="APN30" s="1"/>
  <c r="APN31" s="1"/>
  <c r="APN32" s="1"/>
  <c r="APN33" s="1"/>
  <c r="APN34" s="1"/>
  <c r="APN35" s="1"/>
  <c r="APN36" s="1"/>
  <c r="APN37" s="1"/>
  <c r="APN38" s="1"/>
  <c r="APN39" s="1"/>
  <c r="APN40" s="1"/>
  <c r="APN41" s="1"/>
  <c r="APN42" s="1"/>
  <c r="APN43" s="1"/>
  <c r="APN44" s="1"/>
  <c r="APN45" s="1"/>
  <c r="APN46" s="1"/>
  <c r="APN47" s="1"/>
  <c r="APN48" s="1"/>
  <c r="APN49" s="1"/>
  <c r="APN50" s="1"/>
  <c r="APG6"/>
  <c r="APG7" s="1"/>
  <c r="APG8" s="1"/>
  <c r="APG9" s="1"/>
  <c r="APG10" s="1"/>
  <c r="APG11" s="1"/>
  <c r="APG12" s="1"/>
  <c r="APG13" s="1"/>
  <c r="APG14" s="1"/>
  <c r="APG15" s="1"/>
  <c r="APG16" s="1"/>
  <c r="APG17" s="1"/>
  <c r="APG18" s="1"/>
  <c r="APG19" s="1"/>
  <c r="APG20" s="1"/>
  <c r="APG21" s="1"/>
  <c r="APG22" s="1"/>
  <c r="APG23" s="1"/>
  <c r="APG24" s="1"/>
  <c r="APG25" s="1"/>
  <c r="APG26" s="1"/>
  <c r="APG27" s="1"/>
  <c r="APG28" s="1"/>
  <c r="APG29" s="1"/>
  <c r="APG30" s="1"/>
  <c r="APG31" s="1"/>
  <c r="APG32" s="1"/>
  <c r="APG33" s="1"/>
  <c r="APG34" s="1"/>
  <c r="APG35" s="1"/>
  <c r="APG36" s="1"/>
  <c r="APG37" s="1"/>
  <c r="APG38" s="1"/>
  <c r="APG39" s="1"/>
  <c r="APG40" s="1"/>
  <c r="APG41" s="1"/>
  <c r="APG42" s="1"/>
  <c r="APG43" s="1"/>
  <c r="APG44" s="1"/>
  <c r="APG45" s="1"/>
  <c r="APG46" s="1"/>
  <c r="APG47" s="1"/>
  <c r="APG48" s="1"/>
  <c r="APG49" s="1"/>
  <c r="APG50" s="1"/>
  <c r="AOZ6"/>
  <c r="AOZ7" s="1"/>
  <c r="AOZ8" s="1"/>
  <c r="AOZ9" s="1"/>
  <c r="AOZ10" s="1"/>
  <c r="AOZ11" s="1"/>
  <c r="AOZ12" s="1"/>
  <c r="AOZ13" s="1"/>
  <c r="AOZ14" s="1"/>
  <c r="AOZ15" s="1"/>
  <c r="AOZ16" s="1"/>
  <c r="AOZ17" s="1"/>
  <c r="AOZ18" s="1"/>
  <c r="AOZ19" s="1"/>
  <c r="AOZ20" s="1"/>
  <c r="AOZ21" s="1"/>
  <c r="AOZ22" s="1"/>
  <c r="AOZ23" s="1"/>
  <c r="AOZ24" s="1"/>
  <c r="AOZ25" s="1"/>
  <c r="AOZ26" s="1"/>
  <c r="AOZ27" s="1"/>
  <c r="AOZ28" s="1"/>
  <c r="AOZ29" s="1"/>
  <c r="AOZ30" s="1"/>
  <c r="AOZ31" s="1"/>
  <c r="AOZ32" s="1"/>
  <c r="AOZ33" s="1"/>
  <c r="AOZ34" s="1"/>
  <c r="AOZ35" s="1"/>
  <c r="AOZ36" s="1"/>
  <c r="AOZ37" s="1"/>
  <c r="AOZ38" s="1"/>
  <c r="AOZ39" s="1"/>
  <c r="AOZ40" s="1"/>
  <c r="AOZ41" s="1"/>
  <c r="AOZ42" s="1"/>
  <c r="AOZ43" s="1"/>
  <c r="AOZ44" s="1"/>
  <c r="AOZ45" s="1"/>
  <c r="AOZ46" s="1"/>
  <c r="AOZ47" s="1"/>
  <c r="AOZ48" s="1"/>
  <c r="AOZ49" s="1"/>
  <c r="AOZ50" s="1"/>
  <c r="AOS6"/>
  <c r="AOS7" s="1"/>
  <c r="AOS8" s="1"/>
  <c r="AOS9" s="1"/>
  <c r="AOS10" s="1"/>
  <c r="AOS11" s="1"/>
  <c r="AOS12" s="1"/>
  <c r="AOS13" s="1"/>
  <c r="AOS14" s="1"/>
  <c r="AOS15" s="1"/>
  <c r="AOS16" s="1"/>
  <c r="AOS17" s="1"/>
  <c r="AOS18" s="1"/>
  <c r="AOS19" s="1"/>
  <c r="AOS20" s="1"/>
  <c r="AOS21" s="1"/>
  <c r="AOS22" s="1"/>
  <c r="AOS23" s="1"/>
  <c r="AOS24" s="1"/>
  <c r="AOS25" s="1"/>
  <c r="AOS26" s="1"/>
  <c r="AOS27" s="1"/>
  <c r="AOS28" s="1"/>
  <c r="AOS29" s="1"/>
  <c r="AOS30" s="1"/>
  <c r="AOS31" s="1"/>
  <c r="AOS32" s="1"/>
  <c r="AOS33" s="1"/>
  <c r="AOS34" s="1"/>
  <c r="AOS35" s="1"/>
  <c r="AOS36" s="1"/>
  <c r="AOS37" s="1"/>
  <c r="AOS38" s="1"/>
  <c r="AOS39" s="1"/>
  <c r="AOS40" s="1"/>
  <c r="AOS41" s="1"/>
  <c r="AOS42" s="1"/>
  <c r="AOS43" s="1"/>
  <c r="AOS44" s="1"/>
  <c r="AOS45" s="1"/>
  <c r="AOS46" s="1"/>
  <c r="AOS47" s="1"/>
  <c r="AOS48" s="1"/>
  <c r="AOS49" s="1"/>
  <c r="AOS50" s="1"/>
  <c r="AOL6"/>
  <c r="AOL7" s="1"/>
  <c r="AOL8" s="1"/>
  <c r="AOL9" s="1"/>
  <c r="AOL10" s="1"/>
  <c r="AOL11" s="1"/>
  <c r="AOL12" s="1"/>
  <c r="AOL13" s="1"/>
  <c r="AOL14" s="1"/>
  <c r="AOL15" s="1"/>
  <c r="AOL16" s="1"/>
  <c r="AOL17" s="1"/>
  <c r="AOL18" s="1"/>
  <c r="AOL19" s="1"/>
  <c r="AOL20" s="1"/>
  <c r="AOL21" s="1"/>
  <c r="AOL22" s="1"/>
  <c r="AOL23" s="1"/>
  <c r="AOL24" s="1"/>
  <c r="AOL25" s="1"/>
  <c r="AOL26" s="1"/>
  <c r="AOL27" s="1"/>
  <c r="AOL28" s="1"/>
  <c r="AOL29" s="1"/>
  <c r="AOL30" s="1"/>
  <c r="AOL31" s="1"/>
  <c r="AOL32" s="1"/>
  <c r="AOL33" s="1"/>
  <c r="AOL34" s="1"/>
  <c r="AOL35" s="1"/>
  <c r="AOL36" s="1"/>
  <c r="AOL37" s="1"/>
  <c r="AOL38" s="1"/>
  <c r="AOL39" s="1"/>
  <c r="AOL40" s="1"/>
  <c r="AOL41" s="1"/>
  <c r="AOL42" s="1"/>
  <c r="AOL43" s="1"/>
  <c r="AOL44" s="1"/>
  <c r="AOL45" s="1"/>
  <c r="AOL46" s="1"/>
  <c r="AOL47" s="1"/>
  <c r="AOL48" s="1"/>
  <c r="AOL49" s="1"/>
  <c r="AOL50" s="1"/>
  <c r="AOE6"/>
  <c r="AOE7" s="1"/>
  <c r="AOE8" s="1"/>
  <c r="AOE9" s="1"/>
  <c r="AOE10" s="1"/>
  <c r="AOE11" s="1"/>
  <c r="AOE12" s="1"/>
  <c r="AOE13" s="1"/>
  <c r="AOE14" s="1"/>
  <c r="AOE15" s="1"/>
  <c r="AOE16" s="1"/>
  <c r="AOE17" s="1"/>
  <c r="AOE18" s="1"/>
  <c r="AOE19" s="1"/>
  <c r="AOE20" s="1"/>
  <c r="AOE21" s="1"/>
  <c r="AOE22" s="1"/>
  <c r="AOE23" s="1"/>
  <c r="AOE24" s="1"/>
  <c r="AOE25" s="1"/>
  <c r="AOE26" s="1"/>
  <c r="AOE27" s="1"/>
  <c r="AOE28" s="1"/>
  <c r="AOE29" s="1"/>
  <c r="AOE30" s="1"/>
  <c r="AOE31" s="1"/>
  <c r="AOE32" s="1"/>
  <c r="AOE33" s="1"/>
  <c r="AOE34" s="1"/>
  <c r="AOE35" s="1"/>
  <c r="AOE36" s="1"/>
  <c r="AOE37" s="1"/>
  <c r="AOE38" s="1"/>
  <c r="AOE39" s="1"/>
  <c r="AOE40" s="1"/>
  <c r="AOE41" s="1"/>
  <c r="AOE42" s="1"/>
  <c r="AOE43" s="1"/>
  <c r="AOE44" s="1"/>
  <c r="AOE45" s="1"/>
  <c r="AOE46" s="1"/>
  <c r="AOE47" s="1"/>
  <c r="AOE48" s="1"/>
  <c r="AOE49" s="1"/>
  <c r="AOE50" s="1"/>
  <c r="ANX6"/>
  <c r="ANX7" s="1"/>
  <c r="ANX8" s="1"/>
  <c r="ANX9" s="1"/>
  <c r="ANX10" s="1"/>
  <c r="ANX11" s="1"/>
  <c r="ANX12" s="1"/>
  <c r="ANX13" s="1"/>
  <c r="ANX14" s="1"/>
  <c r="ANX15" s="1"/>
  <c r="ANX16" s="1"/>
  <c r="ANX17" s="1"/>
  <c r="ANX18" s="1"/>
  <c r="ANX19" s="1"/>
  <c r="ANX20" s="1"/>
  <c r="ANX21" s="1"/>
  <c r="ANX22" s="1"/>
  <c r="ANX23" s="1"/>
  <c r="ANX24" s="1"/>
  <c r="ANX25" s="1"/>
  <c r="ANX26" s="1"/>
  <c r="ANX27" s="1"/>
  <c r="ANX28" s="1"/>
  <c r="ANX29" s="1"/>
  <c r="ANX30" s="1"/>
  <c r="ANX31" s="1"/>
  <c r="ANX32" s="1"/>
  <c r="ANX33" s="1"/>
  <c r="ANX34" s="1"/>
  <c r="ANX35" s="1"/>
  <c r="ANX36" s="1"/>
  <c r="ANX37" s="1"/>
  <c r="ANX38" s="1"/>
  <c r="ANX39" s="1"/>
  <c r="ANX40" s="1"/>
  <c r="ANX41" s="1"/>
  <c r="ANX42" s="1"/>
  <c r="ANX43" s="1"/>
  <c r="ANX44" s="1"/>
  <c r="ANX45" s="1"/>
  <c r="ANX46" s="1"/>
  <c r="ANX47" s="1"/>
  <c r="ANX48" s="1"/>
  <c r="ANX49" s="1"/>
  <c r="ANX50" s="1"/>
  <c r="ANQ6"/>
  <c r="ANQ7" s="1"/>
  <c r="ANQ8" s="1"/>
  <c r="ANQ9" s="1"/>
  <c r="ANQ10" s="1"/>
  <c r="ANQ11" s="1"/>
  <c r="ANQ12" s="1"/>
  <c r="ANQ13" s="1"/>
  <c r="ANQ14" s="1"/>
  <c r="ANQ15" s="1"/>
  <c r="ANQ16" s="1"/>
  <c r="ANQ17" s="1"/>
  <c r="ANQ18" s="1"/>
  <c r="ANQ19" s="1"/>
  <c r="ANQ20" s="1"/>
  <c r="ANQ21" s="1"/>
  <c r="ANQ22" s="1"/>
  <c r="ANQ23" s="1"/>
  <c r="ANQ24" s="1"/>
  <c r="ANQ25" s="1"/>
  <c r="ANQ26" s="1"/>
  <c r="ANQ27" s="1"/>
  <c r="ANQ28" s="1"/>
  <c r="ANQ29" s="1"/>
  <c r="ANQ30" s="1"/>
  <c r="ANQ31" s="1"/>
  <c r="ANQ32" s="1"/>
  <c r="ANQ33" s="1"/>
  <c r="ANQ34" s="1"/>
  <c r="ANQ35" s="1"/>
  <c r="ANQ36" s="1"/>
  <c r="ANQ37" s="1"/>
  <c r="ANQ38" s="1"/>
  <c r="ANQ39" s="1"/>
  <c r="ANQ40" s="1"/>
  <c r="ANQ41" s="1"/>
  <c r="ANQ42" s="1"/>
  <c r="ANQ43" s="1"/>
  <c r="ANQ44" s="1"/>
  <c r="ANQ45" s="1"/>
  <c r="ANQ46" s="1"/>
  <c r="ANQ47" s="1"/>
  <c r="ANQ48" s="1"/>
  <c r="ANQ49" s="1"/>
  <c r="ANQ50" s="1"/>
  <c r="ANJ6"/>
  <c r="ANJ7" s="1"/>
  <c r="ANJ8" s="1"/>
  <c r="ANJ9" s="1"/>
  <c r="ANJ10" s="1"/>
  <c r="ANJ11" s="1"/>
  <c r="ANJ12" s="1"/>
  <c r="ANJ13" s="1"/>
  <c r="ANJ14" s="1"/>
  <c r="ANJ15" s="1"/>
  <c r="ANJ16" s="1"/>
  <c r="ANJ17" s="1"/>
  <c r="ANJ18" s="1"/>
  <c r="ANJ19" s="1"/>
  <c r="ANJ20" s="1"/>
  <c r="ANJ21" s="1"/>
  <c r="ANJ22" s="1"/>
  <c r="ANJ23" s="1"/>
  <c r="ANJ24" s="1"/>
  <c r="ANJ25" s="1"/>
  <c r="ANJ26" s="1"/>
  <c r="ANJ27" s="1"/>
  <c r="ANJ28" s="1"/>
  <c r="ANJ29" s="1"/>
  <c r="ANJ30" s="1"/>
  <c r="ANJ31" s="1"/>
  <c r="ANJ32" s="1"/>
  <c r="ANJ33" s="1"/>
  <c r="ANJ34" s="1"/>
  <c r="ANJ35" s="1"/>
  <c r="ANJ36" s="1"/>
  <c r="ANJ37" s="1"/>
  <c r="ANJ38" s="1"/>
  <c r="ANJ39" s="1"/>
  <c r="ANJ40" s="1"/>
  <c r="ANJ41" s="1"/>
  <c r="ANJ42" s="1"/>
  <c r="ANJ43" s="1"/>
  <c r="ANJ44" s="1"/>
  <c r="ANJ45" s="1"/>
  <c r="ANJ46" s="1"/>
  <c r="ANJ47" s="1"/>
  <c r="ANJ48" s="1"/>
  <c r="ANJ49" s="1"/>
  <c r="ANJ50" s="1"/>
  <c r="ANC6"/>
  <c r="ANC7" s="1"/>
  <c r="ANC8" s="1"/>
  <c r="ANC9" s="1"/>
  <c r="ANC10" s="1"/>
  <c r="ANC11" s="1"/>
  <c r="ANC12" s="1"/>
  <c r="ANC13" s="1"/>
  <c r="ANC14" s="1"/>
  <c r="ANC15" s="1"/>
  <c r="ANC16" s="1"/>
  <c r="ANC17" s="1"/>
  <c r="ANC18" s="1"/>
  <c r="ANC19" s="1"/>
  <c r="ANC20" s="1"/>
  <c r="ANC21" s="1"/>
  <c r="ANC22" s="1"/>
  <c r="ANC23" s="1"/>
  <c r="ANC24" s="1"/>
  <c r="ANC25" s="1"/>
  <c r="ANC26" s="1"/>
  <c r="ANC27" s="1"/>
  <c r="ANC28" s="1"/>
  <c r="ANC29" s="1"/>
  <c r="ANC30" s="1"/>
  <c r="ANC31" s="1"/>
  <c r="ANC32" s="1"/>
  <c r="ANC33" s="1"/>
  <c r="ANC34" s="1"/>
  <c r="ANC35" s="1"/>
  <c r="ANC36" s="1"/>
  <c r="ANC37" s="1"/>
  <c r="ANC38" s="1"/>
  <c r="ANC39" s="1"/>
  <c r="ANC40" s="1"/>
  <c r="ANC41" s="1"/>
  <c r="ANC42" s="1"/>
  <c r="ANC43" s="1"/>
  <c r="AMV6"/>
  <c r="AMV7" s="1"/>
  <c r="AMV8" s="1"/>
  <c r="AMV9" s="1"/>
  <c r="AMV10" s="1"/>
  <c r="AMV11" s="1"/>
  <c r="AMV12" s="1"/>
  <c r="AMV13" s="1"/>
  <c r="AMV14" s="1"/>
  <c r="AMV15" s="1"/>
  <c r="AMV16" s="1"/>
  <c r="AMV17" s="1"/>
  <c r="AMV18" s="1"/>
  <c r="AMV19" s="1"/>
  <c r="AMV20" s="1"/>
  <c r="AMV21" s="1"/>
  <c r="AMV22" s="1"/>
  <c r="AMV23" s="1"/>
  <c r="AMV24" s="1"/>
  <c r="AMV25" s="1"/>
  <c r="AMV26" s="1"/>
  <c r="AMV27" s="1"/>
  <c r="AMV28" s="1"/>
  <c r="AMV29" s="1"/>
  <c r="AMV30" s="1"/>
  <c r="AMV31" s="1"/>
  <c r="AMV32" s="1"/>
  <c r="AMV33" s="1"/>
  <c r="AMV34" s="1"/>
  <c r="AMV35" s="1"/>
  <c r="AMV36" s="1"/>
  <c r="AMV37" s="1"/>
  <c r="AMV38" s="1"/>
  <c r="AMV39" s="1"/>
  <c r="AMV40" s="1"/>
  <c r="AMV41" s="1"/>
  <c r="AMV42" s="1"/>
  <c r="AMV43" s="1"/>
  <c r="AMV44" s="1"/>
  <c r="AMO6"/>
  <c r="AMO7" s="1"/>
  <c r="AMO8" s="1"/>
  <c r="AMO9" s="1"/>
  <c r="AMO10" s="1"/>
  <c r="AMO11" s="1"/>
  <c r="AMO12" s="1"/>
  <c r="AMO13" s="1"/>
  <c r="AMO14" s="1"/>
  <c r="AMO15" s="1"/>
  <c r="AMO16" s="1"/>
  <c r="AMO17" s="1"/>
  <c r="AMO18" s="1"/>
  <c r="AMO19" s="1"/>
  <c r="AMO20" s="1"/>
  <c r="AMO21" s="1"/>
  <c r="AMO22" s="1"/>
  <c r="AMO23" s="1"/>
  <c r="AMO24" s="1"/>
  <c r="AMO25" s="1"/>
  <c r="AMO26" s="1"/>
  <c r="AMO27" s="1"/>
  <c r="AMO28" s="1"/>
  <c r="AMO29" s="1"/>
  <c r="AMO30" s="1"/>
  <c r="AMO31" s="1"/>
  <c r="AMO32" s="1"/>
  <c r="AMO33" s="1"/>
  <c r="AMO34" s="1"/>
  <c r="AMO35" s="1"/>
  <c r="AMO36" s="1"/>
  <c r="AMO37" s="1"/>
  <c r="AMO38" s="1"/>
  <c r="AMO39" s="1"/>
  <c r="AMO40" s="1"/>
  <c r="AMO41" s="1"/>
  <c r="AMO42" s="1"/>
  <c r="AMO43" s="1"/>
  <c r="AMH6"/>
  <c r="AMH7" s="1"/>
  <c r="AMH8" s="1"/>
  <c r="AMH9" s="1"/>
  <c r="AMH10" s="1"/>
  <c r="AMH11" s="1"/>
  <c r="AMH12" s="1"/>
  <c r="AMH13" s="1"/>
  <c r="AMH14" s="1"/>
  <c r="AMH15" s="1"/>
  <c r="AMH16" s="1"/>
  <c r="AMH17" s="1"/>
  <c r="AMH18" s="1"/>
  <c r="AMH19" s="1"/>
  <c r="AMH20" s="1"/>
  <c r="AMH21" s="1"/>
  <c r="AMH22" s="1"/>
  <c r="AMH23" s="1"/>
  <c r="AMH24" s="1"/>
  <c r="AMH25" s="1"/>
  <c r="AMH26" s="1"/>
  <c r="AMH27" s="1"/>
  <c r="AMH28" s="1"/>
  <c r="AMH29" s="1"/>
  <c r="AMH30" s="1"/>
  <c r="AMH31" s="1"/>
  <c r="AMH32" s="1"/>
  <c r="AMH33" s="1"/>
  <c r="AMH34" s="1"/>
  <c r="AMH35" s="1"/>
  <c r="AMH36" s="1"/>
  <c r="AMH37" s="1"/>
  <c r="AMH38" s="1"/>
  <c r="AMH39" s="1"/>
  <c r="AMH40" s="1"/>
  <c r="AMH41" s="1"/>
  <c r="AMH42" s="1"/>
  <c r="AMH43" s="1"/>
  <c r="AMA6"/>
  <c r="AMA7" s="1"/>
  <c r="AMA8" s="1"/>
  <c r="AMA9" s="1"/>
  <c r="AMA10" s="1"/>
  <c r="AMA11" s="1"/>
  <c r="AMA12" s="1"/>
  <c r="AMA13" s="1"/>
  <c r="AMA14" s="1"/>
  <c r="AMA15" s="1"/>
  <c r="AMA16" s="1"/>
  <c r="AMA17" s="1"/>
  <c r="AMA18" s="1"/>
  <c r="AMA19" s="1"/>
  <c r="AMA20" s="1"/>
  <c r="AMA21" s="1"/>
  <c r="AMA22" s="1"/>
  <c r="AMA23" s="1"/>
  <c r="AMA24" s="1"/>
  <c r="AMA25" s="1"/>
  <c r="AMA26" s="1"/>
  <c r="AMA27" s="1"/>
  <c r="AMA28" s="1"/>
  <c r="AMA29" s="1"/>
  <c r="AMA30" s="1"/>
  <c r="AMA31" s="1"/>
  <c r="AMA32" s="1"/>
  <c r="AMA33" s="1"/>
  <c r="AMA34" s="1"/>
  <c r="AMA35" s="1"/>
  <c r="AMA36" s="1"/>
  <c r="AMA37" s="1"/>
  <c r="AMA38" s="1"/>
  <c r="AMA39" s="1"/>
  <c r="AMA40" s="1"/>
  <c r="AMA41" s="1"/>
  <c r="AMA42" s="1"/>
  <c r="AMA43" s="1"/>
  <c r="ALT6"/>
  <c r="ALT7" s="1"/>
  <c r="ALT8" s="1"/>
  <c r="ALT9" s="1"/>
  <c r="ALT10" s="1"/>
  <c r="ALT11" s="1"/>
  <c r="ALT12" s="1"/>
  <c r="ALT13" s="1"/>
  <c r="ALT14" s="1"/>
  <c r="ALT15" s="1"/>
  <c r="ALT16" s="1"/>
  <c r="ALT17" s="1"/>
  <c r="ALT18" s="1"/>
  <c r="ALT19" s="1"/>
  <c r="ALT20" s="1"/>
  <c r="ALT21" s="1"/>
  <c r="ALT22" s="1"/>
  <c r="ALT23" s="1"/>
  <c r="ALT24" s="1"/>
  <c r="ALT25" s="1"/>
  <c r="ALT26" s="1"/>
  <c r="ALT27" s="1"/>
  <c r="ALT28" s="1"/>
  <c r="ALT29" s="1"/>
  <c r="ALT30" s="1"/>
  <c r="ALT31" s="1"/>
  <c r="ALT32" s="1"/>
  <c r="ALT33" s="1"/>
  <c r="ALT34" s="1"/>
  <c r="ALT35" s="1"/>
  <c r="ALT36" s="1"/>
  <c r="ALT37" s="1"/>
  <c r="ALT38" s="1"/>
  <c r="ALT39" s="1"/>
  <c r="ALT40" s="1"/>
  <c r="ALT41" s="1"/>
  <c r="ALT42" s="1"/>
  <c r="ALT43" s="1"/>
  <c r="ALM6"/>
  <c r="ALM7" s="1"/>
  <c r="ALM8" s="1"/>
  <c r="ALM9" s="1"/>
  <c r="ALM10" s="1"/>
  <c r="ALM11" s="1"/>
  <c r="ALM12" s="1"/>
  <c r="ALM13" s="1"/>
  <c r="ALM14" s="1"/>
  <c r="ALM15" s="1"/>
  <c r="ALM16" s="1"/>
  <c r="ALM17" s="1"/>
  <c r="ALM18" s="1"/>
  <c r="ALM19" s="1"/>
  <c r="ALM20" s="1"/>
  <c r="ALM21" s="1"/>
  <c r="ALM22" s="1"/>
  <c r="ALM23" s="1"/>
  <c r="ALM24" s="1"/>
  <c r="ALM25" s="1"/>
  <c r="ALM26" s="1"/>
  <c r="ALM27" s="1"/>
  <c r="ALM28" s="1"/>
  <c r="ALM29" s="1"/>
  <c r="ALM30" s="1"/>
  <c r="ALM31" s="1"/>
  <c r="ALM32" s="1"/>
  <c r="ALM33" s="1"/>
  <c r="ALM34" s="1"/>
  <c r="ALM35" s="1"/>
  <c r="ALM36" s="1"/>
  <c r="ALM37" s="1"/>
  <c r="ALM38" s="1"/>
  <c r="ALM39" s="1"/>
  <c r="ALM40" s="1"/>
  <c r="ALM41" s="1"/>
  <c r="ALM42" s="1"/>
  <c r="ALM43" s="1"/>
  <c r="ALF6"/>
  <c r="ALF7" s="1"/>
  <c r="ALF8" s="1"/>
  <c r="ALF9" s="1"/>
  <c r="ALF10" s="1"/>
  <c r="ALF11" s="1"/>
  <c r="ALF12" s="1"/>
  <c r="ALF13" s="1"/>
  <c r="ALF14" s="1"/>
  <c r="ALF15" s="1"/>
  <c r="ALF16" s="1"/>
  <c r="ALF17" s="1"/>
  <c r="ALF18" s="1"/>
  <c r="ALF19" s="1"/>
  <c r="ALF20" s="1"/>
  <c r="ALF21" s="1"/>
  <c r="ALF22" s="1"/>
  <c r="ALF23" s="1"/>
  <c r="ALF24" s="1"/>
  <c r="ALF25" s="1"/>
  <c r="ALF26" s="1"/>
  <c r="ALF27" s="1"/>
  <c r="ALF28" s="1"/>
  <c r="ALF29" s="1"/>
  <c r="ALF30" s="1"/>
  <c r="ALF31" s="1"/>
  <c r="ALF32" s="1"/>
  <c r="ALF33" s="1"/>
  <c r="ALF34" s="1"/>
  <c r="ALF35" s="1"/>
  <c r="ALF36" s="1"/>
  <c r="ALF37" s="1"/>
  <c r="ALF38" s="1"/>
  <c r="ALF39" s="1"/>
  <c r="ALF40" s="1"/>
  <c r="ALF41" s="1"/>
  <c r="ALF42" s="1"/>
  <c r="ALF43" s="1"/>
  <c r="AKY6"/>
  <c r="AKY7" s="1"/>
  <c r="AKY8" s="1"/>
  <c r="AKY9" s="1"/>
  <c r="AKY10" s="1"/>
  <c r="AKY11" s="1"/>
  <c r="AKY12" s="1"/>
  <c r="AKY13" s="1"/>
  <c r="AKY14" s="1"/>
  <c r="AKY15" s="1"/>
  <c r="AKY16" s="1"/>
  <c r="AKY17" s="1"/>
  <c r="AKY18" s="1"/>
  <c r="AKY19" s="1"/>
  <c r="AKY20" s="1"/>
  <c r="AKY21" s="1"/>
  <c r="AKY22" s="1"/>
  <c r="AKY23" s="1"/>
  <c r="AKY24" s="1"/>
  <c r="AKY25" s="1"/>
  <c r="AKY26" s="1"/>
  <c r="AKY27" s="1"/>
  <c r="AKY28" s="1"/>
  <c r="AKY29" s="1"/>
  <c r="AKY30" s="1"/>
  <c r="AKY31" s="1"/>
  <c r="AKY32" s="1"/>
  <c r="AKY33" s="1"/>
  <c r="AKY34" s="1"/>
  <c r="AKY35" s="1"/>
  <c r="AKY36" s="1"/>
  <c r="AKY37" s="1"/>
  <c r="AKY38" s="1"/>
  <c r="AKY39" s="1"/>
  <c r="AKY40" s="1"/>
  <c r="AKY41" s="1"/>
  <c r="AKY42" s="1"/>
  <c r="AKY43" s="1"/>
  <c r="AKR6"/>
  <c r="AKR7" s="1"/>
  <c r="AKR8" s="1"/>
  <c r="AKR9" s="1"/>
  <c r="AKR10" s="1"/>
  <c r="AKR11" s="1"/>
  <c r="AKR12" s="1"/>
  <c r="AKR13" s="1"/>
  <c r="AKR14" s="1"/>
  <c r="AKR15" s="1"/>
  <c r="AKR16" s="1"/>
  <c r="AKR17" s="1"/>
  <c r="AKR18" s="1"/>
  <c r="AKR19" s="1"/>
  <c r="AKR20" s="1"/>
  <c r="AKR21" s="1"/>
  <c r="AKR22" s="1"/>
  <c r="AKR23" s="1"/>
  <c r="AKR24" s="1"/>
  <c r="AKR25" s="1"/>
  <c r="AKR26" s="1"/>
  <c r="AKR27" s="1"/>
  <c r="AKR28" s="1"/>
  <c r="AKR29" s="1"/>
  <c r="AKR30" s="1"/>
  <c r="AKR31" s="1"/>
  <c r="AKR32" s="1"/>
  <c r="AKR33" s="1"/>
  <c r="AKR34" s="1"/>
  <c r="AKR35" s="1"/>
  <c r="AKR36" s="1"/>
  <c r="AKR37" s="1"/>
  <c r="AKR38" s="1"/>
  <c r="AKR39" s="1"/>
  <c r="AKR40" s="1"/>
  <c r="AKR41" s="1"/>
  <c r="AKR42" s="1"/>
  <c r="AKR43" s="1"/>
  <c r="AKK6"/>
  <c r="AKK7" s="1"/>
  <c r="AKK8" s="1"/>
  <c r="AKK9" s="1"/>
  <c r="AKK10" s="1"/>
  <c r="AKK11" s="1"/>
  <c r="AKK12" s="1"/>
  <c r="AKK13" s="1"/>
  <c r="AKK14" s="1"/>
  <c r="AKK15" s="1"/>
  <c r="AKK16" s="1"/>
  <c r="AKK17" s="1"/>
  <c r="AKK18" s="1"/>
  <c r="AKK19" s="1"/>
  <c r="AKK20" s="1"/>
  <c r="AKK21" s="1"/>
  <c r="AKK22" s="1"/>
  <c r="AKK23" s="1"/>
  <c r="AKK24" s="1"/>
  <c r="AKK25" s="1"/>
  <c r="AKK26" s="1"/>
  <c r="AKK27" s="1"/>
  <c r="AKK28" s="1"/>
  <c r="AKK29" s="1"/>
  <c r="AKK30" s="1"/>
  <c r="AKK31" s="1"/>
  <c r="AKK32" s="1"/>
  <c r="AKK33" s="1"/>
  <c r="AKK34" s="1"/>
  <c r="AKK35" s="1"/>
  <c r="AKK36" s="1"/>
  <c r="AKK37" s="1"/>
  <c r="AKK38" s="1"/>
  <c r="AKK39" s="1"/>
  <c r="AKK40" s="1"/>
  <c r="AKK41" s="1"/>
  <c r="AKK42" s="1"/>
  <c r="AKK43" s="1"/>
  <c r="AKD6"/>
  <c r="AKD7" s="1"/>
  <c r="AKD8" s="1"/>
  <c r="AKD9" s="1"/>
  <c r="AKD10" s="1"/>
  <c r="AKD11" s="1"/>
  <c r="AKD12" s="1"/>
  <c r="AKD13" s="1"/>
  <c r="AKD14" s="1"/>
  <c r="AKD15" s="1"/>
  <c r="AKD16" s="1"/>
  <c r="AKD17" s="1"/>
  <c r="AKD18" s="1"/>
  <c r="AKD19" s="1"/>
  <c r="AKD20" s="1"/>
  <c r="AKD21" s="1"/>
  <c r="AKD22" s="1"/>
  <c r="AKD23" s="1"/>
  <c r="AKD24" s="1"/>
  <c r="AKD25" s="1"/>
  <c r="AKD26" s="1"/>
  <c r="AKD27" s="1"/>
  <c r="AKD28" s="1"/>
  <c r="AKD29" s="1"/>
  <c r="AKD30" s="1"/>
  <c r="AKD31" s="1"/>
  <c r="AKD32" s="1"/>
  <c r="AKD33" s="1"/>
  <c r="AKD34" s="1"/>
  <c r="AKD35" s="1"/>
  <c r="AKD36" s="1"/>
  <c r="AKD37" s="1"/>
  <c r="AKD38" s="1"/>
  <c r="AKD39" s="1"/>
  <c r="AKD40" s="1"/>
  <c r="AKD41" s="1"/>
  <c r="AKD42" s="1"/>
  <c r="AKD43" s="1"/>
  <c r="AJW6"/>
  <c r="AJW7" s="1"/>
  <c r="AJW8" s="1"/>
  <c r="AJW9" s="1"/>
  <c r="AJW10" s="1"/>
  <c r="AJW11" s="1"/>
  <c r="AJW12" s="1"/>
  <c r="AJW13" s="1"/>
  <c r="AJW14" s="1"/>
  <c r="AJW15" s="1"/>
  <c r="AJW16" s="1"/>
  <c r="AJW17" s="1"/>
  <c r="AJW18" s="1"/>
  <c r="AJW19" s="1"/>
  <c r="AJW20" s="1"/>
  <c r="AJW21" s="1"/>
  <c r="AJW22" s="1"/>
  <c r="AJW23" s="1"/>
  <c r="AJW24" s="1"/>
  <c r="AJW25" s="1"/>
  <c r="AJW26" s="1"/>
  <c r="AJW27" s="1"/>
  <c r="AJW28" s="1"/>
  <c r="AJW29" s="1"/>
  <c r="AJW30" s="1"/>
  <c r="AJW31" s="1"/>
  <c r="AJW32" s="1"/>
  <c r="AJW33" s="1"/>
  <c r="AJW34" s="1"/>
  <c r="AJW35" s="1"/>
  <c r="AJW36" s="1"/>
  <c r="AJW37" s="1"/>
  <c r="AJW38" s="1"/>
  <c r="AJW39" s="1"/>
  <c r="AJW40" s="1"/>
  <c r="AJW41" s="1"/>
  <c r="AJW42" s="1"/>
  <c r="AJW43" s="1"/>
  <c r="AJW44" s="1"/>
  <c r="AJW45" s="1"/>
  <c r="AJW46" s="1"/>
  <c r="AJW47" s="1"/>
  <c r="AJW48" s="1"/>
  <c r="AJW49" s="1"/>
  <c r="AJW50" s="1"/>
  <c r="AJW51" s="1"/>
  <c r="AJW52" s="1"/>
  <c r="AJW53" s="1"/>
  <c r="AJW54" s="1"/>
  <c r="AJW55" s="1"/>
  <c r="AJW56" s="1"/>
  <c r="AJW57" s="1"/>
  <c r="AJW58" s="1"/>
  <c r="AJW59" s="1"/>
  <c r="AJW60" s="1"/>
  <c r="AJP6"/>
  <c r="AJP7" s="1"/>
  <c r="AJP8" s="1"/>
  <c r="AJP9" s="1"/>
  <c r="AJP10" s="1"/>
  <c r="AJP11" s="1"/>
  <c r="AJP12" s="1"/>
  <c r="AJP13" s="1"/>
  <c r="AJP14" s="1"/>
  <c r="AJP15" s="1"/>
  <c r="AJP16" s="1"/>
  <c r="AJP17" s="1"/>
  <c r="AJP18" s="1"/>
  <c r="AJP19" s="1"/>
  <c r="AJP20" s="1"/>
  <c r="AJP21" s="1"/>
  <c r="AJP22" s="1"/>
  <c r="AJP23" s="1"/>
  <c r="AJP24" s="1"/>
  <c r="AJP25" s="1"/>
  <c r="AJP26" s="1"/>
  <c r="AJP27" s="1"/>
  <c r="AJP28" s="1"/>
  <c r="AJP29" s="1"/>
  <c r="AJP30" s="1"/>
  <c r="AJP31" s="1"/>
  <c r="AJP32" s="1"/>
  <c r="AJP33" s="1"/>
  <c r="AJP34" s="1"/>
  <c r="AJP35" s="1"/>
  <c r="AJP36" s="1"/>
  <c r="AJP37" s="1"/>
  <c r="AJP38" s="1"/>
  <c r="AJP39" s="1"/>
  <c r="AJP40" s="1"/>
  <c r="AJP41" s="1"/>
  <c r="AJP42" s="1"/>
  <c r="AJP43" s="1"/>
  <c r="AJI6"/>
  <c r="AJI7" s="1"/>
  <c r="AJI8" s="1"/>
  <c r="AJI9" s="1"/>
  <c r="AJI10" s="1"/>
  <c r="AJI11" s="1"/>
  <c r="AJI12" s="1"/>
  <c r="AJI13" s="1"/>
  <c r="AJI14" s="1"/>
  <c r="AJI15" s="1"/>
  <c r="AJI16" s="1"/>
  <c r="AJI17" s="1"/>
  <c r="AJI18" s="1"/>
  <c r="AJI19" s="1"/>
  <c r="AJI20" s="1"/>
  <c r="AJI21" s="1"/>
  <c r="AJI22" s="1"/>
  <c r="AJI23" s="1"/>
  <c r="AJI24" s="1"/>
  <c r="AJI25" s="1"/>
  <c r="AJI26" s="1"/>
  <c r="AJI27" s="1"/>
  <c r="AJI28" s="1"/>
  <c r="AJI29" s="1"/>
  <c r="AJI30" s="1"/>
  <c r="AJI31" s="1"/>
  <c r="AJI32" s="1"/>
  <c r="AJI33" s="1"/>
  <c r="AJI34" s="1"/>
  <c r="AJI35" s="1"/>
  <c r="AJI36" s="1"/>
  <c r="AJI37" s="1"/>
  <c r="AJI38" s="1"/>
  <c r="AJI39" s="1"/>
  <c r="AJI40" s="1"/>
  <c r="AJI41" s="1"/>
  <c r="AJI42" s="1"/>
  <c r="AJI43" s="1"/>
  <c r="AJB6"/>
  <c r="AJB7" s="1"/>
  <c r="AJB8" s="1"/>
  <c r="AJB9" s="1"/>
  <c r="AJB10" s="1"/>
  <c r="AJB11" s="1"/>
  <c r="AJB12" s="1"/>
  <c r="AJB13" s="1"/>
  <c r="AJB14" s="1"/>
  <c r="AJB15" s="1"/>
  <c r="AJB16" s="1"/>
  <c r="AJB17" s="1"/>
  <c r="AJB18" s="1"/>
  <c r="AJB19" s="1"/>
  <c r="AJB20" s="1"/>
  <c r="AJB21" s="1"/>
  <c r="AJB22" s="1"/>
  <c r="AJB23" s="1"/>
  <c r="AJB24" s="1"/>
  <c r="AJB25" s="1"/>
  <c r="AJB26" s="1"/>
  <c r="AJB27" s="1"/>
  <c r="AJB28" s="1"/>
  <c r="AJB29" s="1"/>
  <c r="AJB30" s="1"/>
  <c r="AJB31" s="1"/>
  <c r="AJB32" s="1"/>
  <c r="AJB33" s="1"/>
  <c r="AJB34" s="1"/>
  <c r="AJB35" s="1"/>
  <c r="AJB36" s="1"/>
  <c r="AJB37" s="1"/>
  <c r="AJB38" s="1"/>
  <c r="AJB39" s="1"/>
  <c r="AJB40" s="1"/>
  <c r="AJB41" s="1"/>
  <c r="AJB42" s="1"/>
  <c r="AJB43" s="1"/>
  <c r="AIU6"/>
  <c r="AIU7" s="1"/>
  <c r="AIU8" s="1"/>
  <c r="AIU9" s="1"/>
  <c r="AIU10" s="1"/>
  <c r="AIU11" s="1"/>
  <c r="AIU12" s="1"/>
  <c r="AIU13" s="1"/>
  <c r="AIU14" s="1"/>
  <c r="AIU15" s="1"/>
  <c r="AIU16" s="1"/>
  <c r="AIU17" s="1"/>
  <c r="AIU18" s="1"/>
  <c r="AIU19" s="1"/>
  <c r="AIU20" s="1"/>
  <c r="AIU21" s="1"/>
  <c r="AIU22" s="1"/>
  <c r="AIU23" s="1"/>
  <c r="AIU24" s="1"/>
  <c r="AIU25" s="1"/>
  <c r="AIU26" s="1"/>
  <c r="AIU27" s="1"/>
  <c r="AIU28" s="1"/>
  <c r="AIU29" s="1"/>
  <c r="AIU30" s="1"/>
  <c r="AIU31" s="1"/>
  <c r="AIU32" s="1"/>
  <c r="AIU33" s="1"/>
  <c r="AIU34" s="1"/>
  <c r="AIU35" s="1"/>
  <c r="AIU36" s="1"/>
  <c r="AIU37" s="1"/>
  <c r="AIU38" s="1"/>
  <c r="AIU39" s="1"/>
  <c r="AIU40" s="1"/>
  <c r="AIU41" s="1"/>
  <c r="AIU42" s="1"/>
  <c r="AIU43" s="1"/>
  <c r="AIM6"/>
  <c r="AIM7" s="1"/>
  <c r="AIM8" s="1"/>
  <c r="AIM9" s="1"/>
  <c r="AIM10" s="1"/>
  <c r="AIM11" s="1"/>
  <c r="AIM12" s="1"/>
  <c r="AIM13" s="1"/>
  <c r="AIM14" s="1"/>
  <c r="AIM15" s="1"/>
  <c r="AIM16" s="1"/>
  <c r="AIM17" s="1"/>
  <c r="AIM18" s="1"/>
  <c r="AIM19" s="1"/>
  <c r="AIM20" s="1"/>
  <c r="AIM21" s="1"/>
  <c r="AIM22" s="1"/>
  <c r="AIM23" s="1"/>
  <c r="AIM24" s="1"/>
  <c r="AIM25" s="1"/>
  <c r="AIM26" s="1"/>
  <c r="AIM27" s="1"/>
  <c r="AIM28" s="1"/>
  <c r="AIM29" s="1"/>
  <c r="AIM30" s="1"/>
  <c r="AIM31" s="1"/>
  <c r="AIM32" s="1"/>
  <c r="AIM33" s="1"/>
  <c r="AIM34" s="1"/>
  <c r="AIM35" s="1"/>
  <c r="AIM36" s="1"/>
  <c r="AIM37" s="1"/>
  <c r="AIM38" s="1"/>
  <c r="AIM39" s="1"/>
  <c r="AIM40" s="1"/>
  <c r="AIM41" s="1"/>
  <c r="AIM42" s="1"/>
  <c r="AIM43" s="1"/>
  <c r="AIF6"/>
  <c r="AIF7" s="1"/>
  <c r="AIF8" s="1"/>
  <c r="AIF9" s="1"/>
  <c r="AIF10" s="1"/>
  <c r="AIF11" s="1"/>
  <c r="AIF12" s="1"/>
  <c r="AIF13" s="1"/>
  <c r="AIF14" s="1"/>
  <c r="AIF15" s="1"/>
  <c r="AIF16" s="1"/>
  <c r="AIF17" s="1"/>
  <c r="AIF18" s="1"/>
  <c r="AIF19" s="1"/>
  <c r="AIF20" s="1"/>
  <c r="AIF21" s="1"/>
  <c r="AIF22" s="1"/>
  <c r="AIF23" s="1"/>
  <c r="AIF24" s="1"/>
  <c r="AIF25" s="1"/>
  <c r="AIF26" s="1"/>
  <c r="AIF27" s="1"/>
  <c r="AIF28" s="1"/>
  <c r="AIF29" s="1"/>
  <c r="AIF30" s="1"/>
  <c r="AIF31" s="1"/>
  <c r="AIF32" s="1"/>
  <c r="AIF33" s="1"/>
  <c r="AIF34" s="1"/>
  <c r="AIF35" s="1"/>
  <c r="AIF36" s="1"/>
  <c r="AIF37" s="1"/>
  <c r="AIF38" s="1"/>
  <c r="AIF39" s="1"/>
  <c r="AIF40" s="1"/>
  <c r="AIF41" s="1"/>
  <c r="AIF42" s="1"/>
  <c r="AIF43" s="1"/>
  <c r="AHX6"/>
  <c r="AHX7" s="1"/>
  <c r="AHX8" s="1"/>
  <c r="AHX9" s="1"/>
  <c r="AHX10" s="1"/>
  <c r="AHX11" s="1"/>
  <c r="AHX12" s="1"/>
  <c r="AHX13" s="1"/>
  <c r="AHX14" s="1"/>
  <c r="AHX15" s="1"/>
  <c r="AHX16" s="1"/>
  <c r="AHX17" s="1"/>
  <c r="AHX18" s="1"/>
  <c r="AHX19" s="1"/>
  <c r="AHX20" s="1"/>
  <c r="AHX21" s="1"/>
  <c r="AHX22" s="1"/>
  <c r="AHX23" s="1"/>
  <c r="AHX24" s="1"/>
  <c r="AHX25" s="1"/>
  <c r="AHX26" s="1"/>
  <c r="AHX27" s="1"/>
  <c r="AHX28" s="1"/>
  <c r="AHX29" s="1"/>
  <c r="AHX30" s="1"/>
  <c r="AHX31" s="1"/>
  <c r="AHX32" s="1"/>
  <c r="AHX33" s="1"/>
  <c r="AHX34" s="1"/>
  <c r="AHX35" s="1"/>
  <c r="AHX36" s="1"/>
  <c r="AHX37" s="1"/>
  <c r="AHX38" s="1"/>
  <c r="AHX39" s="1"/>
  <c r="AHX40" s="1"/>
  <c r="AHX41" s="1"/>
  <c r="AHX42" s="1"/>
  <c r="AHX43" s="1"/>
  <c r="AHX44" s="1"/>
  <c r="AHX45" s="1"/>
  <c r="AHX46" s="1"/>
  <c r="AHX47" s="1"/>
  <c r="AHX48" s="1"/>
  <c r="AHX49" s="1"/>
  <c r="AHX50" s="1"/>
  <c r="AHX51" s="1"/>
  <c r="AHX52" s="1"/>
  <c r="AHX53" s="1"/>
  <c r="AHX54" s="1"/>
  <c r="AHX55" s="1"/>
  <c r="AHX56" s="1"/>
  <c r="AHX57" s="1"/>
  <c r="AHX58" s="1"/>
  <c r="AHX59" s="1"/>
  <c r="AHX60" s="1"/>
  <c r="AHX61" s="1"/>
  <c r="AHX62" s="1"/>
  <c r="AHX63" s="1"/>
  <c r="AHX64" s="1"/>
  <c r="AHX65" s="1"/>
  <c r="AHX66" s="1"/>
  <c r="AHX67" s="1"/>
  <c r="AHX68" s="1"/>
  <c r="AHX69" s="1"/>
  <c r="AHX70" s="1"/>
  <c r="AHX71" s="1"/>
  <c r="AHX72" s="1"/>
  <c r="AHX73" s="1"/>
  <c r="AHX74" s="1"/>
  <c r="AHX75" s="1"/>
  <c r="AHX76" s="1"/>
  <c r="AHX77" s="1"/>
  <c r="AHX78" s="1"/>
  <c r="AHX79" s="1"/>
  <c r="AHX80" s="1"/>
  <c r="AHC6"/>
  <c r="AHC7" s="1"/>
  <c r="AHC8" s="1"/>
  <c r="AHC9" s="1"/>
  <c r="AHC10" s="1"/>
  <c r="AHC11" s="1"/>
  <c r="AHC12" s="1"/>
  <c r="AHC13" s="1"/>
  <c r="AHC14" s="1"/>
  <c r="AHC15" s="1"/>
  <c r="AHC16" s="1"/>
  <c r="AHC17" s="1"/>
  <c r="AHC18" s="1"/>
  <c r="AHC19" s="1"/>
  <c r="AHC20" s="1"/>
  <c r="AHC21" s="1"/>
  <c r="AHC22" s="1"/>
  <c r="AHC23" s="1"/>
  <c r="AHC24" s="1"/>
  <c r="AHC25" s="1"/>
  <c r="AHC26" s="1"/>
  <c r="AHC27" s="1"/>
  <c r="AHC28" s="1"/>
  <c r="AHC29" s="1"/>
  <c r="AHC30" s="1"/>
  <c r="AHC31" s="1"/>
  <c r="AHC32" s="1"/>
  <c r="AHC33" s="1"/>
  <c r="AHC34" s="1"/>
  <c r="AHC35" s="1"/>
  <c r="AHC36" s="1"/>
  <c r="AHC37" s="1"/>
  <c r="AHC38" s="1"/>
  <c r="AHC39" s="1"/>
  <c r="AHC40" s="1"/>
  <c r="AHC41" s="1"/>
  <c r="AHC42" s="1"/>
  <c r="AHC43" s="1"/>
  <c r="AHC44" s="1"/>
  <c r="AHC45" s="1"/>
  <c r="AHC46" s="1"/>
  <c r="AHC47" s="1"/>
  <c r="AHC48" s="1"/>
  <c r="AHC49" s="1"/>
  <c r="AHC50" s="1"/>
  <c r="AHC51" s="1"/>
  <c r="AHC52" s="1"/>
  <c r="AHC53" s="1"/>
  <c r="AHC54" s="1"/>
  <c r="AHC55" s="1"/>
  <c r="AHC56" s="1"/>
  <c r="AHC57" s="1"/>
  <c r="AHC58" s="1"/>
  <c r="AHC59" s="1"/>
  <c r="AHC60" s="1"/>
  <c r="AHC61" s="1"/>
  <c r="AHC62" s="1"/>
  <c r="AHC63" s="1"/>
  <c r="AHC64" s="1"/>
  <c r="AHC65" s="1"/>
  <c r="AHC66" s="1"/>
  <c r="AHC67" s="1"/>
  <c r="AHC68" s="1"/>
  <c r="AHC69" s="1"/>
  <c r="AHC70" s="1"/>
  <c r="AHC71" s="1"/>
  <c r="AGV6"/>
  <c r="AGV7" s="1"/>
  <c r="AGV8" s="1"/>
  <c r="AGV9" s="1"/>
  <c r="AGV10" s="1"/>
  <c r="AGV11" s="1"/>
  <c r="AGV12" s="1"/>
  <c r="AGV13" s="1"/>
  <c r="AGV14" s="1"/>
  <c r="AGV15" s="1"/>
  <c r="AGV16" s="1"/>
  <c r="AGV17" s="1"/>
  <c r="AGV18" s="1"/>
  <c r="AGV19" s="1"/>
  <c r="AGV20" s="1"/>
  <c r="AGV21" s="1"/>
  <c r="AGV22" s="1"/>
  <c r="AGV23" s="1"/>
  <c r="AGV24" s="1"/>
  <c r="AGV25" s="1"/>
  <c r="AGV26" s="1"/>
  <c r="AGV27" s="1"/>
  <c r="AGV28" s="1"/>
  <c r="AGV29" s="1"/>
  <c r="AGV30" s="1"/>
  <c r="AGV31" s="1"/>
  <c r="AGV32" s="1"/>
  <c r="AGV33" s="1"/>
  <c r="AGV34" s="1"/>
  <c r="AGV35" s="1"/>
  <c r="AGV36" s="1"/>
  <c r="AGV37" s="1"/>
  <c r="AGV38" s="1"/>
  <c r="AGV39" s="1"/>
  <c r="AGV40" s="1"/>
  <c r="AGV41" s="1"/>
  <c r="AGV42" s="1"/>
  <c r="AGV43" s="1"/>
  <c r="AGO6"/>
  <c r="AGO7" s="1"/>
  <c r="AGO8" s="1"/>
  <c r="AGO9" s="1"/>
  <c r="AGO10" s="1"/>
  <c r="AGO11" s="1"/>
  <c r="AGO12" s="1"/>
  <c r="AGO13" s="1"/>
  <c r="AGO14" s="1"/>
  <c r="AGO15" s="1"/>
  <c r="AGO16" s="1"/>
  <c r="AGO17" s="1"/>
  <c r="AGO18" s="1"/>
  <c r="AGO19" s="1"/>
  <c r="AGO20" s="1"/>
  <c r="AGO21" s="1"/>
  <c r="AGO22" s="1"/>
  <c r="AGO23" s="1"/>
  <c r="AGO24" s="1"/>
  <c r="AGO25" s="1"/>
  <c r="AGO26" s="1"/>
  <c r="AGO27" s="1"/>
  <c r="AGO28" s="1"/>
  <c r="AGO29" s="1"/>
  <c r="AGO30" s="1"/>
  <c r="AGO31" s="1"/>
  <c r="AGO32" s="1"/>
  <c r="AGO33" s="1"/>
  <c r="AGO34" s="1"/>
  <c r="AGO35" s="1"/>
  <c r="AGO36" s="1"/>
  <c r="AGO37" s="1"/>
  <c r="AGO38" s="1"/>
  <c r="AGO39" s="1"/>
  <c r="AGO40" s="1"/>
  <c r="AGO41" s="1"/>
  <c r="AGO42" s="1"/>
  <c r="AGO43" s="1"/>
  <c r="AGH6"/>
  <c r="AGH7" s="1"/>
  <c r="AGH8" s="1"/>
  <c r="AGH9" s="1"/>
  <c r="AGH10" s="1"/>
  <c r="AGH11" s="1"/>
  <c r="AGH12" s="1"/>
  <c r="AGH13" s="1"/>
  <c r="AGH14" s="1"/>
  <c r="AGH15" s="1"/>
  <c r="AGH16" s="1"/>
  <c r="AGH17" s="1"/>
  <c r="AGH18" s="1"/>
  <c r="AGH19" s="1"/>
  <c r="AGH20" s="1"/>
  <c r="AGH21" s="1"/>
  <c r="AGH22" s="1"/>
  <c r="AGH23" s="1"/>
  <c r="AGH24" s="1"/>
  <c r="AGH25" s="1"/>
  <c r="AGH26" s="1"/>
  <c r="AGH27" s="1"/>
  <c r="AGH28" s="1"/>
  <c r="AGH29" s="1"/>
  <c r="AGH30" s="1"/>
  <c r="AGH31" s="1"/>
  <c r="AGH32" s="1"/>
  <c r="AGH33" s="1"/>
  <c r="AGH34" s="1"/>
  <c r="AGH35" s="1"/>
  <c r="AGH36" s="1"/>
  <c r="AGH37" s="1"/>
  <c r="AGH38" s="1"/>
  <c r="AGH39" s="1"/>
  <c r="AGH40" s="1"/>
  <c r="AGH41" s="1"/>
  <c r="AGH42" s="1"/>
  <c r="AGH43" s="1"/>
  <c r="AGA6"/>
  <c r="AGA7" s="1"/>
  <c r="AGA8" s="1"/>
  <c r="AGA9" s="1"/>
  <c r="AGA10" s="1"/>
  <c r="AGA11" s="1"/>
  <c r="AGA12" s="1"/>
  <c r="AGA13" s="1"/>
  <c r="AGA14" s="1"/>
  <c r="AGA15" s="1"/>
  <c r="AGA16" s="1"/>
  <c r="AGA17" s="1"/>
  <c r="AGA18" s="1"/>
  <c r="AGA19" s="1"/>
  <c r="AGA20" s="1"/>
  <c r="AGA21" s="1"/>
  <c r="AGA22" s="1"/>
  <c r="AGA23" s="1"/>
  <c r="AGA24" s="1"/>
  <c r="AGA25" s="1"/>
  <c r="AGA26" s="1"/>
  <c r="AGA27" s="1"/>
  <c r="AGA28" s="1"/>
  <c r="AGA29" s="1"/>
  <c r="AGA30" s="1"/>
  <c r="AGA31" s="1"/>
  <c r="AGA32" s="1"/>
  <c r="AGA33" s="1"/>
  <c r="AGA34" s="1"/>
  <c r="AGA35" s="1"/>
  <c r="AGA36" s="1"/>
  <c r="AGA37" s="1"/>
  <c r="AGA38" s="1"/>
  <c r="AGA39" s="1"/>
  <c r="AGA40" s="1"/>
  <c r="AGA41" s="1"/>
  <c r="AGA42" s="1"/>
  <c r="AGA43" s="1"/>
  <c r="AFT6"/>
  <c r="AFT7" s="1"/>
  <c r="AFT8" s="1"/>
  <c r="AFT9" s="1"/>
  <c r="AFT10" s="1"/>
  <c r="AFT11" s="1"/>
  <c r="AFT12" s="1"/>
  <c r="AFT13" s="1"/>
  <c r="AFT14" s="1"/>
  <c r="AFT15" s="1"/>
  <c r="AFT16" s="1"/>
  <c r="AFT17" s="1"/>
  <c r="AFT18" s="1"/>
  <c r="AFT19" s="1"/>
  <c r="AFT20" s="1"/>
  <c r="AFT21" s="1"/>
  <c r="AFT22" s="1"/>
  <c r="AFT23" s="1"/>
  <c r="AFT24" s="1"/>
  <c r="AFT25" s="1"/>
  <c r="AFT26" s="1"/>
  <c r="AFT27" s="1"/>
  <c r="AFT28" s="1"/>
  <c r="AFT29" s="1"/>
  <c r="AFT30" s="1"/>
  <c r="AFT31" s="1"/>
  <c r="AFT32" s="1"/>
  <c r="AFT33" s="1"/>
  <c r="AFT34" s="1"/>
  <c r="AFT35" s="1"/>
  <c r="AFT36" s="1"/>
  <c r="AFT37" s="1"/>
  <c r="AFT38" s="1"/>
  <c r="AFT39" s="1"/>
  <c r="AFT40" s="1"/>
  <c r="AFT41" s="1"/>
  <c r="AFT42" s="1"/>
  <c r="AFT43" s="1"/>
  <c r="AFM6"/>
  <c r="AFM7" s="1"/>
  <c r="AFM8" s="1"/>
  <c r="AFM9" s="1"/>
  <c r="AFM10" s="1"/>
  <c r="AFM11" s="1"/>
  <c r="AFM12" s="1"/>
  <c r="AFM13" s="1"/>
  <c r="AFM14" s="1"/>
  <c r="AFM15" s="1"/>
  <c r="AFM16" s="1"/>
  <c r="AFM17" s="1"/>
  <c r="AFM18" s="1"/>
  <c r="AFM19" s="1"/>
  <c r="AFM20" s="1"/>
  <c r="AFM21" s="1"/>
  <c r="AFM22" s="1"/>
  <c r="AFM23" s="1"/>
  <c r="AFM24" s="1"/>
  <c r="AFM25" s="1"/>
  <c r="AFM26" s="1"/>
  <c r="AFM27" s="1"/>
  <c r="AFM28" s="1"/>
  <c r="AFM29" s="1"/>
  <c r="AFM30" s="1"/>
  <c r="AFM31" s="1"/>
  <c r="AFM32" s="1"/>
  <c r="AFM33" s="1"/>
  <c r="AFM34" s="1"/>
  <c r="AFM35" s="1"/>
  <c r="AFM36" s="1"/>
  <c r="AFM37" s="1"/>
  <c r="AFM38" s="1"/>
  <c r="AFM39" s="1"/>
  <c r="AFM40" s="1"/>
  <c r="AFM41" s="1"/>
  <c r="AFM42" s="1"/>
  <c r="AFM43" s="1"/>
  <c r="AFM44" s="1"/>
  <c r="AFM45" s="1"/>
  <c r="AFM46" s="1"/>
  <c r="AFM47" s="1"/>
  <c r="AFM48" s="1"/>
  <c r="AFM49" s="1"/>
  <c r="AFM50" s="1"/>
  <c r="AFM51" s="1"/>
  <c r="AFM52" s="1"/>
  <c r="AFM53" s="1"/>
  <c r="AFM54" s="1"/>
  <c r="AFM55" s="1"/>
  <c r="AFM56" s="1"/>
  <c r="AFM57" s="1"/>
  <c r="AFM58" s="1"/>
  <c r="AFM59" s="1"/>
  <c r="AFM60" s="1"/>
  <c r="AFM61" s="1"/>
  <c r="AFM62" s="1"/>
  <c r="AFM63" s="1"/>
  <c r="AFM64" s="1"/>
  <c r="AFM65" s="1"/>
  <c r="AFM66" s="1"/>
  <c r="AFM67" s="1"/>
  <c r="AFM68" s="1"/>
  <c r="AFM69" s="1"/>
  <c r="AFM70" s="1"/>
  <c r="AFF6"/>
  <c r="AFF7" s="1"/>
  <c r="AFF8" s="1"/>
  <c r="AFF9" s="1"/>
  <c r="AFF10" s="1"/>
  <c r="AFF11" s="1"/>
  <c r="AFF12" s="1"/>
  <c r="AFF13" s="1"/>
  <c r="AFF14" s="1"/>
  <c r="AFF15" s="1"/>
  <c r="AFF16" s="1"/>
  <c r="AFF17" s="1"/>
  <c r="AFF18" s="1"/>
  <c r="AFF19" s="1"/>
  <c r="AFF20" s="1"/>
  <c r="AFF21" s="1"/>
  <c r="AFF22" s="1"/>
  <c r="AFF23" s="1"/>
  <c r="AFF24" s="1"/>
  <c r="AFF25" s="1"/>
  <c r="AFF26" s="1"/>
  <c r="AFF27" s="1"/>
  <c r="AFF28" s="1"/>
  <c r="AFF29" s="1"/>
  <c r="AFF30" s="1"/>
  <c r="AFF31" s="1"/>
  <c r="AFF32" s="1"/>
  <c r="AFF33" s="1"/>
  <c r="AFF34" s="1"/>
  <c r="AFF35" s="1"/>
  <c r="AFF36" s="1"/>
  <c r="AFF37" s="1"/>
  <c r="AFF38" s="1"/>
  <c r="AFF39" s="1"/>
  <c r="AFF40" s="1"/>
  <c r="AFF41" s="1"/>
  <c r="AFF42" s="1"/>
  <c r="AFF43" s="1"/>
  <c r="AEY6"/>
  <c r="AEY7" s="1"/>
  <c r="AEY8" s="1"/>
  <c r="AEY9" s="1"/>
  <c r="AEY10" s="1"/>
  <c r="AEY11" s="1"/>
  <c r="AEY12" s="1"/>
  <c r="AEY13" s="1"/>
  <c r="AEY14" s="1"/>
  <c r="AEY15" s="1"/>
  <c r="AEY16" s="1"/>
  <c r="AEY17" s="1"/>
  <c r="AEY18" s="1"/>
  <c r="AEY19" s="1"/>
  <c r="AEY20" s="1"/>
  <c r="AEY21" s="1"/>
  <c r="AEY22" s="1"/>
  <c r="AEY23" s="1"/>
  <c r="AEY24" s="1"/>
  <c r="AEY25" s="1"/>
  <c r="AEY26" s="1"/>
  <c r="AEY27" s="1"/>
  <c r="AEY28" s="1"/>
  <c r="AEY29" s="1"/>
  <c r="AEY30" s="1"/>
  <c r="AEY31" s="1"/>
  <c r="AEY32" s="1"/>
  <c r="AEY33" s="1"/>
  <c r="AEY34" s="1"/>
  <c r="AEY35" s="1"/>
  <c r="AEY36" s="1"/>
  <c r="AEY37" s="1"/>
  <c r="AEY38" s="1"/>
  <c r="AEY39" s="1"/>
  <c r="AEY40" s="1"/>
  <c r="AEY41" s="1"/>
  <c r="AEY42" s="1"/>
  <c r="AEY43" s="1"/>
  <c r="AER6"/>
  <c r="AER7" s="1"/>
  <c r="AER8" s="1"/>
  <c r="AER9" s="1"/>
  <c r="AER10" s="1"/>
  <c r="AER11" s="1"/>
  <c r="AER12" s="1"/>
  <c r="AER13" s="1"/>
  <c r="AER14" s="1"/>
  <c r="AER15" s="1"/>
  <c r="AER16" s="1"/>
  <c r="AER17" s="1"/>
  <c r="AER18" s="1"/>
  <c r="AER19" s="1"/>
  <c r="AER20" s="1"/>
  <c r="AER21" s="1"/>
  <c r="AER22" s="1"/>
  <c r="AER23" s="1"/>
  <c r="AER24" s="1"/>
  <c r="AER25" s="1"/>
  <c r="AER26" s="1"/>
  <c r="AER27" s="1"/>
  <c r="AER28" s="1"/>
  <c r="AER29" s="1"/>
  <c r="AER30" s="1"/>
  <c r="AER31" s="1"/>
  <c r="AER32" s="1"/>
  <c r="AER33" s="1"/>
  <c r="AER34" s="1"/>
  <c r="AER35" s="1"/>
  <c r="AER36" s="1"/>
  <c r="AER37" s="1"/>
  <c r="AER38" s="1"/>
  <c r="AER39" s="1"/>
  <c r="AER40" s="1"/>
  <c r="AER41" s="1"/>
  <c r="AER42" s="1"/>
  <c r="AER43" s="1"/>
  <c r="AEK6"/>
  <c r="AEK7" s="1"/>
  <c r="AEK8" s="1"/>
  <c r="AEK9" s="1"/>
  <c r="AEK10" s="1"/>
  <c r="AEK11" s="1"/>
  <c r="AEK12" s="1"/>
  <c r="AEK13" s="1"/>
  <c r="AEK14" s="1"/>
  <c r="AEK15" s="1"/>
  <c r="AEK16" s="1"/>
  <c r="AEK17" s="1"/>
  <c r="AEK18" s="1"/>
  <c r="AEK19" s="1"/>
  <c r="AEK20" s="1"/>
  <c r="AEK21" s="1"/>
  <c r="AEK22" s="1"/>
  <c r="AEK23" s="1"/>
  <c r="AEK24" s="1"/>
  <c r="AEK25" s="1"/>
  <c r="AEK26" s="1"/>
  <c r="AEK27" s="1"/>
  <c r="AEK28" s="1"/>
  <c r="AEK29" s="1"/>
  <c r="AEK30" s="1"/>
  <c r="AEK31" s="1"/>
  <c r="AEK32" s="1"/>
  <c r="AEK33" s="1"/>
  <c r="AEK34" s="1"/>
  <c r="AEK35" s="1"/>
  <c r="AEK36" s="1"/>
  <c r="AEK37" s="1"/>
  <c r="AEK38" s="1"/>
  <c r="AEK39" s="1"/>
  <c r="AEK40" s="1"/>
  <c r="AEK41" s="1"/>
  <c r="AEK42" s="1"/>
  <c r="AEK43" s="1"/>
  <c r="AED6"/>
  <c r="AED7" s="1"/>
  <c r="AED8" s="1"/>
  <c r="AED9" s="1"/>
  <c r="AED10" s="1"/>
  <c r="AED11" s="1"/>
  <c r="AED12" s="1"/>
  <c r="AED13" s="1"/>
  <c r="AED14" s="1"/>
  <c r="AED15" s="1"/>
  <c r="AED16" s="1"/>
  <c r="AED17" s="1"/>
  <c r="AED18" s="1"/>
  <c r="AED19" s="1"/>
  <c r="AED20" s="1"/>
  <c r="AED21" s="1"/>
  <c r="AED22" s="1"/>
  <c r="AED23" s="1"/>
  <c r="AED24" s="1"/>
  <c r="AED25" s="1"/>
  <c r="AED26" s="1"/>
  <c r="AED27" s="1"/>
  <c r="AED28" s="1"/>
  <c r="AED29" s="1"/>
  <c r="AED30" s="1"/>
  <c r="AED31" s="1"/>
  <c r="AED32" s="1"/>
  <c r="AED33" s="1"/>
  <c r="AED34" s="1"/>
  <c r="AED35" s="1"/>
  <c r="AED36" s="1"/>
  <c r="AED37" s="1"/>
  <c r="AED38" s="1"/>
  <c r="AED39" s="1"/>
  <c r="AED40" s="1"/>
  <c r="AED41" s="1"/>
  <c r="AED42" s="1"/>
  <c r="AED43" s="1"/>
  <c r="ADW6"/>
  <c r="ADW7" s="1"/>
  <c r="ADW8" s="1"/>
  <c r="ADW9" s="1"/>
  <c r="ADW10" s="1"/>
  <c r="ADW11" s="1"/>
  <c r="ADW12" s="1"/>
  <c r="ADW13" s="1"/>
  <c r="ADW14" s="1"/>
  <c r="ADW15" s="1"/>
  <c r="ADW16" s="1"/>
  <c r="ADW17" s="1"/>
  <c r="ADW18" s="1"/>
  <c r="ADW19" s="1"/>
  <c r="ADW20" s="1"/>
  <c r="ADW21" s="1"/>
  <c r="ADW22" s="1"/>
  <c r="ADW23" s="1"/>
  <c r="ADW24" s="1"/>
  <c r="ADW25" s="1"/>
  <c r="ADW26" s="1"/>
  <c r="ADW27" s="1"/>
  <c r="ADW28" s="1"/>
  <c r="ADW29" s="1"/>
  <c r="ADW30" s="1"/>
  <c r="ADW31" s="1"/>
  <c r="ADW32" s="1"/>
  <c r="ADW33" s="1"/>
  <c r="ADW34" s="1"/>
  <c r="ADW35" s="1"/>
  <c r="ADW36" s="1"/>
  <c r="ADW37" s="1"/>
  <c r="ADW38" s="1"/>
  <c r="ADW39" s="1"/>
  <c r="ADW40" s="1"/>
  <c r="ADW41" s="1"/>
  <c r="ADW42" s="1"/>
  <c r="ADW43" s="1"/>
  <c r="ADP6"/>
  <c r="ADP7" s="1"/>
  <c r="ADP8" s="1"/>
  <c r="ADP9" s="1"/>
  <c r="ADP10" s="1"/>
  <c r="ADP11" s="1"/>
  <c r="ADP12" s="1"/>
  <c r="ADP13" s="1"/>
  <c r="ADP14" s="1"/>
  <c r="ADP15" s="1"/>
  <c r="ADP16" s="1"/>
  <c r="ADP17" s="1"/>
  <c r="ADP18" s="1"/>
  <c r="ADP19" s="1"/>
  <c r="ADP20" s="1"/>
  <c r="ADP21" s="1"/>
  <c r="ADP22" s="1"/>
  <c r="ADP23" s="1"/>
  <c r="ADP24" s="1"/>
  <c r="ADP25" s="1"/>
  <c r="ADP26" s="1"/>
  <c r="ADP27" s="1"/>
  <c r="ADP28" s="1"/>
  <c r="ADP29" s="1"/>
  <c r="ADP30" s="1"/>
  <c r="ADP31" s="1"/>
  <c r="ADP32" s="1"/>
  <c r="ADP33" s="1"/>
  <c r="ADP34" s="1"/>
  <c r="ADP35" s="1"/>
  <c r="ADP36" s="1"/>
  <c r="ADP37" s="1"/>
  <c r="ADP38" s="1"/>
  <c r="ADP39" s="1"/>
  <c r="ADP40" s="1"/>
  <c r="ADP41" s="1"/>
  <c r="ADP42" s="1"/>
  <c r="ADP43" s="1"/>
  <c r="ADI6"/>
  <c r="ADI7" s="1"/>
  <c r="ADI8" s="1"/>
  <c r="ADI9" s="1"/>
  <c r="ADI10" s="1"/>
  <c r="ADI11" s="1"/>
  <c r="ADI12" s="1"/>
  <c r="ADI13" s="1"/>
  <c r="ADI14" s="1"/>
  <c r="ADI15" s="1"/>
  <c r="ADI16" s="1"/>
  <c r="ADI17" s="1"/>
  <c r="ADI18" s="1"/>
  <c r="ADI19" s="1"/>
  <c r="ADI20" s="1"/>
  <c r="ADI21" s="1"/>
  <c r="ADI22" s="1"/>
  <c r="ADI23" s="1"/>
  <c r="ADI24" s="1"/>
  <c r="ADI25" s="1"/>
  <c r="ADI26" s="1"/>
  <c r="ADI27" s="1"/>
  <c r="ADI28" s="1"/>
  <c r="ADI29" s="1"/>
  <c r="ADI30" s="1"/>
  <c r="ADI31" s="1"/>
  <c r="ADI32" s="1"/>
  <c r="ADI33" s="1"/>
  <c r="ADI34" s="1"/>
  <c r="ADI35" s="1"/>
  <c r="ADI36" s="1"/>
  <c r="ADI37" s="1"/>
  <c r="ADI38" s="1"/>
  <c r="ADI39" s="1"/>
  <c r="ADI40" s="1"/>
  <c r="ADI41" s="1"/>
  <c r="ADI42" s="1"/>
  <c r="ADI43" s="1"/>
  <c r="ADB6"/>
  <c r="ADB7" s="1"/>
  <c r="ADB8" s="1"/>
  <c r="ADB9" s="1"/>
  <c r="ADB10" s="1"/>
  <c r="ADB11" s="1"/>
  <c r="ADB12" s="1"/>
  <c r="ADB13" s="1"/>
  <c r="ADB14" s="1"/>
  <c r="ADB15" s="1"/>
  <c r="ADB16" s="1"/>
  <c r="ADB17" s="1"/>
  <c r="ADB18" s="1"/>
  <c r="ADB19" s="1"/>
  <c r="ADB20" s="1"/>
  <c r="ADB21" s="1"/>
  <c r="ADB22" s="1"/>
  <c r="ADB23" s="1"/>
  <c r="ADB24" s="1"/>
  <c r="ADB25" s="1"/>
  <c r="ADB26" s="1"/>
  <c r="ADB27" s="1"/>
  <c r="ADB28" s="1"/>
  <c r="ADB29" s="1"/>
  <c r="ADB30" s="1"/>
  <c r="ADB31" s="1"/>
  <c r="ADB32" s="1"/>
  <c r="ADB33" s="1"/>
  <c r="ADB34" s="1"/>
  <c r="ADB35" s="1"/>
  <c r="ADB36" s="1"/>
  <c r="ADB37" s="1"/>
  <c r="ADB38" s="1"/>
  <c r="ADB39" s="1"/>
  <c r="ADB40" s="1"/>
  <c r="ADB41" s="1"/>
  <c r="ADB42" s="1"/>
  <c r="ADB43" s="1"/>
  <c r="ACU6"/>
  <c r="ACU7" s="1"/>
  <c r="ACU8" s="1"/>
  <c r="ACU9" s="1"/>
  <c r="ACU10" s="1"/>
  <c r="ACU11" s="1"/>
  <c r="ACU12" s="1"/>
  <c r="ACU13" s="1"/>
  <c r="ACU14" s="1"/>
  <c r="ACU15" s="1"/>
  <c r="ACU16" s="1"/>
  <c r="ACU17" s="1"/>
  <c r="ACU18" s="1"/>
  <c r="ACU19" s="1"/>
  <c r="ACU20" s="1"/>
  <c r="ACU21" s="1"/>
  <c r="ACU22" s="1"/>
  <c r="ACU23" s="1"/>
  <c r="ACU24" s="1"/>
  <c r="ACU25" s="1"/>
  <c r="ACU26" s="1"/>
  <c r="ACU27" s="1"/>
  <c r="ACU28" s="1"/>
  <c r="ACU29" s="1"/>
  <c r="ACU30" s="1"/>
  <c r="ACU31" s="1"/>
  <c r="ACU32" s="1"/>
  <c r="ACU33" s="1"/>
  <c r="ACU34" s="1"/>
  <c r="ACU35" s="1"/>
  <c r="ACU36" s="1"/>
  <c r="ACU37" s="1"/>
  <c r="ACU38" s="1"/>
  <c r="ACU39" s="1"/>
  <c r="ACU40" s="1"/>
  <c r="ACU41" s="1"/>
  <c r="ACU42" s="1"/>
  <c r="ACU43" s="1"/>
  <c r="ACN6"/>
  <c r="ACN7" s="1"/>
  <c r="ACN8" s="1"/>
  <c r="ACN9" s="1"/>
  <c r="ACN10" s="1"/>
  <c r="ACN11" s="1"/>
  <c r="ACN12" s="1"/>
  <c r="ACN13" s="1"/>
  <c r="ACN14" s="1"/>
  <c r="ACN15" s="1"/>
  <c r="ACN16" s="1"/>
  <c r="ACN17" s="1"/>
  <c r="ACN18" s="1"/>
  <c r="ACN19" s="1"/>
  <c r="ACN20" s="1"/>
  <c r="ACN21" s="1"/>
  <c r="ACN22" s="1"/>
  <c r="ACN23" s="1"/>
  <c r="ACN24" s="1"/>
  <c r="ACN25" s="1"/>
  <c r="ACN26" s="1"/>
  <c r="ACN27" s="1"/>
  <c r="ACN28" s="1"/>
  <c r="ACN29" s="1"/>
  <c r="ACN30" s="1"/>
  <c r="ACN31" s="1"/>
  <c r="ACN32" s="1"/>
  <c r="ACN33" s="1"/>
  <c r="ACN34" s="1"/>
  <c r="ACN35" s="1"/>
  <c r="ACN36" s="1"/>
  <c r="ACN37" s="1"/>
  <c r="ACN38" s="1"/>
  <c r="ACN39" s="1"/>
  <c r="ACN40" s="1"/>
  <c r="ACN41" s="1"/>
  <c r="ACN42" s="1"/>
  <c r="ACN43" s="1"/>
  <c r="ACG6"/>
  <c r="ACG7" s="1"/>
  <c r="ACG8" s="1"/>
  <c r="ACG9" s="1"/>
  <c r="ACG10" s="1"/>
  <c r="ACG11" s="1"/>
  <c r="ACG12" s="1"/>
  <c r="ACG13" s="1"/>
  <c r="ACG14" s="1"/>
  <c r="ACG15" s="1"/>
  <c r="ACG16" s="1"/>
  <c r="ACG17" s="1"/>
  <c r="ACG18" s="1"/>
  <c r="ACG19" s="1"/>
  <c r="ACG20" s="1"/>
  <c r="ACG21" s="1"/>
  <c r="ACG22" s="1"/>
  <c r="ACG23" s="1"/>
  <c r="ACG24" s="1"/>
  <c r="ACG25" s="1"/>
  <c r="ACG26" s="1"/>
  <c r="ACG27" s="1"/>
  <c r="ACG28" s="1"/>
  <c r="ACG29" s="1"/>
  <c r="ACG30" s="1"/>
  <c r="ACG31" s="1"/>
  <c r="ACG32" s="1"/>
  <c r="ACG33" s="1"/>
  <c r="ACG34" s="1"/>
  <c r="ACG35" s="1"/>
  <c r="ACG36" s="1"/>
  <c r="ACG37" s="1"/>
  <c r="ACG38" s="1"/>
  <c r="ACG39" s="1"/>
  <c r="ACG40" s="1"/>
  <c r="ACG41" s="1"/>
  <c r="ACG42" s="1"/>
  <c r="ACG43" s="1"/>
  <c r="ABZ6"/>
  <c r="ABZ7" s="1"/>
  <c r="ABZ8" s="1"/>
  <c r="ABZ9" s="1"/>
  <c r="ABZ10" s="1"/>
  <c r="ABZ11" s="1"/>
  <c r="ABZ12" s="1"/>
  <c r="ABZ13" s="1"/>
  <c r="ABZ14" s="1"/>
  <c r="ABZ15" s="1"/>
  <c r="ABZ16" s="1"/>
  <c r="ABZ17" s="1"/>
  <c r="ABZ18" s="1"/>
  <c r="ABZ19" s="1"/>
  <c r="ABZ20" s="1"/>
  <c r="ABZ21" s="1"/>
  <c r="ABZ22" s="1"/>
  <c r="ABZ23" s="1"/>
  <c r="ABZ24" s="1"/>
  <c r="ABZ25" s="1"/>
  <c r="ABZ26" s="1"/>
  <c r="ABZ27" s="1"/>
  <c r="ABZ28" s="1"/>
  <c r="ABZ29" s="1"/>
  <c r="ABZ30" s="1"/>
  <c r="ABZ31" s="1"/>
  <c r="ABZ32" s="1"/>
  <c r="ABZ33" s="1"/>
  <c r="ABZ34" s="1"/>
  <c r="ABZ35" s="1"/>
  <c r="ABZ36" s="1"/>
  <c r="ABZ37" s="1"/>
  <c r="ABZ38" s="1"/>
  <c r="ABZ39" s="1"/>
  <c r="ABZ40" s="1"/>
  <c r="ABZ41" s="1"/>
  <c r="ABZ42" s="1"/>
  <c r="ABZ43" s="1"/>
  <c r="ABS6"/>
  <c r="ABS7" s="1"/>
  <c r="ABS8" s="1"/>
  <c r="ABS9" s="1"/>
  <c r="ABS10" s="1"/>
  <c r="ABS11" s="1"/>
  <c r="ABS12" s="1"/>
  <c r="ABS13" s="1"/>
  <c r="ABS14" s="1"/>
  <c r="ABS15" s="1"/>
  <c r="ABS16" s="1"/>
  <c r="ABS17" s="1"/>
  <c r="ABS18" s="1"/>
  <c r="ABS19" s="1"/>
  <c r="ABS20" s="1"/>
  <c r="ABS21" s="1"/>
  <c r="ABS22" s="1"/>
  <c r="ABS23" s="1"/>
  <c r="ABS24" s="1"/>
  <c r="ABS25" s="1"/>
  <c r="ABS26" s="1"/>
  <c r="ABS27" s="1"/>
  <c r="ABS28" s="1"/>
  <c r="ABS29" s="1"/>
  <c r="ABS30" s="1"/>
  <c r="ABS31" s="1"/>
  <c r="ABS32" s="1"/>
  <c r="ABS33" s="1"/>
  <c r="ABS34" s="1"/>
  <c r="ABS35" s="1"/>
  <c r="ABS36" s="1"/>
  <c r="ABS37" s="1"/>
  <c r="ABS38" s="1"/>
  <c r="ABS39" s="1"/>
  <c r="ABS40" s="1"/>
  <c r="ABS41" s="1"/>
  <c r="ABS42" s="1"/>
  <c r="ABS43" s="1"/>
  <c r="ABK6"/>
  <c r="ABK7" s="1"/>
  <c r="ABK8" s="1"/>
  <c r="ABK9" s="1"/>
  <c r="ABK10" s="1"/>
  <c r="ABK11" s="1"/>
  <c r="ABK12" s="1"/>
  <c r="ABK13" s="1"/>
  <c r="ABK14" s="1"/>
  <c r="ABK15" s="1"/>
  <c r="ABK16" s="1"/>
  <c r="ABK17" s="1"/>
  <c r="ABK18" s="1"/>
  <c r="ABK19" s="1"/>
  <c r="ABK20" s="1"/>
  <c r="ABK21" s="1"/>
  <c r="ABK22" s="1"/>
  <c r="ABK23" s="1"/>
  <c r="ABK24" s="1"/>
  <c r="ABK25" s="1"/>
  <c r="ABK26" s="1"/>
  <c r="ABK27" s="1"/>
  <c r="ABK28" s="1"/>
  <c r="ABK29" s="1"/>
  <c r="ABK30" s="1"/>
  <c r="ABK31" s="1"/>
  <c r="ABK32" s="1"/>
  <c r="ABK33" s="1"/>
  <c r="ABK34" s="1"/>
  <c r="ABK35" s="1"/>
  <c r="ABK36" s="1"/>
  <c r="ABK37" s="1"/>
  <c r="ABK38" s="1"/>
  <c r="ABK39" s="1"/>
  <c r="ABK40" s="1"/>
  <c r="ABK41" s="1"/>
  <c r="ABK42" s="1"/>
  <c r="ABK43" s="1"/>
  <c r="ABD6"/>
  <c r="ABD7" s="1"/>
  <c r="ABD8" s="1"/>
  <c r="ABD9" s="1"/>
  <c r="ABD10" s="1"/>
  <c r="ABD11" s="1"/>
  <c r="ABD12" s="1"/>
  <c r="ABD13" s="1"/>
  <c r="ABD14" s="1"/>
  <c r="ABD15" s="1"/>
  <c r="ABD16" s="1"/>
  <c r="ABD17" s="1"/>
  <c r="ABD18" s="1"/>
  <c r="ABD19" s="1"/>
  <c r="ABD20" s="1"/>
  <c r="ABD21" s="1"/>
  <c r="ABD22" s="1"/>
  <c r="ABD23" s="1"/>
  <c r="ABD24" s="1"/>
  <c r="ABD25" s="1"/>
  <c r="ABD26" s="1"/>
  <c r="ABD27" s="1"/>
  <c r="ABD28" s="1"/>
  <c r="ABD29" s="1"/>
  <c r="ABD30" s="1"/>
  <c r="ABD31" s="1"/>
  <c r="ABD32" s="1"/>
  <c r="ABD33" s="1"/>
  <c r="ABD34" s="1"/>
  <c r="ABD35" s="1"/>
  <c r="ABD36" s="1"/>
  <c r="ABD37" s="1"/>
  <c r="ABD38" s="1"/>
  <c r="ABD39" s="1"/>
  <c r="ABD40" s="1"/>
  <c r="ABD41" s="1"/>
  <c r="ABD42" s="1"/>
  <c r="ABD43" s="1"/>
  <c r="AAW6"/>
  <c r="AAW7" s="1"/>
  <c r="AAW8" s="1"/>
  <c r="AAW9" s="1"/>
  <c r="AAW10" s="1"/>
  <c r="AAW11" s="1"/>
  <c r="AAW12" s="1"/>
  <c r="AAW13" s="1"/>
  <c r="AAW14" s="1"/>
  <c r="AAW15" s="1"/>
  <c r="AAW16" s="1"/>
  <c r="AAW17" s="1"/>
  <c r="AAW18" s="1"/>
  <c r="AAW19" s="1"/>
  <c r="AAW20" s="1"/>
  <c r="AAW21" s="1"/>
  <c r="AAW22" s="1"/>
  <c r="AAW23" s="1"/>
  <c r="AAW24" s="1"/>
  <c r="AAW25" s="1"/>
  <c r="AAW26" s="1"/>
  <c r="AAW27" s="1"/>
  <c r="AAW28" s="1"/>
  <c r="AAW29" s="1"/>
  <c r="AAW30" s="1"/>
  <c r="AAW31" s="1"/>
  <c r="AAW32" s="1"/>
  <c r="AAW33" s="1"/>
  <c r="AAW34" s="1"/>
  <c r="AAW35" s="1"/>
  <c r="AAW36" s="1"/>
  <c r="AAW37" s="1"/>
  <c r="AAW38" s="1"/>
  <c r="AAW39" s="1"/>
  <c r="AAW40" s="1"/>
  <c r="AAW41" s="1"/>
  <c r="AAW42" s="1"/>
  <c r="AAW43" s="1"/>
  <c r="AAO6"/>
  <c r="AAO7" s="1"/>
  <c r="AAO8" s="1"/>
  <c r="AAO9" s="1"/>
  <c r="AAO10" s="1"/>
  <c r="AAO11" s="1"/>
  <c r="AAO12" s="1"/>
  <c r="AAO13" s="1"/>
  <c r="AAO14" s="1"/>
  <c r="AAO15" s="1"/>
  <c r="AAO16" s="1"/>
  <c r="AAO17" s="1"/>
  <c r="AAO18" s="1"/>
  <c r="AAO19" s="1"/>
  <c r="AAO20" s="1"/>
  <c r="AAO21" s="1"/>
  <c r="AAO22" s="1"/>
  <c r="AAO23" s="1"/>
  <c r="AAO24" s="1"/>
  <c r="AAO25" s="1"/>
  <c r="AAO26" s="1"/>
  <c r="AAO27" s="1"/>
  <c r="AAO28" s="1"/>
  <c r="AAO29" s="1"/>
  <c r="AAO30" s="1"/>
  <c r="AAO31" s="1"/>
  <c r="AAO32" s="1"/>
  <c r="AAO33" s="1"/>
  <c r="AAO34" s="1"/>
  <c r="AAO35" s="1"/>
  <c r="AAO36" s="1"/>
  <c r="AAO37" s="1"/>
  <c r="AAO38" s="1"/>
  <c r="AAO39" s="1"/>
  <c r="AAO40" s="1"/>
  <c r="AAO41" s="1"/>
  <c r="AAO42" s="1"/>
  <c r="AAO43" s="1"/>
  <c r="AAH6"/>
  <c r="AAH7" s="1"/>
  <c r="AAH8" s="1"/>
  <c r="AAH9" s="1"/>
  <c r="AAH10" s="1"/>
  <c r="AAH11" s="1"/>
  <c r="AAH12" s="1"/>
  <c r="AAH13" s="1"/>
  <c r="AAH14" s="1"/>
  <c r="AAH15" s="1"/>
  <c r="AAH16" s="1"/>
  <c r="AAH17" s="1"/>
  <c r="AAH18" s="1"/>
  <c r="AAH19" s="1"/>
  <c r="AAH20" s="1"/>
  <c r="AAH21" s="1"/>
  <c r="AAH22" s="1"/>
  <c r="AAH23" s="1"/>
  <c r="AAH24" s="1"/>
  <c r="AAH25" s="1"/>
  <c r="AAH26" s="1"/>
  <c r="AAH27" s="1"/>
  <c r="AAH28" s="1"/>
  <c r="AAH29" s="1"/>
  <c r="AAH30" s="1"/>
  <c r="AAH31" s="1"/>
  <c r="AAH32" s="1"/>
  <c r="AAH33" s="1"/>
  <c r="AAH34" s="1"/>
  <c r="AAH35" s="1"/>
  <c r="AAH36" s="1"/>
  <c r="AAH37" s="1"/>
  <c r="AAH38" s="1"/>
  <c r="AAH39" s="1"/>
  <c r="AAH40" s="1"/>
  <c r="AAH41" s="1"/>
  <c r="AAH42" s="1"/>
  <c r="AAH43" s="1"/>
  <c r="AAA6"/>
  <c r="AAA7" s="1"/>
  <c r="AAA8" s="1"/>
  <c r="AAA9" s="1"/>
  <c r="AAA10" s="1"/>
  <c r="AAA11" s="1"/>
  <c r="AAA12" s="1"/>
  <c r="AAA13" s="1"/>
  <c r="AAA14" s="1"/>
  <c r="AAA15" s="1"/>
  <c r="AAA16" s="1"/>
  <c r="AAA17" s="1"/>
  <c r="AAA18" s="1"/>
  <c r="AAA19" s="1"/>
  <c r="AAA20" s="1"/>
  <c r="AAA21" s="1"/>
  <c r="AAA22" s="1"/>
  <c r="AAA23" s="1"/>
  <c r="AAA24" s="1"/>
  <c r="AAA25" s="1"/>
  <c r="AAA26" s="1"/>
  <c r="AAA27" s="1"/>
  <c r="AAA28" s="1"/>
  <c r="AAA29" s="1"/>
  <c r="AAA30" s="1"/>
  <c r="AAA31" s="1"/>
  <c r="AAA32" s="1"/>
  <c r="AAA33" s="1"/>
  <c r="AAA34" s="1"/>
  <c r="AAA35" s="1"/>
  <c r="AAA36" s="1"/>
  <c r="AAA37" s="1"/>
  <c r="AAA38" s="1"/>
  <c r="AAA39" s="1"/>
  <c r="AAA40" s="1"/>
  <c r="AAA41" s="1"/>
  <c r="AAA42" s="1"/>
  <c r="AAA43" s="1"/>
  <c r="ZT6"/>
  <c r="ZT7" s="1"/>
  <c r="ZT8" s="1"/>
  <c r="ZT9" s="1"/>
  <c r="ZT10" s="1"/>
  <c r="ZT11" s="1"/>
  <c r="ZT12" s="1"/>
  <c r="ZT13" s="1"/>
  <c r="ZT14" s="1"/>
  <c r="ZT15" s="1"/>
  <c r="ZT16" s="1"/>
  <c r="ZT17" s="1"/>
  <c r="ZT18" s="1"/>
  <c r="ZT19" s="1"/>
  <c r="ZT20" s="1"/>
  <c r="ZT21" s="1"/>
  <c r="ZT22" s="1"/>
  <c r="ZT23" s="1"/>
  <c r="ZT24" s="1"/>
  <c r="ZT25" s="1"/>
  <c r="ZT26" s="1"/>
  <c r="ZT27" s="1"/>
  <c r="ZT28" s="1"/>
  <c r="ZT29" s="1"/>
  <c r="ZT30" s="1"/>
  <c r="ZT31" s="1"/>
  <c r="ZT32" s="1"/>
  <c r="ZT33" s="1"/>
  <c r="ZT34" s="1"/>
  <c r="ZT35" s="1"/>
  <c r="ZT36" s="1"/>
  <c r="ZT37" s="1"/>
  <c r="ZT38" s="1"/>
  <c r="ZT39" s="1"/>
  <c r="ZT40" s="1"/>
  <c r="ZT41" s="1"/>
  <c r="ZT42" s="1"/>
  <c r="ZT43" s="1"/>
  <c r="ZM6"/>
  <c r="ZM7" s="1"/>
  <c r="ZM8" s="1"/>
  <c r="ZM9" s="1"/>
  <c r="ZM10" s="1"/>
  <c r="ZM11" s="1"/>
  <c r="ZM12" s="1"/>
  <c r="ZM13" s="1"/>
  <c r="ZM14" s="1"/>
  <c r="ZM15" s="1"/>
  <c r="ZM16" s="1"/>
  <c r="ZM17" s="1"/>
  <c r="ZM18" s="1"/>
  <c r="ZM19" s="1"/>
  <c r="ZM20" s="1"/>
  <c r="ZM21" s="1"/>
  <c r="ZM22" s="1"/>
  <c r="ZM23" s="1"/>
  <c r="ZM24" s="1"/>
  <c r="ZM25" s="1"/>
  <c r="ZM26" s="1"/>
  <c r="ZM27" s="1"/>
  <c r="ZM28" s="1"/>
  <c r="ZM29" s="1"/>
  <c r="ZM30" s="1"/>
  <c r="ZM31" s="1"/>
  <c r="ZM32" s="1"/>
  <c r="ZM33" s="1"/>
  <c r="ZM34" s="1"/>
  <c r="ZM35" s="1"/>
  <c r="ZM36" s="1"/>
  <c r="ZM37" s="1"/>
  <c r="ZM38" s="1"/>
  <c r="ZM39" s="1"/>
  <c r="ZM40" s="1"/>
  <c r="ZM41" s="1"/>
  <c r="ZM42" s="1"/>
  <c r="ZM43" s="1"/>
  <c r="ZF6"/>
  <c r="ZF7" s="1"/>
  <c r="ZF8" s="1"/>
  <c r="ZF9" s="1"/>
  <c r="ZF10" s="1"/>
  <c r="ZF11" s="1"/>
  <c r="ZF12" s="1"/>
  <c r="ZF13" s="1"/>
  <c r="ZF14" s="1"/>
  <c r="ZF15" s="1"/>
  <c r="ZF16" s="1"/>
  <c r="ZF17" s="1"/>
  <c r="ZF18" s="1"/>
  <c r="ZF19" s="1"/>
  <c r="ZF20" s="1"/>
  <c r="ZF21" s="1"/>
  <c r="ZF22" s="1"/>
  <c r="ZF23" s="1"/>
  <c r="ZF24" s="1"/>
  <c r="ZF25" s="1"/>
  <c r="ZF26" s="1"/>
  <c r="ZF27" s="1"/>
  <c r="ZF28" s="1"/>
  <c r="ZF29" s="1"/>
  <c r="ZF30" s="1"/>
  <c r="ZF31" s="1"/>
  <c r="ZF32" s="1"/>
  <c r="ZF33" s="1"/>
  <c r="ZF34" s="1"/>
  <c r="ZF35" s="1"/>
  <c r="ZF36" s="1"/>
  <c r="ZF37" s="1"/>
  <c r="ZF38" s="1"/>
  <c r="ZF39" s="1"/>
  <c r="ZF40" s="1"/>
  <c r="ZF41" s="1"/>
  <c r="ZF42" s="1"/>
  <c r="ZF43" s="1"/>
  <c r="ZF44" s="1"/>
  <c r="ZF45" s="1"/>
  <c r="ZF46" s="1"/>
  <c r="ZF47" s="1"/>
  <c r="ZF48" s="1"/>
  <c r="ZF49" s="1"/>
  <c r="ZF50" s="1"/>
  <c r="ZF51" s="1"/>
  <c r="ZF52" s="1"/>
  <c r="ZF53" s="1"/>
  <c r="ZF54" s="1"/>
  <c r="ZF55" s="1"/>
  <c r="ZF56" s="1"/>
  <c r="ZF57" s="1"/>
  <c r="ZF58" s="1"/>
  <c r="ZF59" s="1"/>
  <c r="ZF60" s="1"/>
  <c r="YY6"/>
  <c r="YY7" s="1"/>
  <c r="YY8" s="1"/>
  <c r="YY9" s="1"/>
  <c r="YY10" s="1"/>
  <c r="YY11" s="1"/>
  <c r="YY12" s="1"/>
  <c r="YY13" s="1"/>
  <c r="YY14" s="1"/>
  <c r="YY15" s="1"/>
  <c r="YY16" s="1"/>
  <c r="YY17" s="1"/>
  <c r="YY18" s="1"/>
  <c r="YY19" s="1"/>
  <c r="YY20" s="1"/>
  <c r="YY21" s="1"/>
  <c r="YY22" s="1"/>
  <c r="YY23" s="1"/>
  <c r="YY24" s="1"/>
  <c r="YY25" s="1"/>
  <c r="YY26" s="1"/>
  <c r="YY27" s="1"/>
  <c r="YY28" s="1"/>
  <c r="YY29" s="1"/>
  <c r="YY30" s="1"/>
  <c r="YY31" s="1"/>
  <c r="YY32" s="1"/>
  <c r="YY33" s="1"/>
  <c r="YY34" s="1"/>
  <c r="YY35" s="1"/>
  <c r="YY36" s="1"/>
  <c r="YY37" s="1"/>
  <c r="YY38" s="1"/>
  <c r="YY39" s="1"/>
  <c r="YY40" s="1"/>
  <c r="YY41" s="1"/>
  <c r="YY42" s="1"/>
  <c r="YY43" s="1"/>
  <c r="YR6"/>
  <c r="YR7" s="1"/>
  <c r="YR8" s="1"/>
  <c r="YR9" s="1"/>
  <c r="YR10" s="1"/>
  <c r="YR11" s="1"/>
  <c r="YR12" s="1"/>
  <c r="YR13" s="1"/>
  <c r="YR14" s="1"/>
  <c r="YR15" s="1"/>
  <c r="YR16" s="1"/>
  <c r="YR17" s="1"/>
  <c r="YR18" s="1"/>
  <c r="YR19" s="1"/>
  <c r="YR20" s="1"/>
  <c r="YR21" s="1"/>
  <c r="YR22" s="1"/>
  <c r="YR23" s="1"/>
  <c r="YR24" s="1"/>
  <c r="YR25" s="1"/>
  <c r="YR26" s="1"/>
  <c r="YR27" s="1"/>
  <c r="YR28" s="1"/>
  <c r="YR29" s="1"/>
  <c r="YR30" s="1"/>
  <c r="YR31" s="1"/>
  <c r="YR32" s="1"/>
  <c r="YR33" s="1"/>
  <c r="YR34" s="1"/>
  <c r="YR35" s="1"/>
  <c r="YR36" s="1"/>
  <c r="YR37" s="1"/>
  <c r="YR38" s="1"/>
  <c r="YR39" s="1"/>
  <c r="YR40" s="1"/>
  <c r="YR41" s="1"/>
  <c r="YR42" s="1"/>
  <c r="YR43" s="1"/>
  <c r="YR44" s="1"/>
  <c r="YR45" s="1"/>
  <c r="YR46" s="1"/>
  <c r="YR47" s="1"/>
  <c r="YR48" s="1"/>
  <c r="YR49" s="1"/>
  <c r="YR50" s="1"/>
  <c r="YR51" s="1"/>
  <c r="YR52" s="1"/>
  <c r="YR53" s="1"/>
  <c r="YR54" s="1"/>
  <c r="YR55" s="1"/>
  <c r="YR56" s="1"/>
  <c r="YR57" s="1"/>
  <c r="YR58" s="1"/>
  <c r="YR59" s="1"/>
  <c r="YR60" s="1"/>
  <c r="YJ6"/>
  <c r="YJ7" s="1"/>
  <c r="YJ8" s="1"/>
  <c r="YJ9" s="1"/>
  <c r="YJ10" s="1"/>
  <c r="YJ11" s="1"/>
  <c r="YJ12" s="1"/>
  <c r="YJ13" s="1"/>
  <c r="YJ14" s="1"/>
  <c r="YJ15" s="1"/>
  <c r="YJ16" s="1"/>
  <c r="YJ17" s="1"/>
  <c r="YJ18" s="1"/>
  <c r="YJ19" s="1"/>
  <c r="YJ20" s="1"/>
  <c r="YJ21" s="1"/>
  <c r="YJ22" s="1"/>
  <c r="YJ23" s="1"/>
  <c r="YJ24" s="1"/>
  <c r="YJ25" s="1"/>
  <c r="YJ26" s="1"/>
  <c r="YJ27" s="1"/>
  <c r="YJ28" s="1"/>
  <c r="YJ29" s="1"/>
  <c r="YJ30" s="1"/>
  <c r="YJ31" s="1"/>
  <c r="YJ32" s="1"/>
  <c r="YJ33" s="1"/>
  <c r="YJ34" s="1"/>
  <c r="YJ35" s="1"/>
  <c r="YJ36" s="1"/>
  <c r="YJ37" s="1"/>
  <c r="YJ38" s="1"/>
  <c r="YJ39" s="1"/>
  <c r="YJ40" s="1"/>
  <c r="YJ41" s="1"/>
  <c r="YJ42" s="1"/>
  <c r="YJ43" s="1"/>
  <c r="YC6"/>
  <c r="YC7" s="1"/>
  <c r="YC8" s="1"/>
  <c r="YC9" s="1"/>
  <c r="YC10" s="1"/>
  <c r="YC11" s="1"/>
  <c r="YC12" s="1"/>
  <c r="YC13" s="1"/>
  <c r="YC14" s="1"/>
  <c r="YC15" s="1"/>
  <c r="YC16" s="1"/>
  <c r="YC17" s="1"/>
  <c r="YC18" s="1"/>
  <c r="YC19" s="1"/>
  <c r="YC20" s="1"/>
  <c r="YC21" s="1"/>
  <c r="YC22" s="1"/>
  <c r="YC23" s="1"/>
  <c r="YC24" s="1"/>
  <c r="YC25" s="1"/>
  <c r="YC26" s="1"/>
  <c r="YC27" s="1"/>
  <c r="YC28" s="1"/>
  <c r="YC29" s="1"/>
  <c r="YC30" s="1"/>
  <c r="YC31" s="1"/>
  <c r="YC32" s="1"/>
  <c r="YC33" s="1"/>
  <c r="YC34" s="1"/>
  <c r="YC35" s="1"/>
  <c r="YC36" s="1"/>
  <c r="YC37" s="1"/>
  <c r="YC38" s="1"/>
  <c r="YC39" s="1"/>
  <c r="YC40" s="1"/>
  <c r="YC41" s="1"/>
  <c r="YC42" s="1"/>
  <c r="YC43" s="1"/>
  <c r="XV6"/>
  <c r="XV7" s="1"/>
  <c r="XV8" s="1"/>
  <c r="XV9" s="1"/>
  <c r="XV10" s="1"/>
  <c r="XV11" s="1"/>
  <c r="XV12" s="1"/>
  <c r="XV13" s="1"/>
  <c r="XV14" s="1"/>
  <c r="XV15" s="1"/>
  <c r="XV16" s="1"/>
  <c r="XV17" s="1"/>
  <c r="XV18" s="1"/>
  <c r="XV19" s="1"/>
  <c r="XV20" s="1"/>
  <c r="XV21" s="1"/>
  <c r="XV22" s="1"/>
  <c r="XV23" s="1"/>
  <c r="XV24" s="1"/>
  <c r="XV25" s="1"/>
  <c r="XV26" s="1"/>
  <c r="XV27" s="1"/>
  <c r="XV28" s="1"/>
  <c r="XV29" s="1"/>
  <c r="XV30" s="1"/>
  <c r="XV31" s="1"/>
  <c r="XV32" s="1"/>
  <c r="XV33" s="1"/>
  <c r="XV34" s="1"/>
  <c r="XV35" s="1"/>
  <c r="XV36" s="1"/>
  <c r="XV37" s="1"/>
  <c r="XV38" s="1"/>
  <c r="XV39" s="1"/>
  <c r="XV40" s="1"/>
  <c r="XV41" s="1"/>
  <c r="XV42" s="1"/>
  <c r="XV43" s="1"/>
  <c r="XO6"/>
  <c r="XO7" s="1"/>
  <c r="XO8" s="1"/>
  <c r="XO9" s="1"/>
  <c r="XO10" s="1"/>
  <c r="XO11" s="1"/>
  <c r="XO12" s="1"/>
  <c r="XO13" s="1"/>
  <c r="XO14" s="1"/>
  <c r="XO15" s="1"/>
  <c r="XO16" s="1"/>
  <c r="XO17" s="1"/>
  <c r="XO18" s="1"/>
  <c r="XO19" s="1"/>
  <c r="XO20" s="1"/>
  <c r="XO21" s="1"/>
  <c r="XO22" s="1"/>
  <c r="XO23" s="1"/>
  <c r="XO24" s="1"/>
  <c r="XO25" s="1"/>
  <c r="XO26" s="1"/>
  <c r="XO27" s="1"/>
  <c r="XO28" s="1"/>
  <c r="XO29" s="1"/>
  <c r="XO30" s="1"/>
  <c r="XO31" s="1"/>
  <c r="XO32" s="1"/>
  <c r="XO33" s="1"/>
  <c r="XO34" s="1"/>
  <c r="XO35" s="1"/>
  <c r="XO36" s="1"/>
  <c r="XO37" s="1"/>
  <c r="XO38" s="1"/>
  <c r="XO39" s="1"/>
  <c r="XO40" s="1"/>
  <c r="XO41" s="1"/>
  <c r="XO42" s="1"/>
  <c r="XO43" s="1"/>
  <c r="XH6"/>
  <c r="XH7" s="1"/>
  <c r="XH8" s="1"/>
  <c r="XH9" s="1"/>
  <c r="XH10" s="1"/>
  <c r="XH11" s="1"/>
  <c r="XH12" s="1"/>
  <c r="XH13" s="1"/>
  <c r="XH14" s="1"/>
  <c r="XH15" s="1"/>
  <c r="XH16" s="1"/>
  <c r="XH17" s="1"/>
  <c r="XH18" s="1"/>
  <c r="XH19" s="1"/>
  <c r="XH20" s="1"/>
  <c r="XH21" s="1"/>
  <c r="XH22" s="1"/>
  <c r="XH23" s="1"/>
  <c r="XH24" s="1"/>
  <c r="XH25" s="1"/>
  <c r="XH26" s="1"/>
  <c r="XH27" s="1"/>
  <c r="XH28" s="1"/>
  <c r="XH29" s="1"/>
  <c r="XH30" s="1"/>
  <c r="XH31" s="1"/>
  <c r="XH32" s="1"/>
  <c r="XH33" s="1"/>
  <c r="XH34" s="1"/>
  <c r="XH35" s="1"/>
  <c r="XH36" s="1"/>
  <c r="XH37" s="1"/>
  <c r="XH38" s="1"/>
  <c r="XH39" s="1"/>
  <c r="XH40" s="1"/>
  <c r="XH41" s="1"/>
  <c r="XH42" s="1"/>
  <c r="XH43" s="1"/>
  <c r="XH44" s="1"/>
  <c r="XH45" s="1"/>
  <c r="XH46" s="1"/>
  <c r="XH47" s="1"/>
  <c r="XH48" s="1"/>
  <c r="XH49" s="1"/>
  <c r="XH50" s="1"/>
  <c r="XA6"/>
  <c r="XA7" s="1"/>
  <c r="XA8" s="1"/>
  <c r="XA9" s="1"/>
  <c r="XA10" s="1"/>
  <c r="XA11" s="1"/>
  <c r="XA12" s="1"/>
  <c r="XA13" s="1"/>
  <c r="XA14" s="1"/>
  <c r="XA15" s="1"/>
  <c r="XA16" s="1"/>
  <c r="XA17" s="1"/>
  <c r="XA18" s="1"/>
  <c r="XA19" s="1"/>
  <c r="XA20" s="1"/>
  <c r="XA21" s="1"/>
  <c r="XA22" s="1"/>
  <c r="XA23" s="1"/>
  <c r="XA24" s="1"/>
  <c r="XA25" s="1"/>
  <c r="XA26" s="1"/>
  <c r="XA27" s="1"/>
  <c r="XA28" s="1"/>
  <c r="XA29" s="1"/>
  <c r="XA30" s="1"/>
  <c r="XA31" s="1"/>
  <c r="XA32" s="1"/>
  <c r="XA33" s="1"/>
  <c r="XA34" s="1"/>
  <c r="XA35" s="1"/>
  <c r="XA36" s="1"/>
  <c r="XA37" s="1"/>
  <c r="XA38" s="1"/>
  <c r="XA39" s="1"/>
  <c r="XA40" s="1"/>
  <c r="XA41" s="1"/>
  <c r="XA42" s="1"/>
  <c r="XA43" s="1"/>
  <c r="WT6"/>
  <c r="WT7" s="1"/>
  <c r="WT8" s="1"/>
  <c r="WT9" s="1"/>
  <c r="WT10" s="1"/>
  <c r="WT11" s="1"/>
  <c r="WT12" s="1"/>
  <c r="WT13" s="1"/>
  <c r="WT14" s="1"/>
  <c r="WT15" s="1"/>
  <c r="WT16" s="1"/>
  <c r="WT17" s="1"/>
  <c r="WT18" s="1"/>
  <c r="WT19" s="1"/>
  <c r="WT20" s="1"/>
  <c r="WT21" s="1"/>
  <c r="WT22" s="1"/>
  <c r="WT23" s="1"/>
  <c r="WT24" s="1"/>
  <c r="WT25" s="1"/>
  <c r="WT26" s="1"/>
  <c r="WT27" s="1"/>
  <c r="WT28" s="1"/>
  <c r="WT29" s="1"/>
  <c r="WT30" s="1"/>
  <c r="WT31" s="1"/>
  <c r="WT32" s="1"/>
  <c r="WT33" s="1"/>
  <c r="WT34" s="1"/>
  <c r="WT35" s="1"/>
  <c r="WT36" s="1"/>
  <c r="WT37" s="1"/>
  <c r="WT38" s="1"/>
  <c r="WT39" s="1"/>
  <c r="WT40" s="1"/>
  <c r="WT41" s="1"/>
  <c r="WT42" s="1"/>
  <c r="WT43" s="1"/>
  <c r="WL6"/>
  <c r="WL7" s="1"/>
  <c r="WL8" s="1"/>
  <c r="WL9" s="1"/>
  <c r="WL10" s="1"/>
  <c r="WL11" s="1"/>
  <c r="WL12" s="1"/>
  <c r="WL13" s="1"/>
  <c r="WL14" s="1"/>
  <c r="WL15" s="1"/>
  <c r="WL16" s="1"/>
  <c r="WL17" s="1"/>
  <c r="WL18" s="1"/>
  <c r="WL19" s="1"/>
  <c r="WL20" s="1"/>
  <c r="WL21" s="1"/>
  <c r="WL22" s="1"/>
  <c r="WL23" s="1"/>
  <c r="WL24" s="1"/>
  <c r="WL25" s="1"/>
  <c r="WL26" s="1"/>
  <c r="WL27" s="1"/>
  <c r="WL28" s="1"/>
  <c r="WL29" s="1"/>
  <c r="WL30" s="1"/>
  <c r="WL31" s="1"/>
  <c r="WL32" s="1"/>
  <c r="WL33" s="1"/>
  <c r="WL34" s="1"/>
  <c r="WL35" s="1"/>
  <c r="WL36" s="1"/>
  <c r="WL37" s="1"/>
  <c r="WL38" s="1"/>
  <c r="WL39" s="1"/>
  <c r="WL40" s="1"/>
  <c r="WL41" s="1"/>
  <c r="WL42" s="1"/>
  <c r="WL43" s="1"/>
  <c r="WE6"/>
  <c r="WE7" s="1"/>
  <c r="WE8" s="1"/>
  <c r="WE9" s="1"/>
  <c r="WE10" s="1"/>
  <c r="WE11" s="1"/>
  <c r="WE12" s="1"/>
  <c r="WE13" s="1"/>
  <c r="WE14" s="1"/>
  <c r="WE15" s="1"/>
  <c r="WE16" s="1"/>
  <c r="WE17" s="1"/>
  <c r="WE18" s="1"/>
  <c r="WE19" s="1"/>
  <c r="WE20" s="1"/>
  <c r="WE21" s="1"/>
  <c r="WE22" s="1"/>
  <c r="WE23" s="1"/>
  <c r="WE24" s="1"/>
  <c r="WE25" s="1"/>
  <c r="WE26" s="1"/>
  <c r="WE27" s="1"/>
  <c r="WE28" s="1"/>
  <c r="WE29" s="1"/>
  <c r="WE30" s="1"/>
  <c r="WE31" s="1"/>
  <c r="WE32" s="1"/>
  <c r="WE33" s="1"/>
  <c r="WE34" s="1"/>
  <c r="WE35" s="1"/>
  <c r="WE36" s="1"/>
  <c r="WE37" s="1"/>
  <c r="WE38" s="1"/>
  <c r="WE39" s="1"/>
  <c r="WE40" s="1"/>
  <c r="WE41" s="1"/>
  <c r="WE42" s="1"/>
  <c r="WE43" s="1"/>
  <c r="VX6"/>
  <c r="VX7" s="1"/>
  <c r="VX8" s="1"/>
  <c r="VX9" s="1"/>
  <c r="VX10" s="1"/>
  <c r="VX11" s="1"/>
  <c r="VX12" s="1"/>
  <c r="VX13" s="1"/>
  <c r="VX14" s="1"/>
  <c r="VX15" s="1"/>
  <c r="VX16" s="1"/>
  <c r="VX17" s="1"/>
  <c r="VX18" s="1"/>
  <c r="VX19" s="1"/>
  <c r="VX20" s="1"/>
  <c r="VX21" s="1"/>
  <c r="VX22" s="1"/>
  <c r="VX23" s="1"/>
  <c r="VX24" s="1"/>
  <c r="VX25" s="1"/>
  <c r="VX26" s="1"/>
  <c r="VX27" s="1"/>
  <c r="VX28" s="1"/>
  <c r="VX29" s="1"/>
  <c r="VX30" s="1"/>
  <c r="VX31" s="1"/>
  <c r="VX32" s="1"/>
  <c r="VX33" s="1"/>
  <c r="VX34" s="1"/>
  <c r="VX35" s="1"/>
  <c r="VX36" s="1"/>
  <c r="VX37" s="1"/>
  <c r="VX38" s="1"/>
  <c r="VX39" s="1"/>
  <c r="VX40" s="1"/>
  <c r="VX41" s="1"/>
  <c r="VX42" s="1"/>
  <c r="VX43" s="1"/>
  <c r="VQ6"/>
  <c r="VQ7" s="1"/>
  <c r="VQ8" s="1"/>
  <c r="VQ9" s="1"/>
  <c r="VQ10" s="1"/>
  <c r="VQ11" s="1"/>
  <c r="VQ12" s="1"/>
  <c r="VQ13" s="1"/>
  <c r="VQ14" s="1"/>
  <c r="VQ15" s="1"/>
  <c r="VQ16" s="1"/>
  <c r="VQ17" s="1"/>
  <c r="VQ18" s="1"/>
  <c r="VQ19" s="1"/>
  <c r="VQ20" s="1"/>
  <c r="VQ21" s="1"/>
  <c r="VQ22" s="1"/>
  <c r="VQ23" s="1"/>
  <c r="VQ24" s="1"/>
  <c r="VQ25" s="1"/>
  <c r="VQ26" s="1"/>
  <c r="VQ27" s="1"/>
  <c r="VQ28" s="1"/>
  <c r="VQ29" s="1"/>
  <c r="VQ30" s="1"/>
  <c r="VQ31" s="1"/>
  <c r="VQ32" s="1"/>
  <c r="VQ33" s="1"/>
  <c r="VQ34" s="1"/>
  <c r="VQ35" s="1"/>
  <c r="VQ36" s="1"/>
  <c r="VQ37" s="1"/>
  <c r="VQ38" s="1"/>
  <c r="VQ39" s="1"/>
  <c r="VQ40" s="1"/>
  <c r="VQ41" s="1"/>
  <c r="VQ42" s="1"/>
  <c r="VQ43" s="1"/>
  <c r="VJ6"/>
  <c r="VJ7" s="1"/>
  <c r="VJ8" s="1"/>
  <c r="VJ9" s="1"/>
  <c r="VJ10" s="1"/>
  <c r="VJ11" s="1"/>
  <c r="VJ12" s="1"/>
  <c r="VJ13" s="1"/>
  <c r="VJ14" s="1"/>
  <c r="VJ15" s="1"/>
  <c r="VJ16" s="1"/>
  <c r="VJ17" s="1"/>
  <c r="VJ18" s="1"/>
  <c r="VJ19" s="1"/>
  <c r="VJ20" s="1"/>
  <c r="VJ21" s="1"/>
  <c r="VJ22" s="1"/>
  <c r="VJ23" s="1"/>
  <c r="VJ24" s="1"/>
  <c r="VJ25" s="1"/>
  <c r="VJ26" s="1"/>
  <c r="VJ27" s="1"/>
  <c r="VJ28" s="1"/>
  <c r="VJ29" s="1"/>
  <c r="VJ30" s="1"/>
  <c r="VJ31" s="1"/>
  <c r="VJ32" s="1"/>
  <c r="VJ33" s="1"/>
  <c r="VJ34" s="1"/>
  <c r="VJ35" s="1"/>
  <c r="VJ36" s="1"/>
  <c r="VJ37" s="1"/>
  <c r="VJ38" s="1"/>
  <c r="VJ39" s="1"/>
  <c r="VJ40" s="1"/>
  <c r="VJ41" s="1"/>
  <c r="VJ42" s="1"/>
  <c r="VJ43" s="1"/>
  <c r="VC6"/>
  <c r="VC7" s="1"/>
  <c r="VC8" s="1"/>
  <c r="VC9" s="1"/>
  <c r="VC10" s="1"/>
  <c r="VC11" s="1"/>
  <c r="VC12" s="1"/>
  <c r="VC13" s="1"/>
  <c r="VC14" s="1"/>
  <c r="VC15" s="1"/>
  <c r="VC16" s="1"/>
  <c r="VC17" s="1"/>
  <c r="VC18" s="1"/>
  <c r="VC19" s="1"/>
  <c r="VC20" s="1"/>
  <c r="VC21" s="1"/>
  <c r="VC22" s="1"/>
  <c r="VC23" s="1"/>
  <c r="VC24" s="1"/>
  <c r="VC25" s="1"/>
  <c r="VC26" s="1"/>
  <c r="VC27" s="1"/>
  <c r="VC28" s="1"/>
  <c r="VC29" s="1"/>
  <c r="VC30" s="1"/>
  <c r="VC31" s="1"/>
  <c r="VC32" s="1"/>
  <c r="VC33" s="1"/>
  <c r="VC34" s="1"/>
  <c r="VC35" s="1"/>
  <c r="VC36" s="1"/>
  <c r="VC37" s="1"/>
  <c r="VC38" s="1"/>
  <c r="VC39" s="1"/>
  <c r="VC40" s="1"/>
  <c r="VC41" s="1"/>
  <c r="VC42" s="1"/>
  <c r="VC43" s="1"/>
  <c r="UV6"/>
  <c r="UV7" s="1"/>
  <c r="UV8" s="1"/>
  <c r="UV9" s="1"/>
  <c r="UV10" s="1"/>
  <c r="UV11" s="1"/>
  <c r="UV12" s="1"/>
  <c r="UV13" s="1"/>
  <c r="UV14" s="1"/>
  <c r="UV15" s="1"/>
  <c r="UV16" s="1"/>
  <c r="UV17" s="1"/>
  <c r="UV18" s="1"/>
  <c r="UV19" s="1"/>
  <c r="UV20" s="1"/>
  <c r="UV21" s="1"/>
  <c r="UV22" s="1"/>
  <c r="UV23" s="1"/>
  <c r="UV24" s="1"/>
  <c r="UV25" s="1"/>
  <c r="UV26" s="1"/>
  <c r="UV27" s="1"/>
  <c r="UV28" s="1"/>
  <c r="UV29" s="1"/>
  <c r="UV30" s="1"/>
  <c r="UV31" s="1"/>
  <c r="UV32" s="1"/>
  <c r="UV33" s="1"/>
  <c r="UV34" s="1"/>
  <c r="UV35" s="1"/>
  <c r="UV36" s="1"/>
  <c r="UV37" s="1"/>
  <c r="UV38" s="1"/>
  <c r="UV39" s="1"/>
  <c r="UV40" s="1"/>
  <c r="UV41" s="1"/>
  <c r="UV42" s="1"/>
  <c r="UV43" s="1"/>
  <c r="UO6"/>
  <c r="UO7" s="1"/>
  <c r="UO8" s="1"/>
  <c r="UO9" s="1"/>
  <c r="UO10" s="1"/>
  <c r="UO11" s="1"/>
  <c r="UO12" s="1"/>
  <c r="UO13" s="1"/>
  <c r="UO14" s="1"/>
  <c r="UO15" s="1"/>
  <c r="UO16" s="1"/>
  <c r="UO17" s="1"/>
  <c r="UO18" s="1"/>
  <c r="UO19" s="1"/>
  <c r="UO20" s="1"/>
  <c r="UO21" s="1"/>
  <c r="UO22" s="1"/>
  <c r="UO23" s="1"/>
  <c r="UO24" s="1"/>
  <c r="UO25" s="1"/>
  <c r="UO26" s="1"/>
  <c r="UO27" s="1"/>
  <c r="UO28" s="1"/>
  <c r="UO29" s="1"/>
  <c r="UO30" s="1"/>
  <c r="UO31" s="1"/>
  <c r="UO32" s="1"/>
  <c r="UO33" s="1"/>
  <c r="UO34" s="1"/>
  <c r="UO35" s="1"/>
  <c r="UO36" s="1"/>
  <c r="UO37" s="1"/>
  <c r="UO38" s="1"/>
  <c r="UO39" s="1"/>
  <c r="UO40" s="1"/>
  <c r="UO41" s="1"/>
  <c r="UO42" s="1"/>
  <c r="UO43" s="1"/>
  <c r="UH6"/>
  <c r="UH7" s="1"/>
  <c r="UH8" s="1"/>
  <c r="UH9" s="1"/>
  <c r="UH10" s="1"/>
  <c r="UH11" s="1"/>
  <c r="UH12" s="1"/>
  <c r="UH13" s="1"/>
  <c r="UH14" s="1"/>
  <c r="UH15" s="1"/>
  <c r="UH16" s="1"/>
  <c r="UH17" s="1"/>
  <c r="UH18" s="1"/>
  <c r="UH19" s="1"/>
  <c r="UH20" s="1"/>
  <c r="UH21" s="1"/>
  <c r="UH22" s="1"/>
  <c r="UH23" s="1"/>
  <c r="UH24" s="1"/>
  <c r="UH25" s="1"/>
  <c r="UH26" s="1"/>
  <c r="UH27" s="1"/>
  <c r="UH28" s="1"/>
  <c r="UH29" s="1"/>
  <c r="UH30" s="1"/>
  <c r="UH31" s="1"/>
  <c r="UH32" s="1"/>
  <c r="UH33" s="1"/>
  <c r="UH34" s="1"/>
  <c r="UH35" s="1"/>
  <c r="UH36" s="1"/>
  <c r="UH37" s="1"/>
  <c r="UH38" s="1"/>
  <c r="UH39" s="1"/>
  <c r="UH40" s="1"/>
  <c r="UH41" s="1"/>
  <c r="UH42" s="1"/>
  <c r="UH43" s="1"/>
  <c r="UA6"/>
  <c r="UA7" s="1"/>
  <c r="UA8" s="1"/>
  <c r="UA9" s="1"/>
  <c r="UA10" s="1"/>
  <c r="UA11" s="1"/>
  <c r="UA12" s="1"/>
  <c r="UA13" s="1"/>
  <c r="UA14" s="1"/>
  <c r="UA15" s="1"/>
  <c r="UA16" s="1"/>
  <c r="UA17" s="1"/>
  <c r="UA18" s="1"/>
  <c r="UA19" s="1"/>
  <c r="UA20" s="1"/>
  <c r="UA21" s="1"/>
  <c r="UA22" s="1"/>
  <c r="UA23" s="1"/>
  <c r="UA24" s="1"/>
  <c r="UA25" s="1"/>
  <c r="UA26" s="1"/>
  <c r="UA27" s="1"/>
  <c r="UA28" s="1"/>
  <c r="UA29" s="1"/>
  <c r="UA30" s="1"/>
  <c r="UA31" s="1"/>
  <c r="UA32" s="1"/>
  <c r="UA33" s="1"/>
  <c r="UA34" s="1"/>
  <c r="UA35" s="1"/>
  <c r="UA36" s="1"/>
  <c r="UA37" s="1"/>
  <c r="UA38" s="1"/>
  <c r="UA39" s="1"/>
  <c r="UA40" s="1"/>
  <c r="UA41" s="1"/>
  <c r="UA42" s="1"/>
  <c r="UA43" s="1"/>
  <c r="TT6"/>
  <c r="TT7" s="1"/>
  <c r="TT8" s="1"/>
  <c r="TT9" s="1"/>
  <c r="TT10" s="1"/>
  <c r="TT11" s="1"/>
  <c r="TT12" s="1"/>
  <c r="TT13" s="1"/>
  <c r="TT14" s="1"/>
  <c r="TT15" s="1"/>
  <c r="TT16" s="1"/>
  <c r="TT17" s="1"/>
  <c r="TT18" s="1"/>
  <c r="TT19" s="1"/>
  <c r="TT20" s="1"/>
  <c r="TT21" s="1"/>
  <c r="TT22" s="1"/>
  <c r="TT23" s="1"/>
  <c r="TT24" s="1"/>
  <c r="TT25" s="1"/>
  <c r="TT26" s="1"/>
  <c r="TT27" s="1"/>
  <c r="TT28" s="1"/>
  <c r="TT29" s="1"/>
  <c r="TT30" s="1"/>
  <c r="TT31" s="1"/>
  <c r="TT32" s="1"/>
  <c r="TT33" s="1"/>
  <c r="TT34" s="1"/>
  <c r="TT35" s="1"/>
  <c r="TT36" s="1"/>
  <c r="TT37" s="1"/>
  <c r="TT38" s="1"/>
  <c r="TT39" s="1"/>
  <c r="TT40" s="1"/>
  <c r="TT41" s="1"/>
  <c r="TT42" s="1"/>
  <c r="TT43" s="1"/>
  <c r="TT44" s="1"/>
  <c r="TT45" s="1"/>
  <c r="TT46" s="1"/>
  <c r="TT47" s="1"/>
  <c r="TT48" s="1"/>
  <c r="TT49" s="1"/>
  <c r="TT50" s="1"/>
  <c r="TT51" s="1"/>
  <c r="TT52" s="1"/>
  <c r="TT53" s="1"/>
  <c r="TT54" s="1"/>
  <c r="TT55" s="1"/>
  <c r="TT56" s="1"/>
  <c r="TT57" s="1"/>
  <c r="TT58" s="1"/>
  <c r="TT59" s="1"/>
  <c r="TT60" s="1"/>
  <c r="TM6"/>
  <c r="TM7" s="1"/>
  <c r="TM8" s="1"/>
  <c r="TM9" s="1"/>
  <c r="TM10" s="1"/>
  <c r="TM11" s="1"/>
  <c r="TM12" s="1"/>
  <c r="TM13" s="1"/>
  <c r="TM14" s="1"/>
  <c r="TM15" s="1"/>
  <c r="TM16" s="1"/>
  <c r="TM17" s="1"/>
  <c r="TM18" s="1"/>
  <c r="TM19" s="1"/>
  <c r="TM20" s="1"/>
  <c r="TM21" s="1"/>
  <c r="TM22" s="1"/>
  <c r="TM23" s="1"/>
  <c r="TM24" s="1"/>
  <c r="TM25" s="1"/>
  <c r="TM26" s="1"/>
  <c r="TM27" s="1"/>
  <c r="TM28" s="1"/>
  <c r="TM29" s="1"/>
  <c r="TM30" s="1"/>
  <c r="TM31" s="1"/>
  <c r="TM32" s="1"/>
  <c r="TM33" s="1"/>
  <c r="TM34" s="1"/>
  <c r="TM35" s="1"/>
  <c r="TM36" s="1"/>
  <c r="TM37" s="1"/>
  <c r="TM38" s="1"/>
  <c r="TM39" s="1"/>
  <c r="TM40" s="1"/>
  <c r="TM41" s="1"/>
  <c r="TM42" s="1"/>
  <c r="TM43" s="1"/>
  <c r="TF6"/>
  <c r="TF7" s="1"/>
  <c r="TF8" s="1"/>
  <c r="TF9" s="1"/>
  <c r="TF10" s="1"/>
  <c r="TF11" s="1"/>
  <c r="TF12" s="1"/>
  <c r="TF13" s="1"/>
  <c r="TF14" s="1"/>
  <c r="TF15" s="1"/>
  <c r="TF16" s="1"/>
  <c r="TF17" s="1"/>
  <c r="TF18" s="1"/>
  <c r="TF19" s="1"/>
  <c r="TF20" s="1"/>
  <c r="TF21" s="1"/>
  <c r="TF22" s="1"/>
  <c r="TF23" s="1"/>
  <c r="TF24" s="1"/>
  <c r="TF25" s="1"/>
  <c r="TF26" s="1"/>
  <c r="TF27" s="1"/>
  <c r="TF28" s="1"/>
  <c r="TF29" s="1"/>
  <c r="TF30" s="1"/>
  <c r="TF31" s="1"/>
  <c r="TF32" s="1"/>
  <c r="TF33" s="1"/>
  <c r="TF34" s="1"/>
  <c r="TF35" s="1"/>
  <c r="TF36" s="1"/>
  <c r="TF37" s="1"/>
  <c r="TF38" s="1"/>
  <c r="TF39" s="1"/>
  <c r="TF40" s="1"/>
  <c r="TF41" s="1"/>
  <c r="TF42" s="1"/>
  <c r="TF43" s="1"/>
  <c r="SY6"/>
  <c r="SY7" s="1"/>
  <c r="SY8" s="1"/>
  <c r="SY9" s="1"/>
  <c r="SY10" s="1"/>
  <c r="SY11" s="1"/>
  <c r="SY12" s="1"/>
  <c r="SY13" s="1"/>
  <c r="SY14" s="1"/>
  <c r="SY15" s="1"/>
  <c r="SY16" s="1"/>
  <c r="SY17" s="1"/>
  <c r="SY18" s="1"/>
  <c r="SY19" s="1"/>
  <c r="SY20" s="1"/>
  <c r="SY21" s="1"/>
  <c r="SY22" s="1"/>
  <c r="SY23" s="1"/>
  <c r="SY24" s="1"/>
  <c r="SY25" s="1"/>
  <c r="SY26" s="1"/>
  <c r="SY27" s="1"/>
  <c r="SY28" s="1"/>
  <c r="SY29" s="1"/>
  <c r="SY30" s="1"/>
  <c r="SY31" s="1"/>
  <c r="SY32" s="1"/>
  <c r="SY33" s="1"/>
  <c r="SY34" s="1"/>
  <c r="SY35" s="1"/>
  <c r="SY36" s="1"/>
  <c r="SY37" s="1"/>
  <c r="SY38" s="1"/>
  <c r="SY39" s="1"/>
  <c r="SY40" s="1"/>
  <c r="SY41" s="1"/>
  <c r="SY42" s="1"/>
  <c r="SY43" s="1"/>
  <c r="SR6"/>
  <c r="SR7" s="1"/>
  <c r="SR8" s="1"/>
  <c r="SR9" s="1"/>
  <c r="SR10" s="1"/>
  <c r="SR11" s="1"/>
  <c r="SR12" s="1"/>
  <c r="SR13" s="1"/>
  <c r="SR14" s="1"/>
  <c r="SR15" s="1"/>
  <c r="SR16" s="1"/>
  <c r="SR17" s="1"/>
  <c r="SR18" s="1"/>
  <c r="SR19" s="1"/>
  <c r="SR20" s="1"/>
  <c r="SR21" s="1"/>
  <c r="SR22" s="1"/>
  <c r="SR23" s="1"/>
  <c r="SR24" s="1"/>
  <c r="SR25" s="1"/>
  <c r="SR26" s="1"/>
  <c r="SR27" s="1"/>
  <c r="SR28" s="1"/>
  <c r="SR29" s="1"/>
  <c r="SR30" s="1"/>
  <c r="SR31" s="1"/>
  <c r="SR32" s="1"/>
  <c r="SR33" s="1"/>
  <c r="SR34" s="1"/>
  <c r="SR35" s="1"/>
  <c r="SR36" s="1"/>
  <c r="SR37" s="1"/>
  <c r="SR38" s="1"/>
  <c r="SR39" s="1"/>
  <c r="SR40" s="1"/>
  <c r="SR41" s="1"/>
  <c r="SR42" s="1"/>
  <c r="SR43" s="1"/>
  <c r="SK6"/>
  <c r="SK7" s="1"/>
  <c r="SK8" s="1"/>
  <c r="SK9" s="1"/>
  <c r="SK10" s="1"/>
  <c r="SK11" s="1"/>
  <c r="SK12" s="1"/>
  <c r="SK13" s="1"/>
  <c r="SK14" s="1"/>
  <c r="SK15" s="1"/>
  <c r="SK16" s="1"/>
  <c r="SK17" s="1"/>
  <c r="SK18" s="1"/>
  <c r="SK19" s="1"/>
  <c r="SK20" s="1"/>
  <c r="SK21" s="1"/>
  <c r="SK22" s="1"/>
  <c r="SK23" s="1"/>
  <c r="SK24" s="1"/>
  <c r="SK25" s="1"/>
  <c r="SK26" s="1"/>
  <c r="SK27" s="1"/>
  <c r="SK28" s="1"/>
  <c r="SK29" s="1"/>
  <c r="SK30" s="1"/>
  <c r="SK31" s="1"/>
  <c r="SK32" s="1"/>
  <c r="SK33" s="1"/>
  <c r="SK34" s="1"/>
  <c r="SK35" s="1"/>
  <c r="SK36" s="1"/>
  <c r="SK37" s="1"/>
  <c r="SK38" s="1"/>
  <c r="SK39" s="1"/>
  <c r="SK40" s="1"/>
  <c r="SK41" s="1"/>
  <c r="SK42" s="1"/>
  <c r="SK43" s="1"/>
  <c r="SD6"/>
  <c r="SD7" s="1"/>
  <c r="SD8" s="1"/>
  <c r="SD9" s="1"/>
  <c r="SD10" s="1"/>
  <c r="SD11" s="1"/>
  <c r="SD12" s="1"/>
  <c r="SD13" s="1"/>
  <c r="SD14" s="1"/>
  <c r="SD15" s="1"/>
  <c r="SD16" s="1"/>
  <c r="SD17" s="1"/>
  <c r="SD18" s="1"/>
  <c r="SD19" s="1"/>
  <c r="SD20" s="1"/>
  <c r="SD21" s="1"/>
  <c r="SD22" s="1"/>
  <c r="SD23" s="1"/>
  <c r="SD24" s="1"/>
  <c r="SD25" s="1"/>
  <c r="SD26" s="1"/>
  <c r="SD27" s="1"/>
  <c r="SD28" s="1"/>
  <c r="SD29" s="1"/>
  <c r="SD30" s="1"/>
  <c r="SD31" s="1"/>
  <c r="SD32" s="1"/>
  <c r="SD33" s="1"/>
  <c r="SD34" s="1"/>
  <c r="SD35" s="1"/>
  <c r="SD36" s="1"/>
  <c r="SD37" s="1"/>
  <c r="SD38" s="1"/>
  <c r="SD39" s="1"/>
  <c r="SD40" s="1"/>
  <c r="SD41" s="1"/>
  <c r="SD42" s="1"/>
  <c r="SD43" s="1"/>
  <c r="RW6"/>
  <c r="RW7" s="1"/>
  <c r="RW8" s="1"/>
  <c r="RW9" s="1"/>
  <c r="RW10" s="1"/>
  <c r="RW11" s="1"/>
  <c r="RW12" s="1"/>
  <c r="RW13" s="1"/>
  <c r="RW14" s="1"/>
  <c r="RW15" s="1"/>
  <c r="RW16" s="1"/>
  <c r="RW17" s="1"/>
  <c r="RW18" s="1"/>
  <c r="RW19" s="1"/>
  <c r="RW20" s="1"/>
  <c r="RW21" s="1"/>
  <c r="RW22" s="1"/>
  <c r="RW23" s="1"/>
  <c r="RW24" s="1"/>
  <c r="RW25" s="1"/>
  <c r="RW26" s="1"/>
  <c r="RW27" s="1"/>
  <c r="RW28" s="1"/>
  <c r="RW29" s="1"/>
  <c r="RW30" s="1"/>
  <c r="RW31" s="1"/>
  <c r="RW32" s="1"/>
  <c r="RW33" s="1"/>
  <c r="RW34" s="1"/>
  <c r="RW35" s="1"/>
  <c r="RW36" s="1"/>
  <c r="RW37" s="1"/>
  <c r="RW38" s="1"/>
  <c r="RW39" s="1"/>
  <c r="RW40" s="1"/>
  <c r="RW41" s="1"/>
  <c r="RW42" s="1"/>
  <c r="RW43" s="1"/>
  <c r="RP6"/>
  <c r="RP7" s="1"/>
  <c r="RP8" s="1"/>
  <c r="RP9" s="1"/>
  <c r="RP10" s="1"/>
  <c r="RP11" s="1"/>
  <c r="RP12" s="1"/>
  <c r="RP13" s="1"/>
  <c r="RP14" s="1"/>
  <c r="RP15" s="1"/>
  <c r="RP16" s="1"/>
  <c r="RP17" s="1"/>
  <c r="RP18" s="1"/>
  <c r="RP19" s="1"/>
  <c r="RP20" s="1"/>
  <c r="RP21" s="1"/>
  <c r="RP22" s="1"/>
  <c r="RP23" s="1"/>
  <c r="RP24" s="1"/>
  <c r="RP25" s="1"/>
  <c r="RP26" s="1"/>
  <c r="RP27" s="1"/>
  <c r="RP28" s="1"/>
  <c r="RP29" s="1"/>
  <c r="RP30" s="1"/>
  <c r="RP31" s="1"/>
  <c r="RP32" s="1"/>
  <c r="RP33" s="1"/>
  <c r="RP34" s="1"/>
  <c r="RP35" s="1"/>
  <c r="RP36" s="1"/>
  <c r="RP37" s="1"/>
  <c r="RP38" s="1"/>
  <c r="RP39" s="1"/>
  <c r="RP40" s="1"/>
  <c r="RP41" s="1"/>
  <c r="RP42" s="1"/>
  <c r="RP43" s="1"/>
  <c r="RI6"/>
  <c r="RI7" s="1"/>
  <c r="RI8" s="1"/>
  <c r="RI9" s="1"/>
  <c r="RI10" s="1"/>
  <c r="RI11" s="1"/>
  <c r="RI12" s="1"/>
  <c r="RI13" s="1"/>
  <c r="RI14" s="1"/>
  <c r="RI15" s="1"/>
  <c r="RI16" s="1"/>
  <c r="RI17" s="1"/>
  <c r="RI18" s="1"/>
  <c r="RI19" s="1"/>
  <c r="RI20" s="1"/>
  <c r="RI21" s="1"/>
  <c r="RI22" s="1"/>
  <c r="RI23" s="1"/>
  <c r="RI24" s="1"/>
  <c r="RI25" s="1"/>
  <c r="RI26" s="1"/>
  <c r="RI27" s="1"/>
  <c r="RI28" s="1"/>
  <c r="RI29" s="1"/>
  <c r="RI30" s="1"/>
  <c r="RI31" s="1"/>
  <c r="RI32" s="1"/>
  <c r="RI33" s="1"/>
  <c r="RI34" s="1"/>
  <c r="RI35" s="1"/>
  <c r="RI36" s="1"/>
  <c r="RI37" s="1"/>
  <c r="RI38" s="1"/>
  <c r="RI39" s="1"/>
  <c r="RI40" s="1"/>
  <c r="RI41" s="1"/>
  <c r="RI42" s="1"/>
  <c r="RI43" s="1"/>
  <c r="RB6"/>
  <c r="RB7" s="1"/>
  <c r="RB8" s="1"/>
  <c r="RB9" s="1"/>
  <c r="RB10" s="1"/>
  <c r="RB11" s="1"/>
  <c r="RB12" s="1"/>
  <c r="RB13" s="1"/>
  <c r="RB14" s="1"/>
  <c r="RB15" s="1"/>
  <c r="RB16" s="1"/>
  <c r="RB17" s="1"/>
  <c r="RB18" s="1"/>
  <c r="RB19" s="1"/>
  <c r="RB20" s="1"/>
  <c r="RB21" s="1"/>
  <c r="RB22" s="1"/>
  <c r="RB23" s="1"/>
  <c r="RB24" s="1"/>
  <c r="RB25" s="1"/>
  <c r="RB26" s="1"/>
  <c r="RB27" s="1"/>
  <c r="RB28" s="1"/>
  <c r="RB29" s="1"/>
  <c r="RB30" s="1"/>
  <c r="RB31" s="1"/>
  <c r="RB32" s="1"/>
  <c r="RB33" s="1"/>
  <c r="RB34" s="1"/>
  <c r="RB35" s="1"/>
  <c r="RB36" s="1"/>
  <c r="RB37" s="1"/>
  <c r="RB38" s="1"/>
  <c r="RB39" s="1"/>
  <c r="RB40" s="1"/>
  <c r="RB41" s="1"/>
  <c r="RB42" s="1"/>
  <c r="RB43" s="1"/>
  <c r="RB44" s="1"/>
  <c r="RB45" s="1"/>
  <c r="RB46" s="1"/>
  <c r="RB47" s="1"/>
  <c r="RB48" s="1"/>
  <c r="RB49" s="1"/>
  <c r="RB50" s="1"/>
  <c r="RB51" s="1"/>
  <c r="RB52" s="1"/>
  <c r="RB53" s="1"/>
  <c r="RB54" s="1"/>
  <c r="RB55" s="1"/>
  <c r="RB56" s="1"/>
  <c r="RB57" s="1"/>
  <c r="RB58" s="1"/>
  <c r="RB59" s="1"/>
  <c r="RB60" s="1"/>
  <c r="RB61" s="1"/>
  <c r="RB62" s="1"/>
  <c r="RB63" s="1"/>
  <c r="RB64" s="1"/>
  <c r="RB65" s="1"/>
  <c r="RB66" s="1"/>
  <c r="RB67" s="1"/>
  <c r="RB68" s="1"/>
  <c r="RB69" s="1"/>
  <c r="RB70" s="1"/>
  <c r="QT6"/>
  <c r="QT7" s="1"/>
  <c r="QT8" s="1"/>
  <c r="QT9" s="1"/>
  <c r="QT10" s="1"/>
  <c r="QT11" s="1"/>
  <c r="QT12" s="1"/>
  <c r="QT13" s="1"/>
  <c r="QT14" s="1"/>
  <c r="QT15" s="1"/>
  <c r="QT16" s="1"/>
  <c r="QT17" s="1"/>
  <c r="QT18" s="1"/>
  <c r="QT19" s="1"/>
  <c r="QT20" s="1"/>
  <c r="QT21" s="1"/>
  <c r="QT22" s="1"/>
  <c r="QT23" s="1"/>
  <c r="QT24" s="1"/>
  <c r="QT25" s="1"/>
  <c r="QT26" s="1"/>
  <c r="QT27" s="1"/>
  <c r="QT28" s="1"/>
  <c r="QT29" s="1"/>
  <c r="QT30" s="1"/>
  <c r="QT31" s="1"/>
  <c r="QT32" s="1"/>
  <c r="QT33" s="1"/>
  <c r="QT34" s="1"/>
  <c r="QT35" s="1"/>
  <c r="QT36" s="1"/>
  <c r="QT37" s="1"/>
  <c r="QT38" s="1"/>
  <c r="QT39" s="1"/>
  <c r="QT40" s="1"/>
  <c r="QT41" s="1"/>
  <c r="QT42" s="1"/>
  <c r="QT43" s="1"/>
  <c r="QM6"/>
  <c r="QM7" s="1"/>
  <c r="QM8" s="1"/>
  <c r="QM9" s="1"/>
  <c r="QM10" s="1"/>
  <c r="QM11" s="1"/>
  <c r="QM12" s="1"/>
  <c r="QM13" s="1"/>
  <c r="QM14" s="1"/>
  <c r="QM15" s="1"/>
  <c r="QM16" s="1"/>
  <c r="QM17" s="1"/>
  <c r="QM18" s="1"/>
  <c r="QM19" s="1"/>
  <c r="QM20" s="1"/>
  <c r="QM21" s="1"/>
  <c r="QM22" s="1"/>
  <c r="QM23" s="1"/>
  <c r="QM24" s="1"/>
  <c r="QM25" s="1"/>
  <c r="QM26" s="1"/>
  <c r="QM27" s="1"/>
  <c r="QM28" s="1"/>
  <c r="QM29" s="1"/>
  <c r="QM30" s="1"/>
  <c r="QM31" s="1"/>
  <c r="QM32" s="1"/>
  <c r="QM33" s="1"/>
  <c r="QM34" s="1"/>
  <c r="QM35" s="1"/>
  <c r="QM36" s="1"/>
  <c r="QM37" s="1"/>
  <c r="QM38" s="1"/>
  <c r="QM39" s="1"/>
  <c r="QM40" s="1"/>
  <c r="QM41" s="1"/>
  <c r="QM42" s="1"/>
  <c r="QM43" s="1"/>
  <c r="QF6"/>
  <c r="QF7" s="1"/>
  <c r="QF8" s="1"/>
  <c r="QF9" s="1"/>
  <c r="QF10" s="1"/>
  <c r="QF11" s="1"/>
  <c r="QF12" s="1"/>
  <c r="QF13" s="1"/>
  <c r="QF14" s="1"/>
  <c r="QF15" s="1"/>
  <c r="QF16" s="1"/>
  <c r="QF17" s="1"/>
  <c r="QF18" s="1"/>
  <c r="QF19" s="1"/>
  <c r="QF20" s="1"/>
  <c r="QF21" s="1"/>
  <c r="QF22" s="1"/>
  <c r="QF23" s="1"/>
  <c r="QF24" s="1"/>
  <c r="QF25" s="1"/>
  <c r="QF26" s="1"/>
  <c r="QF27" s="1"/>
  <c r="QF28" s="1"/>
  <c r="QF29" s="1"/>
  <c r="QF30" s="1"/>
  <c r="QF31" s="1"/>
  <c r="QF32" s="1"/>
  <c r="QF33" s="1"/>
  <c r="QF34" s="1"/>
  <c r="QF35" s="1"/>
  <c r="QF36" s="1"/>
  <c r="QF37" s="1"/>
  <c r="QF38" s="1"/>
  <c r="QF39" s="1"/>
  <c r="QF40" s="1"/>
  <c r="QF41" s="1"/>
  <c r="QF42" s="1"/>
  <c r="QF43" s="1"/>
  <c r="PY6"/>
  <c r="PY7" s="1"/>
  <c r="PY8" s="1"/>
  <c r="PY9" s="1"/>
  <c r="PY10" s="1"/>
  <c r="PY11" s="1"/>
  <c r="PY12" s="1"/>
  <c r="PY13" s="1"/>
  <c r="PY14" s="1"/>
  <c r="PY15" s="1"/>
  <c r="PY16" s="1"/>
  <c r="PY17" s="1"/>
  <c r="PY18" s="1"/>
  <c r="PY19" s="1"/>
  <c r="PY20" s="1"/>
  <c r="PY21" s="1"/>
  <c r="PY22" s="1"/>
  <c r="PY23" s="1"/>
  <c r="PY24" s="1"/>
  <c r="PY25" s="1"/>
  <c r="PY26" s="1"/>
  <c r="PY27" s="1"/>
  <c r="PY28" s="1"/>
  <c r="PY29" s="1"/>
  <c r="PY30" s="1"/>
  <c r="PY31" s="1"/>
  <c r="PY32" s="1"/>
  <c r="PY33" s="1"/>
  <c r="PY34" s="1"/>
  <c r="PY35" s="1"/>
  <c r="PY36" s="1"/>
  <c r="PY37" s="1"/>
  <c r="PY38" s="1"/>
  <c r="PY39" s="1"/>
  <c r="PY40" s="1"/>
  <c r="PY41" s="1"/>
  <c r="PY42" s="1"/>
  <c r="PY43" s="1"/>
  <c r="PR6"/>
  <c r="PR7" s="1"/>
  <c r="PR8" s="1"/>
  <c r="PR9" s="1"/>
  <c r="PR10" s="1"/>
  <c r="PR11" s="1"/>
  <c r="PR12" s="1"/>
  <c r="PR13" s="1"/>
  <c r="PR14" s="1"/>
  <c r="PR15" s="1"/>
  <c r="PR16" s="1"/>
  <c r="PR17" s="1"/>
  <c r="PR18" s="1"/>
  <c r="PR19" s="1"/>
  <c r="PR20" s="1"/>
  <c r="PR21" s="1"/>
  <c r="PR22" s="1"/>
  <c r="PR23" s="1"/>
  <c r="PR24" s="1"/>
  <c r="PR25" s="1"/>
  <c r="PR26" s="1"/>
  <c r="PR27" s="1"/>
  <c r="PR28" s="1"/>
  <c r="PR29" s="1"/>
  <c r="PR30" s="1"/>
  <c r="PR31" s="1"/>
  <c r="PR32" s="1"/>
  <c r="PR33" s="1"/>
  <c r="PR34" s="1"/>
  <c r="PR35" s="1"/>
  <c r="PR36" s="1"/>
  <c r="PR37" s="1"/>
  <c r="PR38" s="1"/>
  <c r="PR39" s="1"/>
  <c r="PR40" s="1"/>
  <c r="PR41" s="1"/>
  <c r="PR42" s="1"/>
  <c r="PR43" s="1"/>
  <c r="PR44" s="1"/>
  <c r="PR45" s="1"/>
  <c r="PR46" s="1"/>
  <c r="PR47" s="1"/>
  <c r="PR48" s="1"/>
  <c r="PR49" s="1"/>
  <c r="PK6"/>
  <c r="PK7" s="1"/>
  <c r="PK8" s="1"/>
  <c r="PK9" s="1"/>
  <c r="PK10" s="1"/>
  <c r="PK11" s="1"/>
  <c r="PK12" s="1"/>
  <c r="PK13" s="1"/>
  <c r="PK14" s="1"/>
  <c r="PK15" s="1"/>
  <c r="PK16" s="1"/>
  <c r="PK17" s="1"/>
  <c r="PK18" s="1"/>
  <c r="PK19" s="1"/>
  <c r="PK20" s="1"/>
  <c r="PK21" s="1"/>
  <c r="PK22" s="1"/>
  <c r="PK23" s="1"/>
  <c r="PK24" s="1"/>
  <c r="PK25" s="1"/>
  <c r="PK26" s="1"/>
  <c r="PK27" s="1"/>
  <c r="PK28" s="1"/>
  <c r="PK29" s="1"/>
  <c r="PK30" s="1"/>
  <c r="PK31" s="1"/>
  <c r="PK32" s="1"/>
  <c r="PK33" s="1"/>
  <c r="PK34" s="1"/>
  <c r="PK35" s="1"/>
  <c r="PK36" s="1"/>
  <c r="PK37" s="1"/>
  <c r="PK38" s="1"/>
  <c r="PK39" s="1"/>
  <c r="PK40" s="1"/>
  <c r="PK41" s="1"/>
  <c r="PK42" s="1"/>
  <c r="PK43" s="1"/>
  <c r="PK44" s="1"/>
  <c r="PK45" s="1"/>
  <c r="PK46" s="1"/>
  <c r="PK47" s="1"/>
  <c r="PK48" s="1"/>
  <c r="PK49" s="1"/>
  <c r="OV6"/>
  <c r="OV7" s="1"/>
  <c r="OV8" s="1"/>
  <c r="OV9" s="1"/>
  <c r="OV10" s="1"/>
  <c r="OV11" s="1"/>
  <c r="OV12" s="1"/>
  <c r="OV13" s="1"/>
  <c r="OV14" s="1"/>
  <c r="OV15" s="1"/>
  <c r="OV16" s="1"/>
  <c r="OV17" s="1"/>
  <c r="OV18" s="1"/>
  <c r="OV19" s="1"/>
  <c r="OV20" s="1"/>
  <c r="OV21" s="1"/>
  <c r="OV22" s="1"/>
  <c r="OV23" s="1"/>
  <c r="OV24" s="1"/>
  <c r="OV25" s="1"/>
  <c r="OV26" s="1"/>
  <c r="OV27" s="1"/>
  <c r="OV28" s="1"/>
  <c r="OV29" s="1"/>
  <c r="OV30" s="1"/>
  <c r="OV31" s="1"/>
  <c r="OV32" s="1"/>
  <c r="OV33" s="1"/>
  <c r="OV34" s="1"/>
  <c r="OV35" s="1"/>
  <c r="OV36" s="1"/>
  <c r="OV37" s="1"/>
  <c r="OV38" s="1"/>
  <c r="OV39" s="1"/>
  <c r="OV40" s="1"/>
  <c r="OV41" s="1"/>
  <c r="OV42" s="1"/>
  <c r="OV43" s="1"/>
  <c r="OV44" s="1"/>
  <c r="OV45" s="1"/>
  <c r="OV46" s="1"/>
  <c r="OV47" s="1"/>
  <c r="OV48" s="1"/>
  <c r="OV49" s="1"/>
  <c r="OV50" s="1"/>
  <c r="OV51" s="1"/>
  <c r="OV52" s="1"/>
  <c r="OV53" s="1"/>
  <c r="OV54" s="1"/>
  <c r="OV55" s="1"/>
  <c r="OV56" s="1"/>
  <c r="OV57" s="1"/>
  <c r="OV58" s="1"/>
  <c r="OV59" s="1"/>
  <c r="OV60" s="1"/>
  <c r="OV61" s="1"/>
  <c r="OV62" s="1"/>
  <c r="OV63" s="1"/>
  <c r="OV64" s="1"/>
  <c r="OV65" s="1"/>
  <c r="PC6" s="1"/>
  <c r="PC7" s="1"/>
  <c r="PC8" s="1"/>
  <c r="PC9" s="1"/>
  <c r="PC10" s="1"/>
  <c r="PC11" s="1"/>
  <c r="PC12" s="1"/>
  <c r="PC13" s="1"/>
  <c r="PC14" s="1"/>
  <c r="PC15" s="1"/>
  <c r="PC16" s="1"/>
  <c r="PC17" s="1"/>
  <c r="PC18" s="1"/>
  <c r="PC19" s="1"/>
  <c r="PC20" s="1"/>
  <c r="PC21" s="1"/>
  <c r="PC22" s="1"/>
  <c r="PC23" s="1"/>
  <c r="PC24" s="1"/>
  <c r="PC25" s="1"/>
  <c r="PC26" s="1"/>
  <c r="PC27" s="1"/>
  <c r="PC28" s="1"/>
  <c r="PC29" s="1"/>
  <c r="PC30" s="1"/>
  <c r="PC31" s="1"/>
  <c r="PC32" s="1"/>
  <c r="PC33" s="1"/>
  <c r="PC34" s="1"/>
  <c r="PC35" s="1"/>
  <c r="PC36" s="1"/>
  <c r="PC37" s="1"/>
  <c r="PC38" s="1"/>
  <c r="PC39" s="1"/>
  <c r="PC40" s="1"/>
  <c r="PC41" s="1"/>
  <c r="PC42" s="1"/>
  <c r="PC43" s="1"/>
  <c r="PC44" s="1"/>
  <c r="PC45" s="1"/>
  <c r="PC46" s="1"/>
  <c r="PC47" s="1"/>
  <c r="PC48" s="1"/>
  <c r="PC49" s="1"/>
  <c r="PC50" s="1"/>
  <c r="PC51" s="1"/>
  <c r="PC52" s="1"/>
  <c r="PC53" s="1"/>
  <c r="PC54" s="1"/>
  <c r="PC55" s="1"/>
  <c r="PC56" s="1"/>
  <c r="PC57" s="1"/>
  <c r="PC58" s="1"/>
  <c r="PC59" s="1"/>
  <c r="PC60" s="1"/>
  <c r="PC61" s="1"/>
  <c r="PC62" s="1"/>
  <c r="PC63" s="1"/>
  <c r="PC64" s="1"/>
  <c r="PC65" s="1"/>
  <c r="OO6"/>
  <c r="OO7" s="1"/>
  <c r="OO8" s="1"/>
  <c r="OO9" s="1"/>
  <c r="OO10" s="1"/>
  <c r="OO11" s="1"/>
  <c r="OO12" s="1"/>
  <c r="OO13" s="1"/>
  <c r="OO14" s="1"/>
  <c r="OO15" s="1"/>
  <c r="OO16" s="1"/>
  <c r="OO17" s="1"/>
  <c r="OO18" s="1"/>
  <c r="OO19" s="1"/>
  <c r="OO20" s="1"/>
  <c r="OO21" s="1"/>
  <c r="OO22" s="1"/>
  <c r="OO23" s="1"/>
  <c r="OO24" s="1"/>
  <c r="OO25" s="1"/>
  <c r="OO26" s="1"/>
  <c r="OO27" s="1"/>
  <c r="OO28" s="1"/>
  <c r="OO29" s="1"/>
  <c r="OO30" s="1"/>
  <c r="OO31" s="1"/>
  <c r="OO32" s="1"/>
  <c r="OO33" s="1"/>
  <c r="OO34" s="1"/>
  <c r="OO35" s="1"/>
  <c r="OO36" s="1"/>
  <c r="OO37" s="1"/>
  <c r="OO38" s="1"/>
  <c r="OO39" s="1"/>
  <c r="OO40" s="1"/>
  <c r="OO41" s="1"/>
  <c r="OO42" s="1"/>
  <c r="OO43" s="1"/>
  <c r="OH6"/>
  <c r="OH7" s="1"/>
  <c r="OH8" s="1"/>
  <c r="OH9" s="1"/>
  <c r="OH10" s="1"/>
  <c r="OH11" s="1"/>
  <c r="OH12" s="1"/>
  <c r="OH13" s="1"/>
  <c r="OH14" s="1"/>
  <c r="OH15" s="1"/>
  <c r="OH16" s="1"/>
  <c r="OH17" s="1"/>
  <c r="OH18" s="1"/>
  <c r="OH19" s="1"/>
  <c r="OH20" s="1"/>
  <c r="OH21" s="1"/>
  <c r="OH22" s="1"/>
  <c r="OH23" s="1"/>
  <c r="OH24" s="1"/>
  <c r="OH25" s="1"/>
  <c r="OH26" s="1"/>
  <c r="OH27" s="1"/>
  <c r="OH28" s="1"/>
  <c r="OH29" s="1"/>
  <c r="OH30" s="1"/>
  <c r="OH31" s="1"/>
  <c r="OH32" s="1"/>
  <c r="OH33" s="1"/>
  <c r="OH34" s="1"/>
  <c r="OH35" s="1"/>
  <c r="OH36" s="1"/>
  <c r="OH37" s="1"/>
  <c r="OH38" s="1"/>
  <c r="OH39" s="1"/>
  <c r="OH40" s="1"/>
  <c r="OH41" s="1"/>
  <c r="OH42" s="1"/>
  <c r="OH43" s="1"/>
  <c r="OA6"/>
  <c r="OA7" s="1"/>
  <c r="OA8" s="1"/>
  <c r="OA9" s="1"/>
  <c r="OA10" s="1"/>
  <c r="OA11" s="1"/>
  <c r="OA12" s="1"/>
  <c r="OA13" s="1"/>
  <c r="OA14" s="1"/>
  <c r="OA15" s="1"/>
  <c r="OA16" s="1"/>
  <c r="OA17" s="1"/>
  <c r="OA18" s="1"/>
  <c r="OA19" s="1"/>
  <c r="OA20" s="1"/>
  <c r="OA21" s="1"/>
  <c r="OA22" s="1"/>
  <c r="OA23" s="1"/>
  <c r="OA24" s="1"/>
  <c r="OA25" s="1"/>
  <c r="OA26" s="1"/>
  <c r="OA27" s="1"/>
  <c r="OA28" s="1"/>
  <c r="OA29" s="1"/>
  <c r="OA30" s="1"/>
  <c r="OA31" s="1"/>
  <c r="OA32" s="1"/>
  <c r="OA33" s="1"/>
  <c r="OA34" s="1"/>
  <c r="OA35" s="1"/>
  <c r="OA36" s="1"/>
  <c r="OA37" s="1"/>
  <c r="OA38" s="1"/>
  <c r="OA39" s="1"/>
  <c r="OA40" s="1"/>
  <c r="OA41" s="1"/>
  <c r="OA42" s="1"/>
  <c r="OA43" s="1"/>
  <c r="NS6"/>
  <c r="NS7" s="1"/>
  <c r="NS8" s="1"/>
  <c r="NS9" s="1"/>
  <c r="NS10" s="1"/>
  <c r="NS11" s="1"/>
  <c r="NS12" s="1"/>
  <c r="NS13" s="1"/>
  <c r="NS14" s="1"/>
  <c r="NS15" s="1"/>
  <c r="NS16" s="1"/>
  <c r="NS17" s="1"/>
  <c r="NS18" s="1"/>
  <c r="NS19" s="1"/>
  <c r="NS20" s="1"/>
  <c r="NS21" s="1"/>
  <c r="NS22" s="1"/>
  <c r="NS23" s="1"/>
  <c r="NS24" s="1"/>
  <c r="NS25" s="1"/>
  <c r="NS26" s="1"/>
  <c r="NS27" s="1"/>
  <c r="NS28" s="1"/>
  <c r="NS29" s="1"/>
  <c r="NS30" s="1"/>
  <c r="NS31" s="1"/>
  <c r="NS32" s="1"/>
  <c r="NS33" s="1"/>
  <c r="NS34" s="1"/>
  <c r="NS35" s="1"/>
  <c r="NS36" s="1"/>
  <c r="NS37" s="1"/>
  <c r="NS38" s="1"/>
  <c r="NS39" s="1"/>
  <c r="NS40" s="1"/>
  <c r="NS41" s="1"/>
  <c r="NS42" s="1"/>
  <c r="NS43" s="1"/>
  <c r="NL6"/>
  <c r="NL7" s="1"/>
  <c r="NL8" s="1"/>
  <c r="NL9" s="1"/>
  <c r="NL10" s="1"/>
  <c r="NL11" s="1"/>
  <c r="NL12" s="1"/>
  <c r="NL13" s="1"/>
  <c r="NL14" s="1"/>
  <c r="NL15" s="1"/>
  <c r="NL16" s="1"/>
  <c r="NL17" s="1"/>
  <c r="NL18" s="1"/>
  <c r="NL19" s="1"/>
  <c r="NL20" s="1"/>
  <c r="NL21" s="1"/>
  <c r="NL22" s="1"/>
  <c r="NL23" s="1"/>
  <c r="NL24" s="1"/>
  <c r="NL25" s="1"/>
  <c r="NL26" s="1"/>
  <c r="NL27" s="1"/>
  <c r="NL28" s="1"/>
  <c r="NL29" s="1"/>
  <c r="NL30" s="1"/>
  <c r="NL31" s="1"/>
  <c r="NL32" s="1"/>
  <c r="NL33" s="1"/>
  <c r="NL34" s="1"/>
  <c r="NL35" s="1"/>
  <c r="NL36" s="1"/>
  <c r="NL37" s="1"/>
  <c r="NL38" s="1"/>
  <c r="NL39" s="1"/>
  <c r="NL40" s="1"/>
  <c r="NL41" s="1"/>
  <c r="NL42" s="1"/>
  <c r="NL43" s="1"/>
  <c r="NE6"/>
  <c r="NE7" s="1"/>
  <c r="NE8" s="1"/>
  <c r="NE9" s="1"/>
  <c r="NE10" s="1"/>
  <c r="NE11" s="1"/>
  <c r="NE12" s="1"/>
  <c r="NE13" s="1"/>
  <c r="NE14" s="1"/>
  <c r="NE15" s="1"/>
  <c r="NE16" s="1"/>
  <c r="NE17" s="1"/>
  <c r="NE18" s="1"/>
  <c r="NE19" s="1"/>
  <c r="NE20" s="1"/>
  <c r="NE21" s="1"/>
  <c r="NE22" s="1"/>
  <c r="NE23" s="1"/>
  <c r="NE24" s="1"/>
  <c r="NE25" s="1"/>
  <c r="NE26" s="1"/>
  <c r="NE27" s="1"/>
  <c r="NE28" s="1"/>
  <c r="NE29" s="1"/>
  <c r="NE30" s="1"/>
  <c r="NE31" s="1"/>
  <c r="NE32" s="1"/>
  <c r="NE33" s="1"/>
  <c r="NE34" s="1"/>
  <c r="NE35" s="1"/>
  <c r="NE36" s="1"/>
  <c r="NE37" s="1"/>
  <c r="NE38" s="1"/>
  <c r="NE39" s="1"/>
  <c r="NE40" s="1"/>
  <c r="NE41" s="1"/>
  <c r="NE42" s="1"/>
  <c r="NE43" s="1"/>
  <c r="MX6"/>
  <c r="MX7" s="1"/>
  <c r="MX8" s="1"/>
  <c r="MX9" s="1"/>
  <c r="MX10" s="1"/>
  <c r="MX11" s="1"/>
  <c r="MX12" s="1"/>
  <c r="MX13" s="1"/>
  <c r="MX14" s="1"/>
  <c r="MX15" s="1"/>
  <c r="MX16" s="1"/>
  <c r="MX17" s="1"/>
  <c r="MX18" s="1"/>
  <c r="MX19" s="1"/>
  <c r="MX20" s="1"/>
  <c r="MX21" s="1"/>
  <c r="MX22" s="1"/>
  <c r="MX23" s="1"/>
  <c r="MX24" s="1"/>
  <c r="MX25" s="1"/>
  <c r="MX26" s="1"/>
  <c r="MX27" s="1"/>
  <c r="MX28" s="1"/>
  <c r="MX29" s="1"/>
  <c r="MX30" s="1"/>
  <c r="MX31" s="1"/>
  <c r="MX32" s="1"/>
  <c r="MX33" s="1"/>
  <c r="MX34" s="1"/>
  <c r="MX35" s="1"/>
  <c r="MX36" s="1"/>
  <c r="MX37" s="1"/>
  <c r="MX38" s="1"/>
  <c r="MX39" s="1"/>
  <c r="MX40" s="1"/>
  <c r="MX41" s="1"/>
  <c r="MX42" s="1"/>
  <c r="MX43" s="1"/>
  <c r="MQ6"/>
  <c r="MQ7" s="1"/>
  <c r="MQ8" s="1"/>
  <c r="MQ9" s="1"/>
  <c r="MQ10" s="1"/>
  <c r="MQ11" s="1"/>
  <c r="MQ12" s="1"/>
  <c r="MQ13" s="1"/>
  <c r="MQ14" s="1"/>
  <c r="MQ15" s="1"/>
  <c r="MQ16" s="1"/>
  <c r="MQ17" s="1"/>
  <c r="MQ18" s="1"/>
  <c r="MQ19" s="1"/>
  <c r="MQ20" s="1"/>
  <c r="MQ21" s="1"/>
  <c r="MQ22" s="1"/>
  <c r="MQ23" s="1"/>
  <c r="MQ24" s="1"/>
  <c r="MQ25" s="1"/>
  <c r="MQ26" s="1"/>
  <c r="MQ27" s="1"/>
  <c r="MQ28" s="1"/>
  <c r="MQ29" s="1"/>
  <c r="MQ30" s="1"/>
  <c r="MQ31" s="1"/>
  <c r="MQ32" s="1"/>
  <c r="MQ33" s="1"/>
  <c r="MQ34" s="1"/>
  <c r="MQ35" s="1"/>
  <c r="MQ36" s="1"/>
  <c r="MQ37" s="1"/>
  <c r="MQ38" s="1"/>
  <c r="MQ39" s="1"/>
  <c r="MQ40" s="1"/>
  <c r="MQ41" s="1"/>
  <c r="MQ42" s="1"/>
  <c r="MQ43" s="1"/>
  <c r="MJ6"/>
  <c r="MJ7" s="1"/>
  <c r="MJ8" s="1"/>
  <c r="MJ9" s="1"/>
  <c r="MJ10" s="1"/>
  <c r="MJ11" s="1"/>
  <c r="MJ12" s="1"/>
  <c r="MJ13" s="1"/>
  <c r="MJ14" s="1"/>
  <c r="MJ15" s="1"/>
  <c r="MJ16" s="1"/>
  <c r="MJ17" s="1"/>
  <c r="MJ18" s="1"/>
  <c r="MJ19" s="1"/>
  <c r="MJ20" s="1"/>
  <c r="MJ21" s="1"/>
  <c r="MJ22" s="1"/>
  <c r="MJ23" s="1"/>
  <c r="MJ24" s="1"/>
  <c r="MJ25" s="1"/>
  <c r="MJ26" s="1"/>
  <c r="MJ27" s="1"/>
  <c r="MJ28" s="1"/>
  <c r="MJ29" s="1"/>
  <c r="MJ30" s="1"/>
  <c r="MJ31" s="1"/>
  <c r="MJ32" s="1"/>
  <c r="MJ33" s="1"/>
  <c r="MJ34" s="1"/>
  <c r="MJ35" s="1"/>
  <c r="MJ36" s="1"/>
  <c r="MJ37" s="1"/>
  <c r="MJ38" s="1"/>
  <c r="MJ39" s="1"/>
  <c r="MJ40" s="1"/>
  <c r="MJ41" s="1"/>
  <c r="MJ42" s="1"/>
  <c r="MJ43" s="1"/>
  <c r="MC6"/>
  <c r="MC7" s="1"/>
  <c r="MC8" s="1"/>
  <c r="MC9" s="1"/>
  <c r="MC10" s="1"/>
  <c r="MC11" s="1"/>
  <c r="MC12" s="1"/>
  <c r="MC13" s="1"/>
  <c r="MC14" s="1"/>
  <c r="MC15" s="1"/>
  <c r="MC16" s="1"/>
  <c r="MC17" s="1"/>
  <c r="MC18" s="1"/>
  <c r="MC19" s="1"/>
  <c r="MC20" s="1"/>
  <c r="MC21" s="1"/>
  <c r="MC22" s="1"/>
  <c r="MC23" s="1"/>
  <c r="MC24" s="1"/>
  <c r="MC25" s="1"/>
  <c r="MC26" s="1"/>
  <c r="MC27" s="1"/>
  <c r="MC28" s="1"/>
  <c r="MC29" s="1"/>
  <c r="MC30" s="1"/>
  <c r="MC31" s="1"/>
  <c r="MC32" s="1"/>
  <c r="MC33" s="1"/>
  <c r="MC34" s="1"/>
  <c r="MC35" s="1"/>
  <c r="MC36" s="1"/>
  <c r="MC37" s="1"/>
  <c r="MC38" s="1"/>
  <c r="MC39" s="1"/>
  <c r="MC40" s="1"/>
  <c r="MC41" s="1"/>
  <c r="MC42" s="1"/>
  <c r="MC43" s="1"/>
  <c r="LV6"/>
  <c r="LV7" s="1"/>
  <c r="LV8" s="1"/>
  <c r="LV9" s="1"/>
  <c r="LV10" s="1"/>
  <c r="LV11" s="1"/>
  <c r="LV12" s="1"/>
  <c r="LV13" s="1"/>
  <c r="LV14" s="1"/>
  <c r="LV15" s="1"/>
  <c r="LV16" s="1"/>
  <c r="LV17" s="1"/>
  <c r="LV18" s="1"/>
  <c r="LV19" s="1"/>
  <c r="LV20" s="1"/>
  <c r="LV21" s="1"/>
  <c r="LV22" s="1"/>
  <c r="LV23" s="1"/>
  <c r="LV24" s="1"/>
  <c r="LV25" s="1"/>
  <c r="LV26" s="1"/>
  <c r="LV27" s="1"/>
  <c r="LV28" s="1"/>
  <c r="LV29" s="1"/>
  <c r="LV30" s="1"/>
  <c r="LV31" s="1"/>
  <c r="LV32" s="1"/>
  <c r="LV33" s="1"/>
  <c r="LV34" s="1"/>
  <c r="LV35" s="1"/>
  <c r="LV36" s="1"/>
  <c r="LV37" s="1"/>
  <c r="LV38" s="1"/>
  <c r="LV39" s="1"/>
  <c r="LV40" s="1"/>
  <c r="LV41" s="1"/>
  <c r="LV42" s="1"/>
  <c r="LV43" s="1"/>
  <c r="LO6"/>
  <c r="LO7" s="1"/>
  <c r="LO8" s="1"/>
  <c r="LO9" s="1"/>
  <c r="LO10" s="1"/>
  <c r="LO11" s="1"/>
  <c r="LO12" s="1"/>
  <c r="LO13" s="1"/>
  <c r="LO14" s="1"/>
  <c r="LO15" s="1"/>
  <c r="LO16" s="1"/>
  <c r="LO17" s="1"/>
  <c r="LO18" s="1"/>
  <c r="LO19" s="1"/>
  <c r="LO20" s="1"/>
  <c r="LO21" s="1"/>
  <c r="LO22" s="1"/>
  <c r="LO23" s="1"/>
  <c r="LO24" s="1"/>
  <c r="LO25" s="1"/>
  <c r="LO26" s="1"/>
  <c r="LO27" s="1"/>
  <c r="LO28" s="1"/>
  <c r="LO29" s="1"/>
  <c r="LO30" s="1"/>
  <c r="LO31" s="1"/>
  <c r="LO32" s="1"/>
  <c r="LO33" s="1"/>
  <c r="LO34" s="1"/>
  <c r="LO35" s="1"/>
  <c r="LO36" s="1"/>
  <c r="LO37" s="1"/>
  <c r="LO38" s="1"/>
  <c r="LO39" s="1"/>
  <c r="LO40" s="1"/>
  <c r="LO41" s="1"/>
  <c r="LO42" s="1"/>
  <c r="LO43" s="1"/>
  <c r="LH6"/>
  <c r="LH7" s="1"/>
  <c r="LH8" s="1"/>
  <c r="LH9" s="1"/>
  <c r="LH10" s="1"/>
  <c r="LH11" s="1"/>
  <c r="LH12" s="1"/>
  <c r="LH13" s="1"/>
  <c r="LH14" s="1"/>
  <c r="LH15" s="1"/>
  <c r="LH16" s="1"/>
  <c r="LH17" s="1"/>
  <c r="LH18" s="1"/>
  <c r="LH19" s="1"/>
  <c r="LH20" s="1"/>
  <c r="LH21" s="1"/>
  <c r="LH22" s="1"/>
  <c r="LH23" s="1"/>
  <c r="LH24" s="1"/>
  <c r="LH25" s="1"/>
  <c r="LH26" s="1"/>
  <c r="LH27" s="1"/>
  <c r="LH28" s="1"/>
  <c r="LH29" s="1"/>
  <c r="LH30" s="1"/>
  <c r="LH31" s="1"/>
  <c r="LH32" s="1"/>
  <c r="LH33" s="1"/>
  <c r="LH34" s="1"/>
  <c r="LH35" s="1"/>
  <c r="LH36" s="1"/>
  <c r="LH37" s="1"/>
  <c r="LH38" s="1"/>
  <c r="LH39" s="1"/>
  <c r="LH40" s="1"/>
  <c r="LH41" s="1"/>
  <c r="LH42" s="1"/>
  <c r="LH43" s="1"/>
  <c r="LA6"/>
  <c r="LA7" s="1"/>
  <c r="LA8" s="1"/>
  <c r="LA9" s="1"/>
  <c r="LA10" s="1"/>
  <c r="LA11" s="1"/>
  <c r="LA12" s="1"/>
  <c r="LA13" s="1"/>
  <c r="LA14" s="1"/>
  <c r="LA15" s="1"/>
  <c r="LA16" s="1"/>
  <c r="LA17" s="1"/>
  <c r="LA18" s="1"/>
  <c r="LA19" s="1"/>
  <c r="LA20" s="1"/>
  <c r="LA21" s="1"/>
  <c r="LA22" s="1"/>
  <c r="LA23" s="1"/>
  <c r="LA24" s="1"/>
  <c r="LA25" s="1"/>
  <c r="LA26" s="1"/>
  <c r="LA27" s="1"/>
  <c r="LA28" s="1"/>
  <c r="LA29" s="1"/>
  <c r="LA30" s="1"/>
  <c r="LA31" s="1"/>
  <c r="LA32" s="1"/>
  <c r="LA33" s="1"/>
  <c r="LA34" s="1"/>
  <c r="LA35" s="1"/>
  <c r="LA36" s="1"/>
  <c r="LA37" s="1"/>
  <c r="LA38" s="1"/>
  <c r="LA39" s="1"/>
  <c r="LA40" s="1"/>
  <c r="LA41" s="1"/>
  <c r="LA42" s="1"/>
  <c r="LA43" s="1"/>
  <c r="KT6"/>
  <c r="KT7" s="1"/>
  <c r="KT8" s="1"/>
  <c r="KT9" s="1"/>
  <c r="KT10" s="1"/>
  <c r="KT11" s="1"/>
  <c r="KT12" s="1"/>
  <c r="KT13" s="1"/>
  <c r="KT14" s="1"/>
  <c r="KT15" s="1"/>
  <c r="KT16" s="1"/>
  <c r="KT17" s="1"/>
  <c r="KT18" s="1"/>
  <c r="KT19" s="1"/>
  <c r="KT20" s="1"/>
  <c r="KT21" s="1"/>
  <c r="KT22" s="1"/>
  <c r="KT23" s="1"/>
  <c r="KT24" s="1"/>
  <c r="KT25" s="1"/>
  <c r="KT26" s="1"/>
  <c r="KT27" s="1"/>
  <c r="KT28" s="1"/>
  <c r="KT29" s="1"/>
  <c r="KT30" s="1"/>
  <c r="KT31" s="1"/>
  <c r="KT32" s="1"/>
  <c r="KT33" s="1"/>
  <c r="KT34" s="1"/>
  <c r="KT35" s="1"/>
  <c r="KT36" s="1"/>
  <c r="KT37" s="1"/>
  <c r="KT38" s="1"/>
  <c r="KT39" s="1"/>
  <c r="KT40" s="1"/>
  <c r="KT41" s="1"/>
  <c r="KT42" s="1"/>
  <c r="KT43" s="1"/>
  <c r="KM6"/>
  <c r="KM7" s="1"/>
  <c r="KM8" s="1"/>
  <c r="KM9" s="1"/>
  <c r="KM10" s="1"/>
  <c r="KM11" s="1"/>
  <c r="KM12" s="1"/>
  <c r="KM13" s="1"/>
  <c r="KM14" s="1"/>
  <c r="KM15" s="1"/>
  <c r="KM16" s="1"/>
  <c r="KM17" s="1"/>
  <c r="KM18" s="1"/>
  <c r="KM19" s="1"/>
  <c r="KM20" s="1"/>
  <c r="KM21" s="1"/>
  <c r="KM22" s="1"/>
  <c r="KM23" s="1"/>
  <c r="KM24" s="1"/>
  <c r="KM25" s="1"/>
  <c r="KM26" s="1"/>
  <c r="KM27" s="1"/>
  <c r="KM28" s="1"/>
  <c r="KM29" s="1"/>
  <c r="KM30" s="1"/>
  <c r="KM31" s="1"/>
  <c r="KM32" s="1"/>
  <c r="KM33" s="1"/>
  <c r="KM34" s="1"/>
  <c r="KM35" s="1"/>
  <c r="KM36" s="1"/>
  <c r="KM37" s="1"/>
  <c r="KM38" s="1"/>
  <c r="KM39" s="1"/>
  <c r="KM40" s="1"/>
  <c r="KM41" s="1"/>
  <c r="KM42" s="1"/>
  <c r="KM43" s="1"/>
  <c r="KF6"/>
  <c r="KF7" s="1"/>
  <c r="KF8" s="1"/>
  <c r="KF9" s="1"/>
  <c r="KF10" s="1"/>
  <c r="KF11" s="1"/>
  <c r="KF12" s="1"/>
  <c r="KF13" s="1"/>
  <c r="KF14" s="1"/>
  <c r="KF15" s="1"/>
  <c r="KF16" s="1"/>
  <c r="KF17" s="1"/>
  <c r="KF18" s="1"/>
  <c r="KF19" s="1"/>
  <c r="KF20" s="1"/>
  <c r="KF21" s="1"/>
  <c r="KF22" s="1"/>
  <c r="KF23" s="1"/>
  <c r="KF24" s="1"/>
  <c r="KF25" s="1"/>
  <c r="KF26" s="1"/>
  <c r="KF27" s="1"/>
  <c r="KF28" s="1"/>
  <c r="KF29" s="1"/>
  <c r="KF30" s="1"/>
  <c r="KF31" s="1"/>
  <c r="KF32" s="1"/>
  <c r="KF33" s="1"/>
  <c r="KF34" s="1"/>
  <c r="KF35" s="1"/>
  <c r="KF36" s="1"/>
  <c r="KF37" s="1"/>
  <c r="KF38" s="1"/>
  <c r="KF39" s="1"/>
  <c r="KF40" s="1"/>
  <c r="KF41" s="1"/>
  <c r="KF42" s="1"/>
  <c r="KF43" s="1"/>
  <c r="JY6"/>
  <c r="JY7" s="1"/>
  <c r="JY8" s="1"/>
  <c r="JY9" s="1"/>
  <c r="JY10" s="1"/>
  <c r="JY11" s="1"/>
  <c r="JY12" s="1"/>
  <c r="JY13" s="1"/>
  <c r="JY14" s="1"/>
  <c r="JY15" s="1"/>
  <c r="JY16" s="1"/>
  <c r="JY17" s="1"/>
  <c r="JY18" s="1"/>
  <c r="JY19" s="1"/>
  <c r="JY20" s="1"/>
  <c r="JY21" s="1"/>
  <c r="JY22" s="1"/>
  <c r="JY23" s="1"/>
  <c r="JY24" s="1"/>
  <c r="JY25" s="1"/>
  <c r="JY26" s="1"/>
  <c r="JY27" s="1"/>
  <c r="JY28" s="1"/>
  <c r="JY29" s="1"/>
  <c r="JY30" s="1"/>
  <c r="JY31" s="1"/>
  <c r="JY32" s="1"/>
  <c r="JY33" s="1"/>
  <c r="JY34" s="1"/>
  <c r="JY35" s="1"/>
  <c r="JY36" s="1"/>
  <c r="JY37" s="1"/>
  <c r="JY38" s="1"/>
  <c r="JY39" s="1"/>
  <c r="JY40" s="1"/>
  <c r="JY41" s="1"/>
  <c r="JY42" s="1"/>
  <c r="JY43" s="1"/>
  <c r="JR6"/>
  <c r="JR7" s="1"/>
  <c r="JR8" s="1"/>
  <c r="JR9" s="1"/>
  <c r="JR10" s="1"/>
  <c r="JR11" s="1"/>
  <c r="JR12" s="1"/>
  <c r="JR13" s="1"/>
  <c r="JR14" s="1"/>
  <c r="JR15" s="1"/>
  <c r="JR16" s="1"/>
  <c r="JR17" s="1"/>
  <c r="JR18" s="1"/>
  <c r="JR19" s="1"/>
  <c r="JR20" s="1"/>
  <c r="JR21" s="1"/>
  <c r="JR22" s="1"/>
  <c r="JR23" s="1"/>
  <c r="JR24" s="1"/>
  <c r="JR25" s="1"/>
  <c r="JR26" s="1"/>
  <c r="JR27" s="1"/>
  <c r="JR28" s="1"/>
  <c r="JR29" s="1"/>
  <c r="JR30" s="1"/>
  <c r="JR31" s="1"/>
  <c r="JR32" s="1"/>
  <c r="JR33" s="1"/>
  <c r="JR34" s="1"/>
  <c r="JR35" s="1"/>
  <c r="JR36" s="1"/>
  <c r="JR37" s="1"/>
  <c r="JR38" s="1"/>
  <c r="JR39" s="1"/>
  <c r="JR40" s="1"/>
  <c r="JR41" s="1"/>
  <c r="JR42" s="1"/>
  <c r="JR43" s="1"/>
  <c r="JR44" s="1"/>
  <c r="JR45" s="1"/>
  <c r="JR46" s="1"/>
  <c r="JR47" s="1"/>
  <c r="JR48" s="1"/>
  <c r="JR49" s="1"/>
  <c r="JR50" s="1"/>
  <c r="JR51" s="1"/>
  <c r="JR52" s="1"/>
  <c r="JR53" s="1"/>
  <c r="JR54" s="1"/>
  <c r="JR55" s="1"/>
  <c r="JR56" s="1"/>
  <c r="JR57" s="1"/>
  <c r="JR58" s="1"/>
  <c r="JR59" s="1"/>
  <c r="JR60" s="1"/>
  <c r="IW6"/>
  <c r="IW7" s="1"/>
  <c r="IW8" s="1"/>
  <c r="IW9" s="1"/>
  <c r="IW10" s="1"/>
  <c r="IW11" s="1"/>
  <c r="IW12" s="1"/>
  <c r="IW13" s="1"/>
  <c r="IW14" s="1"/>
  <c r="IW15" s="1"/>
  <c r="IW16" s="1"/>
  <c r="IW17" s="1"/>
  <c r="IW18" s="1"/>
  <c r="IW19" s="1"/>
  <c r="IW20" s="1"/>
  <c r="IW21" s="1"/>
  <c r="IW22" s="1"/>
  <c r="IW23" s="1"/>
  <c r="IW24" s="1"/>
  <c r="IW25" s="1"/>
  <c r="IW26" s="1"/>
  <c r="IW27" s="1"/>
  <c r="IW28" s="1"/>
  <c r="IW29" s="1"/>
  <c r="IW30" s="1"/>
  <c r="IW31" s="1"/>
  <c r="IW32" s="1"/>
  <c r="IW33" s="1"/>
  <c r="IW34" s="1"/>
  <c r="IW35" s="1"/>
  <c r="IW36" s="1"/>
  <c r="IW37" s="1"/>
  <c r="IW38" s="1"/>
  <c r="IW39" s="1"/>
  <c r="IW40" s="1"/>
  <c r="IW41" s="1"/>
  <c r="IW42" s="1"/>
  <c r="IW43" s="1"/>
  <c r="IW44" s="1"/>
  <c r="IW45" s="1"/>
  <c r="IW46" s="1"/>
  <c r="IW47" s="1"/>
  <c r="IW48" s="1"/>
  <c r="IW49" s="1"/>
  <c r="IW50" s="1"/>
  <c r="IW51" s="1"/>
  <c r="IW52" s="1"/>
  <c r="IW53" s="1"/>
  <c r="IW54" s="1"/>
  <c r="IW55" s="1"/>
  <c r="IW56" s="1"/>
  <c r="IW57" s="1"/>
  <c r="IW58" s="1"/>
  <c r="IW59" s="1"/>
  <c r="IW60" s="1"/>
  <c r="IW61" s="1"/>
  <c r="IW62" s="1"/>
  <c r="IW63" s="1"/>
  <c r="IW64" s="1"/>
  <c r="IW65" s="1"/>
  <c r="IW66" s="1"/>
  <c r="IW67" s="1"/>
  <c r="IW68" s="1"/>
  <c r="IW69" s="1"/>
  <c r="IW70" s="1"/>
  <c r="JD6" s="1"/>
  <c r="JD7" s="1"/>
  <c r="JD8" s="1"/>
  <c r="JD9" s="1"/>
  <c r="JD10" s="1"/>
  <c r="JD11" s="1"/>
  <c r="JD12" s="1"/>
  <c r="JD13" s="1"/>
  <c r="JD14" s="1"/>
  <c r="JD15" s="1"/>
  <c r="JD16" s="1"/>
  <c r="JD17" s="1"/>
  <c r="JD18" s="1"/>
  <c r="JD19" s="1"/>
  <c r="JD20" s="1"/>
  <c r="JD21" s="1"/>
  <c r="JD22" s="1"/>
  <c r="JD23" s="1"/>
  <c r="JD24" s="1"/>
  <c r="JD25" s="1"/>
  <c r="JD26" s="1"/>
  <c r="JD27" s="1"/>
  <c r="JD28" s="1"/>
  <c r="JD29" s="1"/>
  <c r="JD30" s="1"/>
  <c r="JD31" s="1"/>
  <c r="JD32" s="1"/>
  <c r="JD33" s="1"/>
  <c r="JD34" s="1"/>
  <c r="JD35" s="1"/>
  <c r="JD36" s="1"/>
  <c r="JD37" s="1"/>
  <c r="JD38" s="1"/>
  <c r="JD39" s="1"/>
  <c r="JD40" s="1"/>
  <c r="JD41" s="1"/>
  <c r="JD42" s="1"/>
  <c r="JD43" s="1"/>
  <c r="JD44" s="1"/>
  <c r="JD45" s="1"/>
  <c r="JD46" s="1"/>
  <c r="JD47" s="1"/>
  <c r="JD48" s="1"/>
  <c r="JD49" s="1"/>
  <c r="JD50" s="1"/>
  <c r="JD51" s="1"/>
  <c r="JD52" s="1"/>
  <c r="JD53" s="1"/>
  <c r="JD54" s="1"/>
  <c r="JD55" s="1"/>
  <c r="JD56" s="1"/>
  <c r="JD57" s="1"/>
  <c r="JD58" s="1"/>
  <c r="JD59" s="1"/>
  <c r="JD60" s="1"/>
  <c r="JD61" s="1"/>
  <c r="JD62" s="1"/>
  <c r="JD63" s="1"/>
  <c r="JD64" s="1"/>
  <c r="JD65" s="1"/>
  <c r="JD66" s="1"/>
  <c r="JD67" s="1"/>
  <c r="JD68" s="1"/>
  <c r="JD69" s="1"/>
  <c r="JD70" s="1"/>
  <c r="JK6" s="1"/>
  <c r="JK7" s="1"/>
  <c r="JK8" s="1"/>
  <c r="JK9" s="1"/>
  <c r="JK10" s="1"/>
  <c r="JK11" s="1"/>
  <c r="JK12" s="1"/>
  <c r="JK13" s="1"/>
  <c r="JK14" s="1"/>
  <c r="JK15" s="1"/>
  <c r="JK16" s="1"/>
  <c r="JK17" s="1"/>
  <c r="JK18" s="1"/>
  <c r="JK19" s="1"/>
  <c r="JK20" s="1"/>
  <c r="JK21" s="1"/>
  <c r="JK22" s="1"/>
  <c r="JK23" s="1"/>
  <c r="JK24" s="1"/>
  <c r="JK25" s="1"/>
  <c r="JK26" s="1"/>
  <c r="JK27" s="1"/>
  <c r="JK28" s="1"/>
  <c r="JK29" s="1"/>
  <c r="JK30" s="1"/>
  <c r="JK31" s="1"/>
  <c r="JK32" s="1"/>
  <c r="JK33" s="1"/>
  <c r="JK34" s="1"/>
  <c r="JK35" s="1"/>
  <c r="JK36" s="1"/>
  <c r="JK37" s="1"/>
  <c r="JK38" s="1"/>
  <c r="JK39" s="1"/>
  <c r="JK40" s="1"/>
  <c r="JK41" s="1"/>
  <c r="JK42" s="1"/>
  <c r="JK43" s="1"/>
  <c r="JK44" s="1"/>
  <c r="JK45" s="1"/>
  <c r="JK46" s="1"/>
  <c r="JK47" s="1"/>
  <c r="JK48" s="1"/>
  <c r="JK49" s="1"/>
  <c r="JK50" s="1"/>
  <c r="JK51" s="1"/>
  <c r="JK52" s="1"/>
  <c r="JK53" s="1"/>
  <c r="JK54" s="1"/>
  <c r="JK55" s="1"/>
  <c r="JK56" s="1"/>
  <c r="JK57" s="1"/>
  <c r="JK58" s="1"/>
  <c r="JK59" s="1"/>
  <c r="JK60" s="1"/>
  <c r="JK61" s="1"/>
  <c r="JK62" s="1"/>
  <c r="JK63" s="1"/>
  <c r="JK64" s="1"/>
  <c r="JK65" s="1"/>
  <c r="JK66" s="1"/>
  <c r="JK67" s="1"/>
  <c r="JK68" s="1"/>
  <c r="JK69" s="1"/>
  <c r="JK70" s="1"/>
  <c r="IP6"/>
  <c r="IP7" s="1"/>
  <c r="IP8" s="1"/>
  <c r="IP9" s="1"/>
  <c r="IP10" s="1"/>
  <c r="IP11" s="1"/>
  <c r="IP12" s="1"/>
  <c r="IP13" s="1"/>
  <c r="IP14" s="1"/>
  <c r="IP15" s="1"/>
  <c r="IP16" s="1"/>
  <c r="IP17" s="1"/>
  <c r="IP18" s="1"/>
  <c r="IP19" s="1"/>
  <c r="IP20" s="1"/>
  <c r="IP21" s="1"/>
  <c r="IP22" s="1"/>
  <c r="IP23" s="1"/>
  <c r="IP24" s="1"/>
  <c r="IP25" s="1"/>
  <c r="IP26" s="1"/>
  <c r="IP27" s="1"/>
  <c r="IP28" s="1"/>
  <c r="IP29" s="1"/>
  <c r="IP30" s="1"/>
  <c r="IP31" s="1"/>
  <c r="IP32" s="1"/>
  <c r="IP33" s="1"/>
  <c r="IP34" s="1"/>
  <c r="IP35" s="1"/>
  <c r="IP36" s="1"/>
  <c r="IP37" s="1"/>
  <c r="IP38" s="1"/>
  <c r="IP39" s="1"/>
  <c r="IP40" s="1"/>
  <c r="IP41" s="1"/>
  <c r="IP42" s="1"/>
  <c r="IP43" s="1"/>
  <c r="IP44" s="1"/>
  <c r="IP45" s="1"/>
  <c r="IP46" s="1"/>
  <c r="IP47" s="1"/>
  <c r="IP48" s="1"/>
  <c r="IP49" s="1"/>
  <c r="IP50" s="1"/>
  <c r="IP51" s="1"/>
  <c r="IP52" s="1"/>
  <c r="IP53" s="1"/>
  <c r="IP54" s="1"/>
  <c r="II6"/>
  <c r="II7" s="1"/>
  <c r="II8" s="1"/>
  <c r="II9" s="1"/>
  <c r="II10" s="1"/>
  <c r="II11" s="1"/>
  <c r="II12" s="1"/>
  <c r="II13" s="1"/>
  <c r="II14" s="1"/>
  <c r="II15" s="1"/>
  <c r="II16" s="1"/>
  <c r="II17" s="1"/>
  <c r="II18" s="1"/>
  <c r="II19" s="1"/>
  <c r="II20" s="1"/>
  <c r="II21" s="1"/>
  <c r="II22" s="1"/>
  <c r="II23" s="1"/>
  <c r="II24" s="1"/>
  <c r="II25" s="1"/>
  <c r="II26" s="1"/>
  <c r="II27" s="1"/>
  <c r="II28" s="1"/>
  <c r="II29" s="1"/>
  <c r="II30" s="1"/>
  <c r="II31" s="1"/>
  <c r="II32" s="1"/>
  <c r="II33" s="1"/>
  <c r="II34" s="1"/>
  <c r="II35" s="1"/>
  <c r="II36" s="1"/>
  <c r="II37" s="1"/>
  <c r="II38" s="1"/>
  <c r="II39" s="1"/>
  <c r="II40" s="1"/>
  <c r="II41" s="1"/>
  <c r="II42" s="1"/>
  <c r="II43" s="1"/>
  <c r="II44" s="1"/>
  <c r="II45" s="1"/>
  <c r="II46" s="1"/>
  <c r="II47" s="1"/>
  <c r="II48" s="1"/>
  <c r="II49" s="1"/>
  <c r="II50" s="1"/>
  <c r="II51" s="1"/>
  <c r="II52" s="1"/>
  <c r="II53" s="1"/>
  <c r="II54" s="1"/>
  <c r="IB6"/>
  <c r="IB7" s="1"/>
  <c r="IB8" s="1"/>
  <c r="IB9" s="1"/>
  <c r="IB10" s="1"/>
  <c r="IB11" s="1"/>
  <c r="IB12" s="1"/>
  <c r="IB13" s="1"/>
  <c r="IB14" s="1"/>
  <c r="IB15" s="1"/>
  <c r="IB16" s="1"/>
  <c r="IB17" s="1"/>
  <c r="IB18" s="1"/>
  <c r="IB19" s="1"/>
  <c r="IB20" s="1"/>
  <c r="IB21" s="1"/>
  <c r="IB22" s="1"/>
  <c r="IB23" s="1"/>
  <c r="IB24" s="1"/>
  <c r="IB25" s="1"/>
  <c r="IB26" s="1"/>
  <c r="IB27" s="1"/>
  <c r="IB28" s="1"/>
  <c r="IB29" s="1"/>
  <c r="IB30" s="1"/>
  <c r="IB31" s="1"/>
  <c r="IB32" s="1"/>
  <c r="IB33" s="1"/>
  <c r="IB34" s="1"/>
  <c r="IB35" s="1"/>
  <c r="IB36" s="1"/>
  <c r="IB37" s="1"/>
  <c r="IB38" s="1"/>
  <c r="IB39" s="1"/>
  <c r="IB40" s="1"/>
  <c r="IB41" s="1"/>
  <c r="IB42" s="1"/>
  <c r="IB43" s="1"/>
  <c r="HU6"/>
  <c r="HU7" s="1"/>
  <c r="HU8" s="1"/>
  <c r="HU9" s="1"/>
  <c r="HU10" s="1"/>
  <c r="HU11" s="1"/>
  <c r="HU12" s="1"/>
  <c r="HU13" s="1"/>
  <c r="HU14" s="1"/>
  <c r="HU15" s="1"/>
  <c r="HU16" s="1"/>
  <c r="HU17" s="1"/>
  <c r="HU18" s="1"/>
  <c r="HU19" s="1"/>
  <c r="HU20" s="1"/>
  <c r="HU21" s="1"/>
  <c r="HU22" s="1"/>
  <c r="HU23" s="1"/>
  <c r="HU24" s="1"/>
  <c r="HU25" s="1"/>
  <c r="HU26" s="1"/>
  <c r="HU27" s="1"/>
  <c r="HU28" s="1"/>
  <c r="HU29" s="1"/>
  <c r="HU30" s="1"/>
  <c r="HU31" s="1"/>
  <c r="HU32" s="1"/>
  <c r="HU33" s="1"/>
  <c r="HU34" s="1"/>
  <c r="HU35" s="1"/>
  <c r="HU36" s="1"/>
  <c r="HU37" s="1"/>
  <c r="HU38" s="1"/>
  <c r="HU39" s="1"/>
  <c r="HU40" s="1"/>
  <c r="HU41" s="1"/>
  <c r="HU42" s="1"/>
  <c r="HU43" s="1"/>
  <c r="HN6"/>
  <c r="HN7" s="1"/>
  <c r="HN8" s="1"/>
  <c r="HN9" s="1"/>
  <c r="HN10" s="1"/>
  <c r="HN11" s="1"/>
  <c r="HN12" s="1"/>
  <c r="HN13" s="1"/>
  <c r="HN14" s="1"/>
  <c r="HN15" s="1"/>
  <c r="HN16" s="1"/>
  <c r="HN17" s="1"/>
  <c r="HN18" s="1"/>
  <c r="HN19" s="1"/>
  <c r="HN20" s="1"/>
  <c r="HN21" s="1"/>
  <c r="HN22" s="1"/>
  <c r="HN23" s="1"/>
  <c r="HN24" s="1"/>
  <c r="HN25" s="1"/>
  <c r="HN26" s="1"/>
  <c r="HN27" s="1"/>
  <c r="HN28" s="1"/>
  <c r="HN29" s="1"/>
  <c r="HN30" s="1"/>
  <c r="HN31" s="1"/>
  <c r="HN32" s="1"/>
  <c r="HN33" s="1"/>
  <c r="HN34" s="1"/>
  <c r="HN35" s="1"/>
  <c r="HN36" s="1"/>
  <c r="HN37" s="1"/>
  <c r="HN38" s="1"/>
  <c r="HN39" s="1"/>
  <c r="HN40" s="1"/>
  <c r="HN41" s="1"/>
  <c r="HN42" s="1"/>
  <c r="HN43" s="1"/>
  <c r="HG6"/>
  <c r="HG7" s="1"/>
  <c r="HG8" s="1"/>
  <c r="HG9" s="1"/>
  <c r="HG10" s="1"/>
  <c r="HG11" s="1"/>
  <c r="HG12" s="1"/>
  <c r="HG13" s="1"/>
  <c r="HG14" s="1"/>
  <c r="HG15" s="1"/>
  <c r="HG16" s="1"/>
  <c r="HG17" s="1"/>
  <c r="HG18" s="1"/>
  <c r="HG19" s="1"/>
  <c r="HG20" s="1"/>
  <c r="HG21" s="1"/>
  <c r="HG22" s="1"/>
  <c r="HG23" s="1"/>
  <c r="HG24" s="1"/>
  <c r="HG25" s="1"/>
  <c r="HG26" s="1"/>
  <c r="HG27" s="1"/>
  <c r="HG28" s="1"/>
  <c r="HG29" s="1"/>
  <c r="HG30" s="1"/>
  <c r="HG31" s="1"/>
  <c r="HG32" s="1"/>
  <c r="HG33" s="1"/>
  <c r="HG34" s="1"/>
  <c r="HG35" s="1"/>
  <c r="HG36" s="1"/>
  <c r="HG37" s="1"/>
  <c r="HG38" s="1"/>
  <c r="HG39" s="1"/>
  <c r="HG40" s="1"/>
  <c r="HG41" s="1"/>
  <c r="HG42" s="1"/>
  <c r="HG43" s="1"/>
  <c r="GZ6"/>
  <c r="GZ7" s="1"/>
  <c r="GZ8" s="1"/>
  <c r="GZ9" s="1"/>
  <c r="GZ10" s="1"/>
  <c r="GZ11" s="1"/>
  <c r="GZ12" s="1"/>
  <c r="GZ13" s="1"/>
  <c r="GZ14" s="1"/>
  <c r="GZ15" s="1"/>
  <c r="GZ16" s="1"/>
  <c r="GZ17" s="1"/>
  <c r="GZ18" s="1"/>
  <c r="GZ19" s="1"/>
  <c r="GZ20" s="1"/>
  <c r="GZ21" s="1"/>
  <c r="GZ22" s="1"/>
  <c r="GZ23" s="1"/>
  <c r="GZ24" s="1"/>
  <c r="GZ25" s="1"/>
  <c r="GZ26" s="1"/>
  <c r="GZ27" s="1"/>
  <c r="GZ28" s="1"/>
  <c r="GZ29" s="1"/>
  <c r="GZ30" s="1"/>
  <c r="GZ31" s="1"/>
  <c r="GZ32" s="1"/>
  <c r="GZ33" s="1"/>
  <c r="GZ34" s="1"/>
  <c r="GZ35" s="1"/>
  <c r="GZ36" s="1"/>
  <c r="GZ37" s="1"/>
  <c r="GZ38" s="1"/>
  <c r="GZ39" s="1"/>
  <c r="GZ40" s="1"/>
  <c r="GZ41" s="1"/>
  <c r="GZ42" s="1"/>
  <c r="GZ43" s="1"/>
  <c r="GS6"/>
  <c r="GS7" s="1"/>
  <c r="GS8" s="1"/>
  <c r="GS9" s="1"/>
  <c r="GS10" s="1"/>
  <c r="GS11" s="1"/>
  <c r="GS12" s="1"/>
  <c r="GS13" s="1"/>
  <c r="GS14" s="1"/>
  <c r="GS15" s="1"/>
  <c r="GS16" s="1"/>
  <c r="GS17" s="1"/>
  <c r="GS18" s="1"/>
  <c r="GS19" s="1"/>
  <c r="GS20" s="1"/>
  <c r="GS21" s="1"/>
  <c r="GS22" s="1"/>
  <c r="GS23" s="1"/>
  <c r="GS24" s="1"/>
  <c r="GS25" s="1"/>
  <c r="GS26" s="1"/>
  <c r="GS27" s="1"/>
  <c r="GS28" s="1"/>
  <c r="GS29" s="1"/>
  <c r="GS30" s="1"/>
  <c r="GS31" s="1"/>
  <c r="GS32" s="1"/>
  <c r="GS33" s="1"/>
  <c r="GS34" s="1"/>
  <c r="GS35" s="1"/>
  <c r="GS36" s="1"/>
  <c r="GS37" s="1"/>
  <c r="GS38" s="1"/>
  <c r="GS39" s="1"/>
  <c r="GS40" s="1"/>
  <c r="GS41" s="1"/>
  <c r="GS42" s="1"/>
  <c r="GS43" s="1"/>
  <c r="GK6"/>
  <c r="GK7" s="1"/>
  <c r="GK8" s="1"/>
  <c r="GK9" s="1"/>
  <c r="GK10" s="1"/>
  <c r="GK11" s="1"/>
  <c r="GK12" s="1"/>
  <c r="GK13" s="1"/>
  <c r="GK14" s="1"/>
  <c r="GK15" s="1"/>
  <c r="GK16" s="1"/>
  <c r="GK17" s="1"/>
  <c r="GK18" s="1"/>
  <c r="GK19" s="1"/>
  <c r="GK20" s="1"/>
  <c r="GK21" s="1"/>
  <c r="GK22" s="1"/>
  <c r="GK23" s="1"/>
  <c r="GK24" s="1"/>
  <c r="GK25" s="1"/>
  <c r="GK26" s="1"/>
  <c r="GK27" s="1"/>
  <c r="GK28" s="1"/>
  <c r="GK29" s="1"/>
  <c r="GK30" s="1"/>
  <c r="GK31" s="1"/>
  <c r="GK32" s="1"/>
  <c r="GK33" s="1"/>
  <c r="GK34" s="1"/>
  <c r="GK35" s="1"/>
  <c r="GK36" s="1"/>
  <c r="GK37" s="1"/>
  <c r="GK38" s="1"/>
  <c r="GK39" s="1"/>
  <c r="GK40" s="1"/>
  <c r="GK41" s="1"/>
  <c r="GK42" s="1"/>
  <c r="GK43" s="1"/>
  <c r="GD6"/>
  <c r="GD7" s="1"/>
  <c r="GD8" s="1"/>
  <c r="GD9" s="1"/>
  <c r="GD10" s="1"/>
  <c r="GD11" s="1"/>
  <c r="GD12" s="1"/>
  <c r="GD13" s="1"/>
  <c r="GD14" s="1"/>
  <c r="GD15" s="1"/>
  <c r="GD16" s="1"/>
  <c r="GD17" s="1"/>
  <c r="GD18" s="1"/>
  <c r="GD19" s="1"/>
  <c r="GD20" s="1"/>
  <c r="GD21" s="1"/>
  <c r="GD22" s="1"/>
  <c r="GD23" s="1"/>
  <c r="GD24" s="1"/>
  <c r="GD25" s="1"/>
  <c r="GD26" s="1"/>
  <c r="GD27" s="1"/>
  <c r="GD28" s="1"/>
  <c r="GD29" s="1"/>
  <c r="GD30" s="1"/>
  <c r="GD31" s="1"/>
  <c r="GD32" s="1"/>
  <c r="GD33" s="1"/>
  <c r="GD34" s="1"/>
  <c r="GD35" s="1"/>
  <c r="GD36" s="1"/>
  <c r="GD37" s="1"/>
  <c r="GD38" s="1"/>
  <c r="GD39" s="1"/>
  <c r="GD40" s="1"/>
  <c r="GD41" s="1"/>
  <c r="GD42" s="1"/>
  <c r="GD43" s="1"/>
  <c r="GD44" s="1"/>
  <c r="GD45" s="1"/>
  <c r="GD46" s="1"/>
  <c r="GD47" s="1"/>
  <c r="GD48" s="1"/>
  <c r="GD49" s="1"/>
  <c r="GD50" s="1"/>
  <c r="GD51" s="1"/>
  <c r="GD52" s="1"/>
  <c r="GD53" s="1"/>
  <c r="GD54" s="1"/>
  <c r="GD55" s="1"/>
  <c r="GD56" s="1"/>
  <c r="GD57" s="1"/>
  <c r="GD58" s="1"/>
  <c r="GD59" s="1"/>
  <c r="GD60" s="1"/>
  <c r="GD61" s="1"/>
  <c r="GD62" s="1"/>
  <c r="GD63" s="1"/>
  <c r="GD64" s="1"/>
  <c r="GD65" s="1"/>
  <c r="GD66" s="1"/>
  <c r="GD67" s="1"/>
  <c r="GD68" s="1"/>
  <c r="GD69" s="1"/>
  <c r="GD70" s="1"/>
  <c r="FV6"/>
  <c r="FV7" s="1"/>
  <c r="FV8" s="1"/>
  <c r="FV9" s="1"/>
  <c r="FV10" s="1"/>
  <c r="FV11" s="1"/>
  <c r="FV12" s="1"/>
  <c r="FV13" s="1"/>
  <c r="FV14" s="1"/>
  <c r="FV15" s="1"/>
  <c r="FV16" s="1"/>
  <c r="FV17" s="1"/>
  <c r="FV18" s="1"/>
  <c r="FV19" s="1"/>
  <c r="FV20" s="1"/>
  <c r="FV21" s="1"/>
  <c r="FV22" s="1"/>
  <c r="FV23" s="1"/>
  <c r="FV24" s="1"/>
  <c r="FV25" s="1"/>
  <c r="FV26" s="1"/>
  <c r="FV27" s="1"/>
  <c r="FV28" s="1"/>
  <c r="FV29" s="1"/>
  <c r="FV30" s="1"/>
  <c r="FV31" s="1"/>
  <c r="FV32" s="1"/>
  <c r="FV33" s="1"/>
  <c r="FV34" s="1"/>
  <c r="FV35" s="1"/>
  <c r="FV36" s="1"/>
  <c r="FV37" s="1"/>
  <c r="FV38" s="1"/>
  <c r="FV39" s="1"/>
  <c r="FV40" s="1"/>
  <c r="FV41" s="1"/>
  <c r="FV42" s="1"/>
  <c r="FV43" s="1"/>
  <c r="FO6"/>
  <c r="FO7" s="1"/>
  <c r="FO8" s="1"/>
  <c r="FO9" s="1"/>
  <c r="FO10" s="1"/>
  <c r="FO11" s="1"/>
  <c r="FO12" s="1"/>
  <c r="FO13" s="1"/>
  <c r="FO14" s="1"/>
  <c r="FO15" s="1"/>
  <c r="FO16" s="1"/>
  <c r="FO17" s="1"/>
  <c r="FO18" s="1"/>
  <c r="FO19" s="1"/>
  <c r="FO20" s="1"/>
  <c r="FO21" s="1"/>
  <c r="FO22" s="1"/>
  <c r="FO23" s="1"/>
  <c r="FO24" s="1"/>
  <c r="FO25" s="1"/>
  <c r="FO26" s="1"/>
  <c r="FO27" s="1"/>
  <c r="FO28" s="1"/>
  <c r="FO29" s="1"/>
  <c r="FO30" s="1"/>
  <c r="FO31" s="1"/>
  <c r="FO32" s="1"/>
  <c r="FO33" s="1"/>
  <c r="FO34" s="1"/>
  <c r="FO35" s="1"/>
  <c r="FO36" s="1"/>
  <c r="FO37" s="1"/>
  <c r="FO38" s="1"/>
  <c r="FO39" s="1"/>
  <c r="FO40" s="1"/>
  <c r="FO41" s="1"/>
  <c r="FO42" s="1"/>
  <c r="FO43" s="1"/>
  <c r="FG6"/>
  <c r="FG7" s="1"/>
  <c r="FG8" s="1"/>
  <c r="FG9" s="1"/>
  <c r="FG10" s="1"/>
  <c r="FG11" s="1"/>
  <c r="FG12" s="1"/>
  <c r="FG13" s="1"/>
  <c r="FG14" s="1"/>
  <c r="FG15" s="1"/>
  <c r="FG16" s="1"/>
  <c r="FG17" s="1"/>
  <c r="FG18" s="1"/>
  <c r="FG19" s="1"/>
  <c r="FG20" s="1"/>
  <c r="FG21" s="1"/>
  <c r="FG22" s="1"/>
  <c r="FG23" s="1"/>
  <c r="FG24" s="1"/>
  <c r="FG25" s="1"/>
  <c r="FG26" s="1"/>
  <c r="FG27" s="1"/>
  <c r="FG28" s="1"/>
  <c r="FG29" s="1"/>
  <c r="FG30" s="1"/>
  <c r="FG31" s="1"/>
  <c r="FG32" s="1"/>
  <c r="FG33" s="1"/>
  <c r="FG34" s="1"/>
  <c r="FG35" s="1"/>
  <c r="FG36" s="1"/>
  <c r="FG37" s="1"/>
  <c r="FG38" s="1"/>
  <c r="FG39" s="1"/>
  <c r="FG40" s="1"/>
  <c r="FG41" s="1"/>
  <c r="FG42" s="1"/>
  <c r="FG43" s="1"/>
  <c r="FG44" s="1"/>
  <c r="FG45" s="1"/>
  <c r="FG46" s="1"/>
  <c r="FG47" s="1"/>
  <c r="FG48" s="1"/>
  <c r="FG49" s="1"/>
  <c r="FG50" s="1"/>
  <c r="FG51" s="1"/>
  <c r="FG52" s="1"/>
  <c r="FG53" s="1"/>
  <c r="FG54" s="1"/>
  <c r="FG55" s="1"/>
  <c r="FG56" s="1"/>
  <c r="FG57" s="1"/>
  <c r="FG58" s="1"/>
  <c r="FG59" s="1"/>
  <c r="FG60" s="1"/>
  <c r="FG61" s="1"/>
  <c r="FG62" s="1"/>
  <c r="FG63" s="1"/>
  <c r="FG64" s="1"/>
  <c r="FG65" s="1"/>
  <c r="EZ6"/>
  <c r="EZ7" s="1"/>
  <c r="EZ8" s="1"/>
  <c r="EZ9" s="1"/>
  <c r="EZ10" s="1"/>
  <c r="EZ11" s="1"/>
  <c r="EZ12" s="1"/>
  <c r="EZ13" s="1"/>
  <c r="EZ14" s="1"/>
  <c r="EZ15" s="1"/>
  <c r="EZ16" s="1"/>
  <c r="EZ17" s="1"/>
  <c r="EZ18" s="1"/>
  <c r="EZ19" s="1"/>
  <c r="EZ20" s="1"/>
  <c r="EZ21" s="1"/>
  <c r="EZ22" s="1"/>
  <c r="EZ23" s="1"/>
  <c r="EZ24" s="1"/>
  <c r="EZ25" s="1"/>
  <c r="EZ26" s="1"/>
  <c r="EZ27" s="1"/>
  <c r="EZ28" s="1"/>
  <c r="EZ29" s="1"/>
  <c r="EZ30" s="1"/>
  <c r="EZ31" s="1"/>
  <c r="EZ32" s="1"/>
  <c r="EZ33" s="1"/>
  <c r="EZ34" s="1"/>
  <c r="EZ35" s="1"/>
  <c r="EZ36" s="1"/>
  <c r="EZ37" s="1"/>
  <c r="EZ38" s="1"/>
  <c r="EZ39" s="1"/>
  <c r="EZ40" s="1"/>
  <c r="EZ41" s="1"/>
  <c r="EZ42" s="1"/>
  <c r="EZ43" s="1"/>
  <c r="ER6"/>
  <c r="ER7" s="1"/>
  <c r="ER8" s="1"/>
  <c r="ER9" s="1"/>
  <c r="ER10" s="1"/>
  <c r="ER11" s="1"/>
  <c r="ER12" s="1"/>
  <c r="ER13" s="1"/>
  <c r="ER14" s="1"/>
  <c r="ER15" s="1"/>
  <c r="ER16" s="1"/>
  <c r="ER17" s="1"/>
  <c r="ER18" s="1"/>
  <c r="ER19" s="1"/>
  <c r="ER20" s="1"/>
  <c r="ER21" s="1"/>
  <c r="ER22" s="1"/>
  <c r="ER23" s="1"/>
  <c r="ER24" s="1"/>
  <c r="ER25" s="1"/>
  <c r="ER26" s="1"/>
  <c r="ER27" s="1"/>
  <c r="ER28" s="1"/>
  <c r="ER29" s="1"/>
  <c r="ER30" s="1"/>
  <c r="ER31" s="1"/>
  <c r="ER32" s="1"/>
  <c r="ER33" s="1"/>
  <c r="ER34" s="1"/>
  <c r="ER35" s="1"/>
  <c r="ER36" s="1"/>
  <c r="ER37" s="1"/>
  <c r="ER38" s="1"/>
  <c r="ER39" s="1"/>
  <c r="ER40" s="1"/>
  <c r="ER41" s="1"/>
  <c r="ER42" s="1"/>
  <c r="ER43" s="1"/>
  <c r="EK6"/>
  <c r="EK7" s="1"/>
  <c r="EK8" s="1"/>
  <c r="EK9" s="1"/>
  <c r="EK10" s="1"/>
  <c r="EK11" s="1"/>
  <c r="EK12" s="1"/>
  <c r="EK13" s="1"/>
  <c r="EK14" s="1"/>
  <c r="EK15" s="1"/>
  <c r="EK16" s="1"/>
  <c r="EK17" s="1"/>
  <c r="EK18" s="1"/>
  <c r="EK19" s="1"/>
  <c r="EK20" s="1"/>
  <c r="EK21" s="1"/>
  <c r="EK22" s="1"/>
  <c r="EK23" s="1"/>
  <c r="EK24" s="1"/>
  <c r="EK25" s="1"/>
  <c r="EK26" s="1"/>
  <c r="EK27" s="1"/>
  <c r="EK28" s="1"/>
  <c r="EK29" s="1"/>
  <c r="EK30" s="1"/>
  <c r="EK31" s="1"/>
  <c r="EK32" s="1"/>
  <c r="EK33" s="1"/>
  <c r="EK34" s="1"/>
  <c r="EK35" s="1"/>
  <c r="EK36" s="1"/>
  <c r="EK37" s="1"/>
  <c r="EK38" s="1"/>
  <c r="EK39" s="1"/>
  <c r="EK40" s="1"/>
  <c r="EK41" s="1"/>
  <c r="EK42" s="1"/>
  <c r="EK43" s="1"/>
  <c r="ED6"/>
  <c r="ED7" s="1"/>
  <c r="ED8" s="1"/>
  <c r="ED9" s="1"/>
  <c r="ED10" s="1"/>
  <c r="ED11" s="1"/>
  <c r="ED12" s="1"/>
  <c r="ED13" s="1"/>
  <c r="ED14" s="1"/>
  <c r="ED15" s="1"/>
  <c r="ED16" s="1"/>
  <c r="ED17" s="1"/>
  <c r="ED18" s="1"/>
  <c r="ED19" s="1"/>
  <c r="ED20" s="1"/>
  <c r="ED21" s="1"/>
  <c r="ED22" s="1"/>
  <c r="ED23" s="1"/>
  <c r="ED24" s="1"/>
  <c r="ED25" s="1"/>
  <c r="ED26" s="1"/>
  <c r="ED27" s="1"/>
  <c r="ED28" s="1"/>
  <c r="ED29" s="1"/>
  <c r="ED30" s="1"/>
  <c r="ED31" s="1"/>
  <c r="ED32" s="1"/>
  <c r="ED33" s="1"/>
  <c r="ED34" s="1"/>
  <c r="ED35" s="1"/>
  <c r="ED36" s="1"/>
  <c r="ED37" s="1"/>
  <c r="ED38" s="1"/>
  <c r="ED39" s="1"/>
  <c r="ED40" s="1"/>
  <c r="ED41" s="1"/>
  <c r="ED42" s="1"/>
  <c r="ED43" s="1"/>
  <c r="DW6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W28" s="1"/>
  <c r="DW29" s="1"/>
  <c r="DW30" s="1"/>
  <c r="DW31" s="1"/>
  <c r="DW32" s="1"/>
  <c r="DW33" s="1"/>
  <c r="DW34" s="1"/>
  <c r="DW35" s="1"/>
  <c r="DW36" s="1"/>
  <c r="DW37" s="1"/>
  <c r="DW38" s="1"/>
  <c r="DW39" s="1"/>
  <c r="DW40" s="1"/>
  <c r="DW41" s="1"/>
  <c r="DW42" s="1"/>
  <c r="DW43" s="1"/>
  <c r="DI6"/>
  <c r="DI7" s="1"/>
  <c r="DI8" s="1"/>
  <c r="DI9" s="1"/>
  <c r="DI10" s="1"/>
  <c r="DI11" s="1"/>
  <c r="DI12" s="1"/>
  <c r="DI13" s="1"/>
  <c r="DI14" s="1"/>
  <c r="DI15" s="1"/>
  <c r="DI16" s="1"/>
  <c r="DI17" s="1"/>
  <c r="DI18" s="1"/>
  <c r="DI19" s="1"/>
  <c r="DI20" s="1"/>
  <c r="DI21" s="1"/>
  <c r="DI22" s="1"/>
  <c r="DI23" s="1"/>
  <c r="DI24" s="1"/>
  <c r="DI25" s="1"/>
  <c r="DI26" s="1"/>
  <c r="DI27" s="1"/>
  <c r="DI28" s="1"/>
  <c r="DI29" s="1"/>
  <c r="DI30" s="1"/>
  <c r="DI31" s="1"/>
  <c r="DI32" s="1"/>
  <c r="DI33" s="1"/>
  <c r="DI34" s="1"/>
  <c r="DI35" s="1"/>
  <c r="DI36" s="1"/>
  <c r="DI37" s="1"/>
  <c r="DI38" s="1"/>
  <c r="DI39" s="1"/>
  <c r="DI40" s="1"/>
  <c r="DI41" s="1"/>
  <c r="DI42" s="1"/>
  <c r="DI43" s="1"/>
  <c r="CT6"/>
  <c r="CT7" s="1"/>
  <c r="CT8" s="1"/>
  <c r="CT9" s="1"/>
  <c r="CT10" s="1"/>
  <c r="CT11" s="1"/>
  <c r="CT12" s="1"/>
  <c r="CT13" s="1"/>
  <c r="CT14" s="1"/>
  <c r="CT15" s="1"/>
  <c r="CT16" s="1"/>
  <c r="CT17" s="1"/>
  <c r="CT18" s="1"/>
  <c r="CT19" s="1"/>
  <c r="CT20" s="1"/>
  <c r="CT21" s="1"/>
  <c r="CT22" s="1"/>
  <c r="CT23" s="1"/>
  <c r="CT24" s="1"/>
  <c r="CT25" s="1"/>
  <c r="CT26" s="1"/>
  <c r="CT27" s="1"/>
  <c r="CT28" s="1"/>
  <c r="CT29" s="1"/>
  <c r="CT30" s="1"/>
  <c r="CT31" s="1"/>
  <c r="CT32" s="1"/>
  <c r="CT33" s="1"/>
  <c r="CT34" s="1"/>
  <c r="CT35" s="1"/>
  <c r="CT36" s="1"/>
  <c r="CT37" s="1"/>
  <c r="CT38" s="1"/>
  <c r="CT39" s="1"/>
  <c r="CT40" s="1"/>
  <c r="CT41" s="1"/>
  <c r="CT42" s="1"/>
  <c r="CT43" s="1"/>
  <c r="CT44" s="1"/>
  <c r="CT45" s="1"/>
  <c r="CT46" s="1"/>
  <c r="CT47" s="1"/>
  <c r="CT48" s="1"/>
  <c r="CT49" s="1"/>
  <c r="CT50" s="1"/>
  <c r="CT51" s="1"/>
  <c r="CT52" s="1"/>
  <c r="CT53" s="1"/>
  <c r="CT54" s="1"/>
  <c r="CT55" s="1"/>
  <c r="CT56" s="1"/>
  <c r="CT57" s="1"/>
  <c r="CT58" s="1"/>
  <c r="CT59" s="1"/>
  <c r="CT60" s="1"/>
  <c r="CT61" s="1"/>
  <c r="CT62" s="1"/>
  <c r="CT63" s="1"/>
  <c r="CT64" s="1"/>
  <c r="CT65" s="1"/>
  <c r="CT66" s="1"/>
  <c r="CT67" s="1"/>
  <c r="CT68" s="1"/>
  <c r="CT69" s="1"/>
  <c r="CT70" s="1"/>
  <c r="CT71" s="1"/>
  <c r="DB6" s="1"/>
  <c r="DB7" s="1"/>
  <c r="DB8" s="1"/>
  <c r="DB9" s="1"/>
  <c r="DB10" s="1"/>
  <c r="DB11" s="1"/>
  <c r="DB12" s="1"/>
  <c r="DB13" s="1"/>
  <c r="DB14" s="1"/>
  <c r="DB15" s="1"/>
  <c r="DB16" s="1"/>
  <c r="DB17" s="1"/>
  <c r="DB18" s="1"/>
  <c r="DB19" s="1"/>
  <c r="DB20" s="1"/>
  <c r="DB21" s="1"/>
  <c r="DB22" s="1"/>
  <c r="DB23" s="1"/>
  <c r="DB24" s="1"/>
  <c r="DB25" s="1"/>
  <c r="DB26" s="1"/>
  <c r="DB27" s="1"/>
  <c r="DB28" s="1"/>
  <c r="DB29" s="1"/>
  <c r="DB30" s="1"/>
  <c r="DB31" s="1"/>
  <c r="DB32" s="1"/>
  <c r="DB33" s="1"/>
  <c r="DB34" s="1"/>
  <c r="DB35" s="1"/>
  <c r="DB36" s="1"/>
  <c r="DB37" s="1"/>
  <c r="DB38" s="1"/>
  <c r="DB39" s="1"/>
  <c r="DB40" s="1"/>
  <c r="DB41" s="1"/>
  <c r="DB42" s="1"/>
  <c r="DB43" s="1"/>
  <c r="DB44" s="1"/>
  <c r="DB45" s="1"/>
  <c r="DB46" s="1"/>
  <c r="DB47" s="1"/>
  <c r="DB48" s="1"/>
  <c r="DB49" s="1"/>
  <c r="DB50" s="1"/>
  <c r="DB51" s="1"/>
  <c r="DB52" s="1"/>
  <c r="DB53" s="1"/>
  <c r="DB54" s="1"/>
  <c r="DB55" s="1"/>
  <c r="DB56" s="1"/>
  <c r="DB57" s="1"/>
  <c r="DB58" s="1"/>
  <c r="DB59" s="1"/>
  <c r="DB60" s="1"/>
  <c r="DB61" s="1"/>
  <c r="DB62" s="1"/>
  <c r="DB63" s="1"/>
  <c r="DB64" s="1"/>
  <c r="DB65" s="1"/>
  <c r="DB66" s="1"/>
  <c r="DB67" s="1"/>
  <c r="DB68" s="1"/>
  <c r="DB69" s="1"/>
  <c r="DB70" s="1"/>
  <c r="DB71" s="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CE6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V6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O6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6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6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6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F6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AC2"/>
  <c r="AQ2" s="1"/>
  <c r="AX2" s="1"/>
  <c r="BE2" s="1"/>
  <c r="O2"/>
  <c r="V2" s="1"/>
  <c r="ZA1"/>
  <c r="YT1"/>
  <c r="AAY1" s="1"/>
  <c r="PE1"/>
  <c r="PM1" s="1"/>
  <c r="OX1"/>
  <c r="OQ1"/>
  <c r="OC1"/>
  <c r="OJ1" s="1"/>
  <c r="NU1"/>
  <c r="NN1"/>
  <c r="NG1"/>
  <c r="LX1"/>
  <c r="LQ1"/>
  <c r="LJ1"/>
  <c r="LC1"/>
  <c r="KV1"/>
  <c r="KO1"/>
  <c r="KH1"/>
  <c r="AAQ1" s="1"/>
  <c r="KA1"/>
  <c r="JT1"/>
  <c r="JM1"/>
  <c r="GM1"/>
  <c r="UX1" s="1"/>
  <c r="GF1"/>
  <c r="YL1" s="1"/>
  <c r="FX1"/>
  <c r="AGC1" s="1"/>
  <c r="FQ1"/>
  <c r="AAC1" s="1"/>
  <c r="FI1"/>
  <c r="AFO1" s="1"/>
  <c r="AGQ1" s="1"/>
  <c r="FB1"/>
  <c r="AFH1" s="1"/>
  <c r="AGJ1" s="1"/>
  <c r="N1"/>
  <c r="U1" s="1"/>
  <c r="AB1" s="1"/>
  <c r="AI1" s="1"/>
  <c r="AP1" s="1"/>
  <c r="AW1" s="1"/>
  <c r="BD1" s="1"/>
  <c r="BK1" s="1"/>
  <c r="BR1" s="1"/>
  <c r="BY1" s="1"/>
  <c r="CF1" s="1"/>
  <c r="CM1" s="1"/>
  <c r="CU1" s="1"/>
  <c r="E2526" i="61"/>
  <c r="H2523"/>
  <c r="H2522"/>
  <c r="H2521"/>
  <c r="H2501"/>
  <c r="H2500"/>
  <c r="H2499"/>
  <c r="H2498"/>
  <c r="H2497"/>
  <c r="H2496"/>
  <c r="H2495"/>
  <c r="H2494"/>
  <c r="H2493"/>
  <c r="H2492"/>
  <c r="H2491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29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652"/>
  <c r="H1651"/>
  <c r="H1650"/>
  <c r="H1513"/>
  <c r="H1512"/>
  <c r="H1444"/>
  <c r="H1443"/>
  <c r="H753"/>
  <c r="H685"/>
  <c r="H684"/>
  <c r="H477"/>
  <c r="H336"/>
  <c r="A70"/>
  <c r="A136" s="1"/>
  <c r="A204" s="1"/>
  <c r="A273" s="1"/>
  <c r="A342" s="1"/>
  <c r="A411" s="1"/>
  <c r="A480" s="1"/>
  <c r="A549" s="1"/>
  <c r="A618" s="1"/>
  <c r="A687" s="1"/>
  <c r="A756" s="1"/>
  <c r="A825" s="1"/>
  <c r="A894" s="1"/>
  <c r="A963" s="1"/>
  <c r="A1032" s="1"/>
  <c r="A1101" s="1"/>
  <c r="A1170" s="1"/>
  <c r="A1239" s="1"/>
  <c r="A1308" s="1"/>
  <c r="A1377" s="1"/>
  <c r="A1446" s="1"/>
  <c r="A1515" s="1"/>
  <c r="A1584" s="1"/>
  <c r="A1653" s="1"/>
  <c r="A1722" s="1"/>
  <c r="A1791" s="1"/>
  <c r="A1861" s="1"/>
  <c r="A1930" s="1"/>
  <c r="A2000" s="1"/>
  <c r="A2070" s="1"/>
  <c r="A2139" s="1"/>
  <c r="A2209" s="1"/>
  <c r="A2279" s="1"/>
  <c r="A2349" s="1"/>
  <c r="A2419" s="1"/>
  <c r="A2489" s="1"/>
  <c r="G2526"/>
  <c r="J49" i="72" l="1"/>
  <c r="DJ1"/>
  <c r="DC1"/>
  <c r="ACI1"/>
  <c r="ABM1"/>
  <c r="ACW1"/>
  <c r="ACP1"/>
  <c r="ABU1"/>
  <c r="FB2"/>
  <c r="BL2"/>
  <c r="BS2" s="1"/>
  <c r="GU1"/>
  <c r="ID1"/>
  <c r="TV1" s="1"/>
  <c r="IK1"/>
  <c r="UC1" s="1"/>
  <c r="IR1"/>
  <c r="IY1" s="1"/>
  <c r="JF1" s="1"/>
  <c r="ME1"/>
  <c r="ML1"/>
  <c r="MS1"/>
  <c r="MZ1"/>
  <c r="PT1"/>
  <c r="QA1"/>
  <c r="QH1"/>
  <c r="QO1" s="1"/>
  <c r="QV1"/>
  <c r="RD1"/>
  <c r="RK1"/>
  <c r="RR1"/>
  <c r="RY1"/>
  <c r="SF1"/>
  <c r="SM1" s="1"/>
  <c r="ST1"/>
  <c r="TA1"/>
  <c r="TH1" s="1"/>
  <c r="TO1"/>
  <c r="UJ1"/>
  <c r="UQ1"/>
  <c r="VE1"/>
  <c r="VL1"/>
  <c r="VS1"/>
  <c r="VZ1"/>
  <c r="WG1"/>
  <c r="WN1"/>
  <c r="WV1"/>
  <c r="XC1"/>
  <c r="XJ1"/>
  <c r="XX1"/>
  <c r="XQ1" s="1"/>
  <c r="YE1"/>
  <c r="ZH1"/>
  <c r="ABF1" s="1"/>
  <c r="ZO1"/>
  <c r="ZV1"/>
  <c r="AAJ1"/>
  <c r="AFV1"/>
  <c r="AJ2"/>
  <c r="E2533" i="61"/>
  <c r="DQ1" i="72" l="1"/>
  <c r="DX1" s="1"/>
  <c r="EE1" s="1"/>
  <c r="EL1" s="1"/>
  <c r="ES1" s="1"/>
  <c r="FA1" s="1"/>
  <c r="FH1" s="1"/>
  <c r="FP1" s="1"/>
  <c r="FW1" s="1"/>
  <c r="GE1" s="1"/>
  <c r="GL1" s="1"/>
  <c r="GT1" s="1"/>
  <c r="HA1" s="1"/>
  <c r="HH1" s="1"/>
  <c r="HO1" s="1"/>
  <c r="HV1" s="1"/>
  <c r="IC1" s="1"/>
  <c r="IJ1" s="1"/>
  <c r="IQ1" s="1"/>
  <c r="IX1" s="1"/>
  <c r="AFA1"/>
  <c r="ADK1"/>
  <c r="ADD1"/>
  <c r="ACB1"/>
  <c r="HW1"/>
  <c r="HB1"/>
  <c r="HI1" s="1"/>
  <c r="HP1" s="1"/>
  <c r="YT2"/>
  <c r="AAY2" s="1"/>
  <c r="KH2"/>
  <c r="AAQ2" s="1"/>
  <c r="JM2"/>
  <c r="FX2"/>
  <c r="FI2"/>
  <c r="BZ2"/>
  <c r="AFH2"/>
  <c r="AGJ2" s="1"/>
  <c r="ZH2"/>
  <c r="ABF2" s="1"/>
  <c r="XJ2"/>
  <c r="VZ2"/>
  <c r="QV2"/>
  <c r="PT2"/>
  <c r="ME2"/>
  <c r="ID2"/>
  <c r="TV2" s="1"/>
  <c r="AET1"/>
  <c r="ADR1"/>
  <c r="JS1" l="1"/>
  <c r="JZ1" s="1"/>
  <c r="KG1" s="1"/>
  <c r="KN1" s="1"/>
  <c r="KU1" s="1"/>
  <c r="LB1" s="1"/>
  <c r="LI1" s="1"/>
  <c r="LP1" s="1"/>
  <c r="LW1" s="1"/>
  <c r="MD1" s="1"/>
  <c r="MK1" s="1"/>
  <c r="MR1" s="1"/>
  <c r="MY1" s="1"/>
  <c r="NF1" s="1"/>
  <c r="NM1" s="1"/>
  <c r="NT1" s="1"/>
  <c r="OB1" s="1"/>
  <c r="OI1" s="1"/>
  <c r="OP1" s="1"/>
  <c r="OW1" s="1"/>
  <c r="PD1" s="1"/>
  <c r="PL1" s="1"/>
  <c r="PS1" s="1"/>
  <c r="PZ1" s="1"/>
  <c r="QG1" s="1"/>
  <c r="QN1" s="1"/>
  <c r="QU1" s="1"/>
  <c r="RC1" s="1"/>
  <c r="RJ1" s="1"/>
  <c r="RQ1" s="1"/>
  <c r="RX1" s="1"/>
  <c r="SE1" s="1"/>
  <c r="SL1" s="1"/>
  <c r="SS1" s="1"/>
  <c r="JE1"/>
  <c r="JL1" s="1"/>
  <c r="SZ1"/>
  <c r="TG1" s="1"/>
  <c r="TN1" s="1"/>
  <c r="TU1" s="1"/>
  <c r="UB1" s="1"/>
  <c r="UI1" s="1"/>
  <c r="UP1" s="1"/>
  <c r="UW1" s="1"/>
  <c r="VD1" s="1"/>
  <c r="VK1" s="1"/>
  <c r="VR1" s="1"/>
  <c r="VY1" s="1"/>
  <c r="WF1" s="1"/>
  <c r="WM1" s="1"/>
  <c r="WU1" s="1"/>
  <c r="XB1" s="1"/>
  <c r="XI1" s="1"/>
  <c r="XP1" s="1"/>
  <c r="XW1" s="1"/>
  <c r="YD1" s="1"/>
  <c r="YK1" s="1"/>
  <c r="YS1" s="1"/>
  <c r="YZ1" s="1"/>
  <c r="ZG1" s="1"/>
  <c r="ZN1" s="1"/>
  <c r="ZU1" s="1"/>
  <c r="AAB1" s="1"/>
  <c r="AAI1" s="1"/>
  <c r="AEF1"/>
  <c r="ADY1"/>
  <c r="AEM1" s="1"/>
  <c r="AFA2"/>
  <c r="ADK2"/>
  <c r="ADD2"/>
  <c r="ACB2"/>
  <c r="AHS2"/>
  <c r="AGX2"/>
  <c r="ZA2"/>
  <c r="JT2"/>
  <c r="FQ2"/>
  <c r="CN2"/>
  <c r="CG2"/>
  <c r="KA2" s="1"/>
  <c r="AFO2"/>
  <c r="AGQ2" s="1"/>
  <c r="ZV2"/>
  <c r="ZO2"/>
  <c r="XQ2"/>
  <c r="WN2"/>
  <c r="WG2"/>
  <c r="RD2"/>
  <c r="QH2"/>
  <c r="QO2" s="1"/>
  <c r="QA2"/>
  <c r="ML2"/>
  <c r="IR2"/>
  <c r="IY2" s="1"/>
  <c r="JF2" s="1"/>
  <c r="IK2"/>
  <c r="UC2" s="1"/>
  <c r="AGC2"/>
  <c r="AFV2"/>
  <c r="AAJ2"/>
  <c r="XX2"/>
  <c r="VE2"/>
  <c r="UJ2"/>
  <c r="TA2"/>
  <c r="TH2" s="1"/>
  <c r="SF2"/>
  <c r="SM2" s="1"/>
  <c r="RR2"/>
  <c r="ACI2"/>
  <c r="ABM2"/>
  <c r="ACW2"/>
  <c r="ACP2"/>
  <c r="ABU2"/>
  <c r="AET2" l="1"/>
  <c r="ADR2"/>
  <c r="DD2"/>
  <c r="DK2" s="1"/>
  <c r="CV2"/>
  <c r="AAC2"/>
  <c r="XC2"/>
  <c r="WV2"/>
  <c r="RK2"/>
  <c r="MZ2"/>
  <c r="MS2"/>
  <c r="AUI2"/>
  <c r="AKT2"/>
  <c r="AHZ2"/>
  <c r="AHE2"/>
  <c r="AMX2"/>
  <c r="ALV2"/>
  <c r="AJR2"/>
  <c r="ANS2" s="1"/>
  <c r="AAX1"/>
  <c r="ABE1" s="1"/>
  <c r="ABL1" s="1"/>
  <c r="ABT1" s="1"/>
  <c r="ACA1" s="1"/>
  <c r="ACH1" s="1"/>
  <c r="ACO1" s="1"/>
  <c r="ACV1" s="1"/>
  <c r="ADC1" s="1"/>
  <c r="ADJ1" s="1"/>
  <c r="ADQ1" s="1"/>
  <c r="ADX1" s="1"/>
  <c r="AEE1" s="1"/>
  <c r="AEL1" s="1"/>
  <c r="AES1" s="1"/>
  <c r="AEZ1" s="1"/>
  <c r="AFG1" s="1"/>
  <c r="AFN1" s="1"/>
  <c r="AFU1" s="1"/>
  <c r="AGB1" s="1"/>
  <c r="AGI1" s="1"/>
  <c r="AGP1" s="1"/>
  <c r="AGW1" s="1"/>
  <c r="AHD1" s="1"/>
  <c r="AHK1" s="1"/>
  <c r="AHR1" s="1"/>
  <c r="AHY1" s="1"/>
  <c r="AIG1" s="1"/>
  <c r="AIN1" s="1"/>
  <c r="AIV1" s="1"/>
  <c r="AJC1" s="1"/>
  <c r="AJJ1" s="1"/>
  <c r="AJQ1" s="1"/>
  <c r="AJX1" s="1"/>
  <c r="AKE1" s="1"/>
  <c r="AKL1" s="1"/>
  <c r="AKS1" s="1"/>
  <c r="AKZ1" s="1"/>
  <c r="ALG1" s="1"/>
  <c r="ALN1" s="1"/>
  <c r="ALU1" s="1"/>
  <c r="AMB1" s="1"/>
  <c r="AMI1" s="1"/>
  <c r="AMP1" s="1"/>
  <c r="AMW1" s="1"/>
  <c r="AND1" s="1"/>
  <c r="ANK1" s="1"/>
  <c r="ANR1" s="1"/>
  <c r="ANY1" s="1"/>
  <c r="AOF1" s="1"/>
  <c r="AOM1" s="1"/>
  <c r="AOT1" s="1"/>
  <c r="APA1" s="1"/>
  <c r="APH1" s="1"/>
  <c r="APO1" s="1"/>
  <c r="APV1" s="1"/>
  <c r="AQC1" s="1"/>
  <c r="AQJ1" s="1"/>
  <c r="AQR1" s="1"/>
  <c r="AQY1" s="1"/>
  <c r="ARF1" s="1"/>
  <c r="ARN1" s="1"/>
  <c r="ARV1" s="1"/>
  <c r="ASC1" s="1"/>
  <c r="ASJ1" s="1"/>
  <c r="ASQ1" s="1"/>
  <c r="AAP1"/>
  <c r="ATE1" l="1"/>
  <c r="ATL1" s="1"/>
  <c r="ATS1" s="1"/>
  <c r="ATZ1" s="1"/>
  <c r="AUG1" s="1"/>
  <c r="AUN1" s="1"/>
  <c r="AUU1" s="1"/>
  <c r="AVB1" s="1"/>
  <c r="AVI1" s="1"/>
  <c r="AVP1" s="1"/>
  <c r="ASX1"/>
  <c r="AUW2"/>
  <c r="AUP2"/>
  <c r="AMJ2"/>
  <c r="ALH2"/>
  <c r="ALA2"/>
  <c r="AJD2"/>
  <c r="AIW2"/>
  <c r="AKM2" s="1"/>
  <c r="AIH2"/>
  <c r="AKF2" s="1"/>
  <c r="AHL2"/>
  <c r="APP2"/>
  <c r="AMQ2"/>
  <c r="AQZ2" s="1"/>
  <c r="AMC2"/>
  <c r="AJY2"/>
  <c r="AVK2"/>
  <c r="AQD2"/>
  <c r="KO2"/>
  <c r="EF2"/>
  <c r="DY2"/>
  <c r="DR2"/>
  <c r="AEF2"/>
  <c r="ADY2"/>
  <c r="AEM2" s="1"/>
  <c r="OQ2" l="1"/>
  <c r="NN2"/>
  <c r="NG2"/>
  <c r="KV2"/>
  <c r="GF2"/>
  <c r="EM2"/>
  <c r="AWF2"/>
  <c r="ASK2"/>
  <c r="AXA2" s="1"/>
  <c r="ARW2"/>
  <c r="APB2"/>
  <c r="AOG2"/>
  <c r="ANZ2"/>
  <c r="AWT2"/>
  <c r="ATT2"/>
  <c r="ATM2"/>
  <c r="AVD2"/>
  <c r="ALO2"/>
  <c r="AJK2"/>
  <c r="ANL2" s="1"/>
  <c r="AIO2"/>
  <c r="API2"/>
  <c r="AOU2"/>
  <c r="AON2"/>
  <c r="APW2"/>
  <c r="ANE2"/>
  <c r="ARG2" s="1"/>
  <c r="AVY2"/>
  <c r="AVR2"/>
  <c r="AQS2"/>
  <c r="AQK2"/>
  <c r="AWD1"/>
  <c r="AWK1" s="1"/>
  <c r="AWR1" s="1"/>
  <c r="AWY1" s="1"/>
  <c r="AXF1" s="1"/>
  <c r="AXM1" s="1"/>
  <c r="AXT1" s="1"/>
  <c r="AYA1" s="1"/>
  <c r="AYH1" s="1"/>
  <c r="AYO1" s="1"/>
  <c r="AYV1" s="1"/>
  <c r="AZD1" s="1"/>
  <c r="AZK1" s="1"/>
  <c r="AZR1" s="1"/>
  <c r="AZY1" s="1"/>
  <c r="BAF1" s="1"/>
  <c r="BAM1" s="1"/>
  <c r="AVW1"/>
  <c r="BBA1" l="1"/>
  <c r="BBH1" s="1"/>
  <c r="BBP1" s="1"/>
  <c r="BBW1" s="1"/>
  <c r="BCD1" s="1"/>
  <c r="BCK1" s="1"/>
  <c r="BCR1" s="1"/>
  <c r="BCY1" s="1"/>
  <c r="BDF1" s="1"/>
  <c r="BDM1" s="1"/>
  <c r="BDT1" s="1"/>
  <c r="BEA1" s="1"/>
  <c r="BAT1"/>
  <c r="ASY2"/>
  <c r="AXH2" s="1"/>
  <c r="ASR2"/>
  <c r="ASD2"/>
  <c r="AWM2"/>
  <c r="ATF2"/>
  <c r="AXO2" s="1"/>
  <c r="AUA2"/>
  <c r="ARO2"/>
  <c r="BBC2"/>
  <c r="BDH2" s="1"/>
  <c r="BDO2" s="1"/>
  <c r="BDV2" s="1"/>
  <c r="AXV2"/>
  <c r="PE2"/>
  <c r="PM2" s="1"/>
  <c r="OX2"/>
  <c r="NU2"/>
  <c r="LJ2"/>
  <c r="LC2"/>
  <c r="GM2"/>
  <c r="ET2"/>
  <c r="YL2"/>
  <c r="YE2"/>
  <c r="VS2"/>
  <c r="VL2"/>
  <c r="UQ2"/>
  <c r="TO2"/>
  <c r="ST2"/>
  <c r="RY2"/>
  <c r="OC2" l="1"/>
  <c r="OJ2" s="1"/>
  <c r="LX2"/>
  <c r="LQ2"/>
  <c r="UX2"/>
  <c r="GU2"/>
  <c r="BCT2"/>
  <c r="BBK2"/>
  <c r="AYJ2"/>
  <c r="AYC2"/>
  <c r="BGJ2"/>
  <c r="BHF2" s="1"/>
  <c r="BHM2" s="1"/>
  <c r="BFV2"/>
  <c r="BER2"/>
  <c r="BFO2" s="1"/>
  <c r="BEK2"/>
  <c r="BFH2" s="1"/>
  <c r="BEC2"/>
  <c r="BEP1"/>
  <c r="BEW1" s="1"/>
  <c r="BFE1" s="1"/>
  <c r="BFM1" s="1"/>
  <c r="BFT1" s="1"/>
  <c r="BGA1" s="1"/>
  <c r="BGH1" s="1"/>
  <c r="BGO1" s="1"/>
  <c r="BGV1" s="1"/>
  <c r="BHC1" s="1"/>
  <c r="BHK1" s="1"/>
  <c r="BHR1" s="1"/>
  <c r="BHY1" s="1"/>
  <c r="BIF1" s="1"/>
  <c r="BIM1" s="1"/>
  <c r="BIT1" s="1"/>
  <c r="BJA1" s="1"/>
  <c r="BJH1" s="1"/>
  <c r="BJO1" s="1"/>
  <c r="BJV1" s="1"/>
  <c r="BKC1" s="1"/>
  <c r="BKJ1" s="1"/>
  <c r="BKQ1" s="1"/>
  <c r="BKX1" s="1"/>
  <c r="BLE1" s="1"/>
  <c r="BLL1" s="1"/>
  <c r="BLT1" s="1"/>
  <c r="BMA1" s="1"/>
  <c r="BMH1" s="1"/>
  <c r="BMO1" s="1"/>
  <c r="BMV1" s="1"/>
  <c r="BNC1" s="1"/>
  <c r="BNK1" s="1"/>
  <c r="BNR1" s="1"/>
  <c r="BNY1" s="1"/>
  <c r="BOF1" s="1"/>
  <c r="BOM1" s="1"/>
  <c r="BOT1" s="1"/>
  <c r="BPA1" s="1"/>
  <c r="BPH1" s="1"/>
  <c r="BPO1" s="1"/>
  <c r="BPV1" s="1"/>
  <c r="BEH1"/>
  <c r="BGX2" l="1"/>
  <c r="BGQ2"/>
  <c r="BGC2"/>
  <c r="BEZ2"/>
  <c r="BIV2"/>
  <c r="BJC2" s="1"/>
  <c r="BIH2"/>
  <c r="BIO2" s="1"/>
  <c r="BHT2"/>
  <c r="BIA2" s="1"/>
  <c r="BDA2"/>
  <c r="AYY2"/>
  <c r="AZM2" s="1"/>
  <c r="AYQ2"/>
  <c r="BBR2"/>
  <c r="AZT2"/>
  <c r="AZF2"/>
  <c r="HW2"/>
  <c r="HB2"/>
  <c r="HI2" s="1"/>
  <c r="HP2" s="1"/>
  <c r="BCF2" l="1"/>
  <c r="BBY2"/>
  <c r="BAA2"/>
  <c r="BCM2"/>
  <c r="BAH2"/>
  <c r="BLG2"/>
  <c r="BLO2" s="1"/>
  <c r="BJX2"/>
  <c r="BKS2" s="1"/>
  <c r="BKZ2" s="1"/>
  <c r="BJJ2"/>
  <c r="BKL2" l="1"/>
  <c r="BKE2"/>
  <c r="BJQ2"/>
  <c r="BMC2"/>
  <c r="BMJ2" s="1"/>
  <c r="BMQ2" s="1"/>
  <c r="BMX2" s="1"/>
  <c r="BNF2" s="1"/>
  <c r="BNM2" s="1"/>
  <c r="BNT2" s="1"/>
  <c r="BOA2" s="1"/>
  <c r="BOH2" s="1"/>
  <c r="BOO2" s="1"/>
  <c r="BOV2" s="1"/>
  <c r="BPC2" s="1"/>
  <c r="BPJ2" s="1"/>
  <c r="BPQ2" s="1"/>
  <c r="BLV2"/>
  <c r="BAV2"/>
  <c r="BAO2"/>
  <c r="WX20" i="77" l="1"/>
  <c r="WX21" s="1"/>
  <c r="WX22" s="1"/>
  <c r="WX23" s="1"/>
  <c r="WX24" s="1"/>
  <c r="WX25" s="1"/>
  <c r="WX26" s="1"/>
  <c r="WX27" s="1"/>
  <c r="WX28" s="1"/>
  <c r="WX29" s="1"/>
  <c r="WX30" s="1"/>
  <c r="WX31" s="1"/>
  <c r="WX32" s="1"/>
  <c r="WX33" s="1"/>
  <c r="WX34" s="1"/>
  <c r="WX35" s="1"/>
  <c r="WX36" s="1"/>
  <c r="WX37" s="1"/>
  <c r="WX38" s="1"/>
  <c r="WX39" s="1"/>
  <c r="WX40" s="1"/>
  <c r="WX41" s="1"/>
  <c r="WX42" s="1"/>
  <c r="WX43" s="1"/>
  <c r="NF18"/>
  <c r="NF19" s="1"/>
  <c r="NF20" s="1"/>
  <c r="NF21" s="1"/>
  <c r="NF22" s="1"/>
  <c r="NF23" s="1"/>
  <c r="NF24" s="1"/>
  <c r="NF25" s="1"/>
  <c r="NF26" s="1"/>
  <c r="NF27" s="1"/>
  <c r="NF28" s="1"/>
  <c r="NF29" s="1"/>
  <c r="NF30" s="1"/>
  <c r="NF31" s="1"/>
  <c r="NF32" s="1"/>
  <c r="NF33" s="1"/>
  <c r="NF34" s="1"/>
  <c r="NF35" s="1"/>
  <c r="NF36" s="1"/>
  <c r="NF37" s="1"/>
  <c r="NF38" s="1"/>
  <c r="NF39" s="1"/>
  <c r="NF40" s="1"/>
  <c r="NF41" s="1"/>
  <c r="NF42" s="1"/>
  <c r="DN7"/>
  <c r="DN8" s="1"/>
  <c r="DN9" s="1"/>
  <c r="DN10" s="1"/>
  <c r="DN11" s="1"/>
  <c r="DN12" s="1"/>
  <c r="DN13" s="1"/>
  <c r="DN14" s="1"/>
  <c r="DN15" s="1"/>
  <c r="DN16" s="1"/>
  <c r="DN17" s="1"/>
  <c r="DN18" s="1"/>
  <c r="DN19" s="1"/>
  <c r="DN20" s="1"/>
  <c r="DN21" s="1"/>
  <c r="DN22" s="1"/>
  <c r="DN23" s="1"/>
  <c r="DN24" s="1"/>
  <c r="DN25" s="1"/>
  <c r="DN26" s="1"/>
  <c r="DN27" s="1"/>
  <c r="DN28" s="1"/>
  <c r="DN29" s="1"/>
  <c r="DN30" s="1"/>
  <c r="DN31" s="1"/>
  <c r="DN32" s="1"/>
  <c r="DN33" s="1"/>
  <c r="DN34" s="1"/>
  <c r="DN35" s="1"/>
  <c r="DN36" s="1"/>
  <c r="DN37" s="1"/>
  <c r="DN38" s="1"/>
  <c r="DN39" s="1"/>
  <c r="DN40" s="1"/>
  <c r="DN41" s="1"/>
  <c r="DN42" s="1"/>
  <c r="DN43" s="1"/>
  <c r="DN44" s="1"/>
  <c r="DN45" s="1"/>
  <c r="DN46" s="1"/>
  <c r="DN47" s="1"/>
  <c r="DN48" s="1"/>
  <c r="DN49" s="1"/>
  <c r="DN50" s="1"/>
  <c r="AIM6"/>
  <c r="AIM7" s="1"/>
  <c r="AIM8" s="1"/>
  <c r="AIM9" s="1"/>
  <c r="AIM10" s="1"/>
  <c r="AIM11" s="1"/>
  <c r="AIM12" s="1"/>
  <c r="AIM13" s="1"/>
  <c r="AIM14" s="1"/>
  <c r="AIM15" s="1"/>
  <c r="AIM16" s="1"/>
  <c r="AIM17" s="1"/>
  <c r="AIM18" s="1"/>
  <c r="AIM19" s="1"/>
  <c r="AIM20" s="1"/>
  <c r="AIM21" s="1"/>
  <c r="AIM22" s="1"/>
  <c r="AIM23" s="1"/>
  <c r="AIM24" s="1"/>
  <c r="AIM25" s="1"/>
  <c r="AIM26" s="1"/>
  <c r="AIM27" s="1"/>
  <c r="AIM28" s="1"/>
  <c r="AIM29" s="1"/>
  <c r="AIM30" s="1"/>
  <c r="AIM31" s="1"/>
  <c r="AIM32" s="1"/>
  <c r="AIM33" s="1"/>
  <c r="AIM34" s="1"/>
  <c r="AIM35" s="1"/>
  <c r="AIM36" s="1"/>
  <c r="AIM37" s="1"/>
  <c r="AIM38" s="1"/>
  <c r="AIM39" s="1"/>
  <c r="AIM40" s="1"/>
  <c r="AIM41" s="1"/>
  <c r="AIM42" s="1"/>
  <c r="AIM43" s="1"/>
  <c r="AIF6"/>
  <c r="AIF7" s="1"/>
  <c r="AIF8" s="1"/>
  <c r="AIF9" s="1"/>
  <c r="AIF10" s="1"/>
  <c r="AIF11" s="1"/>
  <c r="AIF12" s="1"/>
  <c r="AIF13" s="1"/>
  <c r="AIF14" s="1"/>
  <c r="AIF15" s="1"/>
  <c r="AIF16" s="1"/>
  <c r="AIF17" s="1"/>
  <c r="AIF18" s="1"/>
  <c r="AIF19" s="1"/>
  <c r="AIF20" s="1"/>
  <c r="AIF21" s="1"/>
  <c r="AIF22" s="1"/>
  <c r="AIF23" s="1"/>
  <c r="AIF24" s="1"/>
  <c r="AIF25" s="1"/>
  <c r="AIF26" s="1"/>
  <c r="AIF27" s="1"/>
  <c r="AIF28" s="1"/>
  <c r="AIF29" s="1"/>
  <c r="AIF30" s="1"/>
  <c r="AIF31" s="1"/>
  <c r="AIF32" s="1"/>
  <c r="AIF33" s="1"/>
  <c r="AIF34" s="1"/>
  <c r="AIF35" s="1"/>
  <c r="AIF36" s="1"/>
  <c r="AIF37" s="1"/>
  <c r="AIF38" s="1"/>
  <c r="AIF39" s="1"/>
  <c r="AIF40" s="1"/>
  <c r="AIF41" s="1"/>
  <c r="AIF42" s="1"/>
  <c r="AIF43" s="1"/>
  <c r="AHY6"/>
  <c r="AHY7" s="1"/>
  <c r="AHY8" s="1"/>
  <c r="AHY9" s="1"/>
  <c r="AHY10" s="1"/>
  <c r="AHY11" s="1"/>
  <c r="AHY12" s="1"/>
  <c r="AHY13" s="1"/>
  <c r="AHY14" s="1"/>
  <c r="AHY15" s="1"/>
  <c r="AHY16" s="1"/>
  <c r="AHY17" s="1"/>
  <c r="AHY18" s="1"/>
  <c r="AHY19" s="1"/>
  <c r="AHY20" s="1"/>
  <c r="AHY21" s="1"/>
  <c r="AHY22" s="1"/>
  <c r="AHY23" s="1"/>
  <c r="AHY24" s="1"/>
  <c r="AHY25" s="1"/>
  <c r="AHY26" s="1"/>
  <c r="AHY27" s="1"/>
  <c r="AHY28" s="1"/>
  <c r="AHY29" s="1"/>
  <c r="AHY30" s="1"/>
  <c r="AHY31" s="1"/>
  <c r="AHY32" s="1"/>
  <c r="AHY33" s="1"/>
  <c r="AHY34" s="1"/>
  <c r="AHY35" s="1"/>
  <c r="AHY36" s="1"/>
  <c r="AHY37" s="1"/>
  <c r="AHY38" s="1"/>
  <c r="AHY39" s="1"/>
  <c r="AHY40" s="1"/>
  <c r="AHY41" s="1"/>
  <c r="AHY42" s="1"/>
  <c r="AHY43" s="1"/>
  <c r="AHR6"/>
  <c r="AHR7" s="1"/>
  <c r="AHR8" s="1"/>
  <c r="AHR9" s="1"/>
  <c r="AHR10" s="1"/>
  <c r="AHR11" s="1"/>
  <c r="AHR12" s="1"/>
  <c r="AHR13" s="1"/>
  <c r="AHR14" s="1"/>
  <c r="AHR15" s="1"/>
  <c r="AHR16" s="1"/>
  <c r="AHR17" s="1"/>
  <c r="AHR18" s="1"/>
  <c r="AHR19" s="1"/>
  <c r="AHR20" s="1"/>
  <c r="AHR21" s="1"/>
  <c r="AHR22" s="1"/>
  <c r="AHR23" s="1"/>
  <c r="AHR24" s="1"/>
  <c r="AHR25" s="1"/>
  <c r="AHR26" s="1"/>
  <c r="AHR27" s="1"/>
  <c r="AHR28" s="1"/>
  <c r="AHR29" s="1"/>
  <c r="AHR30" s="1"/>
  <c r="AHR31" s="1"/>
  <c r="AHR32" s="1"/>
  <c r="AHR33" s="1"/>
  <c r="AHR34" s="1"/>
  <c r="AHR35" s="1"/>
  <c r="AHR36" s="1"/>
  <c r="AHR37" s="1"/>
  <c r="AHR38" s="1"/>
  <c r="AHR39" s="1"/>
  <c r="AHR40" s="1"/>
  <c r="AHR41" s="1"/>
  <c r="AHR42" s="1"/>
  <c r="AHR43" s="1"/>
  <c r="AHK6"/>
  <c r="AHK7" s="1"/>
  <c r="AHK8" s="1"/>
  <c r="AHK9" s="1"/>
  <c r="AHK10" s="1"/>
  <c r="AHK11" s="1"/>
  <c r="AHK12" s="1"/>
  <c r="AHK13" s="1"/>
  <c r="AHK14" s="1"/>
  <c r="AHK15" s="1"/>
  <c r="AHK16" s="1"/>
  <c r="AHK17" s="1"/>
  <c r="AHK18" s="1"/>
  <c r="AHK19" s="1"/>
  <c r="AHK20" s="1"/>
  <c r="AHK21" s="1"/>
  <c r="AHK22" s="1"/>
  <c r="AHK23" s="1"/>
  <c r="AHK24" s="1"/>
  <c r="AHK25" s="1"/>
  <c r="AHK26" s="1"/>
  <c r="AHK27" s="1"/>
  <c r="AHK28" s="1"/>
  <c r="AHK29" s="1"/>
  <c r="AHK30" s="1"/>
  <c r="AHK31" s="1"/>
  <c r="AHK32" s="1"/>
  <c r="AHK33" s="1"/>
  <c r="AHK34" s="1"/>
  <c r="AHK35" s="1"/>
  <c r="AHK36" s="1"/>
  <c r="AHK37" s="1"/>
  <c r="AHK38" s="1"/>
  <c r="AHK39" s="1"/>
  <c r="AHK40" s="1"/>
  <c r="AHK41" s="1"/>
  <c r="AHK42" s="1"/>
  <c r="AHK43" s="1"/>
  <c r="AHD6"/>
  <c r="AHD7" s="1"/>
  <c r="AHD8" s="1"/>
  <c r="AHD9" s="1"/>
  <c r="AHD10" s="1"/>
  <c r="AHD11" s="1"/>
  <c r="AHD12" s="1"/>
  <c r="AHD13" s="1"/>
  <c r="AHD14" s="1"/>
  <c r="AHD15" s="1"/>
  <c r="AHD16" s="1"/>
  <c r="AHD17" s="1"/>
  <c r="AHD18" s="1"/>
  <c r="AHD19" s="1"/>
  <c r="AHD20" s="1"/>
  <c r="AHD21" s="1"/>
  <c r="AHD22" s="1"/>
  <c r="AHD23" s="1"/>
  <c r="AHD24" s="1"/>
  <c r="AHD25" s="1"/>
  <c r="AHD26" s="1"/>
  <c r="AHD27" s="1"/>
  <c r="AHD28" s="1"/>
  <c r="AHD29" s="1"/>
  <c r="AHD30" s="1"/>
  <c r="AHD31" s="1"/>
  <c r="AHD32" s="1"/>
  <c r="AHD33" s="1"/>
  <c r="AHD34" s="1"/>
  <c r="AHD35" s="1"/>
  <c r="AHD36" s="1"/>
  <c r="AHD37" s="1"/>
  <c r="AHD38" s="1"/>
  <c r="AHD39" s="1"/>
  <c r="AHD40" s="1"/>
  <c r="AHD41" s="1"/>
  <c r="AHD42" s="1"/>
  <c r="AHD43" s="1"/>
  <c r="AGW6"/>
  <c r="AGW7" s="1"/>
  <c r="AGW8" s="1"/>
  <c r="AGW9" s="1"/>
  <c r="AGW10" s="1"/>
  <c r="AGW11" s="1"/>
  <c r="AGW12" s="1"/>
  <c r="AGW13" s="1"/>
  <c r="AGW14" s="1"/>
  <c r="AGW15" s="1"/>
  <c r="AGW16" s="1"/>
  <c r="AGW17" s="1"/>
  <c r="AGW18" s="1"/>
  <c r="AGW19" s="1"/>
  <c r="AGW20" s="1"/>
  <c r="AGW21" s="1"/>
  <c r="AGW22" s="1"/>
  <c r="AGW23" s="1"/>
  <c r="AGW24" s="1"/>
  <c r="AGW25" s="1"/>
  <c r="AGW26" s="1"/>
  <c r="AGW27" s="1"/>
  <c r="AGW28" s="1"/>
  <c r="AGW29" s="1"/>
  <c r="AGW30" s="1"/>
  <c r="AGW31" s="1"/>
  <c r="AGW32" s="1"/>
  <c r="AGW33" s="1"/>
  <c r="AGW34" s="1"/>
  <c r="AGW35" s="1"/>
  <c r="AGW36" s="1"/>
  <c r="AGW37" s="1"/>
  <c r="AGW38" s="1"/>
  <c r="AGW39" s="1"/>
  <c r="AGW40" s="1"/>
  <c r="AGW41" s="1"/>
  <c r="AGW42" s="1"/>
  <c r="AGW43" s="1"/>
  <c r="AGW44" s="1"/>
  <c r="AGP6"/>
  <c r="AGP7" s="1"/>
  <c r="AGP8" s="1"/>
  <c r="AGP9" s="1"/>
  <c r="AGP10" s="1"/>
  <c r="AGP11" s="1"/>
  <c r="AGP12" s="1"/>
  <c r="AGP13" s="1"/>
  <c r="AGP14" s="1"/>
  <c r="AGP15" s="1"/>
  <c r="AGP16" s="1"/>
  <c r="AGP17" s="1"/>
  <c r="AGP18" s="1"/>
  <c r="AGP19" s="1"/>
  <c r="AGP20" s="1"/>
  <c r="AGP21" s="1"/>
  <c r="AGP22" s="1"/>
  <c r="AGP23" s="1"/>
  <c r="AGP24" s="1"/>
  <c r="AGP25" s="1"/>
  <c r="AGP26" s="1"/>
  <c r="AGP27" s="1"/>
  <c r="AGP28" s="1"/>
  <c r="AGP29" s="1"/>
  <c r="AGP30" s="1"/>
  <c r="AGP31" s="1"/>
  <c r="AGP32" s="1"/>
  <c r="AGP33" s="1"/>
  <c r="AGP34" s="1"/>
  <c r="AGP35" s="1"/>
  <c r="AGP36" s="1"/>
  <c r="AGP37" s="1"/>
  <c r="AGP38" s="1"/>
  <c r="AGP39" s="1"/>
  <c r="AGP40" s="1"/>
  <c r="AGP41" s="1"/>
  <c r="AGP42" s="1"/>
  <c r="AGP43" s="1"/>
  <c r="AGP44" s="1"/>
  <c r="AGI6"/>
  <c r="AGI7" s="1"/>
  <c r="AGI8" s="1"/>
  <c r="AGI9" s="1"/>
  <c r="AGI10" s="1"/>
  <c r="AGI11" s="1"/>
  <c r="AGI12" s="1"/>
  <c r="AGI13" s="1"/>
  <c r="AGI14" s="1"/>
  <c r="AGI15" s="1"/>
  <c r="AGI16" s="1"/>
  <c r="AGI17" s="1"/>
  <c r="AGI18" s="1"/>
  <c r="AGI19" s="1"/>
  <c r="AGI20" s="1"/>
  <c r="AGI21" s="1"/>
  <c r="AGI22" s="1"/>
  <c r="AGI23" s="1"/>
  <c r="AGI24" s="1"/>
  <c r="AGI25" s="1"/>
  <c r="AGI26" s="1"/>
  <c r="AGI27" s="1"/>
  <c r="AGI28" s="1"/>
  <c r="AGI29" s="1"/>
  <c r="AGI30" s="1"/>
  <c r="AGI31" s="1"/>
  <c r="AGI32" s="1"/>
  <c r="AGI33" s="1"/>
  <c r="AGI34" s="1"/>
  <c r="AGI35" s="1"/>
  <c r="AGI36" s="1"/>
  <c r="AGI37" s="1"/>
  <c r="AGI38" s="1"/>
  <c r="AGI39" s="1"/>
  <c r="AGI40" s="1"/>
  <c r="AGI41" s="1"/>
  <c r="AGI42" s="1"/>
  <c r="AGI43" s="1"/>
  <c r="AGI44" s="1"/>
  <c r="AGB6"/>
  <c r="AGB7" s="1"/>
  <c r="AGB8" s="1"/>
  <c r="AGB9" s="1"/>
  <c r="AGB10" s="1"/>
  <c r="AGB11" s="1"/>
  <c r="AGB12" s="1"/>
  <c r="AGB13" s="1"/>
  <c r="AGB14" s="1"/>
  <c r="AGB15" s="1"/>
  <c r="AGB16" s="1"/>
  <c r="AGB17" s="1"/>
  <c r="AGB18" s="1"/>
  <c r="AGB19" s="1"/>
  <c r="AGB20" s="1"/>
  <c r="AGB21" s="1"/>
  <c r="AGB22" s="1"/>
  <c r="AGB23" s="1"/>
  <c r="AGB24" s="1"/>
  <c r="AGB25" s="1"/>
  <c r="AGB26" s="1"/>
  <c r="AGB27" s="1"/>
  <c r="AGB28" s="1"/>
  <c r="AGB29" s="1"/>
  <c r="AGB30" s="1"/>
  <c r="AGB31" s="1"/>
  <c r="AGB32" s="1"/>
  <c r="AGB33" s="1"/>
  <c r="AGB34" s="1"/>
  <c r="AGB35" s="1"/>
  <c r="AGB36" s="1"/>
  <c r="AGB37" s="1"/>
  <c r="AGB38" s="1"/>
  <c r="AGB39" s="1"/>
  <c r="AGB40" s="1"/>
  <c r="AGB41" s="1"/>
  <c r="AGB42" s="1"/>
  <c r="AGB43" s="1"/>
  <c r="AGB44" s="1"/>
  <c r="AFU6"/>
  <c r="AFU7" s="1"/>
  <c r="AFU8" s="1"/>
  <c r="AFU9" s="1"/>
  <c r="AFU10" s="1"/>
  <c r="AFU11" s="1"/>
  <c r="AFU12" s="1"/>
  <c r="AFU13" s="1"/>
  <c r="AFU14" s="1"/>
  <c r="AFU15" s="1"/>
  <c r="AFU16" s="1"/>
  <c r="AFU17" s="1"/>
  <c r="AFU18" s="1"/>
  <c r="AFU19" s="1"/>
  <c r="AFU20" s="1"/>
  <c r="AFU21" s="1"/>
  <c r="AFU22" s="1"/>
  <c r="AFU23" s="1"/>
  <c r="AFU24" s="1"/>
  <c r="AFU25" s="1"/>
  <c r="AFU26" s="1"/>
  <c r="AFU27" s="1"/>
  <c r="AFU28" s="1"/>
  <c r="AFU29" s="1"/>
  <c r="AFU30" s="1"/>
  <c r="AFU31" s="1"/>
  <c r="AFU32" s="1"/>
  <c r="AFU33" s="1"/>
  <c r="AFU34" s="1"/>
  <c r="AFU35" s="1"/>
  <c r="AFU36" s="1"/>
  <c r="AFU37" s="1"/>
  <c r="AFU38" s="1"/>
  <c r="AFU39" s="1"/>
  <c r="AFU40" s="1"/>
  <c r="AFU41" s="1"/>
  <c r="AFU42" s="1"/>
  <c r="AFU43" s="1"/>
  <c r="AFN6"/>
  <c r="AFN7" s="1"/>
  <c r="AFN8" s="1"/>
  <c r="AFN9" s="1"/>
  <c r="AFN10" s="1"/>
  <c r="AFN11" s="1"/>
  <c r="AFN12" s="1"/>
  <c r="AFN13" s="1"/>
  <c r="AFN14" s="1"/>
  <c r="AFN15" s="1"/>
  <c r="AFN16" s="1"/>
  <c r="AFN17" s="1"/>
  <c r="AFN18" s="1"/>
  <c r="AFN19" s="1"/>
  <c r="AFN20" s="1"/>
  <c r="AFN21" s="1"/>
  <c r="AFN22" s="1"/>
  <c r="AFN23" s="1"/>
  <c r="AFN24" s="1"/>
  <c r="AFN25" s="1"/>
  <c r="AFN26" s="1"/>
  <c r="AFN27" s="1"/>
  <c r="AFN28" s="1"/>
  <c r="AFN29" s="1"/>
  <c r="AFN30" s="1"/>
  <c r="AFN31" s="1"/>
  <c r="AFN32" s="1"/>
  <c r="AFN33" s="1"/>
  <c r="AFN34" s="1"/>
  <c r="AFN35" s="1"/>
  <c r="AFN36" s="1"/>
  <c r="AFN37" s="1"/>
  <c r="AFN38" s="1"/>
  <c r="AFN39" s="1"/>
  <c r="AFN40" s="1"/>
  <c r="AFN41" s="1"/>
  <c r="AFN42" s="1"/>
  <c r="AFN43" s="1"/>
  <c r="AFG6"/>
  <c r="AFG7" s="1"/>
  <c r="AFG8" s="1"/>
  <c r="AFG9" s="1"/>
  <c r="AFG10" s="1"/>
  <c r="AFG11" s="1"/>
  <c r="AFG12" s="1"/>
  <c r="AFG13" s="1"/>
  <c r="AFG14" s="1"/>
  <c r="AFG15" s="1"/>
  <c r="AFG16" s="1"/>
  <c r="AFG17" s="1"/>
  <c r="AFG18" s="1"/>
  <c r="AFG19" s="1"/>
  <c r="AFG20" s="1"/>
  <c r="AFG21" s="1"/>
  <c r="AFG22" s="1"/>
  <c r="AFG23" s="1"/>
  <c r="AFG24" s="1"/>
  <c r="AFG25" s="1"/>
  <c r="AFG26" s="1"/>
  <c r="AFG27" s="1"/>
  <c r="AFG28" s="1"/>
  <c r="AFG29" s="1"/>
  <c r="AFG30" s="1"/>
  <c r="AFG31" s="1"/>
  <c r="AFG32" s="1"/>
  <c r="AFG33" s="1"/>
  <c r="AFG34" s="1"/>
  <c r="AFG35" s="1"/>
  <c r="AFG36" s="1"/>
  <c r="AFG37" s="1"/>
  <c r="AFG38" s="1"/>
  <c r="AFG39" s="1"/>
  <c r="AFG40" s="1"/>
  <c r="AFG41" s="1"/>
  <c r="AFG42" s="1"/>
  <c r="AFG43" s="1"/>
  <c r="AEZ6"/>
  <c r="AEZ7" s="1"/>
  <c r="AEZ8" s="1"/>
  <c r="AEZ9" s="1"/>
  <c r="AEZ10" s="1"/>
  <c r="AEZ11" s="1"/>
  <c r="AEZ12" s="1"/>
  <c r="AEZ13" s="1"/>
  <c r="AEZ14" s="1"/>
  <c r="AEZ15" s="1"/>
  <c r="AEZ16" s="1"/>
  <c r="AEZ17" s="1"/>
  <c r="AEZ18" s="1"/>
  <c r="AEZ19" s="1"/>
  <c r="AEZ20" s="1"/>
  <c r="AEZ21" s="1"/>
  <c r="AEZ22" s="1"/>
  <c r="AEZ23" s="1"/>
  <c r="AEZ24" s="1"/>
  <c r="AEZ25" s="1"/>
  <c r="AEZ26" s="1"/>
  <c r="AEZ27" s="1"/>
  <c r="AEZ28" s="1"/>
  <c r="AEZ29" s="1"/>
  <c r="AEZ30" s="1"/>
  <c r="AEZ31" s="1"/>
  <c r="AEZ32" s="1"/>
  <c r="AEZ33" s="1"/>
  <c r="AEZ34" s="1"/>
  <c r="AEZ35" s="1"/>
  <c r="AEZ36" s="1"/>
  <c r="AEZ37" s="1"/>
  <c r="AEZ38" s="1"/>
  <c r="AEZ39" s="1"/>
  <c r="AEZ40" s="1"/>
  <c r="AEZ41" s="1"/>
  <c r="AEZ42" s="1"/>
  <c r="AEZ43" s="1"/>
  <c r="AES6"/>
  <c r="AES7" s="1"/>
  <c r="AES8" s="1"/>
  <c r="AES9" s="1"/>
  <c r="AES10" s="1"/>
  <c r="AES11" s="1"/>
  <c r="AES12" s="1"/>
  <c r="AES13" s="1"/>
  <c r="AES14" s="1"/>
  <c r="AES15" s="1"/>
  <c r="AES16" s="1"/>
  <c r="AES17" s="1"/>
  <c r="AES18" s="1"/>
  <c r="AES19" s="1"/>
  <c r="AES20" s="1"/>
  <c r="AES21" s="1"/>
  <c r="AES22" s="1"/>
  <c r="AES23" s="1"/>
  <c r="AES24" s="1"/>
  <c r="AES25" s="1"/>
  <c r="AES26" s="1"/>
  <c r="AES27" s="1"/>
  <c r="AES28" s="1"/>
  <c r="AES29" s="1"/>
  <c r="AES30" s="1"/>
  <c r="AES31" s="1"/>
  <c r="AES32" s="1"/>
  <c r="AES33" s="1"/>
  <c r="AES34" s="1"/>
  <c r="AES35" s="1"/>
  <c r="AES36" s="1"/>
  <c r="AES37" s="1"/>
  <c r="AES38" s="1"/>
  <c r="AES39" s="1"/>
  <c r="AES40" s="1"/>
  <c r="AES41" s="1"/>
  <c r="AES42" s="1"/>
  <c r="AES43" s="1"/>
  <c r="AEL6"/>
  <c r="AEL7" s="1"/>
  <c r="AEL8" s="1"/>
  <c r="AEL9" s="1"/>
  <c r="AEL10" s="1"/>
  <c r="AEL11" s="1"/>
  <c r="AEL12" s="1"/>
  <c r="AEL13" s="1"/>
  <c r="AEL14" s="1"/>
  <c r="AEL15" s="1"/>
  <c r="AEL16" s="1"/>
  <c r="AEL17" s="1"/>
  <c r="AEL18" s="1"/>
  <c r="AEL19" s="1"/>
  <c r="AEL20" s="1"/>
  <c r="AEL21" s="1"/>
  <c r="AEL22" s="1"/>
  <c r="AEL23" s="1"/>
  <c r="AEL24" s="1"/>
  <c r="AEL25" s="1"/>
  <c r="AEL26" s="1"/>
  <c r="AEL27" s="1"/>
  <c r="AEL28" s="1"/>
  <c r="AEL29" s="1"/>
  <c r="AEL30" s="1"/>
  <c r="AEL31" s="1"/>
  <c r="AEL32" s="1"/>
  <c r="AEL33" s="1"/>
  <c r="AEL34" s="1"/>
  <c r="AEL35" s="1"/>
  <c r="AEL36" s="1"/>
  <c r="AEL37" s="1"/>
  <c r="AEL38" s="1"/>
  <c r="AEL39" s="1"/>
  <c r="AEL40" s="1"/>
  <c r="AEL41" s="1"/>
  <c r="AEL42" s="1"/>
  <c r="AEL43" s="1"/>
  <c r="AEE6"/>
  <c r="AEE7" s="1"/>
  <c r="AEE8" s="1"/>
  <c r="AEE9" s="1"/>
  <c r="AEE10" s="1"/>
  <c r="AEE11" s="1"/>
  <c r="AEE12" s="1"/>
  <c r="AEE13" s="1"/>
  <c r="AEE14" s="1"/>
  <c r="AEE15" s="1"/>
  <c r="AEE16" s="1"/>
  <c r="AEE17" s="1"/>
  <c r="AEE18" s="1"/>
  <c r="AEE19" s="1"/>
  <c r="AEE20" s="1"/>
  <c r="AEE21" s="1"/>
  <c r="AEE22" s="1"/>
  <c r="AEE23" s="1"/>
  <c r="AEE24" s="1"/>
  <c r="AEE25" s="1"/>
  <c r="AEE26" s="1"/>
  <c r="AEE27" s="1"/>
  <c r="AEE28" s="1"/>
  <c r="AEE29" s="1"/>
  <c r="AEE30" s="1"/>
  <c r="AEE31" s="1"/>
  <c r="AEE32" s="1"/>
  <c r="AEE33" s="1"/>
  <c r="AEE34" s="1"/>
  <c r="AEE35" s="1"/>
  <c r="AEE36" s="1"/>
  <c r="AEE37" s="1"/>
  <c r="AEE38" s="1"/>
  <c r="AEE39" s="1"/>
  <c r="AEE40" s="1"/>
  <c r="AEE41" s="1"/>
  <c r="AEE42" s="1"/>
  <c r="AEE43" s="1"/>
  <c r="ADX6"/>
  <c r="ADX7" s="1"/>
  <c r="ADX8" s="1"/>
  <c r="ADX9" s="1"/>
  <c r="ADX10" s="1"/>
  <c r="ADX11" s="1"/>
  <c r="ADX12" s="1"/>
  <c r="ADX13" s="1"/>
  <c r="ADX14" s="1"/>
  <c r="ADX15" s="1"/>
  <c r="ADX16" s="1"/>
  <c r="ADX17" s="1"/>
  <c r="ADX18" s="1"/>
  <c r="ADX19" s="1"/>
  <c r="ADX20" s="1"/>
  <c r="ADX21" s="1"/>
  <c r="ADX22" s="1"/>
  <c r="ADX23" s="1"/>
  <c r="ADX24" s="1"/>
  <c r="ADX25" s="1"/>
  <c r="ADX26" s="1"/>
  <c r="ADX27" s="1"/>
  <c r="ADX28" s="1"/>
  <c r="ADX29" s="1"/>
  <c r="ADX30" s="1"/>
  <c r="ADX31" s="1"/>
  <c r="ADX32" s="1"/>
  <c r="ADX33" s="1"/>
  <c r="ADX34" s="1"/>
  <c r="ADX35" s="1"/>
  <c r="ADX36" s="1"/>
  <c r="ADX37" s="1"/>
  <c r="ADX38" s="1"/>
  <c r="ADX39" s="1"/>
  <c r="ADX40" s="1"/>
  <c r="ADX41" s="1"/>
  <c r="ADX42" s="1"/>
  <c r="ADX43" s="1"/>
  <c r="ADQ6"/>
  <c r="ADQ7" s="1"/>
  <c r="ADQ8" s="1"/>
  <c r="ADQ9" s="1"/>
  <c r="ADQ10" s="1"/>
  <c r="ADQ11" s="1"/>
  <c r="ADQ12" s="1"/>
  <c r="ADQ13" s="1"/>
  <c r="ADQ14" s="1"/>
  <c r="ADQ15" s="1"/>
  <c r="ADQ16" s="1"/>
  <c r="ADQ17" s="1"/>
  <c r="ADQ18" s="1"/>
  <c r="ADQ19" s="1"/>
  <c r="ADQ20" s="1"/>
  <c r="ADQ21" s="1"/>
  <c r="ADQ22" s="1"/>
  <c r="ADQ23" s="1"/>
  <c r="ADQ24" s="1"/>
  <c r="ADQ25" s="1"/>
  <c r="ADQ26" s="1"/>
  <c r="ADQ27" s="1"/>
  <c r="ADQ28" s="1"/>
  <c r="ADQ29" s="1"/>
  <c r="ADQ30" s="1"/>
  <c r="ADQ31" s="1"/>
  <c r="ADQ32" s="1"/>
  <c r="ADQ33" s="1"/>
  <c r="ADQ34" s="1"/>
  <c r="ADQ35" s="1"/>
  <c r="ADQ36" s="1"/>
  <c r="ADQ37" s="1"/>
  <c r="ADQ38" s="1"/>
  <c r="ADQ39" s="1"/>
  <c r="ADQ40" s="1"/>
  <c r="ADQ41" s="1"/>
  <c r="ADQ42" s="1"/>
  <c r="ADQ43" s="1"/>
  <c r="ADJ6"/>
  <c r="ADJ7" s="1"/>
  <c r="ADJ8" s="1"/>
  <c r="ADJ9" s="1"/>
  <c r="ADJ10" s="1"/>
  <c r="ADJ11" s="1"/>
  <c r="ADJ12" s="1"/>
  <c r="ADJ13" s="1"/>
  <c r="ADJ14" s="1"/>
  <c r="ADJ15" s="1"/>
  <c r="ADJ16" s="1"/>
  <c r="ADJ17" s="1"/>
  <c r="ADJ18" s="1"/>
  <c r="ADJ19" s="1"/>
  <c r="ADJ20" s="1"/>
  <c r="ADJ21" s="1"/>
  <c r="ADJ22" s="1"/>
  <c r="ADJ23" s="1"/>
  <c r="ADJ24" s="1"/>
  <c r="ADJ25" s="1"/>
  <c r="ADJ26" s="1"/>
  <c r="ADJ27" s="1"/>
  <c r="ADJ28" s="1"/>
  <c r="ADJ29" s="1"/>
  <c r="ADJ30" s="1"/>
  <c r="ADJ31" s="1"/>
  <c r="ADJ32" s="1"/>
  <c r="ADJ33" s="1"/>
  <c r="ADJ34" s="1"/>
  <c r="ADJ35" s="1"/>
  <c r="ADJ36" s="1"/>
  <c r="ADJ37" s="1"/>
  <c r="ADJ38" s="1"/>
  <c r="ADJ39" s="1"/>
  <c r="ADJ40" s="1"/>
  <c r="ADJ41" s="1"/>
  <c r="ADJ42" s="1"/>
  <c r="ADJ43" s="1"/>
  <c r="ADC6"/>
  <c r="ADC7" s="1"/>
  <c r="ADC8" s="1"/>
  <c r="ADC9" s="1"/>
  <c r="ADC10" s="1"/>
  <c r="ADC11" s="1"/>
  <c r="ADC12" s="1"/>
  <c r="ADC13" s="1"/>
  <c r="ADC14" s="1"/>
  <c r="ADC15" s="1"/>
  <c r="ADC16" s="1"/>
  <c r="ADC17" s="1"/>
  <c r="ADC18" s="1"/>
  <c r="ADC19" s="1"/>
  <c r="ADC20" s="1"/>
  <c r="ADC21" s="1"/>
  <c r="ADC22" s="1"/>
  <c r="ADC23" s="1"/>
  <c r="ADC24" s="1"/>
  <c r="ADC25" s="1"/>
  <c r="ADC26" s="1"/>
  <c r="ADC27" s="1"/>
  <c r="ADC28" s="1"/>
  <c r="ADC29" s="1"/>
  <c r="ADC30" s="1"/>
  <c r="ADC31" s="1"/>
  <c r="ADC32" s="1"/>
  <c r="ADC33" s="1"/>
  <c r="ADC34" s="1"/>
  <c r="ADC35" s="1"/>
  <c r="ADC36" s="1"/>
  <c r="ADC37" s="1"/>
  <c r="ADC38" s="1"/>
  <c r="ADC39" s="1"/>
  <c r="ADC40" s="1"/>
  <c r="ADC41" s="1"/>
  <c r="ADC42" s="1"/>
  <c r="ADC43" s="1"/>
  <c r="ACV6"/>
  <c r="ACV7" s="1"/>
  <c r="ACV8" s="1"/>
  <c r="ACV9" s="1"/>
  <c r="ACV10" s="1"/>
  <c r="ACV11" s="1"/>
  <c r="ACV12" s="1"/>
  <c r="ACV13" s="1"/>
  <c r="ACV14" s="1"/>
  <c r="ACV15" s="1"/>
  <c r="ACV16" s="1"/>
  <c r="ACV17" s="1"/>
  <c r="ACV18" s="1"/>
  <c r="ACV19" s="1"/>
  <c r="ACV20" s="1"/>
  <c r="ACV21" s="1"/>
  <c r="ACV22" s="1"/>
  <c r="ACV23" s="1"/>
  <c r="ACV24" s="1"/>
  <c r="ACV25" s="1"/>
  <c r="ACV26" s="1"/>
  <c r="ACV27" s="1"/>
  <c r="ACV28" s="1"/>
  <c r="ACV29" s="1"/>
  <c r="ACV30" s="1"/>
  <c r="ACV31" s="1"/>
  <c r="ACV32" s="1"/>
  <c r="ACV33" s="1"/>
  <c r="ACV34" s="1"/>
  <c r="ACV35" s="1"/>
  <c r="ACV36" s="1"/>
  <c r="ACV37" s="1"/>
  <c r="ACV38" s="1"/>
  <c r="ACV39" s="1"/>
  <c r="ACV40" s="1"/>
  <c r="ACV41" s="1"/>
  <c r="ACV42" s="1"/>
  <c r="ACV43" s="1"/>
  <c r="ACO6"/>
  <c r="ACO7" s="1"/>
  <c r="ACO8" s="1"/>
  <c r="ACO9" s="1"/>
  <c r="ACO10" s="1"/>
  <c r="ACO11" s="1"/>
  <c r="ACO12" s="1"/>
  <c r="ACO13" s="1"/>
  <c r="ACO14" s="1"/>
  <c r="ACO15" s="1"/>
  <c r="ACO16" s="1"/>
  <c r="ACO17" s="1"/>
  <c r="ACO18" s="1"/>
  <c r="ACO19" s="1"/>
  <c r="ACO20" s="1"/>
  <c r="ACO21" s="1"/>
  <c r="ACO22" s="1"/>
  <c r="ACO23" s="1"/>
  <c r="ACO24" s="1"/>
  <c r="ACO25" s="1"/>
  <c r="ACO26" s="1"/>
  <c r="ACO27" s="1"/>
  <c r="ACO28" s="1"/>
  <c r="ACO29" s="1"/>
  <c r="ACO30" s="1"/>
  <c r="ACO31" s="1"/>
  <c r="ACO32" s="1"/>
  <c r="ACO33" s="1"/>
  <c r="ACO34" s="1"/>
  <c r="ACO35" s="1"/>
  <c r="ACO36" s="1"/>
  <c r="ACO37" s="1"/>
  <c r="ACO38" s="1"/>
  <c r="ACO39" s="1"/>
  <c r="ACO40" s="1"/>
  <c r="ACO41" s="1"/>
  <c r="ACO42" s="1"/>
  <c r="ACO43" s="1"/>
  <c r="ACH6"/>
  <c r="ACH7" s="1"/>
  <c r="ACH8" s="1"/>
  <c r="ACH9" s="1"/>
  <c r="ACH10" s="1"/>
  <c r="ACH11" s="1"/>
  <c r="ACH12" s="1"/>
  <c r="ACH13" s="1"/>
  <c r="ACH14" s="1"/>
  <c r="ACH15" s="1"/>
  <c r="ACH16" s="1"/>
  <c r="ACH17" s="1"/>
  <c r="ACH18" s="1"/>
  <c r="ACH19" s="1"/>
  <c r="ACH20" s="1"/>
  <c r="ACH21" s="1"/>
  <c r="ACH22" s="1"/>
  <c r="ACH23" s="1"/>
  <c r="ACH24" s="1"/>
  <c r="ACH25" s="1"/>
  <c r="ACH26" s="1"/>
  <c r="ACH27" s="1"/>
  <c r="ACH28" s="1"/>
  <c r="ACH29" s="1"/>
  <c r="ACH30" s="1"/>
  <c r="ACH31" s="1"/>
  <c r="ACH32" s="1"/>
  <c r="ACH33" s="1"/>
  <c r="ACH34" s="1"/>
  <c r="ACH35" s="1"/>
  <c r="ACH36" s="1"/>
  <c r="ACH37" s="1"/>
  <c r="ACH38" s="1"/>
  <c r="ACH39" s="1"/>
  <c r="ACH40" s="1"/>
  <c r="ACH41" s="1"/>
  <c r="ACH42" s="1"/>
  <c r="ACH43" s="1"/>
  <c r="ACA6"/>
  <c r="ACA7" s="1"/>
  <c r="ACA8" s="1"/>
  <c r="ACA9" s="1"/>
  <c r="ACA10" s="1"/>
  <c r="ACA11" s="1"/>
  <c r="ACA12" s="1"/>
  <c r="ACA13" s="1"/>
  <c r="ACA14" s="1"/>
  <c r="ACA15" s="1"/>
  <c r="ACA16" s="1"/>
  <c r="ACA17" s="1"/>
  <c r="ACA18" s="1"/>
  <c r="ACA19" s="1"/>
  <c r="ACA20" s="1"/>
  <c r="ACA21" s="1"/>
  <c r="ACA22" s="1"/>
  <c r="ACA23" s="1"/>
  <c r="ACA24" s="1"/>
  <c r="ACA25" s="1"/>
  <c r="ACA26" s="1"/>
  <c r="ACA27" s="1"/>
  <c r="ACA28" s="1"/>
  <c r="ACA29" s="1"/>
  <c r="ACA30" s="1"/>
  <c r="ACA31" s="1"/>
  <c r="ACA32" s="1"/>
  <c r="ACA33" s="1"/>
  <c r="ACA34" s="1"/>
  <c r="ACA35" s="1"/>
  <c r="ACA36" s="1"/>
  <c r="ACA37" s="1"/>
  <c r="ACA38" s="1"/>
  <c r="ACA39" s="1"/>
  <c r="ACA40" s="1"/>
  <c r="ACA41" s="1"/>
  <c r="ACA42" s="1"/>
  <c r="ACA43" s="1"/>
  <c r="ABT6"/>
  <c r="ABT7" s="1"/>
  <c r="ABT8" s="1"/>
  <c r="ABT9" s="1"/>
  <c r="ABT10" s="1"/>
  <c r="ABT11" s="1"/>
  <c r="ABT12" s="1"/>
  <c r="ABT13" s="1"/>
  <c r="ABT14" s="1"/>
  <c r="ABT15" s="1"/>
  <c r="ABT16" s="1"/>
  <c r="ABT17" s="1"/>
  <c r="ABT18" s="1"/>
  <c r="ABT19" s="1"/>
  <c r="ABT20" s="1"/>
  <c r="ABT21" s="1"/>
  <c r="ABT22" s="1"/>
  <c r="ABT23" s="1"/>
  <c r="ABT24" s="1"/>
  <c r="ABT25" s="1"/>
  <c r="ABT26" s="1"/>
  <c r="ABT27" s="1"/>
  <c r="ABT28" s="1"/>
  <c r="ABT29" s="1"/>
  <c r="ABT30" s="1"/>
  <c r="ABT31" s="1"/>
  <c r="ABT32" s="1"/>
  <c r="ABT33" s="1"/>
  <c r="ABT34" s="1"/>
  <c r="ABT35" s="1"/>
  <c r="ABT36" s="1"/>
  <c r="ABT37" s="1"/>
  <c r="ABT38" s="1"/>
  <c r="ABT39" s="1"/>
  <c r="ABT40" s="1"/>
  <c r="ABT41" s="1"/>
  <c r="ABT42" s="1"/>
  <c r="ABT43" s="1"/>
  <c r="ABM6"/>
  <c r="ABM7" s="1"/>
  <c r="ABM8" s="1"/>
  <c r="ABM9" s="1"/>
  <c r="ABM10" s="1"/>
  <c r="ABM11" s="1"/>
  <c r="ABM12" s="1"/>
  <c r="ABM13" s="1"/>
  <c r="ABM14" s="1"/>
  <c r="ABM15" s="1"/>
  <c r="ABM16" s="1"/>
  <c r="ABM17" s="1"/>
  <c r="ABM18" s="1"/>
  <c r="ABM19" s="1"/>
  <c r="ABM20" s="1"/>
  <c r="ABM21" s="1"/>
  <c r="ABM22" s="1"/>
  <c r="ABM23" s="1"/>
  <c r="ABM24" s="1"/>
  <c r="ABM25" s="1"/>
  <c r="ABM26" s="1"/>
  <c r="ABM27" s="1"/>
  <c r="ABM28" s="1"/>
  <c r="ABM29" s="1"/>
  <c r="ABM30" s="1"/>
  <c r="ABM31" s="1"/>
  <c r="ABM32" s="1"/>
  <c r="ABM33" s="1"/>
  <c r="ABM34" s="1"/>
  <c r="ABM35" s="1"/>
  <c r="ABM36" s="1"/>
  <c r="ABM37" s="1"/>
  <c r="ABM38" s="1"/>
  <c r="ABM39" s="1"/>
  <c r="ABM40" s="1"/>
  <c r="ABM41" s="1"/>
  <c r="ABM42" s="1"/>
  <c r="ABM43" s="1"/>
  <c r="AAY6"/>
  <c r="AAY7" s="1"/>
  <c r="AAY8" s="1"/>
  <c r="AAY9" s="1"/>
  <c r="AAY10" s="1"/>
  <c r="AAY11" s="1"/>
  <c r="AAY12" s="1"/>
  <c r="AAY13" s="1"/>
  <c r="AAY14" s="1"/>
  <c r="AAY15" s="1"/>
  <c r="AAY16" s="1"/>
  <c r="AAY17" s="1"/>
  <c r="AAY18" s="1"/>
  <c r="AAY19" s="1"/>
  <c r="AAY20" s="1"/>
  <c r="AAY21" s="1"/>
  <c r="AAY22" s="1"/>
  <c r="AAY23" s="1"/>
  <c r="AAY24" s="1"/>
  <c r="AAY25" s="1"/>
  <c r="AAY26" s="1"/>
  <c r="AAY27" s="1"/>
  <c r="AAY28" s="1"/>
  <c r="AAY29" s="1"/>
  <c r="AAY30" s="1"/>
  <c r="AAY31" s="1"/>
  <c r="AAY32" s="1"/>
  <c r="AAY33" s="1"/>
  <c r="AAY34" s="1"/>
  <c r="AAY35" s="1"/>
  <c r="AAY36" s="1"/>
  <c r="AAY37" s="1"/>
  <c r="AAY38" s="1"/>
  <c r="AAY39" s="1"/>
  <c r="AAY40" s="1"/>
  <c r="AAY41" s="1"/>
  <c r="AAY42" s="1"/>
  <c r="AAY43" s="1"/>
  <c r="AAY44" s="1"/>
  <c r="AAY45" s="1"/>
  <c r="AAY46" s="1"/>
  <c r="AAY47" s="1"/>
  <c r="AAY48" s="1"/>
  <c r="AAY49" s="1"/>
  <c r="AAY50" s="1"/>
  <c r="AAY51" s="1"/>
  <c r="AAY52" s="1"/>
  <c r="AAY53" s="1"/>
  <c r="AAY54" s="1"/>
  <c r="AAY55" s="1"/>
  <c r="AAY56" s="1"/>
  <c r="AAY57" s="1"/>
  <c r="AAY58" s="1"/>
  <c r="AAY59" s="1"/>
  <c r="AAY60" s="1"/>
  <c r="AAY61" s="1"/>
  <c r="AAY62" s="1"/>
  <c r="AAY63" s="1"/>
  <c r="AAY64" s="1"/>
  <c r="AAY65" s="1"/>
  <c r="AAY66" s="1"/>
  <c r="AAY67" s="1"/>
  <c r="AAY68" s="1"/>
  <c r="AAY69" s="1"/>
  <c r="AAY70" s="1"/>
  <c r="AAY71" s="1"/>
  <c r="AAY72" s="1"/>
  <c r="AAY73" s="1"/>
  <c r="ABF6" s="1"/>
  <c r="ABF7" s="1"/>
  <c r="ABF8" s="1"/>
  <c r="ABF9" s="1"/>
  <c r="ABF10" s="1"/>
  <c r="ABF11" s="1"/>
  <c r="ABF12" s="1"/>
  <c r="ABF13" s="1"/>
  <c r="ABF14" s="1"/>
  <c r="ABF15" s="1"/>
  <c r="ABF16" s="1"/>
  <c r="ABF17" s="1"/>
  <c r="ABF18" s="1"/>
  <c r="ABF19" s="1"/>
  <c r="ABF20" s="1"/>
  <c r="ABF21" s="1"/>
  <c r="ABF22" s="1"/>
  <c r="ABF23" s="1"/>
  <c r="ABF24" s="1"/>
  <c r="ABF25" s="1"/>
  <c r="ABF26" s="1"/>
  <c r="ABF27" s="1"/>
  <c r="ABF28" s="1"/>
  <c r="ABF29" s="1"/>
  <c r="ABF30" s="1"/>
  <c r="ABF31" s="1"/>
  <c r="ABF32" s="1"/>
  <c r="ABF33" s="1"/>
  <c r="ABF34" s="1"/>
  <c r="ABF35" s="1"/>
  <c r="ABF36" s="1"/>
  <c r="ABF37" s="1"/>
  <c r="ABF38" s="1"/>
  <c r="ABF39" s="1"/>
  <c r="ABF40" s="1"/>
  <c r="ABF41" s="1"/>
  <c r="ABF42" s="1"/>
  <c r="ABF43" s="1"/>
  <c r="AAR6"/>
  <c r="AAR7" s="1"/>
  <c r="AAR8" s="1"/>
  <c r="AAR9" s="1"/>
  <c r="AAR10" s="1"/>
  <c r="AAR11" s="1"/>
  <c r="AAR12" s="1"/>
  <c r="AAR13" s="1"/>
  <c r="AAR14" s="1"/>
  <c r="AAR15" s="1"/>
  <c r="AAR16" s="1"/>
  <c r="AAR17" s="1"/>
  <c r="AAR18" s="1"/>
  <c r="AAR19" s="1"/>
  <c r="AAR20" s="1"/>
  <c r="AAR21" s="1"/>
  <c r="AAR22" s="1"/>
  <c r="AAR23" s="1"/>
  <c r="AAR24" s="1"/>
  <c r="AAR25" s="1"/>
  <c r="AAR26" s="1"/>
  <c r="AAR27" s="1"/>
  <c r="AAR28" s="1"/>
  <c r="AAR29" s="1"/>
  <c r="AAR30" s="1"/>
  <c r="AAR31" s="1"/>
  <c r="AAR32" s="1"/>
  <c r="AAR33" s="1"/>
  <c r="AAR34" s="1"/>
  <c r="AAR35" s="1"/>
  <c r="AAR36" s="1"/>
  <c r="AAR37" s="1"/>
  <c r="AAR38" s="1"/>
  <c r="AAR39" s="1"/>
  <c r="AAR40" s="1"/>
  <c r="AAR41" s="1"/>
  <c r="AAR42" s="1"/>
  <c r="AAR43" s="1"/>
  <c r="AAR44" s="1"/>
  <c r="AAR45" s="1"/>
  <c r="AAR46" s="1"/>
  <c r="AAR47" s="1"/>
  <c r="AAR48" s="1"/>
  <c r="AAR49" s="1"/>
  <c r="AAR50" s="1"/>
  <c r="AAR51" s="1"/>
  <c r="AAR52" s="1"/>
  <c r="AAR53" s="1"/>
  <c r="AAR54" s="1"/>
  <c r="AAR55" s="1"/>
  <c r="AAR56" s="1"/>
  <c r="AAR57" s="1"/>
  <c r="AAR58" s="1"/>
  <c r="AAR59" s="1"/>
  <c r="AAR60" s="1"/>
  <c r="AAR61" s="1"/>
  <c r="AAR62" s="1"/>
  <c r="AAR63" s="1"/>
  <c r="AAR64" s="1"/>
  <c r="AAR65" s="1"/>
  <c r="AAR66" s="1"/>
  <c r="AAR67" s="1"/>
  <c r="AAR68" s="1"/>
  <c r="AAR69" s="1"/>
  <c r="AAR70" s="1"/>
  <c r="AAR71" s="1"/>
  <c r="AAR72" s="1"/>
  <c r="AAR73" s="1"/>
  <c r="AAK6"/>
  <c r="AAK7" s="1"/>
  <c r="AAK8" s="1"/>
  <c r="AAK9" s="1"/>
  <c r="AAK10" s="1"/>
  <c r="AAK11" s="1"/>
  <c r="AAK12" s="1"/>
  <c r="AAK13" s="1"/>
  <c r="AAK14" s="1"/>
  <c r="AAK15" s="1"/>
  <c r="AAK16" s="1"/>
  <c r="AAK17" s="1"/>
  <c r="AAK18" s="1"/>
  <c r="AAK19" s="1"/>
  <c r="AAK20" s="1"/>
  <c r="AAK21" s="1"/>
  <c r="AAK22" s="1"/>
  <c r="AAK23" s="1"/>
  <c r="AAK24" s="1"/>
  <c r="AAK25" s="1"/>
  <c r="AAK26" s="1"/>
  <c r="AAK27" s="1"/>
  <c r="AAK28" s="1"/>
  <c r="AAK29" s="1"/>
  <c r="AAK30" s="1"/>
  <c r="AAK31" s="1"/>
  <c r="AAK32" s="1"/>
  <c r="AAK33" s="1"/>
  <c r="AAK34" s="1"/>
  <c r="AAK35" s="1"/>
  <c r="AAK36" s="1"/>
  <c r="AAK37" s="1"/>
  <c r="AAK38" s="1"/>
  <c r="AAK39" s="1"/>
  <c r="AAK40" s="1"/>
  <c r="AAK41" s="1"/>
  <c r="AAK42" s="1"/>
  <c r="AAK43" s="1"/>
  <c r="AAD6"/>
  <c r="AAD7" s="1"/>
  <c r="AAD8" s="1"/>
  <c r="AAD9" s="1"/>
  <c r="AAD10" s="1"/>
  <c r="AAD11" s="1"/>
  <c r="AAD12" s="1"/>
  <c r="AAD13" s="1"/>
  <c r="AAD14" s="1"/>
  <c r="AAD15" s="1"/>
  <c r="AAD16" s="1"/>
  <c r="AAD17" s="1"/>
  <c r="AAD18" s="1"/>
  <c r="AAD19" s="1"/>
  <c r="AAD20" s="1"/>
  <c r="AAD21" s="1"/>
  <c r="AAD22" s="1"/>
  <c r="AAD23" s="1"/>
  <c r="AAD24" s="1"/>
  <c r="AAD25" s="1"/>
  <c r="AAD26" s="1"/>
  <c r="AAD27" s="1"/>
  <c r="AAD28" s="1"/>
  <c r="AAD29" s="1"/>
  <c r="AAD30" s="1"/>
  <c r="AAD31" s="1"/>
  <c r="AAD32" s="1"/>
  <c r="AAD33" s="1"/>
  <c r="AAD34" s="1"/>
  <c r="AAD35" s="1"/>
  <c r="AAD36" s="1"/>
  <c r="AAD37" s="1"/>
  <c r="AAD38" s="1"/>
  <c r="AAD39" s="1"/>
  <c r="AAD40" s="1"/>
  <c r="AAD41" s="1"/>
  <c r="AAD42" s="1"/>
  <c r="AAD43" s="1"/>
  <c r="ZW6"/>
  <c r="ZW7" s="1"/>
  <c r="ZW8" s="1"/>
  <c r="ZW9" s="1"/>
  <c r="ZW10" s="1"/>
  <c r="ZW11" s="1"/>
  <c r="ZW12" s="1"/>
  <c r="ZW13" s="1"/>
  <c r="ZW14" s="1"/>
  <c r="ZW15" s="1"/>
  <c r="ZW16" s="1"/>
  <c r="ZW17" s="1"/>
  <c r="ZW18" s="1"/>
  <c r="ZW19" s="1"/>
  <c r="ZW20" s="1"/>
  <c r="ZW21" s="1"/>
  <c r="ZW22" s="1"/>
  <c r="ZW23" s="1"/>
  <c r="ZW24" s="1"/>
  <c r="ZW25" s="1"/>
  <c r="ZW26" s="1"/>
  <c r="ZW27" s="1"/>
  <c r="ZW28" s="1"/>
  <c r="ZW29" s="1"/>
  <c r="ZW30" s="1"/>
  <c r="ZW31" s="1"/>
  <c r="ZW32" s="1"/>
  <c r="ZW33" s="1"/>
  <c r="ZW34" s="1"/>
  <c r="ZW35" s="1"/>
  <c r="ZW36" s="1"/>
  <c r="ZW37" s="1"/>
  <c r="ZW38" s="1"/>
  <c r="ZW39" s="1"/>
  <c r="ZW40" s="1"/>
  <c r="ZW41" s="1"/>
  <c r="ZW42" s="1"/>
  <c r="ZW43" s="1"/>
  <c r="ZP6"/>
  <c r="ZP7" s="1"/>
  <c r="ZP8" s="1"/>
  <c r="ZP9" s="1"/>
  <c r="ZP10" s="1"/>
  <c r="ZP11" s="1"/>
  <c r="ZP12" s="1"/>
  <c r="ZP13" s="1"/>
  <c r="ZP14" s="1"/>
  <c r="ZP15" s="1"/>
  <c r="ZP16" s="1"/>
  <c r="ZP17" s="1"/>
  <c r="ZP18" s="1"/>
  <c r="ZP19" s="1"/>
  <c r="ZP20" s="1"/>
  <c r="ZP21" s="1"/>
  <c r="ZP22" s="1"/>
  <c r="ZP23" s="1"/>
  <c r="ZP24" s="1"/>
  <c r="ZP25" s="1"/>
  <c r="ZP26" s="1"/>
  <c r="ZP27" s="1"/>
  <c r="ZP28" s="1"/>
  <c r="ZP29" s="1"/>
  <c r="ZP30" s="1"/>
  <c r="ZP31" s="1"/>
  <c r="ZP32" s="1"/>
  <c r="ZP33" s="1"/>
  <c r="ZP34" s="1"/>
  <c r="ZP35" s="1"/>
  <c r="ZP36" s="1"/>
  <c r="ZP37" s="1"/>
  <c r="ZP38" s="1"/>
  <c r="ZP39" s="1"/>
  <c r="ZP40" s="1"/>
  <c r="ZP41" s="1"/>
  <c r="ZP42" s="1"/>
  <c r="ZP43" s="1"/>
  <c r="ZI6"/>
  <c r="ZI7" s="1"/>
  <c r="ZI8" s="1"/>
  <c r="ZI9" s="1"/>
  <c r="ZI10" s="1"/>
  <c r="ZI11" s="1"/>
  <c r="ZI12" s="1"/>
  <c r="ZI13" s="1"/>
  <c r="ZI14" s="1"/>
  <c r="ZI15" s="1"/>
  <c r="ZI16" s="1"/>
  <c r="ZI17" s="1"/>
  <c r="ZI18" s="1"/>
  <c r="ZI19" s="1"/>
  <c r="ZI20" s="1"/>
  <c r="ZI21" s="1"/>
  <c r="ZI22" s="1"/>
  <c r="ZI23" s="1"/>
  <c r="ZI24" s="1"/>
  <c r="ZI25" s="1"/>
  <c r="ZI26" s="1"/>
  <c r="ZI27" s="1"/>
  <c r="ZI28" s="1"/>
  <c r="ZI29" s="1"/>
  <c r="ZI30" s="1"/>
  <c r="ZI31" s="1"/>
  <c r="ZI32" s="1"/>
  <c r="ZI33" s="1"/>
  <c r="ZI34" s="1"/>
  <c r="ZI35" s="1"/>
  <c r="ZI36" s="1"/>
  <c r="ZI37" s="1"/>
  <c r="ZI38" s="1"/>
  <c r="ZI39" s="1"/>
  <c r="ZI40" s="1"/>
  <c r="ZI41" s="1"/>
  <c r="ZI42" s="1"/>
  <c r="ZI43" s="1"/>
  <c r="ZB6"/>
  <c r="ZB7" s="1"/>
  <c r="ZB8" s="1"/>
  <c r="ZB9" s="1"/>
  <c r="ZB10" s="1"/>
  <c r="ZB11" s="1"/>
  <c r="ZB12" s="1"/>
  <c r="ZB13" s="1"/>
  <c r="ZB14" s="1"/>
  <c r="ZB15" s="1"/>
  <c r="ZB16" s="1"/>
  <c r="ZB17" s="1"/>
  <c r="ZB18" s="1"/>
  <c r="ZB19" s="1"/>
  <c r="ZB20" s="1"/>
  <c r="ZB21" s="1"/>
  <c r="ZB22" s="1"/>
  <c r="ZB23" s="1"/>
  <c r="ZB24" s="1"/>
  <c r="ZB25" s="1"/>
  <c r="ZB26" s="1"/>
  <c r="ZB27" s="1"/>
  <c r="ZB28" s="1"/>
  <c r="ZB29" s="1"/>
  <c r="ZB30" s="1"/>
  <c r="ZB31" s="1"/>
  <c r="ZB32" s="1"/>
  <c r="ZB33" s="1"/>
  <c r="ZB34" s="1"/>
  <c r="ZB35" s="1"/>
  <c r="ZB36" s="1"/>
  <c r="ZB37" s="1"/>
  <c r="ZB38" s="1"/>
  <c r="ZB39" s="1"/>
  <c r="ZB40" s="1"/>
  <c r="ZB41" s="1"/>
  <c r="ZB42" s="1"/>
  <c r="ZB43" s="1"/>
  <c r="YU6"/>
  <c r="YU7" s="1"/>
  <c r="YU8" s="1"/>
  <c r="YU9" s="1"/>
  <c r="YU10" s="1"/>
  <c r="YU11" s="1"/>
  <c r="YU12" s="1"/>
  <c r="YU13" s="1"/>
  <c r="YU14" s="1"/>
  <c r="YU15" s="1"/>
  <c r="YU16" s="1"/>
  <c r="YU17" s="1"/>
  <c r="YU18" s="1"/>
  <c r="YU19" s="1"/>
  <c r="YU20" s="1"/>
  <c r="YU21" s="1"/>
  <c r="YU22" s="1"/>
  <c r="YU23" s="1"/>
  <c r="YU24" s="1"/>
  <c r="YU25" s="1"/>
  <c r="YU26" s="1"/>
  <c r="YU27" s="1"/>
  <c r="YU28" s="1"/>
  <c r="YU29" s="1"/>
  <c r="YU30" s="1"/>
  <c r="YU31" s="1"/>
  <c r="YU32" s="1"/>
  <c r="YU33" s="1"/>
  <c r="YU34" s="1"/>
  <c r="YU35" s="1"/>
  <c r="YU36" s="1"/>
  <c r="YU37" s="1"/>
  <c r="YU38" s="1"/>
  <c r="YU39" s="1"/>
  <c r="YU40" s="1"/>
  <c r="YU41" s="1"/>
  <c r="YU42" s="1"/>
  <c r="YU43" s="1"/>
  <c r="YN6"/>
  <c r="YN7" s="1"/>
  <c r="YN8" s="1"/>
  <c r="YN9" s="1"/>
  <c r="YN10" s="1"/>
  <c r="YN11" s="1"/>
  <c r="YN12" s="1"/>
  <c r="YN13" s="1"/>
  <c r="YN14" s="1"/>
  <c r="YN15" s="1"/>
  <c r="YN16" s="1"/>
  <c r="YN17" s="1"/>
  <c r="YN18" s="1"/>
  <c r="YN19" s="1"/>
  <c r="YN20" s="1"/>
  <c r="YN21" s="1"/>
  <c r="YN22" s="1"/>
  <c r="YN23" s="1"/>
  <c r="YN24" s="1"/>
  <c r="YN25" s="1"/>
  <c r="YN26" s="1"/>
  <c r="YN27" s="1"/>
  <c r="YN28" s="1"/>
  <c r="YN29" s="1"/>
  <c r="YN30" s="1"/>
  <c r="YN31" s="1"/>
  <c r="YN32" s="1"/>
  <c r="YN33" s="1"/>
  <c r="YN34" s="1"/>
  <c r="YN35" s="1"/>
  <c r="YN36" s="1"/>
  <c r="YN37" s="1"/>
  <c r="YN38" s="1"/>
  <c r="YN39" s="1"/>
  <c r="YN40" s="1"/>
  <c r="YN41" s="1"/>
  <c r="YN42" s="1"/>
  <c r="YN43" s="1"/>
  <c r="YG6"/>
  <c r="YG7" s="1"/>
  <c r="YG8" s="1"/>
  <c r="YG9" s="1"/>
  <c r="YG10" s="1"/>
  <c r="YG11" s="1"/>
  <c r="YG12" s="1"/>
  <c r="YG13" s="1"/>
  <c r="YG14" s="1"/>
  <c r="YG15" s="1"/>
  <c r="YG16" s="1"/>
  <c r="YG17" s="1"/>
  <c r="YG18" s="1"/>
  <c r="YG19" s="1"/>
  <c r="YG20" s="1"/>
  <c r="YG21" s="1"/>
  <c r="YG22" s="1"/>
  <c r="YG23" s="1"/>
  <c r="YG24" s="1"/>
  <c r="YG25" s="1"/>
  <c r="YG26" s="1"/>
  <c r="YG27" s="1"/>
  <c r="YG28" s="1"/>
  <c r="YG29" s="1"/>
  <c r="YG30" s="1"/>
  <c r="YG31" s="1"/>
  <c r="YG32" s="1"/>
  <c r="YG33" s="1"/>
  <c r="YG34" s="1"/>
  <c r="YG35" s="1"/>
  <c r="YG36" s="1"/>
  <c r="YG37" s="1"/>
  <c r="YG38" s="1"/>
  <c r="YG39" s="1"/>
  <c r="YG40" s="1"/>
  <c r="YG41" s="1"/>
  <c r="YG42" s="1"/>
  <c r="YG43" s="1"/>
  <c r="XZ6"/>
  <c r="XZ7" s="1"/>
  <c r="XZ8" s="1"/>
  <c r="XZ9" s="1"/>
  <c r="XZ10" s="1"/>
  <c r="XZ11" s="1"/>
  <c r="XZ12" s="1"/>
  <c r="XZ13" s="1"/>
  <c r="XZ14" s="1"/>
  <c r="XZ15" s="1"/>
  <c r="XZ16" s="1"/>
  <c r="XZ17" s="1"/>
  <c r="XZ18" s="1"/>
  <c r="XZ19" s="1"/>
  <c r="XZ20" s="1"/>
  <c r="XZ21" s="1"/>
  <c r="XZ22" s="1"/>
  <c r="XZ23" s="1"/>
  <c r="XZ24" s="1"/>
  <c r="XZ25" s="1"/>
  <c r="XZ26" s="1"/>
  <c r="XZ27" s="1"/>
  <c r="XZ28" s="1"/>
  <c r="XZ29" s="1"/>
  <c r="XZ30" s="1"/>
  <c r="XZ31" s="1"/>
  <c r="XZ32" s="1"/>
  <c r="XZ33" s="1"/>
  <c r="XZ34" s="1"/>
  <c r="XZ35" s="1"/>
  <c r="XZ36" s="1"/>
  <c r="XZ37" s="1"/>
  <c r="XZ38" s="1"/>
  <c r="XZ39" s="1"/>
  <c r="XZ40" s="1"/>
  <c r="XZ41" s="1"/>
  <c r="XZ42" s="1"/>
  <c r="XZ43" s="1"/>
  <c r="XS6"/>
  <c r="XS7" s="1"/>
  <c r="XS8" s="1"/>
  <c r="XS9" s="1"/>
  <c r="XS10" s="1"/>
  <c r="XS11" s="1"/>
  <c r="XS12" s="1"/>
  <c r="XS13" s="1"/>
  <c r="XS14" s="1"/>
  <c r="XS15" s="1"/>
  <c r="XS16" s="1"/>
  <c r="XS17" s="1"/>
  <c r="XS18" s="1"/>
  <c r="XS19" s="1"/>
  <c r="XS20" s="1"/>
  <c r="XS21" s="1"/>
  <c r="XS22" s="1"/>
  <c r="XS23" s="1"/>
  <c r="XS24" s="1"/>
  <c r="XS25" s="1"/>
  <c r="XS26" s="1"/>
  <c r="XS27" s="1"/>
  <c r="XS28" s="1"/>
  <c r="XS29" s="1"/>
  <c r="XS30" s="1"/>
  <c r="XS31" s="1"/>
  <c r="XS32" s="1"/>
  <c r="XS33" s="1"/>
  <c r="XS34" s="1"/>
  <c r="XS35" s="1"/>
  <c r="XS36" s="1"/>
  <c r="XS37" s="1"/>
  <c r="XS38" s="1"/>
  <c r="XS39" s="1"/>
  <c r="XS40" s="1"/>
  <c r="XS41" s="1"/>
  <c r="XS42" s="1"/>
  <c r="XS43" s="1"/>
  <c r="XL6"/>
  <c r="XL7" s="1"/>
  <c r="XL8" s="1"/>
  <c r="XL9" s="1"/>
  <c r="XL10" s="1"/>
  <c r="XL11" s="1"/>
  <c r="XL12" s="1"/>
  <c r="XL13" s="1"/>
  <c r="XL14" s="1"/>
  <c r="XL15" s="1"/>
  <c r="XL16" s="1"/>
  <c r="XL17" s="1"/>
  <c r="XL18" s="1"/>
  <c r="XL19" s="1"/>
  <c r="XL20" s="1"/>
  <c r="XL21" s="1"/>
  <c r="XL22" s="1"/>
  <c r="XL23" s="1"/>
  <c r="XL24" s="1"/>
  <c r="XL25" s="1"/>
  <c r="XL26" s="1"/>
  <c r="XL27" s="1"/>
  <c r="XL28" s="1"/>
  <c r="XL29" s="1"/>
  <c r="XL30" s="1"/>
  <c r="XL31" s="1"/>
  <c r="XL32" s="1"/>
  <c r="XL33" s="1"/>
  <c r="XL34" s="1"/>
  <c r="XL35" s="1"/>
  <c r="XL36" s="1"/>
  <c r="XL37" s="1"/>
  <c r="XL38" s="1"/>
  <c r="XL39" s="1"/>
  <c r="XL40" s="1"/>
  <c r="XL41" s="1"/>
  <c r="XL42" s="1"/>
  <c r="XL43" s="1"/>
  <c r="XE6"/>
  <c r="XE7" s="1"/>
  <c r="XE8" s="1"/>
  <c r="XE9" s="1"/>
  <c r="XE10" s="1"/>
  <c r="XE11" s="1"/>
  <c r="XE12" s="1"/>
  <c r="XE13" s="1"/>
  <c r="XE14" s="1"/>
  <c r="XE15" s="1"/>
  <c r="XE16" s="1"/>
  <c r="XE17" s="1"/>
  <c r="XE18" s="1"/>
  <c r="XE19" s="1"/>
  <c r="XE20" s="1"/>
  <c r="XE21" s="1"/>
  <c r="XE22" s="1"/>
  <c r="XE23" s="1"/>
  <c r="XE24" s="1"/>
  <c r="XE25" s="1"/>
  <c r="XE26" s="1"/>
  <c r="XE27" s="1"/>
  <c r="XE28" s="1"/>
  <c r="XE29" s="1"/>
  <c r="XE30" s="1"/>
  <c r="XE31" s="1"/>
  <c r="XE32" s="1"/>
  <c r="XE33" s="1"/>
  <c r="XE34" s="1"/>
  <c r="XE35" s="1"/>
  <c r="XE36" s="1"/>
  <c r="XE37" s="1"/>
  <c r="XE38" s="1"/>
  <c r="XE39" s="1"/>
  <c r="XE40" s="1"/>
  <c r="XE41" s="1"/>
  <c r="XE42" s="1"/>
  <c r="XE43" s="1"/>
  <c r="WX6"/>
  <c r="WX7" s="1"/>
  <c r="WX8" s="1"/>
  <c r="WX9" s="1"/>
  <c r="WX10" s="1"/>
  <c r="WX11" s="1"/>
  <c r="WX12" s="1"/>
  <c r="WX13" s="1"/>
  <c r="WX14" s="1"/>
  <c r="WX15" s="1"/>
  <c r="WX16" s="1"/>
  <c r="WX17" s="1"/>
  <c r="WQ6"/>
  <c r="WQ7" s="1"/>
  <c r="WQ8" s="1"/>
  <c r="WQ9" s="1"/>
  <c r="WQ10" s="1"/>
  <c r="WQ11" s="1"/>
  <c r="WQ12" s="1"/>
  <c r="WQ13" s="1"/>
  <c r="WQ14" s="1"/>
  <c r="WQ15" s="1"/>
  <c r="WQ16" s="1"/>
  <c r="WQ17" s="1"/>
  <c r="WQ18" s="1"/>
  <c r="WQ19" s="1"/>
  <c r="WQ20" s="1"/>
  <c r="WQ21" s="1"/>
  <c r="WQ22" s="1"/>
  <c r="WQ23" s="1"/>
  <c r="WQ24" s="1"/>
  <c r="WQ25" s="1"/>
  <c r="WQ26" s="1"/>
  <c r="WQ27" s="1"/>
  <c r="WQ28" s="1"/>
  <c r="WQ29" s="1"/>
  <c r="WQ30" s="1"/>
  <c r="WQ31" s="1"/>
  <c r="WQ32" s="1"/>
  <c r="WQ33" s="1"/>
  <c r="WQ34" s="1"/>
  <c r="WQ35" s="1"/>
  <c r="WQ36" s="1"/>
  <c r="WQ37" s="1"/>
  <c r="WQ38" s="1"/>
  <c r="WQ39" s="1"/>
  <c r="WQ40" s="1"/>
  <c r="WQ41" s="1"/>
  <c r="WQ42" s="1"/>
  <c r="WQ43" s="1"/>
  <c r="WJ6"/>
  <c r="WJ7" s="1"/>
  <c r="WJ8" s="1"/>
  <c r="WJ9" s="1"/>
  <c r="WJ10" s="1"/>
  <c r="WJ11" s="1"/>
  <c r="WJ12" s="1"/>
  <c r="WJ13" s="1"/>
  <c r="WJ14" s="1"/>
  <c r="WJ15" s="1"/>
  <c r="WJ16" s="1"/>
  <c r="WJ17" s="1"/>
  <c r="WJ18" s="1"/>
  <c r="WJ19" s="1"/>
  <c r="WJ20" s="1"/>
  <c r="WJ21" s="1"/>
  <c r="WJ22" s="1"/>
  <c r="WJ23" s="1"/>
  <c r="WJ24" s="1"/>
  <c r="WJ25" s="1"/>
  <c r="WJ26" s="1"/>
  <c r="WJ27" s="1"/>
  <c r="WJ28" s="1"/>
  <c r="WJ29" s="1"/>
  <c r="WJ30" s="1"/>
  <c r="WJ31" s="1"/>
  <c r="WJ32" s="1"/>
  <c r="WJ33" s="1"/>
  <c r="WJ34" s="1"/>
  <c r="WJ35" s="1"/>
  <c r="WJ36" s="1"/>
  <c r="WJ37" s="1"/>
  <c r="WJ38" s="1"/>
  <c r="WJ39" s="1"/>
  <c r="WJ40" s="1"/>
  <c r="WJ41" s="1"/>
  <c r="WJ42" s="1"/>
  <c r="WJ43" s="1"/>
  <c r="WC6"/>
  <c r="WC7" s="1"/>
  <c r="WC8" s="1"/>
  <c r="WC9" s="1"/>
  <c r="WC10" s="1"/>
  <c r="WC11" s="1"/>
  <c r="WC12" s="1"/>
  <c r="WC13" s="1"/>
  <c r="WC14" s="1"/>
  <c r="WC15" s="1"/>
  <c r="WC16" s="1"/>
  <c r="WC17" s="1"/>
  <c r="WC18" s="1"/>
  <c r="WC19" s="1"/>
  <c r="WC20" s="1"/>
  <c r="WC21" s="1"/>
  <c r="WC22" s="1"/>
  <c r="WC23" s="1"/>
  <c r="WC24" s="1"/>
  <c r="WC25" s="1"/>
  <c r="WC26" s="1"/>
  <c r="WC27" s="1"/>
  <c r="WC28" s="1"/>
  <c r="WC29" s="1"/>
  <c r="WC30" s="1"/>
  <c r="WC31" s="1"/>
  <c r="WC32" s="1"/>
  <c r="WC33" s="1"/>
  <c r="WC34" s="1"/>
  <c r="WC35" s="1"/>
  <c r="WC36" s="1"/>
  <c r="WC37" s="1"/>
  <c r="WC38" s="1"/>
  <c r="WC39" s="1"/>
  <c r="WC40" s="1"/>
  <c r="WC41" s="1"/>
  <c r="WC42" s="1"/>
  <c r="WC43" s="1"/>
  <c r="VV6"/>
  <c r="VV7" s="1"/>
  <c r="VV8" s="1"/>
  <c r="VV9" s="1"/>
  <c r="VV10" s="1"/>
  <c r="VV11" s="1"/>
  <c r="VV12" s="1"/>
  <c r="VV13" s="1"/>
  <c r="VV14" s="1"/>
  <c r="VV15" s="1"/>
  <c r="VV16" s="1"/>
  <c r="VV17" s="1"/>
  <c r="VV18" s="1"/>
  <c r="VV19" s="1"/>
  <c r="VV20" s="1"/>
  <c r="VV21" s="1"/>
  <c r="VV22" s="1"/>
  <c r="VV23" s="1"/>
  <c r="VV24" s="1"/>
  <c r="VV25" s="1"/>
  <c r="VV26" s="1"/>
  <c r="VV27" s="1"/>
  <c r="VV28" s="1"/>
  <c r="VV29" s="1"/>
  <c r="VV30" s="1"/>
  <c r="VV31" s="1"/>
  <c r="VV32" s="1"/>
  <c r="VV33" s="1"/>
  <c r="VV34" s="1"/>
  <c r="VV35" s="1"/>
  <c r="VV36" s="1"/>
  <c r="VV37" s="1"/>
  <c r="VV38" s="1"/>
  <c r="VV39" s="1"/>
  <c r="VV40" s="1"/>
  <c r="VV41" s="1"/>
  <c r="VV42" s="1"/>
  <c r="VV43" s="1"/>
  <c r="VO6"/>
  <c r="VO7" s="1"/>
  <c r="VO8" s="1"/>
  <c r="VO9" s="1"/>
  <c r="VO10" s="1"/>
  <c r="VO11" s="1"/>
  <c r="VO12" s="1"/>
  <c r="VO13" s="1"/>
  <c r="VO14" s="1"/>
  <c r="VO15" s="1"/>
  <c r="VO16" s="1"/>
  <c r="VO17" s="1"/>
  <c r="VO18" s="1"/>
  <c r="VO19" s="1"/>
  <c r="VO20" s="1"/>
  <c r="VO21" s="1"/>
  <c r="VO22" s="1"/>
  <c r="VO23" s="1"/>
  <c r="VO24" s="1"/>
  <c r="VO25" s="1"/>
  <c r="VO26" s="1"/>
  <c r="VO27" s="1"/>
  <c r="VO28" s="1"/>
  <c r="VO29" s="1"/>
  <c r="VO30" s="1"/>
  <c r="VO31" s="1"/>
  <c r="VO32" s="1"/>
  <c r="VO33" s="1"/>
  <c r="VO34" s="1"/>
  <c r="VO35" s="1"/>
  <c r="VO36" s="1"/>
  <c r="VO37" s="1"/>
  <c r="VO38" s="1"/>
  <c r="VO39" s="1"/>
  <c r="VO40" s="1"/>
  <c r="VO41" s="1"/>
  <c r="VO42" s="1"/>
  <c r="VO43" s="1"/>
  <c r="VH6"/>
  <c r="VH7" s="1"/>
  <c r="VH8" s="1"/>
  <c r="VH9" s="1"/>
  <c r="VH10" s="1"/>
  <c r="VH11" s="1"/>
  <c r="VH12" s="1"/>
  <c r="VH13" s="1"/>
  <c r="VH14" s="1"/>
  <c r="VH15" s="1"/>
  <c r="VH16" s="1"/>
  <c r="VH17" s="1"/>
  <c r="VH18" s="1"/>
  <c r="VH19" s="1"/>
  <c r="VH20" s="1"/>
  <c r="VH21" s="1"/>
  <c r="VH22" s="1"/>
  <c r="VH23" s="1"/>
  <c r="VH24" s="1"/>
  <c r="VH25" s="1"/>
  <c r="VH26" s="1"/>
  <c r="VH27" s="1"/>
  <c r="VH28" s="1"/>
  <c r="VH29" s="1"/>
  <c r="VH30" s="1"/>
  <c r="VH31" s="1"/>
  <c r="VH32" s="1"/>
  <c r="VH33" s="1"/>
  <c r="VH34" s="1"/>
  <c r="VH35" s="1"/>
  <c r="VH36" s="1"/>
  <c r="VH37" s="1"/>
  <c r="VH38" s="1"/>
  <c r="VH39" s="1"/>
  <c r="VH40" s="1"/>
  <c r="VH41" s="1"/>
  <c r="VH42" s="1"/>
  <c r="VH43" s="1"/>
  <c r="VA6"/>
  <c r="VA7" s="1"/>
  <c r="VA8" s="1"/>
  <c r="VA9" s="1"/>
  <c r="VA10" s="1"/>
  <c r="VA11" s="1"/>
  <c r="VA12" s="1"/>
  <c r="VA13" s="1"/>
  <c r="VA14" s="1"/>
  <c r="VA15" s="1"/>
  <c r="VA16" s="1"/>
  <c r="VA17" s="1"/>
  <c r="VA18" s="1"/>
  <c r="VA19" s="1"/>
  <c r="VA20" s="1"/>
  <c r="VA21" s="1"/>
  <c r="VA22" s="1"/>
  <c r="VA23" s="1"/>
  <c r="VA24" s="1"/>
  <c r="VA25" s="1"/>
  <c r="VA26" s="1"/>
  <c r="VA27" s="1"/>
  <c r="VA28" s="1"/>
  <c r="VA29" s="1"/>
  <c r="VA30" s="1"/>
  <c r="VA31" s="1"/>
  <c r="VA32" s="1"/>
  <c r="VA33" s="1"/>
  <c r="VA34" s="1"/>
  <c r="VA35" s="1"/>
  <c r="VA36" s="1"/>
  <c r="VA37" s="1"/>
  <c r="VA38" s="1"/>
  <c r="VA39" s="1"/>
  <c r="VA40" s="1"/>
  <c r="VA41" s="1"/>
  <c r="VA42" s="1"/>
  <c r="VA43" s="1"/>
  <c r="UT6"/>
  <c r="UT7" s="1"/>
  <c r="UT8" s="1"/>
  <c r="UT9" s="1"/>
  <c r="UT10" s="1"/>
  <c r="UT11" s="1"/>
  <c r="UT12" s="1"/>
  <c r="UT13" s="1"/>
  <c r="UT14" s="1"/>
  <c r="UT15" s="1"/>
  <c r="UT16" s="1"/>
  <c r="UT17" s="1"/>
  <c r="UT18" s="1"/>
  <c r="UT19" s="1"/>
  <c r="UT20" s="1"/>
  <c r="UT21" s="1"/>
  <c r="UT22" s="1"/>
  <c r="UT23" s="1"/>
  <c r="UT24" s="1"/>
  <c r="UT25" s="1"/>
  <c r="UT26" s="1"/>
  <c r="UT27" s="1"/>
  <c r="UT28" s="1"/>
  <c r="UT29" s="1"/>
  <c r="UT30" s="1"/>
  <c r="UT31" s="1"/>
  <c r="UT32" s="1"/>
  <c r="UT33" s="1"/>
  <c r="UT34" s="1"/>
  <c r="UT35" s="1"/>
  <c r="UT36" s="1"/>
  <c r="UT37" s="1"/>
  <c r="UT38" s="1"/>
  <c r="UT39" s="1"/>
  <c r="UT40" s="1"/>
  <c r="UT41" s="1"/>
  <c r="UT42" s="1"/>
  <c r="UT43" s="1"/>
  <c r="UM6"/>
  <c r="UM7" s="1"/>
  <c r="UM8" s="1"/>
  <c r="UM9" s="1"/>
  <c r="UM10" s="1"/>
  <c r="UM11" s="1"/>
  <c r="UM12" s="1"/>
  <c r="UM13" s="1"/>
  <c r="UM14" s="1"/>
  <c r="UM15" s="1"/>
  <c r="UM16" s="1"/>
  <c r="UM17" s="1"/>
  <c r="UM18" s="1"/>
  <c r="UM19" s="1"/>
  <c r="UM20" s="1"/>
  <c r="UM21" s="1"/>
  <c r="UM22" s="1"/>
  <c r="UM23" s="1"/>
  <c r="UM24" s="1"/>
  <c r="UM25" s="1"/>
  <c r="UM26" s="1"/>
  <c r="UM27" s="1"/>
  <c r="UM28" s="1"/>
  <c r="UM29" s="1"/>
  <c r="UM30" s="1"/>
  <c r="UM31" s="1"/>
  <c r="UM32" s="1"/>
  <c r="UM33" s="1"/>
  <c r="UM34" s="1"/>
  <c r="UM35" s="1"/>
  <c r="UM36" s="1"/>
  <c r="UM37" s="1"/>
  <c r="UM38" s="1"/>
  <c r="UM39" s="1"/>
  <c r="UM40" s="1"/>
  <c r="UM41" s="1"/>
  <c r="UM42" s="1"/>
  <c r="UM43" s="1"/>
  <c r="UF6"/>
  <c r="UF7" s="1"/>
  <c r="UF8" s="1"/>
  <c r="UF9" s="1"/>
  <c r="UF10" s="1"/>
  <c r="UF11" s="1"/>
  <c r="UF12" s="1"/>
  <c r="UF13" s="1"/>
  <c r="UF14" s="1"/>
  <c r="UF15" s="1"/>
  <c r="UF16" s="1"/>
  <c r="UF17" s="1"/>
  <c r="UF18" s="1"/>
  <c r="UF19" s="1"/>
  <c r="UF20" s="1"/>
  <c r="UF21" s="1"/>
  <c r="UF22" s="1"/>
  <c r="UF23" s="1"/>
  <c r="UF24" s="1"/>
  <c r="UF25" s="1"/>
  <c r="UF26" s="1"/>
  <c r="UF27" s="1"/>
  <c r="UF28" s="1"/>
  <c r="UF29" s="1"/>
  <c r="UF30" s="1"/>
  <c r="UF31" s="1"/>
  <c r="UF32" s="1"/>
  <c r="UF33" s="1"/>
  <c r="UF34" s="1"/>
  <c r="UF35" s="1"/>
  <c r="UF36" s="1"/>
  <c r="UF37" s="1"/>
  <c r="UF38" s="1"/>
  <c r="UF39" s="1"/>
  <c r="UF40" s="1"/>
  <c r="UF41" s="1"/>
  <c r="UF42" s="1"/>
  <c r="UF43" s="1"/>
  <c r="TY6"/>
  <c r="TY7" s="1"/>
  <c r="TY8" s="1"/>
  <c r="TY9" s="1"/>
  <c r="TY10" s="1"/>
  <c r="TY11" s="1"/>
  <c r="TY12" s="1"/>
  <c r="TY13" s="1"/>
  <c r="TY14" s="1"/>
  <c r="TY15" s="1"/>
  <c r="TY16" s="1"/>
  <c r="TY17" s="1"/>
  <c r="TY18" s="1"/>
  <c r="TY19" s="1"/>
  <c r="TY20" s="1"/>
  <c r="TY21" s="1"/>
  <c r="TY22" s="1"/>
  <c r="TY23" s="1"/>
  <c r="TY24" s="1"/>
  <c r="TY25" s="1"/>
  <c r="TY26" s="1"/>
  <c r="TY27" s="1"/>
  <c r="TY28" s="1"/>
  <c r="TY29" s="1"/>
  <c r="TY30" s="1"/>
  <c r="TY31" s="1"/>
  <c r="TY32" s="1"/>
  <c r="TY33" s="1"/>
  <c r="TY34" s="1"/>
  <c r="TY35" s="1"/>
  <c r="TY36" s="1"/>
  <c r="TY37" s="1"/>
  <c r="TY38" s="1"/>
  <c r="TY39" s="1"/>
  <c r="TY40" s="1"/>
  <c r="TY41" s="1"/>
  <c r="TY42" s="1"/>
  <c r="TY43" s="1"/>
  <c r="TR6"/>
  <c r="TR7" s="1"/>
  <c r="TR8" s="1"/>
  <c r="TR9" s="1"/>
  <c r="TR10" s="1"/>
  <c r="TR11" s="1"/>
  <c r="TR12" s="1"/>
  <c r="TR13" s="1"/>
  <c r="TR14" s="1"/>
  <c r="TR15" s="1"/>
  <c r="TR16" s="1"/>
  <c r="TR17" s="1"/>
  <c r="TR18" s="1"/>
  <c r="TR19" s="1"/>
  <c r="TR20" s="1"/>
  <c r="TR21" s="1"/>
  <c r="TR22" s="1"/>
  <c r="TR23" s="1"/>
  <c r="TR24" s="1"/>
  <c r="TR25" s="1"/>
  <c r="TR26" s="1"/>
  <c r="TR27" s="1"/>
  <c r="TR28" s="1"/>
  <c r="TR29" s="1"/>
  <c r="TR30" s="1"/>
  <c r="TR31" s="1"/>
  <c r="TR32" s="1"/>
  <c r="TR33" s="1"/>
  <c r="TR34" s="1"/>
  <c r="TR35" s="1"/>
  <c r="TR36" s="1"/>
  <c r="TR37" s="1"/>
  <c r="TR38" s="1"/>
  <c r="TR39" s="1"/>
  <c r="TR40" s="1"/>
  <c r="TR41" s="1"/>
  <c r="TR42" s="1"/>
  <c r="TR43" s="1"/>
  <c r="TK6"/>
  <c r="TK7" s="1"/>
  <c r="TK8" s="1"/>
  <c r="TK9" s="1"/>
  <c r="TK10" s="1"/>
  <c r="TK11" s="1"/>
  <c r="TK12" s="1"/>
  <c r="TK13" s="1"/>
  <c r="TK14" s="1"/>
  <c r="TK15" s="1"/>
  <c r="TK16" s="1"/>
  <c r="TK17" s="1"/>
  <c r="TK18" s="1"/>
  <c r="TK19" s="1"/>
  <c r="TK20" s="1"/>
  <c r="TK21" s="1"/>
  <c r="TK22" s="1"/>
  <c r="TK23" s="1"/>
  <c r="TK24" s="1"/>
  <c r="TK25" s="1"/>
  <c r="TK26" s="1"/>
  <c r="TK27" s="1"/>
  <c r="TK28" s="1"/>
  <c r="TK29" s="1"/>
  <c r="TK30" s="1"/>
  <c r="TK31" s="1"/>
  <c r="TK32" s="1"/>
  <c r="TK33" s="1"/>
  <c r="TK34" s="1"/>
  <c r="TK35" s="1"/>
  <c r="TK36" s="1"/>
  <c r="TK37" s="1"/>
  <c r="TK38" s="1"/>
  <c r="TK39" s="1"/>
  <c r="TK40" s="1"/>
  <c r="TK41" s="1"/>
  <c r="TK42" s="1"/>
  <c r="TK43" s="1"/>
  <c r="TD6"/>
  <c r="TD7" s="1"/>
  <c r="TD8" s="1"/>
  <c r="TD9" s="1"/>
  <c r="TD10" s="1"/>
  <c r="TD11" s="1"/>
  <c r="TD12" s="1"/>
  <c r="TD13" s="1"/>
  <c r="TD14" s="1"/>
  <c r="TD15" s="1"/>
  <c r="TD16" s="1"/>
  <c r="TD17" s="1"/>
  <c r="TD18" s="1"/>
  <c r="TD19" s="1"/>
  <c r="TD20" s="1"/>
  <c r="TD21" s="1"/>
  <c r="TD22" s="1"/>
  <c r="TD23" s="1"/>
  <c r="TD24" s="1"/>
  <c r="TD25" s="1"/>
  <c r="TD26" s="1"/>
  <c r="TD27" s="1"/>
  <c r="TD28" s="1"/>
  <c r="TD29" s="1"/>
  <c r="TD30" s="1"/>
  <c r="TD31" s="1"/>
  <c r="TD32" s="1"/>
  <c r="TD33" s="1"/>
  <c r="TD34" s="1"/>
  <c r="TD35" s="1"/>
  <c r="TD36" s="1"/>
  <c r="TD37" s="1"/>
  <c r="TD38" s="1"/>
  <c r="TD39" s="1"/>
  <c r="TD40" s="1"/>
  <c r="TD41" s="1"/>
  <c r="TD42" s="1"/>
  <c r="TD43" s="1"/>
  <c r="SW6"/>
  <c r="SW7" s="1"/>
  <c r="SW8" s="1"/>
  <c r="SW9" s="1"/>
  <c r="SW10" s="1"/>
  <c r="SW11" s="1"/>
  <c r="SW12" s="1"/>
  <c r="SW13" s="1"/>
  <c r="SW14" s="1"/>
  <c r="SW15" s="1"/>
  <c r="SW16" s="1"/>
  <c r="SW17" s="1"/>
  <c r="SW18" s="1"/>
  <c r="SW19" s="1"/>
  <c r="SW20" s="1"/>
  <c r="SW21" s="1"/>
  <c r="SW22" s="1"/>
  <c r="SW23" s="1"/>
  <c r="SW24" s="1"/>
  <c r="SW25" s="1"/>
  <c r="SW26" s="1"/>
  <c r="SW27" s="1"/>
  <c r="SW28" s="1"/>
  <c r="SW29" s="1"/>
  <c r="SW30" s="1"/>
  <c r="SW31" s="1"/>
  <c r="SW32" s="1"/>
  <c r="SW33" s="1"/>
  <c r="SW34" s="1"/>
  <c r="SW35" s="1"/>
  <c r="SW36" s="1"/>
  <c r="SW37" s="1"/>
  <c r="SW38" s="1"/>
  <c r="SW39" s="1"/>
  <c r="SW40" s="1"/>
  <c r="SW41" s="1"/>
  <c r="SW42" s="1"/>
  <c r="SW43" s="1"/>
  <c r="SP6"/>
  <c r="SP7" s="1"/>
  <c r="SP8" s="1"/>
  <c r="SP9" s="1"/>
  <c r="SP10" s="1"/>
  <c r="SP11" s="1"/>
  <c r="SP12" s="1"/>
  <c r="SP13" s="1"/>
  <c r="SP14" s="1"/>
  <c r="SP15" s="1"/>
  <c r="SP16" s="1"/>
  <c r="SP17" s="1"/>
  <c r="SP18" s="1"/>
  <c r="SP19" s="1"/>
  <c r="SP20" s="1"/>
  <c r="SP21" s="1"/>
  <c r="SP22" s="1"/>
  <c r="SP23" s="1"/>
  <c r="SP24" s="1"/>
  <c r="SP25" s="1"/>
  <c r="SP26" s="1"/>
  <c r="SP27" s="1"/>
  <c r="SP28" s="1"/>
  <c r="SP29" s="1"/>
  <c r="SP30" s="1"/>
  <c r="SP31" s="1"/>
  <c r="SP32" s="1"/>
  <c r="SP33" s="1"/>
  <c r="SP34" s="1"/>
  <c r="SP35" s="1"/>
  <c r="SP36" s="1"/>
  <c r="SP37" s="1"/>
  <c r="SP38" s="1"/>
  <c r="SP39" s="1"/>
  <c r="SP40" s="1"/>
  <c r="SP41" s="1"/>
  <c r="SP42" s="1"/>
  <c r="SP43" s="1"/>
  <c r="SI6"/>
  <c r="SI7" s="1"/>
  <c r="SI8" s="1"/>
  <c r="SI9" s="1"/>
  <c r="SI10" s="1"/>
  <c r="SI11" s="1"/>
  <c r="SI12" s="1"/>
  <c r="SI13" s="1"/>
  <c r="SI14" s="1"/>
  <c r="SI15" s="1"/>
  <c r="SI16" s="1"/>
  <c r="SI17" s="1"/>
  <c r="SI18" s="1"/>
  <c r="SI19" s="1"/>
  <c r="SI20" s="1"/>
  <c r="SI21" s="1"/>
  <c r="SI22" s="1"/>
  <c r="SI23" s="1"/>
  <c r="SI24" s="1"/>
  <c r="SI25" s="1"/>
  <c r="SI26" s="1"/>
  <c r="SI27" s="1"/>
  <c r="SI28" s="1"/>
  <c r="SI29" s="1"/>
  <c r="SI30" s="1"/>
  <c r="SI31" s="1"/>
  <c r="SI32" s="1"/>
  <c r="SI33" s="1"/>
  <c r="SI34" s="1"/>
  <c r="SI35" s="1"/>
  <c r="SI36" s="1"/>
  <c r="SI37" s="1"/>
  <c r="SI38" s="1"/>
  <c r="SI39" s="1"/>
  <c r="SI40" s="1"/>
  <c r="SI41" s="1"/>
  <c r="SI42" s="1"/>
  <c r="SI43" s="1"/>
  <c r="SB6"/>
  <c r="SB7" s="1"/>
  <c r="SB8" s="1"/>
  <c r="SB9" s="1"/>
  <c r="SB10" s="1"/>
  <c r="SB11" s="1"/>
  <c r="SB12" s="1"/>
  <c r="SB13" s="1"/>
  <c r="SB14" s="1"/>
  <c r="SB15" s="1"/>
  <c r="SB16" s="1"/>
  <c r="SB17" s="1"/>
  <c r="SB18" s="1"/>
  <c r="SB19" s="1"/>
  <c r="SB20" s="1"/>
  <c r="SB21" s="1"/>
  <c r="SB22" s="1"/>
  <c r="SB23" s="1"/>
  <c r="SB24" s="1"/>
  <c r="SB25" s="1"/>
  <c r="SB26" s="1"/>
  <c r="SB27" s="1"/>
  <c r="SB28" s="1"/>
  <c r="SB29" s="1"/>
  <c r="SB30" s="1"/>
  <c r="SB31" s="1"/>
  <c r="SB32" s="1"/>
  <c r="SB33" s="1"/>
  <c r="SB34" s="1"/>
  <c r="SB35" s="1"/>
  <c r="SB36" s="1"/>
  <c r="SB37" s="1"/>
  <c r="SB38" s="1"/>
  <c r="SB39" s="1"/>
  <c r="SB40" s="1"/>
  <c r="SB41" s="1"/>
  <c r="SB42" s="1"/>
  <c r="SB43" s="1"/>
  <c r="SB44" s="1"/>
  <c r="SB45" s="1"/>
  <c r="SB46" s="1"/>
  <c r="SB47" s="1"/>
  <c r="SB48" s="1"/>
  <c r="SB49" s="1"/>
  <c r="SB50" s="1"/>
  <c r="RU6"/>
  <c r="RU7" s="1"/>
  <c r="RU8" s="1"/>
  <c r="RU9" s="1"/>
  <c r="RU10" s="1"/>
  <c r="RU11" s="1"/>
  <c r="RU12" s="1"/>
  <c r="RU13" s="1"/>
  <c r="RU14" s="1"/>
  <c r="RU15" s="1"/>
  <c r="RU16" s="1"/>
  <c r="RU17" s="1"/>
  <c r="RU18" s="1"/>
  <c r="RU19" s="1"/>
  <c r="RU20" s="1"/>
  <c r="RU21" s="1"/>
  <c r="RU22" s="1"/>
  <c r="RU23" s="1"/>
  <c r="RU24" s="1"/>
  <c r="RU25" s="1"/>
  <c r="RU26" s="1"/>
  <c r="RU27" s="1"/>
  <c r="RU28" s="1"/>
  <c r="RU29" s="1"/>
  <c r="RU30" s="1"/>
  <c r="RU31" s="1"/>
  <c r="RU32" s="1"/>
  <c r="RU33" s="1"/>
  <c r="RU34" s="1"/>
  <c r="RU35" s="1"/>
  <c r="RU36" s="1"/>
  <c r="RU37" s="1"/>
  <c r="RU38" s="1"/>
  <c r="RU39" s="1"/>
  <c r="RU40" s="1"/>
  <c r="RU41" s="1"/>
  <c r="RU42" s="1"/>
  <c r="RU43" s="1"/>
  <c r="RN6"/>
  <c r="RN7" s="1"/>
  <c r="RN8" s="1"/>
  <c r="RN9" s="1"/>
  <c r="RN10" s="1"/>
  <c r="RN11" s="1"/>
  <c r="RN12" s="1"/>
  <c r="RN13" s="1"/>
  <c r="RN14" s="1"/>
  <c r="RN15" s="1"/>
  <c r="RN16" s="1"/>
  <c r="RN17" s="1"/>
  <c r="RN18" s="1"/>
  <c r="RN19" s="1"/>
  <c r="RN20" s="1"/>
  <c r="RN21" s="1"/>
  <c r="RN22" s="1"/>
  <c r="RN23" s="1"/>
  <c r="RN24" s="1"/>
  <c r="RN25" s="1"/>
  <c r="RN26" s="1"/>
  <c r="RN27" s="1"/>
  <c r="RN28" s="1"/>
  <c r="RN29" s="1"/>
  <c r="RN30" s="1"/>
  <c r="RN31" s="1"/>
  <c r="RN32" s="1"/>
  <c r="RN33" s="1"/>
  <c r="RN34" s="1"/>
  <c r="RN35" s="1"/>
  <c r="RN36" s="1"/>
  <c r="RN37" s="1"/>
  <c r="RN38" s="1"/>
  <c r="RN39" s="1"/>
  <c r="RN40" s="1"/>
  <c r="RN41" s="1"/>
  <c r="RN42" s="1"/>
  <c r="RN43" s="1"/>
  <c r="RG6"/>
  <c r="RG7" s="1"/>
  <c r="RG8" s="1"/>
  <c r="RG9" s="1"/>
  <c r="RG10" s="1"/>
  <c r="RG11" s="1"/>
  <c r="RG12" s="1"/>
  <c r="RG13" s="1"/>
  <c r="RG14" s="1"/>
  <c r="RG15" s="1"/>
  <c r="RG16" s="1"/>
  <c r="RG17" s="1"/>
  <c r="RG18" s="1"/>
  <c r="RG19" s="1"/>
  <c r="RG20" s="1"/>
  <c r="RG21" s="1"/>
  <c r="RG22" s="1"/>
  <c r="RG23" s="1"/>
  <c r="RG24" s="1"/>
  <c r="RG25" s="1"/>
  <c r="RG26" s="1"/>
  <c r="RG27" s="1"/>
  <c r="RG28" s="1"/>
  <c r="RG29" s="1"/>
  <c r="RG30" s="1"/>
  <c r="RG31" s="1"/>
  <c r="RG32" s="1"/>
  <c r="RG33" s="1"/>
  <c r="RG34" s="1"/>
  <c r="RG35" s="1"/>
  <c r="RG36" s="1"/>
  <c r="RG37" s="1"/>
  <c r="RG38" s="1"/>
  <c r="RG39" s="1"/>
  <c r="RG40" s="1"/>
  <c r="RG41" s="1"/>
  <c r="RG42" s="1"/>
  <c r="RG43" s="1"/>
  <c r="QZ6"/>
  <c r="QZ7" s="1"/>
  <c r="QZ8" s="1"/>
  <c r="QZ9" s="1"/>
  <c r="QZ10" s="1"/>
  <c r="QZ11" s="1"/>
  <c r="QZ12" s="1"/>
  <c r="QZ13" s="1"/>
  <c r="QZ14" s="1"/>
  <c r="QZ15" s="1"/>
  <c r="QZ16" s="1"/>
  <c r="QZ17" s="1"/>
  <c r="QZ18" s="1"/>
  <c r="QZ19" s="1"/>
  <c r="QZ20" s="1"/>
  <c r="QZ21" s="1"/>
  <c r="QZ22" s="1"/>
  <c r="QZ23" s="1"/>
  <c r="QZ24" s="1"/>
  <c r="QZ25" s="1"/>
  <c r="QZ26" s="1"/>
  <c r="QZ27" s="1"/>
  <c r="QZ28" s="1"/>
  <c r="QZ29" s="1"/>
  <c r="QZ30" s="1"/>
  <c r="QZ31" s="1"/>
  <c r="QZ32" s="1"/>
  <c r="QZ33" s="1"/>
  <c r="QZ34" s="1"/>
  <c r="QZ35" s="1"/>
  <c r="QZ36" s="1"/>
  <c r="QZ37" s="1"/>
  <c r="QZ38" s="1"/>
  <c r="QZ39" s="1"/>
  <c r="QZ40" s="1"/>
  <c r="QZ41" s="1"/>
  <c r="QZ42" s="1"/>
  <c r="QZ43" s="1"/>
  <c r="QS6"/>
  <c r="QS7" s="1"/>
  <c r="QS8" s="1"/>
  <c r="QS9" s="1"/>
  <c r="QS10" s="1"/>
  <c r="QS11" s="1"/>
  <c r="QS12" s="1"/>
  <c r="QS13" s="1"/>
  <c r="QS14" s="1"/>
  <c r="QS15" s="1"/>
  <c r="QS16" s="1"/>
  <c r="QS17" s="1"/>
  <c r="QS18" s="1"/>
  <c r="QS19" s="1"/>
  <c r="QS20" s="1"/>
  <c r="QS21" s="1"/>
  <c r="QS22" s="1"/>
  <c r="QS23" s="1"/>
  <c r="QS24" s="1"/>
  <c r="QS25" s="1"/>
  <c r="QS26" s="1"/>
  <c r="QS27" s="1"/>
  <c r="QS28" s="1"/>
  <c r="QS29" s="1"/>
  <c r="QS30" s="1"/>
  <c r="QS31" s="1"/>
  <c r="QS32" s="1"/>
  <c r="QS33" s="1"/>
  <c r="QS34" s="1"/>
  <c r="QS35" s="1"/>
  <c r="QS36" s="1"/>
  <c r="QS37" s="1"/>
  <c r="QS38" s="1"/>
  <c r="QS39" s="1"/>
  <c r="QS40" s="1"/>
  <c r="QS41" s="1"/>
  <c r="QS42" s="1"/>
  <c r="QS43" s="1"/>
  <c r="QL6"/>
  <c r="QL7" s="1"/>
  <c r="QL8" s="1"/>
  <c r="QL9" s="1"/>
  <c r="QL10" s="1"/>
  <c r="QL11" s="1"/>
  <c r="QL12" s="1"/>
  <c r="QL13" s="1"/>
  <c r="QL14" s="1"/>
  <c r="QL15" s="1"/>
  <c r="QL16" s="1"/>
  <c r="QL17" s="1"/>
  <c r="QL18" s="1"/>
  <c r="QL19" s="1"/>
  <c r="QL20" s="1"/>
  <c r="QL21" s="1"/>
  <c r="QL22" s="1"/>
  <c r="QL23" s="1"/>
  <c r="QL24" s="1"/>
  <c r="QL25" s="1"/>
  <c r="QL26" s="1"/>
  <c r="QL27" s="1"/>
  <c r="QL28" s="1"/>
  <c r="QL29" s="1"/>
  <c r="QL30" s="1"/>
  <c r="QL31" s="1"/>
  <c r="QL32" s="1"/>
  <c r="QL33" s="1"/>
  <c r="QL34" s="1"/>
  <c r="QL35" s="1"/>
  <c r="QL36" s="1"/>
  <c r="QL37" s="1"/>
  <c r="QL38" s="1"/>
  <c r="QL39" s="1"/>
  <c r="QL40" s="1"/>
  <c r="QL41" s="1"/>
  <c r="QL42" s="1"/>
  <c r="QL43" s="1"/>
  <c r="QE6"/>
  <c r="QE7" s="1"/>
  <c r="QE8" s="1"/>
  <c r="QE9" s="1"/>
  <c r="QE10" s="1"/>
  <c r="QE11" s="1"/>
  <c r="QE12" s="1"/>
  <c r="QE13" s="1"/>
  <c r="QE14" s="1"/>
  <c r="QE15" s="1"/>
  <c r="QE16" s="1"/>
  <c r="QE17" s="1"/>
  <c r="QE18" s="1"/>
  <c r="QE19" s="1"/>
  <c r="QE20" s="1"/>
  <c r="QE21" s="1"/>
  <c r="QE22" s="1"/>
  <c r="QE23" s="1"/>
  <c r="QE24" s="1"/>
  <c r="QE25" s="1"/>
  <c r="QE26" s="1"/>
  <c r="QE27" s="1"/>
  <c r="QE28" s="1"/>
  <c r="QE29" s="1"/>
  <c r="QE30" s="1"/>
  <c r="QE31" s="1"/>
  <c r="QE32" s="1"/>
  <c r="QE33" s="1"/>
  <c r="QE34" s="1"/>
  <c r="QE35" s="1"/>
  <c r="QE36" s="1"/>
  <c r="QE37" s="1"/>
  <c r="QE38" s="1"/>
  <c r="QE39" s="1"/>
  <c r="QE40" s="1"/>
  <c r="QE41" s="1"/>
  <c r="QE42" s="1"/>
  <c r="QE43" s="1"/>
  <c r="PX6"/>
  <c r="PX7" s="1"/>
  <c r="PX8" s="1"/>
  <c r="PX9" s="1"/>
  <c r="PX10" s="1"/>
  <c r="PX11" s="1"/>
  <c r="PX12" s="1"/>
  <c r="PX13" s="1"/>
  <c r="PX14" s="1"/>
  <c r="PX15" s="1"/>
  <c r="PX16" s="1"/>
  <c r="PX17" s="1"/>
  <c r="PX18" s="1"/>
  <c r="PX19" s="1"/>
  <c r="PX20" s="1"/>
  <c r="PX21" s="1"/>
  <c r="PX22" s="1"/>
  <c r="PX23" s="1"/>
  <c r="PX24" s="1"/>
  <c r="PX25" s="1"/>
  <c r="PX26" s="1"/>
  <c r="PX27" s="1"/>
  <c r="PX28" s="1"/>
  <c r="PX29" s="1"/>
  <c r="PX30" s="1"/>
  <c r="PX31" s="1"/>
  <c r="PX32" s="1"/>
  <c r="PX33" s="1"/>
  <c r="PX34" s="1"/>
  <c r="PX35" s="1"/>
  <c r="PX36" s="1"/>
  <c r="PX37" s="1"/>
  <c r="PX38" s="1"/>
  <c r="PX39" s="1"/>
  <c r="PX40" s="1"/>
  <c r="PX41" s="1"/>
  <c r="PX42" s="1"/>
  <c r="PX43" s="1"/>
  <c r="PQ6"/>
  <c r="PQ7" s="1"/>
  <c r="PQ8" s="1"/>
  <c r="PQ9" s="1"/>
  <c r="PQ10" s="1"/>
  <c r="PQ11" s="1"/>
  <c r="PQ12" s="1"/>
  <c r="PQ13" s="1"/>
  <c r="PQ14" s="1"/>
  <c r="PQ15" s="1"/>
  <c r="PQ16" s="1"/>
  <c r="PQ17" s="1"/>
  <c r="PQ18" s="1"/>
  <c r="PQ19" s="1"/>
  <c r="PQ20" s="1"/>
  <c r="PQ21" s="1"/>
  <c r="PQ22" s="1"/>
  <c r="PQ23" s="1"/>
  <c r="PQ24" s="1"/>
  <c r="PQ25" s="1"/>
  <c r="PQ26" s="1"/>
  <c r="PQ27" s="1"/>
  <c r="PQ28" s="1"/>
  <c r="PQ29" s="1"/>
  <c r="PQ30" s="1"/>
  <c r="PQ31" s="1"/>
  <c r="PQ32" s="1"/>
  <c r="PQ33" s="1"/>
  <c r="PQ34" s="1"/>
  <c r="PQ35" s="1"/>
  <c r="PQ36" s="1"/>
  <c r="PQ37" s="1"/>
  <c r="PQ38" s="1"/>
  <c r="PQ39" s="1"/>
  <c r="PQ40" s="1"/>
  <c r="PQ41" s="1"/>
  <c r="PQ42" s="1"/>
  <c r="PQ43" s="1"/>
  <c r="PQ44" s="1"/>
  <c r="PQ45" s="1"/>
  <c r="PQ46" s="1"/>
  <c r="PQ47" s="1"/>
  <c r="PQ48" s="1"/>
  <c r="PQ49" s="1"/>
  <c r="PQ50" s="1"/>
  <c r="PQ51" s="1"/>
  <c r="PQ52" s="1"/>
  <c r="PQ53" s="1"/>
  <c r="PQ54" s="1"/>
  <c r="PQ55" s="1"/>
  <c r="PQ56" s="1"/>
  <c r="PQ57" s="1"/>
  <c r="PQ58" s="1"/>
  <c r="PQ59" s="1"/>
  <c r="PQ60" s="1"/>
  <c r="PQ61" s="1"/>
  <c r="PQ62" s="1"/>
  <c r="PQ63" s="1"/>
  <c r="PQ64" s="1"/>
  <c r="PQ65" s="1"/>
  <c r="PQ66" s="1"/>
  <c r="PQ67" s="1"/>
  <c r="PQ68" s="1"/>
  <c r="PQ69" s="1"/>
  <c r="PQ70" s="1"/>
  <c r="PQ71" s="1"/>
  <c r="PQ72" s="1"/>
  <c r="PQ73" s="1"/>
  <c r="PQ74" s="1"/>
  <c r="PJ6"/>
  <c r="PJ7" s="1"/>
  <c r="PJ8" s="1"/>
  <c r="PJ9" s="1"/>
  <c r="PJ10" s="1"/>
  <c r="PJ11" s="1"/>
  <c r="PJ12" s="1"/>
  <c r="PJ13" s="1"/>
  <c r="PJ14" s="1"/>
  <c r="PJ15" s="1"/>
  <c r="PJ16" s="1"/>
  <c r="PJ17" s="1"/>
  <c r="PJ18" s="1"/>
  <c r="PJ19" s="1"/>
  <c r="PJ20" s="1"/>
  <c r="PJ21" s="1"/>
  <c r="PJ22" s="1"/>
  <c r="PJ23" s="1"/>
  <c r="PJ24" s="1"/>
  <c r="PJ25" s="1"/>
  <c r="PJ26" s="1"/>
  <c r="PJ27" s="1"/>
  <c r="PJ28" s="1"/>
  <c r="PJ29" s="1"/>
  <c r="PJ30" s="1"/>
  <c r="PJ31" s="1"/>
  <c r="PJ32" s="1"/>
  <c r="PJ33" s="1"/>
  <c r="PJ34" s="1"/>
  <c r="PJ35" s="1"/>
  <c r="PJ36" s="1"/>
  <c r="PJ37" s="1"/>
  <c r="PJ38" s="1"/>
  <c r="PJ39" s="1"/>
  <c r="PJ40" s="1"/>
  <c r="PJ41" s="1"/>
  <c r="PJ42" s="1"/>
  <c r="PJ43" s="1"/>
  <c r="PJ44" s="1"/>
  <c r="PJ45" s="1"/>
  <c r="PJ46" s="1"/>
  <c r="PJ47" s="1"/>
  <c r="PJ48" s="1"/>
  <c r="PJ49" s="1"/>
  <c r="PJ50" s="1"/>
  <c r="PJ51" s="1"/>
  <c r="PJ52" s="1"/>
  <c r="PJ53" s="1"/>
  <c r="PJ54" s="1"/>
  <c r="PJ55" s="1"/>
  <c r="PJ56" s="1"/>
  <c r="PJ57" s="1"/>
  <c r="PJ58" s="1"/>
  <c r="PJ59" s="1"/>
  <c r="PJ60" s="1"/>
  <c r="PJ61" s="1"/>
  <c r="PJ62" s="1"/>
  <c r="PJ63" s="1"/>
  <c r="PJ64" s="1"/>
  <c r="PJ65" s="1"/>
  <c r="PJ66" s="1"/>
  <c r="PC6"/>
  <c r="PC7" s="1"/>
  <c r="PC8" s="1"/>
  <c r="PC9" s="1"/>
  <c r="PC10" s="1"/>
  <c r="PC11" s="1"/>
  <c r="PC12" s="1"/>
  <c r="PC13" s="1"/>
  <c r="PC14" s="1"/>
  <c r="PC15" s="1"/>
  <c r="PC16" s="1"/>
  <c r="PC17" s="1"/>
  <c r="PC18" s="1"/>
  <c r="PC19" s="1"/>
  <c r="PC20" s="1"/>
  <c r="PC21" s="1"/>
  <c r="PC22" s="1"/>
  <c r="PC23" s="1"/>
  <c r="PC24" s="1"/>
  <c r="PC25" s="1"/>
  <c r="PC26" s="1"/>
  <c r="PC27" s="1"/>
  <c r="PC28" s="1"/>
  <c r="PC29" s="1"/>
  <c r="PC30" s="1"/>
  <c r="PC31" s="1"/>
  <c r="PC32" s="1"/>
  <c r="PC33" s="1"/>
  <c r="PC34" s="1"/>
  <c r="PC35" s="1"/>
  <c r="PC36" s="1"/>
  <c r="PC37" s="1"/>
  <c r="PC38" s="1"/>
  <c r="PC39" s="1"/>
  <c r="PC40" s="1"/>
  <c r="PC41" s="1"/>
  <c r="PC42" s="1"/>
  <c r="PC43" s="1"/>
  <c r="OV6"/>
  <c r="OV7" s="1"/>
  <c r="OV8" s="1"/>
  <c r="OV9" s="1"/>
  <c r="OV10" s="1"/>
  <c r="OV11" s="1"/>
  <c r="OV12" s="1"/>
  <c r="OV13" s="1"/>
  <c r="OV14" s="1"/>
  <c r="OV15" s="1"/>
  <c r="OV16" s="1"/>
  <c r="OV17" s="1"/>
  <c r="OV18" s="1"/>
  <c r="OV19" s="1"/>
  <c r="OV20" s="1"/>
  <c r="OV21" s="1"/>
  <c r="OV22" s="1"/>
  <c r="OV23" s="1"/>
  <c r="OV24" s="1"/>
  <c r="OV25" s="1"/>
  <c r="OV26" s="1"/>
  <c r="OV27" s="1"/>
  <c r="OV28" s="1"/>
  <c r="OV29" s="1"/>
  <c r="OV30" s="1"/>
  <c r="OV31" s="1"/>
  <c r="OV32" s="1"/>
  <c r="OV33" s="1"/>
  <c r="OV34" s="1"/>
  <c r="OV35" s="1"/>
  <c r="OV36" s="1"/>
  <c r="OV37" s="1"/>
  <c r="OV38" s="1"/>
  <c r="OV39" s="1"/>
  <c r="OV40" s="1"/>
  <c r="OV41" s="1"/>
  <c r="OV42" s="1"/>
  <c r="OV43" s="1"/>
  <c r="OO6"/>
  <c r="OO7" s="1"/>
  <c r="OO8" s="1"/>
  <c r="OO9" s="1"/>
  <c r="OO10" s="1"/>
  <c r="OO11" s="1"/>
  <c r="OO12" s="1"/>
  <c r="OO13" s="1"/>
  <c r="OO14" s="1"/>
  <c r="OO15" s="1"/>
  <c r="OO16" s="1"/>
  <c r="OO17" s="1"/>
  <c r="OO18" s="1"/>
  <c r="OO19" s="1"/>
  <c r="OO20" s="1"/>
  <c r="OO21" s="1"/>
  <c r="OO22" s="1"/>
  <c r="OO23" s="1"/>
  <c r="OO24" s="1"/>
  <c r="OO25" s="1"/>
  <c r="OO26" s="1"/>
  <c r="OO27" s="1"/>
  <c r="OO28" s="1"/>
  <c r="OO29" s="1"/>
  <c r="OO30" s="1"/>
  <c r="OO31" s="1"/>
  <c r="OO32" s="1"/>
  <c r="OO33" s="1"/>
  <c r="OO34" s="1"/>
  <c r="OO35" s="1"/>
  <c r="OO36" s="1"/>
  <c r="OO37" s="1"/>
  <c r="OO38" s="1"/>
  <c r="OO39" s="1"/>
  <c r="OO40" s="1"/>
  <c r="OO41" s="1"/>
  <c r="OO42" s="1"/>
  <c r="OO43" s="1"/>
  <c r="OH6"/>
  <c r="OH7" s="1"/>
  <c r="OH8" s="1"/>
  <c r="OH9" s="1"/>
  <c r="OH10" s="1"/>
  <c r="OH11" s="1"/>
  <c r="OH12" s="1"/>
  <c r="OH13" s="1"/>
  <c r="OH14" s="1"/>
  <c r="OH15" s="1"/>
  <c r="OH16" s="1"/>
  <c r="OH17" s="1"/>
  <c r="OH18" s="1"/>
  <c r="OH19" s="1"/>
  <c r="OH20" s="1"/>
  <c r="OH21" s="1"/>
  <c r="OH22" s="1"/>
  <c r="OH23" s="1"/>
  <c r="OH24" s="1"/>
  <c r="OH25" s="1"/>
  <c r="OH26" s="1"/>
  <c r="OH27" s="1"/>
  <c r="OH28" s="1"/>
  <c r="OH29" s="1"/>
  <c r="OH30" s="1"/>
  <c r="OH31" s="1"/>
  <c r="OH32" s="1"/>
  <c r="OH33" s="1"/>
  <c r="OH34" s="1"/>
  <c r="OH35" s="1"/>
  <c r="OH36" s="1"/>
  <c r="OH37" s="1"/>
  <c r="OH38" s="1"/>
  <c r="OH39" s="1"/>
  <c r="OH40" s="1"/>
  <c r="OH41" s="1"/>
  <c r="OH42" s="1"/>
  <c r="OH43" s="1"/>
  <c r="OA6"/>
  <c r="OA7" s="1"/>
  <c r="OA8" s="1"/>
  <c r="OA9" s="1"/>
  <c r="OA10" s="1"/>
  <c r="OA11" s="1"/>
  <c r="OA12" s="1"/>
  <c r="OA13" s="1"/>
  <c r="OA14" s="1"/>
  <c r="OA15" s="1"/>
  <c r="OA16" s="1"/>
  <c r="OA17" s="1"/>
  <c r="OA18" s="1"/>
  <c r="OA19" s="1"/>
  <c r="OA20" s="1"/>
  <c r="OA21" s="1"/>
  <c r="OA22" s="1"/>
  <c r="OA23" s="1"/>
  <c r="OA24" s="1"/>
  <c r="OA25" s="1"/>
  <c r="OA26" s="1"/>
  <c r="OA27" s="1"/>
  <c r="OA28" s="1"/>
  <c r="OA29" s="1"/>
  <c r="OA30" s="1"/>
  <c r="OA31" s="1"/>
  <c r="OA32" s="1"/>
  <c r="OA33" s="1"/>
  <c r="OA34" s="1"/>
  <c r="OA35" s="1"/>
  <c r="OA36" s="1"/>
  <c r="OA37" s="1"/>
  <c r="OA38" s="1"/>
  <c r="OA39" s="1"/>
  <c r="OA40" s="1"/>
  <c r="OA41" s="1"/>
  <c r="OA42" s="1"/>
  <c r="OA43" s="1"/>
  <c r="NT6"/>
  <c r="NT7" s="1"/>
  <c r="NT8" s="1"/>
  <c r="NT9" s="1"/>
  <c r="NT10" s="1"/>
  <c r="NT11" s="1"/>
  <c r="NT12" s="1"/>
  <c r="NT13" s="1"/>
  <c r="NT14" s="1"/>
  <c r="NT15" s="1"/>
  <c r="NT16" s="1"/>
  <c r="NT17" s="1"/>
  <c r="NT18" s="1"/>
  <c r="NT19" s="1"/>
  <c r="NT20" s="1"/>
  <c r="NT21" s="1"/>
  <c r="NT22" s="1"/>
  <c r="NT23" s="1"/>
  <c r="NT24" s="1"/>
  <c r="NT25" s="1"/>
  <c r="NT26" s="1"/>
  <c r="NT27" s="1"/>
  <c r="NT28" s="1"/>
  <c r="NT29" s="1"/>
  <c r="NT30" s="1"/>
  <c r="NT31" s="1"/>
  <c r="NT32" s="1"/>
  <c r="NT33" s="1"/>
  <c r="NT34" s="1"/>
  <c r="NT35" s="1"/>
  <c r="NT36" s="1"/>
  <c r="NT37" s="1"/>
  <c r="NT38" s="1"/>
  <c r="NT39" s="1"/>
  <c r="NT40" s="1"/>
  <c r="NT41" s="1"/>
  <c r="NT42" s="1"/>
  <c r="NT43" s="1"/>
  <c r="NM6"/>
  <c r="NM7" s="1"/>
  <c r="NM8" s="1"/>
  <c r="NM9" s="1"/>
  <c r="NM10" s="1"/>
  <c r="NM11" s="1"/>
  <c r="NM12" s="1"/>
  <c r="NM13" s="1"/>
  <c r="NM14" s="1"/>
  <c r="NM15" s="1"/>
  <c r="NM16" s="1"/>
  <c r="NM17" s="1"/>
  <c r="NM18" s="1"/>
  <c r="NM19" s="1"/>
  <c r="NM20" s="1"/>
  <c r="NM21" s="1"/>
  <c r="NM22" s="1"/>
  <c r="NM23" s="1"/>
  <c r="NM24" s="1"/>
  <c r="NM25" s="1"/>
  <c r="NM26" s="1"/>
  <c r="NM27" s="1"/>
  <c r="NM28" s="1"/>
  <c r="NM29" s="1"/>
  <c r="NM30" s="1"/>
  <c r="NM31" s="1"/>
  <c r="NM32" s="1"/>
  <c r="NM33" s="1"/>
  <c r="NM34" s="1"/>
  <c r="NM35" s="1"/>
  <c r="NM36" s="1"/>
  <c r="NM37" s="1"/>
  <c r="NM38" s="1"/>
  <c r="NM39" s="1"/>
  <c r="NM40" s="1"/>
  <c r="NM41" s="1"/>
  <c r="NM42" s="1"/>
  <c r="NM43" s="1"/>
  <c r="NF6"/>
  <c r="NF7" s="1"/>
  <c r="NF8" s="1"/>
  <c r="NF9" s="1"/>
  <c r="NF10" s="1"/>
  <c r="NF11" s="1"/>
  <c r="NF12" s="1"/>
  <c r="NF13" s="1"/>
  <c r="MY6"/>
  <c r="MY7" s="1"/>
  <c r="MY8" s="1"/>
  <c r="MY9" s="1"/>
  <c r="MY10" s="1"/>
  <c r="MY11" s="1"/>
  <c r="MY12" s="1"/>
  <c r="MY13" s="1"/>
  <c r="MY14" s="1"/>
  <c r="MY15" s="1"/>
  <c r="MY16" s="1"/>
  <c r="MY17" s="1"/>
  <c r="MY18" s="1"/>
  <c r="MY19" s="1"/>
  <c r="MY20" s="1"/>
  <c r="MY21" s="1"/>
  <c r="MY22" s="1"/>
  <c r="MY23" s="1"/>
  <c r="MY24" s="1"/>
  <c r="MY25" s="1"/>
  <c r="MY26" s="1"/>
  <c r="MY27" s="1"/>
  <c r="MY28" s="1"/>
  <c r="MY29" s="1"/>
  <c r="MY30" s="1"/>
  <c r="MY31" s="1"/>
  <c r="MY32" s="1"/>
  <c r="MY33" s="1"/>
  <c r="MY34" s="1"/>
  <c r="MY35" s="1"/>
  <c r="MY36" s="1"/>
  <c r="MY37" s="1"/>
  <c r="MY38" s="1"/>
  <c r="MY39" s="1"/>
  <c r="MY40" s="1"/>
  <c r="MY41" s="1"/>
  <c r="MY42" s="1"/>
  <c r="MY43" s="1"/>
  <c r="MR6"/>
  <c r="MR7" s="1"/>
  <c r="MR8" s="1"/>
  <c r="MR9" s="1"/>
  <c r="MR10" s="1"/>
  <c r="MR11" s="1"/>
  <c r="MR12" s="1"/>
  <c r="MR13" s="1"/>
  <c r="MR14" s="1"/>
  <c r="MR15" s="1"/>
  <c r="MR16" s="1"/>
  <c r="MR17" s="1"/>
  <c r="MR18" s="1"/>
  <c r="MR19" s="1"/>
  <c r="MR20" s="1"/>
  <c r="MR21" s="1"/>
  <c r="MR22" s="1"/>
  <c r="MR23" s="1"/>
  <c r="MR24" s="1"/>
  <c r="MR25" s="1"/>
  <c r="MR26" s="1"/>
  <c r="MR27" s="1"/>
  <c r="MR28" s="1"/>
  <c r="MR29" s="1"/>
  <c r="MR30" s="1"/>
  <c r="MR31" s="1"/>
  <c r="MR32" s="1"/>
  <c r="MR33" s="1"/>
  <c r="MR34" s="1"/>
  <c r="MR35" s="1"/>
  <c r="MR36" s="1"/>
  <c r="MR37" s="1"/>
  <c r="MR38" s="1"/>
  <c r="MR39" s="1"/>
  <c r="MR40" s="1"/>
  <c r="MR41" s="1"/>
  <c r="MR42" s="1"/>
  <c r="MR43" s="1"/>
  <c r="MK6"/>
  <c r="MK7" s="1"/>
  <c r="MK8" s="1"/>
  <c r="MK9" s="1"/>
  <c r="MK10" s="1"/>
  <c r="MK11" s="1"/>
  <c r="MK12" s="1"/>
  <c r="MK13" s="1"/>
  <c r="MK14" s="1"/>
  <c r="MK15" s="1"/>
  <c r="MK16" s="1"/>
  <c r="MK17" s="1"/>
  <c r="MK18" s="1"/>
  <c r="MK19" s="1"/>
  <c r="MK20" s="1"/>
  <c r="MK21" s="1"/>
  <c r="MK22" s="1"/>
  <c r="MK23" s="1"/>
  <c r="MK24" s="1"/>
  <c r="MK25" s="1"/>
  <c r="MK26" s="1"/>
  <c r="MK27" s="1"/>
  <c r="MK28" s="1"/>
  <c r="MK29" s="1"/>
  <c r="MK30" s="1"/>
  <c r="MK31" s="1"/>
  <c r="MK32" s="1"/>
  <c r="MK33" s="1"/>
  <c r="MK34" s="1"/>
  <c r="MK35" s="1"/>
  <c r="MK36" s="1"/>
  <c r="MK37" s="1"/>
  <c r="MK38" s="1"/>
  <c r="MK39" s="1"/>
  <c r="MK40" s="1"/>
  <c r="MK41" s="1"/>
  <c r="MK42" s="1"/>
  <c r="MK43" s="1"/>
  <c r="MD6"/>
  <c r="MD7" s="1"/>
  <c r="MD8" s="1"/>
  <c r="MD9" s="1"/>
  <c r="MD10" s="1"/>
  <c r="MD11" s="1"/>
  <c r="MD12" s="1"/>
  <c r="MD13" s="1"/>
  <c r="MD14" s="1"/>
  <c r="MD15" s="1"/>
  <c r="MD16" s="1"/>
  <c r="MD17" s="1"/>
  <c r="MD18" s="1"/>
  <c r="MD19" s="1"/>
  <c r="MD20" s="1"/>
  <c r="MD21" s="1"/>
  <c r="MD22" s="1"/>
  <c r="MD23" s="1"/>
  <c r="MD24" s="1"/>
  <c r="MD25" s="1"/>
  <c r="MD26" s="1"/>
  <c r="MD27" s="1"/>
  <c r="MD28" s="1"/>
  <c r="MD29" s="1"/>
  <c r="MD30" s="1"/>
  <c r="MD31" s="1"/>
  <c r="MD32" s="1"/>
  <c r="MD33" s="1"/>
  <c r="MD34" s="1"/>
  <c r="MD35" s="1"/>
  <c r="MD36" s="1"/>
  <c r="MD37" s="1"/>
  <c r="MD38" s="1"/>
  <c r="MD39" s="1"/>
  <c r="MD40" s="1"/>
  <c r="MD41" s="1"/>
  <c r="MD42" s="1"/>
  <c r="MD43" s="1"/>
  <c r="LW6"/>
  <c r="LW7" s="1"/>
  <c r="LW8" s="1"/>
  <c r="LW9" s="1"/>
  <c r="LW10" s="1"/>
  <c r="LW11" s="1"/>
  <c r="LW12" s="1"/>
  <c r="LW13" s="1"/>
  <c r="LW14" s="1"/>
  <c r="LW15" s="1"/>
  <c r="LW16" s="1"/>
  <c r="LW17" s="1"/>
  <c r="LW18" s="1"/>
  <c r="LW19" s="1"/>
  <c r="LW20" s="1"/>
  <c r="LW21" s="1"/>
  <c r="LW22" s="1"/>
  <c r="LW23" s="1"/>
  <c r="LW24" s="1"/>
  <c r="LW25" s="1"/>
  <c r="LW26" s="1"/>
  <c r="LW27" s="1"/>
  <c r="LW28" s="1"/>
  <c r="LW29" s="1"/>
  <c r="LW30" s="1"/>
  <c r="LW31" s="1"/>
  <c r="LW32" s="1"/>
  <c r="LW33" s="1"/>
  <c r="LW34" s="1"/>
  <c r="LW35" s="1"/>
  <c r="LW36" s="1"/>
  <c r="LW37" s="1"/>
  <c r="LW38" s="1"/>
  <c r="LW39" s="1"/>
  <c r="LW40" s="1"/>
  <c r="LW41" s="1"/>
  <c r="LW42" s="1"/>
  <c r="LW43" s="1"/>
  <c r="LP6"/>
  <c r="LP7" s="1"/>
  <c r="LP8" s="1"/>
  <c r="LP9" s="1"/>
  <c r="LP10" s="1"/>
  <c r="LP11" s="1"/>
  <c r="LP12" s="1"/>
  <c r="LP13" s="1"/>
  <c r="LP14" s="1"/>
  <c r="LP15" s="1"/>
  <c r="LP16" s="1"/>
  <c r="LP17" s="1"/>
  <c r="LP18" s="1"/>
  <c r="LP19" s="1"/>
  <c r="LP20" s="1"/>
  <c r="LP21" s="1"/>
  <c r="LP22" s="1"/>
  <c r="LP23" s="1"/>
  <c r="LP24" s="1"/>
  <c r="LP25" s="1"/>
  <c r="LP26" s="1"/>
  <c r="LP27" s="1"/>
  <c r="LP28" s="1"/>
  <c r="LP29" s="1"/>
  <c r="LP30" s="1"/>
  <c r="LP31" s="1"/>
  <c r="LP32" s="1"/>
  <c r="LP33" s="1"/>
  <c r="LP34" s="1"/>
  <c r="LP35" s="1"/>
  <c r="LP36" s="1"/>
  <c r="LP37" s="1"/>
  <c r="LP38" s="1"/>
  <c r="LP39" s="1"/>
  <c r="LP40" s="1"/>
  <c r="LP41" s="1"/>
  <c r="LP42" s="1"/>
  <c r="LP43" s="1"/>
  <c r="LI6"/>
  <c r="LI7" s="1"/>
  <c r="LI8" s="1"/>
  <c r="LI9" s="1"/>
  <c r="LI10" s="1"/>
  <c r="LI11" s="1"/>
  <c r="LI12" s="1"/>
  <c r="LI13" s="1"/>
  <c r="LI14" s="1"/>
  <c r="LI15" s="1"/>
  <c r="LI16" s="1"/>
  <c r="LI17" s="1"/>
  <c r="LI18" s="1"/>
  <c r="LI19" s="1"/>
  <c r="LI20" s="1"/>
  <c r="LI21" s="1"/>
  <c r="LI22" s="1"/>
  <c r="LI23" s="1"/>
  <c r="LI24" s="1"/>
  <c r="LI25" s="1"/>
  <c r="LI26" s="1"/>
  <c r="LI27" s="1"/>
  <c r="LI28" s="1"/>
  <c r="LI29" s="1"/>
  <c r="LI30" s="1"/>
  <c r="LI31" s="1"/>
  <c r="LI32" s="1"/>
  <c r="LI33" s="1"/>
  <c r="LI34" s="1"/>
  <c r="LI35" s="1"/>
  <c r="LI36" s="1"/>
  <c r="LI37" s="1"/>
  <c r="LI38" s="1"/>
  <c r="LI39" s="1"/>
  <c r="LI40" s="1"/>
  <c r="LI41" s="1"/>
  <c r="LI42" s="1"/>
  <c r="LI43" s="1"/>
  <c r="LB6"/>
  <c r="LB7" s="1"/>
  <c r="LB8" s="1"/>
  <c r="LB9" s="1"/>
  <c r="LB10" s="1"/>
  <c r="LB11" s="1"/>
  <c r="LB12" s="1"/>
  <c r="LB13" s="1"/>
  <c r="LB14" s="1"/>
  <c r="LB15" s="1"/>
  <c r="LB16" s="1"/>
  <c r="LB17" s="1"/>
  <c r="LB18" s="1"/>
  <c r="LB19" s="1"/>
  <c r="LB20" s="1"/>
  <c r="LB21" s="1"/>
  <c r="LB22" s="1"/>
  <c r="LB23" s="1"/>
  <c r="LB24" s="1"/>
  <c r="LB25" s="1"/>
  <c r="LB26" s="1"/>
  <c r="LB27" s="1"/>
  <c r="LB28" s="1"/>
  <c r="LB29" s="1"/>
  <c r="LB30" s="1"/>
  <c r="LB31" s="1"/>
  <c r="LB32" s="1"/>
  <c r="LB33" s="1"/>
  <c r="LB34" s="1"/>
  <c r="LB35" s="1"/>
  <c r="LB36" s="1"/>
  <c r="LB37" s="1"/>
  <c r="LB38" s="1"/>
  <c r="LB39" s="1"/>
  <c r="LB40" s="1"/>
  <c r="LB41" s="1"/>
  <c r="LB42" s="1"/>
  <c r="LB43" s="1"/>
  <c r="KU6"/>
  <c r="KU7" s="1"/>
  <c r="KU8" s="1"/>
  <c r="KU9" s="1"/>
  <c r="KU10" s="1"/>
  <c r="KU11" s="1"/>
  <c r="KU12" s="1"/>
  <c r="KU13" s="1"/>
  <c r="KU14" s="1"/>
  <c r="KU15" s="1"/>
  <c r="KU16" s="1"/>
  <c r="KU17" s="1"/>
  <c r="KU18" s="1"/>
  <c r="KU19" s="1"/>
  <c r="KU20" s="1"/>
  <c r="KU21" s="1"/>
  <c r="KU22" s="1"/>
  <c r="KU23" s="1"/>
  <c r="KU24" s="1"/>
  <c r="KU25" s="1"/>
  <c r="KU26" s="1"/>
  <c r="KU27" s="1"/>
  <c r="KU28" s="1"/>
  <c r="KU29" s="1"/>
  <c r="KU30" s="1"/>
  <c r="KU31" s="1"/>
  <c r="KU32" s="1"/>
  <c r="KU33" s="1"/>
  <c r="KU34" s="1"/>
  <c r="KU35" s="1"/>
  <c r="KU36" s="1"/>
  <c r="KU37" s="1"/>
  <c r="KU38" s="1"/>
  <c r="KU39" s="1"/>
  <c r="KU40" s="1"/>
  <c r="KU41" s="1"/>
  <c r="KU42" s="1"/>
  <c r="KU43" s="1"/>
  <c r="KN6"/>
  <c r="KN7" s="1"/>
  <c r="KN8" s="1"/>
  <c r="KN9" s="1"/>
  <c r="KN10" s="1"/>
  <c r="KN11" s="1"/>
  <c r="KN12" s="1"/>
  <c r="KN13" s="1"/>
  <c r="KN14" s="1"/>
  <c r="KN15" s="1"/>
  <c r="KN16" s="1"/>
  <c r="KN17" s="1"/>
  <c r="KN18" s="1"/>
  <c r="KN19" s="1"/>
  <c r="KN20" s="1"/>
  <c r="KN21" s="1"/>
  <c r="KN22" s="1"/>
  <c r="KN23" s="1"/>
  <c r="KN24" s="1"/>
  <c r="KN25" s="1"/>
  <c r="KN26" s="1"/>
  <c r="KN27" s="1"/>
  <c r="KN28" s="1"/>
  <c r="KN29" s="1"/>
  <c r="KN30" s="1"/>
  <c r="KN31" s="1"/>
  <c r="KN32" s="1"/>
  <c r="KN33" s="1"/>
  <c r="KN34" s="1"/>
  <c r="KN35" s="1"/>
  <c r="KN36" s="1"/>
  <c r="KN37" s="1"/>
  <c r="KN38" s="1"/>
  <c r="KN39" s="1"/>
  <c r="KN40" s="1"/>
  <c r="KN41" s="1"/>
  <c r="KN42" s="1"/>
  <c r="KN43" s="1"/>
  <c r="KN44" s="1"/>
  <c r="KN45" s="1"/>
  <c r="KN46" s="1"/>
  <c r="KN47" s="1"/>
  <c r="KN48" s="1"/>
  <c r="KN49" s="1"/>
  <c r="KN50" s="1"/>
  <c r="KN51" s="1"/>
  <c r="KN52" s="1"/>
  <c r="KN53" s="1"/>
  <c r="KN54" s="1"/>
  <c r="KN55" s="1"/>
  <c r="KN56" s="1"/>
  <c r="KN57" s="1"/>
  <c r="KN58" s="1"/>
  <c r="KN59" s="1"/>
  <c r="KN60" s="1"/>
  <c r="KN61" s="1"/>
  <c r="KN62" s="1"/>
  <c r="KN63" s="1"/>
  <c r="KN64" s="1"/>
  <c r="KN65" s="1"/>
  <c r="KN66" s="1"/>
  <c r="KN67" s="1"/>
  <c r="KN68" s="1"/>
  <c r="KN69" s="1"/>
  <c r="KN70" s="1"/>
  <c r="KG6"/>
  <c r="KG7" s="1"/>
  <c r="KG8" s="1"/>
  <c r="KG9" s="1"/>
  <c r="KG10" s="1"/>
  <c r="KG11" s="1"/>
  <c r="KG12" s="1"/>
  <c r="KG13" s="1"/>
  <c r="KG14" s="1"/>
  <c r="KG15" s="1"/>
  <c r="KG16" s="1"/>
  <c r="KG17" s="1"/>
  <c r="KG18" s="1"/>
  <c r="KG19" s="1"/>
  <c r="KG20" s="1"/>
  <c r="KG21" s="1"/>
  <c r="KG22" s="1"/>
  <c r="KG23" s="1"/>
  <c r="KG24" s="1"/>
  <c r="KG25" s="1"/>
  <c r="KG26" s="1"/>
  <c r="KG27" s="1"/>
  <c r="KG28" s="1"/>
  <c r="KG29" s="1"/>
  <c r="KG30" s="1"/>
  <c r="KG31" s="1"/>
  <c r="KG32" s="1"/>
  <c r="KG33" s="1"/>
  <c r="KG34" s="1"/>
  <c r="KG35" s="1"/>
  <c r="KG36" s="1"/>
  <c r="KG37" s="1"/>
  <c r="KG38" s="1"/>
  <c r="KG39" s="1"/>
  <c r="KG40" s="1"/>
  <c r="KG41" s="1"/>
  <c r="KG42" s="1"/>
  <c r="KG43" s="1"/>
  <c r="KG44" s="1"/>
  <c r="KG45" s="1"/>
  <c r="KG46" s="1"/>
  <c r="KG47" s="1"/>
  <c r="KG48" s="1"/>
  <c r="KG49" s="1"/>
  <c r="KG50" s="1"/>
  <c r="KG51" s="1"/>
  <c r="KG52" s="1"/>
  <c r="KG53" s="1"/>
  <c r="KG54" s="1"/>
  <c r="KG55" s="1"/>
  <c r="KG56" s="1"/>
  <c r="KG57" s="1"/>
  <c r="KG58" s="1"/>
  <c r="KG59" s="1"/>
  <c r="KG60" s="1"/>
  <c r="KG61" s="1"/>
  <c r="KG62" s="1"/>
  <c r="KG63" s="1"/>
  <c r="KG64" s="1"/>
  <c r="KG65" s="1"/>
  <c r="KG66" s="1"/>
  <c r="KG67" s="1"/>
  <c r="KG68" s="1"/>
  <c r="KG69" s="1"/>
  <c r="KG70" s="1"/>
  <c r="JZ6"/>
  <c r="JZ7" s="1"/>
  <c r="JZ8" s="1"/>
  <c r="JZ9" s="1"/>
  <c r="JZ10" s="1"/>
  <c r="JZ11" s="1"/>
  <c r="JZ12" s="1"/>
  <c r="JZ13" s="1"/>
  <c r="JZ14" s="1"/>
  <c r="JZ15" s="1"/>
  <c r="JZ16" s="1"/>
  <c r="JZ17" s="1"/>
  <c r="JZ18" s="1"/>
  <c r="JZ19" s="1"/>
  <c r="JZ20" s="1"/>
  <c r="JZ21" s="1"/>
  <c r="JZ22" s="1"/>
  <c r="JZ23" s="1"/>
  <c r="JZ24" s="1"/>
  <c r="JZ25" s="1"/>
  <c r="JZ26" s="1"/>
  <c r="JZ27" s="1"/>
  <c r="JZ28" s="1"/>
  <c r="JZ29" s="1"/>
  <c r="JZ30" s="1"/>
  <c r="JZ31" s="1"/>
  <c r="JZ32" s="1"/>
  <c r="JZ33" s="1"/>
  <c r="JZ34" s="1"/>
  <c r="JZ35" s="1"/>
  <c r="JZ36" s="1"/>
  <c r="JZ37" s="1"/>
  <c r="JZ38" s="1"/>
  <c r="JZ39" s="1"/>
  <c r="JZ40" s="1"/>
  <c r="JZ41" s="1"/>
  <c r="JZ42" s="1"/>
  <c r="JZ43" s="1"/>
  <c r="JS6"/>
  <c r="JS7" s="1"/>
  <c r="JS8" s="1"/>
  <c r="JS9" s="1"/>
  <c r="JS10" s="1"/>
  <c r="JS11" s="1"/>
  <c r="JS12" s="1"/>
  <c r="JS13" s="1"/>
  <c r="JS14" s="1"/>
  <c r="JS15" s="1"/>
  <c r="JS16" s="1"/>
  <c r="JS17" s="1"/>
  <c r="JS18" s="1"/>
  <c r="JS19" s="1"/>
  <c r="JS20" s="1"/>
  <c r="JS21" s="1"/>
  <c r="JS22" s="1"/>
  <c r="JS23" s="1"/>
  <c r="JS24" s="1"/>
  <c r="JS25" s="1"/>
  <c r="JS26" s="1"/>
  <c r="JS27" s="1"/>
  <c r="JS28" s="1"/>
  <c r="JS29" s="1"/>
  <c r="JS30" s="1"/>
  <c r="JS31" s="1"/>
  <c r="JS32" s="1"/>
  <c r="JS33" s="1"/>
  <c r="JS34" s="1"/>
  <c r="JS35" s="1"/>
  <c r="JS36" s="1"/>
  <c r="JS37" s="1"/>
  <c r="JS38" s="1"/>
  <c r="JS39" s="1"/>
  <c r="JS40" s="1"/>
  <c r="JS41" s="1"/>
  <c r="JS42" s="1"/>
  <c r="JS43" s="1"/>
  <c r="JL6"/>
  <c r="JL7" s="1"/>
  <c r="JL8" s="1"/>
  <c r="JL9" s="1"/>
  <c r="JL10" s="1"/>
  <c r="JL11" s="1"/>
  <c r="JL12" s="1"/>
  <c r="JL13" s="1"/>
  <c r="JL14" s="1"/>
  <c r="JL15" s="1"/>
  <c r="JL16" s="1"/>
  <c r="JL17" s="1"/>
  <c r="JL18" s="1"/>
  <c r="JL19" s="1"/>
  <c r="JL20" s="1"/>
  <c r="JL21" s="1"/>
  <c r="JL22" s="1"/>
  <c r="JL23" s="1"/>
  <c r="JL24" s="1"/>
  <c r="JL25" s="1"/>
  <c r="JL26" s="1"/>
  <c r="JL27" s="1"/>
  <c r="JL28" s="1"/>
  <c r="JL29" s="1"/>
  <c r="JL30" s="1"/>
  <c r="JL31" s="1"/>
  <c r="JL32" s="1"/>
  <c r="JL33" s="1"/>
  <c r="JL34" s="1"/>
  <c r="JL35" s="1"/>
  <c r="JL36" s="1"/>
  <c r="JL37" s="1"/>
  <c r="JL38" s="1"/>
  <c r="JL39" s="1"/>
  <c r="JL40" s="1"/>
  <c r="JL41" s="1"/>
  <c r="JL42" s="1"/>
  <c r="JL43" s="1"/>
  <c r="JE6"/>
  <c r="JE7" s="1"/>
  <c r="JE8" s="1"/>
  <c r="JE9" s="1"/>
  <c r="JE10" s="1"/>
  <c r="JE11" s="1"/>
  <c r="JE12" s="1"/>
  <c r="JE13" s="1"/>
  <c r="JE14" s="1"/>
  <c r="JE15" s="1"/>
  <c r="JE16" s="1"/>
  <c r="JE17" s="1"/>
  <c r="JE18" s="1"/>
  <c r="JE19" s="1"/>
  <c r="JE20" s="1"/>
  <c r="JE21" s="1"/>
  <c r="JE22" s="1"/>
  <c r="JE23" s="1"/>
  <c r="JE24" s="1"/>
  <c r="JE25" s="1"/>
  <c r="JE26" s="1"/>
  <c r="JE27" s="1"/>
  <c r="JE28" s="1"/>
  <c r="JE29" s="1"/>
  <c r="JE30" s="1"/>
  <c r="JE31" s="1"/>
  <c r="JE32" s="1"/>
  <c r="JE33" s="1"/>
  <c r="JE34" s="1"/>
  <c r="JE35" s="1"/>
  <c r="JE36" s="1"/>
  <c r="JE37" s="1"/>
  <c r="JE38" s="1"/>
  <c r="JE39" s="1"/>
  <c r="JE40" s="1"/>
  <c r="JE41" s="1"/>
  <c r="JE42" s="1"/>
  <c r="JE43" s="1"/>
  <c r="IX6"/>
  <c r="IX7" s="1"/>
  <c r="IX8" s="1"/>
  <c r="IX9" s="1"/>
  <c r="IX10" s="1"/>
  <c r="IX11" s="1"/>
  <c r="IX12" s="1"/>
  <c r="IX13" s="1"/>
  <c r="IX14" s="1"/>
  <c r="IX15" s="1"/>
  <c r="IX16" s="1"/>
  <c r="IX17" s="1"/>
  <c r="IX18" s="1"/>
  <c r="IX19" s="1"/>
  <c r="IX20" s="1"/>
  <c r="IX21" s="1"/>
  <c r="IX22" s="1"/>
  <c r="IX23" s="1"/>
  <c r="IX24" s="1"/>
  <c r="IX25" s="1"/>
  <c r="IX26" s="1"/>
  <c r="IX27" s="1"/>
  <c r="IX28" s="1"/>
  <c r="IX29" s="1"/>
  <c r="IX30" s="1"/>
  <c r="IX31" s="1"/>
  <c r="IX32" s="1"/>
  <c r="IX33" s="1"/>
  <c r="IX34" s="1"/>
  <c r="IX35" s="1"/>
  <c r="IX36" s="1"/>
  <c r="IX37" s="1"/>
  <c r="IX38" s="1"/>
  <c r="IX39" s="1"/>
  <c r="IX40" s="1"/>
  <c r="IX41" s="1"/>
  <c r="IX42" s="1"/>
  <c r="IX43" s="1"/>
  <c r="IQ6"/>
  <c r="IQ7" s="1"/>
  <c r="IQ8" s="1"/>
  <c r="IQ9" s="1"/>
  <c r="IQ10" s="1"/>
  <c r="IQ11" s="1"/>
  <c r="IQ12" s="1"/>
  <c r="IQ13" s="1"/>
  <c r="IQ14" s="1"/>
  <c r="IQ15" s="1"/>
  <c r="IQ16" s="1"/>
  <c r="IQ17" s="1"/>
  <c r="IQ18" s="1"/>
  <c r="IQ19" s="1"/>
  <c r="IQ20" s="1"/>
  <c r="IQ21" s="1"/>
  <c r="IQ22" s="1"/>
  <c r="IQ23" s="1"/>
  <c r="IQ24" s="1"/>
  <c r="IQ25" s="1"/>
  <c r="IQ26" s="1"/>
  <c r="IQ27" s="1"/>
  <c r="IQ28" s="1"/>
  <c r="IQ29" s="1"/>
  <c r="IQ30" s="1"/>
  <c r="IQ31" s="1"/>
  <c r="IQ32" s="1"/>
  <c r="IQ33" s="1"/>
  <c r="IQ34" s="1"/>
  <c r="IQ35" s="1"/>
  <c r="IQ36" s="1"/>
  <c r="IQ37" s="1"/>
  <c r="IQ38" s="1"/>
  <c r="IQ39" s="1"/>
  <c r="IQ40" s="1"/>
  <c r="IQ41" s="1"/>
  <c r="IQ42" s="1"/>
  <c r="IQ43" s="1"/>
  <c r="IJ6"/>
  <c r="IJ7" s="1"/>
  <c r="IJ8" s="1"/>
  <c r="IJ9" s="1"/>
  <c r="IJ10" s="1"/>
  <c r="IJ11" s="1"/>
  <c r="IJ12" s="1"/>
  <c r="IJ13" s="1"/>
  <c r="IJ14" s="1"/>
  <c r="IJ15" s="1"/>
  <c r="IJ16" s="1"/>
  <c r="IJ17" s="1"/>
  <c r="IJ18" s="1"/>
  <c r="IJ19" s="1"/>
  <c r="IJ20" s="1"/>
  <c r="IJ21" s="1"/>
  <c r="IJ22" s="1"/>
  <c r="IJ23" s="1"/>
  <c r="IJ24" s="1"/>
  <c r="IJ25" s="1"/>
  <c r="IJ26" s="1"/>
  <c r="IJ27" s="1"/>
  <c r="IJ28" s="1"/>
  <c r="IJ29" s="1"/>
  <c r="IJ30" s="1"/>
  <c r="IJ31" s="1"/>
  <c r="IJ32" s="1"/>
  <c r="IJ33" s="1"/>
  <c r="IJ34" s="1"/>
  <c r="IJ35" s="1"/>
  <c r="IJ36" s="1"/>
  <c r="IJ37" s="1"/>
  <c r="IJ38" s="1"/>
  <c r="IJ39" s="1"/>
  <c r="IJ40" s="1"/>
  <c r="IJ41" s="1"/>
  <c r="IJ42" s="1"/>
  <c r="IJ43" s="1"/>
  <c r="IC6"/>
  <c r="IC7" s="1"/>
  <c r="IC8" s="1"/>
  <c r="IC9" s="1"/>
  <c r="IC10" s="1"/>
  <c r="IC11" s="1"/>
  <c r="IC12" s="1"/>
  <c r="IC13" s="1"/>
  <c r="IC14" s="1"/>
  <c r="IC15" s="1"/>
  <c r="IC16" s="1"/>
  <c r="IC17" s="1"/>
  <c r="IC18" s="1"/>
  <c r="IC19" s="1"/>
  <c r="IC20" s="1"/>
  <c r="IC21" s="1"/>
  <c r="IC22" s="1"/>
  <c r="IC23" s="1"/>
  <c r="IC24" s="1"/>
  <c r="IC25" s="1"/>
  <c r="IC26" s="1"/>
  <c r="IC27" s="1"/>
  <c r="IC28" s="1"/>
  <c r="IC29" s="1"/>
  <c r="IC30" s="1"/>
  <c r="IC31" s="1"/>
  <c r="IC32" s="1"/>
  <c r="IC33" s="1"/>
  <c r="IC34" s="1"/>
  <c r="IC35" s="1"/>
  <c r="IC36" s="1"/>
  <c r="IC37" s="1"/>
  <c r="IC38" s="1"/>
  <c r="IC39" s="1"/>
  <c r="IC40" s="1"/>
  <c r="IC41" s="1"/>
  <c r="IC42" s="1"/>
  <c r="IC43" s="1"/>
  <c r="HV6"/>
  <c r="HV7" s="1"/>
  <c r="HV8" s="1"/>
  <c r="HV9" s="1"/>
  <c r="HV10" s="1"/>
  <c r="HV11" s="1"/>
  <c r="HV12" s="1"/>
  <c r="HV13" s="1"/>
  <c r="HV14" s="1"/>
  <c r="HV15" s="1"/>
  <c r="HV16" s="1"/>
  <c r="HV17" s="1"/>
  <c r="HV18" s="1"/>
  <c r="HV19" s="1"/>
  <c r="HV20" s="1"/>
  <c r="HV21" s="1"/>
  <c r="HV22" s="1"/>
  <c r="HV23" s="1"/>
  <c r="HV24" s="1"/>
  <c r="HV25" s="1"/>
  <c r="HV26" s="1"/>
  <c r="HV27" s="1"/>
  <c r="HV28" s="1"/>
  <c r="HV29" s="1"/>
  <c r="HV30" s="1"/>
  <c r="HV31" s="1"/>
  <c r="HV32" s="1"/>
  <c r="HV33" s="1"/>
  <c r="HV34" s="1"/>
  <c r="HV35" s="1"/>
  <c r="HV36" s="1"/>
  <c r="HV37" s="1"/>
  <c r="HV38" s="1"/>
  <c r="HV39" s="1"/>
  <c r="HV40" s="1"/>
  <c r="HV41" s="1"/>
  <c r="HV42" s="1"/>
  <c r="HV43" s="1"/>
  <c r="HO6"/>
  <c r="HO7" s="1"/>
  <c r="HO8" s="1"/>
  <c r="HO9" s="1"/>
  <c r="HO10" s="1"/>
  <c r="HO11" s="1"/>
  <c r="HO12" s="1"/>
  <c r="HO13" s="1"/>
  <c r="HO14" s="1"/>
  <c r="HO15" s="1"/>
  <c r="HO16" s="1"/>
  <c r="HO17" s="1"/>
  <c r="HO18" s="1"/>
  <c r="HO19" s="1"/>
  <c r="HO20" s="1"/>
  <c r="HO21" s="1"/>
  <c r="HO22" s="1"/>
  <c r="HO23" s="1"/>
  <c r="HO24" s="1"/>
  <c r="HO25" s="1"/>
  <c r="HO26" s="1"/>
  <c r="HO27" s="1"/>
  <c r="HO28" s="1"/>
  <c r="HO29" s="1"/>
  <c r="HO30" s="1"/>
  <c r="HO31" s="1"/>
  <c r="HO32" s="1"/>
  <c r="HO33" s="1"/>
  <c r="HO34" s="1"/>
  <c r="HO35" s="1"/>
  <c r="HO36" s="1"/>
  <c r="HO37" s="1"/>
  <c r="HO38" s="1"/>
  <c r="HO39" s="1"/>
  <c r="HO40" s="1"/>
  <c r="HO41" s="1"/>
  <c r="HO42" s="1"/>
  <c r="HO43" s="1"/>
  <c r="HH6"/>
  <c r="HH7" s="1"/>
  <c r="HH8" s="1"/>
  <c r="HH9" s="1"/>
  <c r="HH10" s="1"/>
  <c r="HH11" s="1"/>
  <c r="HH12" s="1"/>
  <c r="HH13" s="1"/>
  <c r="HH14" s="1"/>
  <c r="HH15" s="1"/>
  <c r="HH16" s="1"/>
  <c r="HH17" s="1"/>
  <c r="HH18" s="1"/>
  <c r="HH19" s="1"/>
  <c r="HH20" s="1"/>
  <c r="HH21" s="1"/>
  <c r="HH22" s="1"/>
  <c r="HH23" s="1"/>
  <c r="HH24" s="1"/>
  <c r="HH25" s="1"/>
  <c r="HH26" s="1"/>
  <c r="HH27" s="1"/>
  <c r="HH28" s="1"/>
  <c r="HH29" s="1"/>
  <c r="HH30" s="1"/>
  <c r="HH31" s="1"/>
  <c r="HH32" s="1"/>
  <c r="HH33" s="1"/>
  <c r="HH34" s="1"/>
  <c r="HH35" s="1"/>
  <c r="HH36" s="1"/>
  <c r="HH37" s="1"/>
  <c r="HH38" s="1"/>
  <c r="HH39" s="1"/>
  <c r="HH40" s="1"/>
  <c r="HH41" s="1"/>
  <c r="HH42" s="1"/>
  <c r="HH43" s="1"/>
  <c r="HA6"/>
  <c r="HA7" s="1"/>
  <c r="HA8" s="1"/>
  <c r="HA9" s="1"/>
  <c r="HA10" s="1"/>
  <c r="HA11" s="1"/>
  <c r="HA12" s="1"/>
  <c r="HA13" s="1"/>
  <c r="HA14" s="1"/>
  <c r="HA15" s="1"/>
  <c r="HA16" s="1"/>
  <c r="HA17" s="1"/>
  <c r="HA18" s="1"/>
  <c r="HA19" s="1"/>
  <c r="HA20" s="1"/>
  <c r="HA21" s="1"/>
  <c r="HA22" s="1"/>
  <c r="HA23" s="1"/>
  <c r="HA24" s="1"/>
  <c r="HA25" s="1"/>
  <c r="HA26" s="1"/>
  <c r="HA27" s="1"/>
  <c r="HA28" s="1"/>
  <c r="HA29" s="1"/>
  <c r="HA30" s="1"/>
  <c r="HA31" s="1"/>
  <c r="HA32" s="1"/>
  <c r="HA33" s="1"/>
  <c r="HA34" s="1"/>
  <c r="HA35" s="1"/>
  <c r="HA36" s="1"/>
  <c r="HA37" s="1"/>
  <c r="HA38" s="1"/>
  <c r="HA39" s="1"/>
  <c r="HA40" s="1"/>
  <c r="HA41" s="1"/>
  <c r="HA42" s="1"/>
  <c r="HA43" s="1"/>
  <c r="GT6"/>
  <c r="GT7" s="1"/>
  <c r="GT8" s="1"/>
  <c r="GT9" s="1"/>
  <c r="GT10" s="1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GT28" s="1"/>
  <c r="GT29" s="1"/>
  <c r="GT30" s="1"/>
  <c r="GT31" s="1"/>
  <c r="GT32" s="1"/>
  <c r="GT33" s="1"/>
  <c r="GT34" s="1"/>
  <c r="GT35" s="1"/>
  <c r="GT36" s="1"/>
  <c r="GT37" s="1"/>
  <c r="GT38" s="1"/>
  <c r="GT39" s="1"/>
  <c r="GT40" s="1"/>
  <c r="GT41" s="1"/>
  <c r="GT42" s="1"/>
  <c r="GT43" s="1"/>
  <c r="GT44" s="1"/>
  <c r="GT45" s="1"/>
  <c r="GT46" s="1"/>
  <c r="GT47" s="1"/>
  <c r="GT48" s="1"/>
  <c r="GT49" s="1"/>
  <c r="GT50" s="1"/>
  <c r="GT51" s="1"/>
  <c r="GT52" s="1"/>
  <c r="GT53" s="1"/>
  <c r="GT54" s="1"/>
  <c r="GT55" s="1"/>
  <c r="GT56" s="1"/>
  <c r="GT57" s="1"/>
  <c r="GT58" s="1"/>
  <c r="GM6"/>
  <c r="GM7" s="1"/>
  <c r="GM8" s="1"/>
  <c r="GM9" s="1"/>
  <c r="GM10" s="1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M28" s="1"/>
  <c r="GM29" s="1"/>
  <c r="GM30" s="1"/>
  <c r="GM31" s="1"/>
  <c r="GM32" s="1"/>
  <c r="GM33" s="1"/>
  <c r="GM34" s="1"/>
  <c r="GM35" s="1"/>
  <c r="GM36" s="1"/>
  <c r="GM37" s="1"/>
  <c r="GM38" s="1"/>
  <c r="GM39" s="1"/>
  <c r="GM40" s="1"/>
  <c r="GM41" s="1"/>
  <c r="GM42" s="1"/>
  <c r="GM43" s="1"/>
  <c r="GM44" s="1"/>
  <c r="GM45" s="1"/>
  <c r="GM46" s="1"/>
  <c r="GM47" s="1"/>
  <c r="GM48" s="1"/>
  <c r="GM49" s="1"/>
  <c r="GM50" s="1"/>
  <c r="GM51" s="1"/>
  <c r="GM52" s="1"/>
  <c r="GM53" s="1"/>
  <c r="GM54" s="1"/>
  <c r="GM55" s="1"/>
  <c r="GM56" s="1"/>
  <c r="GM57" s="1"/>
  <c r="GM58" s="1"/>
  <c r="GF6"/>
  <c r="GF7" s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GF28" s="1"/>
  <c r="GF29" s="1"/>
  <c r="GF30" s="1"/>
  <c r="GF31" s="1"/>
  <c r="GF32" s="1"/>
  <c r="GF33" s="1"/>
  <c r="GF34" s="1"/>
  <c r="GF35" s="1"/>
  <c r="GF36" s="1"/>
  <c r="GF37" s="1"/>
  <c r="GF38" s="1"/>
  <c r="GF39" s="1"/>
  <c r="GF40" s="1"/>
  <c r="GF41" s="1"/>
  <c r="GF42" s="1"/>
  <c r="GF43" s="1"/>
  <c r="GF44" s="1"/>
  <c r="GF45" s="1"/>
  <c r="GF46" s="1"/>
  <c r="GF47" s="1"/>
  <c r="GF48" s="1"/>
  <c r="GF49" s="1"/>
  <c r="GF50" s="1"/>
  <c r="GF51" s="1"/>
  <c r="GF52" s="1"/>
  <c r="GF53" s="1"/>
  <c r="GF54" s="1"/>
  <c r="GF55" s="1"/>
  <c r="GF56" s="1"/>
  <c r="GF57" s="1"/>
  <c r="GF58" s="1"/>
  <c r="FY6"/>
  <c r="FY7" s="1"/>
  <c r="FY8" s="1"/>
  <c r="FY9" s="1"/>
  <c r="FY10" s="1"/>
  <c r="FY11" s="1"/>
  <c r="FY12" s="1"/>
  <c r="FY13" s="1"/>
  <c r="FY14" s="1"/>
  <c r="FY15" s="1"/>
  <c r="FY16" s="1"/>
  <c r="FY17" s="1"/>
  <c r="FY18" s="1"/>
  <c r="FY19" s="1"/>
  <c r="FY20" s="1"/>
  <c r="FY21" s="1"/>
  <c r="FY22" s="1"/>
  <c r="FY23" s="1"/>
  <c r="FY24" s="1"/>
  <c r="FY25" s="1"/>
  <c r="FY26" s="1"/>
  <c r="FY27" s="1"/>
  <c r="FY28" s="1"/>
  <c r="FY29" s="1"/>
  <c r="FY30" s="1"/>
  <c r="FY31" s="1"/>
  <c r="FY32" s="1"/>
  <c r="FY33" s="1"/>
  <c r="FY34" s="1"/>
  <c r="FY35" s="1"/>
  <c r="FY36" s="1"/>
  <c r="FY37" s="1"/>
  <c r="FY38" s="1"/>
  <c r="FY39" s="1"/>
  <c r="FY40" s="1"/>
  <c r="FY41" s="1"/>
  <c r="FY42" s="1"/>
  <c r="FY43" s="1"/>
  <c r="FR6"/>
  <c r="FR7" s="1"/>
  <c r="FR8" s="1"/>
  <c r="FR9" s="1"/>
  <c r="FR10" s="1"/>
  <c r="FR11" s="1"/>
  <c r="FR12" s="1"/>
  <c r="FR13" s="1"/>
  <c r="FR14" s="1"/>
  <c r="FR15" s="1"/>
  <c r="FR16" s="1"/>
  <c r="FR17" s="1"/>
  <c r="FR18" s="1"/>
  <c r="FR19" s="1"/>
  <c r="FR20" s="1"/>
  <c r="FR21" s="1"/>
  <c r="FR22" s="1"/>
  <c r="FR23" s="1"/>
  <c r="FR24" s="1"/>
  <c r="FR25" s="1"/>
  <c r="FR26" s="1"/>
  <c r="FR27" s="1"/>
  <c r="FR28" s="1"/>
  <c r="FR29" s="1"/>
  <c r="FR30" s="1"/>
  <c r="FR31" s="1"/>
  <c r="FR32" s="1"/>
  <c r="FR33" s="1"/>
  <c r="FR34" s="1"/>
  <c r="FR35" s="1"/>
  <c r="FR36" s="1"/>
  <c r="FR37" s="1"/>
  <c r="FR38" s="1"/>
  <c r="FR39" s="1"/>
  <c r="FR40" s="1"/>
  <c r="FR41" s="1"/>
  <c r="FR42" s="1"/>
  <c r="FR43" s="1"/>
  <c r="FK6"/>
  <c r="FK7" s="1"/>
  <c r="FK8" s="1"/>
  <c r="FK9" s="1"/>
  <c r="FK10" s="1"/>
  <c r="FK11" s="1"/>
  <c r="FK12" s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K28" s="1"/>
  <c r="FK29" s="1"/>
  <c r="FK30" s="1"/>
  <c r="FK31" s="1"/>
  <c r="FK32" s="1"/>
  <c r="FK33" s="1"/>
  <c r="FK34" s="1"/>
  <c r="FK35" s="1"/>
  <c r="FK36" s="1"/>
  <c r="FK37" s="1"/>
  <c r="FK38" s="1"/>
  <c r="FK39" s="1"/>
  <c r="FK40" s="1"/>
  <c r="FK41" s="1"/>
  <c r="FK42" s="1"/>
  <c r="FK43" s="1"/>
  <c r="FD6"/>
  <c r="FD7" s="1"/>
  <c r="FD8" s="1"/>
  <c r="FD9" s="1"/>
  <c r="FD10" s="1"/>
  <c r="FD11" s="1"/>
  <c r="FD12" s="1"/>
  <c r="FD13" s="1"/>
  <c r="FD14" s="1"/>
  <c r="FD15" s="1"/>
  <c r="FD16" s="1"/>
  <c r="FD17" s="1"/>
  <c r="FD18" s="1"/>
  <c r="FD19" s="1"/>
  <c r="FD20" s="1"/>
  <c r="FD21" s="1"/>
  <c r="FD22" s="1"/>
  <c r="FD23" s="1"/>
  <c r="FD24" s="1"/>
  <c r="FD25" s="1"/>
  <c r="FD26" s="1"/>
  <c r="FD27" s="1"/>
  <c r="FD28" s="1"/>
  <c r="FD29" s="1"/>
  <c r="FD30" s="1"/>
  <c r="FD31" s="1"/>
  <c r="FD32" s="1"/>
  <c r="FD33" s="1"/>
  <c r="FD34" s="1"/>
  <c r="FD35" s="1"/>
  <c r="FD36" s="1"/>
  <c r="FD37" s="1"/>
  <c r="FD38" s="1"/>
  <c r="FD39" s="1"/>
  <c r="FD40" s="1"/>
  <c r="FD41" s="1"/>
  <c r="FD42" s="1"/>
  <c r="FD43" s="1"/>
  <c r="EW6"/>
  <c r="EW7" s="1"/>
  <c r="EW8" s="1"/>
  <c r="EW9" s="1"/>
  <c r="EW10" s="1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W28" s="1"/>
  <c r="EW29" s="1"/>
  <c r="EW30" s="1"/>
  <c r="EW31" s="1"/>
  <c r="EW32" s="1"/>
  <c r="EW33" s="1"/>
  <c r="EW34" s="1"/>
  <c r="EW35" s="1"/>
  <c r="EW36" s="1"/>
  <c r="EW37" s="1"/>
  <c r="EW38" s="1"/>
  <c r="EW39" s="1"/>
  <c r="EW40" s="1"/>
  <c r="EW41" s="1"/>
  <c r="EW42" s="1"/>
  <c r="EW43" s="1"/>
  <c r="EP6"/>
  <c r="EP7" s="1"/>
  <c r="EP8" s="1"/>
  <c r="EP9" s="1"/>
  <c r="EP10" s="1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EP28" s="1"/>
  <c r="EP29" s="1"/>
  <c r="EP30" s="1"/>
  <c r="EP31" s="1"/>
  <c r="EP32" s="1"/>
  <c r="EP33" s="1"/>
  <c r="EP34" s="1"/>
  <c r="EP35" s="1"/>
  <c r="EP36" s="1"/>
  <c r="EP37" s="1"/>
  <c r="EP38" s="1"/>
  <c r="EP39" s="1"/>
  <c r="EP40" s="1"/>
  <c r="EP41" s="1"/>
  <c r="EP42" s="1"/>
  <c r="EP43" s="1"/>
  <c r="EI6"/>
  <c r="EI7" s="1"/>
  <c r="EI8" s="1"/>
  <c r="EI9" s="1"/>
  <c r="EI10" s="1"/>
  <c r="EI11" s="1"/>
  <c r="EI12" s="1"/>
  <c r="EI13" s="1"/>
  <c r="EI14" s="1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EI28" s="1"/>
  <c r="EI29" s="1"/>
  <c r="EI30" s="1"/>
  <c r="EI31" s="1"/>
  <c r="EI32" s="1"/>
  <c r="EI33" s="1"/>
  <c r="EI34" s="1"/>
  <c r="EI35" s="1"/>
  <c r="EI36" s="1"/>
  <c r="EI37" s="1"/>
  <c r="EI38" s="1"/>
  <c r="EI39" s="1"/>
  <c r="EI40" s="1"/>
  <c r="EI41" s="1"/>
  <c r="EI42" s="1"/>
  <c r="EI43" s="1"/>
  <c r="EB6"/>
  <c r="EB7" s="1"/>
  <c r="EB8" s="1"/>
  <c r="EB9" s="1"/>
  <c r="EB10" s="1"/>
  <c r="EB11" s="1"/>
  <c r="EB12" s="1"/>
  <c r="EB13" s="1"/>
  <c r="EB14" s="1"/>
  <c r="EB15" s="1"/>
  <c r="EB16" s="1"/>
  <c r="EB17" s="1"/>
  <c r="EB18" s="1"/>
  <c r="EB19" s="1"/>
  <c r="EB20" s="1"/>
  <c r="EB21" s="1"/>
  <c r="EB22" s="1"/>
  <c r="EB23" s="1"/>
  <c r="EB24" s="1"/>
  <c r="EB25" s="1"/>
  <c r="EB26" s="1"/>
  <c r="EB27" s="1"/>
  <c r="EB28" s="1"/>
  <c r="EB29" s="1"/>
  <c r="EB30" s="1"/>
  <c r="EB31" s="1"/>
  <c r="EB32" s="1"/>
  <c r="EB33" s="1"/>
  <c r="EB34" s="1"/>
  <c r="EB35" s="1"/>
  <c r="EB36" s="1"/>
  <c r="EB37" s="1"/>
  <c r="EB38" s="1"/>
  <c r="EB39" s="1"/>
  <c r="EB40" s="1"/>
  <c r="EB41" s="1"/>
  <c r="EB42" s="1"/>
  <c r="EB43" s="1"/>
  <c r="DU6"/>
  <c r="DU7" s="1"/>
  <c r="DU8" s="1"/>
  <c r="DU9" s="1"/>
  <c r="DU10" s="1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DU28" s="1"/>
  <c r="DU29" s="1"/>
  <c r="DU30" s="1"/>
  <c r="DU31" s="1"/>
  <c r="DU32" s="1"/>
  <c r="DU33" s="1"/>
  <c r="DU34" s="1"/>
  <c r="DU35" s="1"/>
  <c r="DU36" s="1"/>
  <c r="DU37" s="1"/>
  <c r="DU38" s="1"/>
  <c r="DU39" s="1"/>
  <c r="DU40" s="1"/>
  <c r="DU41" s="1"/>
  <c r="DU42" s="1"/>
  <c r="DU43" s="1"/>
  <c r="DG6"/>
  <c r="DG7" s="1"/>
  <c r="DG8" s="1"/>
  <c r="DG9" s="1"/>
  <c r="DG10" s="1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DG44" s="1"/>
  <c r="DG45" s="1"/>
  <c r="DG46" s="1"/>
  <c r="DG47" s="1"/>
  <c r="DG48" s="1"/>
  <c r="DG49" s="1"/>
  <c r="DG50" s="1"/>
  <c r="DG51" s="1"/>
  <c r="DG52" s="1"/>
  <c r="DG53" s="1"/>
  <c r="DG54" s="1"/>
  <c r="DG55" s="1"/>
  <c r="DG56" s="1"/>
  <c r="DG57" s="1"/>
  <c r="DG58" s="1"/>
  <c r="DG59" s="1"/>
  <c r="DG60" s="1"/>
  <c r="DG61" s="1"/>
  <c r="DG62" s="1"/>
  <c r="DG63" s="1"/>
  <c r="DG64" s="1"/>
  <c r="DG65" s="1"/>
  <c r="DG66" s="1"/>
  <c r="DG67" s="1"/>
  <c r="DG68" s="1"/>
  <c r="DG69" s="1"/>
  <c r="DG70" s="1"/>
  <c r="DG71" s="1"/>
  <c r="DG72" s="1"/>
  <c r="CZ6"/>
  <c r="CZ7" s="1"/>
  <c r="CZ8" s="1"/>
  <c r="CZ9" s="1"/>
  <c r="CZ10" s="1"/>
  <c r="CZ11" s="1"/>
  <c r="CZ12" s="1"/>
  <c r="CZ13" s="1"/>
  <c r="CZ14" s="1"/>
  <c r="CZ15" s="1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S6"/>
  <c r="CS7" s="1"/>
  <c r="CS8" s="1"/>
  <c r="CS9" s="1"/>
  <c r="CS10" s="1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CL44" s="1"/>
  <c r="CL45" s="1"/>
  <c r="CL46" s="1"/>
  <c r="CL47" s="1"/>
  <c r="CL48" s="1"/>
  <c r="CL49" s="1"/>
  <c r="CL50" s="1"/>
  <c r="CL51" s="1"/>
  <c r="CL52" s="1"/>
  <c r="CL53" s="1"/>
  <c r="CL54" s="1"/>
  <c r="CL55" s="1"/>
  <c r="CL56" s="1"/>
  <c r="CL57" s="1"/>
  <c r="CL58" s="1"/>
  <c r="CL59" s="1"/>
  <c r="CL60" s="1"/>
  <c r="CE6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CE44" s="1"/>
  <c r="CE45" s="1"/>
  <c r="CE46" s="1"/>
  <c r="CE47" s="1"/>
  <c r="CE48" s="1"/>
  <c r="CE49" s="1"/>
  <c r="CE50" s="1"/>
  <c r="CE51" s="1"/>
  <c r="CE52" s="1"/>
  <c r="CE53" s="1"/>
  <c r="CE54" s="1"/>
  <c r="CE55" s="1"/>
  <c r="CE56" s="1"/>
  <c r="CE57" s="1"/>
  <c r="CE58" s="1"/>
  <c r="CE59" s="1"/>
  <c r="CE60" s="1"/>
  <c r="CE61" s="1"/>
  <c r="CE62" s="1"/>
  <c r="CE63" s="1"/>
  <c r="CE64" s="1"/>
  <c r="CE65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V6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O6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6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6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6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F6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ZX2"/>
  <c r="AAE2" s="1"/>
  <c r="AAL2" s="1"/>
  <c r="AAS2" s="1"/>
  <c r="AAZ2" s="1"/>
  <c r="ABN2" s="1"/>
  <c r="ABU2" s="1"/>
  <c r="ACB2" s="1"/>
  <c r="ACI2" s="1"/>
  <c r="ACP2" s="1"/>
  <c r="ACW2" s="1"/>
  <c r="ADD2" s="1"/>
  <c r="ADK2" s="1"/>
  <c r="ADR2" s="1"/>
  <c r="ADY2" s="1"/>
  <c r="AEF2" s="1"/>
  <c r="AEM2" s="1"/>
  <c r="AET2" s="1"/>
  <c r="AFA2" s="1"/>
  <c r="AFH2" s="1"/>
  <c r="AFO2" s="1"/>
  <c r="AFV2" s="1"/>
  <c r="AGC2" s="1"/>
  <c r="AGJ2" s="1"/>
  <c r="AGQ2" s="1"/>
  <c r="AGX2" s="1"/>
  <c r="AHE2" s="1"/>
  <c r="AHL2" s="1"/>
  <c r="AHS2" s="1"/>
  <c r="AHZ2" s="1"/>
  <c r="AIG2" s="1"/>
  <c r="AIN2" s="1"/>
  <c r="RV2"/>
  <c r="SC2" s="1"/>
  <c r="SJ2" s="1"/>
  <c r="SQ2" s="1"/>
  <c r="SX2" s="1"/>
  <c r="TE2" s="1"/>
  <c r="TL2" s="1"/>
  <c r="TS2" s="1"/>
  <c r="TZ2" s="1"/>
  <c r="UG2" s="1"/>
  <c r="UN2" s="1"/>
  <c r="UU2" s="1"/>
  <c r="VB2" s="1"/>
  <c r="VI2" s="1"/>
  <c r="VP2" s="1"/>
  <c r="VW2" s="1"/>
  <c r="WD2" s="1"/>
  <c r="WK2" s="1"/>
  <c r="WR2" s="1"/>
  <c r="WY2" s="1"/>
  <c r="XF2" s="1"/>
  <c r="XM2" s="1"/>
  <c r="XT2" s="1"/>
  <c r="YA2" s="1"/>
  <c r="YH2" s="1"/>
  <c r="YO2" s="1"/>
  <c r="YV2" s="1"/>
  <c r="ZC2" s="1"/>
  <c r="ZJ2" s="1"/>
  <c r="ZQ2" s="1"/>
  <c r="GG2"/>
  <c r="GN2" s="1"/>
  <c r="GU2" s="1"/>
  <c r="HB2" s="1"/>
  <c r="HI2" s="1"/>
  <c r="HP2" s="1"/>
  <c r="HW2" s="1"/>
  <c r="ID2" s="1"/>
  <c r="IK2" s="1"/>
  <c r="IR2" s="1"/>
  <c r="IY2" s="1"/>
  <c r="JF2" s="1"/>
  <c r="JM2" s="1"/>
  <c r="JT2" s="1"/>
  <c r="KA2" s="1"/>
  <c r="KH2" s="1"/>
  <c r="KO2" s="1"/>
  <c r="KV2" s="1"/>
  <c r="LC2" s="1"/>
  <c r="LJ2" s="1"/>
  <c r="LQ2" s="1"/>
  <c r="LX2" s="1"/>
  <c r="ME2" s="1"/>
  <c r="ML2" s="1"/>
  <c r="MS2" s="1"/>
  <c r="MZ2" s="1"/>
  <c r="NG2" s="1"/>
  <c r="NN2" s="1"/>
  <c r="NU2" s="1"/>
  <c r="OB2" s="1"/>
  <c r="OI2" s="1"/>
  <c r="OP2" s="1"/>
  <c r="OW2" s="1"/>
  <c r="PD2" s="1"/>
  <c r="PK2" s="1"/>
  <c r="PR2" s="1"/>
  <c r="PY2" s="1"/>
  <c r="QF2" s="1"/>
  <c r="QM2" s="1"/>
  <c r="QT2" s="1"/>
  <c r="RA2" s="1"/>
  <c r="RH2" s="1"/>
  <c r="RO2" s="1"/>
  <c r="CV2"/>
  <c r="CF2"/>
  <c r="CM2" s="1"/>
  <c r="CT2" s="1"/>
  <c r="DA2" s="1"/>
  <c r="DH2" s="1"/>
  <c r="DO1" s="1"/>
  <c r="DV1" s="1"/>
  <c r="EC1" s="1"/>
  <c r="EJ1" s="1"/>
  <c r="EQ1" s="1"/>
  <c r="EX2" s="1"/>
  <c r="FE2" s="1"/>
  <c r="FL2" s="1"/>
  <c r="FS2" s="1"/>
  <c r="FZ2" s="1"/>
  <c r="BY2"/>
  <c r="BD2"/>
  <c r="H2"/>
  <c r="O2" s="1"/>
  <c r="ADZ1"/>
  <c r="N1"/>
  <c r="U1" s="1"/>
  <c r="AB1" s="1"/>
  <c r="AI1" s="1"/>
  <c r="AP1" s="1"/>
  <c r="AW2" s="1"/>
  <c r="BK2" s="1"/>
  <c r="BR2" s="1"/>
  <c r="G689" i="78"/>
  <c r="E689"/>
  <c r="E695" s="1"/>
  <c r="H688"/>
  <c r="H687"/>
  <c r="H686"/>
  <c r="H685"/>
  <c r="H684"/>
  <c r="H683"/>
  <c r="H682"/>
  <c r="H681"/>
  <c r="H680"/>
  <c r="H679"/>
  <c r="H678"/>
  <c r="H677"/>
  <c r="H676"/>
  <c r="H675"/>
  <c r="H674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B62"/>
  <c r="A123" s="1"/>
  <c r="A184" s="1"/>
  <c r="A245" s="1"/>
  <c r="A306" s="1"/>
  <c r="A367" s="1"/>
  <c r="A428" s="1"/>
  <c r="A489" s="1"/>
  <c r="A550" s="1"/>
  <c r="A611" s="1"/>
  <c r="A672" s="1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AK2" i="77" l="1"/>
  <c r="AR2" s="1"/>
  <c r="V2"/>
  <c r="AC2" s="1"/>
  <c r="NF43"/>
  <c r="R65" s="1"/>
  <c r="KQ2" i="4"/>
  <c r="KI7"/>
  <c r="KI8" s="1"/>
  <c r="KI9" s="1"/>
  <c r="KI10" s="1"/>
  <c r="KI11" s="1"/>
  <c r="KI12" s="1"/>
  <c r="KI13" s="1"/>
  <c r="KI14" s="1"/>
  <c r="KI15" s="1"/>
  <c r="KI16" s="1"/>
  <c r="KI17" s="1"/>
  <c r="KI18" s="1"/>
  <c r="KI19" s="1"/>
  <c r="KI20" s="1"/>
  <c r="KI21" s="1"/>
  <c r="KI22" s="1"/>
  <c r="KI23" s="1"/>
  <c r="KI24" s="1"/>
  <c r="KI25" s="1"/>
  <c r="KI26" s="1"/>
  <c r="KI27" s="1"/>
  <c r="KI28" s="1"/>
  <c r="KI29" s="1"/>
  <c r="KI30" s="1"/>
  <c r="KI31" s="1"/>
  <c r="KI32" s="1"/>
  <c r="KI33" s="1"/>
  <c r="KI34" s="1"/>
  <c r="KI35" s="1"/>
  <c r="KI36" s="1"/>
  <c r="KI37" s="1"/>
  <c r="KI38" s="1"/>
  <c r="KI39" s="1"/>
  <c r="KI40" s="1"/>
  <c r="KI41" s="1"/>
  <c r="KI42" s="1"/>
  <c r="KI43" s="1"/>
  <c r="KI44" s="1"/>
  <c r="KI45" s="1"/>
  <c r="KI46" s="1"/>
  <c r="KI47" s="1"/>
  <c r="KI48" s="1"/>
  <c r="KI49" s="1"/>
  <c r="KI50" s="1"/>
  <c r="KI51" s="1"/>
  <c r="BM2" i="77" l="1"/>
  <c r="BF2"/>
  <c r="AY2"/>
  <c r="BT2" s="1"/>
  <c r="KB7" i="4"/>
  <c r="KB8" s="1"/>
  <c r="KB9" s="1"/>
  <c r="KB10" s="1"/>
  <c r="KB11" s="1"/>
  <c r="KB12" s="1"/>
  <c r="KB13" s="1"/>
  <c r="KB14" s="1"/>
  <c r="KB15" s="1"/>
  <c r="KB16" s="1"/>
  <c r="KB17" s="1"/>
  <c r="KB18" s="1"/>
  <c r="KB19" s="1"/>
  <c r="KB20" s="1"/>
  <c r="KB21" s="1"/>
  <c r="KB22" s="1"/>
  <c r="KB23" s="1"/>
  <c r="KB24" s="1"/>
  <c r="KB25" s="1"/>
  <c r="KB26" s="1"/>
  <c r="KB27" s="1"/>
  <c r="KB28" s="1"/>
  <c r="KB29" s="1"/>
  <c r="KB30" s="1"/>
  <c r="KB31" s="1"/>
  <c r="KB32" s="1"/>
  <c r="KB33" s="1"/>
  <c r="KB34" s="1"/>
  <c r="KB35" s="1"/>
  <c r="KB36" s="1"/>
  <c r="KB37" s="1"/>
  <c r="KB38" s="1"/>
  <c r="KB39" s="1"/>
  <c r="KB40" s="1"/>
  <c r="KB41" s="1"/>
  <c r="KB42" s="1"/>
  <c r="KB43" s="1"/>
  <c r="KB44" s="1"/>
  <c r="KB45" s="1"/>
  <c r="KB46" s="1"/>
  <c r="KB47" s="1"/>
  <c r="KB48" s="1"/>
  <c r="KB49" s="1"/>
  <c r="KB50" s="1"/>
  <c r="KB51" s="1"/>
  <c r="CH2" i="77" l="1"/>
  <c r="CA2"/>
  <c r="DC2"/>
  <c r="CO2"/>
  <c r="A70" i="38"/>
  <c r="A139" s="1"/>
  <c r="A208" s="1"/>
  <c r="A277" s="1"/>
  <c r="DQ2" i="77" l="1"/>
  <c r="DJ2"/>
  <c r="H281" i="38"/>
  <c r="H280"/>
  <c r="H279"/>
  <c r="EL2" i="77" l="1"/>
  <c r="DX2"/>
  <c r="ES2"/>
  <c r="EZ2" s="1"/>
  <c r="EE2"/>
  <c r="H274" i="38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GA2" i="77" l="1"/>
  <c r="IS2" s="1"/>
  <c r="FN2"/>
  <c r="FG2"/>
  <c r="H135" i="38"/>
  <c r="H136"/>
  <c r="H65"/>
  <c r="H66"/>
  <c r="IL2" i="77" l="1"/>
  <c r="JN2" s="1"/>
  <c r="IE2"/>
  <c r="HX2"/>
  <c r="HC2"/>
  <c r="GH2"/>
  <c r="IZ2" s="1"/>
  <c r="KI2" s="1"/>
  <c r="LK2" s="1"/>
  <c r="FU2"/>
  <c r="HJ2"/>
  <c r="HQ2" s="1"/>
  <c r="GV2"/>
  <c r="GO2"/>
  <c r="JG2" s="1"/>
  <c r="KP2"/>
  <c r="KB2"/>
  <c r="LD2" s="1"/>
  <c r="JU2"/>
  <c r="H77" i="38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MF2" i="77" l="1"/>
  <c r="MM2" s="1"/>
  <c r="LY2"/>
  <c r="LR2"/>
  <c r="KW2"/>
  <c r="H76" i="38"/>
  <c r="H75"/>
  <c r="H74"/>
  <c r="H73"/>
  <c r="H72"/>
  <c r="H67"/>
  <c r="H61"/>
  <c r="H62"/>
  <c r="H63"/>
  <c r="H64"/>
  <c r="H48"/>
  <c r="H49"/>
  <c r="H50"/>
  <c r="H51"/>
  <c r="H52"/>
  <c r="H53"/>
  <c r="H54"/>
  <c r="H55"/>
  <c r="H56"/>
  <c r="H57"/>
  <c r="H58"/>
  <c r="H59"/>
  <c r="H60"/>
  <c r="H282"/>
  <c r="NO2" i="77" l="1"/>
  <c r="OC2" s="1"/>
  <c r="OQ2" s="1"/>
  <c r="NA2"/>
  <c r="NH2" s="1"/>
  <c r="MT2"/>
  <c r="NV2" s="1"/>
  <c r="OJ2" s="1"/>
  <c r="H283" i="3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4"/>
  <c r="H23"/>
  <c r="H22"/>
  <c r="H21"/>
  <c r="H20"/>
  <c r="PE2" i="77" l="1"/>
  <c r="PL2" s="1"/>
  <c r="PS2" s="1"/>
  <c r="OX2"/>
  <c r="H13" i="38"/>
  <c r="H12"/>
  <c r="H11"/>
  <c r="H10"/>
  <c r="H9"/>
  <c r="H8"/>
  <c r="H7"/>
  <c r="H6"/>
  <c r="H5"/>
  <c r="H4"/>
  <c r="QG2" i="77" l="1"/>
  <c r="QN2" s="1"/>
  <c r="PZ2"/>
  <c r="H25" i="38"/>
  <c r="H19"/>
  <c r="H18"/>
  <c r="H16"/>
  <c r="H15"/>
  <c r="H14"/>
  <c r="RW2" i="77" l="1"/>
  <c r="SD2" s="1"/>
  <c r="SK2" s="1"/>
  <c r="RB2"/>
  <c r="RP2" s="1"/>
  <c r="QU2"/>
  <c r="RI2" s="1"/>
  <c r="WF7" i="4"/>
  <c r="WF8" s="1"/>
  <c r="WF9" s="1"/>
  <c r="WF10" s="1"/>
  <c r="WF11" s="1"/>
  <c r="WF12" s="1"/>
  <c r="WF13" s="1"/>
  <c r="WF14" s="1"/>
  <c r="WF15" s="1"/>
  <c r="WF16" s="1"/>
  <c r="WF17" s="1"/>
  <c r="WF18" s="1"/>
  <c r="WF19" s="1"/>
  <c r="WF20" s="1"/>
  <c r="WF21" s="1"/>
  <c r="WF22" s="1"/>
  <c r="WF23" s="1"/>
  <c r="WF24" s="1"/>
  <c r="WF25" s="1"/>
  <c r="WF26" s="1"/>
  <c r="WF27" s="1"/>
  <c r="WF28" s="1"/>
  <c r="WF29" s="1"/>
  <c r="WF30" s="1"/>
  <c r="WF31" s="1"/>
  <c r="WF32" s="1"/>
  <c r="WF33" s="1"/>
  <c r="WF34" s="1"/>
  <c r="WF35" s="1"/>
  <c r="WF36" s="1"/>
  <c r="WF37" s="1"/>
  <c r="WF38" s="1"/>
  <c r="WF39" s="1"/>
  <c r="WF40" s="1"/>
  <c r="WF41" s="1"/>
  <c r="WF42" s="1"/>
  <c r="WF43" s="1"/>
  <c r="WF44" s="1"/>
  <c r="KW7"/>
  <c r="KW8" s="1"/>
  <c r="KW9" s="1"/>
  <c r="KW10" s="1"/>
  <c r="KW11" s="1"/>
  <c r="KW12" s="1"/>
  <c r="KW13" s="1"/>
  <c r="KW14" s="1"/>
  <c r="KW15" s="1"/>
  <c r="TF2" i="77" l="1"/>
  <c r="TM2" s="1"/>
  <c r="SY2"/>
  <c r="SR2"/>
  <c r="AOU7" i="4"/>
  <c r="AOU8" s="1"/>
  <c r="AOU9" s="1"/>
  <c r="AOU10" s="1"/>
  <c r="AOU11" s="1"/>
  <c r="AOU12" s="1"/>
  <c r="AOU13" s="1"/>
  <c r="AOU14" s="1"/>
  <c r="AOU15" s="1"/>
  <c r="AOU16" s="1"/>
  <c r="AOU17" s="1"/>
  <c r="AOU18" s="1"/>
  <c r="AOU19" s="1"/>
  <c r="AOU20" s="1"/>
  <c r="AOU21" s="1"/>
  <c r="AOU22" s="1"/>
  <c r="AOU23" s="1"/>
  <c r="AOU24" s="1"/>
  <c r="AOU25" s="1"/>
  <c r="AOU26" s="1"/>
  <c r="AOU27" s="1"/>
  <c r="AOU28" s="1"/>
  <c r="AOU29" s="1"/>
  <c r="AOU30" s="1"/>
  <c r="AOU31" s="1"/>
  <c r="AOU32" s="1"/>
  <c r="AOU33" s="1"/>
  <c r="AOU34" s="1"/>
  <c r="AOU35" s="1"/>
  <c r="AOU36" s="1"/>
  <c r="AOU37" s="1"/>
  <c r="AOU38" s="1"/>
  <c r="AOU39" s="1"/>
  <c r="AOU40" s="1"/>
  <c r="AOU41" s="1"/>
  <c r="AOU42" s="1"/>
  <c r="AOU43" s="1"/>
  <c r="UA2" i="77" l="1"/>
  <c r="TT2"/>
  <c r="APB7" i="4"/>
  <c r="APB8" s="1"/>
  <c r="APB9" s="1"/>
  <c r="APB10" s="1"/>
  <c r="APB11" s="1"/>
  <c r="APB12" s="1"/>
  <c r="APB13" s="1"/>
  <c r="APB14" s="1"/>
  <c r="APB15" s="1"/>
  <c r="UV2" i="77" l="1"/>
  <c r="UO2"/>
  <c r="VJ2" s="1"/>
  <c r="UH2"/>
  <c r="VC2" s="1"/>
  <c r="AWW7" i="4"/>
  <c r="AWW8" s="1"/>
  <c r="AWW9" s="1"/>
  <c r="AWW10" s="1"/>
  <c r="AWW11" s="1"/>
  <c r="AWW12" s="1"/>
  <c r="AWW13" s="1"/>
  <c r="AWW14" s="1"/>
  <c r="AWW15" s="1"/>
  <c r="AWW16" s="1"/>
  <c r="AWW17" s="1"/>
  <c r="AWW18" s="1"/>
  <c r="AWW19" s="1"/>
  <c r="AWW20" s="1"/>
  <c r="AWW21" s="1"/>
  <c r="AWW22" s="1"/>
  <c r="AWW23" s="1"/>
  <c r="AWW24" s="1"/>
  <c r="AWW25" s="1"/>
  <c r="AWW26" s="1"/>
  <c r="AWW27" s="1"/>
  <c r="AWW28" s="1"/>
  <c r="AWW29" s="1"/>
  <c r="AWW30" s="1"/>
  <c r="AWW31" s="1"/>
  <c r="AWW32" s="1"/>
  <c r="AWW33" s="1"/>
  <c r="AWW34" s="1"/>
  <c r="AWW35" s="1"/>
  <c r="AWW36" s="1"/>
  <c r="AWW37" s="1"/>
  <c r="AWW38" s="1"/>
  <c r="AWW39" s="1"/>
  <c r="AWW40" s="1"/>
  <c r="AWW41" s="1"/>
  <c r="AWW42" s="1"/>
  <c r="AWW43" s="1"/>
  <c r="AWW44" s="1"/>
  <c r="VX2" i="77" l="1"/>
  <c r="WE2" s="1"/>
  <c r="WL2" s="1"/>
  <c r="WS2" s="1"/>
  <c r="VQ2"/>
  <c r="JU7" i="4"/>
  <c r="JU8" s="1"/>
  <c r="JU9" s="1"/>
  <c r="JU10" s="1"/>
  <c r="JU11" s="1"/>
  <c r="JU12" s="1"/>
  <c r="JU13" s="1"/>
  <c r="JU14" s="1"/>
  <c r="JU15" s="1"/>
  <c r="JU16" s="1"/>
  <c r="JU17" s="1"/>
  <c r="JU18" s="1"/>
  <c r="JU19" s="1"/>
  <c r="JU20" s="1"/>
  <c r="JU21" s="1"/>
  <c r="JU22" s="1"/>
  <c r="OX7"/>
  <c r="OX8" s="1"/>
  <c r="OX9" s="1"/>
  <c r="OX10" s="1"/>
  <c r="OX11" s="1"/>
  <c r="OX12" s="1"/>
  <c r="OX13" s="1"/>
  <c r="OX14" s="1"/>
  <c r="OX15" s="1"/>
  <c r="OX16" s="1"/>
  <c r="OX17" s="1"/>
  <c r="OX18" s="1"/>
  <c r="OX19" s="1"/>
  <c r="OX20" s="1"/>
  <c r="OX21" s="1"/>
  <c r="OX22" s="1"/>
  <c r="OX23" s="1"/>
  <c r="OX24" s="1"/>
  <c r="OX25" s="1"/>
  <c r="OX26" s="1"/>
  <c r="OX27" s="1"/>
  <c r="OX28" s="1"/>
  <c r="OX29" s="1"/>
  <c r="OX30" s="1"/>
  <c r="OX31" s="1"/>
  <c r="OX32" s="1"/>
  <c r="OX33" s="1"/>
  <c r="OX34" s="1"/>
  <c r="OX35" s="1"/>
  <c r="OX36" s="1"/>
  <c r="OX37" s="1"/>
  <c r="OX38" s="1"/>
  <c r="OX39" s="1"/>
  <c r="OX40" s="1"/>
  <c r="OX41" s="1"/>
  <c r="OX42" s="1"/>
  <c r="OX43" s="1"/>
  <c r="OX44" s="1"/>
  <c r="XG2" i="77" l="1"/>
  <c r="XN2" s="1"/>
  <c r="WZ2"/>
  <c r="AWI7" i="4"/>
  <c r="AWI8" s="1"/>
  <c r="AWI9" s="1"/>
  <c r="AWI10" s="1"/>
  <c r="AWI11" s="1"/>
  <c r="AWI12" s="1"/>
  <c r="AWI13" s="1"/>
  <c r="AWI14" s="1"/>
  <c r="AWI15" s="1"/>
  <c r="AWI16" s="1"/>
  <c r="AWB7"/>
  <c r="AWB8" s="1"/>
  <c r="AWB9" s="1"/>
  <c r="AWB10" s="1"/>
  <c r="AWB11" s="1"/>
  <c r="AVU7"/>
  <c r="AVU8" s="1"/>
  <c r="AVU9" s="1"/>
  <c r="AVU10" s="1"/>
  <c r="AVU11" s="1"/>
  <c r="AVU12" s="1"/>
  <c r="AVN7"/>
  <c r="AVN8" s="1"/>
  <c r="AVN9" s="1"/>
  <c r="AVN10" s="1"/>
  <c r="AVG7"/>
  <c r="AVG8" s="1"/>
  <c r="AVG9" s="1"/>
  <c r="AVG10" s="1"/>
  <c r="EV6" i="65"/>
  <c r="EV7" s="1"/>
  <c r="EV8" s="1"/>
  <c r="EV9" s="1"/>
  <c r="EV10" s="1"/>
  <c r="EV11" s="1"/>
  <c r="EV12" s="1"/>
  <c r="EV13" s="1"/>
  <c r="EV14" s="1"/>
  <c r="EV15" s="1"/>
  <c r="EV16" s="1"/>
  <c r="EV17" s="1"/>
  <c r="EV18" s="1"/>
  <c r="EV19" s="1"/>
  <c r="EV20" s="1"/>
  <c r="EV21" s="1"/>
  <c r="EV22" s="1"/>
  <c r="EV23" s="1"/>
  <c r="EV24" s="1"/>
  <c r="EV25" s="1"/>
  <c r="EV26" s="1"/>
  <c r="EV27" s="1"/>
  <c r="EV28" s="1"/>
  <c r="EV29" s="1"/>
  <c r="EV30" s="1"/>
  <c r="EV31" s="1"/>
  <c r="EV32" s="1"/>
  <c r="EV33" s="1"/>
  <c r="EV34" s="1"/>
  <c r="EV35" s="1"/>
  <c r="EV36" s="1"/>
  <c r="EV37" s="1"/>
  <c r="EV38" s="1"/>
  <c r="EV39" s="1"/>
  <c r="EV40" s="1"/>
  <c r="EV41" s="1"/>
  <c r="EV42" s="1"/>
  <c r="EV43" s="1"/>
  <c r="EO6"/>
  <c r="EO7" s="1"/>
  <c r="EO8" s="1"/>
  <c r="EO9" s="1"/>
  <c r="EO10" s="1"/>
  <c r="EO11" s="1"/>
  <c r="EO12" s="1"/>
  <c r="EO13" s="1"/>
  <c r="EO14" s="1"/>
  <c r="EO15" s="1"/>
  <c r="EO16" s="1"/>
  <c r="EO17" s="1"/>
  <c r="EO18" s="1"/>
  <c r="EO19" s="1"/>
  <c r="EO20" s="1"/>
  <c r="EO21" s="1"/>
  <c r="EO22" s="1"/>
  <c r="EO23" s="1"/>
  <c r="EO24" s="1"/>
  <c r="EO25" s="1"/>
  <c r="EO26" s="1"/>
  <c r="EO27" s="1"/>
  <c r="EO28" s="1"/>
  <c r="EO29" s="1"/>
  <c r="EO30" s="1"/>
  <c r="EO31" s="1"/>
  <c r="EO32" s="1"/>
  <c r="EO33" s="1"/>
  <c r="EO34" s="1"/>
  <c r="EO35" s="1"/>
  <c r="EO36" s="1"/>
  <c r="EO37" s="1"/>
  <c r="EO38" s="1"/>
  <c r="EO39" s="1"/>
  <c r="EO40" s="1"/>
  <c r="EO41" s="1"/>
  <c r="EO42" s="1"/>
  <c r="EO43" s="1"/>
  <c r="EH6"/>
  <c r="EH7" s="1"/>
  <c r="EH8" s="1"/>
  <c r="EH9" s="1"/>
  <c r="EH10" s="1"/>
  <c r="EH11" s="1"/>
  <c r="EH12" s="1"/>
  <c r="EH13" s="1"/>
  <c r="EH14" s="1"/>
  <c r="EH15" s="1"/>
  <c r="EH16" s="1"/>
  <c r="EH17" s="1"/>
  <c r="EH18" s="1"/>
  <c r="EH19" s="1"/>
  <c r="EH20" s="1"/>
  <c r="EH21" s="1"/>
  <c r="EH22" s="1"/>
  <c r="EH23" s="1"/>
  <c r="EH24" s="1"/>
  <c r="EH25" s="1"/>
  <c r="EH26" s="1"/>
  <c r="EH27" s="1"/>
  <c r="EH28" s="1"/>
  <c r="EH29" s="1"/>
  <c r="EH30" s="1"/>
  <c r="EH31" s="1"/>
  <c r="EH32" s="1"/>
  <c r="EH33" s="1"/>
  <c r="EH34" s="1"/>
  <c r="EH35" s="1"/>
  <c r="EH36" s="1"/>
  <c r="EH37" s="1"/>
  <c r="EH38" s="1"/>
  <c r="EH39" s="1"/>
  <c r="EH40" s="1"/>
  <c r="EH41" s="1"/>
  <c r="EH42" s="1"/>
  <c r="EH43" s="1"/>
  <c r="EA6"/>
  <c r="EA7" s="1"/>
  <c r="EA8" s="1"/>
  <c r="EA9" s="1"/>
  <c r="EA10" s="1"/>
  <c r="EA11" s="1"/>
  <c r="EA12" s="1"/>
  <c r="EA13" s="1"/>
  <c r="EA14" s="1"/>
  <c r="EA15" s="1"/>
  <c r="EA16" s="1"/>
  <c r="EA17" s="1"/>
  <c r="EA18" s="1"/>
  <c r="EA19" s="1"/>
  <c r="EA20" s="1"/>
  <c r="EA21" s="1"/>
  <c r="EA22" s="1"/>
  <c r="EA23" s="1"/>
  <c r="EA24" s="1"/>
  <c r="EA25" s="1"/>
  <c r="EA26" s="1"/>
  <c r="EA27" s="1"/>
  <c r="EA28" s="1"/>
  <c r="EA29" s="1"/>
  <c r="EA30" s="1"/>
  <c r="EA31" s="1"/>
  <c r="EA32" s="1"/>
  <c r="EA33" s="1"/>
  <c r="EA34" s="1"/>
  <c r="EA35" s="1"/>
  <c r="EA36" s="1"/>
  <c r="EA37" s="1"/>
  <c r="EA38" s="1"/>
  <c r="EA39" s="1"/>
  <c r="EA40" s="1"/>
  <c r="EA41" s="1"/>
  <c r="EA42" s="1"/>
  <c r="EA43" s="1"/>
  <c r="DS6"/>
  <c r="DS7" s="1"/>
  <c r="DS8" s="1"/>
  <c r="DS9" s="1"/>
  <c r="DS10" s="1"/>
  <c r="DS11" s="1"/>
  <c r="DS12" s="1"/>
  <c r="DS13" s="1"/>
  <c r="DS14" s="1"/>
  <c r="DS15" s="1"/>
  <c r="DS16" s="1"/>
  <c r="DS17" s="1"/>
  <c r="DS18" s="1"/>
  <c r="DS19" s="1"/>
  <c r="DS20" s="1"/>
  <c r="DS21" s="1"/>
  <c r="DS22" s="1"/>
  <c r="DS23" s="1"/>
  <c r="DS24" s="1"/>
  <c r="DS25" s="1"/>
  <c r="DS26" s="1"/>
  <c r="DS27" s="1"/>
  <c r="DS28" s="1"/>
  <c r="DS29" s="1"/>
  <c r="DS30" s="1"/>
  <c r="DS31" s="1"/>
  <c r="DS32" s="1"/>
  <c r="DS33" s="1"/>
  <c r="DS34" s="1"/>
  <c r="DS35" s="1"/>
  <c r="DS36" s="1"/>
  <c r="DS37" s="1"/>
  <c r="DS38" s="1"/>
  <c r="DS39" s="1"/>
  <c r="DS40" s="1"/>
  <c r="DS41" s="1"/>
  <c r="DS42" s="1"/>
  <c r="DS43" s="1"/>
  <c r="DK6"/>
  <c r="DK7" s="1"/>
  <c r="DK8" s="1"/>
  <c r="DK9" s="1"/>
  <c r="DK10" s="1"/>
  <c r="DK11" s="1"/>
  <c r="DK12" s="1"/>
  <c r="DK13" s="1"/>
  <c r="DK14" s="1"/>
  <c r="DK15" s="1"/>
  <c r="DK16" s="1"/>
  <c r="DK17" s="1"/>
  <c r="DK18" s="1"/>
  <c r="DK19" s="1"/>
  <c r="DK20" s="1"/>
  <c r="DK21" s="1"/>
  <c r="DK22" s="1"/>
  <c r="DK23" s="1"/>
  <c r="DK24" s="1"/>
  <c r="DK25" s="1"/>
  <c r="DK26" s="1"/>
  <c r="DK27" s="1"/>
  <c r="DK28" s="1"/>
  <c r="DK29" s="1"/>
  <c r="DK30" s="1"/>
  <c r="DK31" s="1"/>
  <c r="DK32" s="1"/>
  <c r="DK33" s="1"/>
  <c r="DK34" s="1"/>
  <c r="DK35" s="1"/>
  <c r="DK36" s="1"/>
  <c r="DK37" s="1"/>
  <c r="DK38" s="1"/>
  <c r="DK39" s="1"/>
  <c r="DK40" s="1"/>
  <c r="DK41" s="1"/>
  <c r="DK42" s="1"/>
  <c r="DK43" s="1"/>
  <c r="DD6"/>
  <c r="DD7" s="1"/>
  <c r="DD8" s="1"/>
  <c r="DD9" s="1"/>
  <c r="DD10" s="1"/>
  <c r="DD11" s="1"/>
  <c r="DD12" s="1"/>
  <c r="DD13" s="1"/>
  <c r="DD14" s="1"/>
  <c r="DD15" s="1"/>
  <c r="DD16" s="1"/>
  <c r="DD17" s="1"/>
  <c r="DD18" s="1"/>
  <c r="DD19" s="1"/>
  <c r="DD20" s="1"/>
  <c r="DD21" s="1"/>
  <c r="DD22" s="1"/>
  <c r="DD23" s="1"/>
  <c r="DD24" s="1"/>
  <c r="DD25" s="1"/>
  <c r="DD26" s="1"/>
  <c r="DD27" s="1"/>
  <c r="DD28" s="1"/>
  <c r="DD29" s="1"/>
  <c r="DD30" s="1"/>
  <c r="DD31" s="1"/>
  <c r="DD32" s="1"/>
  <c r="DD33" s="1"/>
  <c r="DD34" s="1"/>
  <c r="DD35" s="1"/>
  <c r="DD36" s="1"/>
  <c r="DD37" s="1"/>
  <c r="DD38" s="1"/>
  <c r="DD39" s="1"/>
  <c r="DD40" s="1"/>
  <c r="DD41" s="1"/>
  <c r="DD42" s="1"/>
  <c r="DD43" s="1"/>
  <c r="CV6"/>
  <c r="CV7" s="1"/>
  <c r="CV8" s="1"/>
  <c r="CV9" s="1"/>
  <c r="CV10" s="1"/>
  <c r="CV11" s="1"/>
  <c r="CV12" s="1"/>
  <c r="CV13" s="1"/>
  <c r="CV14" s="1"/>
  <c r="CV15" s="1"/>
  <c r="CV16" s="1"/>
  <c r="CV17" s="1"/>
  <c r="CV18" s="1"/>
  <c r="CV19" s="1"/>
  <c r="CV20" s="1"/>
  <c r="CV21" s="1"/>
  <c r="CV22" s="1"/>
  <c r="CV23" s="1"/>
  <c r="CV24" s="1"/>
  <c r="CV25" s="1"/>
  <c r="CV26" s="1"/>
  <c r="CV27" s="1"/>
  <c r="CV28" s="1"/>
  <c r="CV29" s="1"/>
  <c r="CV30" s="1"/>
  <c r="CV31" s="1"/>
  <c r="CV32" s="1"/>
  <c r="CV33" s="1"/>
  <c r="CV34" s="1"/>
  <c r="CV35" s="1"/>
  <c r="CV36" s="1"/>
  <c r="CV37" s="1"/>
  <c r="CV38" s="1"/>
  <c r="CV39" s="1"/>
  <c r="CV40" s="1"/>
  <c r="CV41" s="1"/>
  <c r="CV42" s="1"/>
  <c r="CV43" s="1"/>
  <c r="CN6"/>
  <c r="CN7" s="1"/>
  <c r="CN8" s="1"/>
  <c r="CN9" s="1"/>
  <c r="CN10" s="1"/>
  <c r="CN11" s="1"/>
  <c r="CN12" s="1"/>
  <c r="CN13" s="1"/>
  <c r="CN14" s="1"/>
  <c r="CN15" s="1"/>
  <c r="CN16" s="1"/>
  <c r="CN17" s="1"/>
  <c r="CN18" s="1"/>
  <c r="CN19" s="1"/>
  <c r="CN20" s="1"/>
  <c r="CN21" s="1"/>
  <c r="CN22" s="1"/>
  <c r="CN23" s="1"/>
  <c r="CN24" s="1"/>
  <c r="CN25" s="1"/>
  <c r="CN26" s="1"/>
  <c r="CN27" s="1"/>
  <c r="CN28" s="1"/>
  <c r="CN29" s="1"/>
  <c r="CN30" s="1"/>
  <c r="CN31" s="1"/>
  <c r="CN32" s="1"/>
  <c r="CN33" s="1"/>
  <c r="CN34" s="1"/>
  <c r="CN35" s="1"/>
  <c r="CN36" s="1"/>
  <c r="CN37" s="1"/>
  <c r="CN38" s="1"/>
  <c r="CN39" s="1"/>
  <c r="CN40" s="1"/>
  <c r="CN41" s="1"/>
  <c r="CN42" s="1"/>
  <c r="CN43" s="1"/>
  <c r="CF6"/>
  <c r="CF7" s="1"/>
  <c r="CF8" s="1"/>
  <c r="CF9" s="1"/>
  <c r="CF10" s="1"/>
  <c r="CF11" s="1"/>
  <c r="CF12" s="1"/>
  <c r="CF13" s="1"/>
  <c r="CF14" s="1"/>
  <c r="CF15" s="1"/>
  <c r="CF16" s="1"/>
  <c r="CF17" s="1"/>
  <c r="CF18" s="1"/>
  <c r="CF19" s="1"/>
  <c r="CF20" s="1"/>
  <c r="CF21" s="1"/>
  <c r="CF22" s="1"/>
  <c r="CF23" s="1"/>
  <c r="CF24" s="1"/>
  <c r="CF25" s="1"/>
  <c r="CF26" s="1"/>
  <c r="CF27" s="1"/>
  <c r="CF28" s="1"/>
  <c r="CF29" s="1"/>
  <c r="CF30" s="1"/>
  <c r="CF31" s="1"/>
  <c r="CF32" s="1"/>
  <c r="CF33" s="1"/>
  <c r="CF34" s="1"/>
  <c r="CF35" s="1"/>
  <c r="CF36" s="1"/>
  <c r="CF37" s="1"/>
  <c r="CF38" s="1"/>
  <c r="CF39" s="1"/>
  <c r="CF40" s="1"/>
  <c r="CF41" s="1"/>
  <c r="CF42" s="1"/>
  <c r="CF43" s="1"/>
  <c r="CH2"/>
  <c r="EJ2" s="1"/>
  <c r="EQ2" s="1"/>
  <c r="CH1"/>
  <c r="EJ1" s="1"/>
  <c r="EQ1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U6"/>
  <c r="AU7" s="1"/>
  <c r="AU8" s="1"/>
  <c r="AU9" s="1"/>
  <c r="AU10" s="1"/>
  <c r="AU11" s="1"/>
  <c r="AU12" s="1"/>
  <c r="AU13" s="1"/>
  <c r="AU14" s="1"/>
  <c r="AU15" s="1"/>
  <c r="AU16" s="1"/>
  <c r="AU17" s="1"/>
  <c r="AU18" s="1"/>
  <c r="AU19" s="1"/>
  <c r="AU20" s="1"/>
  <c r="AU21" s="1"/>
  <c r="AU22" s="1"/>
  <c r="AU23" s="1"/>
  <c r="AU24" s="1"/>
  <c r="AU25" s="1"/>
  <c r="AU26" s="1"/>
  <c r="AU27" s="1"/>
  <c r="AU28" s="1"/>
  <c r="AU29" s="1"/>
  <c r="AU30" s="1"/>
  <c r="AU31" s="1"/>
  <c r="AU32" s="1"/>
  <c r="AU33" s="1"/>
  <c r="AU34" s="1"/>
  <c r="AU35" s="1"/>
  <c r="AU36" s="1"/>
  <c r="AU37" s="1"/>
  <c r="AU38" s="1"/>
  <c r="AU39" s="1"/>
  <c r="AU40" s="1"/>
  <c r="AU41" s="1"/>
  <c r="AU42" s="1"/>
  <c r="AU43" s="1"/>
  <c r="AM6"/>
  <c r="AM7" s="1"/>
  <c r="AM8" s="1"/>
  <c r="AM9" s="1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E36" s="1"/>
  <c r="AE37" s="1"/>
  <c r="AE38" s="1"/>
  <c r="AE39" s="1"/>
  <c r="AE40" s="1"/>
  <c r="AE41" s="1"/>
  <c r="AE42" s="1"/>
  <c r="AE43" s="1"/>
  <c r="W6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O6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G6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I2"/>
  <c r="BL2" s="1"/>
  <c r="BS2" s="1"/>
  <c r="P1"/>
  <c r="X1" s="1"/>
  <c r="AF1" s="1"/>
  <c r="AN1" s="1"/>
  <c r="I1"/>
  <c r="BL1" s="1"/>
  <c r="BS1" s="1"/>
  <c r="G5" i="64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4"/>
  <c r="C58"/>
  <c r="F124"/>
  <c r="D124"/>
  <c r="G122"/>
  <c r="G121"/>
  <c r="G120"/>
  <c r="G119"/>
  <c r="G118"/>
  <c r="G117"/>
  <c r="G116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B57"/>
  <c r="B113" s="1"/>
  <c r="G56"/>
  <c r="G55"/>
  <c r="YB2" i="77" l="1"/>
  <c r="YI2" s="1"/>
  <c r="YP2" s="1"/>
  <c r="XU2"/>
  <c r="CF65" i="65"/>
  <c r="D131" i="64"/>
  <c r="CP1" i="65"/>
  <c r="CX1" s="1"/>
  <c r="DF1" s="1"/>
  <c r="DM1" s="1"/>
  <c r="DU1"/>
  <c r="EC1"/>
  <c r="CP2"/>
  <c r="CX2" s="1"/>
  <c r="DF2" s="1"/>
  <c r="DM2" s="1"/>
  <c r="DU2"/>
  <c r="EC2"/>
  <c r="AV1"/>
  <c r="BD1" s="1"/>
  <c r="BK1" s="1"/>
  <c r="BR1" s="1"/>
  <c r="BY1" s="1"/>
  <c r="CG1" s="1"/>
  <c r="CO1" s="1"/>
  <c r="CW1" s="1"/>
  <c r="DE1" s="1"/>
  <c r="DL1" s="1"/>
  <c r="DT1" s="1"/>
  <c r="EB1" s="1"/>
  <c r="EI1" s="1"/>
  <c r="EP1" s="1"/>
  <c r="EW1" s="1"/>
  <c r="Q1"/>
  <c r="Y1" s="1"/>
  <c r="AG1" s="1"/>
  <c r="AO1" s="1"/>
  <c r="AW1"/>
  <c r="BE1"/>
  <c r="Q2"/>
  <c r="Y2" s="1"/>
  <c r="AG2" s="1"/>
  <c r="AO2" s="1"/>
  <c r="AW2"/>
  <c r="BE2"/>
  <c r="AAM2" i="77" l="1"/>
  <c r="AAT2" s="1"/>
  <c r="ABA2" s="1"/>
  <c r="ABH2" s="1"/>
  <c r="ZD2"/>
  <c r="YW2"/>
  <c r="ZK2" s="1"/>
  <c r="HC7" i="4"/>
  <c r="HC8" s="1"/>
  <c r="HC9" s="1"/>
  <c r="HC10" s="1"/>
  <c r="HC11" s="1"/>
  <c r="HC12" s="1"/>
  <c r="HC13" s="1"/>
  <c r="HC14" s="1"/>
  <c r="HC15" s="1"/>
  <c r="HC16" s="1"/>
  <c r="HC17" s="1"/>
  <c r="HC18" s="1"/>
  <c r="HC19" s="1"/>
  <c r="HC20" s="1"/>
  <c r="HC21" s="1"/>
  <c r="HC22" s="1"/>
  <c r="HC23" s="1"/>
  <c r="HC24" s="1"/>
  <c r="HC25" s="1"/>
  <c r="HC26" s="1"/>
  <c r="HC27" s="1"/>
  <c r="HC28" s="1"/>
  <c r="HC29" s="1"/>
  <c r="HC30" s="1"/>
  <c r="HC31" s="1"/>
  <c r="HC32" s="1"/>
  <c r="HC33" s="1"/>
  <c r="HC34" s="1"/>
  <c r="HC35" s="1"/>
  <c r="HC36" s="1"/>
  <c r="HC37" s="1"/>
  <c r="HC38" s="1"/>
  <c r="HC39" s="1"/>
  <c r="HC40" s="1"/>
  <c r="HC41" s="1"/>
  <c r="HC42" s="1"/>
  <c r="HC43" s="1"/>
  <c r="HC44" s="1"/>
  <c r="AAF2" i="77" l="1"/>
  <c r="ZR2"/>
  <c r="ZY2" s="1"/>
  <c r="ACJ2"/>
  <c r="ADE2" s="1"/>
  <c r="ABO2"/>
  <c r="AWP7" i="4"/>
  <c r="AWP8" s="1"/>
  <c r="AWP9" s="1"/>
  <c r="AWP10" s="1"/>
  <c r="AWP11" s="1"/>
  <c r="AWP12" s="1"/>
  <c r="ALH7"/>
  <c r="ALH8" s="1"/>
  <c r="ALH9" s="1"/>
  <c r="ALH10" s="1"/>
  <c r="ALH11" s="1"/>
  <c r="ALH12" s="1"/>
  <c r="ALH13" s="1"/>
  <c r="ALH14" s="1"/>
  <c r="ALH15" s="1"/>
  <c r="ALH16" s="1"/>
  <c r="ALH17" s="1"/>
  <c r="ALH18" s="1"/>
  <c r="ALH19" s="1"/>
  <c r="ALH20" s="1"/>
  <c r="ALH21" s="1"/>
  <c r="ALH22" s="1"/>
  <c r="ALH23" s="1"/>
  <c r="ALH24" s="1"/>
  <c r="ALH25" s="1"/>
  <c r="ALH26" s="1"/>
  <c r="ALH27" s="1"/>
  <c r="ALH28" s="1"/>
  <c r="ALH29" s="1"/>
  <c r="ALH30" s="1"/>
  <c r="ALH31" s="1"/>
  <c r="ALH32" s="1"/>
  <c r="ALH33" s="1"/>
  <c r="ALH34" s="1"/>
  <c r="ALH35" s="1"/>
  <c r="ALH36" s="1"/>
  <c r="ALH37" s="1"/>
  <c r="ALH38" s="1"/>
  <c r="ALH39" s="1"/>
  <c r="ALH40" s="1"/>
  <c r="ALH41" s="1"/>
  <c r="ALH42" s="1"/>
  <c r="ALH43" s="1"/>
  <c r="ALH44" s="1"/>
  <c r="SS7"/>
  <c r="SS8" s="1"/>
  <c r="SS9" s="1"/>
  <c r="SS10" s="1"/>
  <c r="ACX2" i="77" l="1"/>
  <c r="ACQ2"/>
  <c r="ABV2"/>
  <c r="ACC2" s="1"/>
  <c r="ADS2"/>
  <c r="ADZ2" s="1"/>
  <c r="AEG2" s="1"/>
  <c r="AEN2" s="1"/>
  <c r="AEU2" s="1"/>
  <c r="ADL2"/>
  <c r="AA7" i="4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AA44" s="1"/>
  <c r="AFI2" i="77" l="1"/>
  <c r="AFW2" s="1"/>
  <c r="AFB2"/>
  <c r="AFP2" s="1"/>
  <c r="ATJ7" i="4"/>
  <c r="ATJ8" s="1"/>
  <c r="ATJ9" s="1"/>
  <c r="ATJ10" s="1"/>
  <c r="ATJ11" s="1"/>
  <c r="ATJ12" s="1"/>
  <c r="ATJ13" s="1"/>
  <c r="ATJ14" s="1"/>
  <c r="ATJ15" s="1"/>
  <c r="ATJ16" s="1"/>
  <c r="ATJ17" s="1"/>
  <c r="ATJ18" s="1"/>
  <c r="ATJ19" s="1"/>
  <c r="ATJ20" s="1"/>
  <c r="ATJ21" s="1"/>
  <c r="ATJ22" s="1"/>
  <c r="ATJ23" s="1"/>
  <c r="ATJ24" s="1"/>
  <c r="ATJ25" s="1"/>
  <c r="ATJ26" s="1"/>
  <c r="ATJ27" s="1"/>
  <c r="ATJ28" s="1"/>
  <c r="ATJ29" s="1"/>
  <c r="ATJ30" s="1"/>
  <c r="ATJ31" s="1"/>
  <c r="ATJ32" s="1"/>
  <c r="ATJ33" s="1"/>
  <c r="ATJ34" s="1"/>
  <c r="ATJ35" s="1"/>
  <c r="ATJ36" s="1"/>
  <c r="ATJ37" s="1"/>
  <c r="ATJ38" s="1"/>
  <c r="ATJ39" s="1"/>
  <c r="ATJ40" s="1"/>
  <c r="ATJ41" s="1"/>
  <c r="ATJ42" s="1"/>
  <c r="ATJ43" s="1"/>
  <c r="ATJ44" s="1"/>
  <c r="AHT2" i="77" l="1"/>
  <c r="AIH2" s="1"/>
  <c r="AGY2"/>
  <c r="AGK2"/>
  <c r="AGD2"/>
  <c r="AIA2" s="1"/>
  <c r="ANE7" i="4"/>
  <c r="ANE8" s="1"/>
  <c r="ANE9" s="1"/>
  <c r="ANE10" s="1"/>
  <c r="ANE11" s="1"/>
  <c r="ANE12" s="1"/>
  <c r="ANE13" s="1"/>
  <c r="ANE14" s="1"/>
  <c r="ANE15" s="1"/>
  <c r="ANE16" s="1"/>
  <c r="ANE17" s="1"/>
  <c r="ANE18" s="1"/>
  <c r="ANE19" s="1"/>
  <c r="ANE20" s="1"/>
  <c r="ANE21" s="1"/>
  <c r="ANE22" s="1"/>
  <c r="ANE23" s="1"/>
  <c r="ANE24" s="1"/>
  <c r="ANE25" s="1"/>
  <c r="ANE26" s="1"/>
  <c r="ANE27" s="1"/>
  <c r="ANE28" s="1"/>
  <c r="ANE29" s="1"/>
  <c r="ANE30" s="1"/>
  <c r="ANE31" s="1"/>
  <c r="ANE32" s="1"/>
  <c r="ANE33" s="1"/>
  <c r="ANE34" s="1"/>
  <c r="ANE35" s="1"/>
  <c r="ANE36" s="1"/>
  <c r="ANE37" s="1"/>
  <c r="ANE38" s="1"/>
  <c r="ANE39" s="1"/>
  <c r="ANE40" s="1"/>
  <c r="ANE41" s="1"/>
  <c r="ANE42" s="1"/>
  <c r="ANE43" s="1"/>
  <c r="ANE44" s="1"/>
  <c r="UP7"/>
  <c r="UP8" s="1"/>
  <c r="UP9" s="1"/>
  <c r="UP10" s="1"/>
  <c r="UP11" s="1"/>
  <c r="UP12" s="1"/>
  <c r="UP13" s="1"/>
  <c r="UP14" s="1"/>
  <c r="UP15" s="1"/>
  <c r="UP16" s="1"/>
  <c r="UP17" s="1"/>
  <c r="UP18" s="1"/>
  <c r="UP19" s="1"/>
  <c r="UP20" s="1"/>
  <c r="UP21" s="1"/>
  <c r="UP22" s="1"/>
  <c r="UP23" s="1"/>
  <c r="UP24" s="1"/>
  <c r="UP25" s="1"/>
  <c r="UP26" s="1"/>
  <c r="UP27" s="1"/>
  <c r="UP28" s="1"/>
  <c r="UP29" s="1"/>
  <c r="UP30" s="1"/>
  <c r="UP31" s="1"/>
  <c r="UP32" s="1"/>
  <c r="UP33" s="1"/>
  <c r="UP34" s="1"/>
  <c r="UP35" s="1"/>
  <c r="UP36" s="1"/>
  <c r="UP37" s="1"/>
  <c r="UP38" s="1"/>
  <c r="UP39" s="1"/>
  <c r="UP40" s="1"/>
  <c r="UP41" s="1"/>
  <c r="UP42" s="1"/>
  <c r="UP43" s="1"/>
  <c r="UP44" s="1"/>
  <c r="AHF2" i="77" l="1"/>
  <c r="AGR2"/>
  <c r="AHM2" s="1"/>
  <c r="AH7" i="4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LA7"/>
  <c r="ALA8" s="1"/>
  <c r="ALA9" s="1"/>
  <c r="ALA10" s="1"/>
  <c r="ALA11" s="1"/>
  <c r="ALA12" s="1"/>
  <c r="ALA13" s="1"/>
  <c r="ALA14" s="1"/>
  <c r="ALA15" s="1"/>
  <c r="ALA16" s="1"/>
  <c r="ALA17" s="1"/>
  <c r="ALA18" s="1"/>
  <c r="ALA19" s="1"/>
  <c r="ALA20" s="1"/>
  <c r="ALA21" s="1"/>
  <c r="ALA22" s="1"/>
  <c r="ALA23" s="1"/>
  <c r="ALA24" s="1"/>
  <c r="ALA25" s="1"/>
  <c r="ALA26" s="1"/>
  <c r="ALA27" s="1"/>
  <c r="ALA28" s="1"/>
  <c r="ALA29" s="1"/>
  <c r="ALA30" s="1"/>
  <c r="ALA31" s="1"/>
  <c r="ALA32" s="1"/>
  <c r="ALA33" s="1"/>
  <c r="ALA34" s="1"/>
  <c r="ALA35" s="1"/>
  <c r="ALA36" s="1"/>
  <c r="ALA37" s="1"/>
  <c r="ALA38" s="1"/>
  <c r="ALA39" s="1"/>
  <c r="ALA40" s="1"/>
  <c r="ALA41" s="1"/>
  <c r="ALA42" s="1"/>
  <c r="ALA43" s="1"/>
  <c r="ALA44" s="1"/>
  <c r="AGS7"/>
  <c r="AGS8" s="1"/>
  <c r="AGS9" s="1"/>
  <c r="AGS10" s="1"/>
  <c r="AGS11" s="1"/>
  <c r="AGS12" s="1"/>
  <c r="AGS13" s="1"/>
  <c r="AGS14" s="1"/>
  <c r="AGS15" s="1"/>
  <c r="AGS16" s="1"/>
  <c r="AGS17" s="1"/>
  <c r="AGS18" s="1"/>
  <c r="AGS19" s="1"/>
  <c r="AGS20" s="1"/>
  <c r="AGS21" s="1"/>
  <c r="AGS22" s="1"/>
  <c r="AGS23" s="1"/>
  <c r="AGS24" s="1"/>
  <c r="AGS25" s="1"/>
  <c r="AGS26" s="1"/>
  <c r="AGS27" s="1"/>
  <c r="AGS28" s="1"/>
  <c r="AGS29" s="1"/>
  <c r="AGS30" s="1"/>
  <c r="AGS31" s="1"/>
  <c r="AGS32" s="1"/>
  <c r="AGS33" s="1"/>
  <c r="AGS34" s="1"/>
  <c r="AGS35" s="1"/>
  <c r="AGS36" s="1"/>
  <c r="AGS37" s="1"/>
  <c r="AGS38" s="1"/>
  <c r="AGS39" s="1"/>
  <c r="AGS40" s="1"/>
  <c r="AGS41" s="1"/>
  <c r="AGS42" s="1"/>
  <c r="AGS43" s="1"/>
  <c r="AHG7"/>
  <c r="AHG8" s="1"/>
  <c r="AHG9" s="1"/>
  <c r="AHG10" s="1"/>
  <c r="AHG11" s="1"/>
  <c r="AHG12" s="1"/>
  <c r="AHG13" s="1"/>
  <c r="AHG14" s="1"/>
  <c r="AHG15" s="1"/>
  <c r="AHG16" s="1"/>
  <c r="AHG17" s="1"/>
  <c r="AHG18" s="1"/>
  <c r="AHG19" s="1"/>
  <c r="AHG20" s="1"/>
  <c r="AHG21" s="1"/>
  <c r="AHG22" s="1"/>
  <c r="AHG23" s="1"/>
  <c r="AHG24" s="1"/>
  <c r="AHG25" s="1"/>
  <c r="AHG26" s="1"/>
  <c r="AHG27" s="1"/>
  <c r="AHG28" s="1"/>
  <c r="AHG29" s="1"/>
  <c r="AHG30" s="1"/>
  <c r="AHG31" s="1"/>
  <c r="AHG32" s="1"/>
  <c r="AHG33" s="1"/>
  <c r="AHG34" s="1"/>
  <c r="AHG35" s="1"/>
  <c r="AHG36" s="1"/>
  <c r="AHG37" s="1"/>
  <c r="AHG38" s="1"/>
  <c r="AHG39" s="1"/>
  <c r="AHG40" s="1"/>
  <c r="AHG41" s="1"/>
  <c r="AHG42" s="1"/>
  <c r="AHG43" s="1"/>
  <c r="AZA7"/>
  <c r="AZA8" s="1"/>
  <c r="AZA9" s="1"/>
  <c r="AZA10" s="1"/>
  <c r="AZA11" s="1"/>
  <c r="AZA12" s="1"/>
  <c r="AZA13" s="1"/>
  <c r="AZA14" s="1"/>
  <c r="AZA15" s="1"/>
  <c r="AZA16" s="1"/>
  <c r="AZA17" s="1"/>
  <c r="AZA18" s="1"/>
  <c r="AZA19" s="1"/>
  <c r="AZA20" s="1"/>
  <c r="AZA21" s="1"/>
  <c r="AZA22" s="1"/>
  <c r="AZA23" s="1"/>
  <c r="AZA24" s="1"/>
  <c r="AZA25" s="1"/>
  <c r="AZA26" s="1"/>
  <c r="AZA27" s="1"/>
  <c r="AZA28" s="1"/>
  <c r="AZA29" s="1"/>
  <c r="AZA30" s="1"/>
  <c r="AZA31" s="1"/>
  <c r="AZA32" s="1"/>
  <c r="AZA33" s="1"/>
  <c r="AZA34" s="1"/>
  <c r="AZA35" s="1"/>
  <c r="AZA36" s="1"/>
  <c r="AZA37" s="1"/>
  <c r="AZA38" s="1"/>
  <c r="AZA39" s="1"/>
  <c r="AZA40" s="1"/>
  <c r="AZA41" s="1"/>
  <c r="AZA42" s="1"/>
  <c r="AZA43" s="1"/>
  <c r="AZA44" s="1"/>
  <c r="PE7"/>
  <c r="PE8" s="1"/>
  <c r="PE9" s="1"/>
  <c r="PE10" s="1"/>
  <c r="PE11" s="1"/>
  <c r="PE12" s="1"/>
  <c r="PE13" s="1"/>
  <c r="PE14" s="1"/>
  <c r="PE15" s="1"/>
  <c r="PE16" s="1"/>
  <c r="PE17" s="1"/>
  <c r="PE18" s="1"/>
  <c r="PE19" s="1"/>
  <c r="PE20" s="1"/>
  <c r="PE21" s="1"/>
  <c r="PE22" s="1"/>
  <c r="PE23" s="1"/>
  <c r="PE24" s="1"/>
  <c r="PE25" s="1"/>
  <c r="PE26" s="1"/>
  <c r="PE27" s="1"/>
  <c r="PE28" s="1"/>
  <c r="PE29" s="1"/>
  <c r="PE30" s="1"/>
  <c r="PE31" s="1"/>
  <c r="PE32" s="1"/>
  <c r="PE33" s="1"/>
  <c r="PE34" s="1"/>
  <c r="PE35" s="1"/>
  <c r="PE36" s="1"/>
  <c r="PE37" s="1"/>
  <c r="PE38" s="1"/>
  <c r="PE39" s="1"/>
  <c r="PE40" s="1"/>
  <c r="PE41" s="1"/>
  <c r="PE42" s="1"/>
  <c r="PE43" s="1"/>
  <c r="PE44" s="1"/>
  <c r="OQ7"/>
  <c r="OQ8" s="1"/>
  <c r="OQ9" s="1"/>
  <c r="OQ10" s="1"/>
  <c r="OQ11" s="1"/>
  <c r="OQ12" s="1"/>
  <c r="OQ13" s="1"/>
  <c r="OQ14" s="1"/>
  <c r="OQ15" s="1"/>
  <c r="OQ16" s="1"/>
  <c r="OQ17" s="1"/>
  <c r="OQ18" s="1"/>
  <c r="OQ19" s="1"/>
  <c r="OQ20" s="1"/>
  <c r="OQ21" s="1"/>
  <c r="OQ22" s="1"/>
  <c r="OQ23" s="1"/>
  <c r="OQ24" s="1"/>
  <c r="OQ25" s="1"/>
  <c r="OQ26" s="1"/>
  <c r="OQ27" s="1"/>
  <c r="OQ28" s="1"/>
  <c r="OQ29" s="1"/>
  <c r="OQ30" s="1"/>
  <c r="OQ31" s="1"/>
  <c r="OQ32" s="1"/>
  <c r="OQ33" s="1"/>
  <c r="OQ34" s="1"/>
  <c r="OQ35" s="1"/>
  <c r="OQ36" s="1"/>
  <c r="OQ37" s="1"/>
  <c r="OQ38" s="1"/>
  <c r="OQ39" s="1"/>
  <c r="OQ40" s="1"/>
  <c r="OQ41" s="1"/>
  <c r="OQ42" s="1"/>
  <c r="OQ43" s="1"/>
  <c r="OQ44" s="1"/>
  <c r="APW7"/>
  <c r="APW8" s="1"/>
  <c r="APW9" s="1"/>
  <c r="APW10" s="1"/>
  <c r="APW11" s="1"/>
  <c r="APW12" s="1"/>
  <c r="APW13" s="1"/>
  <c r="APW14" s="1"/>
  <c r="APW15" s="1"/>
  <c r="APW16" s="1"/>
  <c r="APW17" s="1"/>
  <c r="APW18" s="1"/>
  <c r="APW19" s="1"/>
  <c r="APW20" s="1"/>
  <c r="APW21" s="1"/>
  <c r="APW22" s="1"/>
  <c r="APW23" s="1"/>
  <c r="APW24" s="1"/>
  <c r="APW25" s="1"/>
  <c r="APW26" s="1"/>
  <c r="APW27" s="1"/>
  <c r="APW28" s="1"/>
  <c r="APW29" s="1"/>
  <c r="APW30" s="1"/>
  <c r="APW31" s="1"/>
  <c r="APW32" s="1"/>
  <c r="APW33" s="1"/>
  <c r="APW34" s="1"/>
  <c r="APW35" s="1"/>
  <c r="APW36" s="1"/>
  <c r="APW37" s="1"/>
  <c r="APW38" s="1"/>
  <c r="APW39" s="1"/>
  <c r="APW40" s="1"/>
  <c r="APW41" s="1"/>
  <c r="APW42" s="1"/>
  <c r="APW43" s="1"/>
  <c r="APW44" s="1"/>
  <c r="AUL7"/>
  <c r="AUL8" s="1"/>
  <c r="AUL9" s="1"/>
  <c r="AUL10" s="1"/>
  <c r="AUL11" s="1"/>
  <c r="AUL12" s="1"/>
  <c r="AUL13" s="1"/>
  <c r="AUL14" s="1"/>
  <c r="AUL15" s="1"/>
  <c r="AUL16" s="1"/>
  <c r="AUL17" s="1"/>
  <c r="AUL18" s="1"/>
  <c r="AUL19" s="1"/>
  <c r="AUL20" s="1"/>
  <c r="AUL21" s="1"/>
  <c r="AUL22" s="1"/>
  <c r="AUL23" s="1"/>
  <c r="AUL24" s="1"/>
  <c r="AUL25" s="1"/>
  <c r="AUL26" s="1"/>
  <c r="AUL27" s="1"/>
  <c r="AUL28" s="1"/>
  <c r="AUL29" s="1"/>
  <c r="AUL30" s="1"/>
  <c r="AUL31" s="1"/>
  <c r="AUL32" s="1"/>
  <c r="AUL33" s="1"/>
  <c r="AUL34" s="1"/>
  <c r="AUL35" s="1"/>
  <c r="AUL36" s="1"/>
  <c r="AUL37" s="1"/>
  <c r="AUL38" s="1"/>
  <c r="AUL39" s="1"/>
  <c r="AUL40" s="1"/>
  <c r="AUL41" s="1"/>
  <c r="AUL42" s="1"/>
  <c r="AUL43" s="1"/>
  <c r="AUL44" s="1"/>
  <c r="AVN11"/>
  <c r="AVN12" s="1"/>
  <c r="AVN13" s="1"/>
  <c r="AVN14" s="1"/>
  <c r="AVN15" s="1"/>
  <c r="AVN16" s="1"/>
  <c r="AVN17" s="1"/>
  <c r="AVN18" s="1"/>
  <c r="AVN19" s="1"/>
  <c r="AVN20" s="1"/>
  <c r="AVN21" s="1"/>
  <c r="AVN22" s="1"/>
  <c r="AVN23" s="1"/>
  <c r="AVN24" s="1"/>
  <c r="AVN25" s="1"/>
  <c r="AVN26" s="1"/>
  <c r="AVN27" s="1"/>
  <c r="AVN28" s="1"/>
  <c r="AVN29" s="1"/>
  <c r="AVN30" s="1"/>
  <c r="AVN31" s="1"/>
  <c r="AVN32" s="1"/>
  <c r="AVN33" s="1"/>
  <c r="AVN34" s="1"/>
  <c r="AVN35" s="1"/>
  <c r="AVN36" s="1"/>
  <c r="AVN37" s="1"/>
  <c r="AVN38" s="1"/>
  <c r="AVN39" s="1"/>
  <c r="AVN40" s="1"/>
  <c r="AVN41" s="1"/>
  <c r="AVN42" s="1"/>
  <c r="AVN43" s="1"/>
  <c r="AVN44" s="1"/>
  <c r="GO7"/>
  <c r="GO8" s="1"/>
  <c r="GO9" s="1"/>
  <c r="GO10" s="1"/>
  <c r="GO11" s="1"/>
  <c r="GO12" s="1"/>
  <c r="GO13" s="1"/>
  <c r="GO14" s="1"/>
  <c r="GO15" s="1"/>
  <c r="GO16" s="1"/>
  <c r="GO17" s="1"/>
  <c r="GO18" s="1"/>
  <c r="GO19" s="1"/>
  <c r="GO20" s="1"/>
  <c r="GO21" s="1"/>
  <c r="GO22" s="1"/>
  <c r="GO23" s="1"/>
  <c r="GO24" s="1"/>
  <c r="GO25" s="1"/>
  <c r="GO26" s="1"/>
  <c r="GO27" s="1"/>
  <c r="GO28" s="1"/>
  <c r="GO29" s="1"/>
  <c r="GO30" s="1"/>
  <c r="GO31" s="1"/>
  <c r="GO32" s="1"/>
  <c r="GO33" s="1"/>
  <c r="GO34" s="1"/>
  <c r="GO35" s="1"/>
  <c r="GO36" s="1"/>
  <c r="GO37" s="1"/>
  <c r="GO38" s="1"/>
  <c r="GO39" s="1"/>
  <c r="GO40" s="1"/>
  <c r="GO41" s="1"/>
  <c r="GO42" s="1"/>
  <c r="GO43" s="1"/>
  <c r="GO44" s="1"/>
  <c r="AYM8" l="1"/>
  <c r="AYM9" s="1"/>
  <c r="AYM10" s="1"/>
  <c r="AYM11" s="1"/>
  <c r="AYM12" s="1"/>
  <c r="AYM13" s="1"/>
  <c r="AYM14" s="1"/>
  <c r="AYM15" s="1"/>
  <c r="AYM16" s="1"/>
  <c r="AYM17" s="1"/>
  <c r="AYM18" s="1"/>
  <c r="AYM19" s="1"/>
  <c r="AYM20" s="1"/>
  <c r="AYM21" s="1"/>
  <c r="AYM22" s="1"/>
  <c r="AXD7" l="1"/>
  <c r="AXD8" s="1"/>
  <c r="AXD9" s="1"/>
  <c r="AXD10" s="1"/>
  <c r="AXD11" s="1"/>
  <c r="AXD12" s="1"/>
  <c r="AXD13" s="1"/>
  <c r="AXD14" s="1"/>
  <c r="AXD15" s="1"/>
  <c r="AXD16" s="1"/>
  <c r="AXD17" s="1"/>
  <c r="AXD18" s="1"/>
  <c r="AXD19" s="1"/>
  <c r="AXD20" s="1"/>
  <c r="AXD21" s="1"/>
  <c r="AXD22" s="1"/>
  <c r="AXD23" s="1"/>
  <c r="AXD24" s="1"/>
  <c r="AXD25" s="1"/>
  <c r="AXD26" s="1"/>
  <c r="AXD27" s="1"/>
  <c r="AXD28" s="1"/>
  <c r="AXD29" s="1"/>
  <c r="AXD30" s="1"/>
  <c r="AXD31" s="1"/>
  <c r="AXD32" s="1"/>
  <c r="AXD33" s="1"/>
  <c r="AXD34" s="1"/>
  <c r="AXD35" s="1"/>
  <c r="AXD36" s="1"/>
  <c r="AXD37" s="1"/>
  <c r="AXD38" s="1"/>
  <c r="AXD39" s="1"/>
  <c r="AXD40" s="1"/>
  <c r="AXD41" s="1"/>
  <c r="AXD42" s="1"/>
  <c r="AXD43" s="1"/>
  <c r="AXD44" s="1"/>
  <c r="VY7" l="1"/>
  <c r="VY8" s="1"/>
  <c r="VY9" s="1"/>
  <c r="VY10" s="1"/>
  <c r="VY11" s="1"/>
  <c r="H642" i="38" l="1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12" l="1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09"/>
  <c r="H510"/>
  <c r="H511"/>
  <c r="H654"/>
  <c r="H495" l="1"/>
  <c r="H496"/>
  <c r="H497"/>
  <c r="H498"/>
  <c r="H499"/>
  <c r="H500"/>
  <c r="H501"/>
  <c r="H502"/>
  <c r="H503"/>
  <c r="H504"/>
  <c r="H505"/>
  <c r="H655" l="1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365" l="1"/>
  <c r="H364"/>
  <c r="H420"/>
  <c r="H421"/>
  <c r="H422"/>
  <c r="H423"/>
  <c r="H424"/>
  <c r="H425"/>
  <c r="H426"/>
  <c r="H427"/>
  <c r="H428"/>
  <c r="H429"/>
  <c r="H430"/>
  <c r="H431"/>
  <c r="H432"/>
  <c r="H433"/>
  <c r="H434"/>
  <c r="RJ8" i="4" l="1"/>
  <c r="RJ9" s="1"/>
  <c r="RJ10" s="1"/>
  <c r="RJ11" s="1"/>
  <c r="RJ12" s="1"/>
  <c r="AXY7" l="1"/>
  <c r="AXY8" s="1"/>
  <c r="AXY9" s="1"/>
  <c r="AXY10" s="1"/>
  <c r="D301" i="38" l="1"/>
  <c r="D370" s="1"/>
  <c r="D439" s="1"/>
  <c r="D508" s="1"/>
  <c r="D577" s="1"/>
  <c r="D646" s="1"/>
  <c r="WT7" i="4" l="1"/>
  <c r="WT8" s="1"/>
  <c r="WT9" s="1"/>
  <c r="WT10" s="1"/>
  <c r="WT11" s="1"/>
  <c r="WT12" s="1"/>
  <c r="H296" i="38" l="1"/>
  <c r="TU7" i="4" l="1"/>
  <c r="TU8" s="1"/>
  <c r="TU9" s="1"/>
  <c r="TU10" s="1"/>
  <c r="TU11" s="1"/>
  <c r="TU12" s="1"/>
  <c r="TU13" s="1"/>
  <c r="TU14" s="1"/>
  <c r="TU15" s="1"/>
  <c r="TU16" s="1"/>
  <c r="TU17" s="1"/>
  <c r="TU18" s="1"/>
  <c r="TU19" s="1"/>
  <c r="TU20" s="1"/>
  <c r="TU21" s="1"/>
  <c r="TU22" s="1"/>
  <c r="TU23" s="1"/>
  <c r="TU24" s="1"/>
  <c r="TU25" s="1"/>
  <c r="TU26" s="1"/>
  <c r="TU27" s="1"/>
  <c r="TU28" s="1"/>
  <c r="TU29" s="1"/>
  <c r="TU30" s="1"/>
  <c r="TU31" s="1"/>
  <c r="TU32" s="1"/>
  <c r="TU33" s="1"/>
  <c r="TU34" s="1"/>
  <c r="TU35" s="1"/>
  <c r="TU36" s="1"/>
  <c r="TU37" s="1"/>
  <c r="TU38" s="1"/>
  <c r="TU39" s="1"/>
  <c r="TU40" s="1"/>
  <c r="TU41" s="1"/>
  <c r="TU42" s="1"/>
  <c r="TU43" s="1"/>
  <c r="TU44" s="1"/>
  <c r="H363" i="38" l="1"/>
  <c r="H362"/>
  <c r="H361"/>
  <c r="H360"/>
  <c r="H359"/>
  <c r="H358"/>
  <c r="H357"/>
  <c r="H356"/>
  <c r="H355"/>
  <c r="H354"/>
  <c r="H353"/>
  <c r="H295"/>
  <c r="H294"/>
  <c r="H293"/>
  <c r="H292"/>
  <c r="H291"/>
  <c r="H290"/>
  <c r="H289"/>
  <c r="H288"/>
  <c r="H656" l="1"/>
  <c r="CT8" i="4" l="1"/>
  <c r="ACD7" l="1"/>
  <c r="ACD8" s="1"/>
  <c r="ACD9" s="1"/>
  <c r="ACD10" s="1"/>
  <c r="ACD11" s="1"/>
  <c r="ACD12" s="1"/>
  <c r="ACD13" s="1"/>
  <c r="ACD14" s="1"/>
  <c r="ACD15" s="1"/>
  <c r="ACD16" s="1"/>
  <c r="ACD17" s="1"/>
  <c r="ACD18" s="1"/>
  <c r="ACD19" s="1"/>
  <c r="ACD20" s="1"/>
  <c r="ACD21" s="1"/>
  <c r="ACD22" s="1"/>
  <c r="ACD23" s="1"/>
  <c r="ACD24" s="1"/>
  <c r="ACD25" s="1"/>
  <c r="ACD26" s="1"/>
  <c r="ACD27" s="1"/>
  <c r="ACD28" s="1"/>
  <c r="ACD29" s="1"/>
  <c r="ACD30" s="1"/>
  <c r="ACD31" s="1"/>
  <c r="ACD32" s="1"/>
  <c r="ACD33" s="1"/>
  <c r="ACD34" s="1"/>
  <c r="ACD35" s="1"/>
  <c r="ACD36" s="1"/>
  <c r="ACD37" s="1"/>
  <c r="ACD38" s="1"/>
  <c r="ACD39" s="1"/>
  <c r="ACD40" s="1"/>
  <c r="ACD41" s="1"/>
  <c r="ACD42" s="1"/>
  <c r="ACD43" s="1"/>
  <c r="ACD44" s="1"/>
  <c r="ADM7" l="1"/>
  <c r="ADM8" s="1"/>
  <c r="ADM9" s="1"/>
  <c r="ADM10" s="1"/>
  <c r="ADM11" s="1"/>
  <c r="ADM12" s="1"/>
  <c r="ADM13" s="1"/>
  <c r="ADM14" s="1"/>
  <c r="ADM15" s="1"/>
  <c r="ADM16" s="1"/>
  <c r="ADM17" s="1"/>
  <c r="ADM18" s="1"/>
  <c r="ADM19" s="1"/>
  <c r="ADM20" s="1"/>
  <c r="ADM21" s="1"/>
  <c r="ADM22" s="1"/>
  <c r="ADM23" s="1"/>
  <c r="ADM24" s="1"/>
  <c r="ADM25" s="1"/>
  <c r="ADM26" s="1"/>
  <c r="ADM27" s="1"/>
  <c r="ADM28" s="1"/>
  <c r="ADM29" s="1"/>
  <c r="ADM30" s="1"/>
  <c r="ADM31" s="1"/>
  <c r="ADM32" s="1"/>
  <c r="ADM33" s="1"/>
  <c r="ADM34" s="1"/>
  <c r="ADM35" s="1"/>
  <c r="ADM36" s="1"/>
  <c r="ADM37" s="1"/>
  <c r="ADM38" s="1"/>
  <c r="ADM39" s="1"/>
  <c r="ADM40" s="1"/>
  <c r="ADM41" s="1"/>
  <c r="ADM42" s="1"/>
  <c r="ADM43" s="1"/>
  <c r="ADM44" s="1"/>
  <c r="NA7"/>
  <c r="NA8" s="1"/>
  <c r="NA9" s="1"/>
  <c r="NA10" s="1"/>
  <c r="NA11" s="1"/>
  <c r="NA12" s="1"/>
  <c r="NA13" s="1"/>
  <c r="NA14" s="1"/>
  <c r="NA15" s="1"/>
  <c r="NA16" s="1"/>
  <c r="NA17" s="1"/>
  <c r="NA18" s="1"/>
  <c r="NA19" s="1"/>
  <c r="NA20" s="1"/>
  <c r="NA21" s="1"/>
  <c r="NA22" s="1"/>
  <c r="NA23" s="1"/>
  <c r="NA24" s="1"/>
  <c r="NA25" s="1"/>
  <c r="NA26" s="1"/>
  <c r="NA27" s="1"/>
  <c r="NA28" s="1"/>
  <c r="NA29" s="1"/>
  <c r="NA30" s="1"/>
  <c r="NA31" s="1"/>
  <c r="NA32" s="1"/>
  <c r="NA33" s="1"/>
  <c r="NA34" s="1"/>
  <c r="NA35" s="1"/>
  <c r="NA36" s="1"/>
  <c r="NA37" s="1"/>
  <c r="NA38" s="1"/>
  <c r="NA39" s="1"/>
  <c r="NA40" s="1"/>
  <c r="NA41" s="1"/>
  <c r="NA42" s="1"/>
  <c r="NA43" s="1"/>
  <c r="NA44" s="1"/>
  <c r="ZZ7" l="1"/>
  <c r="ZZ8" s="1"/>
  <c r="ZZ9" s="1"/>
  <c r="ZZ10" s="1"/>
  <c r="ZZ11" s="1"/>
  <c r="ZZ12" s="1"/>
  <c r="ZZ13" s="1"/>
  <c r="ZZ14" s="1"/>
  <c r="ZZ15" s="1"/>
  <c r="ZZ16" s="1"/>
  <c r="ZZ17" s="1"/>
  <c r="ZZ18" s="1"/>
  <c r="ZZ19" s="1"/>
  <c r="ZZ20" s="1"/>
  <c r="ZZ21" s="1"/>
  <c r="ZZ22" s="1"/>
  <c r="ZZ23" s="1"/>
  <c r="ZZ24" s="1"/>
  <c r="ZZ25" s="1"/>
  <c r="ZZ26" s="1"/>
  <c r="ZZ27" s="1"/>
  <c r="ZZ28" s="1"/>
  <c r="ZZ29" s="1"/>
  <c r="ZZ30" s="1"/>
  <c r="ZZ31" s="1"/>
  <c r="ZZ32" s="1"/>
  <c r="ZZ33" s="1"/>
  <c r="ZZ34" s="1"/>
  <c r="ZZ35" s="1"/>
  <c r="ZZ36" s="1"/>
  <c r="ZZ37" s="1"/>
  <c r="ZZ38" s="1"/>
  <c r="ZZ39" s="1"/>
  <c r="ZZ40" s="1"/>
  <c r="ZZ41" s="1"/>
  <c r="ZZ42" s="1"/>
  <c r="ZZ43" s="1"/>
  <c r="ZZ44" s="1"/>
  <c r="RQ8" l="1"/>
  <c r="RQ9" s="1"/>
  <c r="RQ10" s="1"/>
  <c r="RQ11" s="1"/>
  <c r="RQ12" s="1"/>
  <c r="RQ13" s="1"/>
  <c r="RQ14" s="1"/>
  <c r="RQ15" s="1"/>
  <c r="RQ16" s="1"/>
  <c r="RQ17" s="1"/>
  <c r="RQ18" s="1"/>
  <c r="RQ19" s="1"/>
  <c r="RQ20" s="1"/>
  <c r="RQ21" s="1"/>
  <c r="RQ22" s="1"/>
  <c r="RQ23" s="1"/>
  <c r="RQ24" s="1"/>
  <c r="RQ25" s="1"/>
  <c r="RQ26" s="1"/>
  <c r="RQ27" s="1"/>
  <c r="RQ28" s="1"/>
  <c r="RQ29" s="1"/>
  <c r="RQ30" s="1"/>
  <c r="RQ31" s="1"/>
  <c r="RQ32" s="1"/>
  <c r="RQ33" s="1"/>
  <c r="RQ34" s="1"/>
  <c r="RQ35" s="1"/>
  <c r="RQ36" s="1"/>
  <c r="RQ37" s="1"/>
  <c r="RQ38" s="1"/>
  <c r="RQ39" s="1"/>
  <c r="AEH7" l="1"/>
  <c r="AEH8" s="1"/>
  <c r="AEH9" s="1"/>
  <c r="AEH10" s="1"/>
  <c r="AEH11" s="1"/>
  <c r="AEH12" s="1"/>
  <c r="AEH13" s="1"/>
  <c r="AEH14" s="1"/>
  <c r="AEH15" s="1"/>
  <c r="AEH16" s="1"/>
  <c r="AEH17" s="1"/>
  <c r="AEH18" s="1"/>
  <c r="AEH19" s="1"/>
  <c r="AEH20" s="1"/>
  <c r="AEH21" s="1"/>
  <c r="AEH22" s="1"/>
  <c r="AEH23" s="1"/>
  <c r="AEH24" s="1"/>
  <c r="AEH25" s="1"/>
  <c r="AEH26" s="1"/>
  <c r="AEH27" s="1"/>
  <c r="AEH28" s="1"/>
  <c r="AEH29" s="1"/>
  <c r="AEH30" s="1"/>
  <c r="AEH31" s="1"/>
  <c r="AEH32" s="1"/>
  <c r="AEH33" s="1"/>
  <c r="AEH34" s="1"/>
  <c r="AEH35" s="1"/>
  <c r="AEH36" s="1"/>
  <c r="AEH37" s="1"/>
  <c r="AEH38" s="1"/>
  <c r="AEH39" s="1"/>
  <c r="AEH40" s="1"/>
  <c r="AEH41" s="1"/>
  <c r="AEH42" s="1"/>
  <c r="AEH43" s="1"/>
  <c r="AEH44" s="1"/>
  <c r="AEA7" l="1"/>
  <c r="AEA8" s="1"/>
  <c r="AEA9" s="1"/>
  <c r="AEA10" s="1"/>
  <c r="AEA11" s="1"/>
  <c r="AEA12" s="1"/>
  <c r="AEA13" s="1"/>
  <c r="AEA14" s="1"/>
  <c r="AEA15" s="1"/>
  <c r="AEA16" s="1"/>
  <c r="AEA17" s="1"/>
  <c r="AEA18" s="1"/>
  <c r="AEA19" s="1"/>
  <c r="AEA20" s="1"/>
  <c r="AEA21" s="1"/>
  <c r="AEA22" s="1"/>
  <c r="AEA23" s="1"/>
  <c r="AEA24" s="1"/>
  <c r="AEA25" s="1"/>
  <c r="AEA26" s="1"/>
  <c r="AEA27" s="1"/>
  <c r="AEA28" s="1"/>
  <c r="AEA29" s="1"/>
  <c r="AEA30" s="1"/>
  <c r="AEA31" s="1"/>
  <c r="AEA32" s="1"/>
  <c r="AEA33" s="1"/>
  <c r="AEA34" s="1"/>
  <c r="AEA35" s="1"/>
  <c r="AEA36" s="1"/>
  <c r="AEA37" s="1"/>
  <c r="AEA38" s="1"/>
  <c r="AEA39" s="1"/>
  <c r="AEA40" s="1"/>
  <c r="AEA41" s="1"/>
  <c r="AEA42" s="1"/>
  <c r="AEA43" s="1"/>
  <c r="AEA44" s="1"/>
  <c r="AUS7" l="1"/>
  <c r="AUS8" s="1"/>
  <c r="AUS9" s="1"/>
  <c r="AUS10" s="1"/>
  <c r="AUS11" s="1"/>
  <c r="AUS12" s="1"/>
  <c r="AUS13" s="1"/>
  <c r="AUS14" s="1"/>
  <c r="AUS15" s="1"/>
  <c r="AUS16" s="1"/>
  <c r="AUS17" s="1"/>
  <c r="AUS18" s="1"/>
  <c r="AUS19" s="1"/>
  <c r="AUS20" s="1"/>
  <c r="AUS21" s="1"/>
  <c r="AUS22" s="1"/>
  <c r="AUS23" s="1"/>
  <c r="AUS24" s="1"/>
  <c r="AUS25" s="1"/>
  <c r="AUS26" s="1"/>
  <c r="AUS27" s="1"/>
  <c r="AUS28" s="1"/>
  <c r="AUS29" s="1"/>
  <c r="AUS30" s="1"/>
  <c r="AUS31" s="1"/>
  <c r="AUS32" s="1"/>
  <c r="AUS33" s="1"/>
  <c r="AUS34" s="1"/>
  <c r="AUS35" s="1"/>
  <c r="AUS36" s="1"/>
  <c r="AUS37" s="1"/>
  <c r="AUS38" s="1"/>
  <c r="AUS39" s="1"/>
  <c r="AUS40" s="1"/>
  <c r="AUS41" s="1"/>
  <c r="AUS42" s="1"/>
  <c r="AUS43" s="1"/>
  <c r="AUS44" s="1"/>
  <c r="AQR7" l="1"/>
  <c r="AQR8" s="1"/>
  <c r="AQR9" s="1"/>
  <c r="AQR10" s="1"/>
  <c r="AQR11" s="1"/>
  <c r="AQR12" s="1"/>
  <c r="AQR13" s="1"/>
  <c r="AQR14" s="1"/>
  <c r="AQR15" s="1"/>
  <c r="AQR16" s="1"/>
  <c r="AQR17" s="1"/>
  <c r="AQR18" s="1"/>
  <c r="AQR19" s="1"/>
  <c r="AQR20" s="1"/>
  <c r="AQR21" s="1"/>
  <c r="AQR22" s="1"/>
  <c r="AQR23" s="1"/>
  <c r="AQR24" s="1"/>
  <c r="AQR25" s="1"/>
  <c r="AQR26" s="1"/>
  <c r="AQR27" s="1"/>
  <c r="AQR28" s="1"/>
  <c r="AQR29" s="1"/>
  <c r="AQR30" s="1"/>
  <c r="AQR31" s="1"/>
  <c r="AQR32" s="1"/>
  <c r="AQR33" s="1"/>
  <c r="AQR34" s="1"/>
  <c r="AQR35" s="1"/>
  <c r="AQR36" s="1"/>
  <c r="AQR37" s="1"/>
  <c r="AQR38" s="1"/>
  <c r="AQR39" s="1"/>
  <c r="AQR40" s="1"/>
  <c r="AQR41" s="1"/>
  <c r="AQR42" s="1"/>
  <c r="AQR43" s="1"/>
  <c r="AQR44" s="1"/>
  <c r="TN7"/>
  <c r="TN8" s="1"/>
  <c r="TN9" s="1"/>
  <c r="TN10" s="1"/>
  <c r="TN11" s="1"/>
  <c r="TN12" s="1"/>
  <c r="TN13" s="1"/>
  <c r="TN14" s="1"/>
  <c r="TN15" s="1"/>
  <c r="TN16" s="1"/>
  <c r="TN17" s="1"/>
  <c r="TN18" s="1"/>
  <c r="TN19" s="1"/>
  <c r="TN20" s="1"/>
  <c r="TN21" s="1"/>
  <c r="TN22" s="1"/>
  <c r="TN23" s="1"/>
  <c r="TN24" s="1"/>
  <c r="TN25" s="1"/>
  <c r="TN26" s="1"/>
  <c r="TN27" s="1"/>
  <c r="TN28" s="1"/>
  <c r="TN29" s="1"/>
  <c r="TN30" s="1"/>
  <c r="TN31" s="1"/>
  <c r="TN32" s="1"/>
  <c r="TN33" s="1"/>
  <c r="TN34" s="1"/>
  <c r="TN35" s="1"/>
  <c r="TN36" s="1"/>
  <c r="TN37" s="1"/>
  <c r="TN38" s="1"/>
  <c r="TN39" s="1"/>
  <c r="TN40" s="1"/>
  <c r="TN41" s="1"/>
  <c r="TN42" s="1"/>
  <c r="TN43" s="1"/>
  <c r="TN44" s="1"/>
  <c r="ATC7" l="1"/>
  <c r="ATC8" s="1"/>
  <c r="ATC9" s="1"/>
  <c r="ATC10" s="1"/>
  <c r="ATC11" s="1"/>
  <c r="ATC12" s="1"/>
  <c r="ATC13" s="1"/>
  <c r="ATC14" s="1"/>
  <c r="ATC15" s="1"/>
  <c r="ATC16" s="1"/>
  <c r="ATC17" s="1"/>
  <c r="ATC18" s="1"/>
  <c r="ATC19" s="1"/>
  <c r="ATC20" s="1"/>
  <c r="ATC21" s="1"/>
  <c r="ATC22" s="1"/>
  <c r="ATC23" s="1"/>
  <c r="ATC24" s="1"/>
  <c r="ATC25" s="1"/>
  <c r="ATC26" s="1"/>
  <c r="ATC27" s="1"/>
  <c r="ATC28" s="1"/>
  <c r="ATC29" s="1"/>
  <c r="ATC30" s="1"/>
  <c r="ATC31" s="1"/>
  <c r="ATC32" s="1"/>
  <c r="ATC33" s="1"/>
  <c r="ATC34" s="1"/>
  <c r="ATC35" s="1"/>
  <c r="ATC36" s="1"/>
  <c r="ATC37" s="1"/>
  <c r="ATC38" s="1"/>
  <c r="ATC39" s="1"/>
  <c r="ATC40" s="1"/>
  <c r="ATC41" s="1"/>
  <c r="ATC42" s="1"/>
  <c r="ATC43" s="1"/>
  <c r="ATC44" s="1"/>
  <c r="AFQ7" l="1"/>
  <c r="AFQ8" s="1"/>
  <c r="AFQ9" s="1"/>
  <c r="AFQ10" s="1"/>
  <c r="AFQ11" s="1"/>
  <c r="AFQ12" s="1"/>
  <c r="AFQ13" s="1"/>
  <c r="AFQ14" s="1"/>
  <c r="AFQ15" s="1"/>
  <c r="AFQ16" s="1"/>
  <c r="AFQ17" s="1"/>
  <c r="AFQ18" s="1"/>
  <c r="AFQ19" s="1"/>
  <c r="AFQ20" s="1"/>
  <c r="AFQ21" s="1"/>
  <c r="AFQ22" s="1"/>
  <c r="AFQ23" s="1"/>
  <c r="AFQ24" s="1"/>
  <c r="AFQ25" s="1"/>
  <c r="AFQ26" s="1"/>
  <c r="AFQ27" s="1"/>
  <c r="AFQ28" s="1"/>
  <c r="AFQ29" s="1"/>
  <c r="AFQ30" s="1"/>
  <c r="AFQ31" s="1"/>
  <c r="AFQ32" s="1"/>
  <c r="AFQ33" s="1"/>
  <c r="AFQ34" s="1"/>
  <c r="AFQ35" s="1"/>
  <c r="AFQ36" s="1"/>
  <c r="AFQ37" s="1"/>
  <c r="AFQ38" s="1"/>
  <c r="AFQ39" s="1"/>
  <c r="AFQ40" s="1"/>
  <c r="AFQ41" s="1"/>
  <c r="AFQ42" s="1"/>
  <c r="AFQ43" s="1"/>
  <c r="SS11" l="1"/>
  <c r="SS12" s="1"/>
  <c r="SS13" s="1"/>
  <c r="SS14" s="1"/>
  <c r="SS15" s="1"/>
  <c r="SS16" s="1"/>
  <c r="SS17" s="1"/>
  <c r="SS18" s="1"/>
  <c r="SS19" s="1"/>
  <c r="SS20" s="1"/>
  <c r="SS21" s="1"/>
  <c r="SS22" s="1"/>
  <c r="SS23" s="1"/>
  <c r="SS24" s="1"/>
  <c r="SS25" s="1"/>
  <c r="SS26" s="1"/>
  <c r="SS27" s="1"/>
  <c r="SS28" s="1"/>
  <c r="SS29" s="1"/>
  <c r="SS30" s="1"/>
  <c r="SS31" s="1"/>
  <c r="SS32" s="1"/>
  <c r="SS33" s="1"/>
  <c r="SS34" s="1"/>
  <c r="SS35" s="1"/>
  <c r="SS36" s="1"/>
  <c r="SS37" s="1"/>
  <c r="SS38" s="1"/>
  <c r="SS39" s="1"/>
  <c r="SS40" s="1"/>
  <c r="SS41" s="1"/>
  <c r="SS42" s="1"/>
  <c r="SS43" s="1"/>
  <c r="AKT7" l="1"/>
  <c r="AKT8" s="1"/>
  <c r="AKT9" s="1"/>
  <c r="AKT10" s="1"/>
  <c r="AKT11" s="1"/>
  <c r="AKT12" s="1"/>
  <c r="AKT13" s="1"/>
  <c r="AKT14" s="1"/>
  <c r="AKT15" s="1"/>
  <c r="AKT16" s="1"/>
  <c r="AKT17" s="1"/>
  <c r="AKT18" s="1"/>
  <c r="AKT19" s="1"/>
  <c r="AKT20" s="1"/>
  <c r="AKT21" s="1"/>
  <c r="AKT22" s="1"/>
  <c r="AKT23" s="1"/>
  <c r="AKT24" s="1"/>
  <c r="AKT25" s="1"/>
  <c r="AKT26" s="1"/>
  <c r="AKT27" s="1"/>
  <c r="AKT28" s="1"/>
  <c r="AKT29" s="1"/>
  <c r="AKT30" s="1"/>
  <c r="AKT31" s="1"/>
  <c r="AKT32" s="1"/>
  <c r="AKT33" s="1"/>
  <c r="AKT34" s="1"/>
  <c r="AKT35" s="1"/>
  <c r="AKT36" s="1"/>
  <c r="AKT37" s="1"/>
  <c r="AKT38" s="1"/>
  <c r="AKT39" s="1"/>
  <c r="AKT40" s="1"/>
  <c r="AKT41" s="1"/>
  <c r="AKT42" s="1"/>
  <c r="AKT43" s="1"/>
  <c r="AKT44" s="1"/>
  <c r="EY7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EY28" s="1"/>
  <c r="EY29" s="1"/>
  <c r="EY30" s="1"/>
  <c r="EY31" s="1"/>
  <c r="EY32" s="1"/>
  <c r="EY33" s="1"/>
  <c r="EY34" s="1"/>
  <c r="EY35" s="1"/>
  <c r="EY36" s="1"/>
  <c r="EY37" s="1"/>
  <c r="EY38" s="1"/>
  <c r="EY39" s="1"/>
  <c r="EY40" s="1"/>
  <c r="EY41" s="1"/>
  <c r="EY42" s="1"/>
  <c r="EY43" s="1"/>
  <c r="EY44" s="1"/>
  <c r="ASV7" l="1"/>
  <c r="ASV8" s="1"/>
  <c r="ASV9" s="1"/>
  <c r="ASV10" s="1"/>
  <c r="ASV11" s="1"/>
  <c r="ASV12" s="1"/>
  <c r="ASV13" s="1"/>
  <c r="ASV14" s="1"/>
  <c r="ASV15" s="1"/>
  <c r="ASV16" s="1"/>
  <c r="ASV17" s="1"/>
  <c r="ASV18" s="1"/>
  <c r="ASV19" s="1"/>
  <c r="ASV20" s="1"/>
  <c r="ASV21" s="1"/>
  <c r="ASV22" s="1"/>
  <c r="ATQ7"/>
  <c r="ATQ8" s="1"/>
  <c r="ATQ9" s="1"/>
  <c r="ATQ10" s="1"/>
  <c r="ATQ11" s="1"/>
  <c r="ATQ12" s="1"/>
  <c r="ATQ13" s="1"/>
  <c r="ATQ14" s="1"/>
  <c r="ATQ15" s="1"/>
  <c r="ATQ16" s="1"/>
  <c r="ATQ17" s="1"/>
  <c r="ATQ18" s="1"/>
  <c r="ATQ19" s="1"/>
  <c r="ATQ20" s="1"/>
  <c r="ATQ21" s="1"/>
  <c r="ATQ22" s="1"/>
  <c r="ATQ23" s="1"/>
  <c r="ATQ24" s="1"/>
  <c r="ATQ25" s="1"/>
  <c r="ATQ26" s="1"/>
  <c r="ATQ27" s="1"/>
  <c r="ATX7"/>
  <c r="ATX8" s="1"/>
  <c r="ATX9" s="1"/>
  <c r="ATX10" s="1"/>
  <c r="ATX11" s="1"/>
  <c r="ATX12" s="1"/>
  <c r="ATX13" s="1"/>
  <c r="ATX14" s="1"/>
  <c r="ATX15" s="1"/>
  <c r="ATX16" s="1"/>
  <c r="ATX17" s="1"/>
  <c r="AFC7"/>
  <c r="AFC8" s="1"/>
  <c r="AFC9" s="1"/>
  <c r="AFC10" s="1"/>
  <c r="AFC11" s="1"/>
  <c r="AFC12" s="1"/>
  <c r="AFC13" s="1"/>
  <c r="AFC14" s="1"/>
  <c r="AFC15" s="1"/>
  <c r="AFC16" s="1"/>
  <c r="AFC17" s="1"/>
  <c r="AFC18" s="1"/>
  <c r="AFC19" s="1"/>
  <c r="AFC20" s="1"/>
  <c r="AFC21" s="1"/>
  <c r="AFC22" s="1"/>
  <c r="AFC23" s="1"/>
  <c r="AFC24" s="1"/>
  <c r="AFC25" s="1"/>
  <c r="AFC26" s="1"/>
  <c r="AFC27" s="1"/>
  <c r="AFC28" s="1"/>
  <c r="AFC29" s="1"/>
  <c r="AFC30" s="1"/>
  <c r="AFC31" s="1"/>
  <c r="AFC32" s="1"/>
  <c r="AFC33" s="1"/>
  <c r="AFC34" s="1"/>
  <c r="AFC35" s="1"/>
  <c r="AFC36" s="1"/>
  <c r="AFC37" s="1"/>
  <c r="AFC38" s="1"/>
  <c r="AFC39" s="1"/>
  <c r="AFC40" s="1"/>
  <c r="AFC41" s="1"/>
  <c r="AFC42" s="1"/>
  <c r="AFC43" s="1"/>
  <c r="AFC44" s="1"/>
  <c r="AGL7"/>
  <c r="AGL8" s="1"/>
  <c r="AGL9" s="1"/>
  <c r="AGL10" s="1"/>
  <c r="AGL11" s="1"/>
  <c r="AGL12" s="1"/>
  <c r="AGL13" s="1"/>
  <c r="AGL14" s="1"/>
  <c r="AGL15" s="1"/>
  <c r="AGL16" s="1"/>
  <c r="AGL17" s="1"/>
  <c r="AGL18" s="1"/>
  <c r="AGL19" s="1"/>
  <c r="AGL20" s="1"/>
  <c r="AGL21" s="1"/>
  <c r="AGL22" s="1"/>
  <c r="AGL23" s="1"/>
  <c r="AGL24" s="1"/>
  <c r="AGL25" s="1"/>
  <c r="AGL26" s="1"/>
  <c r="AGL27" s="1"/>
  <c r="AGL28" s="1"/>
  <c r="AGL29" s="1"/>
  <c r="AGL30" s="1"/>
  <c r="AGL31" s="1"/>
  <c r="AGL32" s="1"/>
  <c r="AGL33" s="1"/>
  <c r="AGL34" s="1"/>
  <c r="AGL35" s="1"/>
  <c r="AGL36" s="1"/>
  <c r="AGL37" s="1"/>
  <c r="AGL38" s="1"/>
  <c r="AGL39" s="1"/>
  <c r="AGL40" s="1"/>
  <c r="AGL41" s="1"/>
  <c r="AGL42" s="1"/>
  <c r="AGL43" s="1"/>
  <c r="PL7"/>
  <c r="PL8" s="1"/>
  <c r="PL9" s="1"/>
  <c r="PL10" s="1"/>
  <c r="PL11" s="1"/>
  <c r="PL12" s="1"/>
  <c r="PL13" s="1"/>
  <c r="PL14" s="1"/>
  <c r="PL15" s="1"/>
  <c r="PL16" s="1"/>
  <c r="PL17" s="1"/>
  <c r="PL18" s="1"/>
  <c r="PL19" s="1"/>
  <c r="PL20" s="1"/>
  <c r="PL21" s="1"/>
  <c r="PL22" s="1"/>
  <c r="PL23" s="1"/>
  <c r="PL24" s="1"/>
  <c r="PL25" s="1"/>
  <c r="PL26" s="1"/>
  <c r="PL27" s="1"/>
  <c r="PL28" s="1"/>
  <c r="PL29" s="1"/>
  <c r="PL30" s="1"/>
  <c r="PL31" s="1"/>
  <c r="PL32" s="1"/>
  <c r="PL33" s="1"/>
  <c r="PL34" s="1"/>
  <c r="PL35" s="1"/>
  <c r="PL36" s="1"/>
  <c r="PL37" s="1"/>
  <c r="PL38" s="1"/>
  <c r="PL39" s="1"/>
  <c r="PL40" s="1"/>
  <c r="PL41" s="1"/>
  <c r="PL42" s="1"/>
  <c r="PL43" s="1"/>
  <c r="PL44" s="1"/>
  <c r="JG7"/>
  <c r="JG8" s="1"/>
  <c r="JG9" s="1"/>
  <c r="JG10" s="1"/>
  <c r="JG11" s="1"/>
  <c r="JG12" s="1"/>
  <c r="JN7"/>
  <c r="JN8" s="1"/>
  <c r="JN9" s="1"/>
  <c r="JN10" s="1"/>
  <c r="JN11" s="1"/>
  <c r="JN12" s="1"/>
  <c r="JN13" s="1"/>
  <c r="JN14" s="1"/>
  <c r="JN15" s="1"/>
  <c r="JN16" s="1"/>
  <c r="JN17" s="1"/>
  <c r="JN18" s="1"/>
  <c r="JU23"/>
  <c r="JU24" s="1"/>
  <c r="JU25" s="1"/>
  <c r="JU26" s="1"/>
  <c r="JU27" s="1"/>
  <c r="JU28" s="1"/>
  <c r="JU29" s="1"/>
  <c r="JU30" s="1"/>
  <c r="JU31" s="1"/>
  <c r="JU32" s="1"/>
  <c r="JU33" s="1"/>
  <c r="JU34" s="1"/>
  <c r="JU35" s="1"/>
  <c r="JU36" s="1"/>
  <c r="JU37" s="1"/>
  <c r="JU38" s="1"/>
  <c r="JU39" s="1"/>
  <c r="JU40" s="1"/>
  <c r="JU41" s="1"/>
  <c r="JU42" s="1"/>
  <c r="JU43" s="1"/>
  <c r="JU44" s="1"/>
  <c r="JU45" s="1"/>
  <c r="JU46" s="1"/>
  <c r="JU47" s="1"/>
  <c r="JU48" s="1"/>
  <c r="JU49" s="1"/>
  <c r="JU50" s="1"/>
  <c r="JU51" s="1"/>
  <c r="AHU7"/>
  <c r="AHU8" s="1"/>
  <c r="AHU9" s="1"/>
  <c r="AHU10" s="1"/>
  <c r="AHU11" s="1"/>
  <c r="AHU12" s="1"/>
  <c r="AHU13" s="1"/>
  <c r="AHU14" s="1"/>
  <c r="AHU15" s="1"/>
  <c r="AHU16" s="1"/>
  <c r="AHU17" s="1"/>
  <c r="AHU18" s="1"/>
  <c r="AHU19" s="1"/>
  <c r="AHU20" s="1"/>
  <c r="AHU21" s="1"/>
  <c r="AHU22" s="1"/>
  <c r="AHU23" s="1"/>
  <c r="AHU24" s="1"/>
  <c r="AHU25" s="1"/>
  <c r="AHU26" s="1"/>
  <c r="AHU27" s="1"/>
  <c r="AHU28" s="1"/>
  <c r="AHU29" s="1"/>
  <c r="AHU30" s="1"/>
  <c r="AHU31" s="1"/>
  <c r="AHU32" s="1"/>
  <c r="AHU33" s="1"/>
  <c r="AHU34" s="1"/>
  <c r="AHU35" s="1"/>
  <c r="AHU36" s="1"/>
  <c r="AHU37" s="1"/>
  <c r="AHU38" s="1"/>
  <c r="AHU39" s="1"/>
  <c r="AHU40" s="1"/>
  <c r="AHU41" s="1"/>
  <c r="AHU42" s="1"/>
  <c r="AHU43" s="1"/>
  <c r="YQ7"/>
  <c r="YQ8" s="1"/>
  <c r="YQ9" s="1"/>
  <c r="YQ10" s="1"/>
  <c r="YQ11" s="1"/>
  <c r="YQ12" s="1"/>
  <c r="YQ13" s="1"/>
  <c r="YQ14" s="1"/>
  <c r="YQ15" s="1"/>
  <c r="YQ16" s="1"/>
  <c r="YQ17" s="1"/>
  <c r="YQ18" s="1"/>
  <c r="YQ19" s="1"/>
  <c r="YQ20" s="1"/>
  <c r="YQ21" s="1"/>
  <c r="YQ22" s="1"/>
  <c r="YQ23" s="1"/>
  <c r="YQ24" s="1"/>
  <c r="YQ25" s="1"/>
  <c r="YQ26" s="1"/>
  <c r="YQ27" s="1"/>
  <c r="YQ28" s="1"/>
  <c r="YQ29" s="1"/>
  <c r="YQ30" s="1"/>
  <c r="YQ31" s="1"/>
  <c r="YQ32" s="1"/>
  <c r="YQ33" s="1"/>
  <c r="YQ34" s="1"/>
  <c r="YQ35" s="1"/>
  <c r="YQ36" s="1"/>
  <c r="YQ37" s="1"/>
  <c r="YQ38" s="1"/>
  <c r="YQ39" s="1"/>
  <c r="YQ40" s="1"/>
  <c r="YQ41" s="1"/>
  <c r="YQ42" s="1"/>
  <c r="YQ43" s="1"/>
  <c r="YQ44" s="1"/>
  <c r="XH7"/>
  <c r="XH8" s="1"/>
  <c r="XH9" s="1"/>
  <c r="XH10" s="1"/>
  <c r="XH11" s="1"/>
  <c r="XH12" s="1"/>
  <c r="XH13" s="1"/>
  <c r="XH14" s="1"/>
  <c r="XH15" s="1"/>
  <c r="XH16" s="1"/>
  <c r="XH17" s="1"/>
  <c r="XH18" s="1"/>
  <c r="XH19" s="1"/>
  <c r="XH20" s="1"/>
  <c r="XH21" s="1"/>
  <c r="XH22" s="1"/>
  <c r="XH23" s="1"/>
  <c r="XH24" s="1"/>
  <c r="XH25" s="1"/>
  <c r="XH26" s="1"/>
  <c r="XH27" s="1"/>
  <c r="XH28" s="1"/>
  <c r="XH29" s="1"/>
  <c r="XH30" s="1"/>
  <c r="XH31" s="1"/>
  <c r="XH32" s="1"/>
  <c r="XH33" s="1"/>
  <c r="XH34" s="1"/>
  <c r="XH35" s="1"/>
  <c r="XH36" s="1"/>
  <c r="XH37" s="1"/>
  <c r="XH38" s="1"/>
  <c r="XH39" s="1"/>
  <c r="XH40" s="1"/>
  <c r="XH41" s="1"/>
  <c r="XH42" s="1"/>
  <c r="XH43" s="1"/>
  <c r="XH44" s="1"/>
  <c r="ACK7" l="1"/>
  <c r="ACK8" s="1"/>
  <c r="ACK9" s="1"/>
  <c r="ACK10" s="1"/>
  <c r="ACK11" s="1"/>
  <c r="ACK12" s="1"/>
  <c r="ACK13" s="1"/>
  <c r="AYF7"/>
  <c r="AYF8" s="1"/>
  <c r="AYF9" s="1"/>
  <c r="AYF10" s="1"/>
  <c r="AYF11" s="1"/>
  <c r="AYF12" s="1"/>
  <c r="AYF13" s="1"/>
  <c r="AYF14" s="1"/>
  <c r="AYF15" s="1"/>
  <c r="AYF16" s="1"/>
  <c r="AYF17" s="1"/>
  <c r="AYF18" s="1"/>
  <c r="AYF19" s="1"/>
  <c r="AYF20" s="1"/>
  <c r="AYF21" s="1"/>
  <c r="AYF22" s="1"/>
  <c r="AYF23" s="1"/>
  <c r="AYF24" s="1"/>
  <c r="AYF25" s="1"/>
  <c r="AYF26" s="1"/>
  <c r="AYF27" s="1"/>
  <c r="AYF28" s="1"/>
  <c r="AYF29" s="1"/>
  <c r="AYF30" s="1"/>
  <c r="AYF31" s="1"/>
  <c r="AYF32" s="1"/>
  <c r="AYF33" s="1"/>
  <c r="AYF34" s="1"/>
  <c r="AYF35" s="1"/>
  <c r="AYF36" s="1"/>
  <c r="AYF37" s="1"/>
  <c r="AYF38" s="1"/>
  <c r="AYF39" s="1"/>
  <c r="AYF40" s="1"/>
  <c r="AYF41" s="1"/>
  <c r="AYF42" s="1"/>
  <c r="AYF43" s="1"/>
  <c r="AYF44" s="1"/>
  <c r="ABB7" l="1"/>
  <c r="ABB8" s="1"/>
  <c r="ABB9" s="1"/>
  <c r="ABB10" s="1"/>
  <c r="ABB11" s="1"/>
  <c r="ABB12" s="1"/>
  <c r="ABB13" s="1"/>
  <c r="ABB14" s="1"/>
  <c r="ABB15" s="1"/>
  <c r="ABB16" s="1"/>
  <c r="ABB17" s="1"/>
  <c r="ABB18" s="1"/>
  <c r="ABB19" s="1"/>
  <c r="ABB20" s="1"/>
  <c r="ABB21" s="1"/>
  <c r="ABB22" s="1"/>
  <c r="ABB23" s="1"/>
  <c r="ABB24" s="1"/>
  <c r="ABB25" s="1"/>
  <c r="ABB26" s="1"/>
  <c r="ABB27" s="1"/>
  <c r="ABB28" s="1"/>
  <c r="ABB29" s="1"/>
  <c r="ABB30" s="1"/>
  <c r="ABB31" s="1"/>
  <c r="ABB32" s="1"/>
  <c r="ABB33" s="1"/>
  <c r="ABB34" s="1"/>
  <c r="ABB35" s="1"/>
  <c r="ABB36" s="1"/>
  <c r="ABB37" s="1"/>
  <c r="ABB38" s="1"/>
  <c r="ABB39" s="1"/>
  <c r="ABB40" s="1"/>
  <c r="ABB41" s="1"/>
  <c r="ABB42" s="1"/>
  <c r="ABB43" s="1"/>
  <c r="ABB44" s="1"/>
  <c r="UI7" l="1"/>
  <c r="UI8" s="1"/>
  <c r="UI9" s="1"/>
  <c r="UI10" s="1"/>
  <c r="UI11" s="1"/>
  <c r="UI12" s="1"/>
  <c r="UI13" s="1"/>
  <c r="UI14" s="1"/>
  <c r="UI15" s="1"/>
  <c r="UI16" s="1"/>
  <c r="UI17" s="1"/>
  <c r="UI18" s="1"/>
  <c r="UI19" s="1"/>
  <c r="UI20" s="1"/>
  <c r="UI21" s="1"/>
  <c r="UI22" s="1"/>
  <c r="UI23" s="1"/>
  <c r="UI24" s="1"/>
  <c r="UI25" s="1"/>
  <c r="UI26" s="1"/>
  <c r="UI27" s="1"/>
  <c r="UI28" s="1"/>
  <c r="UI29" s="1"/>
  <c r="UI30" s="1"/>
  <c r="UI31" s="1"/>
  <c r="UI32" s="1"/>
  <c r="UI33" s="1"/>
  <c r="UI34" s="1"/>
  <c r="UI35" s="1"/>
  <c r="UI36" s="1"/>
  <c r="UI37" s="1"/>
  <c r="UI38" s="1"/>
  <c r="UI39" s="1"/>
  <c r="UI40" s="1"/>
  <c r="UI41" s="1"/>
  <c r="UI42" s="1"/>
  <c r="UI43" s="1"/>
  <c r="UI44" s="1"/>
  <c r="ABW7" l="1"/>
  <c r="ABW8" s="1"/>
  <c r="ABW9" s="1"/>
  <c r="ABW10" s="1"/>
  <c r="ABW11" s="1"/>
  <c r="ABW12" s="1"/>
  <c r="ABW13" s="1"/>
  <c r="ABW14" s="1"/>
  <c r="ABW15" s="1"/>
  <c r="ABW16" s="1"/>
  <c r="ABW17" s="1"/>
  <c r="ZS7" l="1"/>
  <c r="ZS8" s="1"/>
  <c r="ZS9" s="1"/>
  <c r="ZS10" s="1"/>
  <c r="ZS11" s="1"/>
  <c r="ZS12" s="1"/>
  <c r="ZS13" s="1"/>
  <c r="ZS14" s="1"/>
  <c r="ZS15" s="1"/>
  <c r="ZS16" s="1"/>
  <c r="ZS17" s="1"/>
  <c r="ZS18" s="1"/>
  <c r="ZS19" s="1"/>
  <c r="ZS20" s="1"/>
  <c r="ZS21" s="1"/>
  <c r="ZS22" s="1"/>
  <c r="ZS23" s="1"/>
  <c r="ZS24" s="1"/>
  <c r="ZS25" s="1"/>
  <c r="ZS26" s="1"/>
  <c r="ZS27" s="1"/>
  <c r="ZS28" s="1"/>
  <c r="ZS29" s="1"/>
  <c r="ZS30" s="1"/>
  <c r="ZS31" s="1"/>
  <c r="ZS32" s="1"/>
  <c r="ZS33" s="1"/>
  <c r="ZS34" s="1"/>
  <c r="ZS35" s="1"/>
  <c r="ZS36" s="1"/>
  <c r="ZS37" s="1"/>
  <c r="ZS38" s="1"/>
  <c r="ZS39" s="1"/>
  <c r="ZS40" s="1"/>
  <c r="ZS41" s="1"/>
  <c r="ZS42" s="1"/>
  <c r="ZS43" s="1"/>
  <c r="ZS44" s="1"/>
  <c r="XV7"/>
  <c r="XV8" s="1"/>
  <c r="XV9" s="1"/>
  <c r="XV10" s="1"/>
  <c r="XV11" s="1"/>
  <c r="XV12" s="1"/>
  <c r="XV13" s="1"/>
  <c r="XV14" s="1"/>
  <c r="XV15" s="1"/>
  <c r="XV16" s="1"/>
  <c r="XV17" s="1"/>
  <c r="XV18" s="1"/>
  <c r="XV19" s="1"/>
  <c r="XV20" s="1"/>
  <c r="XV21" s="1"/>
  <c r="XV22" s="1"/>
  <c r="XV23" s="1"/>
  <c r="XV24" s="1"/>
  <c r="XV25" s="1"/>
  <c r="XV26" s="1"/>
  <c r="XV27" s="1"/>
  <c r="XV28" s="1"/>
  <c r="XV29" s="1"/>
  <c r="XV30" s="1"/>
  <c r="XV31" s="1"/>
  <c r="XV32" s="1"/>
  <c r="XV33" s="1"/>
  <c r="XV34" s="1"/>
  <c r="XV35" s="1"/>
  <c r="XV36" s="1"/>
  <c r="XV37" s="1"/>
  <c r="XV38" s="1"/>
  <c r="XV39" s="1"/>
  <c r="XV40" s="1"/>
  <c r="XV41" s="1"/>
  <c r="XV42" s="1"/>
  <c r="XV43" s="1"/>
  <c r="XV44" s="1"/>
  <c r="APB16"/>
  <c r="APB17" s="1"/>
  <c r="APB18" s="1"/>
  <c r="APB19" s="1"/>
  <c r="APB20" s="1"/>
  <c r="APB21" s="1"/>
  <c r="APB22" s="1"/>
  <c r="APB23" s="1"/>
  <c r="APB24" s="1"/>
  <c r="APB25" s="1"/>
  <c r="APB26" s="1"/>
  <c r="APB27" s="1"/>
  <c r="APB28" s="1"/>
  <c r="APB29" s="1"/>
  <c r="APB30" s="1"/>
  <c r="APB31" s="1"/>
  <c r="APB32" s="1"/>
  <c r="APB33" s="1"/>
  <c r="APB34" s="1"/>
  <c r="APB35" s="1"/>
  <c r="APB36" s="1"/>
  <c r="APB37" s="1"/>
  <c r="APB38" s="1"/>
  <c r="APB39" s="1"/>
  <c r="APB40" s="1"/>
  <c r="APB41" s="1"/>
  <c r="APB42" s="1"/>
  <c r="APB43" s="1"/>
  <c r="IZ7" l="1"/>
  <c r="IZ8" s="1"/>
  <c r="IZ9" s="1"/>
  <c r="IZ10" s="1"/>
  <c r="IZ11" s="1"/>
  <c r="IZ12" s="1"/>
  <c r="IZ13" s="1"/>
  <c r="IZ14" s="1"/>
  <c r="IZ15" s="1"/>
  <c r="IZ16" s="1"/>
  <c r="IZ17" s="1"/>
  <c r="IZ18" s="1"/>
  <c r="IZ19" s="1"/>
  <c r="IZ20" s="1"/>
  <c r="IZ21" s="1"/>
  <c r="IZ22" s="1"/>
  <c r="IZ23" s="1"/>
  <c r="IZ24" s="1"/>
  <c r="IZ25" s="1"/>
  <c r="IZ26" s="1"/>
  <c r="IZ27" s="1"/>
  <c r="IZ28" s="1"/>
  <c r="IZ29" s="1"/>
  <c r="IZ30" s="1"/>
  <c r="IZ31" s="1"/>
  <c r="IZ32" s="1"/>
  <c r="IZ33" s="1"/>
  <c r="IZ34" s="1"/>
  <c r="IZ35" s="1"/>
  <c r="IZ36" s="1"/>
  <c r="IZ37" s="1"/>
  <c r="IZ38" s="1"/>
  <c r="IZ39" s="1"/>
  <c r="IZ40" s="1"/>
  <c r="IZ41" s="1"/>
  <c r="IZ42" s="1"/>
  <c r="IZ43" s="1"/>
  <c r="IZ44" s="1"/>
  <c r="AJR7"/>
  <c r="AJR8" s="1"/>
  <c r="AJR9" s="1"/>
  <c r="AJR10" s="1"/>
  <c r="AJR11" s="1"/>
  <c r="AJR12" s="1"/>
  <c r="AJR13" s="1"/>
  <c r="AJR14" s="1"/>
  <c r="AJR15" s="1"/>
  <c r="AJR16" s="1"/>
  <c r="AJR17" s="1"/>
  <c r="AJR18" s="1"/>
  <c r="AJR19" s="1"/>
  <c r="AJR20" s="1"/>
  <c r="AJR21" s="1"/>
  <c r="AJR22" s="1"/>
  <c r="AJR23" l="1"/>
  <c r="AJR24" s="1"/>
  <c r="AJR25" s="1"/>
  <c r="AJR26" s="1"/>
  <c r="AJR27" s="1"/>
  <c r="AJR28" s="1"/>
  <c r="AJR29" s="1"/>
  <c r="AJR30" s="1"/>
  <c r="AJR31" s="1"/>
  <c r="AJR32" s="1"/>
  <c r="AJR33" s="1"/>
  <c r="AJR34" s="1"/>
  <c r="AJR35" s="1"/>
  <c r="AJR36" s="1"/>
  <c r="AJR37" s="1"/>
  <c r="AJR38" s="1"/>
  <c r="AJR39" s="1"/>
  <c r="AJR40" s="1"/>
  <c r="AJR41" s="1"/>
  <c r="AJR42" s="1"/>
  <c r="AJR43" s="1"/>
  <c r="AJR44" s="1"/>
  <c r="AOG7" l="1"/>
  <c r="AOG8" s="1"/>
  <c r="AOG9" s="1"/>
  <c r="AOG10" s="1"/>
  <c r="AOG11" s="1"/>
  <c r="AOG12" s="1"/>
  <c r="AOG13" s="1"/>
  <c r="AOG14" s="1"/>
  <c r="AOG15" s="1"/>
  <c r="AOG16" s="1"/>
  <c r="AOG17" s="1"/>
  <c r="AOG18" s="1"/>
  <c r="AOG19" s="1"/>
  <c r="AOG20" s="1"/>
  <c r="AOG21" s="1"/>
  <c r="AOG22" s="1"/>
  <c r="AOG23" s="1"/>
  <c r="AOG24" s="1"/>
  <c r="IS7" l="1"/>
  <c r="IS8" s="1"/>
  <c r="IS9" s="1"/>
  <c r="IS10" s="1"/>
  <c r="IS11" s="1"/>
  <c r="IS12" s="1"/>
  <c r="IS13" s="1"/>
  <c r="IS14" s="1"/>
  <c r="IS15" s="1"/>
  <c r="IS16" s="1"/>
  <c r="IS17" s="1"/>
  <c r="IS18" s="1"/>
  <c r="IS19" s="1"/>
  <c r="IS20" s="1"/>
  <c r="IS21" s="1"/>
  <c r="IS22" s="1"/>
  <c r="IS23" s="1"/>
  <c r="IS24" s="1"/>
  <c r="IS25" s="1"/>
  <c r="IS26" s="1"/>
  <c r="IS27" s="1"/>
  <c r="IS28" s="1"/>
  <c r="IS29" s="1"/>
  <c r="IS30" s="1"/>
  <c r="IS31" s="1"/>
  <c r="IS32" s="1"/>
  <c r="IS33" s="1"/>
  <c r="IS34" s="1"/>
  <c r="IS35" s="1"/>
  <c r="IS36" s="1"/>
  <c r="IS37" s="1"/>
  <c r="IS38" s="1"/>
  <c r="IS39" s="1"/>
  <c r="IS40" s="1"/>
  <c r="IS41" s="1"/>
  <c r="IS42" s="1"/>
  <c r="IS43" s="1"/>
  <c r="IS44" s="1"/>
  <c r="AXK7"/>
  <c r="AXK8" s="1"/>
  <c r="AXK9" s="1"/>
  <c r="AXK10" s="1"/>
  <c r="AXK11" s="1"/>
  <c r="AXK12" s="1"/>
  <c r="AXK13" s="1"/>
  <c r="AXK14" s="1"/>
  <c r="AXK15" s="1"/>
  <c r="AXK16" s="1"/>
  <c r="AXK17" s="1"/>
  <c r="AXK18" s="1"/>
  <c r="AXK19" s="1"/>
  <c r="AXK20" s="1"/>
  <c r="AXK21" s="1"/>
  <c r="AXK22" s="1"/>
  <c r="AXK23" s="1"/>
  <c r="AXK24" s="1"/>
  <c r="AXK25" s="1"/>
  <c r="AXK26" s="1"/>
  <c r="AXK27" s="1"/>
  <c r="AXK28" s="1"/>
  <c r="AXK29" s="1"/>
  <c r="AXK30" s="1"/>
  <c r="AXK31" s="1"/>
  <c r="AXK32" s="1"/>
  <c r="AXK33" s="1"/>
  <c r="AXK34" s="1"/>
  <c r="AXK35" s="1"/>
  <c r="AXK36" s="1"/>
  <c r="AXK37" s="1"/>
  <c r="AXK38" s="1"/>
  <c r="AXK39" s="1"/>
  <c r="AXK40" s="1"/>
  <c r="AXK41" s="1"/>
  <c r="AXK42" s="1"/>
  <c r="AXK43" s="1"/>
  <c r="AXK44" s="1"/>
  <c r="OJ7" l="1"/>
  <c r="OJ8" s="1"/>
  <c r="OJ9" s="1"/>
  <c r="OJ10" s="1"/>
  <c r="OJ11" s="1"/>
  <c r="OJ12" s="1"/>
  <c r="OJ13" s="1"/>
  <c r="OJ14" s="1"/>
  <c r="OJ15" s="1"/>
  <c r="OJ16" s="1"/>
  <c r="OJ17" s="1"/>
  <c r="OJ18" s="1"/>
  <c r="OJ19" s="1"/>
  <c r="OJ20" s="1"/>
  <c r="OJ21" s="1"/>
  <c r="OJ22" s="1"/>
  <c r="OJ23" s="1"/>
  <c r="OJ24" s="1"/>
  <c r="OJ25" s="1"/>
  <c r="OJ26" s="1"/>
  <c r="OJ27" s="1"/>
  <c r="OJ28" s="1"/>
  <c r="OJ29" s="1"/>
  <c r="OJ30" s="1"/>
  <c r="OJ31" s="1"/>
  <c r="OJ32" s="1"/>
  <c r="OJ33" s="1"/>
  <c r="OJ34" s="1"/>
  <c r="OJ35" s="1"/>
  <c r="OJ36" s="1"/>
  <c r="OJ37" s="1"/>
  <c r="OJ38" s="1"/>
  <c r="OJ39" s="1"/>
  <c r="OJ40" s="1"/>
  <c r="OJ41" s="1"/>
  <c r="OJ42" s="1"/>
  <c r="OJ43" s="1"/>
  <c r="OJ44" s="1"/>
  <c r="BC7" l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BC44" s="1"/>
  <c r="ANS7" l="1"/>
  <c r="ANS8" s="1"/>
  <c r="ANS9" s="1"/>
  <c r="AKM7"/>
  <c r="AKM8" s="1"/>
  <c r="AKM9" s="1"/>
  <c r="AKM10" s="1"/>
  <c r="AKM11" s="1"/>
  <c r="AKM12" s="1"/>
  <c r="AKM13" s="1"/>
  <c r="AKM14" s="1"/>
  <c r="AKM15" s="1"/>
  <c r="AKM16" s="1"/>
  <c r="AKM17" s="1"/>
  <c r="AKM18" s="1"/>
  <c r="AKM19" s="1"/>
  <c r="AKM20" s="1"/>
  <c r="AKM21" s="1"/>
  <c r="AKM22" s="1"/>
  <c r="AKM23" s="1"/>
  <c r="AKM24" s="1"/>
  <c r="AKM25" s="1"/>
  <c r="AKM26" s="1"/>
  <c r="AKM27" s="1"/>
  <c r="AKM28" s="1"/>
  <c r="AKM29" s="1"/>
  <c r="AKM30" s="1"/>
  <c r="AKM31" s="1"/>
  <c r="AKM32" s="1"/>
  <c r="AKM33" s="1"/>
  <c r="AKM34" s="1"/>
  <c r="AKM35" s="1"/>
  <c r="AKM36" s="1"/>
  <c r="AKM37" s="1"/>
  <c r="AKM38" s="1"/>
  <c r="AKM39" s="1"/>
  <c r="AKM40" s="1"/>
  <c r="AKM41" s="1"/>
  <c r="AKM42" s="1"/>
  <c r="AKM43" s="1"/>
  <c r="AKM44" s="1"/>
  <c r="AKF7"/>
  <c r="AKF8" s="1"/>
  <c r="AKF9" s="1"/>
  <c r="AKF10" s="1"/>
  <c r="AKF11" s="1"/>
  <c r="AKF12" s="1"/>
  <c r="AKF13" s="1"/>
  <c r="ANS10" l="1"/>
  <c r="ANS11" s="1"/>
  <c r="ANS12" s="1"/>
  <c r="ANS13" s="1"/>
  <c r="ANS14" s="1"/>
  <c r="ANS15" s="1"/>
  <c r="ANS16" s="1"/>
  <c r="ANS17" s="1"/>
  <c r="ANS18" s="1"/>
  <c r="ANS19" s="1"/>
  <c r="ANS20" s="1"/>
  <c r="ANS21" s="1"/>
  <c r="ANS22" s="1"/>
  <c r="ANS23" s="1"/>
  <c r="ANS24" s="1"/>
  <c r="ANS25" s="1"/>
  <c r="ANS26" s="1"/>
  <c r="ANS27" s="1"/>
  <c r="ANS28" s="1"/>
  <c r="ANS29" s="1"/>
  <c r="ANS30" s="1"/>
  <c r="ANS31" s="1"/>
  <c r="ANS32" s="1"/>
  <c r="ANS33" s="1"/>
  <c r="ANS34" s="1"/>
  <c r="ANS35" s="1"/>
  <c r="ANS36" s="1"/>
  <c r="ANS37" s="1"/>
  <c r="ANS38" s="1"/>
  <c r="ANS39" s="1"/>
  <c r="ANS40" s="1"/>
  <c r="ANS41" s="1"/>
  <c r="ANS42" s="1"/>
  <c r="ANS43" s="1"/>
  <c r="ANS44" s="1"/>
  <c r="AON7" l="1"/>
  <c r="AON8" s="1"/>
  <c r="AON9" s="1"/>
  <c r="AON10" s="1"/>
  <c r="AON11" s="1"/>
  <c r="AON12" s="1"/>
  <c r="AON13" s="1"/>
  <c r="AON14" s="1"/>
  <c r="AON15" s="1"/>
  <c r="AON16" s="1"/>
  <c r="AON17" s="1"/>
  <c r="AON18" s="1"/>
  <c r="AON19" s="1"/>
  <c r="AON20" s="1"/>
  <c r="AON21" s="1"/>
  <c r="AON22" s="1"/>
  <c r="AON23" s="1"/>
  <c r="AON24" s="1"/>
  <c r="AON25" s="1"/>
  <c r="AON26" s="1"/>
  <c r="AON27" s="1"/>
  <c r="AON28" s="1"/>
  <c r="AON29" s="1"/>
  <c r="AON30" s="1"/>
  <c r="AON31" s="1"/>
  <c r="AON32" s="1"/>
  <c r="AON33" s="1"/>
  <c r="AON34" s="1"/>
  <c r="AON35" s="1"/>
  <c r="AON36" s="1"/>
  <c r="AON37" s="1"/>
  <c r="AON38" s="1"/>
  <c r="AON39" s="1"/>
  <c r="AON40" s="1"/>
  <c r="AON41" s="1"/>
  <c r="AON42" s="1"/>
  <c r="AON43" s="1"/>
  <c r="AWB12"/>
  <c r="AWB13" s="1"/>
  <c r="AWB14" s="1"/>
  <c r="AWB15" s="1"/>
  <c r="AWB16" s="1"/>
  <c r="AWB17" s="1"/>
  <c r="AWB18" s="1"/>
  <c r="AWB19" s="1"/>
  <c r="AWB20" s="1"/>
  <c r="AWB21" s="1"/>
  <c r="AWB22" s="1"/>
  <c r="AWB23" s="1"/>
  <c r="AWB24" s="1"/>
  <c r="AWB25" s="1"/>
  <c r="AWB26" s="1"/>
  <c r="AWB27" s="1"/>
  <c r="AWB28" s="1"/>
  <c r="AWB29" s="1"/>
  <c r="AWB30" s="1"/>
  <c r="AWB31" s="1"/>
  <c r="AWB32" s="1"/>
  <c r="AWB33" s="1"/>
  <c r="AWB34" s="1"/>
  <c r="AWB35" s="1"/>
  <c r="AWB36" s="1"/>
  <c r="AWB37" s="1"/>
  <c r="AWB38" s="1"/>
  <c r="AWB39" s="1"/>
  <c r="AWB40" s="1"/>
  <c r="AWB41" s="1"/>
  <c r="AWB42" s="1"/>
  <c r="AWB43" s="1"/>
  <c r="AWB44" s="1"/>
  <c r="QV7"/>
  <c r="QV8" s="1"/>
  <c r="QV9" s="1"/>
  <c r="QV10" s="1"/>
  <c r="QV11" s="1"/>
  <c r="QV12" s="1"/>
  <c r="QV13" s="1"/>
  <c r="QV14" s="1"/>
  <c r="QV15" s="1"/>
  <c r="QV16" s="1"/>
  <c r="QV17" s="1"/>
  <c r="QV18" s="1"/>
  <c r="QV19" s="1"/>
  <c r="QV20" s="1"/>
  <c r="QV21" s="1"/>
  <c r="QV22" s="1"/>
  <c r="QV23" s="1"/>
  <c r="QV24" s="1"/>
  <c r="QV25" s="1"/>
  <c r="QV26" s="1"/>
  <c r="QV27" s="1"/>
  <c r="QV28" s="1"/>
  <c r="QV29" s="1"/>
  <c r="QV30" s="1"/>
  <c r="QV31" s="1"/>
  <c r="QV32" s="1"/>
  <c r="QV33" s="1"/>
  <c r="QV34" s="1"/>
  <c r="QV35" s="1"/>
  <c r="QV36" s="1"/>
  <c r="QV37" s="1"/>
  <c r="QV38" s="1"/>
  <c r="QV39" s="1"/>
  <c r="QV40" s="1"/>
  <c r="QV41" s="1"/>
  <c r="QV42" s="1"/>
  <c r="QV43" s="1"/>
  <c r="QV44" s="1"/>
  <c r="QV45" s="1"/>
  <c r="GV7"/>
  <c r="GV8" s="1"/>
  <c r="GV9" s="1"/>
  <c r="GV10" s="1"/>
  <c r="GV11" s="1"/>
  <c r="GV12" s="1"/>
  <c r="GV13" s="1"/>
  <c r="GV14" s="1"/>
  <c r="GV15" s="1"/>
  <c r="GV16" s="1"/>
  <c r="GV17" s="1"/>
  <c r="GV18" s="1"/>
  <c r="GV19" s="1"/>
  <c r="GV20" s="1"/>
  <c r="GV21" s="1"/>
  <c r="GV22" s="1"/>
  <c r="GV23" s="1"/>
  <c r="GV24" s="1"/>
  <c r="GV25" s="1"/>
  <c r="GV26" s="1"/>
  <c r="GV27" s="1"/>
  <c r="GV28" s="1"/>
  <c r="GV29" s="1"/>
  <c r="GV30" s="1"/>
  <c r="GV31" s="1"/>
  <c r="GV32" s="1"/>
  <c r="GV33" s="1"/>
  <c r="GV34" s="1"/>
  <c r="GV35" s="1"/>
  <c r="GV36" s="1"/>
  <c r="GV37" s="1"/>
  <c r="GV38" s="1"/>
  <c r="GV39" s="1"/>
  <c r="GV40" s="1"/>
  <c r="GV41" s="1"/>
  <c r="GV42" s="1"/>
  <c r="GV43" s="1"/>
  <c r="GV44" s="1"/>
  <c r="AXR7" l="1"/>
  <c r="AXR8" s="1"/>
  <c r="AXR9" s="1"/>
  <c r="AXR10" s="1"/>
  <c r="AXR11" s="1"/>
  <c r="AXR12" s="1"/>
  <c r="AXR13" s="1"/>
  <c r="AXR14" s="1"/>
  <c r="AXR15" s="1"/>
  <c r="AXR16" s="1"/>
  <c r="AXR17" s="1"/>
  <c r="AXR18" s="1"/>
  <c r="AXR19" s="1"/>
  <c r="AXR20" s="1"/>
  <c r="AXR21" s="1"/>
  <c r="AXR22" s="1"/>
  <c r="AXR23" s="1"/>
  <c r="AXR24" s="1"/>
  <c r="AXR25" s="1"/>
  <c r="AXR26" s="1"/>
  <c r="AXR27" s="1"/>
  <c r="AXR28" s="1"/>
  <c r="AXR29" s="1"/>
  <c r="AXR30" s="1"/>
  <c r="AXR31" s="1"/>
  <c r="AXR32" s="1"/>
  <c r="AXR33" s="1"/>
  <c r="AXR34" s="1"/>
  <c r="AXR35" s="1"/>
  <c r="AXR36" s="1"/>
  <c r="AXR37" s="1"/>
  <c r="AXR38" s="1"/>
  <c r="AXR39" s="1"/>
  <c r="AXR40" s="1"/>
  <c r="AXR41" s="1"/>
  <c r="AXR42" s="1"/>
  <c r="AXR43" s="1"/>
  <c r="AXR44" s="1"/>
  <c r="AMQ7"/>
  <c r="AMQ8" s="1"/>
  <c r="AMQ9" s="1"/>
  <c r="AMQ10" s="1"/>
  <c r="AMQ11" s="1"/>
  <c r="AMQ12" s="1"/>
  <c r="AMQ13" s="1"/>
  <c r="AMQ14" s="1"/>
  <c r="AMQ15" s="1"/>
  <c r="AMQ16" s="1"/>
  <c r="AMQ17" s="1"/>
  <c r="AMQ18" s="1"/>
  <c r="AMQ19" s="1"/>
  <c r="AMQ20" s="1"/>
  <c r="AMQ21" s="1"/>
  <c r="AMQ22" s="1"/>
  <c r="AMQ23" s="1"/>
  <c r="AMQ24" s="1"/>
  <c r="AMQ25" s="1"/>
  <c r="AMQ26" s="1"/>
  <c r="AMQ27" s="1"/>
  <c r="AMQ28" s="1"/>
  <c r="AMQ29" s="1"/>
  <c r="AMQ30" s="1"/>
  <c r="AMQ31" s="1"/>
  <c r="AMQ32" s="1"/>
  <c r="AMQ33" s="1"/>
  <c r="AMQ34" s="1"/>
  <c r="AMQ35" s="1"/>
  <c r="AMQ36" s="1"/>
  <c r="AMQ37" s="1"/>
  <c r="AMQ38" s="1"/>
  <c r="AMQ39" s="1"/>
  <c r="AMQ40" s="1"/>
  <c r="AMQ41" s="1"/>
  <c r="AMQ42" s="1"/>
  <c r="AMQ43" s="1"/>
  <c r="AMQ44" s="1"/>
  <c r="AMX7"/>
  <c r="AMX8" s="1"/>
  <c r="AMX9" s="1"/>
  <c r="AMX10" s="1"/>
  <c r="AMX11" s="1"/>
  <c r="AMX12" s="1"/>
  <c r="AMX13" s="1"/>
  <c r="AMX14" s="1"/>
  <c r="AMX15" s="1"/>
  <c r="AMX16" s="1"/>
  <c r="AMX17" s="1"/>
  <c r="AMX18" s="1"/>
  <c r="AMX19" s="1"/>
  <c r="AMX20" s="1"/>
  <c r="AMX21" s="1"/>
  <c r="AMX22" s="1"/>
  <c r="AMX23" s="1"/>
  <c r="AMX24" s="1"/>
  <c r="AMX25" s="1"/>
  <c r="AMX26" s="1"/>
  <c r="AMX27" s="1"/>
  <c r="AMX28" s="1"/>
  <c r="AMX29" s="1"/>
  <c r="AMX30" s="1"/>
  <c r="AMX31" s="1"/>
  <c r="AMX32" s="1"/>
  <c r="AMX33" s="1"/>
  <c r="AMX34" s="1"/>
  <c r="AMX35" s="1"/>
  <c r="AMX36" s="1"/>
  <c r="AMX37" s="1"/>
  <c r="AMX38" s="1"/>
  <c r="AMX39" s="1"/>
  <c r="AMX40" s="1"/>
  <c r="AMX41" s="1"/>
  <c r="AMX42" s="1"/>
  <c r="AMX43" s="1"/>
  <c r="AMX44" s="1"/>
  <c r="AMX45" s="1"/>
  <c r="AMX46" s="1"/>
  <c r="AMX47" s="1"/>
  <c r="AMX48" s="1"/>
  <c r="AMX49" s="1"/>
  <c r="AMX50" s="1"/>
  <c r="AMX51" s="1"/>
  <c r="AMX52" s="1"/>
  <c r="AMX53" s="1"/>
  <c r="AMX54" s="1"/>
  <c r="AMX55" s="1"/>
  <c r="AMX56" s="1"/>
  <c r="AMX57" s="1"/>
  <c r="AMX58" s="1"/>
  <c r="AMX59" s="1"/>
  <c r="AMX60" s="1"/>
  <c r="JG13" l="1"/>
  <c r="JG14" s="1"/>
  <c r="JG15" s="1"/>
  <c r="JG16" s="1"/>
  <c r="JG17" s="1"/>
  <c r="JG18" s="1"/>
  <c r="JG19" s="1"/>
  <c r="JG20" s="1"/>
  <c r="JG21" s="1"/>
  <c r="JG22" s="1"/>
  <c r="JG23" s="1"/>
  <c r="JG24" s="1"/>
  <c r="JG25" s="1"/>
  <c r="JG26" s="1"/>
  <c r="JG27" s="1"/>
  <c r="JG28" s="1"/>
  <c r="JG29" s="1"/>
  <c r="JG30" s="1"/>
  <c r="JG31" s="1"/>
  <c r="JG32" s="1"/>
  <c r="JG33" s="1"/>
  <c r="JG34" s="1"/>
  <c r="JG35" s="1"/>
  <c r="JG36" s="1"/>
  <c r="JG37" s="1"/>
  <c r="JG38" s="1"/>
  <c r="JG39" s="1"/>
  <c r="JG40" s="1"/>
  <c r="JG41" s="1"/>
  <c r="JG42" s="1"/>
  <c r="JG43" s="1"/>
  <c r="JG44" s="1"/>
  <c r="AXY11" l="1"/>
  <c r="AXY12" s="1"/>
  <c r="AXY13" s="1"/>
  <c r="AXY14" s="1"/>
  <c r="AXY15" s="1"/>
  <c r="AXY16" s="1"/>
  <c r="AXY17" s="1"/>
  <c r="AXY18" s="1"/>
  <c r="AXY19" s="1"/>
  <c r="AXY20" s="1"/>
  <c r="AXY21" s="1"/>
  <c r="AXY22" s="1"/>
  <c r="AXY23" s="1"/>
  <c r="AXY24" s="1"/>
  <c r="AXY25" s="1"/>
  <c r="AXY26" s="1"/>
  <c r="AXY27" s="1"/>
  <c r="AXY28" s="1"/>
  <c r="AXY29" s="1"/>
  <c r="AXY30" s="1"/>
  <c r="AXY31" s="1"/>
  <c r="AXY32" s="1"/>
  <c r="AXY33" s="1"/>
  <c r="AXY34" s="1"/>
  <c r="AXY35" s="1"/>
  <c r="AXY36" s="1"/>
  <c r="AXY37" s="1"/>
  <c r="AXY38" s="1"/>
  <c r="AXY39" s="1"/>
  <c r="AXY40" s="1"/>
  <c r="AXY41" s="1"/>
  <c r="AXY42" s="1"/>
  <c r="AXY43" s="1"/>
  <c r="AXY44" s="1"/>
  <c r="AZO7"/>
  <c r="AZO8" s="1"/>
  <c r="AZO9" s="1"/>
  <c r="AZO10" s="1"/>
  <c r="AZO11" s="1"/>
  <c r="AZO12" s="1"/>
  <c r="AZO13" s="1"/>
  <c r="AZO14" s="1"/>
  <c r="AZO15" s="1"/>
  <c r="AZO16" s="1"/>
  <c r="AZO17" s="1"/>
  <c r="AZO18" s="1"/>
  <c r="AZO19" s="1"/>
  <c r="AZO20" s="1"/>
  <c r="AZO21" s="1"/>
  <c r="AZO22" s="1"/>
  <c r="AZO23" s="1"/>
  <c r="AZO24" s="1"/>
  <c r="AZO25" s="1"/>
  <c r="AZO26" s="1"/>
  <c r="AZO27" s="1"/>
  <c r="AZO28" s="1"/>
  <c r="AZO29" s="1"/>
  <c r="AZO30" s="1"/>
  <c r="AZO31" s="1"/>
  <c r="AZO32" s="1"/>
  <c r="AZO33" s="1"/>
  <c r="AZO34" s="1"/>
  <c r="AZO35" s="1"/>
  <c r="AZO36" s="1"/>
  <c r="AZO37" s="1"/>
  <c r="AZO38" s="1"/>
  <c r="AZO39" s="1"/>
  <c r="AZO40" s="1"/>
  <c r="AZO41" s="1"/>
  <c r="AZO42" s="1"/>
  <c r="AZO43" s="1"/>
  <c r="AZO44" s="1"/>
  <c r="AZH7"/>
  <c r="AZH8" s="1"/>
  <c r="AZH9" s="1"/>
  <c r="AZH10" s="1"/>
  <c r="AZH11" s="1"/>
  <c r="AZH12" s="1"/>
  <c r="AZH13" s="1"/>
  <c r="AZH14" s="1"/>
  <c r="AZH15" s="1"/>
  <c r="AZH16" s="1"/>
  <c r="AZH17" s="1"/>
  <c r="AZH18" s="1"/>
  <c r="AZH19" s="1"/>
  <c r="AZH20" s="1"/>
  <c r="AZH21" s="1"/>
  <c r="AZH22" s="1"/>
  <c r="AZH23" s="1"/>
  <c r="AZH24" s="1"/>
  <c r="AZH25" s="1"/>
  <c r="AZH26" s="1"/>
  <c r="AZH27" s="1"/>
  <c r="AZH28" s="1"/>
  <c r="AZH29" s="1"/>
  <c r="AZH30" s="1"/>
  <c r="AZH31" s="1"/>
  <c r="AZH32" s="1"/>
  <c r="AZH33" s="1"/>
  <c r="AZH34" s="1"/>
  <c r="AZH35" s="1"/>
  <c r="AZH36" s="1"/>
  <c r="AZH37" s="1"/>
  <c r="AZH38" s="1"/>
  <c r="AZH39" s="1"/>
  <c r="AZH40" s="1"/>
  <c r="AZH41" s="1"/>
  <c r="AZH42" s="1"/>
  <c r="AZH43" s="1"/>
  <c r="AZH44" s="1"/>
  <c r="HH6" i="20" l="1"/>
  <c r="HH7" s="1"/>
  <c r="HH8" s="1"/>
  <c r="HH9" s="1"/>
  <c r="HH10" s="1"/>
  <c r="HH11" s="1"/>
  <c r="HH12" s="1"/>
  <c r="HH13" s="1"/>
  <c r="HH14" s="1"/>
  <c r="HH15" s="1"/>
  <c r="HH16" s="1"/>
  <c r="HH17" s="1"/>
  <c r="HH18" s="1"/>
  <c r="HH19" s="1"/>
  <c r="HH20" s="1"/>
  <c r="HH21" s="1"/>
  <c r="HH22" s="1"/>
  <c r="HH23" s="1"/>
  <c r="HH24" s="1"/>
  <c r="HH25" s="1"/>
  <c r="HH26" s="1"/>
  <c r="HH27" s="1"/>
  <c r="HH28" s="1"/>
  <c r="HH29" s="1"/>
  <c r="HH30" s="1"/>
  <c r="HH31" s="1"/>
  <c r="HH32" s="1"/>
  <c r="HH33" s="1"/>
  <c r="HH34" s="1"/>
  <c r="HH35" s="1"/>
  <c r="HH36" s="1"/>
  <c r="HH37" s="1"/>
  <c r="HH38" s="1"/>
  <c r="HH39" s="1"/>
  <c r="HH40" s="1"/>
  <c r="HH41" s="1"/>
  <c r="HH42" s="1"/>
  <c r="HH43" s="1"/>
  <c r="H657" i="38" l="1"/>
  <c r="AO7" i="4" l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DC6" i="20" l="1"/>
  <c r="ADC7" s="1"/>
  <c r="ADC8" s="1"/>
  <c r="ADC9" s="1"/>
  <c r="ADC10" s="1"/>
  <c r="ADC11" s="1"/>
  <c r="ADC12" s="1"/>
  <c r="ADC13" s="1"/>
  <c r="ADC14" s="1"/>
  <c r="ADC15" s="1"/>
  <c r="ADC16" s="1"/>
  <c r="ADC17" s="1"/>
  <c r="ADC18" s="1"/>
  <c r="ADC19" s="1"/>
  <c r="ADC20" s="1"/>
  <c r="ADC21" s="1"/>
  <c r="ADC22" s="1"/>
  <c r="ADC23" s="1"/>
  <c r="ADC24" s="1"/>
  <c r="ADC25" s="1"/>
  <c r="ADC26" s="1"/>
  <c r="ADC27" s="1"/>
  <c r="ADC28" s="1"/>
  <c r="ADC29" s="1"/>
  <c r="ADC30" s="1"/>
  <c r="ADC31" s="1"/>
  <c r="ADC32" s="1"/>
  <c r="ADC33" s="1"/>
  <c r="ADC34" s="1"/>
  <c r="ADC35" s="1"/>
  <c r="ADC36" s="1"/>
  <c r="ADC37" s="1"/>
  <c r="ADC38" s="1"/>
  <c r="ADC39" s="1"/>
  <c r="ADC40" s="1"/>
  <c r="ADC41" s="1"/>
  <c r="ADC42" s="1"/>
  <c r="ADC43" s="1"/>
  <c r="AAD6"/>
  <c r="AAD7" s="1"/>
  <c r="AAD8" s="1"/>
  <c r="AAD9" s="1"/>
  <c r="AAD10" s="1"/>
  <c r="AAD11" s="1"/>
  <c r="AAD12" s="1"/>
  <c r="AAD13" s="1"/>
  <c r="AAD14" s="1"/>
  <c r="AAD15" s="1"/>
  <c r="AAD16" s="1"/>
  <c r="AAD17" s="1"/>
  <c r="AAD18" s="1"/>
  <c r="AAD19" s="1"/>
  <c r="AAD20" s="1"/>
  <c r="AAD21" s="1"/>
  <c r="AAD22" s="1"/>
  <c r="AAD23" s="1"/>
  <c r="AAD24" s="1"/>
  <c r="AAD25" s="1"/>
  <c r="AAD26" s="1"/>
  <c r="AAD27" s="1"/>
  <c r="AAD28" s="1"/>
  <c r="AAD29" s="1"/>
  <c r="AAD30" s="1"/>
  <c r="AAD31" s="1"/>
  <c r="AAD32" s="1"/>
  <c r="AAD33" s="1"/>
  <c r="AAD34" s="1"/>
  <c r="AAD35" s="1"/>
  <c r="AAD36" s="1"/>
  <c r="AAD37" s="1"/>
  <c r="AAD38" s="1"/>
  <c r="AAD39" s="1"/>
  <c r="AAD40" s="1"/>
  <c r="AAD41" s="1"/>
  <c r="AAD42" s="1"/>
  <c r="AAD43" s="1"/>
  <c r="ABF6" l="1"/>
  <c r="ABF7" s="1"/>
  <c r="ABF8" s="1"/>
  <c r="ABF9" s="1"/>
  <c r="ABF10" s="1"/>
  <c r="ABF11" s="1"/>
  <c r="ABF12" s="1"/>
  <c r="ABF13" s="1"/>
  <c r="ABF14" s="1"/>
  <c r="ABF15" s="1"/>
  <c r="ABF16" s="1"/>
  <c r="ABF17" s="1"/>
  <c r="ABF18" s="1"/>
  <c r="ABF19" s="1"/>
  <c r="ABF20" s="1"/>
  <c r="ABF21" s="1"/>
  <c r="ABF22" s="1"/>
  <c r="ABF23" s="1"/>
  <c r="ABF24" s="1"/>
  <c r="ABF25" s="1"/>
  <c r="ABF26" s="1"/>
  <c r="ABF27" s="1"/>
  <c r="ABF28" s="1"/>
  <c r="ABF29" s="1"/>
  <c r="ABF30" s="1"/>
  <c r="ABF31" s="1"/>
  <c r="ABF32" s="1"/>
  <c r="ABF33" s="1"/>
  <c r="ABF34" s="1"/>
  <c r="ABF35" s="1"/>
  <c r="ABF36" s="1"/>
  <c r="ABF37" s="1"/>
  <c r="ABF38" s="1"/>
  <c r="ABF39" s="1"/>
  <c r="ABF40" s="1"/>
  <c r="ABF41" s="1"/>
  <c r="ABF42" s="1"/>
  <c r="ABF43" s="1"/>
  <c r="ACO6"/>
  <c r="ACO7" s="1"/>
  <c r="ACO8" s="1"/>
  <c r="ACO9" s="1"/>
  <c r="ACO10" s="1"/>
  <c r="ACO11" s="1"/>
  <c r="ACO12" s="1"/>
  <c r="ACO13" s="1"/>
  <c r="ACO14" s="1"/>
  <c r="ACO15" s="1"/>
  <c r="ACO16" s="1"/>
  <c r="ACO17" s="1"/>
  <c r="ACO18" s="1"/>
  <c r="ACO19" s="1"/>
  <c r="ACO20" s="1"/>
  <c r="ACO21" s="1"/>
  <c r="ACO22" s="1"/>
  <c r="ACO23" s="1"/>
  <c r="ACO24" s="1"/>
  <c r="ACO25" s="1"/>
  <c r="ACO26" s="1"/>
  <c r="ACO27" s="1"/>
  <c r="ACO28" s="1"/>
  <c r="ACO29" s="1"/>
  <c r="ACO30" s="1"/>
  <c r="ACO31" s="1"/>
  <c r="ACO32" s="1"/>
  <c r="ACO33" s="1"/>
  <c r="ACO34" s="1"/>
  <c r="ACO35" s="1"/>
  <c r="ACO36" s="1"/>
  <c r="ACO37" s="1"/>
  <c r="ACO38" s="1"/>
  <c r="ACO39" s="1"/>
  <c r="ACO40" s="1"/>
  <c r="ACO41" s="1"/>
  <c r="ACO42" s="1"/>
  <c r="ACO43" s="1"/>
  <c r="FR6" l="1"/>
  <c r="FR7" s="1"/>
  <c r="FR8" s="1"/>
  <c r="FR9" s="1"/>
  <c r="FR10" s="1"/>
  <c r="FR11" s="1"/>
  <c r="FR12" s="1"/>
  <c r="FR13" s="1"/>
  <c r="FR14" s="1"/>
  <c r="FR15" s="1"/>
  <c r="FR16" s="1"/>
  <c r="FR17" s="1"/>
  <c r="FR18" s="1"/>
  <c r="FR19" s="1"/>
  <c r="FR20" s="1"/>
  <c r="FR21" s="1"/>
  <c r="FR22" s="1"/>
  <c r="FR23" s="1"/>
  <c r="FR24" s="1"/>
  <c r="FR25" s="1"/>
  <c r="FR26" s="1"/>
  <c r="FR27" s="1"/>
  <c r="FR28" s="1"/>
  <c r="FR29" s="1"/>
  <c r="FR30" s="1"/>
  <c r="FR31" s="1"/>
  <c r="FR32" s="1"/>
  <c r="FR33" s="1"/>
  <c r="FR34" s="1"/>
  <c r="FR35" s="1"/>
  <c r="FR36" s="1"/>
  <c r="FR37" s="1"/>
  <c r="FR38" s="1"/>
  <c r="FR39" s="1"/>
  <c r="FR40" s="1"/>
  <c r="FR41" s="1"/>
  <c r="FR42" s="1"/>
  <c r="FR43" s="1"/>
  <c r="AQY7" i="4" l="1"/>
  <c r="AQY8" s="1"/>
  <c r="AQY9" s="1"/>
  <c r="AQY10" s="1"/>
  <c r="AQY11" s="1"/>
  <c r="AQY12" s="1"/>
  <c r="AQY13" s="1"/>
  <c r="AQY14" s="1"/>
  <c r="AQY15" s="1"/>
  <c r="AQY16" s="1"/>
  <c r="AQY17" s="1"/>
  <c r="AQY18" s="1"/>
  <c r="AQY19" s="1"/>
  <c r="AQY20" s="1"/>
  <c r="AQY21" s="1"/>
  <c r="AQY22" s="1"/>
  <c r="AQY23" s="1"/>
  <c r="AQY24" s="1"/>
  <c r="AQY25" s="1"/>
  <c r="AQY26" s="1"/>
  <c r="AQY27" s="1"/>
  <c r="AQY28" s="1"/>
  <c r="AQY29" s="1"/>
  <c r="AQY30" s="1"/>
  <c r="AQY31" s="1"/>
  <c r="AQY32" s="1"/>
  <c r="AQY33" s="1"/>
  <c r="AQY34" s="1"/>
  <c r="AQY35" s="1"/>
  <c r="AQY36" s="1"/>
  <c r="AQY37" s="1"/>
  <c r="AQY38" s="1"/>
  <c r="AQY39" s="1"/>
  <c r="AQY40" s="1"/>
  <c r="AQY41" s="1"/>
  <c r="AQY42" s="1"/>
  <c r="AQY43" s="1"/>
  <c r="AQY44" s="1"/>
  <c r="MY6" i="20" l="1"/>
  <c r="MY7" s="1"/>
  <c r="MY8" s="1"/>
  <c r="MY9" s="1"/>
  <c r="MY10" s="1"/>
  <c r="MY11" s="1"/>
  <c r="MY12" s="1"/>
  <c r="MY13" s="1"/>
  <c r="MY14" s="1"/>
  <c r="MY15" s="1"/>
  <c r="MY16" s="1"/>
  <c r="MY17" s="1"/>
  <c r="MY18" s="1"/>
  <c r="MY19" s="1"/>
  <c r="MY20" s="1"/>
  <c r="MY21" s="1"/>
  <c r="MY22" s="1"/>
  <c r="MY23" s="1"/>
  <c r="MY24" s="1"/>
  <c r="MY25" s="1"/>
  <c r="MY26" s="1"/>
  <c r="MY27" s="1"/>
  <c r="MY28" s="1"/>
  <c r="MY29" s="1"/>
  <c r="MY30" s="1"/>
  <c r="MY31" s="1"/>
  <c r="MY32" s="1"/>
  <c r="MY33" s="1"/>
  <c r="MY34" s="1"/>
  <c r="MY35" s="1"/>
  <c r="MY36" s="1"/>
  <c r="MY37" s="1"/>
  <c r="MY38" s="1"/>
  <c r="MY39" s="1"/>
  <c r="MY40" s="1"/>
  <c r="MY41" s="1"/>
  <c r="MY42" s="1"/>
  <c r="MY43" s="1"/>
  <c r="ACV6"/>
  <c r="ACV7" s="1"/>
  <c r="ACV8" s="1"/>
  <c r="ACV9" s="1"/>
  <c r="ACV10" s="1"/>
  <c r="ACV11" s="1"/>
  <c r="NT6" l="1"/>
  <c r="NT7" s="1"/>
  <c r="NT8" s="1"/>
  <c r="NT9" s="1"/>
  <c r="NT10" s="1"/>
  <c r="NT11" s="1"/>
  <c r="NT12" s="1"/>
  <c r="NT13" s="1"/>
  <c r="NT14" s="1"/>
  <c r="NT15" s="1"/>
  <c r="NT16" s="1"/>
  <c r="NT17" s="1"/>
  <c r="NT18" s="1"/>
  <c r="NT19" s="1"/>
  <c r="NT20" s="1"/>
  <c r="NT21" s="1"/>
  <c r="NT22" s="1"/>
  <c r="NT23" s="1"/>
  <c r="NT24" s="1"/>
  <c r="NT25" s="1"/>
  <c r="NT26" s="1"/>
  <c r="NT27" s="1"/>
  <c r="NT28" s="1"/>
  <c r="NT29" s="1"/>
  <c r="NT30" s="1"/>
  <c r="NT31" s="1"/>
  <c r="NT32" s="1"/>
  <c r="NT33" s="1"/>
  <c r="NT34" s="1"/>
  <c r="NT35" s="1"/>
  <c r="NT36" s="1"/>
  <c r="NT37" s="1"/>
  <c r="NT38" s="1"/>
  <c r="NT39" s="1"/>
  <c r="NT40" s="1"/>
  <c r="NT41" s="1"/>
  <c r="NT42" s="1"/>
  <c r="NT43" s="1"/>
  <c r="ABT6" l="1"/>
  <c r="ABT7" s="1"/>
  <c r="ABT8" s="1"/>
  <c r="ABT9" s="1"/>
  <c r="ABT10" s="1"/>
  <c r="ABT11" s="1"/>
  <c r="ABT12" s="1"/>
  <c r="AAY6"/>
  <c r="AAY7" s="1"/>
  <c r="AAY8" s="1"/>
  <c r="AAY9" s="1"/>
  <c r="AAY10" s="1"/>
  <c r="AAY11" s="1"/>
  <c r="H381" i="38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371"/>
  <c r="H372"/>
  <c r="H373"/>
  <c r="H374"/>
  <c r="H375"/>
  <c r="H376"/>
  <c r="H377"/>
  <c r="H378"/>
  <c r="H379"/>
  <c r="H341"/>
  <c r="H342"/>
  <c r="H343"/>
  <c r="H344"/>
  <c r="H345"/>
  <c r="H346"/>
  <c r="H347"/>
  <c r="H348"/>
  <c r="H349"/>
  <c r="H350"/>
  <c r="H351"/>
  <c r="H352"/>
  <c r="BY7" i="4" l="1"/>
  <c r="BY8" s="1"/>
  <c r="BY9" s="1"/>
  <c r="BY10" s="1"/>
  <c r="BY11" s="1"/>
  <c r="BY12" s="1"/>
  <c r="BY13" s="1"/>
  <c r="BY14" s="1"/>
  <c r="BY15" s="1"/>
  <c r="BY16" s="1"/>
  <c r="BY17" s="1"/>
  <c r="BY18" s="1"/>
  <c r="BY19" s="1"/>
  <c r="BY20" s="1"/>
  <c r="BY21" s="1"/>
  <c r="BY22" s="1"/>
  <c r="BY23" s="1"/>
  <c r="BY24" s="1"/>
  <c r="BY25" s="1"/>
  <c r="BY26" s="1"/>
  <c r="BY27" s="1"/>
  <c r="BY28" s="1"/>
  <c r="BY29" s="1"/>
  <c r="BY30" s="1"/>
  <c r="BY31" s="1"/>
  <c r="BY32" s="1"/>
  <c r="BY33" s="1"/>
  <c r="BY34" s="1"/>
  <c r="BY35" s="1"/>
  <c r="BY36" s="1"/>
  <c r="BY37" s="1"/>
  <c r="BY38" s="1"/>
  <c r="BY39" s="1"/>
  <c r="BY40" s="1"/>
  <c r="BY41" s="1"/>
  <c r="BY42" s="1"/>
  <c r="BY43" s="1"/>
  <c r="BY44" s="1"/>
  <c r="H331" i="38" l="1"/>
  <c r="H332"/>
  <c r="H333"/>
  <c r="H334"/>
  <c r="H335"/>
  <c r="H336"/>
  <c r="H337"/>
  <c r="H338"/>
  <c r="H339"/>
  <c r="H340"/>
  <c r="H380"/>
  <c r="AYT7" i="4" l="1"/>
  <c r="AYT8" s="1"/>
  <c r="AYT9" s="1"/>
  <c r="AYT10" s="1"/>
  <c r="AYT11" s="1"/>
  <c r="AYT12" s="1"/>
  <c r="AYT13" s="1"/>
  <c r="AYT14" s="1"/>
  <c r="AYT15" s="1"/>
  <c r="AYT16" s="1"/>
  <c r="AYT17" s="1"/>
  <c r="AYT18" s="1"/>
  <c r="AYT19" s="1"/>
  <c r="AYT20" s="1"/>
  <c r="AYT21" s="1"/>
  <c r="AYT22" s="1"/>
  <c r="AYT23" s="1"/>
  <c r="AYT24" s="1"/>
  <c r="AYT25" s="1"/>
  <c r="AYT26" s="1"/>
  <c r="AYT27" s="1"/>
  <c r="AYT28" s="1"/>
  <c r="AYT29" s="1"/>
  <c r="AYT30" s="1"/>
  <c r="AYT31" s="1"/>
  <c r="AYT32" s="1"/>
  <c r="AYT33" s="1"/>
  <c r="AYT34" s="1"/>
  <c r="AYT35" s="1"/>
  <c r="AYT36" s="1"/>
  <c r="AYT37" s="1"/>
  <c r="AYT38" s="1"/>
  <c r="AYT39" s="1"/>
  <c r="AYT40" s="1"/>
  <c r="AYT41" s="1"/>
  <c r="AYT42" s="1"/>
  <c r="AYT43" s="1"/>
  <c r="AYT44" s="1"/>
  <c r="AYM23" l="1"/>
  <c r="AYM24" s="1"/>
  <c r="AYM25" s="1"/>
  <c r="AYM26" s="1"/>
  <c r="AYM27" s="1"/>
  <c r="AYM28" s="1"/>
  <c r="AYM29" s="1"/>
  <c r="AYM30" s="1"/>
  <c r="AYM31" s="1"/>
  <c r="AYM32" s="1"/>
  <c r="AYM33" s="1"/>
  <c r="AYM34" s="1"/>
  <c r="AYM35" s="1"/>
  <c r="AYM36" s="1"/>
  <c r="AYM37" s="1"/>
  <c r="AYM38" s="1"/>
  <c r="AYM39" s="1"/>
  <c r="AYM40" s="1"/>
  <c r="AYM41" s="1"/>
  <c r="AYM42" s="1"/>
  <c r="AYM43" s="1"/>
  <c r="AYM44" s="1"/>
  <c r="H285" i="38" l="1"/>
  <c r="H286"/>
  <c r="H287"/>
  <c r="MT7" i="4" l="1"/>
  <c r="MT8" s="1"/>
  <c r="MT9" s="1"/>
  <c r="MT10" s="1"/>
  <c r="MT11" s="1"/>
  <c r="MT12" s="1"/>
  <c r="H326" i="38" l="1"/>
  <c r="H327"/>
  <c r="H328"/>
  <c r="H329"/>
  <c r="H330"/>
  <c r="YU6" i="20"/>
  <c r="YU7" s="1"/>
  <c r="YU8" s="1"/>
  <c r="YU9" s="1"/>
  <c r="YU10" s="1"/>
  <c r="YU11" s="1"/>
  <c r="YU12" s="1"/>
  <c r="YU13" s="1"/>
  <c r="YU14" s="1"/>
  <c r="YU15" s="1"/>
  <c r="YU16" s="1"/>
  <c r="YU17" s="1"/>
  <c r="YU18" s="1"/>
  <c r="YU19" s="1"/>
  <c r="YU20" s="1"/>
  <c r="YU21" s="1"/>
  <c r="YU22" s="1"/>
  <c r="YU23" s="1"/>
  <c r="YU24" s="1"/>
  <c r="YU25" s="1"/>
  <c r="YU26" s="1"/>
  <c r="YU27" s="1"/>
  <c r="YU28" s="1"/>
  <c r="YU29" s="1"/>
  <c r="YU30" s="1"/>
  <c r="YU31" s="1"/>
  <c r="YU32" s="1"/>
  <c r="YU33" s="1"/>
  <c r="YU34" s="1"/>
  <c r="YU35" s="1"/>
  <c r="YU36" s="1"/>
  <c r="YU37" s="1"/>
  <c r="YU38" s="1"/>
  <c r="YU39" s="1"/>
  <c r="YU40" s="1"/>
  <c r="YU41" s="1"/>
  <c r="YU42" s="1"/>
  <c r="YU43" s="1"/>
  <c r="YU44" s="1"/>
  <c r="YU45" s="1"/>
  <c r="YU46" s="1"/>
  <c r="YU47" s="1"/>
  <c r="YU48" s="1"/>
  <c r="YU49" s="1"/>
  <c r="YU50" s="1"/>
  <c r="YU51" s="1"/>
  <c r="YU52" s="1"/>
  <c r="YU53" s="1"/>
  <c r="YU54" s="1"/>
  <c r="YU55" s="1"/>
  <c r="YU56" s="1"/>
  <c r="YU57" s="1"/>
  <c r="YU58" s="1"/>
  <c r="YU59" s="1"/>
  <c r="YU60" s="1"/>
  <c r="YU61" s="1"/>
  <c r="YU62" s="1"/>
  <c r="YU63" s="1"/>
  <c r="YU64" s="1"/>
  <c r="T7" i="4" l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H302" i="38" l="1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ABM6" i="20" l="1"/>
  <c r="ABM7" s="1"/>
  <c r="ABM8" s="1"/>
  <c r="ABM9" s="1"/>
  <c r="ABM10" s="1"/>
  <c r="ABM11" s="1"/>
  <c r="ABM12" s="1"/>
  <c r="ABM13" s="1"/>
  <c r="ABM14" s="1"/>
  <c r="ABM15" s="1"/>
  <c r="ABM16" s="1"/>
  <c r="ABM17" s="1"/>
  <c r="ABM18" s="1"/>
  <c r="ABM19" s="1"/>
  <c r="ABM20" s="1"/>
  <c r="ABM21" s="1"/>
  <c r="ABM22" s="1"/>
  <c r="ABM23" s="1"/>
  <c r="ABM24" s="1"/>
  <c r="ABM25" s="1"/>
  <c r="ABM26" s="1"/>
  <c r="ABM27" s="1"/>
  <c r="ABM28" s="1"/>
  <c r="ABM29" s="1"/>
  <c r="ABM30" s="1"/>
  <c r="ABM31" s="1"/>
  <c r="ABM32" s="1"/>
  <c r="ABM33" s="1"/>
  <c r="ABM34" s="1"/>
  <c r="ABM35" s="1"/>
  <c r="ABM36" s="1"/>
  <c r="ABM37" s="1"/>
  <c r="ABM38" s="1"/>
  <c r="ABM39" s="1"/>
  <c r="ABM40" s="1"/>
  <c r="ABM41" s="1"/>
  <c r="ABM42" s="1"/>
  <c r="ABM43" s="1"/>
  <c r="IC6" l="1"/>
  <c r="IC7" s="1"/>
  <c r="IC8" s="1"/>
  <c r="IC9" s="1"/>
  <c r="IC10" s="1"/>
  <c r="IC11" s="1"/>
  <c r="IC12" s="1"/>
  <c r="IC13" s="1"/>
  <c r="IC14" s="1"/>
  <c r="IC15" s="1"/>
  <c r="IC16" s="1"/>
  <c r="IC17" s="1"/>
  <c r="IC18" s="1"/>
  <c r="IC19" s="1"/>
  <c r="IC20" s="1"/>
  <c r="IC21" s="1"/>
  <c r="IC22" s="1"/>
  <c r="IC23" s="1"/>
  <c r="IC24" s="1"/>
  <c r="IC25" s="1"/>
  <c r="IC26" s="1"/>
  <c r="IC27" s="1"/>
  <c r="IC28" s="1"/>
  <c r="IC29" s="1"/>
  <c r="IC30" s="1"/>
  <c r="IC31" s="1"/>
  <c r="IC32" s="1"/>
  <c r="IC33" s="1"/>
  <c r="IC34" s="1"/>
  <c r="IC35" s="1"/>
  <c r="IC36" s="1"/>
  <c r="IC37" s="1"/>
  <c r="IC38" s="1"/>
  <c r="IC39" s="1"/>
  <c r="IC40" s="1"/>
  <c r="IC41" s="1"/>
  <c r="IC42" s="1"/>
  <c r="IC43" s="1"/>
  <c r="GF6" l="1"/>
  <c r="GF7" l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GF28" s="1"/>
  <c r="GF29" s="1"/>
  <c r="GF30" s="1"/>
  <c r="GF31" s="1"/>
  <c r="GF32" s="1"/>
  <c r="GF33" s="1"/>
  <c r="GF34" s="1"/>
  <c r="GF35" s="1"/>
  <c r="GF36" s="1"/>
  <c r="GF37" s="1"/>
  <c r="GF38" s="1"/>
  <c r="GF39" s="1"/>
  <c r="GF40" s="1"/>
  <c r="GF41" s="1"/>
  <c r="GF42" s="1"/>
  <c r="GF43" s="1"/>
  <c r="RU6" l="1"/>
  <c r="RU7" s="1"/>
  <c r="RU8" s="1"/>
  <c r="RU9" s="1"/>
  <c r="RU10" s="1"/>
  <c r="RU11" s="1"/>
  <c r="RU12" s="1"/>
  <c r="RU13" s="1"/>
  <c r="RU14" s="1"/>
  <c r="RU15" s="1"/>
  <c r="RU16" s="1"/>
  <c r="RU17" s="1"/>
  <c r="RU18" s="1"/>
  <c r="RU19" s="1"/>
  <c r="RU20" s="1"/>
  <c r="RU21" s="1"/>
  <c r="RU22" s="1"/>
  <c r="RU23" s="1"/>
  <c r="RU24" s="1"/>
  <c r="RU25" s="1"/>
  <c r="RU26" s="1"/>
  <c r="RU27" s="1"/>
  <c r="RU28" s="1"/>
  <c r="RU29" s="1"/>
  <c r="RU30" s="1"/>
  <c r="RU31" s="1"/>
  <c r="RU32" s="1"/>
  <c r="RU33" s="1"/>
  <c r="RU34" s="1"/>
  <c r="RU35" s="1"/>
  <c r="RU36" s="1"/>
  <c r="RU37" s="1"/>
  <c r="RU38" s="1"/>
  <c r="RU39" s="1"/>
  <c r="RU40" s="1"/>
  <c r="RU41" s="1"/>
  <c r="RU42" s="1"/>
  <c r="RU43" s="1"/>
  <c r="TD6"/>
  <c r="TD7" s="1"/>
  <c r="TD8" s="1"/>
  <c r="TD9" s="1"/>
  <c r="TD10" s="1"/>
  <c r="TD11" s="1"/>
  <c r="TD12" s="1"/>
  <c r="TD13" s="1"/>
  <c r="TD14" s="1"/>
  <c r="TD15" s="1"/>
  <c r="TD16" s="1"/>
  <c r="TD17" s="1"/>
  <c r="TD18" s="1"/>
  <c r="TD19" s="1"/>
  <c r="TD20" s="1"/>
  <c r="TD21" s="1"/>
  <c r="TD22" s="1"/>
  <c r="TD23" s="1"/>
  <c r="TD24" s="1"/>
  <c r="TD25" s="1"/>
  <c r="TD26" s="1"/>
  <c r="TD27" s="1"/>
  <c r="TD28" s="1"/>
  <c r="TD29" s="1"/>
  <c r="TD30" s="1"/>
  <c r="TD31" s="1"/>
  <c r="TD32" s="1"/>
  <c r="TD33" s="1"/>
  <c r="TD34" s="1"/>
  <c r="TD35" s="1"/>
  <c r="TD36" s="1"/>
  <c r="TD37" s="1"/>
  <c r="TD38" s="1"/>
  <c r="TD39" s="1"/>
  <c r="TD40" s="1"/>
  <c r="TD41" s="1"/>
  <c r="TD42" s="1"/>
  <c r="TD43" s="1"/>
  <c r="WT13" i="4" l="1"/>
  <c r="WT14" s="1"/>
  <c r="WT15" s="1"/>
  <c r="WT16" s="1"/>
  <c r="WT17" s="1"/>
  <c r="WT18" s="1"/>
  <c r="WT19" s="1"/>
  <c r="WT20" s="1"/>
  <c r="WT21" s="1"/>
  <c r="WT22" s="1"/>
  <c r="WT23" s="1"/>
  <c r="WT24" s="1"/>
  <c r="WT25" s="1"/>
  <c r="WT26" s="1"/>
  <c r="WT27" s="1"/>
  <c r="WT28" s="1"/>
  <c r="WT29" s="1"/>
  <c r="WT30" s="1"/>
  <c r="WT31" s="1"/>
  <c r="WT32" s="1"/>
  <c r="WT33" s="1"/>
  <c r="WT34" s="1"/>
  <c r="WT35" s="1"/>
  <c r="WT36" s="1"/>
  <c r="WT37" s="1"/>
  <c r="WT38" s="1"/>
  <c r="WT39" s="1"/>
  <c r="WT40" s="1"/>
  <c r="WT41" s="1"/>
  <c r="WT42" s="1"/>
  <c r="WT43" s="1"/>
  <c r="WT44" s="1"/>
  <c r="ALV7"/>
  <c r="ALV8" s="1"/>
  <c r="ALV9" s="1"/>
  <c r="ALV10" s="1"/>
  <c r="ALV11" s="1"/>
  <c r="ALV12" s="1"/>
  <c r="ALV13" s="1"/>
  <c r="ALV14" s="1"/>
  <c r="ALV15" s="1"/>
  <c r="ALV16" s="1"/>
  <c r="ALV17" s="1"/>
  <c r="ALV18" s="1"/>
  <c r="ALV19" s="1"/>
  <c r="ALV20" s="1"/>
  <c r="ALV21" s="1"/>
  <c r="ALV22" s="1"/>
  <c r="ALV23" s="1"/>
  <c r="ALV24" s="1"/>
  <c r="ALV25" s="1"/>
  <c r="ALV26" s="1"/>
  <c r="ALV27" s="1"/>
  <c r="ALV28" s="1"/>
  <c r="ALV29" s="1"/>
  <c r="ALV30" s="1"/>
  <c r="ALV31" s="1"/>
  <c r="ALV32" s="1"/>
  <c r="ALV33" s="1"/>
  <c r="ALV34" s="1"/>
  <c r="ALV35" s="1"/>
  <c r="ALV36" s="1"/>
  <c r="ALV37" s="1"/>
  <c r="ALV38" s="1"/>
  <c r="ALV39" s="1"/>
  <c r="ALV40" s="1"/>
  <c r="ALV41" s="1"/>
  <c r="ALV42" s="1"/>
  <c r="ALV43" s="1"/>
  <c r="ALV44" s="1"/>
  <c r="ASH7" l="1"/>
  <c r="ASH8" s="1"/>
  <c r="ASH9" s="1"/>
  <c r="ASH10" s="1"/>
  <c r="ASH11" s="1"/>
  <c r="ASH12" s="1"/>
  <c r="ASH13" s="1"/>
  <c r="ASH14" s="1"/>
  <c r="ASH15" s="1"/>
  <c r="ASH16" s="1"/>
  <c r="ASH17" s="1"/>
  <c r="ASH18" s="1"/>
  <c r="ASH19" s="1"/>
  <c r="ASH20" s="1"/>
  <c r="ASH21" s="1"/>
  <c r="ASH22" s="1"/>
  <c r="ASH23" s="1"/>
  <c r="ASH24" s="1"/>
  <c r="ASH25" s="1"/>
  <c r="ASH26" s="1"/>
  <c r="ASH27" s="1"/>
  <c r="ASH28" s="1"/>
  <c r="ASH29" s="1"/>
  <c r="ASH30" s="1"/>
  <c r="ASH31" s="1"/>
  <c r="ASH32" s="1"/>
  <c r="ASH33" s="1"/>
  <c r="ASH34" s="1"/>
  <c r="ASH35" s="1"/>
  <c r="ASH36" s="1"/>
  <c r="ASH37" s="1"/>
  <c r="ASH38" s="1"/>
  <c r="ASH39" s="1"/>
  <c r="ASH40" s="1"/>
  <c r="ASH41" s="1"/>
  <c r="ASH42" s="1"/>
  <c r="ASH43" s="1"/>
  <c r="ASH44" s="1"/>
  <c r="ASV23"/>
  <c r="ASV24" s="1"/>
  <c r="ASV25" s="1"/>
  <c r="ASV26" s="1"/>
  <c r="ASV27" s="1"/>
  <c r="ASV28" s="1"/>
  <c r="ASV29" s="1"/>
  <c r="ASV30" s="1"/>
  <c r="ASV31" s="1"/>
  <c r="ASV32" s="1"/>
  <c r="ASV33" s="1"/>
  <c r="ASV34" s="1"/>
  <c r="ASV35" s="1"/>
  <c r="ASV36" s="1"/>
  <c r="ASV37" s="1"/>
  <c r="ASV38" s="1"/>
  <c r="ASV39" s="1"/>
  <c r="ASV40" s="1"/>
  <c r="ASV41" s="1"/>
  <c r="ASV42" s="1"/>
  <c r="ASV43" s="1"/>
  <c r="ASV44" s="1"/>
  <c r="LD7"/>
  <c r="LD8" s="1"/>
  <c r="LD9" s="1"/>
  <c r="LD10" s="1"/>
  <c r="LD11" s="1"/>
  <c r="LD12" s="1"/>
  <c r="LD13" s="1"/>
  <c r="LD14" s="1"/>
  <c r="LD15" s="1"/>
  <c r="LD16" s="1"/>
  <c r="LD17" s="1"/>
  <c r="LD18" s="1"/>
  <c r="LD19" s="1"/>
  <c r="LD20" s="1"/>
  <c r="LD21" s="1"/>
  <c r="LD22" s="1"/>
  <c r="LD23" s="1"/>
  <c r="LD24" s="1"/>
  <c r="LD25" s="1"/>
  <c r="LD26" s="1"/>
  <c r="LD27" s="1"/>
  <c r="LD28" s="1"/>
  <c r="LD29" s="1"/>
  <c r="LD30" s="1"/>
  <c r="LD31" s="1"/>
  <c r="LD32" s="1"/>
  <c r="LD33" s="1"/>
  <c r="LD34" s="1"/>
  <c r="LD35" s="1"/>
  <c r="LD36" s="1"/>
  <c r="LD37" s="1"/>
  <c r="LD38" s="1"/>
  <c r="LD39" s="1"/>
  <c r="LD40" s="1"/>
  <c r="LD41" s="1"/>
  <c r="LD42" s="1"/>
  <c r="LD43" s="1"/>
  <c r="LD44" s="1"/>
  <c r="HQ7" l="1"/>
  <c r="HQ8" s="1"/>
  <c r="HQ9" s="1"/>
  <c r="HQ10" s="1"/>
  <c r="HQ11" s="1"/>
  <c r="HQ12" s="1"/>
  <c r="HQ13" s="1"/>
  <c r="HQ14" s="1"/>
  <c r="HQ15" s="1"/>
  <c r="HQ16" s="1"/>
  <c r="HQ17" s="1"/>
  <c r="HQ18" s="1"/>
  <c r="HQ19" s="1"/>
  <c r="HQ20" s="1"/>
  <c r="HQ21" s="1"/>
  <c r="HQ22" s="1"/>
  <c r="HQ23" s="1"/>
  <c r="HQ24" s="1"/>
  <c r="HQ25" s="1"/>
  <c r="HQ26" s="1"/>
  <c r="HQ27" s="1"/>
  <c r="HQ28" s="1"/>
  <c r="HQ29" s="1"/>
  <c r="HQ30" s="1"/>
  <c r="HQ31" s="1"/>
  <c r="HQ32" s="1"/>
  <c r="HQ33" s="1"/>
  <c r="HQ34" s="1"/>
  <c r="HQ35" s="1"/>
  <c r="HQ36" s="1"/>
  <c r="HQ37" s="1"/>
  <c r="HQ38" s="1"/>
  <c r="HQ39" s="1"/>
  <c r="HQ40" s="1"/>
  <c r="HQ41" s="1"/>
  <c r="HQ42" s="1"/>
  <c r="HQ43" s="1"/>
  <c r="HQ44" s="1"/>
  <c r="KW16"/>
  <c r="KW17" s="1"/>
  <c r="KW18" s="1"/>
  <c r="KW19" s="1"/>
  <c r="KW20" s="1"/>
  <c r="KW21" s="1"/>
  <c r="KW22" s="1"/>
  <c r="KW23" s="1"/>
  <c r="KW24" s="1"/>
  <c r="KW25" s="1"/>
  <c r="KW26" s="1"/>
  <c r="KW27" s="1"/>
  <c r="KW28" s="1"/>
  <c r="KW29" s="1"/>
  <c r="KW30" s="1"/>
  <c r="KW31" s="1"/>
  <c r="KW32" s="1"/>
  <c r="KW33" s="1"/>
  <c r="KW34" s="1"/>
  <c r="KW35" s="1"/>
  <c r="KW36" s="1"/>
  <c r="KW37" s="1"/>
  <c r="KW38" s="1"/>
  <c r="KW39" s="1"/>
  <c r="KW40" s="1"/>
  <c r="KW41" s="1"/>
  <c r="KW42" s="1"/>
  <c r="KW43" s="1"/>
  <c r="KW44" s="1"/>
  <c r="VY12" l="1"/>
  <c r="VY13" s="1"/>
  <c r="VY14" s="1"/>
  <c r="VY15" s="1"/>
  <c r="VY16" s="1"/>
  <c r="VY17" s="1"/>
  <c r="VY18" s="1"/>
  <c r="VY19" s="1"/>
  <c r="VY20" s="1"/>
  <c r="VY21" s="1"/>
  <c r="VY22" s="1"/>
  <c r="VY23" s="1"/>
  <c r="VY24" s="1"/>
  <c r="VY25" s="1"/>
  <c r="VY26" s="1"/>
  <c r="VY27" s="1"/>
  <c r="VY28" s="1"/>
  <c r="VY29" s="1"/>
  <c r="VY30" s="1"/>
  <c r="VY31" s="1"/>
  <c r="VY32" s="1"/>
  <c r="VY33" s="1"/>
  <c r="VY34" s="1"/>
  <c r="VY35" s="1"/>
  <c r="VY36" s="1"/>
  <c r="VY37" s="1"/>
  <c r="VY38" s="1"/>
  <c r="VY39" s="1"/>
  <c r="VY40" s="1"/>
  <c r="VY41" s="1"/>
  <c r="VY42" s="1"/>
  <c r="VY43" s="1"/>
  <c r="VY44" s="1"/>
  <c r="CL6" i="20" l="1"/>
  <c r="CL7" s="1"/>
  <c r="CL8" l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AJK7" i="4" l="1"/>
  <c r="AJK8" s="1"/>
  <c r="AJK9" s="1"/>
  <c r="AJK10" s="1"/>
  <c r="AJK11" s="1"/>
  <c r="AJK12" s="1"/>
  <c r="AJK13" s="1"/>
  <c r="AJK14" s="1"/>
  <c r="AJK15" s="1"/>
  <c r="AJK16" s="1"/>
  <c r="AJK17" s="1"/>
  <c r="AJK18" s="1"/>
  <c r="AJK19" s="1"/>
  <c r="AJK20" s="1"/>
  <c r="AJK21" s="1"/>
  <c r="AJK22" s="1"/>
  <c r="AJK23" s="1"/>
  <c r="AJK24" s="1"/>
  <c r="AJK25" s="1"/>
  <c r="AJK26" s="1"/>
  <c r="AJK27" s="1"/>
  <c r="AJK28" s="1"/>
  <c r="AJK29" s="1"/>
  <c r="AJK30" s="1"/>
  <c r="AJK31" s="1"/>
  <c r="AJK32" s="1"/>
  <c r="AJK33" s="1"/>
  <c r="AJK34" s="1"/>
  <c r="AJK35" s="1"/>
  <c r="AJK36" s="1"/>
  <c r="AJK37" s="1"/>
  <c r="AJK38" s="1"/>
  <c r="AJK39" s="1"/>
  <c r="AJK40" s="1"/>
  <c r="AJK41" s="1"/>
  <c r="AJK42" s="1"/>
  <c r="AJK43" s="1"/>
  <c r="AJK44" s="1"/>
  <c r="WM7" l="1"/>
  <c r="WM8" s="1"/>
  <c r="WM9" s="1"/>
  <c r="WM10" s="1"/>
  <c r="WM11" s="1"/>
  <c r="WM12" s="1"/>
  <c r="WM13" s="1"/>
  <c r="WM14" s="1"/>
  <c r="WM15" s="1"/>
  <c r="WM16" s="1"/>
  <c r="WM17" s="1"/>
  <c r="WM18" s="1"/>
  <c r="WM19" s="1"/>
  <c r="WM20" s="1"/>
  <c r="WM21" s="1"/>
  <c r="WM22" s="1"/>
  <c r="WM23" s="1"/>
  <c r="WM24" s="1"/>
  <c r="WM25" s="1"/>
  <c r="WM26" s="1"/>
  <c r="WM27" s="1"/>
  <c r="WM28" s="1"/>
  <c r="WM29" s="1"/>
  <c r="WM30" s="1"/>
  <c r="WM31" s="1"/>
  <c r="WM32" s="1"/>
  <c r="WM33" s="1"/>
  <c r="WM34" s="1"/>
  <c r="WM35" s="1"/>
  <c r="WM36" s="1"/>
  <c r="WM37" s="1"/>
  <c r="WM38" s="1"/>
  <c r="WM39" s="1"/>
  <c r="WM40" s="1"/>
  <c r="WM41" s="1"/>
  <c r="WM42" s="1"/>
  <c r="WM43" s="1"/>
  <c r="WM44" s="1"/>
  <c r="QE6" i="20" l="1"/>
  <c r="QE7" s="1"/>
  <c r="QE8" s="1"/>
  <c r="QE9" s="1"/>
  <c r="QE10" s="1"/>
  <c r="QE11" s="1"/>
  <c r="QE12" s="1"/>
  <c r="QE13" s="1"/>
  <c r="QE14" s="1"/>
  <c r="QE15" s="1"/>
  <c r="QE16" s="1"/>
  <c r="QE17" s="1"/>
  <c r="QE18" s="1"/>
  <c r="QE19" s="1"/>
  <c r="QE20" s="1"/>
  <c r="QE21" s="1"/>
  <c r="QE22" s="1"/>
  <c r="QE23" s="1"/>
  <c r="QE24" s="1"/>
  <c r="QE25" s="1"/>
  <c r="QE26" s="1"/>
  <c r="QE27" s="1"/>
  <c r="QE28" s="1"/>
  <c r="QE29" s="1"/>
  <c r="QE30" s="1"/>
  <c r="QE31" s="1"/>
  <c r="QE32" s="1"/>
  <c r="QE33" s="1"/>
  <c r="QE34" s="1"/>
  <c r="QE35" s="1"/>
  <c r="QE36" s="1"/>
  <c r="QE37" s="1"/>
  <c r="QE38" s="1"/>
  <c r="QE39" s="1"/>
  <c r="QE40" s="1"/>
  <c r="QE41" s="1"/>
  <c r="QE42" s="1"/>
  <c r="QE43" s="1"/>
  <c r="PX6" l="1"/>
  <c r="PX7" s="1"/>
  <c r="PX8" s="1"/>
  <c r="PX9" s="1"/>
  <c r="PX10" s="1"/>
  <c r="PX11" s="1"/>
  <c r="PX12" s="1"/>
  <c r="PX13" s="1"/>
  <c r="PX14" s="1"/>
  <c r="PX15" s="1"/>
  <c r="PX16" s="1"/>
  <c r="PX17" s="1"/>
  <c r="PX18" s="1"/>
  <c r="PX19" s="1"/>
  <c r="PX20" s="1"/>
  <c r="PX21" s="1"/>
  <c r="PX22" s="1"/>
  <c r="PX23" s="1"/>
  <c r="PX24" s="1"/>
  <c r="PX25" s="1"/>
  <c r="PX26" s="1"/>
  <c r="PX27" s="1"/>
  <c r="PX28" s="1"/>
  <c r="PX29" s="1"/>
  <c r="PX30" s="1"/>
  <c r="PX31" s="1"/>
  <c r="PX32" s="1"/>
  <c r="PX33" s="1"/>
  <c r="PX34" s="1"/>
  <c r="PX35" s="1"/>
  <c r="PX36" s="1"/>
  <c r="PX37" s="1"/>
  <c r="PX38" s="1"/>
  <c r="PX39" s="1"/>
  <c r="PX40" s="1"/>
  <c r="PX41" s="1"/>
  <c r="PX42" s="1"/>
  <c r="PX43" s="1"/>
  <c r="AJA6" l="1"/>
  <c r="AJA7" s="1"/>
  <c r="AJA8" s="1"/>
  <c r="AJA9" s="1"/>
  <c r="AJA10" s="1"/>
  <c r="AJA11" s="1"/>
  <c r="AJA12" s="1"/>
  <c r="AJA13" s="1"/>
  <c r="AJA14" s="1"/>
  <c r="AJA15" s="1"/>
  <c r="AJA16" s="1"/>
  <c r="AJA17" s="1"/>
  <c r="AJA18" s="1"/>
  <c r="AJA19" s="1"/>
  <c r="AJA20" s="1"/>
  <c r="AJA21" s="1"/>
  <c r="AJA22" s="1"/>
  <c r="AJA23" s="1"/>
  <c r="AJA24" s="1"/>
  <c r="AJA25" s="1"/>
  <c r="AJA26" s="1"/>
  <c r="AJA27" s="1"/>
  <c r="AJA28" s="1"/>
  <c r="AJA29" s="1"/>
  <c r="AJA30" s="1"/>
  <c r="AJA31" s="1"/>
  <c r="AJA32" s="1"/>
  <c r="AJA33" s="1"/>
  <c r="AJA34" s="1"/>
  <c r="AJA35" s="1"/>
  <c r="AJA36" s="1"/>
  <c r="AJA37" s="1"/>
  <c r="AJA38" s="1"/>
  <c r="AJA39" s="1"/>
  <c r="AJA40" s="1"/>
  <c r="AJA41" s="1"/>
  <c r="AJA42" s="1"/>
  <c r="AJA43" s="1"/>
  <c r="AEV7" i="4" l="1"/>
  <c r="AEV8" s="1"/>
  <c r="AEV9" s="1"/>
  <c r="AEV10" s="1"/>
  <c r="AEV11" s="1"/>
  <c r="AEV12" s="1"/>
  <c r="AEV13" s="1"/>
  <c r="AEV14" s="1"/>
  <c r="AEV15" s="1"/>
  <c r="AEV16" s="1"/>
  <c r="AEV17" s="1"/>
  <c r="AEV18" s="1"/>
  <c r="AEV19" s="1"/>
  <c r="AEV20" s="1"/>
  <c r="AEV21" s="1"/>
  <c r="AEV22" s="1"/>
  <c r="AEV23" s="1"/>
  <c r="AEV24" s="1"/>
  <c r="AEV25" s="1"/>
  <c r="AEV26" s="1"/>
  <c r="AEV27" s="1"/>
  <c r="AEV28" s="1"/>
  <c r="AEV29" s="1"/>
  <c r="AEV30" s="1"/>
  <c r="AEV31" s="1"/>
  <c r="AEV32" s="1"/>
  <c r="AEV33" s="1"/>
  <c r="AEV34" s="1"/>
  <c r="AEV35" s="1"/>
  <c r="AEV36" s="1"/>
  <c r="AEV37" s="1"/>
  <c r="AEV38" s="1"/>
  <c r="AEV39" s="1"/>
  <c r="AEV40" s="1"/>
  <c r="AEV41" s="1"/>
  <c r="AEV42" s="1"/>
  <c r="AEV43" s="1"/>
  <c r="AEV44" s="1"/>
  <c r="AKC6" i="20" l="1"/>
  <c r="AKC7" s="1"/>
  <c r="AKC8" s="1"/>
  <c r="AKC9" s="1"/>
  <c r="AKC10" s="1"/>
  <c r="AKC11" s="1"/>
  <c r="AKC12" s="1"/>
  <c r="AKC13" s="1"/>
  <c r="AKC14" s="1"/>
  <c r="AKC15" s="1"/>
  <c r="AKC16" s="1"/>
  <c r="AKC17" s="1"/>
  <c r="AKC18" s="1"/>
  <c r="AKC19" s="1"/>
  <c r="AKC20" s="1"/>
  <c r="AKC21" s="1"/>
  <c r="AKC22" s="1"/>
  <c r="AKC23" s="1"/>
  <c r="AKC24" s="1"/>
  <c r="AKC25" s="1"/>
  <c r="AKC26" s="1"/>
  <c r="AKC27" s="1"/>
  <c r="AKC28" s="1"/>
  <c r="AKC29" s="1"/>
  <c r="AKC30" s="1"/>
  <c r="AKC31" s="1"/>
  <c r="AKC32" s="1"/>
  <c r="AKC33" s="1"/>
  <c r="AKC34" s="1"/>
  <c r="AKC35" s="1"/>
  <c r="AKC36" s="1"/>
  <c r="AKC37" s="1"/>
  <c r="AKC38" s="1"/>
  <c r="AKC39" s="1"/>
  <c r="AKC40" s="1"/>
  <c r="AKC41" s="1"/>
  <c r="AKC42" s="1"/>
  <c r="AKC43" s="1"/>
  <c r="AV7" i="4" l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V44" s="1"/>
  <c r="RJ13" l="1"/>
  <c r="RJ14" s="1"/>
  <c r="RJ15" s="1"/>
  <c r="RJ16" s="1"/>
  <c r="RJ17" s="1"/>
  <c r="RJ18" s="1"/>
  <c r="RJ19" s="1"/>
  <c r="RJ20" s="1"/>
  <c r="RJ21" s="1"/>
  <c r="RJ22" s="1"/>
  <c r="RJ23" s="1"/>
  <c r="RJ24" s="1"/>
  <c r="RJ25" s="1"/>
  <c r="RJ26" s="1"/>
  <c r="RJ27" s="1"/>
  <c r="RJ28" s="1"/>
  <c r="RJ29" s="1"/>
  <c r="RJ30" s="1"/>
  <c r="RJ31" s="1"/>
  <c r="RJ32" s="1"/>
  <c r="RJ33" s="1"/>
  <c r="RJ34" s="1"/>
  <c r="RJ35" s="1"/>
  <c r="RJ36" s="1"/>
  <c r="RJ37" s="1"/>
  <c r="RJ38" s="1"/>
  <c r="RJ39" s="1"/>
  <c r="RJ40" s="1"/>
  <c r="RJ41" s="1"/>
  <c r="RJ42" s="1"/>
  <c r="RJ43" s="1"/>
  <c r="RJ44" s="1"/>
  <c r="RJ45" s="1"/>
  <c r="RJ46" s="1"/>
  <c r="RJ47" s="1"/>
  <c r="RJ48" s="1"/>
  <c r="RJ49" s="1"/>
  <c r="RJ50" s="1"/>
  <c r="RJ51" s="1"/>
  <c r="RJ52" s="1"/>
  <c r="RJ53" s="1"/>
  <c r="RJ54" s="1"/>
  <c r="RJ55" s="1"/>
  <c r="RJ56" s="1"/>
  <c r="RJ57" s="1"/>
  <c r="RJ58" s="1"/>
  <c r="RJ59" s="1"/>
  <c r="RJ60" s="1"/>
  <c r="RJ61" s="1"/>
  <c r="RJ62" s="1"/>
  <c r="RJ63" s="1"/>
  <c r="RJ64" s="1"/>
  <c r="RJ65" s="1"/>
  <c r="RJ66" s="1"/>
  <c r="RJ67" s="1"/>
  <c r="RJ68" s="1"/>
  <c r="RJ69" s="1"/>
  <c r="RJ70" s="1"/>
  <c r="RJ71" s="1"/>
  <c r="AV6" i="20" l="1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XA7" i="4" l="1"/>
  <c r="XA8" s="1"/>
  <c r="XA9" s="1"/>
  <c r="XA10" s="1"/>
  <c r="XA11" s="1"/>
  <c r="XA12" s="1"/>
  <c r="XA13" s="1"/>
  <c r="XA14" s="1"/>
  <c r="XA15" s="1"/>
  <c r="XA16" s="1"/>
  <c r="XA17" s="1"/>
  <c r="XA18" s="1"/>
  <c r="XA19" s="1"/>
  <c r="XA20" s="1"/>
  <c r="XA21" s="1"/>
  <c r="XA22" s="1"/>
  <c r="XA23" s="1"/>
  <c r="XA24" s="1"/>
  <c r="XA25" s="1"/>
  <c r="XA26" s="1"/>
  <c r="XA27" s="1"/>
  <c r="XA28" s="1"/>
  <c r="XA29" s="1"/>
  <c r="XA30" s="1"/>
  <c r="XA31" s="1"/>
  <c r="XA32" s="1"/>
  <c r="XA33" s="1"/>
  <c r="XA34" s="1"/>
  <c r="XA35" s="1"/>
  <c r="XA36" s="1"/>
  <c r="XA37" s="1"/>
  <c r="XA38" s="1"/>
  <c r="XA39" s="1"/>
  <c r="XA40" s="1"/>
  <c r="XA41" s="1"/>
  <c r="XA42" s="1"/>
  <c r="XA43" s="1"/>
  <c r="XA44" s="1"/>
  <c r="SE7"/>
  <c r="SE8" s="1"/>
  <c r="SE9" s="1"/>
  <c r="SE10" s="1"/>
  <c r="SE11" s="1"/>
  <c r="SE12" s="1"/>
  <c r="SE13" s="1"/>
  <c r="SE14" s="1"/>
  <c r="SE15" s="1"/>
  <c r="SE16" s="1"/>
  <c r="SE17" s="1"/>
  <c r="SE18" s="1"/>
  <c r="SE19" s="1"/>
  <c r="SE20" s="1"/>
  <c r="SE21" s="1"/>
  <c r="SE22" s="1"/>
  <c r="SE23" s="1"/>
  <c r="SE24" s="1"/>
  <c r="SE25" s="1"/>
  <c r="SE26" s="1"/>
  <c r="SE27" s="1"/>
  <c r="SE28" s="1"/>
  <c r="SE29" s="1"/>
  <c r="SE30" s="1"/>
  <c r="SE31" s="1"/>
  <c r="SE32" s="1"/>
  <c r="SE33" s="1"/>
  <c r="SE34" s="1"/>
  <c r="SE35" s="1"/>
  <c r="SE36" s="1"/>
  <c r="SE37" s="1"/>
  <c r="SE38" s="1"/>
  <c r="SE39" s="1"/>
  <c r="SE40" s="1"/>
  <c r="SE41" s="1"/>
  <c r="SE42" s="1"/>
  <c r="SE43" s="1"/>
  <c r="AO6" i="20" l="1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VD7" i="4" l="1"/>
  <c r="VD8" s="1"/>
  <c r="VD9" s="1"/>
  <c r="VD10" l="1"/>
  <c r="VD11" s="1"/>
  <c r="VD12" s="1"/>
  <c r="VD13" s="1"/>
  <c r="VD14" s="1"/>
  <c r="VD15" s="1"/>
  <c r="VD16" s="1"/>
  <c r="VD17" s="1"/>
  <c r="VD18" s="1"/>
  <c r="VD19" s="1"/>
  <c r="VD20" s="1"/>
  <c r="VD21" s="1"/>
  <c r="VD22" s="1"/>
  <c r="VD23" s="1"/>
  <c r="VD24" s="1"/>
  <c r="VD25" s="1"/>
  <c r="VD26" s="1"/>
  <c r="VD27" s="1"/>
  <c r="VD28" s="1"/>
  <c r="VD29" s="1"/>
  <c r="VD30" s="1"/>
  <c r="VD31" s="1"/>
  <c r="VD32" s="1"/>
  <c r="VD33" s="1"/>
  <c r="VD34" s="1"/>
  <c r="VD35" s="1"/>
  <c r="VD36" s="1"/>
  <c r="VD37" s="1"/>
  <c r="VD38" s="1"/>
  <c r="VD39" s="1"/>
  <c r="VD40" s="1"/>
  <c r="VD41" s="1"/>
  <c r="VD42" s="1"/>
  <c r="VD43" s="1"/>
  <c r="VD44" s="1"/>
  <c r="RC8" l="1"/>
  <c r="RC9" s="1"/>
  <c r="RC10" l="1"/>
  <c r="RC11" s="1"/>
  <c r="RC12" s="1"/>
  <c r="RC13" s="1"/>
  <c r="RC14" s="1"/>
  <c r="RC15" s="1"/>
  <c r="RC16" s="1"/>
  <c r="RC17" s="1"/>
  <c r="RC18" s="1"/>
  <c r="RC19" s="1"/>
  <c r="RC20" s="1"/>
  <c r="RC21" s="1"/>
  <c r="RC22" s="1"/>
  <c r="RC23" s="1"/>
  <c r="RC24" s="1"/>
  <c r="RC25" s="1"/>
  <c r="RC26" s="1"/>
  <c r="RC27" s="1"/>
  <c r="RC28" s="1"/>
  <c r="RC29" s="1"/>
  <c r="RC30" s="1"/>
  <c r="RC31" s="1"/>
  <c r="RC32" s="1"/>
  <c r="RC33" s="1"/>
  <c r="RC34" s="1"/>
  <c r="RC35" s="1"/>
  <c r="RC36" s="1"/>
  <c r="RC37" s="1"/>
  <c r="RC38" s="1"/>
  <c r="RC39" s="1"/>
  <c r="RC40" s="1"/>
  <c r="RC41" s="1"/>
  <c r="RC42" s="1"/>
  <c r="RC43" s="1"/>
  <c r="RC44" s="1"/>
  <c r="RC45" s="1"/>
  <c r="RC46" s="1"/>
  <c r="RC47" s="1"/>
  <c r="RC48" s="1"/>
  <c r="RC49" s="1"/>
  <c r="RC50" s="1"/>
  <c r="RC51" s="1"/>
  <c r="RC52" s="1"/>
  <c r="RC53" s="1"/>
  <c r="RC54" s="1"/>
  <c r="RC55" s="1"/>
  <c r="RC56" s="1"/>
  <c r="RC57" s="1"/>
  <c r="RC58" s="1"/>
  <c r="RC59" s="1"/>
  <c r="RC60" s="1"/>
  <c r="RC61" s="1"/>
  <c r="RC62" s="1"/>
  <c r="RC63" s="1"/>
  <c r="RC64" s="1"/>
  <c r="RC65" s="1"/>
  <c r="RC66" s="1"/>
  <c r="RC67" s="1"/>
  <c r="RC68" s="1"/>
  <c r="RC69" s="1"/>
  <c r="RC70" s="1"/>
  <c r="RC71" s="1"/>
  <c r="AUZ7" l="1"/>
  <c r="AUE7"/>
  <c r="ASO7"/>
  <c r="ASA7"/>
  <c r="ART7"/>
  <c r="ARM7"/>
  <c r="ARF7" l="1"/>
  <c r="ARF8" s="1"/>
  <c r="ARF9" s="1"/>
  <c r="ARF10" s="1"/>
  <c r="ARF11" s="1"/>
  <c r="ARF12" s="1"/>
  <c r="ARF13" s="1"/>
  <c r="AQK7"/>
  <c r="AQD7" l="1"/>
  <c r="APP7"/>
  <c r="APP8" s="1"/>
  <c r="APP9" s="1"/>
  <c r="APP10" s="1"/>
  <c r="APP11" s="1"/>
  <c r="APP12" s="1"/>
  <c r="APP13" s="1"/>
  <c r="API7"/>
  <c r="ANZ7"/>
  <c r="ANZ8" s="1"/>
  <c r="ANZ9" s="1"/>
  <c r="ANZ10" s="1"/>
  <c r="ANZ11" s="1"/>
  <c r="ANZ12" s="1"/>
  <c r="ANL7"/>
  <c r="AMJ7"/>
  <c r="AMC7"/>
  <c r="ALO7"/>
  <c r="ALO8" s="1"/>
  <c r="AJY7"/>
  <c r="AJD7"/>
  <c r="AIW7"/>
  <c r="AIP7"/>
  <c r="AII7"/>
  <c r="AIB7"/>
  <c r="AHN7"/>
  <c r="AJY8" l="1"/>
  <c r="ALO9"/>
  <c r="ANL8"/>
  <c r="AMJ8" s="1"/>
  <c r="AMC8" s="1"/>
  <c r="AMC9" s="1"/>
  <c r="AMC10" s="1"/>
  <c r="AMC11" s="1"/>
  <c r="AMC12" s="1"/>
  <c r="AMC13" s="1"/>
  <c r="API8"/>
  <c r="AQK8"/>
  <c r="AQD8" s="1"/>
  <c r="AQD9" s="1"/>
  <c r="AGZ7"/>
  <c r="AGE7"/>
  <c r="AFX7"/>
  <c r="AFJ7"/>
  <c r="AFJ8" s="1"/>
  <c r="AEO7"/>
  <c r="AEO8" s="1"/>
  <c r="ADT7"/>
  <c r="ADF7"/>
  <c r="ACY7"/>
  <c r="ACR7"/>
  <c r="ABP7"/>
  <c r="ABP8" s="1"/>
  <c r="ABI7"/>
  <c r="AAU7"/>
  <c r="AAN7"/>
  <c r="AAG7"/>
  <c r="ZL7"/>
  <c r="ZE7"/>
  <c r="ZE8" s="1"/>
  <c r="ZE9" s="1"/>
  <c r="YX7"/>
  <c r="YX8" s="1"/>
  <c r="YJ7"/>
  <c r="AJD8" l="1"/>
  <c r="AIW8" s="1"/>
  <c r="AIP8" s="1"/>
  <c r="AII8" s="1"/>
  <c r="AIB8" s="1"/>
  <c r="AIB9" s="1"/>
  <c r="AJY9"/>
  <c r="AJD9"/>
  <c r="API9"/>
  <c r="API10" s="1"/>
  <c r="API11" s="1"/>
  <c r="API12" s="1"/>
  <c r="API13" s="1"/>
  <c r="API14" s="1"/>
  <c r="API15" s="1"/>
  <c r="API16" s="1"/>
  <c r="API17" s="1"/>
  <c r="API18" s="1"/>
  <c r="API19" s="1"/>
  <c r="API20" s="1"/>
  <c r="ALO10"/>
  <c r="AMC14"/>
  <c r="AMC15" s="1"/>
  <c r="ANL9"/>
  <c r="AMJ9" s="1"/>
  <c r="AQD10"/>
  <c r="AHN8"/>
  <c r="AGZ8" s="1"/>
  <c r="AGE8" s="1"/>
  <c r="YJ8"/>
  <c r="YX9"/>
  <c r="ABI8"/>
  <c r="AAU8" s="1"/>
  <c r="AAN8" s="1"/>
  <c r="ADT8"/>
  <c r="ADF8" s="1"/>
  <c r="AQK9"/>
  <c r="AQK10" s="1"/>
  <c r="AQK11" s="1"/>
  <c r="AQK12" s="1"/>
  <c r="AQK13" s="1"/>
  <c r="AQK14" s="1"/>
  <c r="YC7"/>
  <c r="XO7"/>
  <c r="XO8" s="1"/>
  <c r="YJ9" l="1"/>
  <c r="AIW9"/>
  <c r="AIP9" s="1"/>
  <c r="AII9" s="1"/>
  <c r="AHN9"/>
  <c r="AJD10"/>
  <c r="AJD11" s="1"/>
  <c r="AJD12" s="1"/>
  <c r="AJD13" s="1"/>
  <c r="AJD14" s="1"/>
  <c r="AJD15" s="1"/>
  <c r="AJD16" s="1"/>
  <c r="AJD17" s="1"/>
  <c r="AJD18" s="1"/>
  <c r="AJD19" s="1"/>
  <c r="AJD20" s="1"/>
  <c r="AJD21" s="1"/>
  <c r="AJD22" s="1"/>
  <c r="AJD23" s="1"/>
  <c r="AJD24" s="1"/>
  <c r="API21"/>
  <c r="API22" s="1"/>
  <c r="API23" s="1"/>
  <c r="API24" s="1"/>
  <c r="API25" s="1"/>
  <c r="API26" s="1"/>
  <c r="API27" s="1"/>
  <c r="AJY10"/>
  <c r="AJY11" s="1"/>
  <c r="AFX8"/>
  <c r="AFX9" s="1"/>
  <c r="AFJ9" s="1"/>
  <c r="AFJ10" s="1"/>
  <c r="AFJ11" s="1"/>
  <c r="AGE9"/>
  <c r="AGE10" s="1"/>
  <c r="AGE11" s="1"/>
  <c r="AGE12" s="1"/>
  <c r="AGE13" s="1"/>
  <c r="AGE14" s="1"/>
  <c r="AGE15" s="1"/>
  <c r="AQK15"/>
  <c r="AQK16" s="1"/>
  <c r="AQK17" s="1"/>
  <c r="AQK18" s="1"/>
  <c r="AQK19" s="1"/>
  <c r="AQK20" s="1"/>
  <c r="AQK21" s="1"/>
  <c r="ACY8"/>
  <c r="ADF9"/>
  <c r="ADF10" s="1"/>
  <c r="ADF11" s="1"/>
  <c r="AAG8"/>
  <c r="ZL8" s="1"/>
  <c r="AAN9"/>
  <c r="AGZ9"/>
  <c r="AHN10"/>
  <c r="AEO9"/>
  <c r="AQD11"/>
  <c r="YC8"/>
  <c r="YC9" s="1"/>
  <c r="XO9" s="1"/>
  <c r="VR7"/>
  <c r="VR8" s="1"/>
  <c r="AIP10" l="1"/>
  <c r="AII10" s="1"/>
  <c r="AIB10" s="1"/>
  <c r="AIB11" s="1"/>
  <c r="AIW10"/>
  <c r="AIW11" s="1"/>
  <c r="AIW12" s="1"/>
  <c r="AHN11"/>
  <c r="AAG9"/>
  <c r="ZL9" s="1"/>
  <c r="AJY12"/>
  <c r="AJY13" s="1"/>
  <c r="AJY14" s="1"/>
  <c r="AJY15" s="1"/>
  <c r="AJY16" s="1"/>
  <c r="AJY17" s="1"/>
  <c r="AJY18" s="1"/>
  <c r="AJY19" s="1"/>
  <c r="AJY20" s="1"/>
  <c r="AJY21" s="1"/>
  <c r="AJY22" s="1"/>
  <c r="AJY23" s="1"/>
  <c r="AJY24" s="1"/>
  <c r="AJY25" s="1"/>
  <c r="AJY26" s="1"/>
  <c r="AJY27" s="1"/>
  <c r="AJY28" s="1"/>
  <c r="API28"/>
  <c r="API29" s="1"/>
  <c r="API30" s="1"/>
  <c r="API31" s="1"/>
  <c r="VR9"/>
  <c r="AQD12"/>
  <c r="ANL10"/>
  <c r="AMJ10" s="1"/>
  <c r="ADT9"/>
  <c r="AEO10"/>
  <c r="AGZ10"/>
  <c r="AGZ11" s="1"/>
  <c r="ACR8"/>
  <c r="ACY9"/>
  <c r="VK7"/>
  <c r="VK8" s="1"/>
  <c r="VK9" s="1"/>
  <c r="ADT10" l="1"/>
  <c r="AIP11"/>
  <c r="AIP12" s="1"/>
  <c r="AII11"/>
  <c r="AII12" s="1"/>
  <c r="AIB12" s="1"/>
  <c r="AHN12" s="1"/>
  <c r="ANL11"/>
  <c r="AMJ11"/>
  <c r="AMJ12" s="1"/>
  <c r="AEO11"/>
  <c r="AEO12" s="1"/>
  <c r="ADF12" s="1"/>
  <c r="ADT11"/>
  <c r="ACR9"/>
  <c r="ABP9" s="1"/>
  <c r="ACY10"/>
  <c r="AFX10"/>
  <c r="AFX11" s="1"/>
  <c r="ALO11"/>
  <c r="AQD13"/>
  <c r="AGZ12"/>
  <c r="UW7"/>
  <c r="UW8" s="1"/>
  <c r="UB7"/>
  <c r="TG7"/>
  <c r="TG8" s="1"/>
  <c r="SZ7"/>
  <c r="SL7"/>
  <c r="RX7"/>
  <c r="QO7"/>
  <c r="QO8" s="1"/>
  <c r="QO9" s="1"/>
  <c r="QO10" s="1"/>
  <c r="QO11" s="1"/>
  <c r="QO12" s="1"/>
  <c r="QO13" s="1"/>
  <c r="QO14" s="1"/>
  <c r="QH7"/>
  <c r="PZ7"/>
  <c r="PS7"/>
  <c r="OC7"/>
  <c r="NV7"/>
  <c r="ALO12" l="1"/>
  <c r="AFX12"/>
  <c r="AFJ12" s="1"/>
  <c r="AFJ13" s="1"/>
  <c r="AEO13" s="1"/>
  <c r="AEO14" s="1"/>
  <c r="QO15"/>
  <c r="QO16" s="1"/>
  <c r="QO17" s="1"/>
  <c r="QO18" s="1"/>
  <c r="QO19" s="1"/>
  <c r="QO20" s="1"/>
  <c r="QO21" s="1"/>
  <c r="QO22" s="1"/>
  <c r="QO23" s="1"/>
  <c r="QO24" s="1"/>
  <c r="QO25" s="1"/>
  <c r="QO26" s="1"/>
  <c r="QO27" s="1"/>
  <c r="QO28" s="1"/>
  <c r="QO29" s="1"/>
  <c r="AIW13"/>
  <c r="AIW14" s="1"/>
  <c r="QH8"/>
  <c r="PZ8" s="1"/>
  <c r="PS8" s="1"/>
  <c r="OC8" s="1"/>
  <c r="NV8" s="1"/>
  <c r="ADF13"/>
  <c r="AQD14"/>
  <c r="ANL12"/>
  <c r="ANL13" s="1"/>
  <c r="AMJ13" s="1"/>
  <c r="AIP13"/>
  <c r="AII13" s="1"/>
  <c r="AIB13" s="1"/>
  <c r="AHN13" s="1"/>
  <c r="ACR10"/>
  <c r="ACY11"/>
  <c r="ACY12" s="1"/>
  <c r="ABI9"/>
  <c r="ABP10"/>
  <c r="ABP11" s="1"/>
  <c r="SZ8"/>
  <c r="SL8" s="1"/>
  <c r="RX8" s="1"/>
  <c r="UB8"/>
  <c r="UW9"/>
  <c r="NO7"/>
  <c r="NH7"/>
  <c r="NH8" s="1"/>
  <c r="MT13"/>
  <c r="MT14" s="1"/>
  <c r="MT15" s="1"/>
  <c r="MT16" s="1"/>
  <c r="MT17" s="1"/>
  <c r="MT18" s="1"/>
  <c r="MT19" s="1"/>
  <c r="MT20" s="1"/>
  <c r="MT21" s="1"/>
  <c r="MT22" s="1"/>
  <c r="MT23" s="1"/>
  <c r="MT24" s="1"/>
  <c r="MT25" s="1"/>
  <c r="MT26" s="1"/>
  <c r="MT27" s="1"/>
  <c r="MT28" s="1"/>
  <c r="MT29" s="1"/>
  <c r="MT30" s="1"/>
  <c r="MT31" s="1"/>
  <c r="MT32" s="1"/>
  <c r="MT33" s="1"/>
  <c r="MT34" s="1"/>
  <c r="MT35" s="1"/>
  <c r="MT36" s="1"/>
  <c r="MT37" s="1"/>
  <c r="MT38" s="1"/>
  <c r="MT39" s="1"/>
  <c r="MT40" s="1"/>
  <c r="MT41" s="1"/>
  <c r="MT42" s="1"/>
  <c r="MT43" s="1"/>
  <c r="MM7"/>
  <c r="MM8" s="1"/>
  <c r="MM9" s="1"/>
  <c r="MM10" s="1"/>
  <c r="MM11" s="1"/>
  <c r="MM12" s="1"/>
  <c r="MM13" s="1"/>
  <c r="MM14" s="1"/>
  <c r="MM15" s="1"/>
  <c r="MM16" s="1"/>
  <c r="MM17" s="1"/>
  <c r="MM18" s="1"/>
  <c r="MM19" s="1"/>
  <c r="MM20" s="1"/>
  <c r="MF7"/>
  <c r="MF8" s="1"/>
  <c r="MF9" s="1"/>
  <c r="MF10" s="1"/>
  <c r="MF11" s="1"/>
  <c r="MF12" s="1"/>
  <c r="MF13" s="1"/>
  <c r="MF14" s="1"/>
  <c r="MF15" s="1"/>
  <c r="QO30" l="1"/>
  <c r="QO31" s="1"/>
  <c r="QO32" s="1"/>
  <c r="QO33" s="1"/>
  <c r="QO34" s="1"/>
  <c r="QO35" s="1"/>
  <c r="QO36" s="1"/>
  <c r="QO37" s="1"/>
  <c r="QO38" s="1"/>
  <c r="QO39" s="1"/>
  <c r="QO40" s="1"/>
  <c r="QO41" s="1"/>
  <c r="QO42" s="1"/>
  <c r="QO43" s="1"/>
  <c r="QO44" s="1"/>
  <c r="QO45" s="1"/>
  <c r="QO46" s="1"/>
  <c r="QO47" s="1"/>
  <c r="QO48" s="1"/>
  <c r="QO49" s="1"/>
  <c r="QO50" s="1"/>
  <c r="QO51" s="1"/>
  <c r="QO52" s="1"/>
  <c r="QO53" s="1"/>
  <c r="QO54" s="1"/>
  <c r="QO55" s="1"/>
  <c r="QO56" s="1"/>
  <c r="QO57" s="1"/>
  <c r="QO58" s="1"/>
  <c r="QO59" s="1"/>
  <c r="QO60" s="1"/>
  <c r="QO61" s="1"/>
  <c r="QO62" s="1"/>
  <c r="QO63" s="1"/>
  <c r="QO64" s="1"/>
  <c r="QO65" s="1"/>
  <c r="QO66" s="1"/>
  <c r="QO67" s="1"/>
  <c r="QO68" s="1"/>
  <c r="QO69" s="1"/>
  <c r="QO70" s="1"/>
  <c r="QO71" s="1"/>
  <c r="QO72" s="1"/>
  <c r="UB9"/>
  <c r="TG9" s="1"/>
  <c r="TG10" s="1"/>
  <c r="ALO13"/>
  <c r="AIP14"/>
  <c r="AIP15" s="1"/>
  <c r="ACR11"/>
  <c r="ACR12" s="1"/>
  <c r="ABP12"/>
  <c r="ABP13" s="1"/>
  <c r="NH9"/>
  <c r="NH10" s="1"/>
  <c r="NH11" s="1"/>
  <c r="NH12" s="1"/>
  <c r="NH13" s="1"/>
  <c r="NH14" s="1"/>
  <c r="NH15" s="1"/>
  <c r="NH16" s="1"/>
  <c r="NH17" s="1"/>
  <c r="NH18" s="1"/>
  <c r="NH19" s="1"/>
  <c r="SZ9"/>
  <c r="SL9" s="1"/>
  <c r="RX9" s="1"/>
  <c r="AAU9"/>
  <c r="ABI10"/>
  <c r="AII14"/>
  <c r="AIB14" s="1"/>
  <c r="AIB15" s="1"/>
  <c r="AGZ13"/>
  <c r="AFX13" s="1"/>
  <c r="AHN14"/>
  <c r="ANZ13"/>
  <c r="APP14"/>
  <c r="AQD15"/>
  <c r="ADT14"/>
  <c r="ADT15" s="1"/>
  <c r="ADT16" s="1"/>
  <c r="ADT17" s="1"/>
  <c r="ADT18" s="1"/>
  <c r="ADT19" s="1"/>
  <c r="ADT20" s="1"/>
  <c r="ADT21" s="1"/>
  <c r="AEO15"/>
  <c r="QH9"/>
  <c r="ACY13"/>
  <c r="NO8"/>
  <c r="ARF14"/>
  <c r="MM21"/>
  <c r="LY7"/>
  <c r="LY8" s="1"/>
  <c r="LR7"/>
  <c r="LK7"/>
  <c r="AGZ14" l="1"/>
  <c r="SZ10"/>
  <c r="AII15"/>
  <c r="ACR13"/>
  <c r="AAU10"/>
  <c r="AAN10" s="1"/>
  <c r="AAG10" s="1"/>
  <c r="ZL10" s="1"/>
  <c r="ZE10" s="1"/>
  <c r="YX10" s="1"/>
  <c r="YJ10" s="1"/>
  <c r="YC10" s="1"/>
  <c r="XO10" s="1"/>
  <c r="VR10" s="1"/>
  <c r="VK10" s="1"/>
  <c r="UW10" s="1"/>
  <c r="UB10" s="1"/>
  <c r="ABI11"/>
  <c r="ABI12" s="1"/>
  <c r="AFX14"/>
  <c r="AFJ14" s="1"/>
  <c r="AFJ15" s="1"/>
  <c r="AFJ16" s="1"/>
  <c r="AFJ17" s="1"/>
  <c r="SL10"/>
  <c r="RX10" s="1"/>
  <c r="RX11" s="1"/>
  <c r="ADF14"/>
  <c r="ADT22"/>
  <c r="ADT23" s="1"/>
  <c r="ADT24" s="1"/>
  <c r="ADT25" s="1"/>
  <c r="ADT26" s="1"/>
  <c r="ADT27" s="1"/>
  <c r="ADT28" s="1"/>
  <c r="ADT29" s="1"/>
  <c r="ADT30" s="1"/>
  <c r="ADT31" s="1"/>
  <c r="ADT32" s="1"/>
  <c r="PZ9"/>
  <c r="PS9" s="1"/>
  <c r="OC9" s="1"/>
  <c r="NV9" s="1"/>
  <c r="QH10"/>
  <c r="AEO16"/>
  <c r="AEO17" s="1"/>
  <c r="AEO18" s="1"/>
  <c r="APP15"/>
  <c r="AQD16"/>
  <c r="ANZ14"/>
  <c r="ANL14" s="1"/>
  <c r="AMJ14" s="1"/>
  <c r="ALO14" s="1"/>
  <c r="AKF14" s="1"/>
  <c r="AHN15"/>
  <c r="AIB16"/>
  <c r="AIB17" s="1"/>
  <c r="LR8"/>
  <c r="LK8" s="1"/>
  <c r="LK9" s="1"/>
  <c r="LK10" s="1"/>
  <c r="LK11" s="1"/>
  <c r="LK12" s="1"/>
  <c r="LK13" s="1"/>
  <c r="LK14" s="1"/>
  <c r="LK15" s="1"/>
  <c r="LK16" s="1"/>
  <c r="ACY14"/>
  <c r="LY9"/>
  <c r="ARF15"/>
  <c r="MM22"/>
  <c r="KP7"/>
  <c r="KP8" s="1"/>
  <c r="KP9" s="1"/>
  <c r="KP10" s="1"/>
  <c r="KP11" s="1"/>
  <c r="KP12" s="1"/>
  <c r="KP13" s="1"/>
  <c r="KP14" s="1"/>
  <c r="KP15" s="1"/>
  <c r="KP16" s="1"/>
  <c r="IL7"/>
  <c r="AAU11" l="1"/>
  <c r="AAU12" s="1"/>
  <c r="AAU13" s="1"/>
  <c r="AAU14" s="1"/>
  <c r="AAU15" s="1"/>
  <c r="AAU16" s="1"/>
  <c r="AAU17" s="1"/>
  <c r="AAU18" s="1"/>
  <c r="LR9"/>
  <c r="LR10" s="1"/>
  <c r="LR11" s="1"/>
  <c r="LR12" s="1"/>
  <c r="LR13" s="1"/>
  <c r="LR14" s="1"/>
  <c r="LR15" s="1"/>
  <c r="LR16" s="1"/>
  <c r="LR17" s="1"/>
  <c r="LR18" s="1"/>
  <c r="LK17"/>
  <c r="ADF15"/>
  <c r="ADF16" s="1"/>
  <c r="ADF17" s="1"/>
  <c r="ADF18" s="1"/>
  <c r="ADF19" s="1"/>
  <c r="ADF20" s="1"/>
  <c r="ADF21" s="1"/>
  <c r="ADF22" s="1"/>
  <c r="ADF23" s="1"/>
  <c r="IL8"/>
  <c r="ACR14"/>
  <c r="ACK14" s="1"/>
  <c r="ABP14" s="1"/>
  <c r="ABP15" s="1"/>
  <c r="ACY15"/>
  <c r="AGZ15"/>
  <c r="AFX15" s="1"/>
  <c r="AHN16"/>
  <c r="AHN17" s="1"/>
  <c r="ANZ15"/>
  <c r="ANL15" s="1"/>
  <c r="AMJ15" s="1"/>
  <c r="ALO15" s="1"/>
  <c r="AKF15" s="1"/>
  <c r="AIW15"/>
  <c r="AIW16" s="1"/>
  <c r="APP16"/>
  <c r="AQD17"/>
  <c r="PZ10"/>
  <c r="PS10" s="1"/>
  <c r="OC10" s="1"/>
  <c r="OC11" s="1"/>
  <c r="OC12" s="1"/>
  <c r="OC13" s="1"/>
  <c r="OC14" s="1"/>
  <c r="OC15" s="1"/>
  <c r="OC16" s="1"/>
  <c r="OC17" s="1"/>
  <c r="OC18" s="1"/>
  <c r="OC19" s="1"/>
  <c r="OC20" s="1"/>
  <c r="OC21" s="1"/>
  <c r="OC22" s="1"/>
  <c r="OC23" s="1"/>
  <c r="OC24" s="1"/>
  <c r="OC25" s="1"/>
  <c r="OC26" s="1"/>
  <c r="OC27" s="1"/>
  <c r="QH11"/>
  <c r="NO9"/>
  <c r="NV10"/>
  <c r="ABI13"/>
  <c r="AAN11"/>
  <c r="AAG11" s="1"/>
  <c r="ZL11" s="1"/>
  <c r="ZE11" s="1"/>
  <c r="YX11" s="1"/>
  <c r="YJ11" s="1"/>
  <c r="YC11" s="1"/>
  <c r="XO11" s="1"/>
  <c r="VR11" s="1"/>
  <c r="VK11" s="1"/>
  <c r="UW11" s="1"/>
  <c r="UB11" s="1"/>
  <c r="TG11" s="1"/>
  <c r="SZ11" s="1"/>
  <c r="SL11" s="1"/>
  <c r="LY10"/>
  <c r="LY11" s="1"/>
  <c r="ARF16"/>
  <c r="ARF17" s="1"/>
  <c r="MM23"/>
  <c r="IE7"/>
  <c r="HX7"/>
  <c r="HX8" s="1"/>
  <c r="AGZ16" l="1"/>
  <c r="AGE16" s="1"/>
  <c r="AGE17" s="1"/>
  <c r="AFX16"/>
  <c r="AFX17" s="1"/>
  <c r="NH20"/>
  <c r="LK18"/>
  <c r="LK19" s="1"/>
  <c r="LK20" s="1"/>
  <c r="LK21" s="1"/>
  <c r="LK22" s="1"/>
  <c r="ABI14"/>
  <c r="ABI15" s="1"/>
  <c r="NO10"/>
  <c r="NV11"/>
  <c r="PZ11"/>
  <c r="PS11" s="1"/>
  <c r="QH12"/>
  <c r="APP17"/>
  <c r="AQD18"/>
  <c r="AIP16"/>
  <c r="AII16" s="1"/>
  <c r="AII17" s="1"/>
  <c r="AIW17"/>
  <c r="ANZ16"/>
  <c r="ANL16" s="1"/>
  <c r="AMJ16" s="1"/>
  <c r="AMC16" s="1"/>
  <c r="ALO16" s="1"/>
  <c r="AKF16" s="1"/>
  <c r="LY12"/>
  <c r="ACR15"/>
  <c r="ACK15" s="1"/>
  <c r="ACY16"/>
  <c r="IL9"/>
  <c r="AAN12"/>
  <c r="AAG12" s="1"/>
  <c r="ZL12" s="1"/>
  <c r="ZE12" s="1"/>
  <c r="YX12" s="1"/>
  <c r="YJ12" s="1"/>
  <c r="YC12" s="1"/>
  <c r="XO12" s="1"/>
  <c r="VR12" s="1"/>
  <c r="VK12" s="1"/>
  <c r="UW12" s="1"/>
  <c r="UB12" s="1"/>
  <c r="TG12" s="1"/>
  <c r="SZ12" s="1"/>
  <c r="SL12" s="1"/>
  <c r="RX12" s="1"/>
  <c r="IE8"/>
  <c r="ADF24"/>
  <c r="ADF25" s="1"/>
  <c r="ARF18"/>
  <c r="ARF19" s="1"/>
  <c r="ARF20" s="1"/>
  <c r="MM24"/>
  <c r="OC28"/>
  <c r="HJ7"/>
  <c r="HJ8" s="1"/>
  <c r="GH7"/>
  <c r="AGZ17" l="1"/>
  <c r="NH21"/>
  <c r="NH22" s="1"/>
  <c r="NH23" s="1"/>
  <c r="NH24" s="1"/>
  <c r="NH25" s="1"/>
  <c r="NH26" s="1"/>
  <c r="NH27" s="1"/>
  <c r="NH28" s="1"/>
  <c r="NH29" s="1"/>
  <c r="NH30" s="1"/>
  <c r="LK23"/>
  <c r="LK24" s="1"/>
  <c r="LK25" s="1"/>
  <c r="LK26" s="1"/>
  <c r="LK27" s="1"/>
  <c r="LK28" s="1"/>
  <c r="LK29" s="1"/>
  <c r="LK30" s="1"/>
  <c r="LK31" s="1"/>
  <c r="LK32" s="1"/>
  <c r="GH8"/>
  <c r="GH9" s="1"/>
  <c r="GH10" s="1"/>
  <c r="GH11" s="1"/>
  <c r="GH12" s="1"/>
  <c r="GH13" s="1"/>
  <c r="GH14" s="1"/>
  <c r="GH15" s="1"/>
  <c r="GH16" s="1"/>
  <c r="GH17" s="1"/>
  <c r="GH18" s="1"/>
  <c r="GH19" s="1"/>
  <c r="GH20" s="1"/>
  <c r="GH21" s="1"/>
  <c r="GH22" s="1"/>
  <c r="IE9"/>
  <c r="HX9" s="1"/>
  <c r="HJ9" s="1"/>
  <c r="IL10"/>
  <c r="ACR16"/>
  <c r="ACK16" s="1"/>
  <c r="ABP16" s="1"/>
  <c r="ABI16" s="1"/>
  <c r="ACY17"/>
  <c r="LY13"/>
  <c r="ANZ17"/>
  <c r="ANL17" s="1"/>
  <c r="AMJ17" s="1"/>
  <c r="AMC17" s="1"/>
  <c r="ALO17" s="1"/>
  <c r="AIP17"/>
  <c r="AIW18"/>
  <c r="APP18"/>
  <c r="AQD19"/>
  <c r="PZ12"/>
  <c r="PS12" s="1"/>
  <c r="QH13"/>
  <c r="NO11"/>
  <c r="NV12"/>
  <c r="AAN13"/>
  <c r="AAG13" s="1"/>
  <c r="ZL13" s="1"/>
  <c r="ZE13" s="1"/>
  <c r="YX13" s="1"/>
  <c r="YJ13" s="1"/>
  <c r="YC13" s="1"/>
  <c r="XO13" s="1"/>
  <c r="VR13" s="1"/>
  <c r="VK13" s="1"/>
  <c r="UW13" s="1"/>
  <c r="UB13" s="1"/>
  <c r="TG13" s="1"/>
  <c r="SZ13" s="1"/>
  <c r="SL13" s="1"/>
  <c r="RX13" s="1"/>
  <c r="ADF26"/>
  <c r="ARF21"/>
  <c r="MM25"/>
  <c r="OC29"/>
  <c r="GA7"/>
  <c r="GA8" s="1"/>
  <c r="GA9" s="1"/>
  <c r="FT7"/>
  <c r="FT8" s="1"/>
  <c r="FF7"/>
  <c r="ER7"/>
  <c r="EK7"/>
  <c r="EK8" s="1"/>
  <c r="EK9" s="1"/>
  <c r="EK10" s="1"/>
  <c r="EK11" s="1"/>
  <c r="EK12" s="1"/>
  <c r="EK13" s="1"/>
  <c r="EK14" s="1"/>
  <c r="EK15" s="1"/>
  <c r="EK16" s="1"/>
  <c r="EK17" s="1"/>
  <c r="EK18" s="1"/>
  <c r="EK19" s="1"/>
  <c r="ED7"/>
  <c r="DW7"/>
  <c r="DP7"/>
  <c r="DI7"/>
  <c r="CF7"/>
  <c r="CF8" s="1"/>
  <c r="CF9" s="1"/>
  <c r="CF10" s="1"/>
  <c r="CF11" s="1"/>
  <c r="CF12" s="1"/>
  <c r="CF13" s="1"/>
  <c r="CF14" s="1"/>
  <c r="CF15" s="1"/>
  <c r="CF16" s="1"/>
  <c r="CF17" s="1"/>
  <c r="CF18" s="1"/>
  <c r="BQ7"/>
  <c r="BQ8" s="1"/>
  <c r="BQ9" s="1"/>
  <c r="BJ7"/>
  <c r="M7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F7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CF19" l="1"/>
  <c r="CF20" s="1"/>
  <c r="CF21" s="1"/>
  <c r="CF22" s="1"/>
  <c r="CF23" s="1"/>
  <c r="CF24" s="1"/>
  <c r="CF25" s="1"/>
  <c r="CF26" s="1"/>
  <c r="CF27" s="1"/>
  <c r="CF28" s="1"/>
  <c r="CF29" s="1"/>
  <c r="CF30" s="1"/>
  <c r="CF31" s="1"/>
  <c r="CF32" s="1"/>
  <c r="CF33" s="1"/>
  <c r="CF34" s="1"/>
  <c r="CF35" s="1"/>
  <c r="CF36" s="1"/>
  <c r="CF37" s="1"/>
  <c r="CF38" s="1"/>
  <c r="CF39" s="1"/>
  <c r="CF40" s="1"/>
  <c r="CF41" s="1"/>
  <c r="CF42" s="1"/>
  <c r="CF43" s="1"/>
  <c r="CF44" s="1"/>
  <c r="CF45" s="1"/>
  <c r="CF46" s="1"/>
  <c r="CF47" s="1"/>
  <c r="CF48" s="1"/>
  <c r="CF49" s="1"/>
  <c r="CF50" s="1"/>
  <c r="CF51" s="1"/>
  <c r="CF52" s="1"/>
  <c r="CF53" s="1"/>
  <c r="CF54" s="1"/>
  <c r="CF55" s="1"/>
  <c r="CF56" s="1"/>
  <c r="CF57" s="1"/>
  <c r="CF58" s="1"/>
  <c r="CF59" s="1"/>
  <c r="CF60" s="1"/>
  <c r="CF61" s="1"/>
  <c r="CF62" s="1"/>
  <c r="CF63" s="1"/>
  <c r="CF64" s="1"/>
  <c r="CF65" s="1"/>
  <c r="CF66" s="1"/>
  <c r="CF67" s="1"/>
  <c r="CF68" s="1"/>
  <c r="CF69" s="1"/>
  <c r="CM7" s="1"/>
  <c r="CM8" s="1"/>
  <c r="CM9" s="1"/>
  <c r="CM10" s="1"/>
  <c r="CM11" s="1"/>
  <c r="CM12" s="1"/>
  <c r="CM13" s="1"/>
  <c r="CM14" s="1"/>
  <c r="CM15" s="1"/>
  <c r="CM16" s="1"/>
  <c r="CM17" s="1"/>
  <c r="CM18" s="1"/>
  <c r="CM19" s="1"/>
  <c r="CM20" s="1"/>
  <c r="CM21" s="1"/>
  <c r="CM22" s="1"/>
  <c r="CM23" s="1"/>
  <c r="CM24" s="1"/>
  <c r="CM25" s="1"/>
  <c r="CM26" s="1"/>
  <c r="CM27" s="1"/>
  <c r="CM28" s="1"/>
  <c r="CM29" s="1"/>
  <c r="CM30" s="1"/>
  <c r="CM31" s="1"/>
  <c r="CM32" s="1"/>
  <c r="CM33" s="1"/>
  <c r="CM34" s="1"/>
  <c r="CM35" s="1"/>
  <c r="CM36" s="1"/>
  <c r="CM37" s="1"/>
  <c r="CM38" s="1"/>
  <c r="CM39" s="1"/>
  <c r="CM40" s="1"/>
  <c r="CM41" s="1"/>
  <c r="CM42" s="1"/>
  <c r="CM43" s="1"/>
  <c r="CM44" s="1"/>
  <c r="CM45" s="1"/>
  <c r="CM46" s="1"/>
  <c r="CM47" s="1"/>
  <c r="CM48" s="1"/>
  <c r="CM49" s="1"/>
  <c r="CM50" s="1"/>
  <c r="CM51" s="1"/>
  <c r="CM52" s="1"/>
  <c r="CM53" s="1"/>
  <c r="CM54" s="1"/>
  <c r="CM55" s="1"/>
  <c r="CM56" s="1"/>
  <c r="CM57" s="1"/>
  <c r="CM58" s="1"/>
  <c r="CM59" s="1"/>
  <c r="CM60" s="1"/>
  <c r="CM61" s="1"/>
  <c r="CM62" s="1"/>
  <c r="CM63" s="1"/>
  <c r="CM64" s="1"/>
  <c r="CM65" s="1"/>
  <c r="CM66" s="1"/>
  <c r="CM67" s="1"/>
  <c r="CM68" s="1"/>
  <c r="CM69" s="1"/>
  <c r="CM70" s="1"/>
  <c r="CM71" s="1"/>
  <c r="CM72" s="1"/>
  <c r="F22"/>
  <c r="F23" s="1"/>
  <c r="F24" s="1"/>
  <c r="F25" s="1"/>
  <c r="F26" s="1"/>
  <c r="F27" s="1"/>
  <c r="F28" s="1"/>
  <c r="F29" s="1"/>
  <c r="F30" s="1"/>
  <c r="LK33"/>
  <c r="LK34" s="1"/>
  <c r="LK35" s="1"/>
  <c r="LK36" s="1"/>
  <c r="AUZ8"/>
  <c r="AUZ9" s="1"/>
  <c r="AUZ10" s="1"/>
  <c r="AUZ11" s="1"/>
  <c r="AUZ12" s="1"/>
  <c r="AUZ13" s="1"/>
  <c r="AUZ14" s="1"/>
  <c r="AUZ15" s="1"/>
  <c r="AUZ16" s="1"/>
  <c r="AUZ17" s="1"/>
  <c r="AUZ18" s="1"/>
  <c r="AUZ19" s="1"/>
  <c r="AUZ20" s="1"/>
  <c r="AUZ21" s="1"/>
  <c r="AUZ22" s="1"/>
  <c r="AUZ23" s="1"/>
  <c r="AUZ24" s="1"/>
  <c r="AUZ25" s="1"/>
  <c r="AUZ26" s="1"/>
  <c r="AUZ27" s="1"/>
  <c r="AUZ28" s="1"/>
  <c r="AUZ29" s="1"/>
  <c r="AUZ30" s="1"/>
  <c r="AUZ31" s="1"/>
  <c r="AUZ32" s="1"/>
  <c r="AUZ33" s="1"/>
  <c r="AUZ34" s="1"/>
  <c r="AUZ35" s="1"/>
  <c r="AUZ36" s="1"/>
  <c r="AUZ37" s="1"/>
  <c r="AUZ38" s="1"/>
  <c r="AUZ39" s="1"/>
  <c r="AUZ40" s="1"/>
  <c r="AUZ41" s="1"/>
  <c r="AUZ42" s="1"/>
  <c r="AUZ43" s="1"/>
  <c r="AUZ44" s="1"/>
  <c r="AUZ45" s="1"/>
  <c r="AUZ46" s="1"/>
  <c r="AUZ47" s="1"/>
  <c r="AUZ48" s="1"/>
  <c r="AUZ49" s="1"/>
  <c r="AUZ50" s="1"/>
  <c r="AUZ51" s="1"/>
  <c r="AUZ52" s="1"/>
  <c r="M21"/>
  <c r="FT9"/>
  <c r="GA10"/>
  <c r="NO12"/>
  <c r="NV13"/>
  <c r="PZ13"/>
  <c r="PS13" s="1"/>
  <c r="QH14"/>
  <c r="APP19"/>
  <c r="AQD20"/>
  <c r="AIP18"/>
  <c r="AII18" s="1"/>
  <c r="AIB18" s="1"/>
  <c r="AHN18" s="1"/>
  <c r="AGZ18" s="1"/>
  <c r="AGE18" s="1"/>
  <c r="AFX18" s="1"/>
  <c r="AFJ18" s="1"/>
  <c r="AFJ19" s="1"/>
  <c r="AEO19" s="1"/>
  <c r="AEO20" s="1"/>
  <c r="AIW19"/>
  <c r="ANZ18"/>
  <c r="ANL18" s="1"/>
  <c r="AMJ18" s="1"/>
  <c r="AMC18" s="1"/>
  <c r="AMC19" s="1"/>
  <c r="AKF17"/>
  <c r="ALO18"/>
  <c r="LY14"/>
  <c r="ACR17"/>
  <c r="ACK17" s="1"/>
  <c r="ABP17" s="1"/>
  <c r="ACY18"/>
  <c r="IE10"/>
  <c r="HX10" s="1"/>
  <c r="HJ10" s="1"/>
  <c r="HJ11" s="1"/>
  <c r="HJ12" s="1"/>
  <c r="HJ13" s="1"/>
  <c r="HJ14" s="1"/>
  <c r="HJ15" s="1"/>
  <c r="HJ16" s="1"/>
  <c r="IL11"/>
  <c r="BJ8"/>
  <c r="BJ9" s="1"/>
  <c r="FF8"/>
  <c r="ER8" s="1"/>
  <c r="ED8" s="1"/>
  <c r="DW8" s="1"/>
  <c r="DP8" s="1"/>
  <c r="DI8" s="1"/>
  <c r="AAN14"/>
  <c r="ADF27"/>
  <c r="ARF22"/>
  <c r="AQK22" s="1"/>
  <c r="AQK23" s="1"/>
  <c r="AQK24" s="1"/>
  <c r="AQK25" s="1"/>
  <c r="MM26"/>
  <c r="GH23"/>
  <c r="OC30"/>
  <c r="AUA3"/>
  <c r="AUU3" s="1"/>
  <c r="AKF18" l="1"/>
  <c r="AKF19" s="1"/>
  <c r="CT9"/>
  <c r="CT10" s="1"/>
  <c r="CT11" s="1"/>
  <c r="F31"/>
  <c r="F32" s="1"/>
  <c r="AUE8"/>
  <c r="ASO8" s="1"/>
  <c r="ASO9" s="1"/>
  <c r="AAG14"/>
  <c r="ZL14" s="1"/>
  <c r="ZE14" s="1"/>
  <c r="YX14" s="1"/>
  <c r="YJ14" s="1"/>
  <c r="YC14" s="1"/>
  <c r="XO14" s="1"/>
  <c r="VR14" s="1"/>
  <c r="VK14" s="1"/>
  <c r="UW14" s="1"/>
  <c r="UB14" s="1"/>
  <c r="TG14" s="1"/>
  <c r="SZ14" s="1"/>
  <c r="SL14" s="1"/>
  <c r="RX14" s="1"/>
  <c r="AAN15"/>
  <c r="DI9"/>
  <c r="IE11"/>
  <c r="HX11" s="1"/>
  <c r="IL12"/>
  <c r="ACR18"/>
  <c r="ACK18" s="1"/>
  <c r="ABW18" s="1"/>
  <c r="ABW19" s="1"/>
  <c r="ABW20" s="1"/>
  <c r="ACY19"/>
  <c r="ABI17"/>
  <c r="ABP18"/>
  <c r="ABP19" s="1"/>
  <c r="ABP20" s="1"/>
  <c r="ABP21" s="1"/>
  <c r="LY15"/>
  <c r="MF16"/>
  <c r="ANZ19"/>
  <c r="ANL19" s="1"/>
  <c r="AMJ19" s="1"/>
  <c r="AIP19"/>
  <c r="AII19" s="1"/>
  <c r="AIB19" s="1"/>
  <c r="AHN19" s="1"/>
  <c r="AGZ19" s="1"/>
  <c r="AGE19" s="1"/>
  <c r="AIW20"/>
  <c r="APP20"/>
  <c r="AQD21"/>
  <c r="PZ14"/>
  <c r="PS14" s="1"/>
  <c r="QH15"/>
  <c r="NO13"/>
  <c r="NV14"/>
  <c r="FT10"/>
  <c r="GA11"/>
  <c r="M22"/>
  <c r="ASA8"/>
  <c r="ART8" s="1"/>
  <c r="ARM8" s="1"/>
  <c r="ARM9" s="1"/>
  <c r="ARM10" s="1"/>
  <c r="ARM11" s="1"/>
  <c r="ARM12" s="1"/>
  <c r="ARM13" s="1"/>
  <c r="ARM14" s="1"/>
  <c r="ARM15" s="1"/>
  <c r="ARM16" s="1"/>
  <c r="ARM17" s="1"/>
  <c r="ARM18" s="1"/>
  <c r="ARM19" s="1"/>
  <c r="ARM20" s="1"/>
  <c r="ARM21" s="1"/>
  <c r="ARM22" s="1"/>
  <c r="ARM23" s="1"/>
  <c r="ARM24" s="1"/>
  <c r="ALO19"/>
  <c r="FF9"/>
  <c r="ER9" s="1"/>
  <c r="ED9" s="1"/>
  <c r="DW9" s="1"/>
  <c r="DP9" s="1"/>
  <c r="ADF28"/>
  <c r="ARF23"/>
  <c r="MM27"/>
  <c r="GH24"/>
  <c r="OC31"/>
  <c r="AIP20" l="1"/>
  <c r="AII20" s="1"/>
  <c r="AIB20"/>
  <c r="AHN20" s="1"/>
  <c r="AGZ20" s="1"/>
  <c r="AIW21"/>
  <c r="AIP21" s="1"/>
  <c r="AII21" s="1"/>
  <c r="CT12"/>
  <c r="CT13" s="1"/>
  <c r="CT14" s="1"/>
  <c r="CT15" s="1"/>
  <c r="CT16" s="1"/>
  <c r="CT17" s="1"/>
  <c r="CT18" s="1"/>
  <c r="CT19" s="1"/>
  <c r="CT20" s="1"/>
  <c r="CT21" s="1"/>
  <c r="CT22" s="1"/>
  <c r="CT23" s="1"/>
  <c r="CT24" s="1"/>
  <c r="CT25" s="1"/>
  <c r="CT26" s="1"/>
  <c r="CT27" s="1"/>
  <c r="CT28" s="1"/>
  <c r="CT29" s="1"/>
  <c r="CT30" s="1"/>
  <c r="CT31" s="1"/>
  <c r="CT32" s="1"/>
  <c r="F33"/>
  <c r="F34" s="1"/>
  <c r="F35" s="1"/>
  <c r="F36" s="1"/>
  <c r="F37" s="1"/>
  <c r="AFX19"/>
  <c r="AFX20" s="1"/>
  <c r="AGE20"/>
  <c r="AGE21" s="1"/>
  <c r="AGE22" s="1"/>
  <c r="AGE23" s="1"/>
  <c r="AGE24" s="1"/>
  <c r="AUE9"/>
  <c r="ASA9"/>
  <c r="ART9" s="1"/>
  <c r="ART10" s="1"/>
  <c r="ART11" s="1"/>
  <c r="ART12" s="1"/>
  <c r="ART13" s="1"/>
  <c r="ART14" s="1"/>
  <c r="ART15" s="1"/>
  <c r="ASO10"/>
  <c r="ATQ28"/>
  <c r="ATQ29" s="1"/>
  <c r="ATX18"/>
  <c r="ATX19" s="1"/>
  <c r="ATX20" s="1"/>
  <c r="ATX21" s="1"/>
  <c r="M23"/>
  <c r="FT11"/>
  <c r="GA12"/>
  <c r="NO14"/>
  <c r="NV15"/>
  <c r="PZ15"/>
  <c r="PS15" s="1"/>
  <c r="QH16"/>
  <c r="APP21"/>
  <c r="AQD22"/>
  <c r="ANZ20"/>
  <c r="ANL20" s="1"/>
  <c r="AMJ20" s="1"/>
  <c r="AMC20" s="1"/>
  <c r="ALO20" s="1"/>
  <c r="AKF20" s="1"/>
  <c r="AKF21" s="1"/>
  <c r="LY16"/>
  <c r="MF17"/>
  <c r="ABI18"/>
  <c r="ACR19"/>
  <c r="ACK19" s="1"/>
  <c r="ACK20" s="1"/>
  <c r="ACK21" s="1"/>
  <c r="ABW21" s="1"/>
  <c r="ACY20"/>
  <c r="IE12"/>
  <c r="HX12" s="1"/>
  <c r="IL13"/>
  <c r="AAG15"/>
  <c r="ZL15" s="1"/>
  <c r="ZE15" s="1"/>
  <c r="YX15" s="1"/>
  <c r="YJ15" s="1"/>
  <c r="YC15" s="1"/>
  <c r="XO15" s="1"/>
  <c r="VR15" s="1"/>
  <c r="AAN16"/>
  <c r="FF10"/>
  <c r="ER10" s="1"/>
  <c r="ED10" s="1"/>
  <c r="DW10" s="1"/>
  <c r="DP10" s="1"/>
  <c r="DI10" s="1"/>
  <c r="ADF29"/>
  <c r="ARF24"/>
  <c r="ARM25"/>
  <c r="MM28"/>
  <c r="GH25"/>
  <c r="OC32"/>
  <c r="AIB21" l="1"/>
  <c r="AHN21"/>
  <c r="AGZ21" s="1"/>
  <c r="AAG16"/>
  <c r="ZL16" s="1"/>
  <c r="ZE16"/>
  <c r="YX16" s="1"/>
  <c r="YJ16" s="1"/>
  <c r="YC16"/>
  <c r="XO16" s="1"/>
  <c r="XO17" s="1"/>
  <c r="XO18" s="1"/>
  <c r="XO19" s="1"/>
  <c r="XO20" s="1"/>
  <c r="XO21" s="1"/>
  <c r="AUZ53"/>
  <c r="AFJ20"/>
  <c r="AFJ21" s="1"/>
  <c r="AEO21" s="1"/>
  <c r="AFX21"/>
  <c r="F38"/>
  <c r="F39" s="1"/>
  <c r="F40" s="1"/>
  <c r="F41" s="1"/>
  <c r="F42" s="1"/>
  <c r="F43" s="1"/>
  <c r="F44" s="1"/>
  <c r="DI11"/>
  <c r="DI12" s="1"/>
  <c r="DI13" s="1"/>
  <c r="DI14" s="1"/>
  <c r="DI15" s="1"/>
  <c r="DI16" s="1"/>
  <c r="DI17" s="1"/>
  <c r="DI18" s="1"/>
  <c r="DI19" s="1"/>
  <c r="DI20" s="1"/>
  <c r="DI21" s="1"/>
  <c r="DI22" s="1"/>
  <c r="DI23" s="1"/>
  <c r="DI24" s="1"/>
  <c r="DI25" s="1"/>
  <c r="DI26" s="1"/>
  <c r="DI27" s="1"/>
  <c r="DI28" s="1"/>
  <c r="DI29" s="1"/>
  <c r="DI30" s="1"/>
  <c r="DI31" s="1"/>
  <c r="DI32" s="1"/>
  <c r="DI33" s="1"/>
  <c r="DI34" s="1"/>
  <c r="DI35" s="1"/>
  <c r="VK15"/>
  <c r="UW15" s="1"/>
  <c r="VR16"/>
  <c r="BQ10"/>
  <c r="BJ10" s="1"/>
  <c r="BJ11" s="1"/>
  <c r="BJ12" s="1"/>
  <c r="IE13"/>
  <c r="HX13" s="1"/>
  <c r="IL14"/>
  <c r="ACR20"/>
  <c r="ACY21"/>
  <c r="ABI19"/>
  <c r="LY17"/>
  <c r="KP17" s="1"/>
  <c r="MF18"/>
  <c r="ANZ21"/>
  <c r="ANL21" s="1"/>
  <c r="AMJ21" s="1"/>
  <c r="AMC21" s="1"/>
  <c r="ALO21" s="1"/>
  <c r="APP22"/>
  <c r="AQD23"/>
  <c r="PZ16"/>
  <c r="PS16" s="1"/>
  <c r="QH17"/>
  <c r="NO15"/>
  <c r="NV16"/>
  <c r="FT12"/>
  <c r="GA13"/>
  <c r="M24"/>
  <c r="ASA10"/>
  <c r="ASO11"/>
  <c r="AAN17"/>
  <c r="FF11"/>
  <c r="ER11" s="1"/>
  <c r="ED11" s="1"/>
  <c r="DW11" s="1"/>
  <c r="DP11" s="1"/>
  <c r="ADF30"/>
  <c r="ARF25"/>
  <c r="ARM26"/>
  <c r="ATX22"/>
  <c r="MM29"/>
  <c r="GH26"/>
  <c r="ATQ30"/>
  <c r="OC33"/>
  <c r="AAG17" l="1"/>
  <c r="ZL17"/>
  <c r="ZE17" s="1"/>
  <c r="YX17" s="1"/>
  <c r="AAG18"/>
  <c r="ASA11"/>
  <c r="ASO12"/>
  <c r="AVG11"/>
  <c r="AUE10"/>
  <c r="AUE11" s="1"/>
  <c r="AUE12" s="1"/>
  <c r="AUE13" s="1"/>
  <c r="AUE14" s="1"/>
  <c r="AUE15" s="1"/>
  <c r="AUE16" s="1"/>
  <c r="M25"/>
  <c r="M26" s="1"/>
  <c r="M27" s="1"/>
  <c r="FT13"/>
  <c r="GA14"/>
  <c r="NO16"/>
  <c r="NV17"/>
  <c r="PZ17"/>
  <c r="PS17" s="1"/>
  <c r="QH18"/>
  <c r="APP23"/>
  <c r="AQD24"/>
  <c r="ANZ22"/>
  <c r="ANL22" s="1"/>
  <c r="AMJ22" s="1"/>
  <c r="AMC22" s="1"/>
  <c r="ALO22" s="1"/>
  <c r="AKF22" s="1"/>
  <c r="AIW22" s="1"/>
  <c r="AIP22" s="1"/>
  <c r="AII22" s="1"/>
  <c r="AIB22" s="1"/>
  <c r="AHN22" s="1"/>
  <c r="AGZ22" s="1"/>
  <c r="AFX22" s="1"/>
  <c r="AFJ22" s="1"/>
  <c r="AEO22" s="1"/>
  <c r="LY18"/>
  <c r="KP18" s="1"/>
  <c r="MF19"/>
  <c r="AAU19"/>
  <c r="ABI20"/>
  <c r="ACR21"/>
  <c r="ACY22"/>
  <c r="IE14"/>
  <c r="HX14" s="1"/>
  <c r="IL15"/>
  <c r="BQ11"/>
  <c r="BJ13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VK16"/>
  <c r="VK17" s="1"/>
  <c r="VK18" s="1"/>
  <c r="VK19" s="1"/>
  <c r="VK20" s="1"/>
  <c r="VK21" s="1"/>
  <c r="VR17"/>
  <c r="VR18" s="1"/>
  <c r="VR19" s="1"/>
  <c r="VR20" s="1"/>
  <c r="VR21" s="1"/>
  <c r="UB15"/>
  <c r="TG15" s="1"/>
  <c r="SZ15" s="1"/>
  <c r="SL15" s="1"/>
  <c r="RX15" s="1"/>
  <c r="UW16"/>
  <c r="FF12"/>
  <c r="ER12" s="1"/>
  <c r="ED12" s="1"/>
  <c r="DW12" s="1"/>
  <c r="DP12" s="1"/>
  <c r="AAN18"/>
  <c r="AAN19" s="1"/>
  <c r="ADF31"/>
  <c r="ARF26"/>
  <c r="AQK26" s="1"/>
  <c r="AQK27" s="1"/>
  <c r="AQK28" s="1"/>
  <c r="AQK29" s="1"/>
  <c r="AQK30" s="1"/>
  <c r="AQK31" s="1"/>
  <c r="AQK32" s="1"/>
  <c r="AQK33" s="1"/>
  <c r="AQK34" s="1"/>
  <c r="ARM27"/>
  <c r="ATX23"/>
  <c r="MM30"/>
  <c r="GH27"/>
  <c r="ATQ31"/>
  <c r="OC34"/>
  <c r="DI36"/>
  <c r="ZL18" l="1"/>
  <c r="AAG19"/>
  <c r="ZE18"/>
  <c r="ZE19" s="1"/>
  <c r="AUE17"/>
  <c r="AUE18" s="1"/>
  <c r="AUE19" s="1"/>
  <c r="AUE20" s="1"/>
  <c r="AUE21" s="1"/>
  <c r="AUE22" s="1"/>
  <c r="AUE23" s="1"/>
  <c r="AUE24" s="1"/>
  <c r="AUE25" s="1"/>
  <c r="UB16"/>
  <c r="TG16" s="1"/>
  <c r="SZ16" s="1"/>
  <c r="SL16" s="1"/>
  <c r="RX16" s="1"/>
  <c r="UW17"/>
  <c r="BQ12"/>
  <c r="IE15"/>
  <c r="HX15" s="1"/>
  <c r="IL16"/>
  <c r="ACR22"/>
  <c r="ACK22" s="1"/>
  <c r="ABW22" s="1"/>
  <c r="ABP22" s="1"/>
  <c r="ACY23"/>
  <c r="AAU20"/>
  <c r="AAN20" s="1"/>
  <c r="ABI21"/>
  <c r="LY19"/>
  <c r="LR19" s="1"/>
  <c r="KP19" s="1"/>
  <c r="JN19" s="1"/>
  <c r="MF20"/>
  <c r="ANZ23"/>
  <c r="ANL23" s="1"/>
  <c r="AMJ23" s="1"/>
  <c r="AMC23" s="1"/>
  <c r="ALO23" s="1"/>
  <c r="AKF23" s="1"/>
  <c r="AIW23" s="1"/>
  <c r="AIP23" s="1"/>
  <c r="AII23" s="1"/>
  <c r="AIB23" s="1"/>
  <c r="AHN23" s="1"/>
  <c r="AGZ23" s="1"/>
  <c r="AFX23" s="1"/>
  <c r="AFJ23" s="1"/>
  <c r="AEO23" s="1"/>
  <c r="APP24"/>
  <c r="AQD25"/>
  <c r="PZ18"/>
  <c r="PS18" s="1"/>
  <c r="QH19"/>
  <c r="NO17"/>
  <c r="NV18"/>
  <c r="FT14"/>
  <c r="GA15"/>
  <c r="M28"/>
  <c r="M29" s="1"/>
  <c r="M30" s="1"/>
  <c r="M31" s="1"/>
  <c r="M32" s="1"/>
  <c r="AVG12"/>
  <c r="AWP13"/>
  <c r="ASA12"/>
  <c r="ASO13"/>
  <c r="YJ17"/>
  <c r="YC17" s="1"/>
  <c r="YC18" s="1"/>
  <c r="YX18"/>
  <c r="YX19" s="1"/>
  <c r="FF13"/>
  <c r="ER13" s="1"/>
  <c r="ED13" s="1"/>
  <c r="DW13" s="1"/>
  <c r="DP13" s="1"/>
  <c r="ADF32"/>
  <c r="ARF27"/>
  <c r="ARM28"/>
  <c r="ATX24"/>
  <c r="MM31"/>
  <c r="GH28"/>
  <c r="BJ33"/>
  <c r="ATQ32"/>
  <c r="AQK35"/>
  <c r="OC35"/>
  <c r="DI37"/>
  <c r="AAG20" l="1"/>
  <c r="ZL19"/>
  <c r="ZL20" s="1"/>
  <c r="YJ18"/>
  <c r="YJ19" s="1"/>
  <c r="AAU21"/>
  <c r="ZE20"/>
  <c r="ZE21" s="1"/>
  <c r="YC19"/>
  <c r="AAN21"/>
  <c r="AAG21" s="1"/>
  <c r="ASA13"/>
  <c r="ASO14"/>
  <c r="AVU13"/>
  <c r="AVG13" s="1"/>
  <c r="AWP14"/>
  <c r="FT15"/>
  <c r="GA16"/>
  <c r="NO18"/>
  <c r="NV19"/>
  <c r="PZ19"/>
  <c r="PS19" s="1"/>
  <c r="QH20"/>
  <c r="APP25"/>
  <c r="AQD26"/>
  <c r="ANZ24"/>
  <c r="ANL24" s="1"/>
  <c r="AMJ24" s="1"/>
  <c r="AMC24" s="1"/>
  <c r="ALO24" s="1"/>
  <c r="AKF24" s="1"/>
  <c r="AIW24" s="1"/>
  <c r="AIP24" s="1"/>
  <c r="AII24" s="1"/>
  <c r="AIB24" s="1"/>
  <c r="AHN24" s="1"/>
  <c r="AGZ24" s="1"/>
  <c r="AFX24" s="1"/>
  <c r="AFJ24" s="1"/>
  <c r="AEO24" s="1"/>
  <c r="AOG25"/>
  <c r="LY20"/>
  <c r="LR20" s="1"/>
  <c r="KP20" s="1"/>
  <c r="JN20" s="1"/>
  <c r="MF21"/>
  <c r="ACR23"/>
  <c r="ACK23" s="1"/>
  <c r="ABW23" s="1"/>
  <c r="ABP23" s="1"/>
  <c r="ACY24"/>
  <c r="IE16"/>
  <c r="HX16" s="1"/>
  <c r="IL17"/>
  <c r="BQ13"/>
  <c r="UB17"/>
  <c r="TG17" s="1"/>
  <c r="SZ17" s="1"/>
  <c r="SL17" s="1"/>
  <c r="RX17" s="1"/>
  <c r="UW18"/>
  <c r="FF14"/>
  <c r="ER14" s="1"/>
  <c r="ED14" s="1"/>
  <c r="DW14" s="1"/>
  <c r="DP14" s="1"/>
  <c r="YX20"/>
  <c r="ABI22"/>
  <c r="ADF33"/>
  <c r="ARF28"/>
  <c r="ARM29"/>
  <c r="ATX25"/>
  <c r="AUE26"/>
  <c r="MM32"/>
  <c r="GH29"/>
  <c r="API32"/>
  <c r="M33"/>
  <c r="BJ34"/>
  <c r="ATQ33"/>
  <c r="AQK36"/>
  <c r="OC36"/>
  <c r="DI38"/>
  <c r="LN3"/>
  <c r="ZL21" l="1"/>
  <c r="FW3"/>
  <c r="TJ3" s="1"/>
  <c r="ADI3"/>
  <c r="AAU22"/>
  <c r="AAN22" s="1"/>
  <c r="AAG22" s="1"/>
  <c r="YJ20"/>
  <c r="YC20" s="1"/>
  <c r="ZE22"/>
  <c r="ALY3"/>
  <c r="UB18"/>
  <c r="TG18" s="1"/>
  <c r="SZ18" s="1"/>
  <c r="SL18" s="1"/>
  <c r="RX18" s="1"/>
  <c r="UW19"/>
  <c r="BQ14"/>
  <c r="BQ15" s="1"/>
  <c r="IE17"/>
  <c r="HX17" s="1"/>
  <c r="HJ17" s="1"/>
  <c r="HJ18" s="1"/>
  <c r="IL18"/>
  <c r="ACR24"/>
  <c r="ACK24" s="1"/>
  <c r="ABW24" s="1"/>
  <c r="ABP24" s="1"/>
  <c r="ACY25"/>
  <c r="LY21"/>
  <c r="LR21" s="1"/>
  <c r="KP21" s="1"/>
  <c r="KP22" s="1"/>
  <c r="MF22"/>
  <c r="JN21"/>
  <c r="JN22" s="1"/>
  <c r="ANZ25"/>
  <c r="ANL25" s="1"/>
  <c r="AMJ25" s="1"/>
  <c r="AMC25" s="1"/>
  <c r="ALO25" s="1"/>
  <c r="AKF25" s="1"/>
  <c r="AJD25" s="1"/>
  <c r="AIW25" s="1"/>
  <c r="AOG26"/>
  <c r="APP26"/>
  <c r="AQD27"/>
  <c r="PZ20"/>
  <c r="PS20" s="1"/>
  <c r="QH21"/>
  <c r="NO19"/>
  <c r="NV20"/>
  <c r="FT16"/>
  <c r="GA17"/>
  <c r="AVU14"/>
  <c r="AVG14" s="1"/>
  <c r="AWP15"/>
  <c r="ASA14"/>
  <c r="ASO15"/>
  <c r="YX21"/>
  <c r="ABI23"/>
  <c r="FF15"/>
  <c r="ER15" s="1"/>
  <c r="ED15" s="1"/>
  <c r="DW15" s="1"/>
  <c r="DP15" s="1"/>
  <c r="ADF34"/>
  <c r="ARF29"/>
  <c r="ARM30"/>
  <c r="ATX26"/>
  <c r="AUE27"/>
  <c r="MM33"/>
  <c r="GH30"/>
  <c r="API33"/>
  <c r="M34"/>
  <c r="BJ35"/>
  <c r="ATQ34"/>
  <c r="AQK37"/>
  <c r="OC37"/>
  <c r="DI39"/>
  <c r="ZL22" l="1"/>
  <c r="YJ21"/>
  <c r="AAU23"/>
  <c r="AAN23"/>
  <c r="AAG23" s="1"/>
  <c r="YC21"/>
  <c r="ZE23"/>
  <c r="ASA15"/>
  <c r="ASO16"/>
  <c r="AVU15"/>
  <c r="AVG15" s="1"/>
  <c r="AWP16"/>
  <c r="FT17"/>
  <c r="GA18"/>
  <c r="NO20"/>
  <c r="NV21"/>
  <c r="PZ21"/>
  <c r="PS21" s="1"/>
  <c r="QH22"/>
  <c r="APP27"/>
  <c r="AQD28"/>
  <c r="ANZ26"/>
  <c r="ANL26" s="1"/>
  <c r="AMJ26" s="1"/>
  <c r="AMC26" s="1"/>
  <c r="ALO26" s="1"/>
  <c r="AKF26" s="1"/>
  <c r="AJD26" s="1"/>
  <c r="AJD27" s="1"/>
  <c r="AOG27"/>
  <c r="AIP25"/>
  <c r="AII25" s="1"/>
  <c r="AIB25" s="1"/>
  <c r="AHN25" s="1"/>
  <c r="AGZ25" s="1"/>
  <c r="AGE25" s="1"/>
  <c r="AFX25" s="1"/>
  <c r="AFJ25" s="1"/>
  <c r="AEO25" s="1"/>
  <c r="AEO26" s="1"/>
  <c r="AIW26"/>
  <c r="LY22"/>
  <c r="LR22" s="1"/>
  <c r="KP23" s="1"/>
  <c r="JN23" s="1"/>
  <c r="MF23"/>
  <c r="ACR25"/>
  <c r="ACK25" s="1"/>
  <c r="ABW25" s="1"/>
  <c r="ABP25" s="1"/>
  <c r="ACY26"/>
  <c r="IE18"/>
  <c r="HX18" s="1"/>
  <c r="IL19"/>
  <c r="UB19"/>
  <c r="TG19" s="1"/>
  <c r="SZ19" s="1"/>
  <c r="SL19" s="1"/>
  <c r="RX19" s="1"/>
  <c r="UW20"/>
  <c r="SA3"/>
  <c r="AHJ3"/>
  <c r="AGA3"/>
  <c r="SV3"/>
  <c r="AZD3" s="1"/>
  <c r="SH3"/>
  <c r="QK3"/>
  <c r="ZO3" s="1"/>
  <c r="YX22"/>
  <c r="FF16"/>
  <c r="ER16" s="1"/>
  <c r="ED16" s="1"/>
  <c r="DW16" s="1"/>
  <c r="DP16" s="1"/>
  <c r="ABI24"/>
  <c r="AAU24" s="1"/>
  <c r="ADF35"/>
  <c r="ARF30"/>
  <c r="ARM31"/>
  <c r="ATX27"/>
  <c r="AUE28"/>
  <c r="MM34"/>
  <c r="GH31"/>
  <c r="API34"/>
  <c r="M35"/>
  <c r="BJ36"/>
  <c r="ATQ35"/>
  <c r="AQK38"/>
  <c r="OC38"/>
  <c r="DI40"/>
  <c r="ZL23" l="1"/>
  <c r="AWZ3"/>
  <c r="AWS3"/>
  <c r="PH3"/>
  <c r="OM3"/>
  <c r="YJ22"/>
  <c r="YC22" s="1"/>
  <c r="XO22" s="1"/>
  <c r="VR22" s="1"/>
  <c r="VK22" s="1"/>
  <c r="AIP26"/>
  <c r="AII26" s="1"/>
  <c r="AAN24"/>
  <c r="AAG24" s="1"/>
  <c r="AYP3"/>
  <c r="AYB3"/>
  <c r="ZE24"/>
  <c r="AYI3"/>
  <c r="AXG3"/>
  <c r="AXN3"/>
  <c r="AXU3"/>
  <c r="AIB26"/>
  <c r="AHN26" s="1"/>
  <c r="AGZ26" s="1"/>
  <c r="AGE26"/>
  <c r="AFX26" s="1"/>
  <c r="AFJ26"/>
  <c r="AFJ27" s="1"/>
  <c r="AFJ28" s="1"/>
  <c r="UB20"/>
  <c r="TG20" s="1"/>
  <c r="SZ20" s="1"/>
  <c r="SL20" s="1"/>
  <c r="RX20" s="1"/>
  <c r="UW21"/>
  <c r="UW22" s="1"/>
  <c r="BQ16"/>
  <c r="IE19"/>
  <c r="HX19" s="1"/>
  <c r="HJ19" s="1"/>
  <c r="IL20"/>
  <c r="ACR26"/>
  <c r="ACK26" s="1"/>
  <c r="ABW26" s="1"/>
  <c r="ABP26" s="1"/>
  <c r="ACY27"/>
  <c r="LY23"/>
  <c r="LR23" s="1"/>
  <c r="MF24"/>
  <c r="ADT33"/>
  <c r="ADT34" s="1"/>
  <c r="ADT35" s="1"/>
  <c r="ADT36" s="1"/>
  <c r="ADT37" s="1"/>
  <c r="ADT38" s="1"/>
  <c r="ADT39" s="1"/>
  <c r="ADT40" s="1"/>
  <c r="AEO27"/>
  <c r="AEO28" s="1"/>
  <c r="ANZ27"/>
  <c r="ANL27" s="1"/>
  <c r="AMJ27" s="1"/>
  <c r="AMC27" s="1"/>
  <c r="ALO27" s="1"/>
  <c r="AKF27" s="1"/>
  <c r="AJD28" s="1"/>
  <c r="AOG28"/>
  <c r="APP28"/>
  <c r="AQD29"/>
  <c r="PZ22"/>
  <c r="PS22" s="1"/>
  <c r="QH23"/>
  <c r="NO21"/>
  <c r="NV22"/>
  <c r="FT18"/>
  <c r="GA19"/>
  <c r="AVU16"/>
  <c r="AVG16" s="1"/>
  <c r="AWP17"/>
  <c r="ASA16"/>
  <c r="ART16" s="1"/>
  <c r="ASO17"/>
  <c r="YX23"/>
  <c r="YJ23" s="1"/>
  <c r="YC23" s="1"/>
  <c r="ABI25"/>
  <c r="AAU25" s="1"/>
  <c r="AIW27"/>
  <c r="FF17"/>
  <c r="ER17" s="1"/>
  <c r="ED17" s="1"/>
  <c r="DW17" s="1"/>
  <c r="DP17" s="1"/>
  <c r="ADF36"/>
  <c r="ARF31"/>
  <c r="ARM32"/>
  <c r="ATX28"/>
  <c r="AUE29"/>
  <c r="MM35"/>
  <c r="GH32"/>
  <c r="API35"/>
  <c r="M36"/>
  <c r="BJ37"/>
  <c r="ATQ36"/>
  <c r="AQK39"/>
  <c r="OC39"/>
  <c r="DI41"/>
  <c r="ZL24" l="1"/>
  <c r="XO23"/>
  <c r="VR23" s="1"/>
  <c r="VK23" s="1"/>
  <c r="AAN25"/>
  <c r="AAG25"/>
  <c r="AIP27"/>
  <c r="AII27"/>
  <c r="AIB27" s="1"/>
  <c r="AHN27" s="1"/>
  <c r="AGZ27" s="1"/>
  <c r="AGE27" s="1"/>
  <c r="UB21"/>
  <c r="TG21" s="1"/>
  <c r="SZ21" s="1"/>
  <c r="ZE25"/>
  <c r="AFX27"/>
  <c r="SL21"/>
  <c r="RX21" s="1"/>
  <c r="UW23"/>
  <c r="ASA17"/>
  <c r="ART17" s="1"/>
  <c r="ART18" s="1"/>
  <c r="ASO18"/>
  <c r="AWI17"/>
  <c r="AVU17" s="1"/>
  <c r="AVG17" s="1"/>
  <c r="AWP18"/>
  <c r="FT19"/>
  <c r="GA20"/>
  <c r="NO22"/>
  <c r="NV23"/>
  <c r="PZ23"/>
  <c r="PS23" s="1"/>
  <c r="QH24"/>
  <c r="APP29"/>
  <c r="AQD30"/>
  <c r="ANZ28"/>
  <c r="ANL28" s="1"/>
  <c r="AMJ28" s="1"/>
  <c r="AMC28" s="1"/>
  <c r="ALO28" s="1"/>
  <c r="AKF28" s="1"/>
  <c r="AOG29"/>
  <c r="LY24"/>
  <c r="LR24" s="1"/>
  <c r="KP24" s="1"/>
  <c r="JN24" s="1"/>
  <c r="MF25"/>
  <c r="ACR27"/>
  <c r="ACK27" s="1"/>
  <c r="ABW27" s="1"/>
  <c r="ABP27" s="1"/>
  <c r="ACY28"/>
  <c r="IE20"/>
  <c r="HX20" s="1"/>
  <c r="HJ20" s="1"/>
  <c r="IL21"/>
  <c r="BQ17"/>
  <c r="YX24"/>
  <c r="YJ24" s="1"/>
  <c r="YC24" s="1"/>
  <c r="FF18"/>
  <c r="ER18" s="1"/>
  <c r="ED18" s="1"/>
  <c r="DW18" s="1"/>
  <c r="DP18" s="1"/>
  <c r="AIW28"/>
  <c r="ABI26"/>
  <c r="AAU26" s="1"/>
  <c r="ADF37"/>
  <c r="ARF32"/>
  <c r="ARM33"/>
  <c r="ATX29"/>
  <c r="AUE30"/>
  <c r="MM36"/>
  <c r="GH33"/>
  <c r="API36"/>
  <c r="M37"/>
  <c r="BJ38"/>
  <c r="ATQ37"/>
  <c r="AQK40"/>
  <c r="OC40"/>
  <c r="ADT41"/>
  <c r="DI42"/>
  <c r="ZL25" l="1"/>
  <c r="XO24"/>
  <c r="VR24" s="1"/>
  <c r="VK24" s="1"/>
  <c r="AAN26"/>
  <c r="AAG26" s="1"/>
  <c r="ZL26" s="1"/>
  <c r="AIP28"/>
  <c r="AII28" s="1"/>
  <c r="AIB28" s="1"/>
  <c r="AHN28" s="1"/>
  <c r="AGZ28" s="1"/>
  <c r="AGE28" s="1"/>
  <c r="AFX28"/>
  <c r="ZE26"/>
  <c r="UW24"/>
  <c r="UB22"/>
  <c r="TG22" s="1"/>
  <c r="SZ22" s="1"/>
  <c r="SZ23" s="1"/>
  <c r="SZ24" s="1"/>
  <c r="SL22"/>
  <c r="RX22" s="1"/>
  <c r="BQ18"/>
  <c r="BQ19" s="1"/>
  <c r="IE21"/>
  <c r="HX21" s="1"/>
  <c r="HJ21" s="1"/>
  <c r="HJ22" s="1"/>
  <c r="HJ23" s="1"/>
  <c r="IL22"/>
  <c r="ACR28"/>
  <c r="ACK28" s="1"/>
  <c r="ABW28" s="1"/>
  <c r="ABW29" s="1"/>
  <c r="ACY29"/>
  <c r="ABI27"/>
  <c r="AAU27" s="1"/>
  <c r="AAN27" s="1"/>
  <c r="AAG27" s="1"/>
  <c r="ZL27" s="1"/>
  <c r="ABP28"/>
  <c r="LY25"/>
  <c r="LR25" s="1"/>
  <c r="KP25" s="1"/>
  <c r="JN25" s="1"/>
  <c r="MF26"/>
  <c r="ANZ29"/>
  <c r="ANL29" s="1"/>
  <c r="AMJ29" s="1"/>
  <c r="AMC29" s="1"/>
  <c r="ALO29" s="1"/>
  <c r="AKF29" s="1"/>
  <c r="AJY29" s="1"/>
  <c r="AJD29" s="1"/>
  <c r="AIW29" s="1"/>
  <c r="AOG30"/>
  <c r="APP30"/>
  <c r="AQD31"/>
  <c r="PZ24"/>
  <c r="PS24" s="1"/>
  <c r="QH25"/>
  <c r="NO23"/>
  <c r="NV24"/>
  <c r="FT20"/>
  <c r="GA21"/>
  <c r="GA22" s="1"/>
  <c r="AWI18"/>
  <c r="AVU18" s="1"/>
  <c r="AVG18" s="1"/>
  <c r="AWP19"/>
  <c r="ASA18"/>
  <c r="ASO19"/>
  <c r="YX25"/>
  <c r="YJ25" s="1"/>
  <c r="YC25" s="1"/>
  <c r="FF19"/>
  <c r="ER19" s="1"/>
  <c r="ADF38"/>
  <c r="ARF33"/>
  <c r="ARM34"/>
  <c r="ATX30"/>
  <c r="AUE31"/>
  <c r="MM37"/>
  <c r="GH34"/>
  <c r="API37"/>
  <c r="M38"/>
  <c r="BJ39"/>
  <c r="ATQ38"/>
  <c r="AQK41"/>
  <c r="OC41"/>
  <c r="ADT42"/>
  <c r="DI43"/>
  <c r="XO25" l="1"/>
  <c r="VR25" s="1"/>
  <c r="VK25" s="1"/>
  <c r="UW25" s="1"/>
  <c r="AIP29"/>
  <c r="AII29" s="1"/>
  <c r="AIB29" s="1"/>
  <c r="AHN29" s="1"/>
  <c r="ZE27"/>
  <c r="UB23"/>
  <c r="TG23" s="1"/>
  <c r="TG24" s="1"/>
  <c r="SL23"/>
  <c r="ED19"/>
  <c r="EK20"/>
  <c r="EK21" s="1"/>
  <c r="ASA19"/>
  <c r="ART19" s="1"/>
  <c r="ART20" s="1"/>
  <c r="ART21" s="1"/>
  <c r="ASO20"/>
  <c r="AWI19"/>
  <c r="AVU19" s="1"/>
  <c r="AVG19" s="1"/>
  <c r="AWP20"/>
  <c r="GA23"/>
  <c r="FF20"/>
  <c r="ER20" s="1"/>
  <c r="ER21" s="1"/>
  <c r="FT21"/>
  <c r="NO24"/>
  <c r="NV25"/>
  <c r="PZ25"/>
  <c r="PS25" s="1"/>
  <c r="QH26"/>
  <c r="APP31"/>
  <c r="AQD32"/>
  <c r="ANZ30"/>
  <c r="ANL30" s="1"/>
  <c r="AMJ30" s="1"/>
  <c r="AMC30" s="1"/>
  <c r="ALO30" s="1"/>
  <c r="AKF30" s="1"/>
  <c r="AJY30" s="1"/>
  <c r="AJD30" s="1"/>
  <c r="AIW30" s="1"/>
  <c r="AOG31"/>
  <c r="AGZ29"/>
  <c r="AGE29" s="1"/>
  <c r="AFX29" s="1"/>
  <c r="AFJ29" s="1"/>
  <c r="AEO29" s="1"/>
  <c r="AEO30" s="1"/>
  <c r="AHN30"/>
  <c r="LY26"/>
  <c r="LR26" s="1"/>
  <c r="KP26" s="1"/>
  <c r="JN26" s="1"/>
  <c r="MF27"/>
  <c r="ABI28"/>
  <c r="ABP29"/>
  <c r="ABP30" s="1"/>
  <c r="ACR29"/>
  <c r="ACK29" s="1"/>
  <c r="ACK30" s="1"/>
  <c r="ABW30" s="1"/>
  <c r="ACY30"/>
  <c r="IE22"/>
  <c r="HX22" s="1"/>
  <c r="IL23"/>
  <c r="YX26"/>
  <c r="YJ26" s="1"/>
  <c r="YC26" s="1"/>
  <c r="XO26" s="1"/>
  <c r="VR26" s="1"/>
  <c r="VK26" s="1"/>
  <c r="UW26" s="1"/>
  <c r="ADF39"/>
  <c r="ARF34"/>
  <c r="ARM35"/>
  <c r="ATX31"/>
  <c r="AUE32"/>
  <c r="MM38"/>
  <c r="GH35"/>
  <c r="API38"/>
  <c r="M39"/>
  <c r="BJ40"/>
  <c r="ATQ39"/>
  <c r="AQK42"/>
  <c r="OC42"/>
  <c r="ADT43"/>
  <c r="ADT44" s="1"/>
  <c r="DI44"/>
  <c r="AIP30" l="1"/>
  <c r="AGZ30"/>
  <c r="UB24"/>
  <c r="UB25" s="1"/>
  <c r="TG25" s="1"/>
  <c r="SZ25" s="1"/>
  <c r="YX27"/>
  <c r="YJ27"/>
  <c r="FF21"/>
  <c r="AGE30"/>
  <c r="AFX30" s="1"/>
  <c r="RX23"/>
  <c r="SL24"/>
  <c r="AFJ30"/>
  <c r="AFJ31" s="1"/>
  <c r="AEO31" s="1"/>
  <c r="YC27"/>
  <c r="XO27" s="1"/>
  <c r="VR27" s="1"/>
  <c r="VK27" s="1"/>
  <c r="UW27"/>
  <c r="BQ20"/>
  <c r="BQ21" s="1"/>
  <c r="IE23"/>
  <c r="HX23" s="1"/>
  <c r="IL24"/>
  <c r="ACR30"/>
  <c r="ACY31"/>
  <c r="AAU28"/>
  <c r="ABI29"/>
  <c r="LY27"/>
  <c r="LR27" s="1"/>
  <c r="KP27" s="1"/>
  <c r="JN27" s="1"/>
  <c r="MF28"/>
  <c r="ANZ31"/>
  <c r="ANL31" s="1"/>
  <c r="AMJ31" s="1"/>
  <c r="AMC31" s="1"/>
  <c r="ALO31" s="1"/>
  <c r="AKF31" s="1"/>
  <c r="AJY31" s="1"/>
  <c r="AJD31" s="1"/>
  <c r="AIW31" s="1"/>
  <c r="AOG32"/>
  <c r="AII30"/>
  <c r="AIB30" s="1"/>
  <c r="AIB31" s="1"/>
  <c r="AHN31" s="1"/>
  <c r="AGZ31" s="1"/>
  <c r="AIP31"/>
  <c r="APP32"/>
  <c r="AQD33"/>
  <c r="PZ26"/>
  <c r="PS26" s="1"/>
  <c r="QH27"/>
  <c r="NO25"/>
  <c r="NV26"/>
  <c r="GA24"/>
  <c r="GA25" s="1"/>
  <c r="AWI20"/>
  <c r="AVU20" s="1"/>
  <c r="AVG20" s="1"/>
  <c r="AWP21"/>
  <c r="ASA20"/>
  <c r="ASO21"/>
  <c r="DW19"/>
  <c r="DP19" s="1"/>
  <c r="DP20" s="1"/>
  <c r="ED20"/>
  <c r="ED21" s="1"/>
  <c r="ABI30"/>
  <c r="FT22"/>
  <c r="FF22" s="1"/>
  <c r="ER22" s="1"/>
  <c r="EK22" s="1"/>
  <c r="ADF40"/>
  <c r="ARF35"/>
  <c r="ARM36"/>
  <c r="ATX32"/>
  <c r="AUE33"/>
  <c r="MM39"/>
  <c r="GH36"/>
  <c r="API39"/>
  <c r="M40"/>
  <c r="BJ41"/>
  <c r="ATQ40"/>
  <c r="AQK43"/>
  <c r="OC43"/>
  <c r="UB26" l="1"/>
  <c r="TG26" s="1"/>
  <c r="SZ26" s="1"/>
  <c r="AII31"/>
  <c r="UB27"/>
  <c r="TG27" s="1"/>
  <c r="SZ27" s="1"/>
  <c r="DW20"/>
  <c r="DW21" s="1"/>
  <c r="DP21"/>
  <c r="AGE31"/>
  <c r="AFX31" s="1"/>
  <c r="RX24"/>
  <c r="SL25"/>
  <c r="ED22"/>
  <c r="EK23"/>
  <c r="EK24" s="1"/>
  <c r="ASA21"/>
  <c r="ASO22"/>
  <c r="AWI21"/>
  <c r="AVU21" s="1"/>
  <c r="AVG21" s="1"/>
  <c r="AWP22"/>
  <c r="GA26"/>
  <c r="NO26"/>
  <c r="NV27"/>
  <c r="PZ27"/>
  <c r="PS27" s="1"/>
  <c r="QH28"/>
  <c r="APP33"/>
  <c r="AQD34"/>
  <c r="ANZ32"/>
  <c r="ANL32" s="1"/>
  <c r="AMJ32" s="1"/>
  <c r="AMC32" s="1"/>
  <c r="ALO32" s="1"/>
  <c r="AKF32" s="1"/>
  <c r="AJY32" s="1"/>
  <c r="AJD32" s="1"/>
  <c r="AIW32" s="1"/>
  <c r="AIP32" s="1"/>
  <c r="AII32" s="1"/>
  <c r="AIB32" s="1"/>
  <c r="AHN32" s="1"/>
  <c r="AGZ32" s="1"/>
  <c r="AGE32" s="1"/>
  <c r="AFX32" s="1"/>
  <c r="AFJ32" s="1"/>
  <c r="AEO32" s="1"/>
  <c r="AOG33"/>
  <c r="LY28"/>
  <c r="LR28" s="1"/>
  <c r="KP28" s="1"/>
  <c r="JN28" s="1"/>
  <c r="MF29"/>
  <c r="AAN28"/>
  <c r="AAU29"/>
  <c r="AAU30" s="1"/>
  <c r="ACR31"/>
  <c r="ACK31" s="1"/>
  <c r="ABW31" s="1"/>
  <c r="ABP31" s="1"/>
  <c r="ABI31" s="1"/>
  <c r="ACY32"/>
  <c r="IE24"/>
  <c r="HX24" s="1"/>
  <c r="HJ24" s="1"/>
  <c r="IL25"/>
  <c r="FT23"/>
  <c r="ADF41"/>
  <c r="ARF36"/>
  <c r="ARM37"/>
  <c r="ATX33"/>
  <c r="AUE34"/>
  <c r="MM40"/>
  <c r="GH37"/>
  <c r="API40"/>
  <c r="M41"/>
  <c r="BJ42"/>
  <c r="F45"/>
  <c r="ATQ41"/>
  <c r="AQK44"/>
  <c r="OC44"/>
  <c r="AAU31" l="1"/>
  <c r="RX25"/>
  <c r="SL26"/>
  <c r="FF23"/>
  <c r="ER23" s="1"/>
  <c r="ER24" s="1"/>
  <c r="FT24"/>
  <c r="BQ22"/>
  <c r="IE25"/>
  <c r="HX25" s="1"/>
  <c r="HJ25" s="1"/>
  <c r="IL26"/>
  <c r="ACR32"/>
  <c r="ACK32" s="1"/>
  <c r="ABW32" s="1"/>
  <c r="ABP32" s="1"/>
  <c r="ABI32" s="1"/>
  <c r="AAU32" s="1"/>
  <c r="ACY33"/>
  <c r="AAG28"/>
  <c r="ZL28" s="1"/>
  <c r="ZE28" s="1"/>
  <c r="YX28" s="1"/>
  <c r="YJ28" s="1"/>
  <c r="YC28" s="1"/>
  <c r="XO28" s="1"/>
  <c r="AAN29"/>
  <c r="LY29"/>
  <c r="LR29" s="1"/>
  <c r="KP29" s="1"/>
  <c r="JN29" s="1"/>
  <c r="MF30"/>
  <c r="ANZ33"/>
  <c r="ANL33" s="1"/>
  <c r="AMJ33" s="1"/>
  <c r="AMC33" s="1"/>
  <c r="ALO33" s="1"/>
  <c r="AKF33" s="1"/>
  <c r="AJY33" s="1"/>
  <c r="AJD33" s="1"/>
  <c r="AIW33" s="1"/>
  <c r="AIP33" s="1"/>
  <c r="AII33" s="1"/>
  <c r="AIB33" s="1"/>
  <c r="AHN33" s="1"/>
  <c r="AGZ33" s="1"/>
  <c r="AGE33" s="1"/>
  <c r="AFX33" s="1"/>
  <c r="AFJ33" s="1"/>
  <c r="AEO33" s="1"/>
  <c r="AOG34"/>
  <c r="APP34"/>
  <c r="AQD35"/>
  <c r="PZ28"/>
  <c r="PS28" s="1"/>
  <c r="QH29"/>
  <c r="NO27"/>
  <c r="NV28"/>
  <c r="GA27"/>
  <c r="AWI22"/>
  <c r="AVU22" s="1"/>
  <c r="AVG22" s="1"/>
  <c r="AWP23"/>
  <c r="ASA22"/>
  <c r="ART22" s="1"/>
  <c r="ART23" s="1"/>
  <c r="ART24" s="1"/>
  <c r="ART25" s="1"/>
  <c r="ASO23"/>
  <c r="DW22"/>
  <c r="DP22" s="1"/>
  <c r="DP23" s="1"/>
  <c r="ED23"/>
  <c r="ED24" s="1"/>
  <c r="ADF42"/>
  <c r="ARF37"/>
  <c r="ARM38"/>
  <c r="ATX34"/>
  <c r="AUE35"/>
  <c r="MM41"/>
  <c r="GH38"/>
  <c r="API41"/>
  <c r="M42"/>
  <c r="BJ43"/>
  <c r="F46"/>
  <c r="ATQ42"/>
  <c r="AAG29" l="1"/>
  <c r="ZL29" s="1"/>
  <c r="AAN30"/>
  <c r="DW23"/>
  <c r="DW24" s="1"/>
  <c r="DP24"/>
  <c r="ZE29"/>
  <c r="YX29" s="1"/>
  <c r="YJ29" s="1"/>
  <c r="RX26"/>
  <c r="SL27"/>
  <c r="YC29"/>
  <c r="YC30" s="1"/>
  <c r="ASA23"/>
  <c r="ASO24"/>
  <c r="AWI23"/>
  <c r="AVU23" s="1"/>
  <c r="AVG23" s="1"/>
  <c r="AWP24"/>
  <c r="GA28"/>
  <c r="GA29" s="1"/>
  <c r="NO28"/>
  <c r="NV29"/>
  <c r="PZ29"/>
  <c r="PS29" s="1"/>
  <c r="QH30"/>
  <c r="APP35"/>
  <c r="AQD36"/>
  <c r="ANZ34"/>
  <c r="ANL34" s="1"/>
  <c r="AMJ34" s="1"/>
  <c r="AMC34" s="1"/>
  <c r="ALO34" s="1"/>
  <c r="AKF34" s="1"/>
  <c r="AJY34" s="1"/>
  <c r="AJD34" s="1"/>
  <c r="AIW34" s="1"/>
  <c r="AOG35"/>
  <c r="LY30"/>
  <c r="LR30" s="1"/>
  <c r="KP30" s="1"/>
  <c r="JN30" s="1"/>
  <c r="MF31"/>
  <c r="VR28"/>
  <c r="XO29"/>
  <c r="XO30" s="1"/>
  <c r="ACR33"/>
  <c r="ACK33" s="1"/>
  <c r="ABW33" s="1"/>
  <c r="ABP33" s="1"/>
  <c r="ABI33" s="1"/>
  <c r="AAU33" s="1"/>
  <c r="ACY34"/>
  <c r="IE26"/>
  <c r="HX26" s="1"/>
  <c r="HJ26" s="1"/>
  <c r="IL27"/>
  <c r="BQ23"/>
  <c r="FF24"/>
  <c r="FT25"/>
  <c r="ADF43"/>
  <c r="ARF38"/>
  <c r="ARM39"/>
  <c r="ATX35"/>
  <c r="AUE36"/>
  <c r="MM42"/>
  <c r="GH39"/>
  <c r="API42"/>
  <c r="M43"/>
  <c r="BJ44"/>
  <c r="F47"/>
  <c r="ATQ43"/>
  <c r="N2"/>
  <c r="G658" i="38"/>
  <c r="E658"/>
  <c r="RX27" i="4" l="1"/>
  <c r="AAG30"/>
  <c r="ZL30" s="1"/>
  <c r="AAN31"/>
  <c r="AAN32" s="1"/>
  <c r="ZE30"/>
  <c r="YX30" s="1"/>
  <c r="YJ30" s="1"/>
  <c r="YC31"/>
  <c r="XO31" s="1"/>
  <c r="XO32" s="1"/>
  <c r="U2"/>
  <c r="AB2" s="1"/>
  <c r="AI2" s="1"/>
  <c r="AP2" s="1"/>
  <c r="FF25"/>
  <c r="ER25" s="1"/>
  <c r="EK25" s="1"/>
  <c r="ED25" s="1"/>
  <c r="DW25" s="1"/>
  <c r="DP25" s="1"/>
  <c r="FT26"/>
  <c r="BQ24"/>
  <c r="IE27"/>
  <c r="HX27" s="1"/>
  <c r="HJ27" s="1"/>
  <c r="IL28"/>
  <c r="ACR34"/>
  <c r="ACK34" s="1"/>
  <c r="ABW34" s="1"/>
  <c r="ABP34" s="1"/>
  <c r="ABI34" s="1"/>
  <c r="AAU34" s="1"/>
  <c r="ACY35"/>
  <c r="VK28"/>
  <c r="UW28" s="1"/>
  <c r="UB28" s="1"/>
  <c r="TG28" s="1"/>
  <c r="SZ28" s="1"/>
  <c r="SL28" s="1"/>
  <c r="RX28" s="1"/>
  <c r="VR29"/>
  <c r="LY31"/>
  <c r="LR31" s="1"/>
  <c r="KP31" s="1"/>
  <c r="JN31" s="1"/>
  <c r="MF32"/>
  <c r="ANZ35"/>
  <c r="ANL35" s="1"/>
  <c r="AMJ35" s="1"/>
  <c r="AMC35" s="1"/>
  <c r="ALO35" s="1"/>
  <c r="AKF35" s="1"/>
  <c r="AJY35" s="1"/>
  <c r="AJD35" s="1"/>
  <c r="AJD36" s="1"/>
  <c r="AOG36"/>
  <c r="AIP34"/>
  <c r="AII34" s="1"/>
  <c r="AIB34" s="1"/>
  <c r="AHN34" s="1"/>
  <c r="AGZ34" s="1"/>
  <c r="AGE34" s="1"/>
  <c r="AFX34" s="1"/>
  <c r="AFJ34" s="1"/>
  <c r="AEO34" s="1"/>
  <c r="AEO35" s="1"/>
  <c r="AEO36" s="1"/>
  <c r="AIW35"/>
  <c r="APP36"/>
  <c r="AQD37"/>
  <c r="PZ30"/>
  <c r="PS30" s="1"/>
  <c r="QH31"/>
  <c r="NO29"/>
  <c r="NV30"/>
  <c r="GA30"/>
  <c r="AWI24"/>
  <c r="AVU24" s="1"/>
  <c r="AVG24" s="1"/>
  <c r="AWP25"/>
  <c r="ASA24"/>
  <c r="ASO25"/>
  <c r="ADF44"/>
  <c r="ARF39"/>
  <c r="ARM40"/>
  <c r="M44"/>
  <c r="ATX36"/>
  <c r="AUE37"/>
  <c r="MM43"/>
  <c r="GH40"/>
  <c r="API43"/>
  <c r="ATQ44"/>
  <c r="E670" i="38"/>
  <c r="AAG31" i="4" l="1"/>
  <c r="ZL31" s="1"/>
  <c r="AIP35"/>
  <c r="AII35" s="1"/>
  <c r="AAN33"/>
  <c r="AAN34" s="1"/>
  <c r="VK29"/>
  <c r="VK30" s="1"/>
  <c r="VK31" s="1"/>
  <c r="ZE31"/>
  <c r="YC32"/>
  <c r="YC33" s="1"/>
  <c r="XO33"/>
  <c r="VR30"/>
  <c r="VR31" s="1"/>
  <c r="VR32" s="1"/>
  <c r="AIB35"/>
  <c r="AHN35" s="1"/>
  <c r="AGZ35" s="1"/>
  <c r="AGE35"/>
  <c r="AFX35" s="1"/>
  <c r="AFJ35"/>
  <c r="AFJ36" s="1"/>
  <c r="AFJ37" s="1"/>
  <c r="AEO37" s="1"/>
  <c r="UW29"/>
  <c r="UW30" s="1"/>
  <c r="AW2"/>
  <c r="ASA25"/>
  <c r="ASO26"/>
  <c r="AWI25"/>
  <c r="AVU25" s="1"/>
  <c r="AVG25" s="1"/>
  <c r="AWP26"/>
  <c r="GA31"/>
  <c r="NO30"/>
  <c r="NV31"/>
  <c r="PZ31"/>
  <c r="PS31" s="1"/>
  <c r="QH32"/>
  <c r="APP37"/>
  <c r="AQD38"/>
  <c r="ANZ36"/>
  <c r="ANL36" s="1"/>
  <c r="AMJ36" s="1"/>
  <c r="AMC36" s="1"/>
  <c r="ALO36" s="1"/>
  <c r="AKF36" s="1"/>
  <c r="AJY36" s="1"/>
  <c r="AJY37" s="1"/>
  <c r="AJD37" s="1"/>
  <c r="AOG37"/>
  <c r="LY32"/>
  <c r="LR32" s="1"/>
  <c r="KP32" s="1"/>
  <c r="JN32" s="1"/>
  <c r="MF33"/>
  <c r="UB29"/>
  <c r="TG29" s="1"/>
  <c r="SZ29" s="1"/>
  <c r="SL29" s="1"/>
  <c r="RX29" s="1"/>
  <c r="ACR35"/>
  <c r="ACK35" s="1"/>
  <c r="ABW35" s="1"/>
  <c r="ABP35" s="1"/>
  <c r="ABI35" s="1"/>
  <c r="AAU35" s="1"/>
  <c r="ACY36"/>
  <c r="IE28"/>
  <c r="HX28" s="1"/>
  <c r="HJ28" s="1"/>
  <c r="IL29"/>
  <c r="BQ25"/>
  <c r="FF26"/>
  <c r="ER26" s="1"/>
  <c r="EK26" s="1"/>
  <c r="FT27"/>
  <c r="AIW36"/>
  <c r="ARF40"/>
  <c r="ARM41"/>
  <c r="ATX37"/>
  <c r="AUE38"/>
  <c r="MM44"/>
  <c r="GH41"/>
  <c r="API44"/>
  <c r="ATQ45"/>
  <c r="ATQ46" s="1"/>
  <c r="ATQ47" s="1"/>
  <c r="ATQ48" s="1"/>
  <c r="ATQ49" s="1"/>
  <c r="ATQ50" s="1"/>
  <c r="ATQ51" s="1"/>
  <c r="ATQ52" s="1"/>
  <c r="ATQ53" s="1"/>
  <c r="A300" i="38" l="1"/>
  <c r="A369" s="1"/>
  <c r="A438" s="1"/>
  <c r="A507" s="1"/>
  <c r="A576" s="1"/>
  <c r="A645" s="1"/>
  <c r="BD2" i="4"/>
  <c r="BK2" s="1"/>
  <c r="BR2" s="1"/>
  <c r="BZ2" s="1"/>
  <c r="CG2" s="1"/>
  <c r="CN2" s="1"/>
  <c r="CU2" s="1"/>
  <c r="DJ2" s="1"/>
  <c r="AAG32"/>
  <c r="AIP36"/>
  <c r="AII36" s="1"/>
  <c r="AIB36" s="1"/>
  <c r="AHN36" s="1"/>
  <c r="AGZ36" s="1"/>
  <c r="AGE36" s="1"/>
  <c r="UB30"/>
  <c r="TG30" s="1"/>
  <c r="SZ30" s="1"/>
  <c r="YX31"/>
  <c r="YJ31" s="1"/>
  <c r="ZE32"/>
  <c r="AFX36"/>
  <c r="YC34"/>
  <c r="XO34" s="1"/>
  <c r="VK32"/>
  <c r="VR33"/>
  <c r="SL30"/>
  <c r="RX30" s="1"/>
  <c r="FF27"/>
  <c r="ER27" s="1"/>
  <c r="ER28" s="1"/>
  <c r="FT28"/>
  <c r="ED26"/>
  <c r="EK27"/>
  <c r="EK28" s="1"/>
  <c r="BQ26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Q44" s="1"/>
  <c r="CT33"/>
  <c r="CT34" s="1"/>
  <c r="CT35" s="1"/>
  <c r="CT36" s="1"/>
  <c r="CT37" s="1"/>
  <c r="CT38" s="1"/>
  <c r="CT39" s="1"/>
  <c r="CT40" s="1"/>
  <c r="CT41" s="1"/>
  <c r="IE29"/>
  <c r="HX29" s="1"/>
  <c r="HJ29" s="1"/>
  <c r="IL30"/>
  <c r="ACR36"/>
  <c r="ACK36" s="1"/>
  <c r="ABW36" s="1"/>
  <c r="ABP36" s="1"/>
  <c r="ABI36" s="1"/>
  <c r="AAU36" s="1"/>
  <c r="ACY37"/>
  <c r="LY33"/>
  <c r="LR33" s="1"/>
  <c r="KP33" s="1"/>
  <c r="JN33" s="1"/>
  <c r="MF34"/>
  <c r="ANZ37"/>
  <c r="ANL37" s="1"/>
  <c r="AMJ37" s="1"/>
  <c r="AMC37" s="1"/>
  <c r="ALO37" s="1"/>
  <c r="AKF37" s="1"/>
  <c r="AOG38"/>
  <c r="APP38"/>
  <c r="AQD39"/>
  <c r="PZ32"/>
  <c r="PS32" s="1"/>
  <c r="QH33"/>
  <c r="NO31"/>
  <c r="NH31" s="1"/>
  <c r="NV32"/>
  <c r="GA32"/>
  <c r="AWI26"/>
  <c r="AVU26" s="1"/>
  <c r="AVG26" s="1"/>
  <c r="AWP27"/>
  <c r="ASA26"/>
  <c r="ART26" s="1"/>
  <c r="ART27" s="1"/>
  <c r="ART28" s="1"/>
  <c r="ART29" s="1"/>
  <c r="ART30" s="1"/>
  <c r="ART31" s="1"/>
  <c r="ART32" s="1"/>
  <c r="ART33" s="1"/>
  <c r="ART34" s="1"/>
  <c r="ART35" s="1"/>
  <c r="ART36" s="1"/>
  <c r="ART37" s="1"/>
  <c r="ART38" s="1"/>
  <c r="ART39" s="1"/>
  <c r="ART40" s="1"/>
  <c r="ART41" s="1"/>
  <c r="ART42" s="1"/>
  <c r="ART43" s="1"/>
  <c r="ART44" s="1"/>
  <c r="ASO27"/>
  <c r="AAN35"/>
  <c r="AIW37"/>
  <c r="UW31"/>
  <c r="ARF41"/>
  <c r="ARM42"/>
  <c r="ATX38"/>
  <c r="AUE39"/>
  <c r="GH42"/>
  <c r="AIP37" l="1"/>
  <c r="AII37"/>
  <c r="AIB37" s="1"/>
  <c r="AHN37" s="1"/>
  <c r="AGZ37" s="1"/>
  <c r="AGE37" s="1"/>
  <c r="AFX37"/>
  <c r="UB31"/>
  <c r="TG31" s="1"/>
  <c r="SZ31" s="1"/>
  <c r="ZL32"/>
  <c r="AAG33"/>
  <c r="VK33"/>
  <c r="YX32"/>
  <c r="YJ32" s="1"/>
  <c r="ZE33"/>
  <c r="SL31"/>
  <c r="RX31" s="1"/>
  <c r="VR34"/>
  <c r="VK34" s="1"/>
  <c r="ASA27"/>
  <c r="ASO28"/>
  <c r="AWI27"/>
  <c r="AVU27" s="1"/>
  <c r="AVG27" s="1"/>
  <c r="AWP28"/>
  <c r="GA33"/>
  <c r="NO32"/>
  <c r="NH32" s="1"/>
  <c r="NV33"/>
  <c r="PZ33"/>
  <c r="PS33" s="1"/>
  <c r="QH34"/>
  <c r="APP39"/>
  <c r="AQD40"/>
  <c r="ANZ38"/>
  <c r="ANL38" s="1"/>
  <c r="AMJ38" s="1"/>
  <c r="AMC38" s="1"/>
  <c r="ALO38" s="1"/>
  <c r="AKF38" s="1"/>
  <c r="AJY38" s="1"/>
  <c r="AJD38" s="1"/>
  <c r="AIW38" s="1"/>
  <c r="AIP38" s="1"/>
  <c r="AOG39"/>
  <c r="LY34"/>
  <c r="LR34" s="1"/>
  <c r="KP34" s="1"/>
  <c r="JN34" s="1"/>
  <c r="MF35"/>
  <c r="ACR37"/>
  <c r="ACK37" s="1"/>
  <c r="ABW37" s="1"/>
  <c r="ABP37" s="1"/>
  <c r="ABI37" s="1"/>
  <c r="AAU37" s="1"/>
  <c r="ACY38"/>
  <c r="IE30"/>
  <c r="HX30" s="1"/>
  <c r="HJ30" s="1"/>
  <c r="IL31"/>
  <c r="DW26"/>
  <c r="DP26" s="1"/>
  <c r="DP27" s="1"/>
  <c r="ED27"/>
  <c r="ED28" s="1"/>
  <c r="FF28"/>
  <c r="FT29"/>
  <c r="UW32"/>
  <c r="AAN36"/>
  <c r="ARF42"/>
  <c r="ARM43"/>
  <c r="CT42"/>
  <c r="ATX39"/>
  <c r="AUE40"/>
  <c r="GH43"/>
  <c r="AII38" l="1"/>
  <c r="AIB38" s="1"/>
  <c r="AHN38" s="1"/>
  <c r="AGZ38" s="1"/>
  <c r="AGE38" s="1"/>
  <c r="AFX38" s="1"/>
  <c r="AFJ38" s="1"/>
  <c r="AEO38" s="1"/>
  <c r="ZL33"/>
  <c r="AAG34"/>
  <c r="YX33"/>
  <c r="YJ33" s="1"/>
  <c r="ZE34"/>
  <c r="DW27"/>
  <c r="DW28" s="1"/>
  <c r="DP28"/>
  <c r="VR35"/>
  <c r="VK35" s="1"/>
  <c r="UB32"/>
  <c r="TG32" s="1"/>
  <c r="SZ32" s="1"/>
  <c r="SL32" s="1"/>
  <c r="RX32" s="1"/>
  <c r="UW33"/>
  <c r="FF29"/>
  <c r="ER29" s="1"/>
  <c r="EK29" s="1"/>
  <c r="ED29" s="1"/>
  <c r="FT30"/>
  <c r="IE31"/>
  <c r="HX31" s="1"/>
  <c r="HJ31" s="1"/>
  <c r="IL32"/>
  <c r="ACR38"/>
  <c r="ACK38" s="1"/>
  <c r="ABW38" s="1"/>
  <c r="ABP38" s="1"/>
  <c r="ABI38" s="1"/>
  <c r="AAU38" s="1"/>
  <c r="ACY39"/>
  <c r="LY35"/>
  <c r="LR35" s="1"/>
  <c r="KP35" s="1"/>
  <c r="JN35" s="1"/>
  <c r="MF36"/>
  <c r="ANZ39"/>
  <c r="ANL39" s="1"/>
  <c r="AMJ39" s="1"/>
  <c r="AMC39" s="1"/>
  <c r="ALO39" s="1"/>
  <c r="AKF39" s="1"/>
  <c r="AJY39" s="1"/>
  <c r="AJD39" s="1"/>
  <c r="AIW39" s="1"/>
  <c r="AIP39" s="1"/>
  <c r="AII39" s="1"/>
  <c r="AIB39" s="1"/>
  <c r="AHN39" s="1"/>
  <c r="AGZ39" s="1"/>
  <c r="AGE39" s="1"/>
  <c r="AFX39" s="1"/>
  <c r="AFJ39" s="1"/>
  <c r="AEO39" s="1"/>
  <c r="AOG40"/>
  <c r="APP40"/>
  <c r="AQD41"/>
  <c r="PZ34"/>
  <c r="PS34" s="1"/>
  <c r="QH35"/>
  <c r="NO33"/>
  <c r="NH33" s="1"/>
  <c r="NV34"/>
  <c r="GA34"/>
  <c r="AWI28"/>
  <c r="AVU28" s="1"/>
  <c r="AVG28" s="1"/>
  <c r="AWP29"/>
  <c r="ASA28"/>
  <c r="ASO29"/>
  <c r="AAN37"/>
  <c r="ARF43"/>
  <c r="ARM44"/>
  <c r="CT43"/>
  <c r="CT44" s="1"/>
  <c r="CT45" s="1"/>
  <c r="CT46" s="1"/>
  <c r="CT47" s="1"/>
  <c r="CT48" s="1"/>
  <c r="ATX40"/>
  <c r="AUE41"/>
  <c r="GH44"/>
  <c r="AKJ6" i="20"/>
  <c r="ZL34" i="4" l="1"/>
  <c r="AAG35"/>
  <c r="DW29"/>
  <c r="DP29" s="1"/>
  <c r="YX34"/>
  <c r="YJ34" s="1"/>
  <c r="ZE35"/>
  <c r="ARF44"/>
  <c r="VR36"/>
  <c r="VK36" s="1"/>
  <c r="ASA29"/>
  <c r="ASO30"/>
  <c r="AWI29"/>
  <c r="AVU29" s="1"/>
  <c r="AVG29" s="1"/>
  <c r="AWP30"/>
  <c r="GA35"/>
  <c r="NO34"/>
  <c r="NH34" s="1"/>
  <c r="NV35"/>
  <c r="PZ35"/>
  <c r="PS35" s="1"/>
  <c r="QH36"/>
  <c r="APP41"/>
  <c r="AQD42"/>
  <c r="ANZ40"/>
  <c r="ANL40" s="1"/>
  <c r="AMJ40" s="1"/>
  <c r="AMC40" s="1"/>
  <c r="ALO40" s="1"/>
  <c r="AKF40" s="1"/>
  <c r="AJY40" s="1"/>
  <c r="AJD40" s="1"/>
  <c r="AIW40" s="1"/>
  <c r="AIP40" s="1"/>
  <c r="AII40" s="1"/>
  <c r="AIB40" s="1"/>
  <c r="AHN40" s="1"/>
  <c r="AGZ40" s="1"/>
  <c r="AGE40" s="1"/>
  <c r="AFX40" s="1"/>
  <c r="AFJ40" s="1"/>
  <c r="AEO40" s="1"/>
  <c r="AOG41"/>
  <c r="LY36"/>
  <c r="LR36" s="1"/>
  <c r="KP36" s="1"/>
  <c r="JN36" s="1"/>
  <c r="MF37"/>
  <c r="ACR39"/>
  <c r="ACK39" s="1"/>
  <c r="ABW39" s="1"/>
  <c r="ABP39" s="1"/>
  <c r="ABI39" s="1"/>
  <c r="AAU39" s="1"/>
  <c r="ACY40"/>
  <c r="IE32"/>
  <c r="HX32" s="1"/>
  <c r="HJ32" s="1"/>
  <c r="HJ33" s="1"/>
  <c r="IL33"/>
  <c r="FF30"/>
  <c r="ER30" s="1"/>
  <c r="EK30" s="1"/>
  <c r="ED30" s="1"/>
  <c r="DW30" s="1"/>
  <c r="DP30" s="1"/>
  <c r="FT31"/>
  <c r="UB33"/>
  <c r="TG33" s="1"/>
  <c r="SZ33" s="1"/>
  <c r="SL33" s="1"/>
  <c r="RX33" s="1"/>
  <c r="UW34"/>
  <c r="AAN38"/>
  <c r="ATX41"/>
  <c r="AUE42"/>
  <c r="AJV6" i="20"/>
  <c r="AJO6"/>
  <c r="ZL35" i="4" l="1"/>
  <c r="AAG36"/>
  <c r="YX35"/>
  <c r="YJ35" s="1"/>
  <c r="YC35" s="1"/>
  <c r="XO35" s="1"/>
  <c r="ZE36"/>
  <c r="VR37"/>
  <c r="VK37" s="1"/>
  <c r="UB34"/>
  <c r="TG34" s="1"/>
  <c r="SZ34" s="1"/>
  <c r="SL34" s="1"/>
  <c r="RX34" s="1"/>
  <c r="UW35"/>
  <c r="FF31"/>
  <c r="ER31" s="1"/>
  <c r="EK31" s="1"/>
  <c r="ED31" s="1"/>
  <c r="DW31" s="1"/>
  <c r="DP31" s="1"/>
  <c r="FT32"/>
  <c r="IE33"/>
  <c r="HX33" s="1"/>
  <c r="IL34"/>
  <c r="ACR40"/>
  <c r="ACK40" s="1"/>
  <c r="ABW40" s="1"/>
  <c r="ABP40" s="1"/>
  <c r="ABI40" s="1"/>
  <c r="AAU40" s="1"/>
  <c r="ACY41"/>
  <c r="LY37"/>
  <c r="LR37" s="1"/>
  <c r="LK37" s="1"/>
  <c r="KP37" s="1"/>
  <c r="JN37" s="1"/>
  <c r="MF38"/>
  <c r="ANZ41"/>
  <c r="ANL41" s="1"/>
  <c r="AMJ41" s="1"/>
  <c r="AMC41" s="1"/>
  <c r="ALO41" s="1"/>
  <c r="AKF41" s="1"/>
  <c r="AJY41" s="1"/>
  <c r="AJD41" s="1"/>
  <c r="AIW41" s="1"/>
  <c r="AIP41" s="1"/>
  <c r="AII41" s="1"/>
  <c r="AIB41" s="1"/>
  <c r="AHN41" s="1"/>
  <c r="AGZ41" s="1"/>
  <c r="AGE41" s="1"/>
  <c r="AFX41" s="1"/>
  <c r="AFJ41" s="1"/>
  <c r="AEO41" s="1"/>
  <c r="AOG42"/>
  <c r="APP42"/>
  <c r="AQD43"/>
  <c r="PZ36"/>
  <c r="PS36" s="1"/>
  <c r="QH37"/>
  <c r="NO35"/>
  <c r="NH35" s="1"/>
  <c r="NV36"/>
  <c r="GA36"/>
  <c r="AWI30"/>
  <c r="AVU30" s="1"/>
  <c r="AVG30" s="1"/>
  <c r="AWP31"/>
  <c r="ASA30"/>
  <c r="ASO31"/>
  <c r="AAN39"/>
  <c r="ATX42"/>
  <c r="AUE43"/>
  <c r="AJH6" i="20"/>
  <c r="AIT6"/>
  <c r="ZL36" i="4" l="1"/>
  <c r="AAG37"/>
  <c r="YX36"/>
  <c r="YJ36" s="1"/>
  <c r="YC36" s="1"/>
  <c r="XO36" s="1"/>
  <c r="ZE37"/>
  <c r="VR38"/>
  <c r="VK38" s="1"/>
  <c r="ASA31"/>
  <c r="ASO32"/>
  <c r="AWI31"/>
  <c r="AVU31" s="1"/>
  <c r="AVG31" s="1"/>
  <c r="AWP32"/>
  <c r="GA37"/>
  <c r="NO36"/>
  <c r="NH36" s="1"/>
  <c r="NV37"/>
  <c r="PZ37"/>
  <c r="PS37" s="1"/>
  <c r="QH38"/>
  <c r="APP43"/>
  <c r="AQD44"/>
  <c r="ANZ42"/>
  <c r="ANL42" s="1"/>
  <c r="AMJ42" s="1"/>
  <c r="AMC42" s="1"/>
  <c r="ALO42" s="1"/>
  <c r="AKF42" s="1"/>
  <c r="AJY42" s="1"/>
  <c r="AJD42" s="1"/>
  <c r="AIW42" s="1"/>
  <c r="AIP42" s="1"/>
  <c r="AII42" s="1"/>
  <c r="AIB42" s="1"/>
  <c r="AHN42" s="1"/>
  <c r="AGZ42" s="1"/>
  <c r="AGE42" s="1"/>
  <c r="AFX42" s="1"/>
  <c r="AFJ42" s="1"/>
  <c r="AEO42" s="1"/>
  <c r="AOG43"/>
  <c r="LY38"/>
  <c r="LR38" s="1"/>
  <c r="LK38" s="1"/>
  <c r="KP38" s="1"/>
  <c r="JN38" s="1"/>
  <c r="MF39"/>
  <c r="ACR41"/>
  <c r="ACK41" s="1"/>
  <c r="ABW41" s="1"/>
  <c r="ABP41" s="1"/>
  <c r="ABI41" s="1"/>
  <c r="AAU41" s="1"/>
  <c r="ACY42"/>
  <c r="IE34"/>
  <c r="HX34" s="1"/>
  <c r="HJ34" s="1"/>
  <c r="IL35"/>
  <c r="FF32"/>
  <c r="ER32" s="1"/>
  <c r="EK32" s="1"/>
  <c r="ED32" s="1"/>
  <c r="DW32" s="1"/>
  <c r="DP32" s="1"/>
  <c r="FT33"/>
  <c r="UB35"/>
  <c r="TG35" s="1"/>
  <c r="SZ35" s="1"/>
  <c r="SL35" s="1"/>
  <c r="RX35" s="1"/>
  <c r="UW36"/>
  <c r="AAN40"/>
  <c r="ATX43"/>
  <c r="AUE44"/>
  <c r="AIM6" i="20"/>
  <c r="ZL37" i="4" l="1"/>
  <c r="AAG38"/>
  <c r="ANZ43"/>
  <c r="APP44"/>
  <c r="YX37"/>
  <c r="YJ37" s="1"/>
  <c r="YC37" s="1"/>
  <c r="XO37" s="1"/>
  <c r="ZE38"/>
  <c r="VR39"/>
  <c r="VK39" s="1"/>
  <c r="VK40" s="1"/>
  <c r="UB36"/>
  <c r="TG36" s="1"/>
  <c r="SZ36" s="1"/>
  <c r="SL36" s="1"/>
  <c r="RX36" s="1"/>
  <c r="UW37"/>
  <c r="FF33"/>
  <c r="ER33" s="1"/>
  <c r="EK33" s="1"/>
  <c r="ED33" s="1"/>
  <c r="DW33" s="1"/>
  <c r="DP33" s="1"/>
  <c r="FT34"/>
  <c r="IE35"/>
  <c r="HX35" s="1"/>
  <c r="HJ35" s="1"/>
  <c r="IL36"/>
  <c r="ACR42"/>
  <c r="ACK42" s="1"/>
  <c r="ABW42" s="1"/>
  <c r="ABP42" s="1"/>
  <c r="ABI42" s="1"/>
  <c r="AAU42" s="1"/>
  <c r="ACY43"/>
  <c r="LY39"/>
  <c r="LR39" s="1"/>
  <c r="LK39" s="1"/>
  <c r="KP39" s="1"/>
  <c r="JN39" s="1"/>
  <c r="MF40"/>
  <c r="ANL43"/>
  <c r="AMJ43" s="1"/>
  <c r="AMC43" s="1"/>
  <c r="ALO43" s="1"/>
  <c r="AKF43" s="1"/>
  <c r="AJY43" s="1"/>
  <c r="AJD43" s="1"/>
  <c r="AIW43" s="1"/>
  <c r="AIP43" s="1"/>
  <c r="AII43" s="1"/>
  <c r="AIB43" s="1"/>
  <c r="AHN43" s="1"/>
  <c r="AGZ43" s="1"/>
  <c r="AGE43" s="1"/>
  <c r="ANZ44"/>
  <c r="PZ38"/>
  <c r="PS38" s="1"/>
  <c r="QH39"/>
  <c r="NO37"/>
  <c r="NH37" s="1"/>
  <c r="NV38"/>
  <c r="GA38"/>
  <c r="AWI32"/>
  <c r="AVU32" s="1"/>
  <c r="AVG32" s="1"/>
  <c r="AWP33"/>
  <c r="ASA32"/>
  <c r="ASO33"/>
  <c r="AAN41"/>
  <c r="ATX44"/>
  <c r="ATX45" s="1"/>
  <c r="ATX46" s="1"/>
  <c r="ATX47" s="1"/>
  <c r="ATX48" s="1"/>
  <c r="ATX49" s="1"/>
  <c r="ATX50" s="1"/>
  <c r="ATX51" s="1"/>
  <c r="ATX52" s="1"/>
  <c r="ATX53" s="1"/>
  <c r="AIF6" i="20"/>
  <c r="AHY6"/>
  <c r="AHR6"/>
  <c r="AHK6"/>
  <c r="AHD6"/>
  <c r="ZL38" i="4" l="1"/>
  <c r="AAG39"/>
  <c r="YX38"/>
  <c r="YJ38" s="1"/>
  <c r="YC38" s="1"/>
  <c r="XO38" s="1"/>
  <c r="ZE39"/>
  <c r="ANL44"/>
  <c r="VR40"/>
  <c r="VR41" s="1"/>
  <c r="AFX43"/>
  <c r="AMJ44"/>
  <c r="AJY44"/>
  <c r="ASA33"/>
  <c r="ASO34"/>
  <c r="AWI33"/>
  <c r="AVU33" s="1"/>
  <c r="AVG33" s="1"/>
  <c r="AWP34"/>
  <c r="GA39"/>
  <c r="NO38"/>
  <c r="NH38" s="1"/>
  <c r="NV39"/>
  <c r="PZ39"/>
  <c r="PS39" s="1"/>
  <c r="QH40"/>
  <c r="LY40"/>
  <c r="LR40" s="1"/>
  <c r="LK40" s="1"/>
  <c r="KP40" s="1"/>
  <c r="JN40" s="1"/>
  <c r="MF41"/>
  <c r="ACR43"/>
  <c r="ACK43" s="1"/>
  <c r="ABW43" s="1"/>
  <c r="ABP43" s="1"/>
  <c r="ABI43" s="1"/>
  <c r="AAU43" s="1"/>
  <c r="ACY44"/>
  <c r="IE36"/>
  <c r="HX36" s="1"/>
  <c r="HJ36" s="1"/>
  <c r="IL37"/>
  <c r="FF34"/>
  <c r="ER34" s="1"/>
  <c r="EK34" s="1"/>
  <c r="ED34" s="1"/>
  <c r="DW34" s="1"/>
  <c r="DP34" s="1"/>
  <c r="FT35"/>
  <c r="UB37"/>
  <c r="TG37" s="1"/>
  <c r="SZ37" s="1"/>
  <c r="SL37" s="1"/>
  <c r="RX37" s="1"/>
  <c r="UW38"/>
  <c r="VK41"/>
  <c r="VK42" s="1"/>
  <c r="VR42"/>
  <c r="VR43" s="1"/>
  <c r="AAN42"/>
  <c r="AGW6" i="20"/>
  <c r="AGP6"/>
  <c r="AGP7" s="1"/>
  <c r="AGI6"/>
  <c r="AFJ43" i="4" l="1"/>
  <c r="AEO43" s="1"/>
  <c r="ZL39"/>
  <c r="AAG40"/>
  <c r="YX39"/>
  <c r="YJ39" s="1"/>
  <c r="YC39" s="1"/>
  <c r="XO39" s="1"/>
  <c r="ZE40"/>
  <c r="AMC44"/>
  <c r="AJD44"/>
  <c r="ACR44"/>
  <c r="ACK44" s="1"/>
  <c r="AIW44"/>
  <c r="AIW45" s="1"/>
  <c r="AIW46" s="1"/>
  <c r="AIW47" s="1"/>
  <c r="AIW48" s="1"/>
  <c r="AIW49" s="1"/>
  <c r="AIW50" s="1"/>
  <c r="AIW51" s="1"/>
  <c r="AIW52" s="1"/>
  <c r="AIW53" s="1"/>
  <c r="AIW54" s="1"/>
  <c r="AIW55" s="1"/>
  <c r="AIW56" s="1"/>
  <c r="AIW57" s="1"/>
  <c r="AIW58" s="1"/>
  <c r="AIW59" s="1"/>
  <c r="AGI7" i="20"/>
  <c r="VK43" i="4"/>
  <c r="UB38"/>
  <c r="TG38" s="1"/>
  <c r="SZ38" s="1"/>
  <c r="SL38" s="1"/>
  <c r="RX38" s="1"/>
  <c r="UW39"/>
  <c r="FF35"/>
  <c r="ER35" s="1"/>
  <c r="EK35" s="1"/>
  <c r="ED35" s="1"/>
  <c r="DW35" s="1"/>
  <c r="DP35" s="1"/>
  <c r="FT36"/>
  <c r="IE37"/>
  <c r="HX37" s="1"/>
  <c r="HJ37" s="1"/>
  <c r="IL38"/>
  <c r="LY41"/>
  <c r="LR41" s="1"/>
  <c r="LK41" s="1"/>
  <c r="KP41" s="1"/>
  <c r="JN41" s="1"/>
  <c r="MF42"/>
  <c r="PZ40"/>
  <c r="PS40" s="1"/>
  <c r="QH41"/>
  <c r="NO39"/>
  <c r="NH39" s="1"/>
  <c r="NV40"/>
  <c r="GA40"/>
  <c r="AWI34"/>
  <c r="AVU34" s="1"/>
  <c r="AVG34" s="1"/>
  <c r="AWP35"/>
  <c r="ASA34"/>
  <c r="ASO35"/>
  <c r="AAN43"/>
  <c r="AGB6" i="20"/>
  <c r="ALO44" i="4" l="1"/>
  <c r="AKF44" s="1"/>
  <c r="ZL40"/>
  <c r="AAG41"/>
  <c r="AIP44"/>
  <c r="YX40"/>
  <c r="YJ40" s="1"/>
  <c r="YC40" s="1"/>
  <c r="XO40" s="1"/>
  <c r="ZE41"/>
  <c r="ABW44"/>
  <c r="ABI44"/>
  <c r="AGB7" i="20"/>
  <c r="ASA35" i="4"/>
  <c r="ASO36"/>
  <c r="AWI35"/>
  <c r="AVU35" s="1"/>
  <c r="AVG35" s="1"/>
  <c r="AWP36"/>
  <c r="GA41"/>
  <c r="NO40"/>
  <c r="NH40" s="1"/>
  <c r="NV41"/>
  <c r="PZ41"/>
  <c r="PS41" s="1"/>
  <c r="QH42"/>
  <c r="LY42"/>
  <c r="LR42" s="1"/>
  <c r="LK42" s="1"/>
  <c r="KP42" s="1"/>
  <c r="JN42" s="1"/>
  <c r="MF43"/>
  <c r="IE38"/>
  <c r="HX38" s="1"/>
  <c r="HJ38" s="1"/>
  <c r="IL39"/>
  <c r="FF36"/>
  <c r="ER36" s="1"/>
  <c r="EK36" s="1"/>
  <c r="ED36" s="1"/>
  <c r="DW36" s="1"/>
  <c r="DP36" s="1"/>
  <c r="FT37"/>
  <c r="UB39"/>
  <c r="TG39" s="1"/>
  <c r="SZ39" s="1"/>
  <c r="SL39" s="1"/>
  <c r="RX39" s="1"/>
  <c r="UW40"/>
  <c r="AAN44"/>
  <c r="AFU6" i="20"/>
  <c r="AFN6"/>
  <c r="AFG6"/>
  <c r="AEZ6"/>
  <c r="AES6"/>
  <c r="AEL6"/>
  <c r="AEE6"/>
  <c r="ADX6"/>
  <c r="ABP44" i="4" l="1"/>
  <c r="ZL41"/>
  <c r="AAG42"/>
  <c r="AAU44"/>
  <c r="AII44"/>
  <c r="AIB44" s="1"/>
  <c r="AEO44" s="1"/>
  <c r="YX41"/>
  <c r="YJ41" s="1"/>
  <c r="ZE42"/>
  <c r="AFU7" i="20"/>
  <c r="AFN7" s="1"/>
  <c r="AFG7" s="1"/>
  <c r="AEZ7" s="1"/>
  <c r="UB40" i="4"/>
  <c r="TG40" s="1"/>
  <c r="SZ40" s="1"/>
  <c r="SL40" s="1"/>
  <c r="RX40" s="1"/>
  <c r="UW41"/>
  <c r="FF37"/>
  <c r="ER37" s="1"/>
  <c r="EK37" s="1"/>
  <c r="ED37" s="1"/>
  <c r="DW37" s="1"/>
  <c r="DP37" s="1"/>
  <c r="FT38"/>
  <c r="IE39"/>
  <c r="HX39" s="1"/>
  <c r="HJ39" s="1"/>
  <c r="IL40"/>
  <c r="LY43"/>
  <c r="LR43" s="1"/>
  <c r="LK43" s="1"/>
  <c r="KP43" s="1"/>
  <c r="JN43" s="1"/>
  <c r="JN44" s="1"/>
  <c r="JN45" s="1"/>
  <c r="JN46" s="1"/>
  <c r="JN47" s="1"/>
  <c r="JN48" s="1"/>
  <c r="JN49" s="1"/>
  <c r="JN50" s="1"/>
  <c r="JN51" s="1"/>
  <c r="JN52" s="1"/>
  <c r="JN53" s="1"/>
  <c r="JN54" s="1"/>
  <c r="JN55" s="1"/>
  <c r="JN56" s="1"/>
  <c r="JN57" s="1"/>
  <c r="JN58" s="1"/>
  <c r="JN59" s="1"/>
  <c r="JN60" s="1"/>
  <c r="JN61" s="1"/>
  <c r="JN62" s="1"/>
  <c r="JN63" s="1"/>
  <c r="JN64" s="1"/>
  <c r="JN65" s="1"/>
  <c r="JN66" s="1"/>
  <c r="JN67" s="1"/>
  <c r="JN68" s="1"/>
  <c r="JN69" s="1"/>
  <c r="JN70" s="1"/>
  <c r="MF44"/>
  <c r="PZ42"/>
  <c r="PS42" s="1"/>
  <c r="QH43"/>
  <c r="NO41"/>
  <c r="NH41" s="1"/>
  <c r="NV42"/>
  <c r="GA42"/>
  <c r="AWI36"/>
  <c r="AVU36" s="1"/>
  <c r="AVG36" s="1"/>
  <c r="AWP37"/>
  <c r="ASA36"/>
  <c r="ASO37"/>
  <c r="ADQ6" i="20"/>
  <c r="ADJ6"/>
  <c r="ZL42" i="4" l="1"/>
  <c r="AAG43"/>
  <c r="LY44"/>
  <c r="LR44"/>
  <c r="LK44" s="1"/>
  <c r="YC41"/>
  <c r="XO41" s="1"/>
  <c r="XO42" s="1"/>
  <c r="XO43" s="1"/>
  <c r="XO44" s="1"/>
  <c r="YJ42"/>
  <c r="YX42"/>
  <c r="YX43" s="1"/>
  <c r="ZE43"/>
  <c r="ZE44" s="1"/>
  <c r="KP44"/>
  <c r="AES7" i="20"/>
  <c r="AEL7" s="1"/>
  <c r="AEE7" s="1"/>
  <c r="ADX7" s="1"/>
  <c r="AEZ8"/>
  <c r="AEZ9" s="1"/>
  <c r="AEZ10" s="1"/>
  <c r="AEZ11" s="1"/>
  <c r="AEZ12" s="1"/>
  <c r="AEZ13" s="1"/>
  <c r="AEZ14" s="1"/>
  <c r="AEZ15" s="1"/>
  <c r="AEZ16" s="1"/>
  <c r="AEZ17" s="1"/>
  <c r="AEZ18" s="1"/>
  <c r="AEZ19" s="1"/>
  <c r="AEZ20" s="1"/>
  <c r="AEZ21" s="1"/>
  <c r="AEZ22" s="1"/>
  <c r="AEZ23" s="1"/>
  <c r="AEZ24" s="1"/>
  <c r="AEZ25" s="1"/>
  <c r="VR44" i="4"/>
  <c r="ADQ7" i="20"/>
  <c r="ADJ7" s="1"/>
  <c r="ASA37" i="4"/>
  <c r="ASO38"/>
  <c r="AWI37"/>
  <c r="AVU37" s="1"/>
  <c r="AVG37" s="1"/>
  <c r="AWP38"/>
  <c r="GA43"/>
  <c r="NO42"/>
  <c r="NH42" s="1"/>
  <c r="NV43"/>
  <c r="PZ43"/>
  <c r="PS43" s="1"/>
  <c r="QH44"/>
  <c r="IE40"/>
  <c r="HX40" s="1"/>
  <c r="HJ40" s="1"/>
  <c r="IL41"/>
  <c r="FF38"/>
  <c r="ER38" s="1"/>
  <c r="EK38" s="1"/>
  <c r="ED38" s="1"/>
  <c r="DW38" s="1"/>
  <c r="DP38" s="1"/>
  <c r="FT39"/>
  <c r="UB41"/>
  <c r="TG41" s="1"/>
  <c r="SZ41" s="1"/>
  <c r="SL41" s="1"/>
  <c r="RX41" s="1"/>
  <c r="UW42"/>
  <c r="ACH6" i="20"/>
  <c r="ACA6"/>
  <c r="AAR6"/>
  <c r="VK44" i="4" l="1"/>
  <c r="ZL43"/>
  <c r="ZL44" s="1"/>
  <c r="AAG44"/>
  <c r="YX44"/>
  <c r="YC42"/>
  <c r="YC43" s="1"/>
  <c r="YC44" s="1"/>
  <c r="YJ43"/>
  <c r="YJ44" s="1"/>
  <c r="PZ44"/>
  <c r="ACH7" i="20"/>
  <c r="ACA7" s="1"/>
  <c r="AAR7" s="1"/>
  <c r="UB42" i="4"/>
  <c r="TG42" s="1"/>
  <c r="SZ42" s="1"/>
  <c r="SL42" s="1"/>
  <c r="RX42" s="1"/>
  <c r="UW43"/>
  <c r="FF39"/>
  <c r="ER39" s="1"/>
  <c r="EK39" s="1"/>
  <c r="ED39" s="1"/>
  <c r="DW39" s="1"/>
  <c r="DP39" s="1"/>
  <c r="FT40"/>
  <c r="IE41"/>
  <c r="HX41" s="1"/>
  <c r="HJ41" s="1"/>
  <c r="IL42"/>
  <c r="NO43"/>
  <c r="NH43" s="1"/>
  <c r="NV44"/>
  <c r="GA44"/>
  <c r="AWI38"/>
  <c r="AVU38" s="1"/>
  <c r="AVG38" s="1"/>
  <c r="AWP39"/>
  <c r="ASA38"/>
  <c r="ASO39"/>
  <c r="AAK6" i="20"/>
  <c r="ZW6"/>
  <c r="ZP6"/>
  <c r="ZI6"/>
  <c r="ZB6"/>
  <c r="YN6"/>
  <c r="PS44" i="4" l="1"/>
  <c r="MT44"/>
  <c r="AAK7" i="20"/>
  <c r="ZW7" s="1"/>
  <c r="ZP7" s="1"/>
  <c r="ZI7" s="1"/>
  <c r="ZB7" s="1"/>
  <c r="YN7" s="1"/>
  <c r="ASA39" i="4"/>
  <c r="ASO40"/>
  <c r="AWI39"/>
  <c r="AVU39" s="1"/>
  <c r="AVG39" s="1"/>
  <c r="AWP40"/>
  <c r="IE42"/>
  <c r="HX42" s="1"/>
  <c r="HJ42" s="1"/>
  <c r="IL43"/>
  <c r="FF40"/>
  <c r="ER40" s="1"/>
  <c r="EK40" s="1"/>
  <c r="ED40" s="1"/>
  <c r="DW40" s="1"/>
  <c r="DP40" s="1"/>
  <c r="FT41"/>
  <c r="UB43"/>
  <c r="TG43" s="1"/>
  <c r="SZ43" s="1"/>
  <c r="UW44"/>
  <c r="YG6" i="20"/>
  <c r="XZ6"/>
  <c r="XS6"/>
  <c r="SL43" i="4" l="1"/>
  <c r="RX43" s="1"/>
  <c r="YG7" i="20"/>
  <c r="XZ7" s="1"/>
  <c r="XS7" s="1"/>
  <c r="UB44" i="4"/>
  <c r="FF41"/>
  <c r="FT42"/>
  <c r="IE43"/>
  <c r="HX43" s="1"/>
  <c r="HJ43" s="1"/>
  <c r="HJ44" s="1"/>
  <c r="IL44"/>
  <c r="AWI40"/>
  <c r="AVU40" s="1"/>
  <c r="AVG40" s="1"/>
  <c r="AWP41"/>
  <c r="ASA40"/>
  <c r="ASO41"/>
  <c r="XL6" i="20"/>
  <c r="XE6"/>
  <c r="XE7" s="1"/>
  <c r="XE8" s="1"/>
  <c r="WX6"/>
  <c r="WQ6"/>
  <c r="WJ6"/>
  <c r="WC6"/>
  <c r="VV6"/>
  <c r="VO6"/>
  <c r="VH6" s="1"/>
  <c r="VA6"/>
  <c r="UT6"/>
  <c r="UM6"/>
  <c r="UF6"/>
  <c r="TY6"/>
  <c r="TG44" i="4" l="1"/>
  <c r="ER41"/>
  <c r="EK41" s="1"/>
  <c r="ED41" s="1"/>
  <c r="DW41" s="1"/>
  <c r="DP41" s="1"/>
  <c r="FM8"/>
  <c r="FM9" s="1"/>
  <c r="FM10" s="1"/>
  <c r="FM11" s="1"/>
  <c r="FM12" s="1"/>
  <c r="FM13" s="1"/>
  <c r="FM14" s="1"/>
  <c r="FM15" s="1"/>
  <c r="FM16" s="1"/>
  <c r="FM17" s="1"/>
  <c r="FM18" s="1"/>
  <c r="FM19" s="1"/>
  <c r="FM20" s="1"/>
  <c r="FM21" s="1"/>
  <c r="FM22" s="1"/>
  <c r="FM23" s="1"/>
  <c r="FM24" s="1"/>
  <c r="FM25" s="1"/>
  <c r="FM26" s="1"/>
  <c r="FM27" s="1"/>
  <c r="FM28" s="1"/>
  <c r="FM29" s="1"/>
  <c r="FM30" s="1"/>
  <c r="FM31" s="1"/>
  <c r="FM32" s="1"/>
  <c r="FM33" s="1"/>
  <c r="FM34" s="1"/>
  <c r="FM35" s="1"/>
  <c r="FM36" s="1"/>
  <c r="FM37" s="1"/>
  <c r="FM38" s="1"/>
  <c r="FM39" s="1"/>
  <c r="FM40" s="1"/>
  <c r="FM41" s="1"/>
  <c r="FM42" s="1"/>
  <c r="IE44"/>
  <c r="XL7" i="20"/>
  <c r="WX7" s="1"/>
  <c r="WQ7" s="1"/>
  <c r="WJ7" s="1"/>
  <c r="WC7" s="1"/>
  <c r="VV7" s="1"/>
  <c r="VO7" s="1"/>
  <c r="VH7" s="1"/>
  <c r="VA7" s="1"/>
  <c r="UT7" s="1"/>
  <c r="UM7" s="1"/>
  <c r="UF7" s="1"/>
  <c r="TY7" s="1"/>
  <c r="HX44" i="4"/>
  <c r="ASA41"/>
  <c r="ASO42"/>
  <c r="AWI41"/>
  <c r="AVU41" s="1"/>
  <c r="AVG41" s="1"/>
  <c r="AWP42"/>
  <c r="FT43"/>
  <c r="TR6" i="20"/>
  <c r="TK6"/>
  <c r="ER42" i="4" l="1"/>
  <c r="EK42" s="1"/>
  <c r="ED42" s="1"/>
  <c r="DW42" s="1"/>
  <c r="DP42" s="1"/>
  <c r="TR7" i="20"/>
  <c r="TK7" s="1"/>
  <c r="ER43" i="4"/>
  <c r="FT44"/>
  <c r="AWI42"/>
  <c r="AVU42" s="1"/>
  <c r="AVG42" s="1"/>
  <c r="AWP43"/>
  <c r="ASA42"/>
  <c r="ASO43"/>
  <c r="SW6" i="20"/>
  <c r="SP6"/>
  <c r="EK43" i="4" l="1"/>
  <c r="ED43" s="1"/>
  <c r="DW43"/>
  <c r="DP43" s="1"/>
  <c r="SW7" i="20"/>
  <c r="SP7" s="1"/>
  <c r="ASA43" i="4"/>
  <c r="ASO44"/>
  <c r="AWI43"/>
  <c r="AVU43" s="1"/>
  <c r="AVG43" s="1"/>
  <c r="AWP44"/>
  <c r="FT45"/>
  <c r="FT46" s="1"/>
  <c r="FT47" s="1"/>
  <c r="FT48" s="1"/>
  <c r="FT49" s="1"/>
  <c r="SI6" i="20"/>
  <c r="SB6"/>
  <c r="AWI44" i="4" l="1"/>
  <c r="AUZ54"/>
  <c r="AUZ55" s="1"/>
  <c r="AUZ56" s="1"/>
  <c r="AUZ57" s="1"/>
  <c r="AUZ58" s="1"/>
  <c r="AUZ59" s="1"/>
  <c r="AUZ60" s="1"/>
  <c r="AUZ61" s="1"/>
  <c r="AUZ62" s="1"/>
  <c r="AUZ63" s="1"/>
  <c r="AUZ64" s="1"/>
  <c r="AUZ65" s="1"/>
  <c r="AUZ66" s="1"/>
  <c r="AUZ67" s="1"/>
  <c r="AUZ68" s="1"/>
  <c r="ASA44"/>
  <c r="ER44"/>
  <c r="AVU44"/>
  <c r="AVG44" s="1"/>
  <c r="SI7" i="20"/>
  <c r="SB7" s="1"/>
  <c r="EK44" i="4"/>
  <c r="CT49"/>
  <c r="FT50"/>
  <c r="RN6" i="20"/>
  <c r="RG6"/>
  <c r="ED44" i="4" l="1"/>
  <c r="RN7" i="20"/>
  <c r="RG7" s="1"/>
  <c r="CT50" i="4"/>
  <c r="FT51"/>
  <c r="QZ6" i="20"/>
  <c r="DW44" i="4" l="1"/>
  <c r="DP44"/>
  <c r="QZ7" i="20"/>
  <c r="CT51" i="4"/>
  <c r="FT52"/>
  <c r="QS6" i="20"/>
  <c r="QL6"/>
  <c r="QS7" l="1"/>
  <c r="QL7" s="1"/>
  <c r="CT52" i="4"/>
  <c r="FT53"/>
  <c r="PQ6" i="20"/>
  <c r="PJ6"/>
  <c r="PC6"/>
  <c r="PQ7" l="1"/>
  <c r="PJ7" s="1"/>
  <c r="PC7" s="1"/>
  <c r="CT53" i="4"/>
  <c r="FT54"/>
  <c r="OV6" i="20"/>
  <c r="OO6"/>
  <c r="OH6"/>
  <c r="OV7" l="1"/>
  <c r="OO7" s="1"/>
  <c r="OH7" s="1"/>
  <c r="CT54" i="4"/>
  <c r="FT55"/>
  <c r="OA6" i="20"/>
  <c r="NM6"/>
  <c r="NF6"/>
  <c r="MR6"/>
  <c r="MK6"/>
  <c r="MD6"/>
  <c r="OA7" l="1"/>
  <c r="NM7" s="1"/>
  <c r="NF7" s="1"/>
  <c r="MR7" s="1"/>
  <c r="MK7" s="1"/>
  <c r="MD7" s="1"/>
  <c r="CT55" i="4"/>
  <c r="FT56"/>
  <c r="LW6" i="20"/>
  <c r="LP6"/>
  <c r="LI6"/>
  <c r="LB6"/>
  <c r="KU6"/>
  <c r="KN6"/>
  <c r="KG6"/>
  <c r="JZ6"/>
  <c r="CT56" i="4" l="1"/>
  <c r="CT57" s="1"/>
  <c r="CT58" s="1"/>
  <c r="CT59" s="1"/>
  <c r="CT60" s="1"/>
  <c r="CT61" s="1"/>
  <c r="CT62" s="1"/>
  <c r="CT63" s="1"/>
  <c r="CT64" s="1"/>
  <c r="CT65" s="1"/>
  <c r="CT66" s="1"/>
  <c r="CT67" s="1"/>
  <c r="CT68" s="1"/>
  <c r="CT69" s="1"/>
  <c r="CT70" s="1"/>
  <c r="CT71" s="1"/>
  <c r="CT72" s="1"/>
  <c r="CT73" s="1"/>
  <c r="DA7" s="1"/>
  <c r="DA8" s="1"/>
  <c r="DA9" s="1"/>
  <c r="DA10" s="1"/>
  <c r="DA11" s="1"/>
  <c r="DA12" s="1"/>
  <c r="DA13" s="1"/>
  <c r="DA14" s="1"/>
  <c r="DA15" s="1"/>
  <c r="DA16" s="1"/>
  <c r="DA17" s="1"/>
  <c r="DA18" s="1"/>
  <c r="DA19" s="1"/>
  <c r="DA20" s="1"/>
  <c r="DA21" s="1"/>
  <c r="DA22" s="1"/>
  <c r="DA23" s="1"/>
  <c r="DA24" s="1"/>
  <c r="DA25" s="1"/>
  <c r="DA26" s="1"/>
  <c r="DA27" s="1"/>
  <c r="DA28" s="1"/>
  <c r="DA29" s="1"/>
  <c r="DA30" s="1"/>
  <c r="DA31" s="1"/>
  <c r="DA32" s="1"/>
  <c r="DA33" s="1"/>
  <c r="DA34" s="1"/>
  <c r="DA35" s="1"/>
  <c r="DA36" s="1"/>
  <c r="DA37" s="1"/>
  <c r="DA38" s="1"/>
  <c r="DA39" s="1"/>
  <c r="DA40" s="1"/>
  <c r="DA41" s="1"/>
  <c r="DA42" s="1"/>
  <c r="DA43" s="1"/>
  <c r="DA44" s="1"/>
  <c r="DA45" s="1"/>
  <c r="DA46" s="1"/>
  <c r="DA47" s="1"/>
  <c r="DA48" s="1"/>
  <c r="DA49" s="1"/>
  <c r="DA50" s="1"/>
  <c r="DA51" s="1"/>
  <c r="DA52" s="1"/>
  <c r="DA53" s="1"/>
  <c r="DA54" s="1"/>
  <c r="DA55" s="1"/>
  <c r="DA56" s="1"/>
  <c r="DA57" s="1"/>
  <c r="DA58" s="1"/>
  <c r="DA59" s="1"/>
  <c r="DA60" s="1"/>
  <c r="DA61" s="1"/>
  <c r="DA62" s="1"/>
  <c r="DA63" s="1"/>
  <c r="DA64" s="1"/>
  <c r="DA65" s="1"/>
  <c r="DA66" s="1"/>
  <c r="DA67" s="1"/>
  <c r="DA68" s="1"/>
  <c r="DA69" s="1"/>
  <c r="DA70" s="1"/>
  <c r="DA71" s="1"/>
  <c r="DA72" s="1"/>
  <c r="LW7" i="20"/>
  <c r="LP7" s="1"/>
  <c r="LI7" s="1"/>
  <c r="LB7" s="1"/>
  <c r="KU7" s="1"/>
  <c r="KN7" s="1"/>
  <c r="KG7" s="1"/>
  <c r="JZ7" s="1"/>
  <c r="JS6"/>
  <c r="JL6"/>
  <c r="JE6"/>
  <c r="IX6"/>
  <c r="DA73" i="4" l="1"/>
  <c r="JS7" i="20"/>
  <c r="IQ6"/>
  <c r="IJ6"/>
  <c r="HV6"/>
  <c r="HO6"/>
  <c r="HA6"/>
  <c r="GT6"/>
  <c r="GM6"/>
  <c r="FY6"/>
  <c r="FK6"/>
  <c r="FD6"/>
  <c r="EW6"/>
  <c r="EP6"/>
  <c r="EI6"/>
  <c r="JL7" l="1"/>
  <c r="JE7" s="1"/>
  <c r="IX7" s="1"/>
  <c r="IQ7" s="1"/>
  <c r="IJ7" s="1"/>
  <c r="HV7" s="1"/>
  <c r="HO7" s="1"/>
  <c r="HA7" s="1"/>
  <c r="GT7" s="1"/>
  <c r="GM7" s="1"/>
  <c r="FY7" s="1"/>
  <c r="FK7" s="1"/>
  <c r="FD7" s="1"/>
  <c r="JS8"/>
  <c r="EB6"/>
  <c r="JL8" l="1"/>
  <c r="JE8" s="1"/>
  <c r="IX8" s="1"/>
  <c r="IQ8" s="1"/>
  <c r="IJ8" s="1"/>
  <c r="HV8" s="1"/>
  <c r="HO8" s="1"/>
  <c r="HA8" s="1"/>
  <c r="GT8" s="1"/>
  <c r="GM8" s="1"/>
  <c r="FY8" s="1"/>
  <c r="FK8" s="1"/>
  <c r="FK9" s="1"/>
  <c r="EW7"/>
  <c r="EP7" s="1"/>
  <c r="EI7" s="1"/>
  <c r="EB7" s="1"/>
  <c r="FD8"/>
  <c r="DU6"/>
  <c r="DN6"/>
  <c r="DG6"/>
  <c r="CZ6"/>
  <c r="CS6"/>
  <c r="CS7" s="1"/>
  <c r="CE6"/>
  <c r="BX6"/>
  <c r="BQ6"/>
  <c r="BJ6"/>
  <c r="BJ7" s="1"/>
  <c r="BJ8" s="1"/>
  <c r="BC6"/>
  <c r="BC7" s="1"/>
  <c r="AH6"/>
  <c r="EW8" l="1"/>
  <c r="EP8" s="1"/>
  <c r="EI8" s="1"/>
  <c r="EB8" s="1"/>
  <c r="FD9"/>
  <c r="AH7"/>
  <c r="AH8" s="1"/>
  <c r="AH9" s="1"/>
  <c r="BC8"/>
  <c r="CE7"/>
  <c r="BX7" s="1"/>
  <c r="BQ7" s="1"/>
  <c r="BQ8" s="1"/>
  <c r="DU7"/>
  <c r="DN7" s="1"/>
  <c r="DG7" s="1"/>
  <c r="CZ7" s="1"/>
  <c r="AA6"/>
  <c r="AA7" s="1"/>
  <c r="T6"/>
  <c r="M6"/>
  <c r="F6"/>
  <c r="EW9" l="1"/>
  <c r="EP9" s="1"/>
  <c r="EI9" s="1"/>
  <c r="EB9" s="1"/>
  <c r="T7"/>
  <c r="M7" s="1"/>
  <c r="AA8"/>
  <c r="DU8"/>
  <c r="AA9"/>
  <c r="H2"/>
  <c r="AC2" s="1"/>
  <c r="T8" l="1"/>
  <c r="T9" s="1"/>
  <c r="DN8"/>
  <c r="DG8" s="1"/>
  <c r="CZ8" s="1"/>
  <c r="CS8" s="1"/>
  <c r="CE8" s="1"/>
  <c r="BX8" s="1"/>
  <c r="DU9"/>
  <c r="F7"/>
  <c r="F8" s="1"/>
  <c r="AKJ7" s="1"/>
  <c r="AJV7" s="1"/>
  <c r="AJO7" s="1"/>
  <c r="AJH7" s="1"/>
  <c r="AIT7" s="1"/>
  <c r="AIM7" s="1"/>
  <c r="AIF7" s="1"/>
  <c r="AHY7" s="1"/>
  <c r="AHR7" s="1"/>
  <c r="AHK7" s="1"/>
  <c r="AHD7" s="1"/>
  <c r="AGW7" s="1"/>
  <c r="M8"/>
  <c r="M9" s="1"/>
  <c r="O2"/>
  <c r="AJ2" s="1"/>
  <c r="V2"/>
  <c r="AQ2" s="1"/>
  <c r="F9" l="1"/>
  <c r="AKJ8" s="1"/>
  <c r="AJV8" s="1"/>
  <c r="AJO8" s="1"/>
  <c r="AJH8" s="1"/>
  <c r="AIT8" s="1"/>
  <c r="AIM8" s="1"/>
  <c r="AIF8" s="1"/>
  <c r="AHY8" s="1"/>
  <c r="AHR8" s="1"/>
  <c r="AHK8" s="1"/>
  <c r="AHD8" s="1"/>
  <c r="AGW8" s="1"/>
  <c r="AGP8" s="1"/>
  <c r="AGI8" s="1"/>
  <c r="AGB8" s="1"/>
  <c r="AFU8" s="1"/>
  <c r="AFN8" s="1"/>
  <c r="AFG8" s="1"/>
  <c r="DN9"/>
  <c r="DG9" s="1"/>
  <c r="CZ9" s="1"/>
  <c r="CS9" s="1"/>
  <c r="CE9" s="1"/>
  <c r="BX9" s="1"/>
  <c r="BQ9" s="1"/>
  <c r="BJ9" s="1"/>
  <c r="BC9" s="1"/>
  <c r="AES8"/>
  <c r="AEL8" s="1"/>
  <c r="AEE8" s="1"/>
  <c r="ADX8" s="1"/>
  <c r="ADQ8" s="1"/>
  <c r="ADJ8" s="1"/>
  <c r="ACH8" s="1"/>
  <c r="ACA8" s="1"/>
  <c r="AAR8" s="1"/>
  <c r="AAK8" s="1"/>
  <c r="ZW8" s="1"/>
  <c r="ZP8" s="1"/>
  <c r="ZI8" s="1"/>
  <c r="ZB8" s="1"/>
  <c r="YN8" s="1"/>
  <c r="YG8" s="1"/>
  <c r="XZ8" s="1"/>
  <c r="XS8" s="1"/>
  <c r="XL8" s="1"/>
  <c r="WX8" s="1"/>
  <c r="WQ8" s="1"/>
  <c r="WJ8" s="1"/>
  <c r="WC8" s="1"/>
  <c r="VV8" s="1"/>
  <c r="VO8" s="1"/>
  <c r="VH8" s="1"/>
  <c r="VA8" s="1"/>
  <c r="UT8" s="1"/>
  <c r="UM8" s="1"/>
  <c r="UF8" s="1"/>
  <c r="TY8" s="1"/>
  <c r="TR8" s="1"/>
  <c r="TK8" s="1"/>
  <c r="SW8" s="1"/>
  <c r="SP8" s="1"/>
  <c r="SI8" s="1"/>
  <c r="SB8" s="1"/>
  <c r="RN8" s="1"/>
  <c r="RG8" s="1"/>
  <c r="QZ8" s="1"/>
  <c r="QS8" s="1"/>
  <c r="QL8" s="1"/>
  <c r="PQ8" s="1"/>
  <c r="PJ8" s="1"/>
  <c r="PC8" s="1"/>
  <c r="OV8" s="1"/>
  <c r="OO8" s="1"/>
  <c r="OH8" s="1"/>
  <c r="OA8" s="1"/>
  <c r="NM8" s="1"/>
  <c r="NF8" s="1"/>
  <c r="MR8" s="1"/>
  <c r="MK8" s="1"/>
  <c r="MD8" s="1"/>
  <c r="LW8" s="1"/>
  <c r="LP8" s="1"/>
  <c r="LI8" s="1"/>
  <c r="LB8" s="1"/>
  <c r="KU8" s="1"/>
  <c r="KN8" s="1"/>
  <c r="KG8" s="1"/>
  <c r="JZ8" s="1"/>
  <c r="JZ9" s="1"/>
  <c r="JS9" s="1"/>
  <c r="JL9" s="1"/>
  <c r="JE9" s="1"/>
  <c r="IX9" s="1"/>
  <c r="IQ9" s="1"/>
  <c r="IJ9" s="1"/>
  <c r="HV9" s="1"/>
  <c r="HO9" s="1"/>
  <c r="HA9" s="1"/>
  <c r="GT9" s="1"/>
  <c r="GM9" s="1"/>
  <c r="FY9" s="1"/>
  <c r="FY10" s="1"/>
  <c r="FY11" s="1"/>
  <c r="FY12" s="1"/>
  <c r="FY13" s="1"/>
  <c r="FY14" s="1"/>
  <c r="FY15" s="1"/>
  <c r="FY16" s="1"/>
  <c r="FY17" s="1"/>
  <c r="BE2"/>
  <c r="AX2"/>
  <c r="N1"/>
  <c r="H1"/>
  <c r="AC1" s="1"/>
  <c r="O1" l="1"/>
  <c r="AJ1" s="1"/>
  <c r="V1"/>
  <c r="U1" l="1"/>
  <c r="AB1" s="1"/>
  <c r="AQ1"/>
  <c r="BE1"/>
  <c r="AX1"/>
  <c r="AI1" l="1"/>
  <c r="AP1" s="1"/>
  <c r="AW1" s="1"/>
  <c r="BD1" s="1"/>
  <c r="ATQ54" i="4" l="1"/>
  <c r="ATQ55" s="1"/>
  <c r="ATQ56" s="1"/>
  <c r="ATQ57" s="1"/>
  <c r="ATQ58" s="1"/>
  <c r="ATQ59" s="1"/>
  <c r="ATQ60" s="1"/>
  <c r="ATX54"/>
  <c r="ATX55" s="1"/>
  <c r="ATX56" s="1"/>
  <c r="ATX57" s="1"/>
  <c r="ATX58" s="1"/>
  <c r="ATX59" s="1"/>
  <c r="ATX60" s="1"/>
  <c r="D55" l="1"/>
  <c r="TY9" i="20" l="1"/>
  <c r="TY10" s="1"/>
  <c r="TY11" s="1"/>
  <c r="TY12" s="1"/>
  <c r="TY13" s="1"/>
  <c r="TY14" s="1"/>
  <c r="TY15" s="1"/>
  <c r="TY16" s="1"/>
  <c r="TY17" s="1"/>
  <c r="TY18" s="1"/>
  <c r="TY19" s="1"/>
  <c r="TY20" s="1"/>
  <c r="TY21" s="1"/>
  <c r="TY22" s="1"/>
  <c r="TY23" s="1"/>
  <c r="TY24" s="1"/>
  <c r="TY25" s="1"/>
  <c r="TY26" s="1"/>
  <c r="TY27" s="1"/>
  <c r="TY28" s="1"/>
  <c r="TY29" s="1"/>
  <c r="TY30" s="1"/>
  <c r="TY31" s="1"/>
  <c r="TY32" s="1"/>
  <c r="TY33" s="1"/>
  <c r="TY34" s="1"/>
  <c r="TY35" s="1"/>
  <c r="TY36" s="1"/>
  <c r="TY37" s="1"/>
  <c r="TY38" s="1"/>
  <c r="TY39" s="1"/>
  <c r="TY40" s="1"/>
  <c r="TY41" s="1"/>
  <c r="TY42" s="1"/>
  <c r="TY43" s="1"/>
  <c r="TY44" s="1"/>
  <c r="TY45" s="1"/>
  <c r="TY46" s="1"/>
  <c r="TY47" s="1"/>
  <c r="TY48" s="1"/>
  <c r="TY49" s="1"/>
  <c r="TY50" s="1"/>
  <c r="TY51" s="1"/>
  <c r="TY52" s="1"/>
  <c r="TY53" s="1"/>
  <c r="TY54" s="1"/>
  <c r="TY55" s="1"/>
  <c r="TY56" s="1"/>
  <c r="TY57" s="1"/>
  <c r="TY58" s="1"/>
  <c r="JZ10"/>
  <c r="JZ11" s="1"/>
  <c r="JZ12" s="1"/>
  <c r="JZ13" s="1"/>
  <c r="JZ14" s="1"/>
  <c r="JZ15" s="1"/>
  <c r="JZ16" s="1"/>
  <c r="JZ17" s="1"/>
  <c r="JZ18" s="1"/>
  <c r="JZ19" s="1"/>
  <c r="JZ20" s="1"/>
  <c r="JZ21" s="1"/>
  <c r="JZ22" s="1"/>
  <c r="JZ23" s="1"/>
  <c r="JZ24" s="1"/>
  <c r="JZ25" s="1"/>
  <c r="JZ26" s="1"/>
  <c r="JZ27" s="1"/>
  <c r="JZ28" s="1"/>
  <c r="JZ29" s="1"/>
  <c r="JZ30" s="1"/>
  <c r="JZ31" s="1"/>
  <c r="JZ32" s="1"/>
  <c r="JZ33" s="1"/>
  <c r="JZ34" s="1"/>
  <c r="JZ35" s="1"/>
  <c r="JZ36" s="1"/>
  <c r="JZ37" s="1"/>
  <c r="JZ38" s="1"/>
  <c r="JZ39" s="1"/>
  <c r="JZ40" s="1"/>
  <c r="JZ41" s="1"/>
  <c r="JZ42" s="1"/>
  <c r="JZ43" s="1"/>
  <c r="JS10"/>
  <c r="JS11" s="1"/>
  <c r="JS12" s="1"/>
  <c r="JS13" s="1"/>
  <c r="JS14" s="1"/>
  <c r="JS15" s="1"/>
  <c r="JS16" s="1"/>
  <c r="JS17" s="1"/>
  <c r="JS18" s="1"/>
  <c r="JS19" s="1"/>
  <c r="JS20" s="1"/>
  <c r="JS21" s="1"/>
  <c r="JS22" s="1"/>
  <c r="JS23" s="1"/>
  <c r="JS24" s="1"/>
  <c r="JS25" s="1"/>
  <c r="JS26" s="1"/>
  <c r="JS27" s="1"/>
  <c r="JS28" s="1"/>
  <c r="JS29" s="1"/>
  <c r="JS30" s="1"/>
  <c r="JS31" s="1"/>
  <c r="JS32" s="1"/>
  <c r="JS33" s="1"/>
  <c r="JS34" s="1"/>
  <c r="JS35" s="1"/>
  <c r="JS36" s="1"/>
  <c r="JS37" s="1"/>
  <c r="JS38" s="1"/>
  <c r="JS39" s="1"/>
  <c r="JS40" s="1"/>
  <c r="JS41" s="1"/>
  <c r="JS42" s="1"/>
  <c r="JS43" s="1"/>
  <c r="JL10"/>
  <c r="JL11" s="1"/>
  <c r="JL12" s="1"/>
  <c r="JL13" s="1"/>
  <c r="JL14" s="1"/>
  <c r="JL15" s="1"/>
  <c r="JL16" s="1"/>
  <c r="JL17" s="1"/>
  <c r="JL18" s="1"/>
  <c r="JL19" s="1"/>
  <c r="JL20" s="1"/>
  <c r="JL21" s="1"/>
  <c r="JL22" s="1"/>
  <c r="JL23" s="1"/>
  <c r="JL24" s="1"/>
  <c r="JL25" s="1"/>
  <c r="JL26" s="1"/>
  <c r="JL27" s="1"/>
  <c r="JL28" s="1"/>
  <c r="JL29" s="1"/>
  <c r="JL30" s="1"/>
  <c r="JL31" s="1"/>
  <c r="JL32" s="1"/>
  <c r="JL33" s="1"/>
  <c r="JL34" s="1"/>
  <c r="JL35" s="1"/>
  <c r="JL36" s="1"/>
  <c r="JL37" s="1"/>
  <c r="JL38" s="1"/>
  <c r="JL39" s="1"/>
  <c r="JL40" s="1"/>
  <c r="JL41" s="1"/>
  <c r="JL42" s="1"/>
  <c r="JL43" s="1"/>
  <c r="JE10"/>
  <c r="JE11" s="1"/>
  <c r="JE12" s="1"/>
  <c r="JE13" s="1"/>
  <c r="JE14" s="1"/>
  <c r="JE15" s="1"/>
  <c r="JE16" s="1"/>
  <c r="JE17" s="1"/>
  <c r="JE18" s="1"/>
  <c r="JE19" s="1"/>
  <c r="JE20" s="1"/>
  <c r="JE21" s="1"/>
  <c r="JE22" s="1"/>
  <c r="JE23" s="1"/>
  <c r="JE24" s="1"/>
  <c r="JE25" s="1"/>
  <c r="JE26" s="1"/>
  <c r="JE27" s="1"/>
  <c r="JE28" s="1"/>
  <c r="JE29" s="1"/>
  <c r="JE30" s="1"/>
  <c r="JE31" s="1"/>
  <c r="JE32" s="1"/>
  <c r="JE33" s="1"/>
  <c r="JE34" s="1"/>
  <c r="JE35" s="1"/>
  <c r="JE36" s="1"/>
  <c r="JE37" s="1"/>
  <c r="JE38" s="1"/>
  <c r="JE39" s="1"/>
  <c r="JE40" s="1"/>
  <c r="JE41" s="1"/>
  <c r="JE42" s="1"/>
  <c r="JE43" s="1"/>
  <c r="IX10"/>
  <c r="IX11" s="1"/>
  <c r="IX12" s="1"/>
  <c r="IQ10"/>
  <c r="IQ11" s="1"/>
  <c r="IQ12" s="1"/>
  <c r="IQ13" s="1"/>
  <c r="IQ14" s="1"/>
  <c r="IQ15" s="1"/>
  <c r="IQ16" s="1"/>
  <c r="IQ17" s="1"/>
  <c r="IQ18" s="1"/>
  <c r="IQ19" s="1"/>
  <c r="IQ20" s="1"/>
  <c r="IQ21" s="1"/>
  <c r="IQ22" s="1"/>
  <c r="IQ23" s="1"/>
  <c r="IQ24" s="1"/>
  <c r="IQ25" s="1"/>
  <c r="IQ26" s="1"/>
  <c r="IQ27" s="1"/>
  <c r="IQ28" s="1"/>
  <c r="IQ29" s="1"/>
  <c r="IQ30" s="1"/>
  <c r="IQ31" s="1"/>
  <c r="IQ32" s="1"/>
  <c r="IQ33" s="1"/>
  <c r="IQ34" s="1"/>
  <c r="IQ35" s="1"/>
  <c r="IQ36" s="1"/>
  <c r="IQ37" s="1"/>
  <c r="IQ38" s="1"/>
  <c r="IQ39" s="1"/>
  <c r="IQ40" s="1"/>
  <c r="IQ41" s="1"/>
  <c r="IQ42" s="1"/>
  <c r="IQ43" s="1"/>
  <c r="IJ10"/>
  <c r="IJ11" s="1"/>
  <c r="IJ12" s="1"/>
  <c r="IJ13" s="1"/>
  <c r="IJ14" s="1"/>
  <c r="IJ15" s="1"/>
  <c r="IJ16" s="1"/>
  <c r="IJ17" s="1"/>
  <c r="IJ18" s="1"/>
  <c r="IJ19" s="1"/>
  <c r="IJ20" s="1"/>
  <c r="IJ21" s="1"/>
  <c r="IJ22" s="1"/>
  <c r="IJ23" s="1"/>
  <c r="IJ24" s="1"/>
  <c r="IJ25" s="1"/>
  <c r="IJ26" s="1"/>
  <c r="IJ27" s="1"/>
  <c r="IJ28" s="1"/>
  <c r="IJ29" s="1"/>
  <c r="IJ30" s="1"/>
  <c r="IJ31" s="1"/>
  <c r="IJ32" s="1"/>
  <c r="IJ33" s="1"/>
  <c r="IJ34" s="1"/>
  <c r="IJ35" s="1"/>
  <c r="IJ36" s="1"/>
  <c r="IJ37" s="1"/>
  <c r="IJ38" s="1"/>
  <c r="IJ39" s="1"/>
  <c r="IJ40" s="1"/>
  <c r="IJ41" s="1"/>
  <c r="IJ42" s="1"/>
  <c r="IJ43" s="1"/>
  <c r="HV10"/>
  <c r="HV11" s="1"/>
  <c r="HV12" s="1"/>
  <c r="HV13" s="1"/>
  <c r="HV14" s="1"/>
  <c r="HV15" s="1"/>
  <c r="HV16" s="1"/>
  <c r="HV17" s="1"/>
  <c r="HV18" s="1"/>
  <c r="HV19" s="1"/>
  <c r="HV20" s="1"/>
  <c r="HV21" s="1"/>
  <c r="HV22" s="1"/>
  <c r="HV23" s="1"/>
  <c r="HV24" s="1"/>
  <c r="HV25" s="1"/>
  <c r="HV26" s="1"/>
  <c r="HV27" s="1"/>
  <c r="HV28" s="1"/>
  <c r="HV29" s="1"/>
  <c r="HV30" s="1"/>
  <c r="HV31" s="1"/>
  <c r="HV32" s="1"/>
  <c r="HV33" s="1"/>
  <c r="HV34" s="1"/>
  <c r="HV35" s="1"/>
  <c r="HV36" s="1"/>
  <c r="HV37" s="1"/>
  <c r="HV38" s="1"/>
  <c r="HV39" s="1"/>
  <c r="HV40" s="1"/>
  <c r="HV41" s="1"/>
  <c r="HV42" s="1"/>
  <c r="HV43" s="1"/>
  <c r="HO10"/>
  <c r="HO11" s="1"/>
  <c r="HO12" s="1"/>
  <c r="HO13" s="1"/>
  <c r="HO14" s="1"/>
  <c r="HO15" s="1"/>
  <c r="HO16" s="1"/>
  <c r="HO17" s="1"/>
  <c r="HO18" s="1"/>
  <c r="HO19" s="1"/>
  <c r="HO20" s="1"/>
  <c r="HO21" s="1"/>
  <c r="HO22" s="1"/>
  <c r="HO23" s="1"/>
  <c r="HO24" s="1"/>
  <c r="HO25" s="1"/>
  <c r="HO26" s="1"/>
  <c r="HO27" s="1"/>
  <c r="HO28" s="1"/>
  <c r="HO29" s="1"/>
  <c r="HO30" s="1"/>
  <c r="HO31" s="1"/>
  <c r="HO32" s="1"/>
  <c r="HO33" s="1"/>
  <c r="HO34" s="1"/>
  <c r="HO35" s="1"/>
  <c r="HO36" s="1"/>
  <c r="HO37" s="1"/>
  <c r="HO38" s="1"/>
  <c r="HO39" s="1"/>
  <c r="HO40" s="1"/>
  <c r="HO41" s="1"/>
  <c r="HO42" s="1"/>
  <c r="HO43" s="1"/>
  <c r="HA10"/>
  <c r="HA11" s="1"/>
  <c r="HA12" s="1"/>
  <c r="HA13" s="1"/>
  <c r="HA14" s="1"/>
  <c r="HA15" s="1"/>
  <c r="HA16" s="1"/>
  <c r="HA17" s="1"/>
  <c r="HA18" s="1"/>
  <c r="HA19" s="1"/>
  <c r="HA20" s="1"/>
  <c r="HA21" s="1"/>
  <c r="HA22" s="1"/>
  <c r="HA23" s="1"/>
  <c r="HA24" s="1"/>
  <c r="HA25" s="1"/>
  <c r="HA26" s="1"/>
  <c r="HA27" s="1"/>
  <c r="HA28" s="1"/>
  <c r="HA29" s="1"/>
  <c r="HA30" s="1"/>
  <c r="HA31" s="1"/>
  <c r="HA32" s="1"/>
  <c r="HA33" s="1"/>
  <c r="HA34" s="1"/>
  <c r="HA35" s="1"/>
  <c r="HA36" s="1"/>
  <c r="HA37" s="1"/>
  <c r="HA38" s="1"/>
  <c r="HA39" s="1"/>
  <c r="HA40" s="1"/>
  <c r="HA41" s="1"/>
  <c r="HA42" s="1"/>
  <c r="HA43" s="1"/>
  <c r="GT10"/>
  <c r="GT11" s="1"/>
  <c r="GT12" s="1"/>
  <c r="GT13" s="1"/>
  <c r="GT14" s="1"/>
  <c r="GT15" s="1"/>
  <c r="GT16" s="1"/>
  <c r="GM10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M28" s="1"/>
  <c r="GM29" s="1"/>
  <c r="GM30" s="1"/>
  <c r="GM31" s="1"/>
  <c r="GM32" s="1"/>
  <c r="GM33" s="1"/>
  <c r="GM34" s="1"/>
  <c r="GM35" s="1"/>
  <c r="GM36" s="1"/>
  <c r="GM37" s="1"/>
  <c r="GM38" s="1"/>
  <c r="GM39" s="1"/>
  <c r="GM40" s="1"/>
  <c r="GM41" s="1"/>
  <c r="GM42" s="1"/>
  <c r="GM43" s="1"/>
  <c r="FY18"/>
  <c r="FY19" s="1"/>
  <c r="FY20" s="1"/>
  <c r="FY21" s="1"/>
  <c r="FY22" s="1"/>
  <c r="FY23" s="1"/>
  <c r="FY24" s="1"/>
  <c r="FY25" s="1"/>
  <c r="FY26" s="1"/>
  <c r="FY27" s="1"/>
  <c r="FY28" s="1"/>
  <c r="FY29" s="1"/>
  <c r="FY30" s="1"/>
  <c r="FY31" s="1"/>
  <c r="FY32" s="1"/>
  <c r="FY33" s="1"/>
  <c r="FY34" s="1"/>
  <c r="FY35" s="1"/>
  <c r="FY36" s="1"/>
  <c r="FY37" s="1"/>
  <c r="FY38" s="1"/>
  <c r="FY39" s="1"/>
  <c r="FY40" s="1"/>
  <c r="FY41" s="1"/>
  <c r="FY42" s="1"/>
  <c r="FY43" s="1"/>
  <c r="FK10"/>
  <c r="FK11" s="1"/>
  <c r="FK12" s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K28" s="1"/>
  <c r="FK29" s="1"/>
  <c r="FK30" s="1"/>
  <c r="FK31" s="1"/>
  <c r="FK32" s="1"/>
  <c r="FK33" s="1"/>
  <c r="FK34" s="1"/>
  <c r="FK35" s="1"/>
  <c r="FK36" s="1"/>
  <c r="FK37" s="1"/>
  <c r="FK38" s="1"/>
  <c r="FK39" s="1"/>
  <c r="FK40" s="1"/>
  <c r="FK41" s="1"/>
  <c r="FK42" s="1"/>
  <c r="FK43" s="1"/>
  <c r="FD10"/>
  <c r="FD11" s="1"/>
  <c r="FD12" s="1"/>
  <c r="FD13" s="1"/>
  <c r="FD14" s="1"/>
  <c r="FD15" s="1"/>
  <c r="FD16" s="1"/>
  <c r="FD17" s="1"/>
  <c r="FD18" s="1"/>
  <c r="FD19" s="1"/>
  <c r="FD20" s="1"/>
  <c r="FD21" s="1"/>
  <c r="FD22" s="1"/>
  <c r="FD23" s="1"/>
  <c r="FD24" s="1"/>
  <c r="FD25" s="1"/>
  <c r="FD26" s="1"/>
  <c r="FD27" s="1"/>
  <c r="FD28" s="1"/>
  <c r="FD29" s="1"/>
  <c r="FD30" s="1"/>
  <c r="FD31" s="1"/>
  <c r="FD32" s="1"/>
  <c r="FD33" s="1"/>
  <c r="FD34" s="1"/>
  <c r="FD35" s="1"/>
  <c r="FD36" s="1"/>
  <c r="FD37" s="1"/>
  <c r="FD38" s="1"/>
  <c r="FD39" s="1"/>
  <c r="FD40" s="1"/>
  <c r="FD41" s="1"/>
  <c r="FD42" s="1"/>
  <c r="FD43" s="1"/>
  <c r="EW10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W28" s="1"/>
  <c r="EW29" s="1"/>
  <c r="EW30" s="1"/>
  <c r="EW31" s="1"/>
  <c r="EW32" s="1"/>
  <c r="EW33" s="1"/>
  <c r="EW34" s="1"/>
  <c r="EW35" s="1"/>
  <c r="EW36" s="1"/>
  <c r="EW37" s="1"/>
  <c r="EW38" s="1"/>
  <c r="EW39" s="1"/>
  <c r="EW40" s="1"/>
  <c r="EW41" s="1"/>
  <c r="EW42" s="1"/>
  <c r="EW43" s="1"/>
  <c r="EP10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EP28" s="1"/>
  <c r="EP29" s="1"/>
  <c r="EP30" s="1"/>
  <c r="EP31" s="1"/>
  <c r="EP32" s="1"/>
  <c r="EP33" s="1"/>
  <c r="EP34" s="1"/>
  <c r="EP35" s="1"/>
  <c r="EP36" s="1"/>
  <c r="EP37" s="1"/>
  <c r="EP38" s="1"/>
  <c r="EP39" s="1"/>
  <c r="EP40" s="1"/>
  <c r="EP41" s="1"/>
  <c r="EP42" s="1"/>
  <c r="EP43" s="1"/>
  <c r="EI10"/>
  <c r="EI11" s="1"/>
  <c r="EI12" s="1"/>
  <c r="EI13" s="1"/>
  <c r="EI14" s="1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EI28" s="1"/>
  <c r="EI29" s="1"/>
  <c r="EI30" s="1"/>
  <c r="EI31" s="1"/>
  <c r="EI32" s="1"/>
  <c r="EI33" s="1"/>
  <c r="EI34" s="1"/>
  <c r="EI35" s="1"/>
  <c r="EI36" s="1"/>
  <c r="EI37" s="1"/>
  <c r="EI38" s="1"/>
  <c r="EI39" s="1"/>
  <c r="EI40" s="1"/>
  <c r="EI41" s="1"/>
  <c r="EI42" s="1"/>
  <c r="EI43" s="1"/>
  <c r="EB10"/>
  <c r="EB11" s="1"/>
  <c r="EB12" s="1"/>
  <c r="EB13" s="1"/>
  <c r="EB14" s="1"/>
  <c r="EB15" s="1"/>
  <c r="EB16" s="1"/>
  <c r="EB17" s="1"/>
  <c r="EB18" s="1"/>
  <c r="EB19" s="1"/>
  <c r="EB20" s="1"/>
  <c r="EB21" s="1"/>
  <c r="EB22" s="1"/>
  <c r="EB23" s="1"/>
  <c r="EB24" s="1"/>
  <c r="EB25" s="1"/>
  <c r="EB26" s="1"/>
  <c r="EB27" s="1"/>
  <c r="EB28" s="1"/>
  <c r="EB29" s="1"/>
  <c r="EB30" s="1"/>
  <c r="EB31" s="1"/>
  <c r="EB32" s="1"/>
  <c r="EB33" s="1"/>
  <c r="EB34" s="1"/>
  <c r="EB35" s="1"/>
  <c r="EB36" s="1"/>
  <c r="EB37" s="1"/>
  <c r="EB38" s="1"/>
  <c r="EB39" s="1"/>
  <c r="EB40" s="1"/>
  <c r="EB41" s="1"/>
  <c r="EB42" s="1"/>
  <c r="EB43" s="1"/>
  <c r="DU10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DU28" s="1"/>
  <c r="DU29" s="1"/>
  <c r="DU30" s="1"/>
  <c r="DU31" s="1"/>
  <c r="DU32" s="1"/>
  <c r="DU33" s="1"/>
  <c r="DU34" s="1"/>
  <c r="DU35" s="1"/>
  <c r="DU36" s="1"/>
  <c r="DU37" s="1"/>
  <c r="DU38" s="1"/>
  <c r="DU39" s="1"/>
  <c r="DU40" s="1"/>
  <c r="DU41" s="1"/>
  <c r="DU42" s="1"/>
  <c r="DU43" s="1"/>
  <c r="DN10"/>
  <c r="DN11" s="1"/>
  <c r="DN12" s="1"/>
  <c r="DN13" s="1"/>
  <c r="DN14" s="1"/>
  <c r="DN15" s="1"/>
  <c r="DN16" s="1"/>
  <c r="DN17" s="1"/>
  <c r="DN18" s="1"/>
  <c r="DN19" s="1"/>
  <c r="DN20" s="1"/>
  <c r="DN21" s="1"/>
  <c r="DN22" s="1"/>
  <c r="DN23" s="1"/>
  <c r="DN24" s="1"/>
  <c r="DN25" s="1"/>
  <c r="DN26" s="1"/>
  <c r="DN27" s="1"/>
  <c r="DN28" s="1"/>
  <c r="DN29" s="1"/>
  <c r="DN30" s="1"/>
  <c r="DN31" s="1"/>
  <c r="DN32" s="1"/>
  <c r="DN33" s="1"/>
  <c r="DN34" s="1"/>
  <c r="DN35" s="1"/>
  <c r="DN36" s="1"/>
  <c r="DN37" s="1"/>
  <c r="DN38" s="1"/>
  <c r="DN39" s="1"/>
  <c r="DN40" s="1"/>
  <c r="DN41" s="1"/>
  <c r="DN42" s="1"/>
  <c r="DN43" s="1"/>
  <c r="DG10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CZ10"/>
  <c r="CZ11" s="1"/>
  <c r="CZ12" s="1"/>
  <c r="CZ13" s="1"/>
  <c r="CZ14" s="1"/>
  <c r="CZ15" s="1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S10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E10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BX10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10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10"/>
  <c r="BJ11" s="1"/>
  <c r="BJ12" s="1"/>
  <c r="BJ13" s="1"/>
  <c r="BC10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H10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10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10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10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F10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AKJ9"/>
  <c r="AKJ10" s="1"/>
  <c r="AKJ11" s="1"/>
  <c r="AKJ12" s="1"/>
  <c r="AKJ13" s="1"/>
  <c r="AKJ14" s="1"/>
  <c r="AKJ15" s="1"/>
  <c r="AKJ16" s="1"/>
  <c r="AKJ17" s="1"/>
  <c r="AKJ18" s="1"/>
  <c r="AKJ19" s="1"/>
  <c r="AKJ20" s="1"/>
  <c r="AKJ21" s="1"/>
  <c r="AKJ22" s="1"/>
  <c r="AKJ23" s="1"/>
  <c r="AKJ24" s="1"/>
  <c r="AKJ25" s="1"/>
  <c r="AKJ26" s="1"/>
  <c r="AKJ27" s="1"/>
  <c r="AKJ28" s="1"/>
  <c r="AKJ29" s="1"/>
  <c r="AKJ30" s="1"/>
  <c r="AKJ31" s="1"/>
  <c r="AKJ32" s="1"/>
  <c r="AKJ33" s="1"/>
  <c r="AKJ34" s="1"/>
  <c r="AKJ35" s="1"/>
  <c r="AKJ36" s="1"/>
  <c r="AKJ37" s="1"/>
  <c r="AKJ38" s="1"/>
  <c r="AKJ39" s="1"/>
  <c r="AKJ40" s="1"/>
  <c r="AKJ41" s="1"/>
  <c r="AJV9"/>
  <c r="AJV10" s="1"/>
  <c r="AJV11" s="1"/>
  <c r="AJV12" s="1"/>
  <c r="AJV13" s="1"/>
  <c r="AJV14" s="1"/>
  <c r="AJV15" s="1"/>
  <c r="AJV16" s="1"/>
  <c r="AJV17" s="1"/>
  <c r="AJV18" s="1"/>
  <c r="AJV19" s="1"/>
  <c r="AJV20" s="1"/>
  <c r="AJV21" s="1"/>
  <c r="AJV22" s="1"/>
  <c r="AJV23" s="1"/>
  <c r="AJV24" s="1"/>
  <c r="AJV25" s="1"/>
  <c r="AJV26" s="1"/>
  <c r="AJV27" s="1"/>
  <c r="AJV28" s="1"/>
  <c r="AJV29" s="1"/>
  <c r="AJV30" s="1"/>
  <c r="AJV31" s="1"/>
  <c r="AJV32" s="1"/>
  <c r="AJV33" s="1"/>
  <c r="AJV34" s="1"/>
  <c r="AJV35" s="1"/>
  <c r="AJV36" s="1"/>
  <c r="AJV37" s="1"/>
  <c r="AJV38" s="1"/>
  <c r="AJV39" s="1"/>
  <c r="AJV40" s="1"/>
  <c r="AJV41" s="1"/>
  <c r="AJO9"/>
  <c r="AJO10" s="1"/>
  <c r="AJO11" s="1"/>
  <c r="AJO12" s="1"/>
  <c r="AJO13" s="1"/>
  <c r="AJO14" s="1"/>
  <c r="AJO15" s="1"/>
  <c r="AJO16" s="1"/>
  <c r="AJO17" s="1"/>
  <c r="AJO18" s="1"/>
  <c r="AJO19" s="1"/>
  <c r="AJO20" s="1"/>
  <c r="AJO21" s="1"/>
  <c r="AJO22" s="1"/>
  <c r="AJO23" s="1"/>
  <c r="AJO24" s="1"/>
  <c r="AJO25" s="1"/>
  <c r="AJO26" s="1"/>
  <c r="AJO27" s="1"/>
  <c r="AJO28" s="1"/>
  <c r="AJO29" s="1"/>
  <c r="AJO30" s="1"/>
  <c r="AJO31" s="1"/>
  <c r="AJO32" s="1"/>
  <c r="AJO33" s="1"/>
  <c r="AJO34" s="1"/>
  <c r="AJO35" s="1"/>
  <c r="AJO36" s="1"/>
  <c r="AJO37" s="1"/>
  <c r="AJO38" s="1"/>
  <c r="AJO39" s="1"/>
  <c r="AJO40" s="1"/>
  <c r="AJO41" s="1"/>
  <c r="AJH9"/>
  <c r="AJH10" s="1"/>
  <c r="AJH11" s="1"/>
  <c r="AJH12" s="1"/>
  <c r="AJH13" s="1"/>
  <c r="AJH14" s="1"/>
  <c r="AJH15" s="1"/>
  <c r="AJH16" s="1"/>
  <c r="AJH17" s="1"/>
  <c r="AJH18" s="1"/>
  <c r="AJH19" s="1"/>
  <c r="AJH20" s="1"/>
  <c r="AJH21" s="1"/>
  <c r="AJH22" s="1"/>
  <c r="AJH23" s="1"/>
  <c r="AJH24" s="1"/>
  <c r="AJH25" s="1"/>
  <c r="AJH26" s="1"/>
  <c r="AJH27" s="1"/>
  <c r="AJH28" s="1"/>
  <c r="AJH29" s="1"/>
  <c r="AJH30" s="1"/>
  <c r="AJH31" s="1"/>
  <c r="AJH32" s="1"/>
  <c r="AJH33" s="1"/>
  <c r="AJH34" s="1"/>
  <c r="AJH35" s="1"/>
  <c r="AJH36" s="1"/>
  <c r="AJH37" s="1"/>
  <c r="AJH38" s="1"/>
  <c r="AJH39" s="1"/>
  <c r="AJH40" s="1"/>
  <c r="AJH41" s="1"/>
  <c r="AIT9"/>
  <c r="AIT10" s="1"/>
  <c r="AIT11" s="1"/>
  <c r="AIT12" s="1"/>
  <c r="AIT13" s="1"/>
  <c r="AIT14" s="1"/>
  <c r="AIT15" s="1"/>
  <c r="AIT16" s="1"/>
  <c r="AIT17" s="1"/>
  <c r="AIT18" s="1"/>
  <c r="AIT19" s="1"/>
  <c r="AIT20" s="1"/>
  <c r="AIT21" s="1"/>
  <c r="AIT22" s="1"/>
  <c r="AIT23" s="1"/>
  <c r="AIT24" s="1"/>
  <c r="AIT25" s="1"/>
  <c r="AIT26" s="1"/>
  <c r="AIT27" s="1"/>
  <c r="AIT28" s="1"/>
  <c r="AIT29" s="1"/>
  <c r="AIT30" s="1"/>
  <c r="AIT31" s="1"/>
  <c r="AIT32" s="1"/>
  <c r="AIT33" s="1"/>
  <c r="AIT34" s="1"/>
  <c r="AIT35" s="1"/>
  <c r="AIT36" s="1"/>
  <c r="AIT37" s="1"/>
  <c r="AIT38" s="1"/>
  <c r="AIT39" s="1"/>
  <c r="AIT40" s="1"/>
  <c r="AIT41" s="1"/>
  <c r="AIM9"/>
  <c r="AIM10" s="1"/>
  <c r="AIM11" s="1"/>
  <c r="AIM12" s="1"/>
  <c r="AIM13" s="1"/>
  <c r="AIM14" s="1"/>
  <c r="AIM15" s="1"/>
  <c r="AIF9"/>
  <c r="AIF10" s="1"/>
  <c r="AIF11" s="1"/>
  <c r="AIF12" s="1"/>
  <c r="AIF13" s="1"/>
  <c r="AIF14" s="1"/>
  <c r="AIF15" s="1"/>
  <c r="AIF16" s="1"/>
  <c r="AIF17" s="1"/>
  <c r="AIF18" s="1"/>
  <c r="AIF19" s="1"/>
  <c r="AIF20" s="1"/>
  <c r="AIF21" s="1"/>
  <c r="AIF22" s="1"/>
  <c r="AIF23" s="1"/>
  <c r="AIF24" s="1"/>
  <c r="AIF25" s="1"/>
  <c r="AIF26" s="1"/>
  <c r="AIF27" s="1"/>
  <c r="AIF28" s="1"/>
  <c r="AIF29" s="1"/>
  <c r="AIF30" s="1"/>
  <c r="AIF31" s="1"/>
  <c r="AIF32" s="1"/>
  <c r="AIF33" s="1"/>
  <c r="AIF34" s="1"/>
  <c r="AIF35" s="1"/>
  <c r="AIF36" s="1"/>
  <c r="AIF37" s="1"/>
  <c r="AIF38" s="1"/>
  <c r="AIF39" s="1"/>
  <c r="AIF40" s="1"/>
  <c r="AIF41" s="1"/>
  <c r="AHY9"/>
  <c r="AHY10" s="1"/>
  <c r="AHY11" s="1"/>
  <c r="AHY12" s="1"/>
  <c r="AHY13" s="1"/>
  <c r="AHY14" s="1"/>
  <c r="AHY15" s="1"/>
  <c r="AHY16" s="1"/>
  <c r="AHY17" s="1"/>
  <c r="AHY18" s="1"/>
  <c r="AHY19" s="1"/>
  <c r="AHY20" s="1"/>
  <c r="AHY21" s="1"/>
  <c r="AHY22" s="1"/>
  <c r="AHY23" s="1"/>
  <c r="AHY24" s="1"/>
  <c r="AHY25" s="1"/>
  <c r="AHY26" s="1"/>
  <c r="AHY27" s="1"/>
  <c r="AHY28" s="1"/>
  <c r="AHY29" s="1"/>
  <c r="AHY30" s="1"/>
  <c r="AHY31" s="1"/>
  <c r="AHY32" s="1"/>
  <c r="AHY33" s="1"/>
  <c r="AHY34" s="1"/>
  <c r="AHY35" s="1"/>
  <c r="AHY36" s="1"/>
  <c r="AHY37" s="1"/>
  <c r="AHY38" s="1"/>
  <c r="AHY39" s="1"/>
  <c r="AHY40" s="1"/>
  <c r="AHY41" s="1"/>
  <c r="AHR9"/>
  <c r="AHR10" s="1"/>
  <c r="AHR11" s="1"/>
  <c r="AHR12" s="1"/>
  <c r="AHR13" s="1"/>
  <c r="AHR14" s="1"/>
  <c r="AHR15" s="1"/>
  <c r="AHR16" s="1"/>
  <c r="AHR17" s="1"/>
  <c r="AHR18" s="1"/>
  <c r="AHR19" s="1"/>
  <c r="AHR20" s="1"/>
  <c r="AHR21" s="1"/>
  <c r="AHR22" s="1"/>
  <c r="AHR23" s="1"/>
  <c r="AHR24" s="1"/>
  <c r="AHR25" s="1"/>
  <c r="AHR26" s="1"/>
  <c r="AHR27" s="1"/>
  <c r="AHR28" s="1"/>
  <c r="AHR29" s="1"/>
  <c r="AHR30" s="1"/>
  <c r="AHR31" s="1"/>
  <c r="AHR32" s="1"/>
  <c r="AHR33" s="1"/>
  <c r="AHR34" s="1"/>
  <c r="AHR35" s="1"/>
  <c r="AHR36" s="1"/>
  <c r="AHR37" s="1"/>
  <c r="AHR38" s="1"/>
  <c r="AHR39" s="1"/>
  <c r="AHR40" s="1"/>
  <c r="AHR41" s="1"/>
  <c r="AHK9"/>
  <c r="AHK10" s="1"/>
  <c r="AHK11" s="1"/>
  <c r="AHK12" s="1"/>
  <c r="AHK13" s="1"/>
  <c r="AHK14" s="1"/>
  <c r="AHK15" s="1"/>
  <c r="AHK16" s="1"/>
  <c r="AHK17" s="1"/>
  <c r="AHK18" s="1"/>
  <c r="AHK19" s="1"/>
  <c r="AHK20" s="1"/>
  <c r="AHK21" s="1"/>
  <c r="AHK22" s="1"/>
  <c r="AHK23" s="1"/>
  <c r="AHK24" s="1"/>
  <c r="AHK25" s="1"/>
  <c r="AHK26" s="1"/>
  <c r="AHK27" s="1"/>
  <c r="AHK28" s="1"/>
  <c r="AHK29" s="1"/>
  <c r="AHK30" s="1"/>
  <c r="AHK31" s="1"/>
  <c r="AHK32" s="1"/>
  <c r="AHK33" s="1"/>
  <c r="AHK34" s="1"/>
  <c r="AHK35" s="1"/>
  <c r="AHK36" s="1"/>
  <c r="AHK37" s="1"/>
  <c r="AHK38" s="1"/>
  <c r="AHK39" s="1"/>
  <c r="AHK40" s="1"/>
  <c r="AHK41" s="1"/>
  <c r="AHD9"/>
  <c r="AHD10" s="1"/>
  <c r="AHD11" s="1"/>
  <c r="AGW9"/>
  <c r="AGW10" s="1"/>
  <c r="AGW11" s="1"/>
  <c r="AGW12" s="1"/>
  <c r="AGW13" s="1"/>
  <c r="AGW14" s="1"/>
  <c r="AGW15" s="1"/>
  <c r="AGW16" s="1"/>
  <c r="AGW17" s="1"/>
  <c r="AGW18" s="1"/>
  <c r="AGW19" s="1"/>
  <c r="AGW20" s="1"/>
  <c r="AGW21" s="1"/>
  <c r="AGW22" s="1"/>
  <c r="AGW23" s="1"/>
  <c r="AGW24" s="1"/>
  <c r="AGW25" s="1"/>
  <c r="AGW26" s="1"/>
  <c r="AGW27" s="1"/>
  <c r="AGW28" s="1"/>
  <c r="AGW29" s="1"/>
  <c r="AGW30" s="1"/>
  <c r="AGW31" s="1"/>
  <c r="AGW32" s="1"/>
  <c r="AGW33" s="1"/>
  <c r="AGW34" s="1"/>
  <c r="AGW35" s="1"/>
  <c r="AGW36" s="1"/>
  <c r="AGW37" s="1"/>
  <c r="AGW38" s="1"/>
  <c r="AGW39" s="1"/>
  <c r="AGW40" s="1"/>
  <c r="AGW41" s="1"/>
  <c r="AGP9"/>
  <c r="AGP10" s="1"/>
  <c r="AGP11" s="1"/>
  <c r="AGP12" s="1"/>
  <c r="AGI9"/>
  <c r="AGI10" s="1"/>
  <c r="AGI11" s="1"/>
  <c r="AGI12" s="1"/>
  <c r="AGI13" s="1"/>
  <c r="AGI14" s="1"/>
  <c r="AGI15" s="1"/>
  <c r="AGI16" s="1"/>
  <c r="AGI17" s="1"/>
  <c r="AGI18" s="1"/>
  <c r="AGI19" s="1"/>
  <c r="AGI20" s="1"/>
  <c r="AGI21" s="1"/>
  <c r="AGI22" s="1"/>
  <c r="AGI23" s="1"/>
  <c r="AGI24" s="1"/>
  <c r="AGI25" s="1"/>
  <c r="AGI26" s="1"/>
  <c r="AGI27" s="1"/>
  <c r="AGB9"/>
  <c r="AGB10" s="1"/>
  <c r="AGB11" s="1"/>
  <c r="AGB12" s="1"/>
  <c r="AGB13" s="1"/>
  <c r="AGB14" s="1"/>
  <c r="AGB15" s="1"/>
  <c r="AGB16" s="1"/>
  <c r="AGB17" s="1"/>
  <c r="AGB18" s="1"/>
  <c r="AGB19" s="1"/>
  <c r="AGB20" s="1"/>
  <c r="AGB21" s="1"/>
  <c r="AGB22" s="1"/>
  <c r="AGB23" s="1"/>
  <c r="AGB24" s="1"/>
  <c r="AGB25" s="1"/>
  <c r="AGB26" s="1"/>
  <c r="AFU9"/>
  <c r="AFU10" s="1"/>
  <c r="AFU11" s="1"/>
  <c r="AFU12" s="1"/>
  <c r="AFU13" s="1"/>
  <c r="AFU14" s="1"/>
  <c r="AFU15" s="1"/>
  <c r="AFU16" s="1"/>
  <c r="AFU17" s="1"/>
  <c r="AFU18" s="1"/>
  <c r="AFU19" s="1"/>
  <c r="AFU20" s="1"/>
  <c r="AFU21" s="1"/>
  <c r="AFU22" s="1"/>
  <c r="AFU23" s="1"/>
  <c r="AFU24" s="1"/>
  <c r="AFU25" s="1"/>
  <c r="AFU26" s="1"/>
  <c r="AFN9"/>
  <c r="AFN10" s="1"/>
  <c r="AFN11" s="1"/>
  <c r="AFN12" s="1"/>
  <c r="AFN13" s="1"/>
  <c r="AFN14" s="1"/>
  <c r="AFN15" s="1"/>
  <c r="AFN16" s="1"/>
  <c r="AFN17" s="1"/>
  <c r="AFN18" s="1"/>
  <c r="AFN19" s="1"/>
  <c r="AFN20" s="1"/>
  <c r="AFN21" s="1"/>
  <c r="AFN22" s="1"/>
  <c r="AFN23" s="1"/>
  <c r="AFN24" s="1"/>
  <c r="AFN25" s="1"/>
  <c r="AFN26" s="1"/>
  <c r="AFG9"/>
  <c r="AFG10" s="1"/>
  <c r="AFG11" s="1"/>
  <c r="AFG12" s="1"/>
  <c r="AFG13" s="1"/>
  <c r="AFG14" s="1"/>
  <c r="AFG15" s="1"/>
  <c r="AFG16" s="1"/>
  <c r="AFG17" s="1"/>
  <c r="AFG18" s="1"/>
  <c r="AFG19" s="1"/>
  <c r="AFG20" s="1"/>
  <c r="AFG21" s="1"/>
  <c r="AFG22" s="1"/>
  <c r="AFG23" s="1"/>
  <c r="AFG24" s="1"/>
  <c r="AFG25" s="1"/>
  <c r="AFG26" s="1"/>
  <c r="AEZ26"/>
  <c r="AES9"/>
  <c r="AES10" s="1"/>
  <c r="AES11" s="1"/>
  <c r="AES12" s="1"/>
  <c r="AES13" s="1"/>
  <c r="AES14" s="1"/>
  <c r="AES15" s="1"/>
  <c r="AES16" s="1"/>
  <c r="AES17" s="1"/>
  <c r="AES18" s="1"/>
  <c r="AES19" s="1"/>
  <c r="AES20" s="1"/>
  <c r="AES21" s="1"/>
  <c r="AES22" s="1"/>
  <c r="AES23" s="1"/>
  <c r="AES24" s="1"/>
  <c r="AES25" s="1"/>
  <c r="AES26" s="1"/>
  <c r="AEL9"/>
  <c r="AEL10" s="1"/>
  <c r="AEL11" s="1"/>
  <c r="AEL12" s="1"/>
  <c r="AEL13" s="1"/>
  <c r="AEL14" s="1"/>
  <c r="AEL15" s="1"/>
  <c r="AEL16" s="1"/>
  <c r="AEL17" s="1"/>
  <c r="AEL18" s="1"/>
  <c r="AEL19" s="1"/>
  <c r="AEL20" s="1"/>
  <c r="AEL21" s="1"/>
  <c r="AEL22" s="1"/>
  <c r="AEL23" s="1"/>
  <c r="AEL24" s="1"/>
  <c r="AEL25" s="1"/>
  <c r="AEL26" s="1"/>
  <c r="AEE9"/>
  <c r="AEE10" s="1"/>
  <c r="AEE11" s="1"/>
  <c r="AEE12" s="1"/>
  <c r="AEE13" s="1"/>
  <c r="AEE14" s="1"/>
  <c r="AEE15" s="1"/>
  <c r="AEE16" s="1"/>
  <c r="AEE17" s="1"/>
  <c r="AEE18" s="1"/>
  <c r="AEE19" s="1"/>
  <c r="AEE20" s="1"/>
  <c r="AEE21" s="1"/>
  <c r="AEE22" s="1"/>
  <c r="AEE23" s="1"/>
  <c r="AEE24" s="1"/>
  <c r="AEE25" s="1"/>
  <c r="AEE26" s="1"/>
  <c r="ADX9"/>
  <c r="ADX10" s="1"/>
  <c r="ADX11" s="1"/>
  <c r="ADX12" s="1"/>
  <c r="ADX13" s="1"/>
  <c r="ADX14" s="1"/>
  <c r="ADX15" s="1"/>
  <c r="ADX16" s="1"/>
  <c r="ADX17" s="1"/>
  <c r="ADX18" s="1"/>
  <c r="ADX19" s="1"/>
  <c r="ADX20" s="1"/>
  <c r="ADX21" s="1"/>
  <c r="ADX22" s="1"/>
  <c r="ADX23" s="1"/>
  <c r="ADX24" s="1"/>
  <c r="ADX25" s="1"/>
  <c r="ADX26" s="1"/>
  <c r="ADQ9"/>
  <c r="ADQ10" s="1"/>
  <c r="ADQ11" s="1"/>
  <c r="ADQ12" s="1"/>
  <c r="ADQ13" s="1"/>
  <c r="ADQ14" s="1"/>
  <c r="ADQ15" s="1"/>
  <c r="ADQ16" s="1"/>
  <c r="ADQ17" s="1"/>
  <c r="ADQ18" s="1"/>
  <c r="ADQ19" s="1"/>
  <c r="ADQ20" s="1"/>
  <c r="ADQ21" s="1"/>
  <c r="ADQ22" s="1"/>
  <c r="ADQ23" s="1"/>
  <c r="ADQ24" s="1"/>
  <c r="ADQ25" s="1"/>
  <c r="ADQ26" s="1"/>
  <c r="ADJ9"/>
  <c r="ADJ10" s="1"/>
  <c r="ADJ11" s="1"/>
  <c r="ADJ12" s="1"/>
  <c r="ADJ13" s="1"/>
  <c r="ADJ14" s="1"/>
  <c r="ADJ15" s="1"/>
  <c r="ADJ16" s="1"/>
  <c r="ADJ17" s="1"/>
  <c r="ADJ18" s="1"/>
  <c r="ADJ19" s="1"/>
  <c r="ADJ20" s="1"/>
  <c r="ADJ21" s="1"/>
  <c r="ADJ22" s="1"/>
  <c r="ADJ23" s="1"/>
  <c r="ADJ24" s="1"/>
  <c r="ADJ25" s="1"/>
  <c r="ADJ26" s="1"/>
  <c r="ACV12"/>
  <c r="ACV13" s="1"/>
  <c r="ACV14" s="1"/>
  <c r="ACV15" s="1"/>
  <c r="ACV16" s="1"/>
  <c r="ACV17" s="1"/>
  <c r="ACV18" s="1"/>
  <c r="ACV19" s="1"/>
  <c r="ACV20" s="1"/>
  <c r="ACV21" s="1"/>
  <c r="ACV22" s="1"/>
  <c r="ACV23" s="1"/>
  <c r="ACV24" s="1"/>
  <c r="ACV25" s="1"/>
  <c r="ACV26" s="1"/>
  <c r="ACH9"/>
  <c r="ACH10" s="1"/>
  <c r="ACH11" s="1"/>
  <c r="ACH12" s="1"/>
  <c r="ACH13" s="1"/>
  <c r="ACH14" s="1"/>
  <c r="ACH15" s="1"/>
  <c r="ACH16" s="1"/>
  <c r="ACH17" s="1"/>
  <c r="ACH18" s="1"/>
  <c r="ACH19" s="1"/>
  <c r="ACH20" s="1"/>
  <c r="ACH21" s="1"/>
  <c r="ACH22" s="1"/>
  <c r="ACH23" s="1"/>
  <c r="ACH24" s="1"/>
  <c r="ACH25" s="1"/>
  <c r="ACH26" s="1"/>
  <c r="ACA9"/>
  <c r="ACA10" s="1"/>
  <c r="ACA11" s="1"/>
  <c r="ACA12" s="1"/>
  <c r="ACA13" s="1"/>
  <c r="ACA14" s="1"/>
  <c r="ACA15" s="1"/>
  <c r="ACA16" s="1"/>
  <c r="ACA17" s="1"/>
  <c r="ACA18" s="1"/>
  <c r="ACA19" s="1"/>
  <c r="ACA20" s="1"/>
  <c r="ACA21" s="1"/>
  <c r="ACA22" s="1"/>
  <c r="ACA23" s="1"/>
  <c r="ACA24" s="1"/>
  <c r="ACA25" s="1"/>
  <c r="ACA26" s="1"/>
  <c r="ABT13"/>
  <c r="ABT14" s="1"/>
  <c r="ABT15" s="1"/>
  <c r="ABT16" s="1"/>
  <c r="ABT17" s="1"/>
  <c r="ABT18" s="1"/>
  <c r="ABT19" s="1"/>
  <c r="ABT20" s="1"/>
  <c r="ABT21" s="1"/>
  <c r="ABT22" s="1"/>
  <c r="ABT23" s="1"/>
  <c r="ABT24" s="1"/>
  <c r="ABT25" s="1"/>
  <c r="ABT26" s="1"/>
  <c r="AAY12"/>
  <c r="AAY13" s="1"/>
  <c r="AAY14" s="1"/>
  <c r="AAY15" s="1"/>
  <c r="AAY16" s="1"/>
  <c r="AAY17" s="1"/>
  <c r="AAY18" s="1"/>
  <c r="AAY19" s="1"/>
  <c r="AAY20" s="1"/>
  <c r="AAY21" s="1"/>
  <c r="AAY22" s="1"/>
  <c r="AAY23" s="1"/>
  <c r="AAY24" s="1"/>
  <c r="AAY25" s="1"/>
  <c r="AAY26" s="1"/>
  <c r="AAR9"/>
  <c r="AAR10" s="1"/>
  <c r="AAR11" s="1"/>
  <c r="AAR12" s="1"/>
  <c r="AAR13" s="1"/>
  <c r="AAR14" s="1"/>
  <c r="AAR15" s="1"/>
  <c r="AAR16" s="1"/>
  <c r="AAR17" s="1"/>
  <c r="AAR18" s="1"/>
  <c r="AAR19" s="1"/>
  <c r="AAR20" s="1"/>
  <c r="AAR21" s="1"/>
  <c r="AAR22" s="1"/>
  <c r="AAR23" s="1"/>
  <c r="AAR24" s="1"/>
  <c r="AAR25" s="1"/>
  <c r="AAR26" s="1"/>
  <c r="AAK9"/>
  <c r="AAK10" s="1"/>
  <c r="AAK11" s="1"/>
  <c r="AAK12" s="1"/>
  <c r="AAK13" s="1"/>
  <c r="AAK14" s="1"/>
  <c r="AAK15" s="1"/>
  <c r="AAK16" s="1"/>
  <c r="AAK17" s="1"/>
  <c r="AAK18" s="1"/>
  <c r="AAK19" s="1"/>
  <c r="AAK20" s="1"/>
  <c r="AAK21" s="1"/>
  <c r="AAK22" s="1"/>
  <c r="AAK23" s="1"/>
  <c r="AAK24" s="1"/>
  <c r="AAK25" s="1"/>
  <c r="AAK26" s="1"/>
  <c r="ZW9"/>
  <c r="ZW10" s="1"/>
  <c r="ZW11" s="1"/>
  <c r="ZW12" s="1"/>
  <c r="ZW13" s="1"/>
  <c r="ZW14" s="1"/>
  <c r="ZW15" s="1"/>
  <c r="ZW16" s="1"/>
  <c r="ZW17" s="1"/>
  <c r="ZW18" s="1"/>
  <c r="ZW19" s="1"/>
  <c r="ZW20" s="1"/>
  <c r="ZW21" s="1"/>
  <c r="ZW22" s="1"/>
  <c r="ZW23" s="1"/>
  <c r="ZW24" s="1"/>
  <c r="ZW25" s="1"/>
  <c r="ZW26" s="1"/>
  <c r="ZP9"/>
  <c r="ZP10" s="1"/>
  <c r="ZP11" s="1"/>
  <c r="ZP12" s="1"/>
  <c r="ZP13" s="1"/>
  <c r="ZP14" s="1"/>
  <c r="ZP15" s="1"/>
  <c r="ZP16" s="1"/>
  <c r="ZP17" s="1"/>
  <c r="ZP18" s="1"/>
  <c r="ZP19" s="1"/>
  <c r="ZP20" s="1"/>
  <c r="ZP21" s="1"/>
  <c r="ZP22" s="1"/>
  <c r="ZP23" s="1"/>
  <c r="ZP24" s="1"/>
  <c r="ZP25" s="1"/>
  <c r="ZP26" s="1"/>
  <c r="ZI9"/>
  <c r="ZI10" s="1"/>
  <c r="ZI11" s="1"/>
  <c r="ZI12" s="1"/>
  <c r="ZI13" s="1"/>
  <c r="ZI14" s="1"/>
  <c r="ZI15" s="1"/>
  <c r="ZI16" s="1"/>
  <c r="ZI17" s="1"/>
  <c r="ZI18" s="1"/>
  <c r="ZI19" s="1"/>
  <c r="ZI20" s="1"/>
  <c r="ZI21" s="1"/>
  <c r="ZI22" s="1"/>
  <c r="ZI23" s="1"/>
  <c r="ZI24" s="1"/>
  <c r="ZI25" s="1"/>
  <c r="ZI26" s="1"/>
  <c r="ZB9"/>
  <c r="ZB10" s="1"/>
  <c r="ZB11" s="1"/>
  <c r="ZB12" s="1"/>
  <c r="ZB13" s="1"/>
  <c r="ZB14" s="1"/>
  <c r="ZB15" s="1"/>
  <c r="ZB16" s="1"/>
  <c r="ZB17" s="1"/>
  <c r="ZB18" s="1"/>
  <c r="ZB19" s="1"/>
  <c r="ZB20" s="1"/>
  <c r="ZB21" s="1"/>
  <c r="ZB22" s="1"/>
  <c r="ZB23" s="1"/>
  <c r="ZB24" s="1"/>
  <c r="ZB25" s="1"/>
  <c r="ZB26" s="1"/>
  <c r="YN9"/>
  <c r="YN10" s="1"/>
  <c r="YN11" s="1"/>
  <c r="YN12" s="1"/>
  <c r="YN13" s="1"/>
  <c r="YN14" s="1"/>
  <c r="YN15" s="1"/>
  <c r="YN16" s="1"/>
  <c r="YN17" s="1"/>
  <c r="YN18" s="1"/>
  <c r="YN19" s="1"/>
  <c r="YN20" s="1"/>
  <c r="YN21" s="1"/>
  <c r="YN22" s="1"/>
  <c r="YN23" s="1"/>
  <c r="YN24" s="1"/>
  <c r="YN25" s="1"/>
  <c r="YN26" s="1"/>
  <c r="YG9"/>
  <c r="YG10" s="1"/>
  <c r="YG11" s="1"/>
  <c r="YG12" s="1"/>
  <c r="YG13" s="1"/>
  <c r="YG14" s="1"/>
  <c r="YG15" s="1"/>
  <c r="YG16" s="1"/>
  <c r="YG17" s="1"/>
  <c r="YG18" s="1"/>
  <c r="YG19" s="1"/>
  <c r="YG20" s="1"/>
  <c r="YG21" s="1"/>
  <c r="YG22" s="1"/>
  <c r="YG23" s="1"/>
  <c r="YG24" s="1"/>
  <c r="YG25" s="1"/>
  <c r="YG26" s="1"/>
  <c r="XZ9"/>
  <c r="XZ10" s="1"/>
  <c r="XZ11" s="1"/>
  <c r="XZ12" s="1"/>
  <c r="XZ13" s="1"/>
  <c r="XZ14" s="1"/>
  <c r="XZ15" s="1"/>
  <c r="XZ16" s="1"/>
  <c r="XZ17" s="1"/>
  <c r="XZ18" s="1"/>
  <c r="XZ19" s="1"/>
  <c r="XZ20" s="1"/>
  <c r="XZ21" s="1"/>
  <c r="XZ22" s="1"/>
  <c r="XZ23" s="1"/>
  <c r="XZ24" s="1"/>
  <c r="XZ25" s="1"/>
  <c r="XZ26" s="1"/>
  <c r="XS9"/>
  <c r="XS10" s="1"/>
  <c r="XS11" s="1"/>
  <c r="XS12" s="1"/>
  <c r="XS13" s="1"/>
  <c r="XS14" s="1"/>
  <c r="XS15" s="1"/>
  <c r="XS16" s="1"/>
  <c r="XS17" s="1"/>
  <c r="XS18" s="1"/>
  <c r="XS19" s="1"/>
  <c r="XS20" s="1"/>
  <c r="XS21" s="1"/>
  <c r="XS22" s="1"/>
  <c r="XS23" s="1"/>
  <c r="XS24" s="1"/>
  <c r="XS25" s="1"/>
  <c r="XS26" s="1"/>
  <c r="XL9"/>
  <c r="XL10" s="1"/>
  <c r="XL11" s="1"/>
  <c r="XL12" s="1"/>
  <c r="XL13" s="1"/>
  <c r="XL14" s="1"/>
  <c r="XL15" s="1"/>
  <c r="XL16" s="1"/>
  <c r="XL17" s="1"/>
  <c r="XL18" s="1"/>
  <c r="XL19" s="1"/>
  <c r="XL20" s="1"/>
  <c r="XL21" s="1"/>
  <c r="XL22" s="1"/>
  <c r="XL23" s="1"/>
  <c r="XL24" s="1"/>
  <c r="XL25" s="1"/>
  <c r="XL26" s="1"/>
  <c r="XE9"/>
  <c r="XE10" s="1"/>
  <c r="XE11" s="1"/>
  <c r="XE12" s="1"/>
  <c r="XE13" s="1"/>
  <c r="XE14" s="1"/>
  <c r="XE15" s="1"/>
  <c r="XE16" s="1"/>
  <c r="XE17" s="1"/>
  <c r="XE18" s="1"/>
  <c r="XE19" s="1"/>
  <c r="XE20" s="1"/>
  <c r="XE21" s="1"/>
  <c r="XE22" s="1"/>
  <c r="XE23" s="1"/>
  <c r="XE24" s="1"/>
  <c r="XE25" s="1"/>
  <c r="XE26" s="1"/>
  <c r="WX9"/>
  <c r="WX10" s="1"/>
  <c r="WX11" s="1"/>
  <c r="WX12" s="1"/>
  <c r="WX13" s="1"/>
  <c r="WX14" s="1"/>
  <c r="WX15" s="1"/>
  <c r="WX16" s="1"/>
  <c r="WX17" s="1"/>
  <c r="WX18" s="1"/>
  <c r="WX19" s="1"/>
  <c r="WX20" s="1"/>
  <c r="WX21" s="1"/>
  <c r="WX22" s="1"/>
  <c r="WX23" s="1"/>
  <c r="WX24" s="1"/>
  <c r="WX25" s="1"/>
  <c r="WX26" s="1"/>
  <c r="WQ9"/>
  <c r="WQ10" s="1"/>
  <c r="WQ11" s="1"/>
  <c r="WQ12" s="1"/>
  <c r="WQ13" s="1"/>
  <c r="WQ14" s="1"/>
  <c r="WQ15" s="1"/>
  <c r="WQ16" s="1"/>
  <c r="WQ17" s="1"/>
  <c r="WQ18" s="1"/>
  <c r="WQ19" s="1"/>
  <c r="WQ20" s="1"/>
  <c r="WQ21" s="1"/>
  <c r="WQ22" s="1"/>
  <c r="WQ23" s="1"/>
  <c r="WQ24" s="1"/>
  <c r="WQ25" s="1"/>
  <c r="WQ26" s="1"/>
  <c r="WJ9"/>
  <c r="WJ10" s="1"/>
  <c r="WJ11" s="1"/>
  <c r="WJ12" s="1"/>
  <c r="WJ13" s="1"/>
  <c r="WJ14" s="1"/>
  <c r="WJ15" s="1"/>
  <c r="WJ16" s="1"/>
  <c r="WJ17" s="1"/>
  <c r="WJ18" s="1"/>
  <c r="WJ19" s="1"/>
  <c r="WJ20" s="1"/>
  <c r="WJ21" s="1"/>
  <c r="WJ22" s="1"/>
  <c r="WJ23" s="1"/>
  <c r="WJ24" s="1"/>
  <c r="WJ25" s="1"/>
  <c r="WJ26" s="1"/>
  <c r="WC9"/>
  <c r="WC10" s="1"/>
  <c r="WC11" s="1"/>
  <c r="WC12" s="1"/>
  <c r="WC13" s="1"/>
  <c r="WC14" s="1"/>
  <c r="WC15" s="1"/>
  <c r="WC16" s="1"/>
  <c r="WC17" s="1"/>
  <c r="WC18" s="1"/>
  <c r="WC19" s="1"/>
  <c r="WC20" s="1"/>
  <c r="WC21" s="1"/>
  <c r="WC22" s="1"/>
  <c r="WC23" s="1"/>
  <c r="WC24" s="1"/>
  <c r="WC25" s="1"/>
  <c r="WC26" s="1"/>
  <c r="VV9"/>
  <c r="VV10" s="1"/>
  <c r="VV11" s="1"/>
  <c r="VV12" s="1"/>
  <c r="VV13" s="1"/>
  <c r="VV14" s="1"/>
  <c r="VV15" s="1"/>
  <c r="VV16" s="1"/>
  <c r="VV17" s="1"/>
  <c r="VV18" s="1"/>
  <c r="VV19" s="1"/>
  <c r="VV20" s="1"/>
  <c r="VV21" s="1"/>
  <c r="VV22" s="1"/>
  <c r="VV23" s="1"/>
  <c r="VV24" s="1"/>
  <c r="VV25" s="1"/>
  <c r="VV26" s="1"/>
  <c r="VO9"/>
  <c r="VO10" s="1"/>
  <c r="VO11" s="1"/>
  <c r="VO12" s="1"/>
  <c r="VO13" s="1"/>
  <c r="VO14" s="1"/>
  <c r="VO15" s="1"/>
  <c r="VO16" s="1"/>
  <c r="VO17" s="1"/>
  <c r="VO18" s="1"/>
  <c r="VO19" s="1"/>
  <c r="VO20" s="1"/>
  <c r="VO21" s="1"/>
  <c r="VO22" s="1"/>
  <c r="VO23" s="1"/>
  <c r="VO24" s="1"/>
  <c r="VO25" s="1"/>
  <c r="VO26" s="1"/>
  <c r="VH9"/>
  <c r="VH10" s="1"/>
  <c r="VH11" s="1"/>
  <c r="VH12" s="1"/>
  <c r="VH13" s="1"/>
  <c r="VH14" s="1"/>
  <c r="VH15" s="1"/>
  <c r="VH16" s="1"/>
  <c r="VH17" s="1"/>
  <c r="VH18" s="1"/>
  <c r="VH19" s="1"/>
  <c r="VH20" s="1"/>
  <c r="VH21" s="1"/>
  <c r="VH22" s="1"/>
  <c r="VH23" s="1"/>
  <c r="VH24" s="1"/>
  <c r="VH25" s="1"/>
  <c r="VH26" s="1"/>
  <c r="VA9"/>
  <c r="VA10" s="1"/>
  <c r="VA11" s="1"/>
  <c r="VA12" s="1"/>
  <c r="VA13" s="1"/>
  <c r="VA14" s="1"/>
  <c r="VA15" s="1"/>
  <c r="VA16" s="1"/>
  <c r="VA17" s="1"/>
  <c r="VA18" s="1"/>
  <c r="VA19" s="1"/>
  <c r="VA20" s="1"/>
  <c r="VA21" s="1"/>
  <c r="VA22" s="1"/>
  <c r="VA23" s="1"/>
  <c r="VA24" s="1"/>
  <c r="VA25" s="1"/>
  <c r="VA26" s="1"/>
  <c r="UT9"/>
  <c r="UT10" s="1"/>
  <c r="UT11" s="1"/>
  <c r="UT12" s="1"/>
  <c r="UT13" s="1"/>
  <c r="UT14" s="1"/>
  <c r="UT15" s="1"/>
  <c r="UT16" s="1"/>
  <c r="UT17" s="1"/>
  <c r="UT18" s="1"/>
  <c r="UT19" s="1"/>
  <c r="UT20" s="1"/>
  <c r="UT21" s="1"/>
  <c r="UT22" s="1"/>
  <c r="UT23" s="1"/>
  <c r="UT24" s="1"/>
  <c r="UT25" s="1"/>
  <c r="UT26" s="1"/>
  <c r="UM9"/>
  <c r="UM10" s="1"/>
  <c r="UM11" s="1"/>
  <c r="UM12" s="1"/>
  <c r="UM13" s="1"/>
  <c r="UM14" s="1"/>
  <c r="UM15" s="1"/>
  <c r="UM16" s="1"/>
  <c r="UM17" s="1"/>
  <c r="UM18" s="1"/>
  <c r="UM19" s="1"/>
  <c r="UM20" s="1"/>
  <c r="UM21" s="1"/>
  <c r="UM22" s="1"/>
  <c r="UM23" s="1"/>
  <c r="UM24" s="1"/>
  <c r="UM25" s="1"/>
  <c r="UM26" s="1"/>
  <c r="UF9"/>
  <c r="UF10" s="1"/>
  <c r="UF11" s="1"/>
  <c r="UF12" s="1"/>
  <c r="UF13" s="1"/>
  <c r="UF14" s="1"/>
  <c r="UF15" s="1"/>
  <c r="TR9"/>
  <c r="TR10" s="1"/>
  <c r="TR11" s="1"/>
  <c r="TR12" s="1"/>
  <c r="TR13" s="1"/>
  <c r="TR14" s="1"/>
  <c r="TR15" s="1"/>
  <c r="TR16" s="1"/>
  <c r="TR17" s="1"/>
  <c r="TR18" s="1"/>
  <c r="TR19" s="1"/>
  <c r="TR20" s="1"/>
  <c r="TR21" s="1"/>
  <c r="TR22" s="1"/>
  <c r="TR23" s="1"/>
  <c r="TR24" s="1"/>
  <c r="TR25" s="1"/>
  <c r="TR26" s="1"/>
  <c r="TR27" s="1"/>
  <c r="TR28" s="1"/>
  <c r="TR29" s="1"/>
  <c r="TR30" s="1"/>
  <c r="TR31" s="1"/>
  <c r="TR32" s="1"/>
  <c r="TR33" s="1"/>
  <c r="TR34" s="1"/>
  <c r="TR35" s="1"/>
  <c r="TR36" s="1"/>
  <c r="TR37" s="1"/>
  <c r="TR38" s="1"/>
  <c r="TR39" s="1"/>
  <c r="TR40" s="1"/>
  <c r="TR41" s="1"/>
  <c r="TR42" s="1"/>
  <c r="TR43" s="1"/>
  <c r="TK9"/>
  <c r="TK10" s="1"/>
  <c r="TK11" s="1"/>
  <c r="TK12" s="1"/>
  <c r="TK13" s="1"/>
  <c r="TK14" s="1"/>
  <c r="TK15" s="1"/>
  <c r="TK16" s="1"/>
  <c r="TK17" s="1"/>
  <c r="TK18" s="1"/>
  <c r="TK19" s="1"/>
  <c r="TK20" s="1"/>
  <c r="TK21" s="1"/>
  <c r="TK22" s="1"/>
  <c r="TK23" s="1"/>
  <c r="TK24" s="1"/>
  <c r="TK25" s="1"/>
  <c r="TK26" s="1"/>
  <c r="TK27" s="1"/>
  <c r="TK28" s="1"/>
  <c r="TK29" s="1"/>
  <c r="TK30" s="1"/>
  <c r="TK31" s="1"/>
  <c r="TK32" s="1"/>
  <c r="TK33" s="1"/>
  <c r="TK34" s="1"/>
  <c r="TK35" s="1"/>
  <c r="TK36" s="1"/>
  <c r="TK37" s="1"/>
  <c r="TK38" s="1"/>
  <c r="TK39" s="1"/>
  <c r="TK40" s="1"/>
  <c r="TK41" s="1"/>
  <c r="TK42" s="1"/>
  <c r="TK43" s="1"/>
  <c r="SW9"/>
  <c r="SW10" s="1"/>
  <c r="SW11" s="1"/>
  <c r="SW12" s="1"/>
  <c r="SW13" s="1"/>
  <c r="SW14" s="1"/>
  <c r="SW15" s="1"/>
  <c r="SW16" s="1"/>
  <c r="SW17" s="1"/>
  <c r="SW18" s="1"/>
  <c r="SW19" s="1"/>
  <c r="SW20" s="1"/>
  <c r="SW21" s="1"/>
  <c r="SW22" s="1"/>
  <c r="SW23" s="1"/>
  <c r="SW24" s="1"/>
  <c r="SW25" s="1"/>
  <c r="SW26" s="1"/>
  <c r="SW27" s="1"/>
  <c r="SW28" s="1"/>
  <c r="SW29" s="1"/>
  <c r="SW30" s="1"/>
  <c r="SW31" s="1"/>
  <c r="SW32" s="1"/>
  <c r="SW33" s="1"/>
  <c r="SW34" s="1"/>
  <c r="SW35" s="1"/>
  <c r="SW36" s="1"/>
  <c r="SW37" s="1"/>
  <c r="SW38" s="1"/>
  <c r="SW39" s="1"/>
  <c r="SW40" s="1"/>
  <c r="SW41" s="1"/>
  <c r="SW42" s="1"/>
  <c r="SW43" s="1"/>
  <c r="SP9"/>
  <c r="SP10" s="1"/>
  <c r="SP11" s="1"/>
  <c r="SP12" s="1"/>
  <c r="SP13" s="1"/>
  <c r="SP14" s="1"/>
  <c r="SP15" s="1"/>
  <c r="SP16" s="1"/>
  <c r="SP17" s="1"/>
  <c r="SP18" s="1"/>
  <c r="SP19" s="1"/>
  <c r="SP20" s="1"/>
  <c r="SP21" s="1"/>
  <c r="SP22" s="1"/>
  <c r="SP23" s="1"/>
  <c r="SP24" s="1"/>
  <c r="SP25" s="1"/>
  <c r="SP26" s="1"/>
  <c r="SP27" s="1"/>
  <c r="SP28" s="1"/>
  <c r="SP29" s="1"/>
  <c r="SP30" s="1"/>
  <c r="SP31" s="1"/>
  <c r="SP32" s="1"/>
  <c r="SP33" s="1"/>
  <c r="SP34" s="1"/>
  <c r="SP35" s="1"/>
  <c r="SP36" s="1"/>
  <c r="SP37" s="1"/>
  <c r="SP38" s="1"/>
  <c r="SP39" s="1"/>
  <c r="SP40" s="1"/>
  <c r="SP41" s="1"/>
  <c r="SP42" s="1"/>
  <c r="SP43" s="1"/>
  <c r="SI9"/>
  <c r="SI10" s="1"/>
  <c r="SI11" s="1"/>
  <c r="SI12" s="1"/>
  <c r="SI13" s="1"/>
  <c r="SI14" s="1"/>
  <c r="SI15" s="1"/>
  <c r="SI16" s="1"/>
  <c r="SI17" s="1"/>
  <c r="SI18" s="1"/>
  <c r="SI19" s="1"/>
  <c r="SI20" s="1"/>
  <c r="SI21" s="1"/>
  <c r="SI22" s="1"/>
  <c r="SI23" s="1"/>
  <c r="SI24" s="1"/>
  <c r="SI25" s="1"/>
  <c r="SI26" s="1"/>
  <c r="SI27" s="1"/>
  <c r="SI28" s="1"/>
  <c r="SI29" s="1"/>
  <c r="SI30" s="1"/>
  <c r="SI31" s="1"/>
  <c r="SI32" s="1"/>
  <c r="SI33" s="1"/>
  <c r="SI34" s="1"/>
  <c r="SI35" s="1"/>
  <c r="SI36" s="1"/>
  <c r="SI37" s="1"/>
  <c r="SI38" s="1"/>
  <c r="SI39" s="1"/>
  <c r="SI40" s="1"/>
  <c r="SI41" s="1"/>
  <c r="SI42" s="1"/>
  <c r="SI43" s="1"/>
  <c r="SB9"/>
  <c r="SB10" s="1"/>
  <c r="SB11" s="1"/>
  <c r="SB12" s="1"/>
  <c r="SB13" s="1"/>
  <c r="SB14" s="1"/>
  <c r="SB15" s="1"/>
  <c r="SB16" s="1"/>
  <c r="SB17" s="1"/>
  <c r="SB18" s="1"/>
  <c r="SB19" s="1"/>
  <c r="SB20" s="1"/>
  <c r="SB21" s="1"/>
  <c r="SB22" s="1"/>
  <c r="SB23" s="1"/>
  <c r="SB24" s="1"/>
  <c r="SB25" s="1"/>
  <c r="SB26" s="1"/>
  <c r="SB27" s="1"/>
  <c r="SB28" s="1"/>
  <c r="SB29" s="1"/>
  <c r="SB30" s="1"/>
  <c r="SB31" s="1"/>
  <c r="SB32" s="1"/>
  <c r="SB33" s="1"/>
  <c r="SB34" s="1"/>
  <c r="SB35" s="1"/>
  <c r="SB36" s="1"/>
  <c r="SB37" s="1"/>
  <c r="SB38" s="1"/>
  <c r="SB39" s="1"/>
  <c r="SB40" s="1"/>
  <c r="SB41" s="1"/>
  <c r="SB42" s="1"/>
  <c r="SB43" s="1"/>
  <c r="RN9"/>
  <c r="RN10" s="1"/>
  <c r="RN11" s="1"/>
  <c r="RN12" s="1"/>
  <c r="RN13" s="1"/>
  <c r="RN14" s="1"/>
  <c r="RN15" s="1"/>
  <c r="RN16" s="1"/>
  <c r="RN17" s="1"/>
  <c r="RN18" s="1"/>
  <c r="RN19" s="1"/>
  <c r="RN20" s="1"/>
  <c r="RN21" s="1"/>
  <c r="RN22" s="1"/>
  <c r="RN23" s="1"/>
  <c r="RN24" s="1"/>
  <c r="RN25" s="1"/>
  <c r="RN26" s="1"/>
  <c r="RN27" s="1"/>
  <c r="RN28" s="1"/>
  <c r="RN29" s="1"/>
  <c r="RN30" s="1"/>
  <c r="RN31" s="1"/>
  <c r="RN32" s="1"/>
  <c r="RN33" s="1"/>
  <c r="RN34" s="1"/>
  <c r="RN35" s="1"/>
  <c r="RN36" s="1"/>
  <c r="RN37" s="1"/>
  <c r="RN38" s="1"/>
  <c r="RN39" s="1"/>
  <c r="RN40" s="1"/>
  <c r="RN41" s="1"/>
  <c r="RN42" s="1"/>
  <c r="RN43" s="1"/>
  <c r="RG9"/>
  <c r="RG10" s="1"/>
  <c r="RG11" s="1"/>
  <c r="RG12" s="1"/>
  <c r="RG13" s="1"/>
  <c r="RG14" s="1"/>
  <c r="RG15" s="1"/>
  <c r="RG16" s="1"/>
  <c r="RG17" s="1"/>
  <c r="RG18" s="1"/>
  <c r="RG19" s="1"/>
  <c r="RG20" s="1"/>
  <c r="RG21" s="1"/>
  <c r="RG22" s="1"/>
  <c r="RG23" s="1"/>
  <c r="RG24" s="1"/>
  <c r="RG25" s="1"/>
  <c r="RG26" s="1"/>
  <c r="RG27" s="1"/>
  <c r="RG28" s="1"/>
  <c r="RG29" s="1"/>
  <c r="RG30" s="1"/>
  <c r="RG31" s="1"/>
  <c r="RG32" s="1"/>
  <c r="RG33" s="1"/>
  <c r="RG34" s="1"/>
  <c r="RG35" s="1"/>
  <c r="RG36" s="1"/>
  <c r="RG37" s="1"/>
  <c r="RG38" s="1"/>
  <c r="RG39" s="1"/>
  <c r="RG40" s="1"/>
  <c r="RG41" s="1"/>
  <c r="RG42" s="1"/>
  <c r="RG43" s="1"/>
  <c r="QZ9"/>
  <c r="QZ10" s="1"/>
  <c r="QZ11" s="1"/>
  <c r="QZ12" s="1"/>
  <c r="QZ13" s="1"/>
  <c r="QZ14" s="1"/>
  <c r="QZ15" s="1"/>
  <c r="QZ16" s="1"/>
  <c r="QS9"/>
  <c r="QS10" s="1"/>
  <c r="QS11" s="1"/>
  <c r="QS12" s="1"/>
  <c r="QS13" s="1"/>
  <c r="QS14" s="1"/>
  <c r="QS15" s="1"/>
  <c r="QS16" s="1"/>
  <c r="QS17" s="1"/>
  <c r="QS18" s="1"/>
  <c r="QS19" s="1"/>
  <c r="QS20" s="1"/>
  <c r="QS21" s="1"/>
  <c r="QS22" s="1"/>
  <c r="QS23" s="1"/>
  <c r="QS24" s="1"/>
  <c r="QS25" s="1"/>
  <c r="QS26" s="1"/>
  <c r="QS27" s="1"/>
  <c r="QS28" s="1"/>
  <c r="QS29" s="1"/>
  <c r="QS30" s="1"/>
  <c r="QS31" s="1"/>
  <c r="QS32" s="1"/>
  <c r="QS33" s="1"/>
  <c r="QS34" s="1"/>
  <c r="QS35" s="1"/>
  <c r="QS36" s="1"/>
  <c r="QS37" s="1"/>
  <c r="QS38" s="1"/>
  <c r="QS39" s="1"/>
  <c r="QS40" s="1"/>
  <c r="QS41" s="1"/>
  <c r="QS42" s="1"/>
  <c r="QS43" s="1"/>
  <c r="QL9"/>
  <c r="QL10" s="1"/>
  <c r="QL11" s="1"/>
  <c r="QL12" s="1"/>
  <c r="QL13" s="1"/>
  <c r="QL14" s="1"/>
  <c r="QL15" s="1"/>
  <c r="QL16" s="1"/>
  <c r="QL17" s="1"/>
  <c r="QL18" s="1"/>
  <c r="QL19" s="1"/>
  <c r="QL20" s="1"/>
  <c r="QL21" s="1"/>
  <c r="QL22" s="1"/>
  <c r="QL23" s="1"/>
  <c r="QL24" s="1"/>
  <c r="QL25" s="1"/>
  <c r="QL26" s="1"/>
  <c r="QL27" s="1"/>
  <c r="QL28" s="1"/>
  <c r="QL29" s="1"/>
  <c r="QL30" s="1"/>
  <c r="QL31" s="1"/>
  <c r="QL32" s="1"/>
  <c r="QL33" s="1"/>
  <c r="QL34" s="1"/>
  <c r="QL35" s="1"/>
  <c r="QL36" s="1"/>
  <c r="QL37" s="1"/>
  <c r="QL38" s="1"/>
  <c r="QL39" s="1"/>
  <c r="QL40" s="1"/>
  <c r="QL41" s="1"/>
  <c r="QL42" s="1"/>
  <c r="QL43" s="1"/>
  <c r="PQ9"/>
  <c r="PQ10" s="1"/>
  <c r="PQ11" s="1"/>
  <c r="PQ12" s="1"/>
  <c r="PQ13" s="1"/>
  <c r="PQ14" s="1"/>
  <c r="PQ15" s="1"/>
  <c r="PQ16" s="1"/>
  <c r="PQ17" s="1"/>
  <c r="PQ18" s="1"/>
  <c r="PQ19" s="1"/>
  <c r="PQ20" s="1"/>
  <c r="PQ21" s="1"/>
  <c r="PQ22" s="1"/>
  <c r="PQ23" s="1"/>
  <c r="PQ24" s="1"/>
  <c r="PQ25" s="1"/>
  <c r="PQ26" s="1"/>
  <c r="PQ27" s="1"/>
  <c r="PQ28" s="1"/>
  <c r="PQ29" s="1"/>
  <c r="PQ30" s="1"/>
  <c r="PQ31" s="1"/>
  <c r="PQ32" s="1"/>
  <c r="PQ33" s="1"/>
  <c r="PQ34" s="1"/>
  <c r="PQ35" s="1"/>
  <c r="PQ36" s="1"/>
  <c r="PQ37" s="1"/>
  <c r="PQ38" s="1"/>
  <c r="PQ39" s="1"/>
  <c r="PQ40" s="1"/>
  <c r="PQ41" s="1"/>
  <c r="PQ42" s="1"/>
  <c r="PQ43" s="1"/>
  <c r="PJ9"/>
  <c r="PJ10" s="1"/>
  <c r="PJ11" s="1"/>
  <c r="PJ12" s="1"/>
  <c r="PJ13" s="1"/>
  <c r="PJ14" s="1"/>
  <c r="PJ15" s="1"/>
  <c r="PJ16" s="1"/>
  <c r="PJ17" s="1"/>
  <c r="PJ18" s="1"/>
  <c r="PJ19" s="1"/>
  <c r="PJ20" s="1"/>
  <c r="PJ21" s="1"/>
  <c r="PJ22" s="1"/>
  <c r="PJ23" s="1"/>
  <c r="PJ24" s="1"/>
  <c r="PJ25" s="1"/>
  <c r="PJ26" s="1"/>
  <c r="PJ27" s="1"/>
  <c r="PJ28" s="1"/>
  <c r="PJ29" s="1"/>
  <c r="PJ30" s="1"/>
  <c r="PJ31" s="1"/>
  <c r="PJ32" s="1"/>
  <c r="PJ33" s="1"/>
  <c r="PJ34" s="1"/>
  <c r="PJ35" s="1"/>
  <c r="PJ36" s="1"/>
  <c r="PJ37" s="1"/>
  <c r="PJ38" s="1"/>
  <c r="PJ39" s="1"/>
  <c r="PJ40" s="1"/>
  <c r="PJ41" s="1"/>
  <c r="PJ42" s="1"/>
  <c r="PJ43" s="1"/>
  <c r="PC9"/>
  <c r="PC10" s="1"/>
  <c r="PC11" s="1"/>
  <c r="PC12" s="1"/>
  <c r="PC13" s="1"/>
  <c r="PC14" s="1"/>
  <c r="PC15" s="1"/>
  <c r="PC16" s="1"/>
  <c r="PC17" s="1"/>
  <c r="PC18" s="1"/>
  <c r="PC19" s="1"/>
  <c r="PC20" s="1"/>
  <c r="PC21" s="1"/>
  <c r="PC22" s="1"/>
  <c r="PC23" s="1"/>
  <c r="PC24" s="1"/>
  <c r="PC25" s="1"/>
  <c r="PC26" s="1"/>
  <c r="PC27" s="1"/>
  <c r="PC28" s="1"/>
  <c r="PC29" s="1"/>
  <c r="PC30" s="1"/>
  <c r="PC31" s="1"/>
  <c r="PC32" s="1"/>
  <c r="PC33" s="1"/>
  <c r="PC34" s="1"/>
  <c r="PC35" s="1"/>
  <c r="PC36" s="1"/>
  <c r="PC37" s="1"/>
  <c r="PC38" s="1"/>
  <c r="PC39" s="1"/>
  <c r="PC40" s="1"/>
  <c r="PC41" s="1"/>
  <c r="PC42" s="1"/>
  <c r="PC43" s="1"/>
  <c r="OV9"/>
  <c r="OV10" s="1"/>
  <c r="OV11" s="1"/>
  <c r="OV12" s="1"/>
  <c r="OV13" s="1"/>
  <c r="OV14" s="1"/>
  <c r="OV15" s="1"/>
  <c r="OV16" s="1"/>
  <c r="OV17" s="1"/>
  <c r="OV18" s="1"/>
  <c r="OV19" s="1"/>
  <c r="OV20" s="1"/>
  <c r="OV21" s="1"/>
  <c r="OV22" s="1"/>
  <c r="OV23" s="1"/>
  <c r="OV24" s="1"/>
  <c r="OV25" s="1"/>
  <c r="OV26" s="1"/>
  <c r="OV27" s="1"/>
  <c r="OV28" s="1"/>
  <c r="OV29" s="1"/>
  <c r="OV30" s="1"/>
  <c r="OV31" s="1"/>
  <c r="OV32" s="1"/>
  <c r="OV33" s="1"/>
  <c r="OV34" s="1"/>
  <c r="OV35" s="1"/>
  <c r="OV36" s="1"/>
  <c r="OV37" s="1"/>
  <c r="OV38" s="1"/>
  <c r="OV39" s="1"/>
  <c r="OV40" s="1"/>
  <c r="OV41" s="1"/>
  <c r="OV42" s="1"/>
  <c r="OV43" s="1"/>
  <c r="OO9"/>
  <c r="OO10" s="1"/>
  <c r="OO11" s="1"/>
  <c r="OO12" s="1"/>
  <c r="OO13" s="1"/>
  <c r="OO14" s="1"/>
  <c r="OO15" s="1"/>
  <c r="OO16" s="1"/>
  <c r="OO17" s="1"/>
  <c r="OO18" s="1"/>
  <c r="OO19" s="1"/>
  <c r="OO20" s="1"/>
  <c r="OO21" s="1"/>
  <c r="OO22" s="1"/>
  <c r="OO23" s="1"/>
  <c r="OO24" s="1"/>
  <c r="OO25" s="1"/>
  <c r="OO26" s="1"/>
  <c r="OO27" s="1"/>
  <c r="OO28" s="1"/>
  <c r="OO29" s="1"/>
  <c r="OO30" s="1"/>
  <c r="OO31" s="1"/>
  <c r="OO32" s="1"/>
  <c r="OO33" s="1"/>
  <c r="OO34" s="1"/>
  <c r="OO35" s="1"/>
  <c r="OO36" s="1"/>
  <c r="OO37" s="1"/>
  <c r="OO38" s="1"/>
  <c r="OO39" s="1"/>
  <c r="OO40" s="1"/>
  <c r="OO41" s="1"/>
  <c r="OO42" s="1"/>
  <c r="OO43" s="1"/>
  <c r="OH9"/>
  <c r="OH10" s="1"/>
  <c r="OH11" s="1"/>
  <c r="OH12" s="1"/>
  <c r="OH13" s="1"/>
  <c r="OH14" s="1"/>
  <c r="OH15" s="1"/>
  <c r="OH16" s="1"/>
  <c r="OH17" s="1"/>
  <c r="OH18" s="1"/>
  <c r="OH19" s="1"/>
  <c r="OH20" s="1"/>
  <c r="OH21" s="1"/>
  <c r="OH22" s="1"/>
  <c r="OH23" s="1"/>
  <c r="OH24" s="1"/>
  <c r="OH25" s="1"/>
  <c r="OH26" s="1"/>
  <c r="OH27" s="1"/>
  <c r="OH28" s="1"/>
  <c r="OH29" s="1"/>
  <c r="OH30" s="1"/>
  <c r="OH31" s="1"/>
  <c r="OH32" s="1"/>
  <c r="OH33" s="1"/>
  <c r="OH34" s="1"/>
  <c r="OH35" s="1"/>
  <c r="OH36" s="1"/>
  <c r="OH37" s="1"/>
  <c r="OH38" s="1"/>
  <c r="OH39" s="1"/>
  <c r="OH40" s="1"/>
  <c r="OH41" s="1"/>
  <c r="OH42" s="1"/>
  <c r="OH43" s="1"/>
  <c r="OA9"/>
  <c r="OA10" s="1"/>
  <c r="OA11" s="1"/>
  <c r="OA12" s="1"/>
  <c r="OA13" s="1"/>
  <c r="OA14" s="1"/>
  <c r="OA15" s="1"/>
  <c r="OA16" s="1"/>
  <c r="OA17" s="1"/>
  <c r="OA18" s="1"/>
  <c r="OA19" s="1"/>
  <c r="OA20" s="1"/>
  <c r="OA21" s="1"/>
  <c r="OA22" s="1"/>
  <c r="OA23" s="1"/>
  <c r="OA24" s="1"/>
  <c r="OA25" s="1"/>
  <c r="OA26" s="1"/>
  <c r="OA27" s="1"/>
  <c r="OA28" s="1"/>
  <c r="OA29" s="1"/>
  <c r="OA30" s="1"/>
  <c r="OA31" s="1"/>
  <c r="OA32" s="1"/>
  <c r="OA33" s="1"/>
  <c r="OA34" s="1"/>
  <c r="OA35" s="1"/>
  <c r="OA36" s="1"/>
  <c r="OA37" s="1"/>
  <c r="OA38" s="1"/>
  <c r="OA39" s="1"/>
  <c r="OA40" s="1"/>
  <c r="OA41" s="1"/>
  <c r="OA42" s="1"/>
  <c r="OA43" s="1"/>
  <c r="NM9"/>
  <c r="NM10" s="1"/>
  <c r="NM11" s="1"/>
  <c r="NM12" s="1"/>
  <c r="NM13" s="1"/>
  <c r="NM14" s="1"/>
  <c r="NM15" s="1"/>
  <c r="NM16" s="1"/>
  <c r="NM17" s="1"/>
  <c r="NM18" s="1"/>
  <c r="NM19" s="1"/>
  <c r="NM20" s="1"/>
  <c r="NM21" s="1"/>
  <c r="NM22" s="1"/>
  <c r="NM23" s="1"/>
  <c r="NM24" s="1"/>
  <c r="NM25" s="1"/>
  <c r="NM26" s="1"/>
  <c r="NM27" s="1"/>
  <c r="NM28" s="1"/>
  <c r="NM29" s="1"/>
  <c r="NM30" s="1"/>
  <c r="NM31" s="1"/>
  <c r="NM32" s="1"/>
  <c r="NM33" s="1"/>
  <c r="NM34" s="1"/>
  <c r="NM35" s="1"/>
  <c r="NM36" s="1"/>
  <c r="NM37" s="1"/>
  <c r="NM38" s="1"/>
  <c r="NM39" s="1"/>
  <c r="NM40" s="1"/>
  <c r="NM41" s="1"/>
  <c r="NM42" s="1"/>
  <c r="NM43" s="1"/>
  <c r="NF9"/>
  <c r="NF10" s="1"/>
  <c r="NF11" s="1"/>
  <c r="NF12" s="1"/>
  <c r="NF13" s="1"/>
  <c r="NF14" s="1"/>
  <c r="NF15" s="1"/>
  <c r="NF16" s="1"/>
  <c r="NF17" s="1"/>
  <c r="NF18" s="1"/>
  <c r="NF19" s="1"/>
  <c r="NF20" s="1"/>
  <c r="NF21" s="1"/>
  <c r="NF22" s="1"/>
  <c r="NF23" s="1"/>
  <c r="NF24" s="1"/>
  <c r="NF25" s="1"/>
  <c r="NF26" s="1"/>
  <c r="NF27" s="1"/>
  <c r="NF28" s="1"/>
  <c r="NF29" s="1"/>
  <c r="NF30" s="1"/>
  <c r="NF31" s="1"/>
  <c r="NF32" s="1"/>
  <c r="NF33" s="1"/>
  <c r="NF34" s="1"/>
  <c r="NF35" s="1"/>
  <c r="NF36" s="1"/>
  <c r="NF37" s="1"/>
  <c r="NF38" s="1"/>
  <c r="NF39" s="1"/>
  <c r="NF40" s="1"/>
  <c r="NF41" s="1"/>
  <c r="NF42" s="1"/>
  <c r="NF43" s="1"/>
  <c r="MR9"/>
  <c r="MR10" s="1"/>
  <c r="MR11" s="1"/>
  <c r="MR12" s="1"/>
  <c r="MR13" s="1"/>
  <c r="MR14" s="1"/>
  <c r="MR15" s="1"/>
  <c r="MR16" s="1"/>
  <c r="MR17" s="1"/>
  <c r="MR18" s="1"/>
  <c r="MR19" s="1"/>
  <c r="MR20" s="1"/>
  <c r="MR21" s="1"/>
  <c r="MR22" s="1"/>
  <c r="MR23" s="1"/>
  <c r="MR24" s="1"/>
  <c r="MR25" s="1"/>
  <c r="MR26" s="1"/>
  <c r="MR27" s="1"/>
  <c r="MR28" s="1"/>
  <c r="MR29" s="1"/>
  <c r="MR30" s="1"/>
  <c r="MR31" s="1"/>
  <c r="MR32" s="1"/>
  <c r="MR33" s="1"/>
  <c r="MR34" s="1"/>
  <c r="MR35" s="1"/>
  <c r="MR36" s="1"/>
  <c r="MR37" s="1"/>
  <c r="MR38" s="1"/>
  <c r="MR39" s="1"/>
  <c r="MR40" s="1"/>
  <c r="MR41" s="1"/>
  <c r="MR42" s="1"/>
  <c r="MR43" s="1"/>
  <c r="MK9"/>
  <c r="MK10" s="1"/>
  <c r="MK11" s="1"/>
  <c r="MK12" s="1"/>
  <c r="MK13" s="1"/>
  <c r="MK14" s="1"/>
  <c r="MK15" s="1"/>
  <c r="MK16" s="1"/>
  <c r="MK17" s="1"/>
  <c r="MK18" s="1"/>
  <c r="MK19" s="1"/>
  <c r="MK20" s="1"/>
  <c r="MK21" s="1"/>
  <c r="MK22" s="1"/>
  <c r="MK23" s="1"/>
  <c r="MK24" s="1"/>
  <c r="MK25" s="1"/>
  <c r="MK26" s="1"/>
  <c r="MK27" s="1"/>
  <c r="MK28" s="1"/>
  <c r="MK29" s="1"/>
  <c r="MK30" s="1"/>
  <c r="MK31" s="1"/>
  <c r="MK32" s="1"/>
  <c r="MK33" s="1"/>
  <c r="MK34" s="1"/>
  <c r="MK35" s="1"/>
  <c r="MK36" s="1"/>
  <c r="MK37" s="1"/>
  <c r="MK38" s="1"/>
  <c r="MK39" s="1"/>
  <c r="MK40" s="1"/>
  <c r="MK41" s="1"/>
  <c r="MK42" s="1"/>
  <c r="MK43" s="1"/>
  <c r="MD9"/>
  <c r="MD10" s="1"/>
  <c r="MD11" s="1"/>
  <c r="MD12" s="1"/>
  <c r="MD13" s="1"/>
  <c r="MD14" s="1"/>
  <c r="MD15" s="1"/>
  <c r="MD16" s="1"/>
  <c r="MD17" s="1"/>
  <c r="MD18" s="1"/>
  <c r="MD19" s="1"/>
  <c r="MD20" s="1"/>
  <c r="MD21" s="1"/>
  <c r="MD22" s="1"/>
  <c r="MD23" s="1"/>
  <c r="MD24" s="1"/>
  <c r="MD25" s="1"/>
  <c r="MD26" s="1"/>
  <c r="MD27" s="1"/>
  <c r="MD28" s="1"/>
  <c r="MD29" s="1"/>
  <c r="MD30" s="1"/>
  <c r="MD31" s="1"/>
  <c r="MD32" s="1"/>
  <c r="MD33" s="1"/>
  <c r="MD34" s="1"/>
  <c r="MD35" s="1"/>
  <c r="MD36" s="1"/>
  <c r="MD37" s="1"/>
  <c r="MD38" s="1"/>
  <c r="MD39" s="1"/>
  <c r="MD40" s="1"/>
  <c r="MD41" s="1"/>
  <c r="MD42" s="1"/>
  <c r="MD43" s="1"/>
  <c r="LW9"/>
  <c r="LW10" s="1"/>
  <c r="LW11" s="1"/>
  <c r="LW12" s="1"/>
  <c r="LW13" s="1"/>
  <c r="LW14" s="1"/>
  <c r="LW15" s="1"/>
  <c r="LW16" s="1"/>
  <c r="LW17" s="1"/>
  <c r="LW18" s="1"/>
  <c r="LW19" s="1"/>
  <c r="LW20" s="1"/>
  <c r="LW21" s="1"/>
  <c r="LW22" s="1"/>
  <c r="LW23" s="1"/>
  <c r="LW24" s="1"/>
  <c r="LW25" s="1"/>
  <c r="LW26" s="1"/>
  <c r="LW27" s="1"/>
  <c r="LW28" s="1"/>
  <c r="LW29" s="1"/>
  <c r="LW30" s="1"/>
  <c r="LW31" s="1"/>
  <c r="LW32" s="1"/>
  <c r="LW33" s="1"/>
  <c r="LW34" s="1"/>
  <c r="LW35" s="1"/>
  <c r="LW36" s="1"/>
  <c r="LW37" s="1"/>
  <c r="LW38" s="1"/>
  <c r="LW39" s="1"/>
  <c r="LW40" s="1"/>
  <c r="LW41" s="1"/>
  <c r="LW42" s="1"/>
  <c r="LW43" s="1"/>
  <c r="LP9"/>
  <c r="LP10" s="1"/>
  <c r="LP11" s="1"/>
  <c r="LP12" s="1"/>
  <c r="LP13" s="1"/>
  <c r="LP14" s="1"/>
  <c r="LP15" s="1"/>
  <c r="LP16" s="1"/>
  <c r="LP17" s="1"/>
  <c r="LP18" s="1"/>
  <c r="LP19" s="1"/>
  <c r="LP20" s="1"/>
  <c r="LP21" s="1"/>
  <c r="LP22" s="1"/>
  <c r="LP23" s="1"/>
  <c r="LP24" s="1"/>
  <c r="LP25" s="1"/>
  <c r="LP26" s="1"/>
  <c r="LP27" s="1"/>
  <c r="LP28" s="1"/>
  <c r="LP29" s="1"/>
  <c r="LP30" s="1"/>
  <c r="LP31" s="1"/>
  <c r="LP32" s="1"/>
  <c r="LP33" s="1"/>
  <c r="LP34" s="1"/>
  <c r="LP35" s="1"/>
  <c r="LP36" s="1"/>
  <c r="LP37" s="1"/>
  <c r="LP38" s="1"/>
  <c r="LP39" s="1"/>
  <c r="LP40" s="1"/>
  <c r="LP41" s="1"/>
  <c r="LP42" s="1"/>
  <c r="LP43" s="1"/>
  <c r="LI9"/>
  <c r="LI10" s="1"/>
  <c r="LI11" s="1"/>
  <c r="LI12" s="1"/>
  <c r="LI13" s="1"/>
  <c r="LI14" s="1"/>
  <c r="LI15" s="1"/>
  <c r="LI16" s="1"/>
  <c r="LI17" s="1"/>
  <c r="LI18" s="1"/>
  <c r="LI19" s="1"/>
  <c r="LI20" s="1"/>
  <c r="LI21" s="1"/>
  <c r="LI22" s="1"/>
  <c r="LI23" s="1"/>
  <c r="LI24" s="1"/>
  <c r="LI25" s="1"/>
  <c r="LI26" s="1"/>
  <c r="LI27" s="1"/>
  <c r="LI28" s="1"/>
  <c r="LI29" s="1"/>
  <c r="LI30" s="1"/>
  <c r="LI31" s="1"/>
  <c r="LI32" s="1"/>
  <c r="LI33" s="1"/>
  <c r="LI34" s="1"/>
  <c r="LI35" s="1"/>
  <c r="LI36" s="1"/>
  <c r="LI37" s="1"/>
  <c r="LI38" s="1"/>
  <c r="LI39" s="1"/>
  <c r="LI40" s="1"/>
  <c r="LI41" s="1"/>
  <c r="LI42" s="1"/>
  <c r="LI43" s="1"/>
  <c r="LB9"/>
  <c r="LB10" s="1"/>
  <c r="LB11" s="1"/>
  <c r="LB12" s="1"/>
  <c r="LB13" s="1"/>
  <c r="LB14" s="1"/>
  <c r="LB15" s="1"/>
  <c r="LB16" s="1"/>
  <c r="LB17" s="1"/>
  <c r="LB18" s="1"/>
  <c r="LB19" s="1"/>
  <c r="LB20" s="1"/>
  <c r="LB21" s="1"/>
  <c r="LB22" s="1"/>
  <c r="LB23" s="1"/>
  <c r="LB24" s="1"/>
  <c r="LB25" s="1"/>
  <c r="LB26" s="1"/>
  <c r="LB27" s="1"/>
  <c r="LB28" s="1"/>
  <c r="LB29" s="1"/>
  <c r="LB30" s="1"/>
  <c r="LB31" s="1"/>
  <c r="LB32" s="1"/>
  <c r="LB33" s="1"/>
  <c r="LB34" s="1"/>
  <c r="LB35" s="1"/>
  <c r="LB36" s="1"/>
  <c r="LB37" s="1"/>
  <c r="LB38" s="1"/>
  <c r="LB39" s="1"/>
  <c r="LB40" s="1"/>
  <c r="LB41" s="1"/>
  <c r="LB42" s="1"/>
  <c r="LB43" s="1"/>
  <c r="KU9"/>
  <c r="KU10" s="1"/>
  <c r="KU11" s="1"/>
  <c r="KU12" s="1"/>
  <c r="KU13" s="1"/>
  <c r="KU14" s="1"/>
  <c r="KU15" s="1"/>
  <c r="KU16" s="1"/>
  <c r="KU17" s="1"/>
  <c r="KU18" s="1"/>
  <c r="KU19" s="1"/>
  <c r="KU20" s="1"/>
  <c r="KU21" s="1"/>
  <c r="KU22" s="1"/>
  <c r="KU23" s="1"/>
  <c r="KU24" s="1"/>
  <c r="KU25" s="1"/>
  <c r="KU26" s="1"/>
  <c r="KU27" s="1"/>
  <c r="KU28" s="1"/>
  <c r="KU29" s="1"/>
  <c r="KU30" s="1"/>
  <c r="KU31" s="1"/>
  <c r="KU32" s="1"/>
  <c r="KU33" s="1"/>
  <c r="KU34" s="1"/>
  <c r="KU35" s="1"/>
  <c r="KU36" s="1"/>
  <c r="KU37" s="1"/>
  <c r="KU38" s="1"/>
  <c r="KU39" s="1"/>
  <c r="KU40" s="1"/>
  <c r="KU41" s="1"/>
  <c r="KU42" s="1"/>
  <c r="KU43" s="1"/>
  <c r="KN9"/>
  <c r="KN10" s="1"/>
  <c r="KN11" s="1"/>
  <c r="KN12" s="1"/>
  <c r="KN13" s="1"/>
  <c r="KN14" s="1"/>
  <c r="KN15" s="1"/>
  <c r="KN16" s="1"/>
  <c r="KN17" s="1"/>
  <c r="KN18" s="1"/>
  <c r="KN19" s="1"/>
  <c r="KN20" s="1"/>
  <c r="KN21" s="1"/>
  <c r="KN22" s="1"/>
  <c r="KN23" s="1"/>
  <c r="KN24" s="1"/>
  <c r="KN25" s="1"/>
  <c r="KN26" s="1"/>
  <c r="KN27" s="1"/>
  <c r="KN28" s="1"/>
  <c r="KN29" s="1"/>
  <c r="KN30" s="1"/>
  <c r="KN31" s="1"/>
  <c r="KN32" s="1"/>
  <c r="KN33" s="1"/>
  <c r="KN34" s="1"/>
  <c r="KN35" s="1"/>
  <c r="KN36" s="1"/>
  <c r="KN37" s="1"/>
  <c r="KN38" s="1"/>
  <c r="KN39" s="1"/>
  <c r="KN40" s="1"/>
  <c r="KN41" s="1"/>
  <c r="KN42" s="1"/>
  <c r="KN43" s="1"/>
  <c r="KG9"/>
  <c r="KG10" s="1"/>
  <c r="KG11" s="1"/>
  <c r="KG12" s="1"/>
  <c r="KG13" s="1"/>
  <c r="KG14" s="1"/>
  <c r="KG15" s="1"/>
  <c r="KG16" s="1"/>
  <c r="KG17" s="1"/>
  <c r="KG18" s="1"/>
  <c r="KG19" s="1"/>
  <c r="KG20" s="1"/>
  <c r="KG21" s="1"/>
  <c r="KG22" s="1"/>
  <c r="KG23" s="1"/>
  <c r="KG24" s="1"/>
  <c r="KG25" s="1"/>
  <c r="KG26" s="1"/>
  <c r="KG27" s="1"/>
  <c r="KG28" s="1"/>
  <c r="KG29" s="1"/>
  <c r="KG30" s="1"/>
  <c r="KG31" s="1"/>
  <c r="KG32" s="1"/>
  <c r="KG33" s="1"/>
  <c r="KG34" s="1"/>
  <c r="KG35" s="1"/>
  <c r="KG36" s="1"/>
  <c r="KG37" s="1"/>
  <c r="KG38" s="1"/>
  <c r="KG39" s="1"/>
  <c r="KG40" s="1"/>
  <c r="KG41" s="1"/>
  <c r="KG42" s="1"/>
  <c r="KG43" s="1"/>
  <c r="QZ17"/>
  <c r="QZ18" s="1"/>
  <c r="QZ19" s="1"/>
  <c r="QZ20" s="1"/>
  <c r="QZ21" s="1"/>
  <c r="QZ22" s="1"/>
  <c r="QZ23" s="1"/>
  <c r="QZ24" s="1"/>
  <c r="QZ25" s="1"/>
  <c r="QZ26" s="1"/>
  <c r="QZ27" s="1"/>
  <c r="QZ28" s="1"/>
  <c r="QZ29" s="1"/>
  <c r="QZ30" s="1"/>
  <c r="QZ31" s="1"/>
  <c r="QZ32" s="1"/>
  <c r="QZ33" s="1"/>
  <c r="QZ34" s="1"/>
  <c r="QZ35" s="1"/>
  <c r="QZ36" s="1"/>
  <c r="QZ37" s="1"/>
  <c r="QZ38" s="1"/>
  <c r="QZ39" s="1"/>
  <c r="QZ40" s="1"/>
  <c r="QZ41" s="1"/>
  <c r="QZ42" s="1"/>
  <c r="QZ43" s="1"/>
  <c r="GT17"/>
  <c r="GT18" s="1"/>
  <c r="GT19" s="1"/>
  <c r="GT20" s="1"/>
  <c r="GT21" s="1"/>
  <c r="GT22" s="1"/>
  <c r="GT23" s="1"/>
  <c r="GT24" s="1"/>
  <c r="GT25" s="1"/>
  <c r="GT26" s="1"/>
  <c r="GT27" s="1"/>
  <c r="GT28" s="1"/>
  <c r="GT29" s="1"/>
  <c r="GT30" s="1"/>
  <c r="GT31" s="1"/>
  <c r="GT32" s="1"/>
  <c r="GT33" s="1"/>
  <c r="GT34" s="1"/>
  <c r="GT35" s="1"/>
  <c r="GT36" s="1"/>
  <c r="GT37" s="1"/>
  <c r="GT38" s="1"/>
  <c r="GT39" s="1"/>
  <c r="GT40" s="1"/>
  <c r="GT41" s="1"/>
  <c r="GT42" s="1"/>
  <c r="GT43" s="1"/>
  <c r="AIM16"/>
  <c r="AIM17" s="1"/>
  <c r="AIM18" s="1"/>
  <c r="AIM19" s="1"/>
  <c r="AIM20" s="1"/>
  <c r="AIM21" s="1"/>
  <c r="AIM22" s="1"/>
  <c r="AIM23" s="1"/>
  <c r="AIM24" s="1"/>
  <c r="AIM25" s="1"/>
  <c r="AIM26" s="1"/>
  <c r="AIM27" s="1"/>
  <c r="AIM28" s="1"/>
  <c r="AIM29" s="1"/>
  <c r="AIM30" s="1"/>
  <c r="AIM31" s="1"/>
  <c r="AIM32" s="1"/>
  <c r="AIM33" s="1"/>
  <c r="AIM34" s="1"/>
  <c r="AIM35" s="1"/>
  <c r="AIM36" s="1"/>
  <c r="AIM37" s="1"/>
  <c r="AIM38" s="1"/>
  <c r="AIM39" s="1"/>
  <c r="AIM40" s="1"/>
  <c r="AIM41" s="1"/>
  <c r="UF16"/>
  <c r="UF17" s="1"/>
  <c r="UF18" s="1"/>
  <c r="UF19" s="1"/>
  <c r="UF20" s="1"/>
  <c r="UF21" s="1"/>
  <c r="UF22" s="1"/>
  <c r="UF23" s="1"/>
  <c r="UF24" s="1"/>
  <c r="UF25" s="1"/>
  <c r="UF26" s="1"/>
  <c r="BJ14" l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AHD12"/>
  <c r="AHD13" s="1"/>
  <c r="AHD14" s="1"/>
  <c r="AHD15" s="1"/>
  <c r="AHD16" s="1"/>
  <c r="AHD17" s="1"/>
  <c r="AHD18" s="1"/>
  <c r="AHD19" s="1"/>
  <c r="AHD20" s="1"/>
  <c r="AHD21" s="1"/>
  <c r="AHD22" s="1"/>
  <c r="AHD23" s="1"/>
  <c r="AHD24" s="1"/>
  <c r="AHD25" s="1"/>
  <c r="AHD26" s="1"/>
  <c r="AHD27" s="1"/>
  <c r="AHD28" s="1"/>
  <c r="AHD29" s="1"/>
  <c r="AHD30" s="1"/>
  <c r="AHD31" s="1"/>
  <c r="AHD32" s="1"/>
  <c r="AHD33" s="1"/>
  <c r="AHD34" s="1"/>
  <c r="AHD35" s="1"/>
  <c r="AHD36" s="1"/>
  <c r="AHD37" s="1"/>
  <c r="AHD38" s="1"/>
  <c r="AHD39" s="1"/>
  <c r="AHD40" s="1"/>
  <c r="AHD41" s="1"/>
  <c r="AGP13"/>
  <c r="AGP14" s="1"/>
  <c r="AGP15" s="1"/>
  <c r="AGP16" s="1"/>
  <c r="AGP17" s="1"/>
  <c r="AGP18" s="1"/>
  <c r="AGP19" s="1"/>
  <c r="AGP20" s="1"/>
  <c r="AGP21" s="1"/>
  <c r="AGP22" s="1"/>
  <c r="AGP23" s="1"/>
  <c r="AGP24" s="1"/>
  <c r="AGP25" s="1"/>
  <c r="AGP26" s="1"/>
  <c r="AGP27" s="1"/>
  <c r="AGP28" s="1"/>
  <c r="AGP29" s="1"/>
  <c r="AGP30" s="1"/>
  <c r="AGP31" s="1"/>
  <c r="AGP32" s="1"/>
  <c r="AGP33" s="1"/>
  <c r="AGP34" s="1"/>
  <c r="AGP35" s="1"/>
  <c r="AGP36" s="1"/>
  <c r="AGP37" s="1"/>
  <c r="AGP38" s="1"/>
  <c r="AGP39" s="1"/>
  <c r="AGP40" s="1"/>
  <c r="AGP41" s="1"/>
  <c r="AGP42" s="1"/>
  <c r="IX13"/>
  <c r="IX14" s="1"/>
  <c r="IX15" s="1"/>
  <c r="IX16" s="1"/>
  <c r="IX17" s="1"/>
  <c r="IX18" s="1"/>
  <c r="IX19" s="1"/>
  <c r="IX20" s="1"/>
  <c r="IX21" s="1"/>
  <c r="IX22" s="1"/>
  <c r="IX23" s="1"/>
  <c r="IX24" s="1"/>
  <c r="IX25" s="1"/>
  <c r="IX26" s="1"/>
  <c r="IX27" s="1"/>
  <c r="IX28" s="1"/>
  <c r="IX29" s="1"/>
  <c r="IX30" s="1"/>
  <c r="IX31" s="1"/>
  <c r="IX32" s="1"/>
  <c r="IX33" s="1"/>
  <c r="IX34" s="1"/>
  <c r="IX35" s="1"/>
  <c r="IX36" s="1"/>
  <c r="IX37" s="1"/>
  <c r="IX38" s="1"/>
  <c r="IX39" s="1"/>
  <c r="IX40" s="1"/>
  <c r="IX41" s="1"/>
  <c r="IX42" s="1"/>
  <c r="IX43" s="1"/>
  <c r="AKJ42"/>
  <c r="AJV42"/>
  <c r="AJO42"/>
  <c r="AJH42" s="1"/>
  <c r="AIT42" s="1"/>
  <c r="AIM42" s="1"/>
  <c r="AIF42" s="1"/>
  <c r="AHY42" s="1"/>
  <c r="AHR42" s="1"/>
  <c r="AHK42" s="1"/>
  <c r="AGB27"/>
  <c r="AGI28"/>
  <c r="AGI29" s="1"/>
  <c r="AGI30" s="1"/>
  <c r="AGI31" s="1"/>
  <c r="AGI32" s="1"/>
  <c r="AGI33" s="1"/>
  <c r="AGI34" s="1"/>
  <c r="AGI35" s="1"/>
  <c r="AGI36" s="1"/>
  <c r="AGI37" s="1"/>
  <c r="AGI38" s="1"/>
  <c r="AGI39" s="1"/>
  <c r="AGI40" s="1"/>
  <c r="AGI41" s="1"/>
  <c r="AGI42" s="1"/>
  <c r="AHD42" l="1"/>
  <c r="AGW42" s="1"/>
  <c r="AFU27"/>
  <c r="AGB28"/>
  <c r="AGB29" s="1"/>
  <c r="AGB30" s="1"/>
  <c r="AGB31" s="1"/>
  <c r="AGB32" s="1"/>
  <c r="AGB33" s="1"/>
  <c r="AGB34" s="1"/>
  <c r="AGB35" s="1"/>
  <c r="AGB36" s="1"/>
  <c r="AGB37" s="1"/>
  <c r="AGB38" s="1"/>
  <c r="AGB39" s="1"/>
  <c r="AGB40" s="1"/>
  <c r="AGB41" s="1"/>
  <c r="AGB42" s="1"/>
  <c r="AES27"/>
  <c r="AAY27"/>
  <c r="VV27"/>
  <c r="AGI43"/>
  <c r="VO27" l="1"/>
  <c r="VO28" s="1"/>
  <c r="VO29" s="1"/>
  <c r="VO30" s="1"/>
  <c r="VO31" s="1"/>
  <c r="VO32" s="1"/>
  <c r="VV28"/>
  <c r="VV29" s="1"/>
  <c r="VV30" s="1"/>
  <c r="VV31" s="1"/>
  <c r="VV32" s="1"/>
  <c r="AEL27"/>
  <c r="AES28"/>
  <c r="AES29" s="1"/>
  <c r="AES30" s="1"/>
  <c r="AES31" s="1"/>
  <c r="AES32" s="1"/>
  <c r="AES33" s="1"/>
  <c r="AES34" s="1"/>
  <c r="AES35" s="1"/>
  <c r="AES36" s="1"/>
  <c r="AES37" s="1"/>
  <c r="AES38" s="1"/>
  <c r="AES39" s="1"/>
  <c r="AES40" s="1"/>
  <c r="AES41" s="1"/>
  <c r="AFN27"/>
  <c r="AFU28"/>
  <c r="AFU29" s="1"/>
  <c r="AFU30" s="1"/>
  <c r="AFU31" s="1"/>
  <c r="AFU32" s="1"/>
  <c r="AFU33" s="1"/>
  <c r="AFU34" s="1"/>
  <c r="AFU35" s="1"/>
  <c r="AFU36" s="1"/>
  <c r="AFU37" s="1"/>
  <c r="AFU38" s="1"/>
  <c r="AFU39" s="1"/>
  <c r="AFU40" s="1"/>
  <c r="AFU41" s="1"/>
  <c r="AFU42" s="1"/>
  <c r="VH27"/>
  <c r="VH28" s="1"/>
  <c r="VH29" s="1"/>
  <c r="VH30" s="1"/>
  <c r="VH31" s="1"/>
  <c r="VH32" s="1"/>
  <c r="AAR27"/>
  <c r="AAR28" s="1"/>
  <c r="AAR29" s="1"/>
  <c r="AAR30" s="1"/>
  <c r="AAR31" s="1"/>
  <c r="AAR32" s="1"/>
  <c r="AAR33" s="1"/>
  <c r="AAR34" s="1"/>
  <c r="AAR35" s="1"/>
  <c r="AAR36" s="1"/>
  <c r="AAR37" s="1"/>
  <c r="AAR38" s="1"/>
  <c r="AAR39" s="1"/>
  <c r="AAR40" s="1"/>
  <c r="AAR41" s="1"/>
  <c r="AAY28"/>
  <c r="AAY29" s="1"/>
  <c r="AAY30" s="1"/>
  <c r="AAY31" s="1"/>
  <c r="AAY32" s="1"/>
  <c r="AAY33" s="1"/>
  <c r="AAY34" s="1"/>
  <c r="AAY35" s="1"/>
  <c r="AAY36" s="1"/>
  <c r="AAY37" s="1"/>
  <c r="AAY38" s="1"/>
  <c r="AAY39" s="1"/>
  <c r="AAY40" s="1"/>
  <c r="AAY41" s="1"/>
  <c r="VA27"/>
  <c r="VA28" s="1"/>
  <c r="VA29" s="1"/>
  <c r="VA30" s="1"/>
  <c r="VA31" s="1"/>
  <c r="VA32" s="1"/>
  <c r="UT27"/>
  <c r="UT28" s="1"/>
  <c r="UT29" s="1"/>
  <c r="UT30" s="1"/>
  <c r="UT31" s="1"/>
  <c r="UT32" s="1"/>
  <c r="UM27"/>
  <c r="AAK27"/>
  <c r="WC27"/>
  <c r="WC28" s="1"/>
  <c r="WC29" s="1"/>
  <c r="WC30" s="1"/>
  <c r="WC31" s="1"/>
  <c r="WC32" s="1"/>
  <c r="WC33" s="1"/>
  <c r="WC34" s="1"/>
  <c r="WC35" s="1"/>
  <c r="WC36" s="1"/>
  <c r="WC37" s="1"/>
  <c r="WC38" s="1"/>
  <c r="WC39" s="1"/>
  <c r="WC40" s="1"/>
  <c r="WC41" s="1"/>
  <c r="WC42" s="1"/>
  <c r="AEE27"/>
  <c r="AEL28"/>
  <c r="AEL29" s="1"/>
  <c r="AEL30" s="1"/>
  <c r="AEL31" s="1"/>
  <c r="AEL32" s="1"/>
  <c r="AEL33" s="1"/>
  <c r="AEL34" s="1"/>
  <c r="AEL35" s="1"/>
  <c r="AEL36" s="1"/>
  <c r="AEL37" s="1"/>
  <c r="AEL38" s="1"/>
  <c r="AEL39" s="1"/>
  <c r="AEL40" s="1"/>
  <c r="AEL41" s="1"/>
  <c r="AEL42" s="1"/>
  <c r="VV33"/>
  <c r="AGB43"/>
  <c r="AFU43" l="1"/>
  <c r="VO33"/>
  <c r="VO34" s="1"/>
  <c r="VO35" s="1"/>
  <c r="VO36" s="1"/>
  <c r="VO37" s="1"/>
  <c r="VO38" s="1"/>
  <c r="VO39" s="1"/>
  <c r="VO40" s="1"/>
  <c r="VO41" s="1"/>
  <c r="VO42" s="1"/>
  <c r="VV34"/>
  <c r="VV35" s="1"/>
  <c r="VV36" s="1"/>
  <c r="VV37" s="1"/>
  <c r="VV38" s="1"/>
  <c r="VV39" s="1"/>
  <c r="VV40" s="1"/>
  <c r="VV41" s="1"/>
  <c r="VV42" s="1"/>
  <c r="VV43" s="1"/>
  <c r="AFG27"/>
  <c r="AFN28"/>
  <c r="AFN29" s="1"/>
  <c r="AFN30" s="1"/>
  <c r="AFN31" s="1"/>
  <c r="AFN32" s="1"/>
  <c r="AFN33" s="1"/>
  <c r="AFN34" s="1"/>
  <c r="AFN35" s="1"/>
  <c r="AFN36" s="1"/>
  <c r="AFN37" s="1"/>
  <c r="AFN38" s="1"/>
  <c r="AFN39" s="1"/>
  <c r="AFN40" s="1"/>
  <c r="AFN41" s="1"/>
  <c r="AFN42" s="1"/>
  <c r="VH33"/>
  <c r="ADX27"/>
  <c r="AEE28"/>
  <c r="AEE29" s="1"/>
  <c r="AEE30" s="1"/>
  <c r="AEE31" s="1"/>
  <c r="AEE32" s="1"/>
  <c r="AEE33" s="1"/>
  <c r="AEE34" s="1"/>
  <c r="AEE35" s="1"/>
  <c r="AEE36" s="1"/>
  <c r="AEE37" s="1"/>
  <c r="AEE38" s="1"/>
  <c r="AEE39" s="1"/>
  <c r="AEE40" s="1"/>
  <c r="AEE41" s="1"/>
  <c r="AEE42" s="1"/>
  <c r="ZW27"/>
  <c r="ZW28" s="1"/>
  <c r="ZW29" s="1"/>
  <c r="ZW30" s="1"/>
  <c r="ZW31" s="1"/>
  <c r="ZW32" s="1"/>
  <c r="ZW33" s="1"/>
  <c r="ZW34" s="1"/>
  <c r="ZW35" s="1"/>
  <c r="ZW36" s="1"/>
  <c r="ZW37" s="1"/>
  <c r="ZW38" s="1"/>
  <c r="ZW39" s="1"/>
  <c r="ZW40" s="1"/>
  <c r="ZW41" s="1"/>
  <c r="AAK28"/>
  <c r="AAK29" s="1"/>
  <c r="AAK30" s="1"/>
  <c r="AAK31" s="1"/>
  <c r="AAK32" s="1"/>
  <c r="AAK33" s="1"/>
  <c r="AAK34" s="1"/>
  <c r="AAK35" s="1"/>
  <c r="AAK36" s="1"/>
  <c r="AAK37" s="1"/>
  <c r="AAK38" s="1"/>
  <c r="AAK39" s="1"/>
  <c r="AAK40" s="1"/>
  <c r="AAK41" s="1"/>
  <c r="UF27"/>
  <c r="UF28" s="1"/>
  <c r="UF29" s="1"/>
  <c r="UF30" s="1"/>
  <c r="UF31" s="1"/>
  <c r="UF32" s="1"/>
  <c r="UM28"/>
  <c r="UM29" s="1"/>
  <c r="UM30" s="1"/>
  <c r="UM31" s="1"/>
  <c r="UM32" s="1"/>
  <c r="UM33" s="1"/>
  <c r="VA33"/>
  <c r="VA34" s="1"/>
  <c r="VA35" s="1"/>
  <c r="VA36" s="1"/>
  <c r="VA37" s="1"/>
  <c r="VA38" s="1"/>
  <c r="VA39" s="1"/>
  <c r="VA40" s="1"/>
  <c r="VA41" s="1"/>
  <c r="VA42" s="1"/>
  <c r="VH34"/>
  <c r="VH35" s="1"/>
  <c r="VH36" s="1"/>
  <c r="VH37" s="1"/>
  <c r="VH38" s="1"/>
  <c r="VH39" s="1"/>
  <c r="VH40" s="1"/>
  <c r="VH41" s="1"/>
  <c r="VH42" s="1"/>
  <c r="UT33"/>
  <c r="UT34" s="1"/>
  <c r="UT35" s="1"/>
  <c r="UT36" s="1"/>
  <c r="UT37" s="1"/>
  <c r="UT38" s="1"/>
  <c r="UT39" s="1"/>
  <c r="UT40" s="1"/>
  <c r="UT41" s="1"/>
  <c r="UT42" s="1"/>
  <c r="ZP27"/>
  <c r="ACH27"/>
  <c r="XS27"/>
  <c r="XS28" s="1"/>
  <c r="XS29" s="1"/>
  <c r="XS30" s="1"/>
  <c r="XS31" s="1"/>
  <c r="XS32" s="1"/>
  <c r="XS33" s="1"/>
  <c r="XS34" s="1"/>
  <c r="XS35" s="1"/>
  <c r="XS36" s="1"/>
  <c r="XS37" s="1"/>
  <c r="XS38" s="1"/>
  <c r="XS39" s="1"/>
  <c r="XS40" s="1"/>
  <c r="XS41" s="1"/>
  <c r="XS42" s="1"/>
  <c r="XL27"/>
  <c r="VO43" l="1"/>
  <c r="ADQ27"/>
  <c r="ADX28"/>
  <c r="ADX29" s="1"/>
  <c r="ADX30" s="1"/>
  <c r="ADX31" s="1"/>
  <c r="ADX32" s="1"/>
  <c r="ADX33" s="1"/>
  <c r="ADX34" s="1"/>
  <c r="ADX35" s="1"/>
  <c r="ADX36" s="1"/>
  <c r="ADX37" s="1"/>
  <c r="ADX38" s="1"/>
  <c r="ADX39" s="1"/>
  <c r="ADX40" s="1"/>
  <c r="ADX41" s="1"/>
  <c r="ADX42" s="1"/>
  <c r="AEZ27"/>
  <c r="AEZ28" s="1"/>
  <c r="AEZ29" s="1"/>
  <c r="AEZ30" s="1"/>
  <c r="AEZ31" s="1"/>
  <c r="AEZ32" s="1"/>
  <c r="AEZ33" s="1"/>
  <c r="AEZ34" s="1"/>
  <c r="AEZ35" s="1"/>
  <c r="AEZ36" s="1"/>
  <c r="AEZ37" s="1"/>
  <c r="AEZ38" s="1"/>
  <c r="AEZ39" s="1"/>
  <c r="AEZ40" s="1"/>
  <c r="AEZ41" s="1"/>
  <c r="AFG28"/>
  <c r="AFG29" s="1"/>
  <c r="AFG30" s="1"/>
  <c r="AFG31" s="1"/>
  <c r="AFG32" s="1"/>
  <c r="AFG33" s="1"/>
  <c r="AFG34" s="1"/>
  <c r="AFG35" s="1"/>
  <c r="AFG36" s="1"/>
  <c r="AFG37" s="1"/>
  <c r="AFG38" s="1"/>
  <c r="AFG39" s="1"/>
  <c r="AFG40" s="1"/>
  <c r="AFG41" s="1"/>
  <c r="AFG42" s="1"/>
  <c r="AFN43"/>
  <c r="ACA27"/>
  <c r="ACH28"/>
  <c r="ACH29" s="1"/>
  <c r="ACH30" s="1"/>
  <c r="ACH31" s="1"/>
  <c r="ACH32" s="1"/>
  <c r="ACH33" s="1"/>
  <c r="ACH34" s="1"/>
  <c r="ACH35" s="1"/>
  <c r="ACH36" s="1"/>
  <c r="ACH37" s="1"/>
  <c r="ACH38" s="1"/>
  <c r="ACH39" s="1"/>
  <c r="ACH40" s="1"/>
  <c r="ACH41" s="1"/>
  <c r="ACH42" s="1"/>
  <c r="AEE43"/>
  <c r="UF33"/>
  <c r="UF34" s="1"/>
  <c r="UF35" s="1"/>
  <c r="UF36" s="1"/>
  <c r="UF37" s="1"/>
  <c r="UF38" s="1"/>
  <c r="UF39" s="1"/>
  <c r="UF40" s="1"/>
  <c r="UF41" s="1"/>
  <c r="UM34"/>
  <c r="UM35" s="1"/>
  <c r="UM36" s="1"/>
  <c r="UM37" s="1"/>
  <c r="UM38" s="1"/>
  <c r="UM39" s="1"/>
  <c r="UM40" s="1"/>
  <c r="UM41" s="1"/>
  <c r="UM42" s="1"/>
  <c r="XE27"/>
  <c r="XL28"/>
  <c r="XL29" s="1"/>
  <c r="XL30" s="1"/>
  <c r="XL31" s="1"/>
  <c r="XL32" s="1"/>
  <c r="XL33" s="1"/>
  <c r="XL34" s="1"/>
  <c r="XL35" s="1"/>
  <c r="XL36" s="1"/>
  <c r="XL37" s="1"/>
  <c r="XL38" s="1"/>
  <c r="XL39" s="1"/>
  <c r="XL40" s="1"/>
  <c r="XL41" s="1"/>
  <c r="XL42" s="1"/>
  <c r="ZI27"/>
  <c r="ZI28" s="1"/>
  <c r="ZI29" s="1"/>
  <c r="ZI30" s="1"/>
  <c r="ZI31" s="1"/>
  <c r="ZI32" s="1"/>
  <c r="ZI33" s="1"/>
  <c r="ZI34" s="1"/>
  <c r="ZI35" s="1"/>
  <c r="ZI36" s="1"/>
  <c r="ZI37" s="1"/>
  <c r="ZI38" s="1"/>
  <c r="ZI39" s="1"/>
  <c r="ZI40" s="1"/>
  <c r="ZI41" s="1"/>
  <c r="ZI42" s="1"/>
  <c r="ZP28"/>
  <c r="ZP29" s="1"/>
  <c r="ZP30" s="1"/>
  <c r="ZP31" s="1"/>
  <c r="ZP32" s="1"/>
  <c r="ZP33" s="1"/>
  <c r="ZP34" s="1"/>
  <c r="ZP35" s="1"/>
  <c r="ZP36" s="1"/>
  <c r="ZP37" s="1"/>
  <c r="ZP38" s="1"/>
  <c r="ZP39" s="1"/>
  <c r="ZP40" s="1"/>
  <c r="ZP41" s="1"/>
  <c r="ZP42" s="1"/>
  <c r="WQ27"/>
  <c r="ZB27"/>
  <c r="XS43"/>
  <c r="AKJ43"/>
  <c r="AJV43" s="1"/>
  <c r="AJO43" s="1"/>
  <c r="AJH43" s="1"/>
  <c r="AIT43" s="1"/>
  <c r="AEZ42" l="1"/>
  <c r="AES42" s="1"/>
  <c r="AES43" s="1"/>
  <c r="AEL43" s="1"/>
  <c r="UF42"/>
  <c r="ADX43"/>
  <c r="AFG43"/>
  <c r="VH43"/>
  <c r="VA43" s="1"/>
  <c r="UT43" s="1"/>
  <c r="XL43"/>
  <c r="AIM43"/>
  <c r="AIF43" s="1"/>
  <c r="AHY43" s="1"/>
  <c r="AHR43" s="1"/>
  <c r="AHK43" s="1"/>
  <c r="YN27"/>
  <c r="YN28" s="1"/>
  <c r="YN29" s="1"/>
  <c r="YN30" s="1"/>
  <c r="YN31" s="1"/>
  <c r="YN32" s="1"/>
  <c r="YN33" s="1"/>
  <c r="YN34" s="1"/>
  <c r="YN35" s="1"/>
  <c r="YN36" s="1"/>
  <c r="YN37" s="1"/>
  <c r="YN38" s="1"/>
  <c r="YN39" s="1"/>
  <c r="YN40" s="1"/>
  <c r="YN41" s="1"/>
  <c r="YN42" s="1"/>
  <c r="ZB28"/>
  <c r="ZB29" s="1"/>
  <c r="ZB30" s="1"/>
  <c r="ZB31" s="1"/>
  <c r="ZB32" s="1"/>
  <c r="ZB33" s="1"/>
  <c r="ZB34" s="1"/>
  <c r="ZB35" s="1"/>
  <c r="ZB36" s="1"/>
  <c r="ZB37" s="1"/>
  <c r="ZB38" s="1"/>
  <c r="ZB39" s="1"/>
  <c r="ZB40" s="1"/>
  <c r="ZB41" s="1"/>
  <c r="ZB42" s="1"/>
  <c r="WJ27"/>
  <c r="WJ28" s="1"/>
  <c r="WJ29" s="1"/>
  <c r="WJ30" s="1"/>
  <c r="WJ31" s="1"/>
  <c r="WJ32" s="1"/>
  <c r="WJ33" s="1"/>
  <c r="WJ34" s="1"/>
  <c r="WJ35" s="1"/>
  <c r="WJ36" s="1"/>
  <c r="WJ37" s="1"/>
  <c r="WJ38" s="1"/>
  <c r="WJ39" s="1"/>
  <c r="WJ40" s="1"/>
  <c r="WJ41" s="1"/>
  <c r="WQ28"/>
  <c r="WQ29" s="1"/>
  <c r="WQ30" s="1"/>
  <c r="WQ31" s="1"/>
  <c r="WQ32" s="1"/>
  <c r="WQ33" s="1"/>
  <c r="WQ34" s="1"/>
  <c r="WQ35" s="1"/>
  <c r="WQ36" s="1"/>
  <c r="WQ37" s="1"/>
  <c r="WQ38" s="1"/>
  <c r="WQ39" s="1"/>
  <c r="WQ40" s="1"/>
  <c r="WQ41" s="1"/>
  <c r="WX27"/>
  <c r="WX28" s="1"/>
  <c r="WX29" s="1"/>
  <c r="WX30" s="1"/>
  <c r="WX31" s="1"/>
  <c r="WX32" s="1"/>
  <c r="WX33" s="1"/>
  <c r="WX34" s="1"/>
  <c r="WX35" s="1"/>
  <c r="WX36" s="1"/>
  <c r="WX37" s="1"/>
  <c r="WX38" s="1"/>
  <c r="WX39" s="1"/>
  <c r="WX40" s="1"/>
  <c r="WX41" s="1"/>
  <c r="WX42" s="1"/>
  <c r="XE28"/>
  <c r="XE29" s="1"/>
  <c r="XE30" s="1"/>
  <c r="XE31" s="1"/>
  <c r="XE32" s="1"/>
  <c r="XE33" s="1"/>
  <c r="XE34" s="1"/>
  <c r="XE35" s="1"/>
  <c r="XE36" s="1"/>
  <c r="XE37" s="1"/>
  <c r="XE38" s="1"/>
  <c r="XE39" s="1"/>
  <c r="XE40" s="1"/>
  <c r="XE41" s="1"/>
  <c r="XE42" s="1"/>
  <c r="XE43" s="1"/>
  <c r="ABT27"/>
  <c r="ABT28" s="1"/>
  <c r="ABT29" s="1"/>
  <c r="ABT30" s="1"/>
  <c r="ABT31" s="1"/>
  <c r="ABT32" s="1"/>
  <c r="ABT33" s="1"/>
  <c r="ABT34" s="1"/>
  <c r="ABT35" s="1"/>
  <c r="ABT36" s="1"/>
  <c r="ABT37" s="1"/>
  <c r="ABT38" s="1"/>
  <c r="ABT39" s="1"/>
  <c r="ABT40" s="1"/>
  <c r="ABT41" s="1"/>
  <c r="ACA28"/>
  <c r="ACA29" s="1"/>
  <c r="ACA30" s="1"/>
  <c r="ACA31" s="1"/>
  <c r="ACA32" s="1"/>
  <c r="ACA33" s="1"/>
  <c r="ACA34" s="1"/>
  <c r="ACA35" s="1"/>
  <c r="ACA36" s="1"/>
  <c r="ACA37" s="1"/>
  <c r="ACA38" s="1"/>
  <c r="ACA39" s="1"/>
  <c r="ACA40" s="1"/>
  <c r="ACA41" s="1"/>
  <c r="ACA42" s="1"/>
  <c r="ADJ27"/>
  <c r="ADQ28"/>
  <c r="ADQ29" s="1"/>
  <c r="ADQ30" s="1"/>
  <c r="ADQ31" s="1"/>
  <c r="ADQ32" s="1"/>
  <c r="ADQ33" s="1"/>
  <c r="ADQ34" s="1"/>
  <c r="ADQ35" s="1"/>
  <c r="ADQ36" s="1"/>
  <c r="ADQ37" s="1"/>
  <c r="ADQ38" s="1"/>
  <c r="ADQ39" s="1"/>
  <c r="ADQ40" s="1"/>
  <c r="ADQ41" s="1"/>
  <c r="ADQ42" s="1"/>
  <c r="AGW43"/>
  <c r="UM43"/>
  <c r="YG27"/>
  <c r="AEZ43" l="1"/>
  <c r="UF43"/>
  <c r="WQ42"/>
  <c r="WJ42" s="1"/>
  <c r="ABT42"/>
  <c r="AAY42" s="1"/>
  <c r="AAR42" s="1"/>
  <c r="AAK42" s="1"/>
  <c r="ZW42" s="1"/>
  <c r="WX43"/>
  <c r="AHD43"/>
  <c r="AGP43"/>
  <c r="XZ27"/>
  <c r="XZ28" s="1"/>
  <c r="XZ29" s="1"/>
  <c r="XZ30" s="1"/>
  <c r="XZ31" s="1"/>
  <c r="XZ32" s="1"/>
  <c r="XZ33" s="1"/>
  <c r="XZ34" s="1"/>
  <c r="XZ35" s="1"/>
  <c r="XZ36" s="1"/>
  <c r="XZ37" s="1"/>
  <c r="XZ38" s="1"/>
  <c r="XZ39" s="1"/>
  <c r="XZ40" s="1"/>
  <c r="XZ41" s="1"/>
  <c r="XZ42" s="1"/>
  <c r="XZ43" s="1"/>
  <c r="YG28"/>
  <c r="YG29" s="1"/>
  <c r="YG30" s="1"/>
  <c r="YG31" s="1"/>
  <c r="YG32" s="1"/>
  <c r="YG33" s="1"/>
  <c r="YG34" s="1"/>
  <c r="YG35" s="1"/>
  <c r="YG36" s="1"/>
  <c r="YG37" s="1"/>
  <c r="YG38" s="1"/>
  <c r="YG39" s="1"/>
  <c r="YG40" s="1"/>
  <c r="YG41" s="1"/>
  <c r="YG42" s="1"/>
  <c r="ACV27"/>
  <c r="ACV28" s="1"/>
  <c r="ACV29" s="1"/>
  <c r="ACV30" s="1"/>
  <c r="ACV31" s="1"/>
  <c r="ACV32" s="1"/>
  <c r="ACV33" s="1"/>
  <c r="ACV34" s="1"/>
  <c r="ACV35" s="1"/>
  <c r="ACV36" s="1"/>
  <c r="ACV37" s="1"/>
  <c r="ACV38" s="1"/>
  <c r="ACV39" s="1"/>
  <c r="ACV40" s="1"/>
  <c r="ACV41" s="1"/>
  <c r="ACV42" s="1"/>
  <c r="ACV43" s="1"/>
  <c r="ADJ28"/>
  <c r="ADJ29" s="1"/>
  <c r="ADJ30" s="1"/>
  <c r="ADJ31" s="1"/>
  <c r="ADJ32" s="1"/>
  <c r="ADJ33" s="1"/>
  <c r="ADJ34" s="1"/>
  <c r="ADJ35" s="1"/>
  <c r="ADJ36" s="1"/>
  <c r="ADJ37" s="1"/>
  <c r="ADJ38" s="1"/>
  <c r="ADJ39" s="1"/>
  <c r="ADJ40" s="1"/>
  <c r="ADJ41" s="1"/>
  <c r="ADJ42" s="1"/>
  <c r="ADQ43"/>
  <c r="YN43"/>
  <c r="WQ43" l="1"/>
  <c r="WJ43" s="1"/>
  <c r="WC43" s="1"/>
  <c r="WC44" s="1"/>
  <c r="WC45" s="1"/>
  <c r="WC46" s="1"/>
  <c r="WC47" s="1"/>
  <c r="WC48" s="1"/>
  <c r="WC49" s="1"/>
  <c r="WC50" s="1"/>
  <c r="WC51" s="1"/>
  <c r="WC52" s="1"/>
  <c r="WC53" s="1"/>
  <c r="WC54" s="1"/>
  <c r="WC55" s="1"/>
  <c r="WC56" s="1"/>
  <c r="WC57" s="1"/>
  <c r="WC58" s="1"/>
  <c r="ADJ43"/>
  <c r="ACH43"/>
  <c r="ACA43" s="1"/>
  <c r="ABT43" s="1"/>
  <c r="AAY43"/>
  <c r="AAR43" s="1"/>
  <c r="AAK43"/>
  <c r="ZW43" s="1"/>
  <c r="ZP43" s="1"/>
  <c r="ZI43" s="1"/>
  <c r="YG43"/>
  <c r="ZB43" l="1"/>
  <c r="F65" s="1"/>
  <c r="BL2" l="1"/>
  <c r="BZ2" s="1"/>
  <c r="CN2" s="1"/>
  <c r="CU2" s="1"/>
  <c r="BS2"/>
  <c r="CG2" s="1"/>
  <c r="BK1"/>
  <c r="BR1" s="1"/>
  <c r="BY1" s="1"/>
  <c r="CF1" s="1"/>
  <c r="CM1" s="1"/>
  <c r="CT1" s="1"/>
  <c r="DA1" s="1"/>
  <c r="DH1" s="1"/>
  <c r="DO1" s="1"/>
  <c r="DV1" s="1"/>
  <c r="BS1"/>
  <c r="CG1" s="1"/>
  <c r="BL1"/>
  <c r="BZ1" s="1"/>
  <c r="CN1" s="1"/>
  <c r="DQ2" i="4"/>
  <c r="DX2" s="1"/>
  <c r="EE2" s="1"/>
  <c r="EL2" s="1"/>
  <c r="ES2" s="1"/>
  <c r="QY3"/>
  <c r="RF3" s="1"/>
  <c r="RM3" s="1"/>
  <c r="LU3"/>
  <c r="EJ1" i="20" l="1"/>
  <c r="EQ1" s="1"/>
  <c r="EX1" s="1"/>
  <c r="FE1" s="1"/>
  <c r="FL1" s="1"/>
  <c r="FS1" s="1"/>
  <c r="FZ1" s="1"/>
  <c r="GG1" s="1"/>
  <c r="GN1" s="1"/>
  <c r="GU1" s="1"/>
  <c r="HB1" s="1"/>
  <c r="HI1" s="1"/>
  <c r="HP1" s="1"/>
  <c r="HW1" s="1"/>
  <c r="ID1" s="1"/>
  <c r="IK1" s="1"/>
  <c r="IR1" s="1"/>
  <c r="IY1" s="1"/>
  <c r="JF1" s="1"/>
  <c r="JM1" s="1"/>
  <c r="JT1" s="1"/>
  <c r="KA1" s="1"/>
  <c r="KH1" s="1"/>
  <c r="KO1" s="1"/>
  <c r="KV1" s="1"/>
  <c r="LC1" s="1"/>
  <c r="LJ1" s="1"/>
  <c r="LQ1" s="1"/>
  <c r="LX1" s="1"/>
  <c r="ME1" s="1"/>
  <c r="ML2" s="1"/>
  <c r="MS2" s="1"/>
  <c r="NG2" s="1"/>
  <c r="NN2" s="1"/>
  <c r="EC1"/>
  <c r="IT2"/>
  <c r="MG2" s="1"/>
  <c r="DB2"/>
  <c r="EZ2" i="4"/>
  <c r="FG2" s="1"/>
  <c r="FN2" s="1"/>
  <c r="FP3"/>
  <c r="MZ2" i="20" l="1"/>
  <c r="ED2"/>
  <c r="EK2" s="1"/>
  <c r="DI2"/>
  <c r="DP2"/>
  <c r="DW2" s="1"/>
  <c r="TU2"/>
  <c r="UW2" s="1"/>
  <c r="OD2"/>
  <c r="FU2" i="4"/>
  <c r="GB2" s="1"/>
  <c r="GI2" s="1"/>
  <c r="TC3"/>
  <c r="ATT3"/>
  <c r="NU2" i="20"/>
  <c r="OB2" s="1"/>
  <c r="OI2" s="1"/>
  <c r="GP2" i="4" l="1"/>
  <c r="GW2" s="1"/>
  <c r="VK2" i="20"/>
  <c r="VY2" s="1"/>
  <c r="WF2" s="1"/>
  <c r="VD2"/>
  <c r="VR2" s="1"/>
  <c r="OY2"/>
  <c r="QH2"/>
  <c r="UP2"/>
  <c r="UB2"/>
  <c r="FF2"/>
  <c r="ER2"/>
  <c r="AZK3" i="4"/>
  <c r="ABE3"/>
  <c r="OP2" i="20"/>
  <c r="OW2" s="1"/>
  <c r="PK2" s="1"/>
  <c r="PR2" s="1"/>
  <c r="PY2" s="1"/>
  <c r="PD2"/>
  <c r="HD2" i="4" l="1"/>
  <c r="HK2" s="1"/>
  <c r="HR2" s="1"/>
  <c r="HY2" s="1"/>
  <c r="IF2" s="1"/>
  <c r="IM2" s="1"/>
  <c r="IT2" s="1"/>
  <c r="FM2" i="20"/>
  <c r="EY2"/>
  <c r="FT2"/>
  <c r="JA2"/>
  <c r="RJ2"/>
  <c r="PM2"/>
  <c r="QA2" s="1"/>
  <c r="AEV2"/>
  <c r="AGK2"/>
  <c r="AJJ2" s="1"/>
  <c r="AKE2" s="1"/>
  <c r="WM2"/>
  <c r="AAN2"/>
  <c r="BF3" i="4"/>
  <c r="AK3"/>
  <c r="AY3"/>
  <c r="QF2" i="20"/>
  <c r="QM2"/>
  <c r="QT2" s="1"/>
  <c r="RA2" s="1"/>
  <c r="RH2" s="1"/>
  <c r="RO2" s="1"/>
  <c r="RV2" s="1"/>
  <c r="SC2" s="1"/>
  <c r="SJ2" s="1"/>
  <c r="SQ2" s="1"/>
  <c r="SX2" s="1"/>
  <c r="JA2" i="4" l="1"/>
  <c r="JH2"/>
  <c r="JO2" s="1"/>
  <c r="JV2" s="1"/>
  <c r="AGY2" i="20"/>
  <c r="AJQ2" s="1"/>
  <c r="ADT2"/>
  <c r="AEO2" s="1"/>
  <c r="ABP2"/>
  <c r="AEH2" s="1"/>
  <c r="WT2"/>
  <c r="YJ2"/>
  <c r="ADM2" s="1"/>
  <c r="ZE2"/>
  <c r="ZL2" s="1"/>
  <c r="ZS2" s="1"/>
  <c r="AAU2"/>
  <c r="AFC2"/>
  <c r="AHT2"/>
  <c r="ABW2"/>
  <c r="AGR2"/>
  <c r="AIO2"/>
  <c r="GA2"/>
  <c r="HC2" s="1"/>
  <c r="GV2"/>
  <c r="HJ2"/>
  <c r="HQ2" s="1"/>
  <c r="GH2"/>
  <c r="JH2"/>
  <c r="AEA2"/>
  <c r="AGE2"/>
  <c r="NI2"/>
  <c r="OR2" s="1"/>
  <c r="MN2"/>
  <c r="OK2" s="1"/>
  <c r="BM3" i="4"/>
  <c r="DL3"/>
  <c r="TL2" i="20"/>
  <c r="TS2" s="1"/>
  <c r="TZ2" s="1"/>
  <c r="UG2" s="1"/>
  <c r="UN2" s="1"/>
  <c r="UU2" s="1"/>
  <c r="VB1" s="1"/>
  <c r="VI1" s="1"/>
  <c r="VP1" s="1"/>
  <c r="VW1" s="1"/>
  <c r="WD2" s="1"/>
  <c r="WK2" s="1"/>
  <c r="WR2" s="1"/>
  <c r="WY2" s="1"/>
  <c r="XF2" s="1"/>
  <c r="XM2" s="1"/>
  <c r="XT2" s="1"/>
  <c r="YA2" s="1"/>
  <c r="YH2" s="1"/>
  <c r="YO2" s="1"/>
  <c r="YV2" s="1"/>
  <c r="ZC2" s="1"/>
  <c r="ZJ2" s="1"/>
  <c r="ZQ2" s="1"/>
  <c r="ZX2" s="1"/>
  <c r="AAE2" s="1"/>
  <c r="AAL2" s="1"/>
  <c r="AAS2" s="1"/>
  <c r="AAZ2" s="1"/>
  <c r="ABG2" s="1"/>
  <c r="ABN2" s="1"/>
  <c r="TE2"/>
  <c r="KX2" i="4" l="1"/>
  <c r="LE2" s="1"/>
  <c r="LL2" s="1"/>
  <c r="LS2" s="1"/>
  <c r="LZ2" s="1"/>
  <c r="MG2" s="1"/>
  <c r="MN2" s="1"/>
  <c r="MU2" s="1"/>
  <c r="NB2" s="1"/>
  <c r="NI2" s="1"/>
  <c r="NW2" s="1"/>
  <c r="OD2" s="1"/>
  <c r="OK2" s="1"/>
  <c r="OR2" s="1"/>
  <c r="KC2"/>
  <c r="KJ2" s="1"/>
  <c r="NP2"/>
  <c r="NW2" i="20"/>
  <c r="NB2"/>
  <c r="RX2"/>
  <c r="NP2"/>
  <c r="MU2"/>
  <c r="HX2"/>
  <c r="IE2"/>
  <c r="QO2"/>
  <c r="RC2"/>
  <c r="PF2"/>
  <c r="QV2"/>
  <c r="UI2"/>
  <c r="GO2"/>
  <c r="JO2"/>
  <c r="SE2" s="1"/>
  <c r="ZZ2"/>
  <c r="AAG2"/>
  <c r="YX2"/>
  <c r="AFJ2"/>
  <c r="AHF2"/>
  <c r="AJX2" s="1"/>
  <c r="AIH2"/>
  <c r="XA2"/>
  <c r="XO2"/>
  <c r="ACD2"/>
  <c r="AFQ2"/>
  <c r="AIA2"/>
  <c r="AJC2"/>
  <c r="ABB2"/>
  <c r="YQ2"/>
  <c r="ABI2"/>
  <c r="AIV2"/>
  <c r="BU3" i="4"/>
  <c r="JJ3"/>
  <c r="ANA3" s="1"/>
  <c r="ABU2" i="20"/>
  <c r="ACB2" s="1"/>
  <c r="ACI2" s="1"/>
  <c r="OY2" i="4" l="1"/>
  <c r="PF2" s="1"/>
  <c r="PM2" s="1"/>
  <c r="PT2" s="1"/>
  <c r="QA2" s="1"/>
  <c r="QI2" s="1"/>
  <c r="QP2" s="1"/>
  <c r="QW2" s="1"/>
  <c r="RD2" s="1"/>
  <c r="RK2" s="1"/>
  <c r="RR2" s="1"/>
  <c r="RY2" s="1"/>
  <c r="SF2" s="1"/>
  <c r="SM2" s="1"/>
  <c r="ST2" s="1"/>
  <c r="TA2" s="1"/>
  <c r="TH2" s="1"/>
  <c r="TO2" s="1"/>
  <c r="TV2" s="1"/>
  <c r="UC2" s="1"/>
  <c r="UJ2" s="1"/>
  <c r="UQ2" s="1"/>
  <c r="UX2" s="1"/>
  <c r="VE2" s="1"/>
  <c r="VL2" s="1"/>
  <c r="VS2" s="1"/>
  <c r="VZ2" s="1"/>
  <c r="ACK2" i="20"/>
  <c r="YC2"/>
  <c r="ADF2" s="1"/>
  <c r="XH2"/>
  <c r="AFX2"/>
  <c r="XV2"/>
  <c r="ACY2" s="1"/>
  <c r="IL2"/>
  <c r="KC2" s="1"/>
  <c r="KJ2" s="1"/>
  <c r="JV2"/>
  <c r="ACR2"/>
  <c r="AHM2"/>
  <c r="RQ2"/>
  <c r="PT2"/>
  <c r="JQ3" i="4"/>
  <c r="FB3"/>
  <c r="ATM3" s="1"/>
  <c r="APE3" s="1"/>
  <c r="AHX3" s="1"/>
  <c r="CB3" s="1"/>
  <c r="ACP2" i="20"/>
  <c r="ACW2" s="1"/>
  <c r="FI3" i="4" l="1"/>
  <c r="JX3"/>
  <c r="KE3" s="1"/>
  <c r="WG2"/>
  <c r="WN2" s="1"/>
  <c r="WU2" s="1"/>
  <c r="XB2" s="1"/>
  <c r="XI2" s="1"/>
  <c r="XP2" s="1"/>
  <c r="XW2" s="1"/>
  <c r="YD2" s="1"/>
  <c r="YK2" s="1"/>
  <c r="YR2" s="1"/>
  <c r="YY2" s="1"/>
  <c r="ZF2" s="1"/>
  <c r="ZM2" s="1"/>
  <c r="ZT2" s="1"/>
  <c r="AAA2" s="1"/>
  <c r="AAH2" s="1"/>
  <c r="AAO2" s="1"/>
  <c r="AAV2" s="1"/>
  <c r="ABC2" s="1"/>
  <c r="ABJ2" s="1"/>
  <c r="ABQ2" s="1"/>
  <c r="ABX2" s="1"/>
  <c r="ACE2" s="1"/>
  <c r="ACL2" s="1"/>
  <c r="ACS2" s="1"/>
  <c r="ACZ2" s="1"/>
  <c r="ADG2" s="1"/>
  <c r="ADN2" s="1"/>
  <c r="ADU2" s="1"/>
  <c r="AEB2" s="1"/>
  <c r="AEI2" s="1"/>
  <c r="AEP2" s="1"/>
  <c r="AEW2" s="1"/>
  <c r="AFD2" s="1"/>
  <c r="AFK2" s="1"/>
  <c r="AFR2" s="1"/>
  <c r="AFY2" s="1"/>
  <c r="AGF2" s="1"/>
  <c r="AGM2" s="1"/>
  <c r="AGT2" s="1"/>
  <c r="AHA2" s="1"/>
  <c r="AHH2" s="1"/>
  <c r="AHO2" s="1"/>
  <c r="AHV2" s="1"/>
  <c r="AIC2" s="1"/>
  <c r="AIJ2" s="1"/>
  <c r="AIQ2" s="1"/>
  <c r="AIX2" s="1"/>
  <c r="AJE2" s="1"/>
  <c r="AJL2" s="1"/>
  <c r="AJS2" s="1"/>
  <c r="AJZ2" s="1"/>
  <c r="AKG2" s="1"/>
  <c r="AKN2" s="1"/>
  <c r="AKU2" s="1"/>
  <c r="ALB2" s="1"/>
  <c r="TG2" i="20"/>
  <c r="KQ2"/>
  <c r="SL2"/>
  <c r="MB3" i="4"/>
  <c r="KL3"/>
  <c r="ADK2" i="20"/>
  <c r="ADR2" s="1"/>
  <c r="ADY2" s="1"/>
  <c r="AEF2" s="1"/>
  <c r="AEM2" s="1"/>
  <c r="ADD2"/>
  <c r="ALI2" i="4" l="1"/>
  <c r="ALP2" s="1"/>
  <c r="ALW2" s="1"/>
  <c r="AMD2" s="1"/>
  <c r="AMK2" s="1"/>
  <c r="AET2" i="20"/>
  <c r="AFA2" s="1"/>
  <c r="AFH2" s="1"/>
  <c r="AFO2" s="1"/>
  <c r="AFV2" s="1"/>
  <c r="AGC2" s="1"/>
  <c r="AGJ2" s="1"/>
  <c r="AGQ2" s="1"/>
  <c r="AGX2" s="1"/>
  <c r="AHE2" s="1"/>
  <c r="AHL2" s="1"/>
  <c r="AHS2" s="1"/>
  <c r="AHZ2" s="1"/>
  <c r="AIG2" s="1"/>
  <c r="AIN2" s="1"/>
  <c r="AIU2" s="1"/>
  <c r="AJB2" s="1"/>
  <c r="AJI2" s="1"/>
  <c r="AJP2" s="1"/>
  <c r="AJW2" s="1"/>
  <c r="AKD2" s="1"/>
  <c r="AKK2" s="1"/>
  <c r="KX2"/>
  <c r="TN2"/>
  <c r="LS2"/>
  <c r="SS2"/>
  <c r="AVC3" i="4"/>
  <c r="ABS3" s="1"/>
  <c r="GD3"/>
  <c r="TQ3" s="1"/>
  <c r="HF3"/>
  <c r="AMY2" l="1"/>
  <c r="AMR2"/>
  <c r="ANF2" s="1"/>
  <c r="ANM2" s="1"/>
  <c r="ANT2" s="1"/>
  <c r="AOA2" s="1"/>
  <c r="AOH2" s="1"/>
  <c r="AOO2" s="1"/>
  <c r="SZ2" i="20"/>
  <c r="LZ2"/>
  <c r="LE2"/>
  <c r="LL2" s="1"/>
  <c r="AOC3" i="4"/>
  <c r="AAX3" s="1"/>
  <c r="ARW3"/>
  <c r="APC2" l="1"/>
  <c r="APJ2" s="1"/>
  <c r="APQ2" s="1"/>
  <c r="APX2" s="1"/>
  <c r="AQE2" s="1"/>
  <c r="AQL2" s="1"/>
  <c r="AQS2" s="1"/>
  <c r="AQZ2" s="1"/>
  <c r="ARG2" s="1"/>
  <c r="ARN2" s="1"/>
  <c r="ARU2" s="1"/>
  <c r="ASB2" s="1"/>
  <c r="AOV2"/>
  <c r="W3"/>
  <c r="AD3"/>
  <c r="ASR3"/>
  <c r="ALR3" s="1"/>
  <c r="AHC3" s="1"/>
  <c r="EU3"/>
  <c r="ALD3" s="1"/>
  <c r="ASP2" l="1"/>
  <c r="ASW2" s="1"/>
  <c r="ATD2" s="1"/>
  <c r="ATK2" s="1"/>
  <c r="ATR2" s="1"/>
  <c r="ATY2" s="1"/>
  <c r="AUF2" s="1"/>
  <c r="AUM2" s="1"/>
  <c r="AUT2" s="1"/>
  <c r="AVA2" s="1"/>
  <c r="AVH2" s="1"/>
  <c r="AVO2" s="1"/>
  <c r="AVV2" s="1"/>
  <c r="AWC2" s="1"/>
  <c r="AWJ2" s="1"/>
  <c r="AWQ2" s="1"/>
  <c r="AWX2" s="1"/>
  <c r="AXE2" s="1"/>
  <c r="AXL2" s="1"/>
  <c r="ASI2"/>
  <c r="AXS2" l="1"/>
  <c r="AXZ2" s="1"/>
  <c r="AYG2" l="1"/>
  <c r="AYN2"/>
  <c r="AYU2" s="1"/>
  <c r="AZB2" l="1"/>
  <c r="AZI2" s="1"/>
  <c r="AZP2" s="1"/>
  <c r="ACU3" l="1"/>
  <c r="APL3" s="1"/>
  <c r="ADP3" s="1"/>
  <c r="AQN3" s="1"/>
  <c r="AQU3" l="1"/>
  <c r="ABL3"/>
  <c r="ARP3" s="1"/>
  <c r="EN3" s="1"/>
  <c r="ARB3"/>
  <c r="AJU3" l="1"/>
  <c r="DS3" s="1"/>
  <c r="AKB3" s="1"/>
  <c r="AFF3" s="1"/>
  <c r="AKW3"/>
  <c r="EG3" l="1"/>
  <c r="AKP3" s="1"/>
  <c r="DZ3"/>
  <c r="AKI3" s="1"/>
  <c r="AFM3" s="1"/>
  <c r="XY3"/>
  <c r="AIE3"/>
  <c r="YF3"/>
  <c r="AIS3" s="1"/>
  <c r="AEY3" s="1"/>
  <c r="CI3" l="1"/>
  <c r="AEK3"/>
  <c r="CP3"/>
  <c r="ARI3" l="1"/>
  <c r="XK3"/>
  <c r="AIL3" s="1"/>
  <c r="MI3"/>
  <c r="KS3"/>
  <c r="AVJ3" l="1"/>
  <c r="GK3"/>
  <c r="HM3"/>
  <c r="GR3"/>
  <c r="AER3"/>
  <c r="XR3" s="1"/>
  <c r="YT3"/>
  <c r="NR3" s="1"/>
  <c r="PN3" l="1"/>
  <c r="ANV3"/>
  <c r="AAQ3" s="1"/>
  <c r="AIZ3"/>
  <c r="CW3" s="1"/>
  <c r="MP3" l="1"/>
  <c r="GY3" s="1"/>
  <c r="KZ3"/>
  <c r="AAC3"/>
  <c r="AR3"/>
  <c r="P3"/>
  <c r="IV3" l="1"/>
  <c r="ASK3"/>
  <c r="ALK3" l="1"/>
  <c r="AFT3" s="1"/>
  <c r="YM3" s="1"/>
  <c r="ATF3"/>
  <c r="AGV3" l="1"/>
  <c r="RT3"/>
  <c r="AWL3" s="1"/>
  <c r="IA3" l="1"/>
  <c r="VG3"/>
  <c r="VN3"/>
  <c r="NK3"/>
  <c r="ANO3" s="1"/>
  <c r="UZ3"/>
  <c r="AWE3"/>
  <c r="UL3" s="1"/>
  <c r="ND3" l="1"/>
  <c r="US3"/>
  <c r="WI3"/>
  <c r="WW3"/>
  <c r="VU3"/>
  <c r="WB3" s="1"/>
  <c r="WP3" l="1"/>
  <c r="XD3"/>
  <c r="HT3"/>
  <c r="ANH3"/>
  <c r="AAJ3" s="1"/>
  <c r="I3" s="1"/>
  <c r="AUH3" s="1"/>
  <c r="DD3" l="1"/>
  <c r="AUO3"/>
  <c r="AVQ3" l="1"/>
  <c r="ABZ3" s="1"/>
  <c r="MW3"/>
  <c r="AVX3" l="1"/>
  <c r="UE3" s="1"/>
  <c r="ACG3"/>
  <c r="TX3"/>
  <c r="LG3" s="1"/>
  <c r="ADB3" s="1"/>
  <c r="APS3" s="1"/>
  <c r="AQG3" l="1"/>
  <c r="AED3" s="1"/>
  <c r="APZ3"/>
  <c r="ADW3" s="1"/>
  <c r="QD3"/>
  <c r="ACN3"/>
  <c r="ASD3"/>
  <c r="ASY3" s="1"/>
  <c r="AOJ3"/>
  <c r="AOX3" l="1"/>
  <c r="AOQ3"/>
  <c r="ZH3"/>
  <c r="PV3"/>
  <c r="ZA3" s="1"/>
  <c r="IO3" l="1"/>
  <c r="OF3"/>
  <c r="AJN3" s="1"/>
  <c r="JC3"/>
  <c r="NY3"/>
  <c r="AJG3" s="1"/>
  <c r="IH3"/>
  <c r="AMF3" s="1"/>
  <c r="SO3" l="1"/>
  <c r="AYW3" s="1"/>
  <c r="QR3"/>
  <c r="ZV3" s="1"/>
  <c r="AHQ3"/>
  <c r="AGH3"/>
  <c r="AMM3"/>
  <c r="AGO3" s="1"/>
  <c r="AMT3"/>
  <c r="PA3" l="1"/>
  <c r="OT3"/>
</calcChain>
</file>

<file path=xl/comments1.xml><?xml version="1.0" encoding="utf-8"?>
<comments xmlns="http://schemas.openxmlformats.org/spreadsheetml/2006/main">
  <authors>
    <author>Winxp</author>
  </authors>
  <commentList>
    <comment ref="UJ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M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<sst xmlns="http://schemas.openxmlformats.org/spreadsheetml/2006/main" count="19594" uniqueCount="5669">
  <si>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</si>
  <si>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</si>
  <si>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</si>
  <si>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</si>
  <si>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</si>
  <si>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</si>
  <si>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</si>
  <si>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</si>
  <si>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</si>
  <si>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</si>
  <si>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</si>
  <si>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</si>
  <si>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</si>
  <si>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</si>
  <si>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RAFAEL HERNANDEZ</t>
  </si>
  <si>
    <t>JOSE HERNANDEZ</t>
  </si>
  <si>
    <t>GABINO HERNANDEZ</t>
  </si>
  <si>
    <t>MA ELENA RUGEIRO</t>
  </si>
  <si>
    <t># REM</t>
  </si>
  <si>
    <t>PAGOS</t>
  </si>
  <si>
    <t>NOMBRE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</si>
  <si>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</si>
  <si>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</si>
  <si>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</si>
  <si>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</si>
  <si>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</si>
  <si>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</si>
  <si>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</si>
  <si>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</si>
  <si>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</si>
  <si>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</si>
  <si>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</si>
  <si>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</si>
  <si>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</si>
  <si>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</si>
  <si>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</si>
  <si>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</si>
  <si>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</si>
  <si>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</si>
  <si>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</si>
  <si>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</si>
  <si>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</si>
  <si>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</si>
  <si>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</si>
  <si>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</si>
  <si>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</si>
  <si>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</si>
  <si>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</si>
  <si>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</si>
  <si>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</si>
  <si>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</si>
  <si>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</si>
  <si>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</si>
  <si>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</si>
  <si>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</si>
  <si>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SALOME</t>
  </si>
  <si>
    <t>ALBICIA</t>
  </si>
  <si>
    <t>TARIMAS</t>
  </si>
  <si>
    <t>HUESO</t>
  </si>
  <si>
    <t>LUIS HERRERA</t>
  </si>
  <si>
    <t>ok</t>
  </si>
  <si>
    <t>JULIAN CORTES</t>
  </si>
  <si>
    <t>Importe Vendido</t>
  </si>
  <si>
    <t>Importe Cobrado</t>
  </si>
  <si>
    <t>IMPORTE POR COBRAR</t>
  </si>
  <si>
    <t>TOTAL A COBRAR</t>
  </si>
  <si>
    <t>JUAN MARTINEZ</t>
  </si>
  <si>
    <t>VICENTE ZAMBRANO</t>
  </si>
  <si>
    <t>BRAULIO APANGO</t>
  </si>
  <si>
    <t>,0494</t>
  </si>
  <si>
    <t>LA SORPRESA</t>
  </si>
  <si>
    <t>ANGEL MENESES</t>
  </si>
  <si>
    <t>NOE COYOTL</t>
  </si>
  <si>
    <t>ERIKA DOMINGUEZ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</si>
  <si>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</si>
  <si>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</si>
  <si>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</si>
  <si>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</si>
  <si>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</si>
  <si>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</si>
  <si>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</si>
  <si>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</si>
  <si>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</si>
  <si>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GERARDO PULIDO</t>
  </si>
  <si>
    <t>JOSE CARMELO</t>
  </si>
  <si>
    <t>ANGELICA CAPILLA</t>
  </si>
  <si>
    <t>A</t>
  </si>
  <si>
    <t>JAVIER GARCIA  ( pastorcito )</t>
  </si>
  <si>
    <t>COMIDA CHINA</t>
  </si>
  <si>
    <t>CENTRO COMERCIAL ALATRISTE</t>
  </si>
  <si>
    <t>NORBERTO</t>
  </si>
  <si>
    <t>CARNICERIA VERO</t>
  </si>
  <si>
    <t>ALFREDO MEDINA</t>
  </si>
  <si>
    <t>CARLOS MTZ</t>
  </si>
  <si>
    <t>LA JAPONESA</t>
  </si>
  <si>
    <t>MARTIN GARCIA</t>
  </si>
  <si>
    <t>ARCADIO LEDO</t>
  </si>
  <si>
    <t>SN JERONIMO</t>
  </si>
  <si>
    <t>CARLOS DARIO</t>
  </si>
  <si>
    <t>HUGO LOPEZ</t>
  </si>
  <si>
    <t>RAYMUNDO VILLALOBOS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</si>
  <si>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</si>
  <si>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</si>
  <si>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</si>
  <si>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</si>
  <si>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</si>
  <si>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</si>
  <si>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</si>
  <si>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</si>
  <si>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</si>
  <si>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</si>
  <si>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</si>
  <si>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</si>
  <si>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</si>
  <si>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</si>
  <si>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</si>
  <si>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</si>
  <si>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</si>
  <si>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</si>
  <si>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</si>
  <si>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</si>
  <si>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</si>
  <si>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</si>
  <si>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</si>
  <si>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</si>
  <si>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</si>
  <si>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</si>
  <si>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</si>
  <si>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</si>
  <si>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</si>
  <si>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</si>
  <si>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</si>
  <si>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</si>
  <si>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</si>
  <si>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</si>
  <si>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</si>
  <si>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</si>
  <si>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</si>
  <si>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</si>
  <si>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</si>
  <si>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</si>
  <si>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</si>
  <si>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</si>
  <si>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</si>
  <si>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</si>
  <si>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</si>
  <si>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</si>
  <si>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</si>
  <si>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</si>
  <si>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</si>
  <si>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</si>
  <si>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</si>
  <si>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</si>
  <si>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</si>
  <si>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</si>
  <si>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</si>
  <si>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</si>
  <si>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</si>
  <si>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</si>
  <si>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</si>
  <si>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</si>
  <si>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</si>
  <si>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</si>
  <si>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</si>
  <si>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</si>
  <si>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</si>
  <si>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</si>
  <si>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</si>
  <si>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</si>
  <si>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</si>
  <si>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</si>
  <si>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</si>
  <si>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</si>
  <si>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</si>
  <si>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</si>
  <si>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</si>
  <si>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</si>
  <si>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</si>
  <si>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</si>
  <si>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</si>
  <si>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</si>
  <si>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</si>
  <si>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</si>
  <si>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</si>
  <si>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</si>
  <si>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</si>
  <si>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</si>
  <si>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</si>
  <si>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</si>
  <si>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</si>
  <si>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</si>
  <si>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</si>
  <si>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</si>
  <si>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</si>
  <si>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</si>
  <si>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</si>
  <si>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</si>
  <si>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</si>
  <si>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</si>
  <si>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</si>
  <si>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</si>
  <si>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</si>
  <si>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</si>
  <si>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</si>
  <si>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</si>
  <si>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</si>
  <si>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</si>
  <si>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</si>
  <si>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</si>
  <si>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</si>
  <si>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</si>
  <si>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</si>
  <si>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</si>
  <si>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</si>
  <si>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</si>
  <si>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</si>
  <si>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</si>
  <si>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</si>
  <si>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</si>
  <si>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</si>
  <si>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</si>
  <si>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</si>
  <si>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</si>
  <si>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ALEJANDRA LOPEZ</t>
  </si>
  <si>
    <t>EFRAIN RENDON</t>
  </si>
  <si>
    <t>JUAN PABLO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</si>
  <si>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</si>
  <si>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</si>
  <si>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</si>
  <si>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</si>
  <si>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</si>
  <si>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</si>
  <si>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</si>
  <si>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</si>
  <si>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</si>
  <si>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</si>
  <si>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</si>
  <si>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</si>
  <si>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MIGUEL XOCHITL</t>
  </si>
  <si>
    <t>MARIBEL OSORIO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</si>
  <si>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</si>
  <si>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</si>
  <si>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</si>
  <si>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</si>
  <si>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</si>
  <si>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</si>
  <si>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</si>
  <si>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</si>
  <si>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</si>
  <si>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</si>
  <si>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</si>
  <si>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</si>
  <si>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</si>
  <si>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</si>
  <si>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</si>
  <si>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</si>
  <si>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</si>
  <si>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</si>
  <si>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</si>
  <si>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</si>
  <si>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</si>
  <si>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</si>
  <si>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</si>
  <si>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</si>
  <si>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</si>
  <si>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PROSUGCA</t>
  </si>
  <si>
    <t>JUDITH GONZALEZ</t>
  </si>
  <si>
    <t>MARIA ELENA CID MONJARAZ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</si>
  <si>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</si>
  <si>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</si>
  <si>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</si>
  <si>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</si>
  <si>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</si>
  <si>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</si>
  <si>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</si>
  <si>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</si>
  <si>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</si>
  <si>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</si>
  <si>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</si>
  <si>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</si>
  <si>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</si>
  <si>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</si>
  <si>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</si>
  <si>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</si>
  <si>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</si>
  <si>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</si>
  <si>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</si>
  <si>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</si>
  <si>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</si>
  <si>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</si>
  <si>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</si>
  <si>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</si>
  <si>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</si>
  <si>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</si>
  <si>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GALINDO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</si>
  <si>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</si>
  <si>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</si>
  <si>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</si>
  <si>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</si>
  <si>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</si>
  <si>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</si>
  <si>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</si>
  <si>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</si>
  <si>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MERCADO INDEPENDENCIA</t>
  </si>
  <si>
    <t>ALIMENTOS CON IDEA DE CALIDAD SABINAS S DE R.L. DE CV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</si>
  <si>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</si>
  <si>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</si>
  <si>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</si>
  <si>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</si>
  <si>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</si>
  <si>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</si>
  <si>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</si>
  <si>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</si>
  <si>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</si>
  <si>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</si>
  <si>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</si>
  <si>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</si>
  <si>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</si>
  <si>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</si>
  <si>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</si>
  <si>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</si>
  <si>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</si>
  <si>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</si>
  <si>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</si>
  <si>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</si>
  <si>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</si>
  <si>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</si>
  <si>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</si>
  <si>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</si>
  <si>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</si>
  <si>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</si>
  <si>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</si>
  <si>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</si>
  <si>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</si>
  <si>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</si>
  <si>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</si>
  <si>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</si>
  <si>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</si>
  <si>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</si>
  <si>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</si>
  <si>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</si>
  <si>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</si>
  <si>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</si>
  <si>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</si>
  <si>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</si>
  <si>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</si>
  <si>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</si>
  <si>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</si>
  <si>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</si>
  <si>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</si>
  <si>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ELADIO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</si>
  <si>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</si>
  <si>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</si>
  <si>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</si>
  <si>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</si>
  <si>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</si>
  <si>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</si>
  <si>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</si>
  <si>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</si>
  <si>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</si>
  <si>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</si>
  <si>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</si>
  <si>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</si>
  <si>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</si>
  <si>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</si>
  <si>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</si>
  <si>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</si>
  <si>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</si>
  <si>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</si>
  <si>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</si>
  <si>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</si>
  <si>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</si>
  <si>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</si>
  <si>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</si>
  <si>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</si>
  <si>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</si>
  <si>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</si>
  <si>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</si>
  <si>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</si>
  <si>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</si>
  <si>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</si>
  <si>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</si>
  <si>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</si>
  <si>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</si>
  <si>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</si>
  <si>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</si>
  <si>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</si>
  <si>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</si>
  <si>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</si>
  <si>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</si>
  <si>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</si>
  <si>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</si>
  <si>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</si>
  <si>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</si>
  <si>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</si>
  <si>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</si>
  <si>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</si>
  <si>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</si>
  <si>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</si>
  <si>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</si>
  <si>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</si>
  <si>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</si>
  <si>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</si>
  <si>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</si>
  <si>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</si>
  <si>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</si>
  <si>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</si>
  <si>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</si>
  <si>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</si>
  <si>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</si>
  <si>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MARIA JUANA JOSEFINA CASTRO SANCHEZ</t>
  </si>
  <si>
    <t>HECTOR PIEDRAS</t>
  </si>
  <si>
    <t>INSTITUTO DE ESTUDIOS UNIVERSITARIOS AC</t>
  </si>
  <si>
    <t>SAN MIGUEL</t>
  </si>
  <si>
    <t>LIAN HUANGAI HONG</t>
  </si>
  <si>
    <t>BENITO ALONZO</t>
  </si>
  <si>
    <t>ARELI DEL CARMEN TEJEDA HABIDE</t>
  </si>
  <si>
    <t>CARNICERIA DE JESUS</t>
  </si>
  <si>
    <t>MARIA ELENA</t>
  </si>
  <si>
    <t>GRUPO CIRMA MART SA DE CV</t>
  </si>
  <si>
    <t>MERCADO COCOTA</t>
  </si>
  <si>
    <t>MIGUELINA PONCE</t>
  </si>
  <si>
    <t>CAFÉ TRES GALLOS  (Carlos Mtz )</t>
  </si>
  <si>
    <t>LA IGLESIA DE JESUSCRISTO DE LOS SANTOS DE LOS ULTIMOS DIAS EN MEXICO A.R.</t>
  </si>
  <si>
    <t>HIJAS DE SANTA MARIA DE GUADALUPE AR</t>
  </si>
  <si>
    <t>ISRAEL TORRES</t>
  </si>
  <si>
    <t>TAQUERIA LOS PERICOS</t>
  </si>
  <si>
    <t>AUSENCIO VAZQUEZ BRIONES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</si>
  <si>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</si>
  <si>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</si>
  <si>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</si>
  <si>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</si>
  <si>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</si>
  <si>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</si>
  <si>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</si>
  <si>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</si>
  <si>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ROSENDO PEREZ</t>
  </si>
  <si>
    <t>PRIMITIVO PEREZ</t>
  </si>
  <si>
    <t xml:space="preserve"> HERMANOS BECERRA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</si>
  <si>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</si>
  <si>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</si>
  <si>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</si>
  <si>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</si>
  <si>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</si>
  <si>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</si>
  <si>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</si>
  <si>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</si>
  <si>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</si>
  <si>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</si>
  <si>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</si>
  <si>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</si>
  <si>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</si>
  <si>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</si>
  <si>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</si>
  <si>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</si>
  <si>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</si>
  <si>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</si>
  <si>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</si>
  <si>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</si>
  <si>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</si>
  <si>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</si>
  <si>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</si>
  <si>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</si>
  <si>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</si>
  <si>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</si>
  <si>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</si>
  <si>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</si>
  <si>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</si>
  <si>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</si>
  <si>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</si>
  <si>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</si>
  <si>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</si>
  <si>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</si>
  <si>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</si>
  <si>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</si>
  <si>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</si>
  <si>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</si>
  <si>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</si>
  <si>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</si>
  <si>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</si>
  <si>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</si>
  <si>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</si>
  <si>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</si>
  <si>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>OPERADORA DE SERVICIOS AIOLA PALACE S DE RL DE CV</t>
  </si>
  <si>
    <t>Vendedor</t>
  </si>
  <si>
    <t>PORFIRIO CRUZ</t>
  </si>
  <si>
    <t>MARTIN LIMON LOPEZ</t>
  </si>
  <si>
    <t>IGLESIA METODISTA DE MEXICO AR</t>
  </si>
  <si>
    <t>TUBERIAS Y VALVULAS INDS GOMEZ SA</t>
  </si>
  <si>
    <t>GRUPO COVAGA SA DE CV</t>
  </si>
  <si>
    <t>MARIO ROJAS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</si>
  <si>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</si>
  <si>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</si>
  <si>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</si>
  <si>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</si>
  <si>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</si>
  <si>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</si>
  <si>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</si>
  <si>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</si>
  <si>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</si>
  <si>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</si>
  <si>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</si>
  <si>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</si>
  <si>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</si>
  <si>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</si>
  <si>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</si>
  <si>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</si>
  <si>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</si>
  <si>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</si>
  <si>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</si>
  <si>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</si>
  <si>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</si>
  <si>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</si>
  <si>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</si>
  <si>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</si>
  <si>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</si>
  <si>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</si>
  <si>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</si>
  <si>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</si>
  <si>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</si>
  <si>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RUFILIO CASTRO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</si>
  <si>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</si>
  <si>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</si>
  <si>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</si>
  <si>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</si>
  <si>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</si>
  <si>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</si>
  <si>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</si>
  <si>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</si>
  <si>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</si>
  <si>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</si>
  <si>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</si>
  <si>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</si>
  <si>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</si>
  <si>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</si>
  <si>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</si>
  <si>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</si>
  <si>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</si>
  <si>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</si>
  <si>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</si>
  <si>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</si>
  <si>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</si>
  <si>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</si>
  <si>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</si>
  <si>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</si>
  <si>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</si>
  <si>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</si>
  <si>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</si>
  <si>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</si>
  <si>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</si>
  <si>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</si>
  <si>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</si>
  <si>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</si>
  <si>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</si>
  <si>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</si>
  <si>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</si>
  <si>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</si>
  <si>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</si>
  <si>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</si>
  <si>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</si>
  <si>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DOLE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</si>
  <si>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</si>
  <si>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</si>
  <si>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</si>
  <si>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</si>
  <si>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</si>
  <si>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</si>
  <si>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</si>
  <si>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</si>
  <si>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</si>
  <si>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</si>
  <si>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</si>
  <si>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</si>
  <si>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</si>
  <si>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</si>
  <si>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</si>
  <si>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</si>
  <si>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</si>
  <si>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</si>
  <si>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</si>
  <si>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</si>
  <si>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</si>
  <si>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</si>
  <si>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</si>
  <si>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</si>
  <si>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</si>
  <si>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</si>
  <si>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</si>
  <si>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</si>
  <si>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</si>
  <si>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</si>
  <si>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</si>
  <si>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</si>
  <si>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ECOLOGICO</t>
  </si>
  <si>
    <t>JOSE MANUEL HEREDIA MARTINEZ</t>
  </si>
  <si>
    <t>SER SALUDABLE SA DE CV</t>
  </si>
  <si>
    <t>MARIA DEL ROSARIO GOMEZ MENDEZ</t>
  </si>
  <si>
    <t>DEFENSORES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</si>
  <si>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</si>
  <si>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</si>
  <si>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</si>
  <si>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</si>
  <si>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</si>
  <si>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</si>
  <si>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</si>
  <si>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</si>
  <si>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</si>
  <si>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</si>
  <si>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</si>
  <si>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</si>
  <si>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</si>
  <si>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</si>
  <si>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</si>
  <si>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</si>
  <si>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</si>
  <si>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</si>
  <si>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</si>
  <si>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</si>
  <si>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</si>
  <si>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</si>
  <si>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</si>
  <si>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</si>
  <si>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</si>
  <si>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</si>
  <si>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</si>
  <si>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</si>
  <si>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</si>
  <si>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</si>
  <si>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</si>
  <si>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.0567 I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</si>
  <si>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</si>
  <si>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</si>
  <si>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</si>
  <si>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</si>
  <si>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</si>
  <si>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</si>
  <si>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</si>
  <si>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</si>
  <si>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</si>
  <si>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</si>
  <si>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</si>
  <si>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</si>
  <si>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</si>
  <si>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</si>
  <si>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</si>
  <si>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</si>
  <si>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</si>
  <si>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</si>
  <si>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</si>
  <si>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</si>
  <si>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</si>
  <si>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</si>
  <si>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</si>
  <si>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</si>
  <si>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</si>
  <si>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</si>
  <si>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</si>
  <si>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</si>
  <si>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</si>
  <si>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</si>
  <si>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</si>
  <si>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</si>
  <si>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</si>
  <si>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</si>
  <si>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</si>
  <si>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</si>
  <si>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</si>
  <si>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</si>
  <si>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</si>
  <si>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</si>
  <si>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</si>
  <si>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</si>
  <si>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</si>
  <si>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</si>
  <si>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</si>
  <si>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</si>
  <si>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</si>
  <si>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</si>
  <si>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</si>
  <si>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</si>
  <si>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</si>
  <si>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</si>
  <si>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</si>
  <si>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</si>
  <si>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</si>
  <si>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</si>
  <si>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</si>
  <si>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</si>
  <si>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</si>
  <si>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</si>
  <si>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</si>
  <si>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</si>
  <si>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</si>
  <si>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</si>
  <si>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</si>
  <si>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</si>
  <si>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 xml:space="preserve">RICARDO 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</si>
  <si>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</si>
  <si>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</si>
  <si>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</si>
  <si>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</si>
  <si>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</si>
  <si>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</si>
  <si>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</si>
  <si>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</si>
  <si>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</si>
  <si>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</si>
  <si>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</si>
  <si>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</si>
  <si>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</si>
  <si>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</si>
  <si>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</si>
  <si>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</si>
  <si>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</si>
  <si>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</si>
  <si>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</si>
  <si>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</si>
  <si>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</si>
  <si>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</si>
  <si>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</si>
  <si>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</si>
  <si>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</si>
  <si>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</si>
  <si>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</si>
  <si>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</si>
  <si>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</si>
  <si>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</si>
  <si>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 xml:space="preserve">JOSE 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</si>
  <si>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</si>
  <si>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</si>
  <si>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</si>
  <si>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</si>
  <si>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</si>
  <si>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</si>
  <si>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</si>
  <si>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</si>
  <si>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</si>
  <si>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</si>
  <si>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</si>
  <si>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</si>
  <si>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</si>
  <si>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</si>
  <si>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</si>
  <si>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</si>
  <si>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</si>
  <si>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</si>
  <si>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</si>
  <si>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</si>
  <si>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</si>
  <si>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</si>
  <si>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</si>
  <si>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</si>
  <si>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</si>
  <si>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</si>
  <si>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</si>
  <si>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</si>
  <si>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</si>
  <si>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</si>
  <si>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</si>
  <si>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</si>
  <si>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</si>
  <si>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</si>
  <si>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</si>
  <si>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</si>
  <si>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</si>
  <si>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</si>
  <si>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</si>
  <si>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</si>
  <si>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</si>
  <si>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</si>
  <si>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</si>
  <si>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</si>
  <si>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</si>
  <si>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</si>
  <si>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</si>
  <si>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</si>
  <si>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</si>
  <si>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</si>
  <si>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</si>
  <si>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</si>
  <si>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</si>
  <si>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</si>
  <si>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</si>
  <si>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</si>
  <si>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GIOVANNY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</si>
  <si>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</si>
  <si>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</si>
  <si>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</si>
  <si>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</si>
  <si>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</si>
  <si>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</si>
  <si>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</si>
  <si>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</si>
  <si>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</si>
  <si>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</si>
  <si>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</si>
  <si>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</si>
  <si>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</si>
  <si>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</si>
  <si>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</si>
  <si>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</si>
  <si>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</si>
  <si>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HOTEL COLONIAL</t>
  </si>
  <si>
    <t>YAZMIN CORONA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</si>
  <si>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</si>
  <si>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</si>
  <si>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</si>
  <si>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</si>
  <si>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</si>
  <si>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</si>
  <si>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</si>
  <si>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</si>
  <si>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</si>
  <si>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</si>
  <si>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</si>
  <si>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</si>
  <si>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</si>
  <si>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</si>
  <si>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</si>
  <si>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</si>
  <si>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</si>
  <si>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</si>
  <si>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</si>
  <si>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</si>
  <si>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</si>
  <si>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</si>
  <si>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</si>
  <si>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>HUMBERTO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</si>
  <si>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</si>
  <si>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</si>
  <si>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</si>
  <si>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</si>
  <si>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</si>
  <si>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</si>
  <si>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</si>
  <si>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</si>
  <si>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</si>
  <si>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</si>
  <si>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</si>
  <si>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</si>
  <si>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</si>
  <si>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,0344 S</t>
  </si>
  <si>
    <t>JESUS LOPEZ</t>
  </si>
  <si>
    <t xml:space="preserve">RAUL </t>
  </si>
  <si>
    <t>Monica Zenteno</t>
  </si>
  <si>
    <t>LOS GALLOS</t>
  </si>
  <si>
    <t>FRIDA</t>
  </si>
  <si>
    <t xml:space="preserve">GUSTAVO </t>
  </si>
  <si>
    <t>ALICIA CARRASCO</t>
  </si>
  <si>
    <t>GRACIELA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</si>
  <si>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</si>
  <si>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</si>
  <si>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</si>
  <si>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</si>
  <si>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</si>
  <si>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</si>
  <si>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</si>
  <si>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</si>
  <si>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</si>
  <si>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</si>
  <si>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</si>
  <si>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</si>
  <si>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</si>
  <si>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</si>
  <si>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</si>
  <si>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</si>
  <si>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</si>
  <si>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</si>
  <si>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</si>
  <si>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</si>
  <si>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</si>
  <si>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</si>
  <si>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</si>
  <si>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</si>
  <si>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</si>
  <si>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</si>
  <si>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</si>
  <si>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</si>
  <si>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</si>
  <si>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</si>
  <si>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</si>
  <si>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</si>
  <si>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</si>
  <si>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</si>
  <si>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</si>
  <si>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</si>
  <si>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</si>
  <si>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</si>
  <si>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</si>
  <si>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</si>
  <si>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</si>
  <si>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</si>
  <si>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</si>
  <si>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</si>
  <si>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SRA. INES</t>
  </si>
  <si>
    <t>CACERES</t>
  </si>
  <si>
    <t>URBY</t>
  </si>
  <si>
    <t>,0121 T</t>
  </si>
  <si>
    <t>CARLOS LUNA</t>
  </si>
  <si>
    <t>,0134 T</t>
  </si>
  <si>
    <t xml:space="preserve">BENJAMIN </t>
  </si>
  <si>
    <t>,0147 T</t>
  </si>
  <si>
    <t>,0148 T</t>
  </si>
  <si>
    <t>,0251 T</t>
  </si>
  <si>
    <t>REMISIONES DE      FEBRERO     2 0 1 3</t>
  </si>
  <si>
    <r>
      <t xml:space="preserve">OBRADOR </t>
    </r>
    <r>
      <rPr>
        <b/>
        <sz val="16"/>
        <color theme="1"/>
        <rFont val="Calibri"/>
        <family val="2"/>
        <scheme val="minor"/>
      </rPr>
      <t xml:space="preserve">2 </t>
    </r>
    <r>
      <rPr>
        <b/>
        <sz val="14"/>
        <color theme="1"/>
        <rFont val="Calibri"/>
        <family val="2"/>
        <scheme val="minor"/>
      </rPr>
      <t xml:space="preserve">  FEBRERO         2 0 1 3 </t>
    </r>
  </si>
  <si>
    <t>OSVALDO</t>
  </si>
  <si>
    <t>T</t>
  </si>
  <si>
    <t>JIRETH</t>
  </si>
  <si>
    <t>,0256 T</t>
  </si>
  <si>
    <t>,0257 T</t>
  </si>
  <si>
    <t>,0258 T</t>
  </si>
  <si>
    <t>,0259 T</t>
  </si>
  <si>
    <t>,0260 T</t>
  </si>
  <si>
    <t>,0261 T</t>
  </si>
  <si>
    <t>,0262 T</t>
  </si>
  <si>
    <t>LALO</t>
  </si>
  <si>
    <t>SORPRESA</t>
  </si>
  <si>
    <t>,0263 T</t>
  </si>
  <si>
    <t>,0264 T</t>
  </si>
  <si>
    <t>,0265 T</t>
  </si>
  <si>
    <t>,0266 T</t>
  </si>
  <si>
    <t>,0267 T</t>
  </si>
  <si>
    <t>,0268 T</t>
  </si>
  <si>
    <t>,0269 T</t>
  </si>
  <si>
    <t>,0270 T</t>
  </si>
  <si>
    <t>,0271 T</t>
  </si>
  <si>
    <t>,0272 T</t>
  </si>
  <si>
    <t>,0273 T</t>
  </si>
  <si>
    <t>,0274 T</t>
  </si>
  <si>
    <t>,0275 T</t>
  </si>
  <si>
    <t>GUSTAVO</t>
  </si>
  <si>
    <t>CRISTIAN</t>
  </si>
  <si>
    <t>,0276 T</t>
  </si>
  <si>
    <t>,0277 T</t>
  </si>
  <si>
    <t>,0278 T</t>
  </si>
  <si>
    <t>,0279 T</t>
  </si>
  <si>
    <t>,0280 T</t>
  </si>
  <si>
    <t>,0281 T</t>
  </si>
  <si>
    <t>,0282 T</t>
  </si>
  <si>
    <t>,0283 T</t>
  </si>
  <si>
    <t>CHRISTIAN</t>
  </si>
  <si>
    <t>,0284 T</t>
  </si>
  <si>
    <t>ELSA</t>
  </si>
  <si>
    <t>,0285 T</t>
  </si>
  <si>
    <t>,0286 T</t>
  </si>
  <si>
    <t>,0287 T</t>
  </si>
  <si>
    <t>,0288 T</t>
  </si>
  <si>
    <t>,0289 T</t>
  </si>
  <si>
    <t>,0290 T</t>
  </si>
  <si>
    <t>,0291 T</t>
  </si>
  <si>
    <t>,0292 T</t>
  </si>
  <si>
    <t>,0293 T</t>
  </si>
  <si>
    <t>,0294 T</t>
  </si>
  <si>
    <t>VANZINI</t>
  </si>
  <si>
    <t>,0295 T</t>
  </si>
  <si>
    <t>,0296 T</t>
  </si>
  <si>
    <t>,0151</t>
  </si>
  <si>
    <t>,0152</t>
  </si>
  <si>
    <t>,0153</t>
  </si>
  <si>
    <t>,0154</t>
  </si>
  <si>
    <t>,0155</t>
  </si>
  <si>
    <t>,0297 T</t>
  </si>
  <si>
    <t>,0298 T</t>
  </si>
  <si>
    <t>,0299 T</t>
  </si>
  <si>
    <t>,0300 T</t>
  </si>
  <si>
    <t>,0151 T</t>
  </si>
  <si>
    <t>,0152 T</t>
  </si>
  <si>
    <t>,0153 T</t>
  </si>
  <si>
    <t>,0154 T</t>
  </si>
  <si>
    <t>,0155 T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</si>
  <si>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</si>
  <si>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</si>
  <si>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</si>
  <si>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</si>
  <si>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</si>
  <si>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</si>
  <si>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</si>
  <si>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</si>
  <si>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</si>
  <si>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</si>
  <si>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</si>
  <si>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</si>
  <si>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</si>
  <si>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LUPITA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</si>
  <si>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</si>
  <si>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</si>
  <si>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</si>
  <si>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</si>
  <si>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</si>
  <si>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</si>
  <si>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</si>
  <si>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</si>
  <si>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</si>
  <si>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</si>
  <si>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</si>
  <si>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</si>
  <si>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</si>
  <si>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</si>
  <si>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</si>
  <si>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</si>
  <si>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</si>
  <si>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</si>
  <si>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</si>
  <si>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</si>
  <si>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</si>
  <si>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</si>
  <si>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</si>
  <si>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</si>
  <si>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</si>
  <si>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</si>
  <si>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</si>
  <si>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</si>
  <si>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</si>
  <si>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</si>
  <si>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</si>
  <si>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</si>
  <si>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</si>
  <si>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</si>
  <si>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</si>
  <si>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</si>
  <si>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</si>
  <si>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</si>
  <si>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</si>
  <si>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</si>
  <si>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</si>
  <si>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</si>
  <si>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</si>
  <si>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</si>
  <si>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</si>
  <si>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</si>
  <si>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</si>
  <si>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</si>
  <si>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</si>
  <si>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</si>
  <si>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</si>
  <si>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</si>
  <si>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</si>
  <si>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</si>
  <si>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</si>
  <si>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</si>
  <si>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</si>
  <si>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</si>
  <si>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</si>
  <si>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</si>
  <si>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</si>
  <si>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</si>
  <si>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</si>
  <si>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</si>
  <si>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,0156 T</t>
  </si>
  <si>
    <t>,0157 T</t>
  </si>
  <si>
    <t>,0158 T</t>
  </si>
  <si>
    <t>,0159 T</t>
  </si>
  <si>
    <t>,0160 T</t>
  </si>
  <si>
    <t>,0161 T</t>
  </si>
  <si>
    <t>,0162 T</t>
  </si>
  <si>
    <t>,0163 T</t>
  </si>
  <si>
    <t>,0164 T</t>
  </si>
  <si>
    <t>,0165 T</t>
  </si>
  <si>
    <t>,0166 T</t>
  </si>
  <si>
    <t>,0167 T</t>
  </si>
  <si>
    <t>,0168 T</t>
  </si>
  <si>
    <t>,0169 T</t>
  </si>
  <si>
    <t xml:space="preserve">JOSE   </t>
  </si>
  <si>
    <t>,0170 T</t>
  </si>
  <si>
    <t>,0171 T</t>
  </si>
  <si>
    <t>,0172 T</t>
  </si>
  <si>
    <t>,0173 T</t>
  </si>
  <si>
    <t>,0174 T</t>
  </si>
  <si>
    <t>,0175 T</t>
  </si>
  <si>
    <t>,0176 T</t>
  </si>
  <si>
    <t>NOBLEZA</t>
  </si>
  <si>
    <t>,0177 T</t>
  </si>
  <si>
    <t>,0178 T</t>
  </si>
  <si>
    <t>,0179 T</t>
  </si>
  <si>
    <t>,0180 T</t>
  </si>
  <si>
    <t>,0181 T</t>
  </si>
  <si>
    <t>,0182 T</t>
  </si>
  <si>
    <t>,0183 T</t>
  </si>
  <si>
    <t>JOSE</t>
  </si>
  <si>
    <t>ALDO</t>
  </si>
  <si>
    <t>CANCELADA</t>
  </si>
  <si>
    <t>,0184 T</t>
  </si>
  <si>
    <t>,0185 T</t>
  </si>
  <si>
    <t>,0186 T</t>
  </si>
  <si>
    <t>,0188 T</t>
  </si>
  <si>
    <t>,0189 T</t>
  </si>
  <si>
    <t>,0190 T</t>
  </si>
  <si>
    <t>,0191 T</t>
  </si>
  <si>
    <t>,0192 T</t>
  </si>
  <si>
    <t>,0193 T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</si>
  <si>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</si>
  <si>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</si>
  <si>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</si>
  <si>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</si>
  <si>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</si>
  <si>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</si>
  <si>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</si>
  <si>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</si>
  <si>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</si>
  <si>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</si>
  <si>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</si>
  <si>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</si>
  <si>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</si>
  <si>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</si>
  <si>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</si>
  <si>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</si>
  <si>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</si>
  <si>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</si>
  <si>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,0194 T</t>
  </si>
  <si>
    <t>,0195 T</t>
  </si>
  <si>
    <t>,0196 T</t>
  </si>
  <si>
    <t>,0197 T</t>
  </si>
  <si>
    <t>,0198 T</t>
  </si>
  <si>
    <t>,0199 T</t>
  </si>
  <si>
    <t>,0200 T</t>
  </si>
  <si>
    <t>,0201 T</t>
  </si>
  <si>
    <t>CARMELO</t>
  </si>
  <si>
    <t>,0202 T</t>
  </si>
  <si>
    <t>,0203 T</t>
  </si>
  <si>
    <t>,0204 T</t>
  </si>
  <si>
    <t>,0205 T</t>
  </si>
  <si>
    <t>,0206 T</t>
  </si>
  <si>
    <t>,0207 T</t>
  </si>
  <si>
    <t>,0208 T</t>
  </si>
  <si>
    <t>,0209 T</t>
  </si>
  <si>
    <t>,0210 T</t>
  </si>
  <si>
    <t>,0211 T</t>
  </si>
  <si>
    <t>,0212 T</t>
  </si>
  <si>
    <t>,0213 T</t>
  </si>
  <si>
    <t>,0214 T</t>
  </si>
  <si>
    <t>,0215 T</t>
  </si>
  <si>
    <t>,0216 T</t>
  </si>
  <si>
    <t>,0217 T</t>
  </si>
  <si>
    <t>,0218 T</t>
  </si>
  <si>
    <t>,0219 T</t>
  </si>
  <si>
    <t>,0220 T</t>
  </si>
  <si>
    <t>,0221 T</t>
  </si>
  <si>
    <t>,0222 T</t>
  </si>
  <si>
    <t>,0223 T</t>
  </si>
  <si>
    <t>,0224 T</t>
  </si>
  <si>
    <t>,0225 T</t>
  </si>
  <si>
    <t>,0226 T</t>
  </si>
  <si>
    <t>,0227 T</t>
  </si>
  <si>
    <t>,0228 T</t>
  </si>
  <si>
    <t>,0229 T</t>
  </si>
  <si>
    <t>,0230 T</t>
  </si>
  <si>
    <t>07-FEB  67,020.00  16-FEB  12,674.50</t>
  </si>
  <si>
    <t>CRISTO</t>
  </si>
  <si>
    <t>,0231 T</t>
  </si>
  <si>
    <t>,0232 T</t>
  </si>
  <si>
    <t>,0233 T</t>
  </si>
  <si>
    <t>,0234 T</t>
  </si>
  <si>
    <t>,0235 T</t>
  </si>
  <si>
    <t>,0236 T</t>
  </si>
  <si>
    <t>,0237 T</t>
  </si>
  <si>
    <t>,0238 T</t>
  </si>
  <si>
    <t>LUIS ZOQUIAPA</t>
  </si>
  <si>
    <t xml:space="preserve">,0301 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</si>
  <si>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</si>
  <si>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</si>
  <si>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</si>
  <si>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</si>
  <si>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</si>
  <si>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</si>
  <si>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</si>
  <si>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</si>
  <si>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</si>
  <si>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</si>
  <si>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</si>
  <si>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</si>
  <si>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</si>
  <si>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</si>
  <si>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</si>
  <si>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</si>
  <si>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</si>
  <si>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</si>
  <si>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</si>
  <si>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</si>
  <si>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</si>
  <si>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</si>
  <si>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</si>
  <si>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</si>
  <si>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</si>
  <si>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</si>
  <si>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</si>
  <si>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</si>
  <si>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</si>
  <si>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</si>
  <si>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</si>
  <si>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</si>
  <si>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</si>
  <si>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</si>
  <si>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</si>
  <si>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</si>
  <si>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</si>
  <si>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</si>
  <si>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</si>
  <si>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</si>
  <si>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</si>
  <si>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</si>
  <si>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</si>
  <si>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</si>
  <si>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</si>
  <si>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,0239 T</t>
  </si>
  <si>
    <t>,0240 T</t>
  </si>
  <si>
    <t>,0241 T</t>
  </si>
  <si>
    <t>,0242 T</t>
  </si>
  <si>
    <t>,0243 T</t>
  </si>
  <si>
    <t>,0244 T</t>
  </si>
  <si>
    <t>,0245 T</t>
  </si>
  <si>
    <t>,0246 T</t>
  </si>
  <si>
    <t>,0247 T</t>
  </si>
  <si>
    <t>,0248 T</t>
  </si>
  <si>
    <t>,0249 T</t>
  </si>
  <si>
    <t>,0250 T</t>
  </si>
  <si>
    <t>,0301 T</t>
  </si>
  <si>
    <t>BENJAMIN</t>
  </si>
  <si>
    <t>,0302 T</t>
  </si>
  <si>
    <t>,0303 T</t>
  </si>
  <si>
    <t>,0304 T</t>
  </si>
  <si>
    <t>,0305 T</t>
  </si>
  <si>
    <t>,0306 T</t>
  </si>
  <si>
    <t>,0307 T</t>
  </si>
  <si>
    <t>,0308 T</t>
  </si>
  <si>
    <t>,0309 T</t>
  </si>
  <si>
    <t>,0310 T</t>
  </si>
  <si>
    <t>,0311 T</t>
  </si>
  <si>
    <t>,0312 T</t>
  </si>
  <si>
    <t>,0313 T</t>
  </si>
  <si>
    <t>,0314 T</t>
  </si>
  <si>
    <t>,0315 T</t>
  </si>
  <si>
    <t>,0316 T</t>
  </si>
  <si>
    <t>,0317 T</t>
  </si>
  <si>
    <t>,0318 T</t>
  </si>
  <si>
    <t>,0319 T</t>
  </si>
  <si>
    <t>,0320 T</t>
  </si>
  <si>
    <t>,0321 T</t>
  </si>
  <si>
    <t>,0322 T</t>
  </si>
  <si>
    <t>,0323 T</t>
  </si>
  <si>
    <t>,0324 T</t>
  </si>
  <si>
    <t>,0325 T</t>
  </si>
  <si>
    <t>,0326 T</t>
  </si>
  <si>
    <t>0327 T</t>
  </si>
  <si>
    <t>,0328 T</t>
  </si>
  <si>
    <t>,0329 T</t>
  </si>
  <si>
    <t>,0330 T</t>
  </si>
  <si>
    <t>,0331 T</t>
  </si>
  <si>
    <t>,0332 T</t>
  </si>
  <si>
    <t xml:space="preserve">OBRADOR   </t>
  </si>
  <si>
    <t>,0333 T</t>
  </si>
  <si>
    <t>,0334 T</t>
  </si>
  <si>
    <t>,0335 T</t>
  </si>
  <si>
    <t>,0336 T</t>
  </si>
  <si>
    <t>,0337 T</t>
  </si>
  <si>
    <t>,0338 T</t>
  </si>
  <si>
    <t>,0339 T</t>
  </si>
  <si>
    <t>,0340 T</t>
  </si>
  <si>
    <t>LUIS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</si>
  <si>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</si>
  <si>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</si>
  <si>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</si>
  <si>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</si>
  <si>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</si>
  <si>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</si>
  <si>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</si>
  <si>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</si>
  <si>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</si>
  <si>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</si>
  <si>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</si>
  <si>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</si>
  <si>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</si>
  <si>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</si>
  <si>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</si>
  <si>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</si>
  <si>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</si>
  <si>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</si>
  <si>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</si>
  <si>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</si>
  <si>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</si>
  <si>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</si>
  <si>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</si>
  <si>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</si>
  <si>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</si>
  <si>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</si>
  <si>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</si>
  <si>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</si>
  <si>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</si>
  <si>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</si>
  <si>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</si>
  <si>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</si>
  <si>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</si>
  <si>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</si>
  <si>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</si>
  <si>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</si>
  <si>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</si>
  <si>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</si>
  <si>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</si>
  <si>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</si>
  <si>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</si>
  <si>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</si>
  <si>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</si>
  <si>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</si>
  <si>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</si>
  <si>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</si>
  <si>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</si>
  <si>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</si>
  <si>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</si>
  <si>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</si>
  <si>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</si>
  <si>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</si>
  <si>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</si>
  <si>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</si>
  <si>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</si>
  <si>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</si>
  <si>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</si>
  <si>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</si>
  <si>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</si>
  <si>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</si>
  <si>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</si>
  <si>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</si>
  <si>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</si>
  <si>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,0341 T</t>
  </si>
  <si>
    <t>,0342 T</t>
  </si>
  <si>
    <t>,0343 T</t>
  </si>
  <si>
    <t>,0344 T</t>
  </si>
  <si>
    <t>,0345 T</t>
  </si>
  <si>
    <t>,0346 T</t>
  </si>
  <si>
    <t>,0347 T</t>
  </si>
  <si>
    <t>,0348 T</t>
  </si>
  <si>
    <t>,0349 T</t>
  </si>
  <si>
    <t>,0350 T</t>
  </si>
  <si>
    <t>,0351 T</t>
  </si>
  <si>
    <t>,0352 T</t>
  </si>
  <si>
    <t>,0353 T</t>
  </si>
  <si>
    <t>,0354 T</t>
  </si>
  <si>
    <t>,0355 T</t>
  </si>
  <si>
    <t>,0356 T</t>
  </si>
  <si>
    <t>,0357 T</t>
  </si>
  <si>
    <t>,0358 T</t>
  </si>
  <si>
    <t>,0359 T</t>
  </si>
  <si>
    <t>,0360 T</t>
  </si>
  <si>
    <t>,0361 T</t>
  </si>
  <si>
    <t>,0362 T</t>
  </si>
  <si>
    <t>,0363 T</t>
  </si>
  <si>
    <t>MIGUEL</t>
  </si>
  <si>
    <t>,0364 T</t>
  </si>
  <si>
    <t>,0365 T</t>
  </si>
  <si>
    <t>,0366 T</t>
  </si>
  <si>
    <t>,0367 T</t>
  </si>
  <si>
    <t>,0368 T</t>
  </si>
  <si>
    <t>,0369 T</t>
  </si>
  <si>
    <t>,0370 T</t>
  </si>
  <si>
    <t>,0371 T</t>
  </si>
  <si>
    <t>,0372 T</t>
  </si>
  <si>
    <t>,0373 T</t>
  </si>
  <si>
    <t>,0374 T</t>
  </si>
  <si>
    <t>,0375 T</t>
  </si>
  <si>
    <t>,0376 T</t>
  </si>
  <si>
    <t>,0377 T</t>
  </si>
  <si>
    <t>,0378 T</t>
  </si>
  <si>
    <t>,0379 T</t>
  </si>
  <si>
    <t>,0380 T</t>
  </si>
  <si>
    <t>MARINÉ</t>
  </si>
  <si>
    <t>,0381 T</t>
  </si>
  <si>
    <t>,0382 T</t>
  </si>
  <si>
    <t>,0383 T</t>
  </si>
  <si>
    <t>,0384 T</t>
  </si>
  <si>
    <t>,0385 T</t>
  </si>
  <si>
    <t>,0386 T</t>
  </si>
  <si>
    <t>,0387 T</t>
  </si>
  <si>
    <t>,0388 T</t>
  </si>
  <si>
    <t>,0389 T</t>
  </si>
  <si>
    <t>,0390 T</t>
  </si>
  <si>
    <t>,0391 T</t>
  </si>
  <si>
    <t>,0392 T</t>
  </si>
  <si>
    <t>,0393 T</t>
  </si>
  <si>
    <t>,0394 T</t>
  </si>
  <si>
    <t>,0395 T</t>
  </si>
  <si>
    <t>REMISIONES DE    FEBRERO      2 0  1 3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</si>
  <si>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</si>
  <si>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,0573</t>
  </si>
  <si>
    <t>N</t>
  </si>
  <si>
    <t>,0574</t>
  </si>
  <si>
    <t>,0575</t>
  </si>
  <si>
    <t>CIC</t>
  </si>
  <si>
    <t>,0576</t>
  </si>
  <si>
    <t>,0577</t>
  </si>
  <si>
    <t>,0578</t>
  </si>
  <si>
    <t>CATALINA</t>
  </si>
  <si>
    <t>,0579</t>
  </si>
  <si>
    <t>TACOS BUO</t>
  </si>
  <si>
    <t>,0580</t>
  </si>
  <si>
    <t>LA ORIENTAL</t>
  </si>
  <si>
    <t>,0581</t>
  </si>
  <si>
    <t>GALLOS</t>
  </si>
  <si>
    <t>,0582</t>
  </si>
  <si>
    <t>COMIDA CHINOS Capu</t>
  </si>
  <si>
    <t>,0583</t>
  </si>
  <si>
    <t>,0584</t>
  </si>
  <si>
    <t>,0585</t>
  </si>
  <si>
    <t>,0586</t>
  </si>
  <si>
    <t>MARGARITO</t>
  </si>
  <si>
    <t>,0587</t>
  </si>
  <si>
    <t>,0588</t>
  </si>
  <si>
    <t>,0589</t>
  </si>
  <si>
    <t>,0590</t>
  </si>
  <si>
    <t>,0591</t>
  </si>
  <si>
    <t>ELVIRA</t>
  </si>
  <si>
    <t>,0592</t>
  </si>
  <si>
    <t>PABLO</t>
  </si>
  <si>
    <t>,0593</t>
  </si>
  <si>
    <t>,0594</t>
  </si>
  <si>
    <t>,0595</t>
  </si>
  <si>
    <t>EL GRAN TACO</t>
  </si>
  <si>
    <t>,0596</t>
  </si>
  <si>
    <t>,0597</t>
  </si>
  <si>
    <t>ARCADIO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</si>
  <si>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</si>
  <si>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</si>
  <si>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</si>
  <si>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</si>
  <si>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</si>
  <si>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</si>
  <si>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</si>
  <si>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</si>
  <si>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PATY</t>
  </si>
  <si>
    <t>,0606</t>
  </si>
  <si>
    <t>TIA LUPE</t>
  </si>
  <si>
    <t>,0607</t>
  </si>
  <si>
    <t>,0608</t>
  </si>
  <si>
    <t>,0609</t>
  </si>
  <si>
    <t>,0610</t>
  </si>
  <si>
    <t>ADRIANA JUAREZ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</si>
  <si>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</si>
  <si>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</si>
  <si>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</si>
  <si>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</si>
  <si>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</si>
  <si>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</si>
  <si>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</si>
  <si>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</si>
  <si>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</si>
  <si>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</si>
  <si>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</si>
  <si>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</si>
  <si>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</si>
  <si>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</si>
  <si>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>CONCHITA</t>
  </si>
  <si>
    <t>,0625</t>
  </si>
  <si>
    <t>,0626</t>
  </si>
  <si>
    <t>,0627</t>
  </si>
  <si>
    <t>,0628</t>
  </si>
  <si>
    <t>ISACC</t>
  </si>
  <si>
    <t>,0629</t>
  </si>
  <si>
    <t>CRISTO REY</t>
  </si>
  <si>
    <t>,0630</t>
  </si>
  <si>
    <t>SANTOS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</si>
  <si>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</si>
  <si>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</si>
  <si>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</si>
  <si>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</si>
  <si>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</si>
  <si>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</si>
  <si>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</si>
  <si>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</si>
  <si>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</si>
  <si>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</si>
  <si>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</si>
  <si>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</si>
  <si>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RES FRIDA</t>
  </si>
  <si>
    <t>,0643</t>
  </si>
  <si>
    <t>,0644</t>
  </si>
  <si>
    <t>,0645</t>
  </si>
  <si>
    <t>MABY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</si>
  <si>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</si>
  <si>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</si>
  <si>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</si>
  <si>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</si>
  <si>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</si>
  <si>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</si>
  <si>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</si>
  <si>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</si>
  <si>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</si>
  <si>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</si>
  <si>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</si>
  <si>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</si>
  <si>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</si>
  <si>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EL CHIPOTLE</t>
  </si>
  <si>
    <t>,0659</t>
  </si>
  <si>
    <t>,0660</t>
  </si>
  <si>
    <t>,0661</t>
  </si>
  <si>
    <t>,0662</t>
  </si>
  <si>
    <t>,0663</t>
  </si>
  <si>
    <t>,0664</t>
  </si>
  <si>
    <t>,0665</t>
  </si>
  <si>
    <t>FABIAN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</si>
  <si>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</si>
  <si>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</si>
  <si>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</si>
  <si>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</si>
  <si>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</si>
  <si>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</si>
  <si>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</si>
  <si>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</si>
  <si>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</si>
  <si>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</si>
  <si>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</si>
  <si>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</si>
  <si>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</si>
  <si>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</si>
  <si>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</si>
  <si>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</si>
  <si>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CAMPOS</t>
  </si>
  <si>
    <t>,0682</t>
  </si>
  <si>
    <t>CAFÉ Y TACO</t>
  </si>
  <si>
    <t>,0683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</si>
  <si>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</si>
  <si>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,0684</t>
  </si>
  <si>
    <t>,0685</t>
  </si>
  <si>
    <t>,0686</t>
  </si>
  <si>
    <t>LOLITA</t>
  </si>
  <si>
    <t>,0687</t>
  </si>
  <si>
    <t>,0688</t>
  </si>
  <si>
    <t>,0689</t>
  </si>
  <si>
    <t>YESSICA N</t>
  </si>
  <si>
    <t>,0690</t>
  </si>
  <si>
    <t>,0691</t>
  </si>
  <si>
    <t>,0692</t>
  </si>
  <si>
    <t>,0693</t>
  </si>
  <si>
    <t>,0694</t>
  </si>
  <si>
    <t>,0695</t>
  </si>
  <si>
    <t>,0696</t>
  </si>
  <si>
    <t>CENADURIA SAN FRANCISCO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</si>
  <si>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</si>
  <si>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</si>
  <si>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</si>
  <si>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</si>
  <si>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</si>
  <si>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</si>
  <si>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</si>
  <si>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</si>
  <si>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</si>
  <si>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</si>
  <si>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</si>
  <si>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</si>
  <si>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</si>
  <si>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</si>
  <si>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MIRKO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</si>
  <si>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</si>
  <si>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</si>
  <si>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</si>
  <si>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</si>
  <si>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</si>
  <si>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</si>
  <si>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</si>
  <si>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</si>
  <si>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ARACELY</t>
  </si>
  <si>
    <t>,0719</t>
  </si>
  <si>
    <t>HERMANOS UROZA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</si>
  <si>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</si>
  <si>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</si>
  <si>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</si>
  <si>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</si>
  <si>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</si>
  <si>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</si>
  <si>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</si>
  <si>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</si>
  <si>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</si>
  <si>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</si>
  <si>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</si>
  <si>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</si>
  <si>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</si>
  <si>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</si>
  <si>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</si>
  <si>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</si>
  <si>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</si>
  <si>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</si>
  <si>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</si>
  <si>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</si>
  <si>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 xml:space="preserve">ANTONIO 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</si>
  <si>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</si>
  <si>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</si>
  <si>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</si>
  <si>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</si>
  <si>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</si>
  <si>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</si>
  <si>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</si>
  <si>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</si>
  <si>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</si>
  <si>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</si>
  <si>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</si>
  <si>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</si>
  <si>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</si>
  <si>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</si>
  <si>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</si>
  <si>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</si>
  <si>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</si>
  <si>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</si>
  <si>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</si>
  <si>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</si>
  <si>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</si>
  <si>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</si>
  <si>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</si>
  <si>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</si>
  <si>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</si>
  <si>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</si>
  <si>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</si>
  <si>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</si>
  <si>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</si>
  <si>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</si>
  <si>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</si>
  <si>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</si>
  <si>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</si>
  <si>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</si>
  <si>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</si>
  <si>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</si>
  <si>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</si>
  <si>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</si>
  <si>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</si>
  <si>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</si>
  <si>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</si>
  <si>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</si>
  <si>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GABRIEL</t>
  </si>
  <si>
    <t>,0781</t>
  </si>
  <si>
    <t>,0782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</si>
  <si>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</si>
  <si>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</si>
  <si>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</si>
  <si>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</si>
  <si>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</si>
  <si>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</si>
  <si>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</si>
  <si>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</si>
  <si>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</si>
  <si>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</si>
  <si>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</si>
  <si>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</si>
  <si>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</si>
  <si>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COMERCIO</t>
  </si>
  <si>
    <t>,0796</t>
  </si>
  <si>
    <t>,0797</t>
  </si>
  <si>
    <t>,0798</t>
  </si>
  <si>
    <t>,0799</t>
  </si>
  <si>
    <t>,0800</t>
  </si>
  <si>
    <t>,0801</t>
  </si>
  <si>
    <t>,0802</t>
  </si>
  <si>
    <t>THE KING ATLIXCO</t>
  </si>
  <si>
    <t>,0803</t>
  </si>
  <si>
    <t>CEREZO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</si>
  <si>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</si>
  <si>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</si>
  <si>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</si>
  <si>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</si>
  <si>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</si>
  <si>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</si>
  <si>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</si>
  <si>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</si>
  <si>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</si>
  <si>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</si>
  <si>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</si>
  <si>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</si>
  <si>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</si>
  <si>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</si>
  <si>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</si>
  <si>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</si>
  <si>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</si>
  <si>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</si>
  <si>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</si>
  <si>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</si>
  <si>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</si>
  <si>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</si>
  <si>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</si>
  <si>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</si>
  <si>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</si>
  <si>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</si>
  <si>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</si>
  <si>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</si>
  <si>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 xml:space="preserve">11 SUR 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</si>
  <si>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</si>
  <si>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</si>
  <si>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</si>
  <si>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</si>
  <si>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</si>
  <si>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</si>
  <si>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</si>
  <si>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</si>
  <si>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</si>
  <si>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</si>
  <si>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</si>
  <si>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</si>
  <si>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</si>
  <si>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</si>
  <si>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</si>
  <si>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</si>
  <si>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</si>
  <si>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</si>
  <si>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</si>
  <si>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</si>
  <si>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</si>
  <si>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</si>
  <si>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</si>
  <si>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</si>
  <si>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</si>
  <si>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</si>
  <si>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</si>
  <si>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</si>
  <si>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</si>
  <si>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</si>
  <si>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</si>
  <si>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</si>
  <si>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</si>
  <si>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</si>
  <si>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</si>
  <si>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</si>
  <si>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</si>
  <si>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</si>
  <si>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</si>
  <si>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</si>
  <si>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</si>
  <si>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</si>
  <si>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</si>
  <si>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</si>
  <si>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</si>
  <si>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</si>
  <si>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</si>
  <si>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</si>
  <si>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</si>
  <si>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</si>
  <si>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</si>
  <si>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</si>
  <si>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</si>
  <si>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</si>
  <si>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</si>
  <si>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</si>
  <si>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,0888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</si>
  <si>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</si>
  <si>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</si>
  <si>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</si>
  <si>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</si>
  <si>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</si>
  <si>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</si>
  <si>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</si>
  <si>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</si>
  <si>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</si>
  <si>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</si>
  <si>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</si>
  <si>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</si>
  <si>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</si>
  <si>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</si>
  <si>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,0903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</si>
  <si>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</si>
  <si>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</si>
  <si>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</si>
  <si>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</si>
  <si>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</si>
  <si>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</si>
  <si>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</si>
  <si>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</si>
  <si>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LUIS MARTINEZ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</si>
  <si>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</si>
  <si>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</si>
  <si>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</si>
  <si>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</si>
  <si>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</si>
  <si>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</si>
  <si>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</si>
  <si>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</si>
  <si>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</si>
  <si>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</si>
  <si>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</si>
  <si>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</si>
  <si>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</si>
  <si>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</si>
  <si>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</si>
  <si>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</si>
  <si>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</si>
  <si>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NICOLAS</t>
  </si>
  <si>
    <t>,0929</t>
  </si>
  <si>
    <t>,0930</t>
  </si>
  <si>
    <t>,0931</t>
  </si>
  <si>
    <t>,0932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</si>
  <si>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</si>
  <si>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</si>
  <si>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</si>
  <si>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</si>
  <si>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</si>
  <si>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</si>
  <si>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</si>
  <si>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</si>
  <si>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</si>
  <si>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</si>
  <si>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</si>
  <si>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</si>
  <si>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>,0945</t>
  </si>
  <si>
    <t>,0946</t>
  </si>
  <si>
    <t>SUPER RIVERA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</si>
  <si>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</si>
  <si>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</si>
  <si>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</si>
  <si>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</si>
  <si>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</si>
  <si>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</si>
  <si>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</si>
  <si>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</si>
  <si>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</si>
  <si>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</si>
  <si>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</si>
  <si>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</si>
  <si>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</si>
  <si>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</si>
  <si>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</si>
  <si>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</si>
  <si>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COMIDA CHINOS CHOLULA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</si>
  <si>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</si>
  <si>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</si>
  <si>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</si>
  <si>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</si>
  <si>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</si>
  <si>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</si>
  <si>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</si>
  <si>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</si>
  <si>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</si>
  <si>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</si>
  <si>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</si>
  <si>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</si>
  <si>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</si>
  <si>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</si>
  <si>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</si>
  <si>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</si>
  <si>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</si>
  <si>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</si>
  <si>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</si>
  <si>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</si>
  <si>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</si>
  <si>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</si>
  <si>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</si>
  <si>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</si>
  <si>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</si>
  <si>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,0988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</si>
  <si>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</si>
  <si>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</si>
  <si>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</si>
  <si>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</si>
  <si>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</si>
  <si>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</si>
  <si>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</si>
  <si>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</si>
  <si>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</si>
  <si>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</si>
  <si>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,1000</t>
  </si>
  <si>
    <t>,0001</t>
  </si>
  <si>
    <t>Ñ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</si>
  <si>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</si>
  <si>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</si>
  <si>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</si>
  <si>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</si>
  <si>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</si>
  <si>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</si>
  <si>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</si>
  <si>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</si>
  <si>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</si>
  <si>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</si>
  <si>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</si>
  <si>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</si>
  <si>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</si>
  <si>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</si>
  <si>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</si>
  <si>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</si>
  <si>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</si>
  <si>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</si>
  <si>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</si>
  <si>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</si>
  <si>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</si>
  <si>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</si>
  <si>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</si>
  <si>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</si>
  <si>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</si>
  <si>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ALEX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</si>
  <si>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</si>
  <si>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</si>
  <si>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</si>
  <si>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</si>
  <si>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</si>
  <si>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</si>
  <si>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</si>
  <si>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</si>
  <si>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</si>
  <si>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</si>
  <si>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</si>
  <si>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</si>
  <si>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</si>
  <si>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</si>
  <si>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</si>
  <si>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</si>
  <si>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</si>
  <si>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</si>
  <si>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</si>
  <si>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</si>
  <si>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</si>
  <si>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</si>
  <si>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</si>
  <si>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</si>
  <si>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</si>
  <si>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</si>
  <si>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</si>
  <si>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</si>
  <si>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</si>
  <si>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</si>
  <si>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</si>
  <si>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</si>
  <si>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</si>
  <si>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</si>
  <si>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</si>
  <si>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</si>
  <si>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</si>
  <si>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</si>
  <si>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</si>
  <si>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</si>
  <si>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</si>
  <si>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</si>
  <si>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</si>
  <si>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</si>
  <si>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</si>
  <si>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</si>
  <si>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</si>
  <si>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</si>
  <si>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</si>
  <si>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</si>
  <si>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c</t>
  </si>
  <si>
    <t>80 A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</si>
  <si>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FEBRERO           2 0 1 3</t>
    </r>
  </si>
  <si>
    <t>ARCHIVALDO</t>
  </si>
  <si>
    <t xml:space="preserve">ANGEL </t>
  </si>
  <si>
    <t>ALBERTO MOTA</t>
  </si>
  <si>
    <t>ALON</t>
  </si>
  <si>
    <t>ARTURO SANCHEZ</t>
  </si>
  <si>
    <t>BENITO</t>
  </si>
  <si>
    <t>BASILIO</t>
  </si>
  <si>
    <t>CENADURIA Sn FRANCISCO</t>
  </si>
  <si>
    <t>CARLOS MARTINEZ</t>
  </si>
  <si>
    <t>COMIDA CHINOS</t>
  </si>
  <si>
    <t>CARNITAS DE JESUS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</si>
  <si>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</si>
  <si>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</si>
  <si>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</si>
  <si>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</si>
  <si>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</si>
  <si>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</si>
  <si>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</si>
  <si>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</si>
  <si>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GUILLERMO MORA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</si>
  <si>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</si>
  <si>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</si>
  <si>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</si>
  <si>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</si>
  <si>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</si>
  <si>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</si>
  <si>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</si>
  <si>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</si>
  <si>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</si>
  <si>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</si>
  <si>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JOSE CAMPOS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</si>
  <si>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</si>
  <si>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</si>
  <si>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</si>
  <si>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</si>
  <si>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</si>
  <si>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</si>
  <si>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</si>
  <si>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</si>
  <si>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MIGUEL San Felipe</t>
  </si>
  <si>
    <t>MARIA LUISA</t>
  </si>
  <si>
    <t>MARIO MENDOZA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</si>
  <si>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</si>
  <si>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</si>
  <si>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</si>
  <si>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</si>
  <si>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</si>
  <si>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</si>
  <si>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</si>
  <si>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</si>
  <si>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</si>
  <si>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</si>
  <si>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</si>
  <si>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ROBERTO OTERO</t>
  </si>
  <si>
    <t>SAUL</t>
  </si>
  <si>
    <t>SR. RAMON</t>
  </si>
  <si>
    <t>TLAPACHITO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</si>
  <si>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</si>
  <si>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</si>
  <si>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</si>
  <si>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</si>
  <si>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</si>
  <si>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</si>
  <si>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</si>
  <si>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mago</t>
  </si>
  <si>
    <t>BFELIPE</t>
  </si>
  <si>
    <t>,0464</t>
  </si>
  <si>
    <t>,0803 N</t>
  </si>
  <si>
    <t>719 I</t>
  </si>
  <si>
    <t>,0897 I</t>
  </si>
  <si>
    <t>.0049 F</t>
  </si>
  <si>
    <t>,0554 N</t>
  </si>
  <si>
    <t>,0515</t>
  </si>
  <si>
    <t>s/v</t>
  </si>
  <si>
    <t>,0831 N</t>
  </si>
  <si>
    <t>,0798 M</t>
  </si>
  <si>
    <t>,0718 N</t>
  </si>
  <si>
    <t>,0026 Ñ</t>
  </si>
  <si>
    <t>,0669 N</t>
  </si>
  <si>
    <t>,0455 N</t>
  </si>
  <si>
    <t>,0629 N</t>
  </si>
  <si>
    <t>,0985 N</t>
  </si>
  <si>
    <t>,0570 N</t>
  </si>
  <si>
    <t>,0578 N</t>
  </si>
  <si>
    <t>,0682 N</t>
  </si>
  <si>
    <t>,0163 D</t>
  </si>
  <si>
    <t>,0545 N Capu</t>
  </si>
  <si>
    <t>,0499 N</t>
  </si>
  <si>
    <t>,0583 N</t>
  </si>
  <si>
    <t>,0575 N</t>
  </si>
  <si>
    <t>,0658 N</t>
  </si>
  <si>
    <t>,0574 N</t>
  </si>
  <si>
    <t>,0619 A</t>
  </si>
  <si>
    <t>,0591 N</t>
  </si>
  <si>
    <t>,0572 N</t>
  </si>
  <si>
    <t>,0356 N</t>
  </si>
  <si>
    <t>,0665 N</t>
  </si>
  <si>
    <t>,0780 N</t>
  </si>
  <si>
    <t>29-dic,.2008</t>
  </si>
  <si>
    <t>,0303 A</t>
  </si>
  <si>
    <t>,0672 A</t>
  </si>
  <si>
    <t>,0544 N</t>
  </si>
  <si>
    <t>,0628 N</t>
  </si>
  <si>
    <t>,0288 N</t>
  </si>
  <si>
    <t>,0331 B</t>
  </si>
  <si>
    <t>,0609 N</t>
  </si>
  <si>
    <t>,0751 N</t>
  </si>
  <si>
    <t>,0667 N</t>
  </si>
  <si>
    <t>,0993 N</t>
  </si>
  <si>
    <t>,0588 N</t>
  </si>
  <si>
    <t>,0681 N</t>
  </si>
  <si>
    <t>,0563 N</t>
  </si>
  <si>
    <t>,0476 N</t>
  </si>
  <si>
    <t>,0911 N</t>
  </si>
  <si>
    <t>,0978 J</t>
  </si>
  <si>
    <t>obrador</t>
  </si>
  <si>
    <t>,0589 N</t>
  </si>
  <si>
    <t>,0686 N</t>
  </si>
  <si>
    <t>,0577 N</t>
  </si>
  <si>
    <t>,0132</t>
  </si>
  <si>
    <t>,0710 N</t>
  </si>
  <si>
    <t>,0645 N</t>
  </si>
  <si>
    <t>,0573 N</t>
  </si>
  <si>
    <t>,0530 M</t>
  </si>
  <si>
    <t>,0615 N</t>
  </si>
  <si>
    <t>,0586 N</t>
  </si>
  <si>
    <t>,0928 N</t>
  </si>
  <si>
    <t>,0988 N</t>
  </si>
  <si>
    <t>,0401 K</t>
  </si>
  <si>
    <t>,0371 N</t>
  </si>
  <si>
    <t>,0605 N</t>
  </si>
  <si>
    <t>,0506 N</t>
  </si>
  <si>
    <t>,0592 N</t>
  </si>
  <si>
    <t>,0719 N</t>
  </si>
  <si>
    <t>,0025 N</t>
  </si>
  <si>
    <t>,0780 M</t>
  </si>
  <si>
    <t>,0630 N</t>
  </si>
  <si>
    <t>,0118</t>
  </si>
  <si>
    <t>,0946 N</t>
  </si>
  <si>
    <t>,0606 N</t>
  </si>
  <si>
    <t>,0579 N</t>
  </si>
  <si>
    <t>,0285 N</t>
  </si>
  <si>
    <t>,0634 N</t>
  </si>
  <si>
    <t>,0689 N</t>
  </si>
  <si>
    <t>,0598 N</t>
  </si>
  <si>
    <t>,0625 N</t>
  </si>
  <si>
    <t>,0945 N</t>
  </si>
  <si>
    <t>,0044 Ñ</t>
  </si>
  <si>
    <t>,0594 N</t>
  </si>
  <si>
    <t>,0584 N</t>
  </si>
  <si>
    <t>,0602 N</t>
  </si>
  <si>
    <t>,0733 N</t>
  </si>
  <si>
    <t>,0582 N Capu</t>
  </si>
  <si>
    <t>,0636 N</t>
  </si>
  <si>
    <t>,0709 N</t>
  </si>
  <si>
    <t>,0585 N</t>
  </si>
  <si>
    <t>,0978 N</t>
  </si>
  <si>
    <t>,0729 N</t>
  </si>
  <si>
    <t>,0780 A</t>
  </si>
  <si>
    <t>,0595 N</t>
  </si>
  <si>
    <t>,0613 N</t>
  </si>
  <si>
    <t>,0852 A</t>
  </si>
  <si>
    <t>,0581 N</t>
  </si>
  <si>
    <t>,0955 N</t>
  </si>
  <si>
    <t>,0355 N</t>
  </si>
  <si>
    <t>,0335 B</t>
  </si>
  <si>
    <t>,0679 N</t>
  </si>
  <si>
    <t>,0960 N</t>
  </si>
  <si>
    <t>,0608 N</t>
  </si>
  <si>
    <t>,0849 N</t>
  </si>
  <si>
    <t>,0624 N</t>
  </si>
  <si>
    <t>,0551 N</t>
  </si>
  <si>
    <t>,0560 N</t>
  </si>
  <si>
    <t>,0778 N</t>
  </si>
  <si>
    <t>,0885 A</t>
  </si>
  <si>
    <t>,0603 N</t>
  </si>
  <si>
    <t>,0873 N</t>
  </si>
  <si>
    <t>,0664 N Maby</t>
  </si>
  <si>
    <t>,0596 N</t>
  </si>
  <si>
    <t>,0644 N</t>
  </si>
  <si>
    <t>,0587 N</t>
  </si>
  <si>
    <t>,0543 N</t>
  </si>
  <si>
    <t>,0394 N</t>
  </si>
  <si>
    <t>,0858 N</t>
  </si>
  <si>
    <t>,0870 N</t>
  </si>
  <si>
    <t>,0700 N</t>
  </si>
  <si>
    <t>,0086 N</t>
  </si>
  <si>
    <t>,0639 N</t>
  </si>
  <si>
    <t>,0119</t>
  </si>
  <si>
    <t>,0641 N</t>
  </si>
  <si>
    <t>,0600 N</t>
  </si>
  <si>
    <t>,0802 N</t>
  </si>
  <si>
    <t>,0815 N</t>
  </si>
  <si>
    <t>,0810 N</t>
  </si>
  <si>
    <t>,0610 N</t>
  </si>
  <si>
    <t>,0699 N</t>
  </si>
  <si>
    <t>,0568 A</t>
  </si>
  <si>
    <t>,0025 Ñ</t>
  </si>
  <si>
    <t>,0383 N</t>
  </si>
  <si>
    <t>,0721 N</t>
  </si>
  <si>
    <t>,0696 N</t>
  </si>
  <si>
    <t>,0622 N</t>
  </si>
  <si>
    <t>,0828 N</t>
  </si>
  <si>
    <t>,0612 N Capu</t>
  </si>
  <si>
    <t>,0724 N</t>
  </si>
  <si>
    <t>,0875 N</t>
  </si>
  <si>
    <t>,0795 N</t>
  </si>
  <si>
    <t>,0791 N</t>
  </si>
  <si>
    <t>,0934 A</t>
  </si>
  <si>
    <t>,0619 N</t>
  </si>
  <si>
    <t>,0654 N</t>
  </si>
  <si>
    <t>,0179 B</t>
  </si>
  <si>
    <t>,0611 N</t>
  </si>
  <si>
    <t>,0496 N</t>
  </si>
  <si>
    <t>,0372 B</t>
  </si>
  <si>
    <t>,0807 N</t>
  </si>
  <si>
    <t>,0618 N</t>
  </si>
  <si>
    <t>,0653 N</t>
  </si>
  <si>
    <t>,0617 N</t>
  </si>
  <si>
    <t>,0601 N</t>
  </si>
  <si>
    <t>,0904 N</t>
  </si>
  <si>
    <t>,0620 N</t>
  </si>
  <si>
    <t>,0720 N</t>
  </si>
  <si>
    <t>,0651 N</t>
  </si>
  <si>
    <t>,0576 N</t>
  </si>
  <si>
    <t>,0402 N</t>
  </si>
  <si>
    <t>,0913 N</t>
  </si>
  <si>
    <t>,0099 N</t>
  </si>
  <si>
    <t>,0032 A</t>
  </si>
  <si>
    <t>,0642 N</t>
  </si>
  <si>
    <t>,0708 N</t>
  </si>
  <si>
    <t>,0715 N</t>
  </si>
  <si>
    <t>,0621 N</t>
  </si>
  <si>
    <t>,0943 N</t>
  </si>
  <si>
    <t>,0878 N</t>
  </si>
  <si>
    <t>0712 N</t>
  </si>
  <si>
    <t>,0739 N</t>
  </si>
  <si>
    <t>,0625 A</t>
  </si>
  <si>
    <t>,0459 N</t>
  </si>
  <si>
    <t>,0826 N</t>
  </si>
  <si>
    <t>,0794 N</t>
  </si>
  <si>
    <t>,0670 N</t>
  </si>
  <si>
    <t>,0879 N</t>
  </si>
  <si>
    <t>,0643 N Capu</t>
  </si>
  <si>
    <t>,0814 N</t>
  </si>
  <si>
    <t>,0897 N</t>
  </si>
  <si>
    <t>,0883 N</t>
  </si>
  <si>
    <t>,0835 N</t>
  </si>
  <si>
    <t>,0022 B</t>
  </si>
  <si>
    <t>,0633 N</t>
  </si>
  <si>
    <t>,0673 N</t>
  </si>
  <si>
    <t>,0626 N</t>
  </si>
  <si>
    <t>,0536 N</t>
  </si>
  <si>
    <t>,0381 B</t>
  </si>
  <si>
    <t>,0896 N</t>
  </si>
  <si>
    <t>,0631 N</t>
  </si>
  <si>
    <t>,0737 N</t>
  </si>
  <si>
    <t>,0674 N</t>
  </si>
  <si>
    <t>,0646 N</t>
  </si>
  <si>
    <t>,0022 Ñ</t>
  </si>
  <si>
    <t>,0652 N</t>
  </si>
  <si>
    <t>,0758 Maby</t>
  </si>
  <si>
    <t>,0683 N</t>
  </si>
  <si>
    <t>,0604 N</t>
  </si>
  <si>
    <t>,0417 N</t>
  </si>
  <si>
    <t>,0140 N</t>
  </si>
  <si>
    <t>,0080 A</t>
  </si>
  <si>
    <t>,0732 N</t>
  </si>
  <si>
    <t>,0747 N</t>
  </si>
  <si>
    <t>,0417</t>
  </si>
  <si>
    <t>,0735 N</t>
  </si>
  <si>
    <t>,0637 N</t>
  </si>
  <si>
    <t>,0944 N</t>
  </si>
  <si>
    <t>,0008 Ñ</t>
  </si>
  <si>
    <t>,0966 N</t>
  </si>
  <si>
    <t>,0770 N</t>
  </si>
  <si>
    <t>,0947 N</t>
  </si>
  <si>
    <t>,0892 N</t>
  </si>
  <si>
    <t>,0680 N</t>
  </si>
  <si>
    <t>,0941 N</t>
  </si>
  <si>
    <t>,0671 N Capu</t>
  </si>
  <si>
    <t>,0001 Ñ</t>
  </si>
  <si>
    <t>,0938 N</t>
  </si>
  <si>
    <t>,0940 N</t>
  </si>
  <si>
    <t>,0649 N</t>
  </si>
  <si>
    <t>,0714 N</t>
  </si>
  <si>
    <t>,0655 N</t>
  </si>
  <si>
    <t>,0590 N</t>
  </si>
  <si>
    <t>,0409 B</t>
  </si>
  <si>
    <t>,0965 N</t>
  </si>
  <si>
    <t>,0640 N</t>
  </si>
  <si>
    <t>,0761 N</t>
  </si>
  <si>
    <t>,0740 N</t>
  </si>
  <si>
    <t>,0666 N</t>
  </si>
  <si>
    <t>,0663 N</t>
  </si>
  <si>
    <t>,0777 N Maby</t>
  </si>
  <si>
    <t>,0701 N</t>
  </si>
  <si>
    <t>,0632 N</t>
  </si>
  <si>
    <t>,0444 N</t>
  </si>
  <si>
    <t>,0166 N</t>
  </si>
  <si>
    <t>,0126 A</t>
  </si>
  <si>
    <t>,0763 N</t>
  </si>
  <si>
    <t>,0854 N</t>
  </si>
  <si>
    <t>,0445</t>
  </si>
  <si>
    <t>,0817 N</t>
  </si>
  <si>
    <t>,0662 N</t>
  </si>
  <si>
    <t>,0990 N</t>
  </si>
  <si>
    <t>,0829 N</t>
  </si>
  <si>
    <t>,0693 A</t>
  </si>
  <si>
    <t>,0047 a</t>
  </si>
  <si>
    <t>,0012 Ñ</t>
  </si>
  <si>
    <t>,0706 N</t>
  </si>
  <si>
    <t>,0033 Ñ</t>
  </si>
  <si>
    <t>,0691 N Capu</t>
  </si>
  <si>
    <t>0002 Ñ</t>
  </si>
  <si>
    <t>,0660 N</t>
  </si>
  <si>
    <t>,0749 N</t>
  </si>
  <si>
    <t>,0690 N</t>
  </si>
  <si>
    <t>,0693 N</t>
  </si>
  <si>
    <t>,0416 B</t>
  </si>
  <si>
    <t>,1000 N</t>
  </si>
  <si>
    <t>,0657 N</t>
  </si>
  <si>
    <t>,0821 N</t>
  </si>
  <si>
    <t>,0793 N</t>
  </si>
  <si>
    <t>,0711 N</t>
  </si>
  <si>
    <t>,0684 N</t>
  </si>
  <si>
    <t>,0848 N Maby</t>
  </si>
  <si>
    <t>,0717 N</t>
  </si>
  <si>
    <t>,0656 N</t>
  </si>
  <si>
    <t>,0468 N</t>
  </si>
  <si>
    <t>,0174 N</t>
  </si>
  <si>
    <t>,0174 A</t>
  </si>
  <si>
    <t>,0869 N</t>
  </si>
  <si>
    <t>,0899 N</t>
  </si>
  <si>
    <t>,0855 N</t>
  </si>
  <si>
    <t>,0678 N</t>
  </si>
  <si>
    <t>,0031 Ñ</t>
  </si>
  <si>
    <t>,0914 N</t>
  </si>
  <si>
    <t>,0741 A</t>
  </si>
  <si>
    <t>,0143 A</t>
  </si>
  <si>
    <t>S/V</t>
  </si>
  <si>
    <t>,0597 N</t>
  </si>
  <si>
    <t>,0730 N</t>
  </si>
  <si>
    <t xml:space="preserve">,0716 N Capu </t>
  </si>
  <si>
    <t>,0677 N</t>
  </si>
  <si>
    <t>,0766 N</t>
  </si>
  <si>
    <t>,0734 N</t>
  </si>
  <si>
    <t>,0752 N</t>
  </si>
  <si>
    <t>,0021 Ñ</t>
  </si>
  <si>
    <t>,0668 N</t>
  </si>
  <si>
    <t>,0924 N</t>
  </si>
  <si>
    <t>,0845 N</t>
  </si>
  <si>
    <t>,0725 N</t>
  </si>
  <si>
    <t>,0703 N</t>
  </si>
  <si>
    <t>,0454</t>
  </si>
  <si>
    <t>,0884 N Maby</t>
  </si>
  <si>
    <t>,0722 N</t>
  </si>
  <si>
    <t>,0687 N</t>
  </si>
  <si>
    <t>,0484 N</t>
  </si>
  <si>
    <t>,0227 N</t>
  </si>
  <si>
    <t>,0231 A</t>
  </si>
  <si>
    <t>,0964 N</t>
  </si>
  <si>
    <t>,0972 N</t>
  </si>
  <si>
    <t>,0956 N</t>
  </si>
  <si>
    <t>,0705 N</t>
  </si>
  <si>
    <t>,0795 A</t>
  </si>
  <si>
    <t>,0183 A</t>
  </si>
  <si>
    <t>,0635 N</t>
  </si>
  <si>
    <t>,0745 N</t>
  </si>
  <si>
    <t>,0736 N Capu</t>
  </si>
  <si>
    <t>,0697 N</t>
  </si>
  <si>
    <t>,0809 N</t>
  </si>
  <si>
    <t>,0765 N</t>
  </si>
  <si>
    <t>,0908 N</t>
  </si>
  <si>
    <t>,0688 N</t>
  </si>
  <si>
    <t>,0018 Ñ</t>
  </si>
  <si>
    <t>,0907 N</t>
  </si>
  <si>
    <t>,0760 N</t>
  </si>
  <si>
    <t>,0726 N</t>
  </si>
  <si>
    <t>,0525</t>
  </si>
  <si>
    <t>,0742 N</t>
  </si>
  <si>
    <t>,0704 N</t>
  </si>
  <si>
    <t>,0265 N</t>
  </si>
  <si>
    <t>,0280 A</t>
  </si>
  <si>
    <t>,0024 Ñ</t>
  </si>
  <si>
    <t>,0995 N</t>
  </si>
  <si>
    <t>,0728 N</t>
  </si>
  <si>
    <t>,0864 A</t>
  </si>
  <si>
    <t>,0551 A</t>
  </si>
  <si>
    <t>,0676 N</t>
  </si>
  <si>
    <t>,0786 N</t>
  </si>
  <si>
    <t>,0840 N Capu</t>
  </si>
  <si>
    <t>,0727 N</t>
  </si>
  <si>
    <t>,0857 N</t>
  </si>
  <si>
    <t>,0796 N</t>
  </si>
  <si>
    <t>,0926 N</t>
  </si>
  <si>
    <t>,0713 N</t>
  </si>
  <si>
    <t>,0969 N</t>
  </si>
  <si>
    <t>,0852 N</t>
  </si>
  <si>
    <t>,0762 N</t>
  </si>
  <si>
    <t>,0748 N</t>
  </si>
  <si>
    <t>,0738 N</t>
  </si>
  <si>
    <t>,0503 N</t>
  </si>
  <si>
    <t>,0287 N</t>
  </si>
  <si>
    <t>,0329 A</t>
  </si>
  <si>
    <t>,0746 N</t>
  </si>
  <si>
    <t>,0208 B</t>
  </si>
  <si>
    <t>,0702 N</t>
  </si>
  <si>
    <t>,0808 N</t>
  </si>
  <si>
    <t>,0841 N Capu</t>
  </si>
  <si>
    <t>,0743 N</t>
  </si>
  <si>
    <t>,0872 N</t>
  </si>
  <si>
    <t>,0811 N</t>
  </si>
  <si>
    <t>,0731 N</t>
  </si>
  <si>
    <t>,0032 Ñ</t>
  </si>
  <si>
    <t>,0917 N</t>
  </si>
  <si>
    <t>,0775 N</t>
  </si>
  <si>
    <t>,0753 N</t>
  </si>
  <si>
    <t>,0769 N</t>
  </si>
  <si>
    <t>,0528 N</t>
  </si>
  <si>
    <t>,0314 N</t>
  </si>
  <si>
    <t>,0373 A</t>
  </si>
  <si>
    <t>,0755 N</t>
  </si>
  <si>
    <t>,0908 B</t>
  </si>
  <si>
    <t xml:space="preserve">DEV. DE CENTRAL </t>
  </si>
  <si>
    <t>,0757 N</t>
  </si>
  <si>
    <t>,0825 N</t>
  </si>
  <si>
    <t>,0861 N Capu</t>
  </si>
  <si>
    <t>,0759 N</t>
  </si>
  <si>
    <t>,0894 N</t>
  </si>
  <si>
    <t>,0822 N</t>
  </si>
  <si>
    <t>,0741 N</t>
  </si>
  <si>
    <t>,0950 N</t>
  </si>
  <si>
    <t>,0787 N</t>
  </si>
  <si>
    <t>,0754 N</t>
  </si>
  <si>
    <t>,0771 N</t>
  </si>
  <si>
    <t>,0540 N</t>
  </si>
  <si>
    <t>,0335 N</t>
  </si>
  <si>
    <t>,0776 N</t>
  </si>
  <si>
    <t>,0952 B</t>
  </si>
  <si>
    <t>,0832 N</t>
  </si>
  <si>
    <t>,0833 N</t>
  </si>
  <si>
    <t xml:space="preserve">,0890 N Capu </t>
  </si>
  <si>
    <t>,0773 N</t>
  </si>
  <si>
    <t>,0957 N</t>
  </si>
  <si>
    <t>,0593 N</t>
  </si>
  <si>
    <t>,0862 N</t>
  </si>
  <si>
    <t>,0750 N</t>
  </si>
  <si>
    <t>,0989 N</t>
  </si>
  <si>
    <t>,0805 N</t>
  </si>
  <si>
    <t>VENDEDOR  EDGAR</t>
  </si>
  <si>
    <t>,0768 N</t>
  </si>
  <si>
    <t>,0783 N</t>
  </si>
  <si>
    <t>,0562 N</t>
  </si>
  <si>
    <t>,0378 N</t>
  </si>
  <si>
    <t>,0788 N</t>
  </si>
  <si>
    <t>,0400 C</t>
  </si>
  <si>
    <t>Pata Res 102.40 Kg</t>
  </si>
  <si>
    <t>,0865 N</t>
  </si>
  <si>
    <t>,0859 N</t>
  </si>
  <si>
    <t xml:space="preserve">,0906 N Capu </t>
  </si>
  <si>
    <t>,0797 N</t>
  </si>
  <si>
    <t>,0994 N</t>
  </si>
  <si>
    <t>,0868 N</t>
  </si>
  <si>
    <t>,0764 N</t>
  </si>
  <si>
    <t>,0020 Ñ</t>
  </si>
  <si>
    <t>,0816 N</t>
  </si>
  <si>
    <t>,0774 N</t>
  </si>
  <si>
    <t>,0800 N</t>
  </si>
  <si>
    <t>,0580 N</t>
  </si>
  <si>
    <t>,0399 N</t>
  </si>
  <si>
    <t>,0823 N</t>
  </si>
  <si>
    <t>,0157 E</t>
  </si>
  <si>
    <t>,0882 N</t>
  </si>
  <si>
    <t>,0902 N</t>
  </si>
  <si>
    <t>,0922 N Capu</t>
  </si>
  <si>
    <t>,0813 N</t>
  </si>
  <si>
    <t>,0010 Ñ</t>
  </si>
  <si>
    <t>,0891 N</t>
  </si>
  <si>
    <t>,0779 N</t>
  </si>
  <si>
    <t>,0830 N</t>
  </si>
  <si>
    <t>,0782 N</t>
  </si>
  <si>
    <t>,0818 N</t>
  </si>
  <si>
    <t>,0599 N</t>
  </si>
  <si>
    <t>,0433 N</t>
  </si>
  <si>
    <t>,0834 N</t>
  </si>
  <si>
    <t>.0358 E</t>
  </si>
  <si>
    <t>,0986 N</t>
  </si>
  <si>
    <t>,0916 N</t>
  </si>
  <si>
    <t>,0933 N Capu</t>
  </si>
  <si>
    <t>,0827 N</t>
  </si>
  <si>
    <t>,0923 N</t>
  </si>
  <si>
    <t>,0789 N</t>
  </si>
  <si>
    <t>,0847 N</t>
  </si>
  <si>
    <t>,0785 N</t>
  </si>
  <si>
    <t>,0836 N</t>
  </si>
  <si>
    <t>,0623 N</t>
  </si>
  <si>
    <t>,0434 N</t>
  </si>
  <si>
    <t>,0850 N</t>
  </si>
  <si>
    <t>.0861 F</t>
  </si>
  <si>
    <t>PAVO AHUMADO</t>
  </si>
  <si>
    <t>,0004 Ñ</t>
  </si>
  <si>
    <t>,0931 N</t>
  </si>
  <si>
    <t>,0959 N Capu</t>
  </si>
  <si>
    <t>,0846 N</t>
  </si>
  <si>
    <t>,0934 N</t>
  </si>
  <si>
    <t>,0804 N</t>
  </si>
  <si>
    <t>,0887 N</t>
  </si>
  <si>
    <t>,0792 N</t>
  </si>
  <si>
    <t>,0851 N</t>
  </si>
  <si>
    <t>,0456 N</t>
  </si>
  <si>
    <t>,0871 N</t>
  </si>
  <si>
    <t>,0952 N</t>
  </si>
  <si>
    <t>,0962 N Cholula</t>
  </si>
  <si>
    <t>,0863 N</t>
  </si>
  <si>
    <t>,0961 N</t>
  </si>
  <si>
    <t>,0806 N</t>
  </si>
  <si>
    <t>,0901 N</t>
  </si>
  <si>
    <t>,0799 N</t>
  </si>
  <si>
    <t>,0866 N</t>
  </si>
  <si>
    <t>,0638 N</t>
  </si>
  <si>
    <t>,0516 N</t>
  </si>
  <si>
    <t>,0886 N</t>
  </si>
  <si>
    <t>,0421 I</t>
  </si>
  <si>
    <t>Dev. Kso Puerco</t>
  </si>
  <si>
    <t>,0971 N</t>
  </si>
  <si>
    <t xml:space="preserve">,0976 N Capu </t>
  </si>
  <si>
    <t>,0880 N</t>
  </si>
  <si>
    <t>,0977 N</t>
  </si>
  <si>
    <t>,0820 N</t>
  </si>
  <si>
    <t>,0919 N</t>
  </si>
  <si>
    <t>,0824 N</t>
  </si>
  <si>
    <t>,0881 N</t>
  </si>
  <si>
    <t>,0650 N</t>
  </si>
  <si>
    <t>,0533 N</t>
  </si>
  <si>
    <t>,0898 N</t>
  </si>
  <si>
    <t>,0016 Ñ</t>
  </si>
  <si>
    <t>,0984 N Capu</t>
  </si>
  <si>
    <t>,0895 N</t>
  </si>
  <si>
    <t>,0983 N</t>
  </si>
  <si>
    <t>,0838 N</t>
  </si>
  <si>
    <t>,0939 N</t>
  </si>
  <si>
    <t>,0839 N</t>
  </si>
  <si>
    <t>,0912 N</t>
  </si>
  <si>
    <t>,0661 N</t>
  </si>
  <si>
    <t>,0555 N</t>
  </si>
  <si>
    <t>,0918 N</t>
  </si>
  <si>
    <t>,0038 Ñ</t>
  </si>
  <si>
    <t>,0007 Ñ Capu</t>
  </si>
  <si>
    <t>,0915 N</t>
  </si>
  <si>
    <t>,0009 Ñ</t>
  </si>
  <si>
    <t>,0860 N</t>
  </si>
  <si>
    <t>,0954 N</t>
  </si>
  <si>
    <t>,0856 N</t>
  </si>
  <si>
    <t>,0925 N</t>
  </si>
  <si>
    <t>,0692 N</t>
  </si>
  <si>
    <t>,0571 N</t>
  </si>
  <si>
    <t>,0932 N</t>
  </si>
  <si>
    <t>,0027 Ñ Capu</t>
  </si>
  <si>
    <t>,0929 N</t>
  </si>
  <si>
    <t>,0028 Ñ</t>
  </si>
  <si>
    <t>,0874 N</t>
  </si>
  <si>
    <t>,0974 N</t>
  </si>
  <si>
    <t>,0876 N</t>
  </si>
  <si>
    <t>,0958 N</t>
  </si>
  <si>
    <t>,0707 N</t>
  </si>
  <si>
    <t>,0607 N</t>
  </si>
  <si>
    <t>,0951 N</t>
  </si>
  <si>
    <t>,0043 Ñ Capu</t>
  </si>
  <si>
    <t>,0948 N</t>
  </si>
  <si>
    <t>,0042 Ñ</t>
  </si>
  <si>
    <t>,0889 N</t>
  </si>
  <si>
    <t>,0992 N</t>
  </si>
  <si>
    <t>,0888 N</t>
  </si>
  <si>
    <t>,0979 N</t>
  </si>
  <si>
    <t>,0723 N</t>
  </si>
  <si>
    <t>,0648 N</t>
  </si>
  <si>
    <t>,0973 N</t>
  </si>
  <si>
    <t>,0968 N</t>
  </si>
  <si>
    <t>,0900 N</t>
  </si>
  <si>
    <t>,0003 Ñ</t>
  </si>
  <si>
    <t>,0935 N</t>
  </si>
  <si>
    <t>,0996 N</t>
  </si>
  <si>
    <t>,0744 N</t>
  </si>
  <si>
    <t>,0659 N</t>
  </si>
  <si>
    <t>,0991 N</t>
  </si>
  <si>
    <t>,</t>
  </si>
  <si>
    <t>,0980 N</t>
  </si>
  <si>
    <t>,0920 N</t>
  </si>
  <si>
    <t>,0015 Ñ</t>
  </si>
  <si>
    <t>,0949 N</t>
  </si>
  <si>
    <t>,0011 Ñ</t>
  </si>
  <si>
    <t>,0675 N</t>
  </si>
  <si>
    <t>,0019 Ñ</t>
  </si>
  <si>
    <t>,0997 N</t>
  </si>
  <si>
    <t>,0937 N</t>
  </si>
  <si>
    <t>,0040 Ñ</t>
  </si>
  <si>
    <t>,0967 N</t>
  </si>
  <si>
    <t>,0029 Ñ</t>
  </si>
  <si>
    <t>,0756 N</t>
  </si>
  <si>
    <t>,0694 N</t>
  </si>
  <si>
    <t>,0037 Ñ</t>
  </si>
  <si>
    <t>,0013 Ñ</t>
  </si>
  <si>
    <t>,0942 N</t>
  </si>
  <si>
    <t>,0981 N</t>
  </si>
  <si>
    <t>,0036 Ñ</t>
  </si>
  <si>
    <t>,0781 N</t>
  </si>
  <si>
    <t>,0698 N</t>
  </si>
  <si>
    <t>,0034 Ñ</t>
  </si>
  <si>
    <t>,0963 N</t>
  </si>
  <si>
    <t>,0998 N</t>
  </si>
  <si>
    <t>,0790 N</t>
  </si>
  <si>
    <t>,0767 N</t>
  </si>
  <si>
    <t>,0975 N</t>
  </si>
  <si>
    <t>,0014 Ñ</t>
  </si>
  <si>
    <t>,0801 N</t>
  </si>
  <si>
    <t>,0772 N</t>
  </si>
  <si>
    <t>,0987 N</t>
  </si>
  <si>
    <t>,0035 Ñ</t>
  </si>
  <si>
    <t>,0819 N</t>
  </si>
  <si>
    <t>,0784 N</t>
  </si>
  <si>
    <t>,0005 Ñ</t>
  </si>
  <si>
    <t>,0842 N</t>
  </si>
  <si>
    <t>,0798 N</t>
  </si>
  <si>
    <t>,0023 Ñ</t>
  </si>
  <si>
    <t>,0853 N</t>
  </si>
  <si>
    <t>,0812 N</t>
  </si>
  <si>
    <t>,0041 Ñ</t>
  </si>
  <si>
    <t>,0843 N</t>
  </si>
  <si>
    <t>,0867 N</t>
  </si>
  <si>
    <t>,0844 N</t>
  </si>
  <si>
    <t>,0885 N</t>
  </si>
  <si>
    <t>,0864 N</t>
  </si>
  <si>
    <t>,0903 N</t>
  </si>
  <si>
    <t>,0877 N</t>
  </si>
  <si>
    <t>,0921 N</t>
  </si>
  <si>
    <t>,0893 N</t>
  </si>
  <si>
    <t>,0936 N</t>
  </si>
  <si>
    <t>,0909 N</t>
  </si>
  <si>
    <t>,0953 N</t>
  </si>
  <si>
    <t>,0927 N</t>
  </si>
  <si>
    <t>,0970 N</t>
  </si>
  <si>
    <t>,0930 N</t>
  </si>
  <si>
    <t>,0045 Ñ</t>
  </si>
  <si>
    <t>,0982 N</t>
  </si>
  <si>
    <t>,0006 Ñ</t>
  </si>
  <si>
    <t>,0017 Ñ</t>
  </si>
  <si>
    <t xml:space="preserve"> ANGELICA</t>
  </si>
  <si>
    <t>,0039 Ñ</t>
  </si>
  <si>
    <t>ACUARIO</t>
  </si>
  <si>
    <t>ALJUJUCA</t>
  </si>
  <si>
    <t>&lt;</t>
  </si>
  <si>
    <t>ANA LAURA</t>
  </si>
  <si>
    <t>ARCADIO LEDO PARRA</t>
  </si>
  <si>
    <t>AV. JUAREZ</t>
  </si>
  <si>
    <t>BAD DAD CENTRO</t>
  </si>
  <si>
    <t>BEATRIZ</t>
  </si>
  <si>
    <t>BLANKEET</t>
  </si>
  <si>
    <t>CARNES FRIAS DE CALIDAD</t>
  </si>
  <si>
    <t>CARNICERIA HANNY</t>
  </si>
  <si>
    <t>CARNITAS ELY</t>
  </si>
  <si>
    <t>CECILIA</t>
  </si>
  <si>
    <t>COLEGIO HUMBOLDT</t>
  </si>
  <si>
    <t>COMPAITO</t>
  </si>
  <si>
    <t>DARIO CARLOS</t>
  </si>
  <si>
    <t>DAVID BARRUECOS</t>
  </si>
  <si>
    <t>DISTRIBUIDORA CHOLULA</t>
  </si>
  <si>
    <t>DISTRIBUIDORA DE CARNES</t>
  </si>
  <si>
    <t>EDUARDO PICHARDO</t>
  </si>
  <si>
    <t>EL PARRILLON</t>
  </si>
  <si>
    <t>ELOY ACEVEDO</t>
  </si>
  <si>
    <t>ERNESTO VALDERRAMA</t>
  </si>
  <si>
    <t>ESTEBAN MENDEZ</t>
  </si>
  <si>
    <t>FAVY</t>
  </si>
  <si>
    <t>GRACIELA  Capu</t>
  </si>
  <si>
    <t>GREGORIO</t>
  </si>
  <si>
    <t>GUADALUPE MUÑOZ</t>
  </si>
  <si>
    <t>GÜERO</t>
  </si>
  <si>
    <t>HERMANOS BECERRA</t>
  </si>
  <si>
    <t>HOGAR</t>
  </si>
  <si>
    <t>HORNEADOS</t>
  </si>
  <si>
    <t xml:space="preserve">HUGO </t>
  </si>
  <si>
    <t>JAVIER LUNA</t>
  </si>
  <si>
    <t xml:space="preserve">JORGE  </t>
  </si>
  <si>
    <t>JORGE HERNANDEZ</t>
  </si>
  <si>
    <t>JOSE LUIS MEJIA</t>
  </si>
  <si>
    <t xml:space="preserve">JOSE MANUEL </t>
  </si>
  <si>
    <t>JUAN JOSE</t>
  </si>
  <si>
    <t>JUAN MANUEL</t>
  </si>
  <si>
    <t>JULIZA CORTEZ</t>
  </si>
  <si>
    <t>LEON  MARTINEZ</t>
  </si>
  <si>
    <t>LEONOR XOCHITL</t>
  </si>
  <si>
    <t>LISBET</t>
  </si>
  <si>
    <t>LIZABET</t>
  </si>
  <si>
    <t>MA DE JESUS</t>
  </si>
  <si>
    <t>MARIO ALBERTO RODRIGUEZ</t>
  </si>
  <si>
    <t>MARY</t>
  </si>
  <si>
    <t>MELCHOR</t>
  </si>
  <si>
    <t>MERCEDES GUARNEROS</t>
  </si>
  <si>
    <t>MIGUEL CASTILLO</t>
  </si>
  <si>
    <t>MISTER INC</t>
  </si>
  <si>
    <t>NICOLAS D</t>
  </si>
  <si>
    <t>NOPALUCAN</t>
  </si>
  <si>
    <t>OMAR LOPEZ</t>
  </si>
  <si>
    <t>PANIFICADORA</t>
  </si>
  <si>
    <t>PARRAL</t>
  </si>
  <si>
    <t>PINOS</t>
  </si>
  <si>
    <t>PLAZA CRISTAL</t>
  </si>
  <si>
    <t>POLLOS AZADOS</t>
  </si>
  <si>
    <t>POMPO</t>
  </si>
  <si>
    <t>PURIFICADORA</t>
  </si>
  <si>
    <t>RASSINI</t>
  </si>
  <si>
    <t xml:space="preserve">RAUL COSME </t>
  </si>
  <si>
    <t>RAYMUNDO AGUILAR</t>
  </si>
  <si>
    <t>RICARDO VEGA</t>
  </si>
  <si>
    <t>ROBERTO Cholula</t>
  </si>
  <si>
    <t>ROBERTO MALDONADO</t>
  </si>
  <si>
    <t>ROSA ACAMETITLA</t>
  </si>
  <si>
    <t>ROSANY</t>
  </si>
  <si>
    <t>RUBEN</t>
  </si>
  <si>
    <t xml:space="preserve">SANTA ANA CARNICERIA </t>
  </si>
  <si>
    <t>SERGIO VAZQUEZ</t>
  </si>
  <si>
    <t>SONIA SALAS RODRIGUEZ</t>
  </si>
  <si>
    <t>TACOS TITO</t>
  </si>
  <si>
    <t>TEHUACAN</t>
  </si>
  <si>
    <t>TOMAS CUAUTLE</t>
  </si>
  <si>
    <t>UNION DE PRODUCTORES</t>
  </si>
  <si>
    <t>VICENTE HERNANDEZ</t>
  </si>
  <si>
    <t>YOSSANY VIDAL</t>
  </si>
  <si>
    <t>YUDID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</si>
  <si>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</si>
  <si>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,0435</t>
  </si>
  <si>
    <t>,0436</t>
  </si>
  <si>
    <t>CESAR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</si>
  <si>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</si>
  <si>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</si>
  <si>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</si>
  <si>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</si>
  <si>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</si>
  <si>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</si>
  <si>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</si>
  <si>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</si>
  <si>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HILDA FLORES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</si>
  <si>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</si>
  <si>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</si>
  <si>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</si>
  <si>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</si>
  <si>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</si>
  <si>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</si>
  <si>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</si>
  <si>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</si>
  <si>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,0455</t>
  </si>
  <si>
    <t>,0456</t>
  </si>
  <si>
    <t>,0457</t>
  </si>
  <si>
    <t>ANGEL</t>
  </si>
  <si>
    <t>,0458</t>
  </si>
  <si>
    <t>,0459</t>
  </si>
  <si>
    <t>,0460</t>
  </si>
  <si>
    <t>,0461</t>
  </si>
  <si>
    <t>SAMUEL</t>
  </si>
  <si>
    <t>,0462</t>
  </si>
  <si>
    <t>HIPOLITO</t>
  </si>
  <si>
    <t>,0463</t>
  </si>
  <si>
    <t>,0465</t>
  </si>
  <si>
    <t>,0466</t>
  </si>
  <si>
    <t>JUQUILITA</t>
  </si>
  <si>
    <t>,0467</t>
  </si>
  <si>
    <t>FREDY</t>
  </si>
  <si>
    <t>,0468</t>
  </si>
  <si>
    <t>BURRITO NORTEÑO</t>
  </si>
  <si>
    <t>,0469</t>
  </si>
  <si>
    <t>,0470</t>
  </si>
  <si>
    <t>,0471</t>
  </si>
  <si>
    <t>,0472</t>
  </si>
  <si>
    <t>,0473</t>
  </si>
  <si>
    <t>,0474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</si>
  <si>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</si>
  <si>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</si>
  <si>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</si>
  <si>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</si>
  <si>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</si>
  <si>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</si>
  <si>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</si>
  <si>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</si>
  <si>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</si>
  <si>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DIEGO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</si>
  <si>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</si>
  <si>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</si>
  <si>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</si>
  <si>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</si>
  <si>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</si>
  <si>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</si>
  <si>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</si>
  <si>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</si>
  <si>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</si>
  <si>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</si>
  <si>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</si>
  <si>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</si>
  <si>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</si>
  <si>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</si>
  <si>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</si>
  <si>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</si>
  <si>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</si>
  <si>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</si>
  <si>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</si>
  <si>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</si>
  <si>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</si>
  <si>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</si>
  <si>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</si>
  <si>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</si>
  <si>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</si>
  <si>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</si>
  <si>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</si>
  <si>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</si>
  <si>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</si>
  <si>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</si>
  <si>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</si>
  <si>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</si>
  <si>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</si>
  <si>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RODOLFO</t>
  </si>
  <si>
    <t>,0518</t>
  </si>
  <si>
    <t>,0519</t>
  </si>
  <si>
    <t>,0520</t>
  </si>
  <si>
    <t>,0521</t>
  </si>
  <si>
    <t>,0522</t>
  </si>
  <si>
    <t>OCTAVIO</t>
  </si>
  <si>
    <t>,0523</t>
  </si>
  <si>
    <t>,0524</t>
  </si>
  <si>
    <t>,0526</t>
  </si>
  <si>
    <t>,0527</t>
  </si>
  <si>
    <t>,0528</t>
  </si>
  <si>
    <t>MORELOS</t>
  </si>
  <si>
    <t>,0529</t>
  </si>
  <si>
    <t>,0530</t>
  </si>
  <si>
    <t>,0531</t>
  </si>
  <si>
    <t>,0532</t>
  </si>
  <si>
    <t>TACOS + TACOS</t>
  </si>
  <si>
    <t>,0533</t>
  </si>
  <si>
    <t>,0534</t>
  </si>
  <si>
    <t>,0535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</si>
  <si>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</si>
  <si>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t>,0536</t>
  </si>
  <si>
    <t>,0537</t>
  </si>
  <si>
    <t>,0538</t>
  </si>
  <si>
    <t>,0539</t>
  </si>
  <si>
    <t>AGUSTIN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</si>
  <si>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</si>
  <si>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</si>
  <si>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</si>
  <si>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</si>
  <si>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</si>
  <si>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</si>
  <si>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</si>
  <si>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</si>
  <si>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</si>
  <si>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</si>
  <si>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</si>
  <si>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</si>
  <si>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</si>
  <si>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</si>
  <si>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</si>
  <si>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</si>
  <si>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</si>
  <si>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LUIS LEDO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</si>
  <si>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</si>
  <si>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t>MALACIA</t>
  </si>
  <si>
    <t>MARIO</t>
  </si>
  <si>
    <t>PROLEDO</t>
  </si>
  <si>
    <t>RAUL COSME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</si>
  <si>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</si>
  <si>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t>ABRAHAM</t>
  </si>
  <si>
    <t>ALVARO</t>
  </si>
  <si>
    <t>MATIAS</t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</si>
  <si>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</si>
  <si>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DAMIAN</t>
  </si>
  <si>
    <t>MARIANO</t>
  </si>
  <si>
    <t>CHALCO</t>
  </si>
  <si>
    <t>REYNALDO</t>
  </si>
  <si>
    <t>OCOTLAN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</si>
  <si>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</si>
  <si>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</si>
  <si>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</si>
  <si>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</si>
  <si>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</si>
  <si>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</si>
  <si>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</si>
  <si>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ADRIANA Z</t>
  </si>
  <si>
    <t>BERNARDO</t>
  </si>
  <si>
    <t>NACIONAL</t>
  </si>
  <si>
    <t>LA MICHOACANA</t>
  </si>
  <si>
    <t>RENE ACOSTA</t>
  </si>
  <si>
    <t>JORGE</t>
  </si>
  <si>
    <t>RAUL ROCHA</t>
  </si>
  <si>
    <t>ELIAS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</si>
  <si>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</si>
  <si>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</si>
  <si>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</si>
  <si>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</si>
  <si>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</si>
  <si>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</si>
  <si>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</si>
  <si>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</si>
  <si>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JOSE DE JESUS</t>
  </si>
  <si>
    <t>CARLOS MOLINA</t>
  </si>
  <si>
    <t>EMILIO</t>
  </si>
  <si>
    <t>ARMANDO CORDOBA</t>
  </si>
  <si>
    <t>JESUS</t>
  </si>
  <si>
    <t>CLEOTILDE</t>
  </si>
  <si>
    <t>ROCIO FLORES</t>
  </si>
  <si>
    <t>ADRIANA</t>
  </si>
  <si>
    <t>GUARNEROS</t>
  </si>
  <si>
    <t>RUTILIO</t>
  </si>
  <si>
    <t>RICARDO LEDO</t>
  </si>
  <si>
    <t>MM</t>
  </si>
  <si>
    <t>DELEITA</t>
  </si>
  <si>
    <t>JAVIER VALERIO</t>
  </si>
  <si>
    <t>PEDRO TIRO</t>
  </si>
  <si>
    <t>MANUEL</t>
  </si>
  <si>
    <t>A1</t>
  </si>
  <si>
    <t>ALBERTO  C</t>
  </si>
  <si>
    <t>ALDOS</t>
  </si>
  <si>
    <t>AIDA LANDA</t>
  </si>
  <si>
    <t>ALEJANDRO RODRIGUEZ</t>
  </si>
  <si>
    <t>BENITO ALFONSO</t>
  </si>
  <si>
    <t xml:space="preserve">BAG DAD </t>
  </si>
  <si>
    <t>BLANKET</t>
  </si>
  <si>
    <t>CRUZ CASTILLO</t>
  </si>
  <si>
    <t>CARNITAS DON TOÑO</t>
  </si>
  <si>
    <t>COSTA D´ORO</t>
  </si>
  <si>
    <t>DELFINA ARENA</t>
  </si>
  <si>
    <t>EL GRAN PATIO</t>
  </si>
  <si>
    <t>EDUARDO</t>
  </si>
  <si>
    <t>FEDERICO GARCIA</t>
  </si>
  <si>
    <t>FONDA LA MEXICO</t>
  </si>
  <si>
    <t>G.R.</t>
  </si>
  <si>
    <t xml:space="preserve">GERARDO </t>
  </si>
  <si>
    <t>GUZMAN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</si>
  <si>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</si>
  <si>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</si>
  <si>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</si>
  <si>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</si>
  <si>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</si>
  <si>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</si>
  <si>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</si>
  <si>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GARCIA</t>
  </si>
  <si>
    <t>JAVIER ROSAS</t>
  </si>
  <si>
    <t>JUSTO</t>
  </si>
  <si>
    <t xml:space="preserve"> JOSE L  VENDEDOR</t>
  </si>
  <si>
    <t xml:space="preserve">JESUS </t>
  </si>
  <si>
    <t xml:space="preserve">LUIS </t>
  </si>
  <si>
    <t>LUIS FELIPE</t>
  </si>
  <si>
    <t>MARCO SORPRESA</t>
  </si>
  <si>
    <t>LA FORTUNA</t>
  </si>
  <si>
    <t>LUZ</t>
  </si>
  <si>
    <t>LA GUADALUPANA</t>
  </si>
  <si>
    <t>LUCESITA</t>
  </si>
  <si>
    <t>LA ISLA DE ORO</t>
  </si>
  <si>
    <t>NOE COYOLTL</t>
  </si>
  <si>
    <t>PIZZA Atlixco</t>
  </si>
  <si>
    <t>SERRANO</t>
  </si>
  <si>
    <t>SRA. MONICA</t>
  </si>
  <si>
    <t>SRA. CORONA</t>
  </si>
  <si>
    <t>SN BARTOLO</t>
  </si>
  <si>
    <t>SANTA ELENA</t>
  </si>
  <si>
    <t>SILVANO</t>
  </si>
  <si>
    <t>SRA. TARZILA</t>
  </si>
  <si>
    <t>ULISES</t>
  </si>
  <si>
    <t>VARIOS</t>
  </si>
  <si>
    <t>VERONICA</t>
  </si>
  <si>
    <t>VALENTIN</t>
  </si>
  <si>
    <t xml:space="preserve">VICTOR </t>
  </si>
  <si>
    <t>VILLA</t>
  </si>
  <si>
    <t>dicsa</t>
  </si>
  <si>
    <t>R.V.</t>
  </si>
  <si>
    <t>paco</t>
  </si>
  <si>
    <t>Rogelio Tafoya</t>
  </si>
  <si>
    <t>clementina Mtz</t>
  </si>
  <si>
    <t xml:space="preserve">Rosa Maria </t>
  </si>
  <si>
    <t>lalo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</si>
  <si>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</si>
  <si>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</si>
  <si>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</si>
  <si>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</si>
  <si>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</si>
  <si>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</si>
  <si>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</si>
  <si>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</si>
  <si>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CHOFER CRISTOBAL</t>
  </si>
  <si>
    <t>,0396 JJ</t>
  </si>
  <si>
    <t>.0723 H</t>
  </si>
  <si>
    <t>FACT 2588</t>
  </si>
  <si>
    <t>,0545 LL</t>
  </si>
  <si>
    <t>FACT 2122</t>
  </si>
  <si>
    <t>,0030 EE</t>
  </si>
  <si>
    <t>,0574 W</t>
  </si>
  <si>
    <t>,0301 JJ</t>
  </si>
  <si>
    <t>,0302 MM</t>
  </si>
  <si>
    <t>.0461 K</t>
  </si>
  <si>
    <t>,0884 DD</t>
  </si>
  <si>
    <t>FACT 2099</t>
  </si>
  <si>
    <t>,0598 DD</t>
  </si>
  <si>
    <t>,0823 W</t>
  </si>
  <si>
    <t>,0222 KK</t>
  </si>
  <si>
    <t>,0667 R</t>
  </si>
  <si>
    <t>,0890 BB</t>
  </si>
  <si>
    <t>,0582 EE</t>
  </si>
  <si>
    <t>,0459 CC</t>
  </si>
  <si>
    <t>.0713 D</t>
  </si>
  <si>
    <t>,0970 T</t>
  </si>
  <si>
    <t>,0457 JJ</t>
  </si>
  <si>
    <t>,0945 BB</t>
  </si>
  <si>
    <t>.0479 A Flavio</t>
  </si>
  <si>
    <t>.0185 O</t>
  </si>
  <si>
    <t>,0444 BB</t>
  </si>
  <si>
    <t>,0757 CC</t>
  </si>
  <si>
    <t>,0645 R</t>
  </si>
  <si>
    <t>,0240 EE</t>
  </si>
  <si>
    <t>,0656 HH</t>
  </si>
  <si>
    <t>,0642 BB</t>
  </si>
  <si>
    <t>,0491 CC</t>
  </si>
  <si>
    <t>,0530 DD</t>
  </si>
  <si>
    <t>,0596 HH</t>
  </si>
  <si>
    <t>.0317 K</t>
  </si>
  <si>
    <t>,0537 HH</t>
  </si>
  <si>
    <t>,0140 CC</t>
  </si>
  <si>
    <t>,0619 BB</t>
  </si>
  <si>
    <t>,0209 AA</t>
  </si>
  <si>
    <t>,0133 FF</t>
  </si>
  <si>
    <t>Mod, un combo de 885.83 kg a 835.83 x 29.00</t>
  </si>
  <si>
    <t>.0985 H</t>
  </si>
  <si>
    <t>FACT 2593</t>
  </si>
  <si>
    <t>,0709 LL</t>
  </si>
  <si>
    <t>pierna  dif. En kg  37.28</t>
  </si>
  <si>
    <t>,0303 MM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</si>
  <si>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</si>
  <si>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</si>
  <si>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</si>
  <si>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</si>
  <si>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</si>
  <si>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</si>
  <si>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</si>
  <si>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adriana</t>
  </si>
  <si>
    <t>.0991 H</t>
  </si>
  <si>
    <t>FACT 2599</t>
  </si>
  <si>
    <t>,0779 LL</t>
  </si>
  <si>
    <t>,0310 MM</t>
  </si>
  <si>
    <t>autorizo sra NLP</t>
  </si>
  <si>
    <t>FACT 2047</t>
  </si>
  <si>
    <t>,0074 DD</t>
  </si>
  <si>
    <t>,0117 U</t>
  </si>
  <si>
    <t>,0681 LL</t>
  </si>
  <si>
    <t>,0597 KK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</si>
  <si>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</si>
  <si>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</si>
  <si>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</si>
  <si>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</si>
  <si>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</si>
  <si>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</si>
  <si>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</si>
  <si>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</si>
  <si>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FACT 2600</t>
  </si>
  <si>
    <t>,0781 LL</t>
  </si>
  <si>
    <t>,0311 MM</t>
  </si>
  <si>
    <t>.0747 K</t>
  </si>
  <si>
    <t>.0779 D</t>
  </si>
  <si>
    <t>.0019 Javier R</t>
  </si>
  <si>
    <t>.0213 O</t>
  </si>
  <si>
    <t>,0832 R</t>
  </si>
  <si>
    <t>,0015 MM</t>
  </si>
  <si>
    <t>,0923 LL</t>
  </si>
  <si>
    <t>.0411 I</t>
  </si>
  <si>
    <t>FACT 2616</t>
  </si>
  <si>
    <t>,0934 LL</t>
  </si>
  <si>
    <t>,0364 MM</t>
  </si>
  <si>
    <t>FACT 2046</t>
  </si>
  <si>
    <t>,0075 DD</t>
  </si>
  <si>
    <t>.0824 D</t>
  </si>
  <si>
    <t>,0675 V</t>
  </si>
  <si>
    <t>.0020 Ponciano</t>
  </si>
  <si>
    <t>,0935 R</t>
  </si>
  <si>
    <t>,0061 DD</t>
  </si>
  <si>
    <t>,0401 JJ</t>
  </si>
  <si>
    <t>,0232 MM</t>
  </si>
  <si>
    <t>,0420 MM</t>
  </si>
  <si>
    <t>,0417 MM</t>
  </si>
  <si>
    <t>,0420 LL</t>
  </si>
  <si>
    <t xml:space="preserve">  </t>
  </si>
  <si>
    <t>.0831 I</t>
  </si>
  <si>
    <t>FACT 2617</t>
  </si>
  <si>
    <t>,0982 LL</t>
  </si>
  <si>
    <t>,0422 MM</t>
  </si>
  <si>
    <t>,0787 KK</t>
  </si>
  <si>
    <t>.0365 MM</t>
  </si>
  <si>
    <t>,0411 MM</t>
  </si>
  <si>
    <t>FACT 2074</t>
  </si>
  <si>
    <t>,0282 DD</t>
  </si>
  <si>
    <t>,0419 MM</t>
  </si>
  <si>
    <t>.0021 Flavio</t>
  </si>
  <si>
    <t>,0397 MM</t>
  </si>
  <si>
    <t>.0011 J</t>
  </si>
  <si>
    <t>FACT 2618</t>
  </si>
  <si>
    <t>,0004 MM</t>
  </si>
  <si>
    <t>,0366 MM</t>
  </si>
  <si>
    <t>.0036 Flavio</t>
  </si>
  <si>
    <t>,0377 MM</t>
  </si>
  <si>
    <t>dev de pata 21.70 x 20.00</t>
  </si>
  <si>
    <t>,0375 MM</t>
  </si>
  <si>
    <t>.0550 K</t>
  </si>
  <si>
    <t>??????????</t>
  </si>
  <si>
    <t>FACT 2625</t>
  </si>
  <si>
    <t>,0203 MM</t>
  </si>
  <si>
    <t>,0367 MM</t>
  </si>
  <si>
    <t>FACT 2102</t>
  </si>
  <si>
    <t>,0762 DD</t>
  </si>
  <si>
    <t>,0344 LL</t>
  </si>
  <si>
    <t>.0083 Erika</t>
  </si>
  <si>
    <t>FACT 2624</t>
  </si>
  <si>
    <t>,0204 MM</t>
  </si>
  <si>
    <t>x dev de pecho 95.50kg x 42.00=</t>
  </si>
  <si>
    <t>,0418 MM</t>
  </si>
  <si>
    <t>,0388 MM</t>
  </si>
  <si>
    <t>.0216 Javier G</t>
  </si>
  <si>
    <t>FACT 2619</t>
  </si>
  <si>
    <t>,0936 LL</t>
  </si>
  <si>
    <t>,0673 V</t>
  </si>
  <si>
    <t>PRESTAMO 2 COMBOS 955.30 Y 927.10 kg</t>
  </si>
  <si>
    <t>FACT 2628</t>
  </si>
  <si>
    <t>,0285 MM</t>
  </si>
  <si>
    <t>,0373 GG</t>
  </si>
  <si>
    <t>,0374 LL</t>
  </si>
  <si>
    <t>.0228 Julian</t>
  </si>
  <si>
    <t>FACT 2632</t>
  </si>
  <si>
    <t>,0326 MM</t>
  </si>
  <si>
    <t>,0987 X</t>
  </si>
  <si>
    <t>4,621.70 KG PRESTAMOS</t>
  </si>
  <si>
    <t>,0355 MM</t>
  </si>
  <si>
    <t>.0044 L</t>
  </si>
  <si>
    <t>saldo a favor de 2,204.00</t>
  </si>
  <si>
    <t>,0408 MM</t>
  </si>
  <si>
    <t>FACT 2636</t>
  </si>
  <si>
    <t>,0358 MM</t>
  </si>
  <si>
    <t>,0988 X</t>
  </si>
  <si>
    <t>,0405 MM</t>
  </si>
  <si>
    <t>,0049 LL</t>
  </si>
  <si>
    <t>,0250 Z</t>
  </si>
  <si>
    <t>prestamo 3,792.47 kg</t>
  </si>
  <si>
    <t>,0378 MM</t>
  </si>
  <si>
    <t>,0415 MM</t>
  </si>
  <si>
    <t>FACT 2564</t>
  </si>
  <si>
    <t>,0239 LL</t>
  </si>
  <si>
    <t>,.0387 MM</t>
  </si>
  <si>
    <t>,0642 Z</t>
  </si>
  <si>
    <t>el robo de obrador</t>
  </si>
  <si>
    <t>,0409 MM</t>
  </si>
  <si>
    <t>,0424 MM</t>
  </si>
  <si>
    <t>,0350 MM</t>
  </si>
  <si>
    <t>FACT 2578</t>
  </si>
  <si>
    <t>,0314 LL</t>
  </si>
  <si>
    <t xml:space="preserve">,0913 Z </t>
  </si>
  <si>
    <t>prestamo 1,857.90  kg</t>
  </si>
  <si>
    <t>,0425 MM</t>
  </si>
  <si>
    <t>FACT 2590</t>
  </si>
  <si>
    <t>,0517 LL</t>
  </si>
  <si>
    <t>,0412 MM</t>
  </si>
  <si>
    <t>,0339 AA</t>
  </si>
  <si>
    <t>.0561 L</t>
  </si>
  <si>
    <t>,0089 MM</t>
  </si>
  <si>
    <t>FACT 2602</t>
  </si>
  <si>
    <t>,0793 LL</t>
  </si>
  <si>
    <t>,0385 AA</t>
  </si>
  <si>
    <t>Dev de Combos 8,353.30 kg</t>
  </si>
  <si>
    <t>.0689 L</t>
  </si>
  <si>
    <t>FACT 2579</t>
  </si>
  <si>
    <t>,0316 LL</t>
  </si>
  <si>
    <t>FACT 2603</t>
  </si>
  <si>
    <t>,0801 LL</t>
  </si>
  <si>
    <t>,0996 LL</t>
  </si>
  <si>
    <t>,0552 AA</t>
  </si>
  <si>
    <t>Dev de Combos 1,674.83 kg</t>
  </si>
  <si>
    <t>,0721 LL</t>
  </si>
  <si>
    <t>FACT 2591</t>
  </si>
  <si>
    <t>,0518 LL</t>
  </si>
  <si>
    <t>,0406 MM</t>
  </si>
  <si>
    <t>,0810 LL</t>
  </si>
  <si>
    <t>FACT 2630</t>
  </si>
  <si>
    <t>,0306 MM</t>
  </si>
  <si>
    <t>,0338 BB</t>
  </si>
  <si>
    <t>FACT 2601</t>
  </si>
  <si>
    <t>,0787 LL</t>
  </si>
  <si>
    <t>.0320 O</t>
  </si>
  <si>
    <t>,0344 MM</t>
  </si>
  <si>
    <t>,0201 MM</t>
  </si>
  <si>
    <t>,0190 MM</t>
  </si>
  <si>
    <t>,0427 MM</t>
  </si>
  <si>
    <t>FACT 2631</t>
  </si>
  <si>
    <t>,0307 MM</t>
  </si>
  <si>
    <t>,0882 LL</t>
  </si>
  <si>
    <t>,0296 MM</t>
  </si>
  <si>
    <t>,0915 LL</t>
  </si>
  <si>
    <t>,0362 MM</t>
  </si>
  <si>
    <t>,0633 EE</t>
  </si>
  <si>
    <t>,0119 FF</t>
  </si>
  <si>
    <t>,0262 MM</t>
  </si>
  <si>
    <t>,0109 LL</t>
  </si>
  <si>
    <t>,0212 LL</t>
  </si>
  <si>
    <t>,0513 FF</t>
  </si>
  <si>
    <t>.0945 L</t>
  </si>
  <si>
    <t>,0416 MM</t>
  </si>
  <si>
    <t>,0514 FF</t>
  </si>
  <si>
    <t>.0456 M</t>
  </si>
  <si>
    <t>,0686 HH</t>
  </si>
  <si>
    <t>.0599 M</t>
  </si>
  <si>
    <t>,0325 MM</t>
  </si>
  <si>
    <t>,0834 HH</t>
  </si>
  <si>
    <t>FACT 2640</t>
  </si>
  <si>
    <t>,0414 MM</t>
  </si>
  <si>
    <t>,0410 MM</t>
  </si>
  <si>
    <t>,0955 LL</t>
  </si>
  <si>
    <t>,0235 II</t>
  </si>
  <si>
    <t>,0417 II</t>
  </si>
  <si>
    <t>,0663 LL</t>
  </si>
  <si>
    <t>,0166 MM</t>
  </si>
  <si>
    <t>,0338 MM</t>
  </si>
  <si>
    <t>,0695 II</t>
  </si>
  <si>
    <t>,0664 LL</t>
  </si>
  <si>
    <t>,0696 II</t>
  </si>
  <si>
    <t>,0665 LL</t>
  </si>
  <si>
    <t>,0309 MM</t>
  </si>
  <si>
    <t>,0077 MM</t>
  </si>
  <si>
    <t>.0406 O</t>
  </si>
  <si>
    <t>,0426 MM</t>
  </si>
  <si>
    <t>,0311 JJ</t>
  </si>
  <si>
    <t>,0666 LL</t>
  </si>
  <si>
    <t>,0113 MM</t>
  </si>
  <si>
    <t>,0192 MM</t>
  </si>
  <si>
    <t>FACT 2458</t>
  </si>
  <si>
    <t>,0325 JJ</t>
  </si>
  <si>
    <t>,0739 LL</t>
  </si>
  <si>
    <t>,0431 MM</t>
  </si>
  <si>
    <t>,0168 MM</t>
  </si>
  <si>
    <t>FACT 2461</t>
  </si>
  <si>
    <t>,0478 JJ</t>
  </si>
  <si>
    <t>,0740 LL</t>
  </si>
  <si>
    <t>,0257 MM</t>
  </si>
  <si>
    <t>,0332 MM</t>
  </si>
  <si>
    <t>FACT 2462</t>
  </si>
  <si>
    <t>,0481 JJ</t>
  </si>
  <si>
    <t>,0741 LL</t>
  </si>
  <si>
    <t>,0403 MM</t>
  </si>
  <si>
    <t>,0322 MM</t>
  </si>
  <si>
    <t>,0644 LL</t>
  </si>
  <si>
    <t>,0492 JJ</t>
  </si>
  <si>
    <t>,0745 LL</t>
  </si>
  <si>
    <t>,0404 MM</t>
  </si>
  <si>
    <t>,0392 MM</t>
  </si>
  <si>
    <t>FACT 2468</t>
  </si>
  <si>
    <t>,0614 JJ</t>
  </si>
  <si>
    <t>,0813 LL</t>
  </si>
  <si>
    <t>,0394 MM</t>
  </si>
  <si>
    <t>,0666 JJ</t>
  </si>
  <si>
    <t>,0814 LL</t>
  </si>
  <si>
    <t>FACT 2483</t>
  </si>
  <si>
    <t>,0958 JJ</t>
  </si>
  <si>
    <t>,0815 LL</t>
  </si>
  <si>
    <t>.0496 O</t>
  </si>
  <si>
    <t>,0432 MM</t>
  </si>
  <si>
    <t>FACT 2484</t>
  </si>
  <si>
    <t>,0960 JJ</t>
  </si>
  <si>
    <t>,0817 LL</t>
  </si>
  <si>
    <t>.0587 O</t>
  </si>
  <si>
    <t>FACT 2485</t>
  </si>
  <si>
    <t>,0962 JJ</t>
  </si>
  <si>
    <t>,0887 LL</t>
  </si>
  <si>
    <t>.0798 O</t>
  </si>
  <si>
    <t>FACT 2512</t>
  </si>
  <si>
    <t>,0042 KK</t>
  </si>
  <si>
    <t>,0888 LL</t>
  </si>
  <si>
    <t>,0371 MM</t>
  </si>
  <si>
    <t>,0544 LL</t>
  </si>
  <si>
    <t>FACT 2509</t>
  </si>
  <si>
    <t>,0234 KK</t>
  </si>
  <si>
    <t>,0891 LL</t>
  </si>
  <si>
    <t>,0382 MM</t>
  </si>
  <si>
    <t>,0710 LL</t>
  </si>
  <si>
    <t>B</t>
  </si>
  <si>
    <t>FACT 2510</t>
  </si>
  <si>
    <t>,0237 KK</t>
  </si>
  <si>
    <t>,0892 LL</t>
  </si>
  <si>
    <t>,0712 LL</t>
  </si>
  <si>
    <t>FACT 2511</t>
  </si>
  <si>
    <t>,0258 KK</t>
  </si>
  <si>
    <t>,0957 LL</t>
  </si>
  <si>
    <t>,0777 LL</t>
  </si>
  <si>
    <t>,0435 KK</t>
  </si>
  <si>
    <t>,0959 LL</t>
  </si>
  <si>
    <t>,0780 LL</t>
  </si>
  <si>
    <t>,0960 LL</t>
  </si>
  <si>
    <t>,0981 LL</t>
  </si>
  <si>
    <t>,0612 KK</t>
  </si>
  <si>
    <t>,0962 LL</t>
  </si>
  <si>
    <t>,0003 MM</t>
  </si>
  <si>
    <t>,0616 KK</t>
  </si>
  <si>
    <t>,0037 MM</t>
  </si>
  <si>
    <t>,0046 MM</t>
  </si>
  <si>
    <t>,0617 KK</t>
  </si>
  <si>
    <t>,0039 MM</t>
  </si>
  <si>
    <t>,0430 MM 2 Nte</t>
  </si>
  <si>
    <t>,0202 MM</t>
  </si>
  <si>
    <t>FACT 2535</t>
  </si>
  <si>
    <t>,0677 KK</t>
  </si>
  <si>
    <t>,0040 MM</t>
  </si>
  <si>
    <t>,0205 MM</t>
  </si>
  <si>
    <t>,0823 KK</t>
  </si>
  <si>
    <t>,0041 MM</t>
  </si>
  <si>
    <t>,0286 MM</t>
  </si>
  <si>
    <t>,0116 MM</t>
  </si>
  <si>
    <t>,0356 MM</t>
  </si>
  <si>
    <t>FACT 2544</t>
  </si>
  <si>
    <t>,0895 KK</t>
  </si>
  <si>
    <t>,0122 MM</t>
  </si>
  <si>
    <t>FACT 2545</t>
  </si>
  <si>
    <t>,0939 KK</t>
  </si>
  <si>
    <t>,0123 MM</t>
  </si>
  <si>
    <t>,0124 MM</t>
  </si>
  <si>
    <t>,0051 LL</t>
  </si>
  <si>
    <t>,0135 MM</t>
  </si>
  <si>
    <t>,0052 LL</t>
  </si>
  <si>
    <t>,0137 MM</t>
  </si>
  <si>
    <t>,0129 LL</t>
  </si>
  <si>
    <t>,0138 MM</t>
  </si>
  <si>
    <t>,0131 LL</t>
  </si>
  <si>
    <t>,0139 MM</t>
  </si>
  <si>
    <t>,0319 LL</t>
  </si>
  <si>
    <t>,0141 MM</t>
  </si>
  <si>
    <t>,0321 LL</t>
  </si>
  <si>
    <t>,0241 MM</t>
  </si>
  <si>
    <t>FACT 2573</t>
  </si>
  <si>
    <t>,0389 LL</t>
  </si>
  <si>
    <t>,0242 MM</t>
  </si>
  <si>
    <t>FACT 2587</t>
  </si>
  <si>
    <t>,0542 LL</t>
  </si>
  <si>
    <t>,0243 MM</t>
  </si>
  <si>
    <t>,0074 MM</t>
  </si>
  <si>
    <t>,0389 MM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</si>
  <si>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</si>
  <si>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</si>
  <si>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</si>
  <si>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</si>
  <si>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</si>
  <si>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</si>
  <si>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</si>
  <si>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</si>
  <si>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</si>
  <si>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</si>
  <si>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</si>
  <si>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</si>
  <si>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</si>
  <si>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</si>
  <si>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</si>
  <si>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</si>
  <si>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</si>
  <si>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</si>
  <si>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</si>
  <si>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</si>
  <si>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</si>
  <si>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</si>
  <si>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</si>
  <si>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</si>
  <si>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</si>
  <si>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</si>
  <si>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</si>
  <si>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</si>
  <si>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</si>
  <si>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</si>
  <si>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</si>
  <si>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</si>
  <si>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</si>
  <si>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</si>
  <si>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</si>
  <si>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</si>
  <si>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</si>
  <si>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</si>
  <si>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</si>
  <si>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</si>
  <si>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</si>
  <si>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</si>
  <si>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</si>
  <si>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</si>
  <si>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</si>
  <si>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</si>
  <si>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</si>
  <si>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</si>
  <si>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</si>
  <si>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</si>
  <si>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</si>
  <si>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</si>
  <si>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</si>
  <si>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</si>
  <si>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</si>
  <si>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</si>
  <si>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</si>
  <si>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</si>
  <si>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</si>
  <si>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</si>
  <si>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</si>
  <si>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</si>
  <si>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</si>
  <si>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</si>
  <si>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</si>
  <si>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</si>
  <si>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</si>
  <si>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</si>
  <si>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</si>
  <si>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</si>
  <si>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</si>
  <si>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</si>
  <si>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</si>
  <si>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REMISIONES DE     FEBRERO        2 0 1 3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</si>
  <si>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</si>
  <si>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ARCADIO LEDO BERISTAIN</t>
  </si>
  <si>
    <t>CENTRO COMERCIAL ALATRISTE SA DE CV</t>
  </si>
  <si>
    <t>CORTES FINOS LA MORENA SA DE CV</t>
  </si>
  <si>
    <t>CLEMENTINA MARTINEZ MENDOZA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</si>
  <si>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</si>
  <si>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MIRACLE BUSINESS NETWORK SA DE CV</t>
  </si>
  <si>
    <t>KARLA EILEN ALVARADO MORALES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</si>
  <si>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</si>
  <si>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</si>
  <si>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</si>
  <si>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</si>
  <si>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</si>
  <si>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</si>
  <si>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</si>
  <si>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</si>
  <si>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</si>
  <si>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</si>
  <si>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</si>
  <si>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</si>
  <si>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</si>
  <si>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</si>
  <si>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LUIS FELIPE ZORROSA LOPEZ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</si>
  <si>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</si>
  <si>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</si>
  <si>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</si>
  <si>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</si>
  <si>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</si>
  <si>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</si>
  <si>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</si>
  <si>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</si>
  <si>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</si>
  <si>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</si>
  <si>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</si>
  <si>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</si>
  <si>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</si>
  <si>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</si>
  <si>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</si>
  <si>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</si>
  <si>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</si>
  <si>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</si>
  <si>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</si>
  <si>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</si>
  <si>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</si>
  <si>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</si>
  <si>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</si>
  <si>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</si>
  <si>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</si>
  <si>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</si>
  <si>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</si>
  <si>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</si>
  <si>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</si>
  <si>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</si>
  <si>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</si>
  <si>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</si>
  <si>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</si>
  <si>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</si>
  <si>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</si>
  <si>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</si>
  <si>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</si>
  <si>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</si>
  <si>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</si>
  <si>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</si>
  <si>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</si>
  <si>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</si>
  <si>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</si>
  <si>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</si>
  <si>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</si>
  <si>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</si>
  <si>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</si>
  <si>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</si>
  <si>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</si>
  <si>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</si>
  <si>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</si>
  <si>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</si>
  <si>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</si>
  <si>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</si>
  <si>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</si>
  <si>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</si>
  <si>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</si>
  <si>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</si>
  <si>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</si>
  <si>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</si>
  <si>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</si>
  <si>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</si>
  <si>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</si>
  <si>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</si>
  <si>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</si>
  <si>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</si>
  <si>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</si>
  <si>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</si>
  <si>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</si>
  <si>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</si>
  <si>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</si>
  <si>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</si>
  <si>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</si>
  <si>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</si>
  <si>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</si>
  <si>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</si>
  <si>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</si>
  <si>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</si>
  <si>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</si>
  <si>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</si>
  <si>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</si>
  <si>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</si>
  <si>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</si>
  <si>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</si>
  <si>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</si>
  <si>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</si>
  <si>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</si>
  <si>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</si>
  <si>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</si>
  <si>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</si>
  <si>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</si>
  <si>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</si>
  <si>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</si>
  <si>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</si>
  <si>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</si>
  <si>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</si>
  <si>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</si>
  <si>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</si>
  <si>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</si>
  <si>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</si>
  <si>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</si>
  <si>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</si>
  <si>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</si>
  <si>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</si>
  <si>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</si>
  <si>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</si>
  <si>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</si>
  <si>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</si>
  <si>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</si>
  <si>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</si>
  <si>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</si>
  <si>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</si>
  <si>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</si>
  <si>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</si>
  <si>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</si>
  <si>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</si>
  <si>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</si>
  <si>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</si>
  <si>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</si>
  <si>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</si>
  <si>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</si>
  <si>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</si>
  <si>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</si>
  <si>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</si>
  <si>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</si>
  <si>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</si>
  <si>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</si>
  <si>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</si>
  <si>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</si>
  <si>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</si>
  <si>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</si>
  <si>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</si>
  <si>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</si>
  <si>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</si>
  <si>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</si>
  <si>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</si>
  <si>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</si>
  <si>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</si>
  <si>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</si>
  <si>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</si>
  <si>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</si>
  <si>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</si>
  <si>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</si>
  <si>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</si>
  <si>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</si>
  <si>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</si>
  <si>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</si>
  <si>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</si>
  <si>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</si>
  <si>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</si>
  <si>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 xml:space="preserve"> NOTAS DE VENTA      DE        FEBRERO       2 0 1 3</t>
  </si>
  <si>
    <t>NESTOR</t>
  </si>
  <si>
    <t>JOAQUIN</t>
  </si>
  <si>
    <t>RAMIRO</t>
  </si>
  <si>
    <t>TERE</t>
  </si>
  <si>
    <t>REMISIONES   H E R R A D U R A  FEBRERO 2013</t>
  </si>
  <si>
    <t>MAURICIO</t>
  </si>
  <si>
    <t>DISCOS</t>
  </si>
  <si>
    <t>ADRIAN</t>
  </si>
  <si>
    <t>GONZALO</t>
  </si>
  <si>
    <t>GERMAN</t>
  </si>
  <si>
    <t>REMISIONES   O B R A D O R   FEBRERO    2 0 1 3</t>
  </si>
  <si>
    <t xml:space="preserve"> F A C T U R A S       DE     FEBRERO       2 0 1 3</t>
  </si>
  <si>
    <t>Rem 465 MM</t>
  </si>
  <si>
    <t>Rem 485 MM</t>
  </si>
  <si>
    <t>Rem 487 MM</t>
  </si>
  <si>
    <t>Rem 500 MM</t>
  </si>
  <si>
    <t>VENTAS AL PUBLICO</t>
  </si>
  <si>
    <t>Rem 518 MM</t>
  </si>
  <si>
    <t>Rem 627 MM</t>
  </si>
  <si>
    <t>Rem 587 MM</t>
  </si>
  <si>
    <t>RBBE OPERADORA Y ASOCIADOS S.D RL DE CV</t>
  </si>
  <si>
    <t>Rem 687 MM</t>
  </si>
  <si>
    <t>Rem 720 MM-723 MM</t>
  </si>
  <si>
    <t>Rem 722 mm</t>
  </si>
  <si>
    <t>Rem 736 MM</t>
  </si>
  <si>
    <t>Rem 757 MM</t>
  </si>
  <si>
    <t>Rem 758 MM</t>
  </si>
  <si>
    <t>Rem 385 MM</t>
  </si>
  <si>
    <t>Rem 750 MM</t>
  </si>
  <si>
    <t>Rem 843 MM</t>
  </si>
  <si>
    <t>Rem 897 MM</t>
  </si>
  <si>
    <t>Rem 899 MM</t>
  </si>
  <si>
    <t>Rem 941 MM</t>
  </si>
  <si>
    <t>EMPACADORA DE CARNES FINAS LA ROTONDA SA DE CV</t>
  </si>
  <si>
    <t>Rem 436 MM</t>
  </si>
  <si>
    <t>Rem 437 MM</t>
  </si>
  <si>
    <t>Rem 717 MM</t>
  </si>
  <si>
    <t>Rem 943 MM</t>
  </si>
  <si>
    <t>PROCESADORA DE SUBPRODUCTOS CARNICOS SA DE CV</t>
  </si>
  <si>
    <t>Rem 812 MM</t>
  </si>
  <si>
    <t>Rem 953 MM</t>
  </si>
  <si>
    <t>Rem 37 NN</t>
  </si>
  <si>
    <t>Rem 894 MM-896 MM</t>
  </si>
  <si>
    <t>Rem 62 NN</t>
  </si>
  <si>
    <t>Rem 102 NN</t>
  </si>
  <si>
    <t>Rem 232 MM</t>
  </si>
  <si>
    <t>Rem 208 NN</t>
  </si>
  <si>
    <t>Rem 209 NN</t>
  </si>
  <si>
    <t>EMPACADORA DE CARNES FINA LA ROTONDA SA DE CV</t>
  </si>
  <si>
    <t>Rem 211 NN</t>
  </si>
  <si>
    <t>Rem 212 NN</t>
  </si>
  <si>
    <t>Rem 217 NN</t>
  </si>
  <si>
    <t>Rem 229 NN</t>
  </si>
  <si>
    <t>Rem 239 NN</t>
  </si>
  <si>
    <t>Rem 241 NN</t>
  </si>
  <si>
    <t xml:space="preserve">Rem </t>
  </si>
  <si>
    <t>Rem 281 NN</t>
  </si>
  <si>
    <t>Rem 961 MM</t>
  </si>
  <si>
    <t>Rem 301 NN</t>
  </si>
  <si>
    <t>Rem 269 NN</t>
  </si>
  <si>
    <t>Rem 528 MM</t>
  </si>
  <si>
    <t>Rem 353 NN</t>
  </si>
  <si>
    <t>Rem 365 NN</t>
  </si>
  <si>
    <t>Rem 366 NN</t>
  </si>
  <si>
    <t>Rem 368 NN</t>
  </si>
  <si>
    <t>Rem 372 NN</t>
  </si>
  <si>
    <t>Rem 418 NN</t>
  </si>
  <si>
    <t>Rem 419 NN</t>
  </si>
  <si>
    <t>Rem 383 NN</t>
  </si>
  <si>
    <t>Rem 424 NN</t>
  </si>
  <si>
    <t>Rem 426 NN</t>
  </si>
  <si>
    <t>Rem 536 NN</t>
  </si>
  <si>
    <t>Rem 495 NN</t>
  </si>
  <si>
    <t>Rem 541 NN</t>
  </si>
  <si>
    <t>Rem 542 NN</t>
  </si>
  <si>
    <t>CARLOS ANDRES TORRES MORALES</t>
  </si>
  <si>
    <t>Rem 474 NN</t>
  </si>
  <si>
    <t>EQUILIBRIO EDUCATIVO A.C</t>
  </si>
  <si>
    <t>Rem 489 NN</t>
  </si>
  <si>
    <t>Rem 678 NN</t>
  </si>
  <si>
    <t>Rem 626 NN</t>
  </si>
  <si>
    <t>Rem 681 NN</t>
  </si>
  <si>
    <t>Rem 682 NN</t>
  </si>
  <si>
    <t>Rem 685 NN</t>
  </si>
  <si>
    <t>Rem 689 NN</t>
  </si>
  <si>
    <t>Rem 691 NN</t>
  </si>
  <si>
    <t>Rem 717 NN</t>
  </si>
  <si>
    <t>Rem 718 NN</t>
  </si>
  <si>
    <t>Rem 724 NN</t>
  </si>
  <si>
    <t>Rem 755 NN</t>
  </si>
  <si>
    <t>Rem 796 NN</t>
  </si>
  <si>
    <t>Rem 783 NN</t>
  </si>
  <si>
    <t>Rem 709 NN</t>
  </si>
  <si>
    <t>Rem 853 NN</t>
  </si>
  <si>
    <t>S</t>
  </si>
  <si>
    <t>Rem 950 NN</t>
  </si>
  <si>
    <t>Rem 949 NN</t>
  </si>
  <si>
    <t>Rem 64 OO</t>
  </si>
  <si>
    <t>Rem 815 NN</t>
  </si>
  <si>
    <t>Rem 107 OO</t>
  </si>
  <si>
    <t>Rem 890 NN</t>
  </si>
  <si>
    <t>Rem 233 OO</t>
  </si>
  <si>
    <t>Rem 918 NN</t>
  </si>
  <si>
    <t>Rem 921 NN</t>
  </si>
  <si>
    <t>Rem 181 OO</t>
  </si>
  <si>
    <t>Rem 186 OO</t>
  </si>
  <si>
    <t>Rem 187 OO</t>
  </si>
  <si>
    <t>Rem 188 OO</t>
  </si>
  <si>
    <t>Rem 191 OO</t>
  </si>
  <si>
    <t>ALIMENTOR SUPREMOS DE ORIENTE SA DE CV</t>
  </si>
  <si>
    <t>Rem 512 MM-467 NN-976 NN-35 OO</t>
  </si>
  <si>
    <t>Rem 131 OO</t>
  </si>
  <si>
    <t>Rem 364 OO</t>
  </si>
  <si>
    <t>Rem 284 OO</t>
  </si>
  <si>
    <t>Rem 879 NN</t>
  </si>
  <si>
    <t>Rem 360 OO</t>
  </si>
  <si>
    <t>Rem 351 OO</t>
  </si>
  <si>
    <t>FACTURAS    FEBRERO          2 0 1 3</t>
  </si>
  <si>
    <t>ALEJANDRA T</t>
  </si>
  <si>
    <t>BAGDAD</t>
  </si>
  <si>
    <t>BAGDAD SAPOS</t>
  </si>
  <si>
    <t>BAGDAD 3 NORTE</t>
  </si>
  <si>
    <t>BAGDAD NACIONAL</t>
  </si>
  <si>
    <t xml:space="preserve">C A N C E L A D A </t>
  </si>
  <si>
    <t>FOGONCITO</t>
  </si>
  <si>
    <t>TARCILA</t>
  </si>
  <si>
    <t>RAL</t>
  </si>
  <si>
    <t>VICTOR</t>
  </si>
  <si>
    <t>WALMART</t>
  </si>
  <si>
    <t>GERARDO</t>
  </si>
  <si>
    <t>RENE</t>
  </si>
  <si>
    <t>NOE MADRID</t>
  </si>
  <si>
    <t>SRA CORONA</t>
  </si>
  <si>
    <t>EL PASTORCITO 2</t>
  </si>
  <si>
    <t>PIZZA</t>
  </si>
  <si>
    <t>MEDEL</t>
  </si>
  <si>
    <t>EL PASTORCITO 1</t>
  </si>
  <si>
    <t>Rem 685-MM</t>
  </si>
  <si>
    <t>Rem 827-MM</t>
  </si>
  <si>
    <t>Rem 859-MM</t>
  </si>
  <si>
    <t>Rem 946-MM</t>
  </si>
  <si>
    <t>Rem 983-MM</t>
  </si>
  <si>
    <t>Rem 984-MM</t>
  </si>
  <si>
    <t>Rem 896-MM</t>
  </si>
  <si>
    <t>Rem 25-NN</t>
  </si>
  <si>
    <t>Rem 966-NN</t>
  </si>
  <si>
    <t>Rem 323-OO</t>
  </si>
  <si>
    <t>Rem 288-OO</t>
  </si>
  <si>
    <t>,0435 MM</t>
  </si>
  <si>
    <t>,0436 MM</t>
  </si>
  <si>
    <t>,0437 MM</t>
  </si>
  <si>
    <t>,0438 MM</t>
  </si>
  <si>
    <t>,0439 MM</t>
  </si>
  <si>
    <t>,0440 MM</t>
  </si>
  <si>
    <t>,0441 MM</t>
  </si>
  <si>
    <t>,0442 MM</t>
  </si>
  <si>
    <t>,0443 MM</t>
  </si>
  <si>
    <t>,0444 MM</t>
  </si>
  <si>
    <t>,0445 MM</t>
  </si>
  <si>
    <t>,0446 MM</t>
  </si>
  <si>
    <t>,0447 MM</t>
  </si>
  <si>
    <t>,0448 MM</t>
  </si>
  <si>
    <t>,0449 MM</t>
  </si>
  <si>
    <t>,0450 MM</t>
  </si>
  <si>
    <t>,0451 MM</t>
  </si>
  <si>
    <t>,0452 MM</t>
  </si>
  <si>
    <t>,0453 MM</t>
  </si>
  <si>
    <t>,0454 MM</t>
  </si>
  <si>
    <t>,0455 MM</t>
  </si>
  <si>
    <t>,0457 MM</t>
  </si>
  <si>
    <t>,0458 MM</t>
  </si>
  <si>
    <t>,0459 MM</t>
  </si>
  <si>
    <t>,0460 MM</t>
  </si>
  <si>
    <t>,0461 MM</t>
  </si>
  <si>
    <t>,0462 MM</t>
  </si>
  <si>
    <t>,0463 MM</t>
  </si>
  <si>
    <t>,0464 MM</t>
  </si>
  <si>
    <t>,0465 MM</t>
  </si>
  <si>
    <t>,0466 MM</t>
  </si>
  <si>
    <t>,0467 MM</t>
  </si>
  <si>
    <t>,0468 mm</t>
  </si>
  <si>
    <t>,0469 MM</t>
  </si>
  <si>
    <t>,470 MM</t>
  </si>
  <si>
    <t>,0471 MM</t>
  </si>
  <si>
    <t>,0472 MM</t>
  </si>
  <si>
    <t>,0473 MM</t>
  </si>
  <si>
    <t>,0474 MM</t>
  </si>
  <si>
    <t>,0475 MM</t>
  </si>
  <si>
    <t>,0476 MM</t>
  </si>
  <si>
    <t>,0477 MM</t>
  </si>
  <si>
    <t>,0478 MM Walmarth</t>
  </si>
  <si>
    <t>,0479 MM</t>
  </si>
  <si>
    <t>,0480 MM</t>
  </si>
  <si>
    <t>,0481 MM</t>
  </si>
  <si>
    <t>,0482 MM</t>
  </si>
  <si>
    <t>,0483 MM</t>
  </si>
  <si>
    <t>,0484 MM</t>
  </si>
  <si>
    <t>,0485 MM</t>
  </si>
  <si>
    <t>,0486 MM</t>
  </si>
  <si>
    <t>,0487 MM</t>
  </si>
  <si>
    <t>,0488 MM</t>
  </si>
  <si>
    <t>,0489 MM</t>
  </si>
  <si>
    <t>,0490 MM</t>
  </si>
  <si>
    <t>,0491 MM</t>
  </si>
  <si>
    <t>,0492 MM</t>
  </si>
  <si>
    <t>,0493 MM</t>
  </si>
  <si>
    <t>,0494 MM</t>
  </si>
  <si>
    <t>,0495 MM</t>
  </si>
  <si>
    <t>,0496 MM</t>
  </si>
  <si>
    <t>,0497 MM</t>
  </si>
  <si>
    <t>,0498 MM</t>
  </si>
  <si>
    <t>,0499 MM</t>
  </si>
  <si>
    <t>,0500 MM</t>
  </si>
  <si>
    <t>,0501 MM</t>
  </si>
  <si>
    <t>,0503 MM</t>
  </si>
  <si>
    <t>,0504 MM</t>
  </si>
  <si>
    <t>,0505 MM</t>
  </si>
  <si>
    <t>,0506 MM</t>
  </si>
  <si>
    <t>,0507 MM</t>
  </si>
  <si>
    <t>,0508 MM</t>
  </si>
  <si>
    <t>,0509 MM</t>
  </si>
  <si>
    <t>,0510 MM</t>
  </si>
  <si>
    <t>,0511 MM</t>
  </si>
  <si>
    <t>,0512 MM</t>
  </si>
  <si>
    <t>,0513 MM</t>
  </si>
  <si>
    <t>,0514 MM</t>
  </si>
  <si>
    <t>,0515 MM</t>
  </si>
  <si>
    <t>,0516 MM</t>
  </si>
  <si>
    <t>,0517 MM</t>
  </si>
  <si>
    <t>ANDRES CONTRERAS</t>
  </si>
  <si>
    <t>BAGDAD CENTRO</t>
  </si>
  <si>
    <t>ISIDORO</t>
  </si>
  <si>
    <t>GERARDO F</t>
  </si>
  <si>
    <t>BARTOLO</t>
  </si>
  <si>
    <t>ANDRES S</t>
  </si>
  <si>
    <t>MORELOS C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</si>
  <si>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</si>
  <si>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</si>
  <si>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</si>
  <si>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</si>
  <si>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</si>
  <si>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</si>
  <si>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</si>
  <si>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</si>
  <si>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</si>
  <si>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</si>
  <si>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</si>
  <si>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</si>
  <si>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</si>
  <si>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</si>
  <si>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</si>
  <si>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</si>
  <si>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ANTONIO ROLDAN</t>
  </si>
  <si>
    <t>ANTONIO SANCHEZ</t>
  </si>
  <si>
    <t>RAUL</t>
  </si>
  <si>
    <t>PEDRO</t>
  </si>
  <si>
    <t>ALEJANDRA</t>
  </si>
  <si>
    <t>BETO A</t>
  </si>
  <si>
    <t>ARMANDO</t>
  </si>
  <si>
    <t>FRANCISCO MACHORRO</t>
  </si>
  <si>
    <t>CARLO MOLINA</t>
  </si>
  <si>
    <t>COMIDA CHINOS Atlixco</t>
  </si>
  <si>
    <t>RAYMUNDO</t>
  </si>
  <si>
    <t>,0518 MM</t>
  </si>
  <si>
    <t>FACT 2646</t>
  </si>
  <si>
    <t>,0519 MM</t>
  </si>
  <si>
    <t>,0520 MM</t>
  </si>
  <si>
    <t>,0521 MM</t>
  </si>
  <si>
    <t>,0522 MM</t>
  </si>
  <si>
    <t>,0523 MM</t>
  </si>
  <si>
    <t>,0524 MM</t>
  </si>
  <si>
    <t>,0525 MM</t>
  </si>
  <si>
    <t>,0526 MM</t>
  </si>
  <si>
    <t>,0527 MM</t>
  </si>
  <si>
    <t>,0528 MM</t>
  </si>
  <si>
    <t>,0529 MM</t>
  </si>
  <si>
    <t>,0530 MM</t>
  </si>
  <si>
    <t>,0531 MM</t>
  </si>
  <si>
    <t>,0532 MM</t>
  </si>
  <si>
    <t>,0534 MM</t>
  </si>
  <si>
    <t>,0535 MM</t>
  </si>
  <si>
    <t>,0536 MM</t>
  </si>
  <si>
    <t>,0537 MM</t>
  </si>
  <si>
    <t>,0538 MM</t>
  </si>
  <si>
    <t>,0539 MM</t>
  </si>
  <si>
    <t>,0540 MM</t>
  </si>
  <si>
    <t>,0541 MM</t>
  </si>
  <si>
    <t>,0542 MM</t>
  </si>
  <si>
    <t>,0543 MM</t>
  </si>
  <si>
    <t>,0544 MM</t>
  </si>
  <si>
    <t>,0546 MM</t>
  </si>
  <si>
    <t>,0547 MM</t>
  </si>
  <si>
    <t>,0548 MM</t>
  </si>
  <si>
    <t>,0549 MM</t>
  </si>
  <si>
    <t>,0550 MM</t>
  </si>
  <si>
    <t>,0551 MM</t>
  </si>
  <si>
    <t>,0552 MM</t>
  </si>
  <si>
    <t>,0553 MM</t>
  </si>
  <si>
    <t>,0554 MM</t>
  </si>
  <si>
    <t>,0555 MM</t>
  </si>
  <si>
    <t>,0556 MM</t>
  </si>
  <si>
    <t>,0557 MM</t>
  </si>
  <si>
    <t>,0558 MM</t>
  </si>
  <si>
    <t>,0559 MM</t>
  </si>
  <si>
    <t>,0560 MM</t>
  </si>
  <si>
    <t>,0561 M</t>
  </si>
  <si>
    <t>,0562 MM</t>
  </si>
  <si>
    <t>,0563 MM</t>
  </si>
  <si>
    <t>,0564 MM</t>
  </si>
  <si>
    <t>,0565 MM</t>
  </si>
  <si>
    <t>,0566 MM</t>
  </si>
  <si>
    <t>,0567 MM</t>
  </si>
  <si>
    <t>,0568 MM</t>
  </si>
  <si>
    <t>,0569 MM</t>
  </si>
  <si>
    <t>,0570 MM</t>
  </si>
  <si>
    <t>,0571 MM Atlixco</t>
  </si>
  <si>
    <t>,0572 MM</t>
  </si>
  <si>
    <t>,0573 MM</t>
  </si>
  <si>
    <t>,0574 MM</t>
  </si>
  <si>
    <t>,0575 MM</t>
  </si>
  <si>
    <t>,0576 MM</t>
  </si>
  <si>
    <t>,0577 MM</t>
  </si>
  <si>
    <t>,0578 MM</t>
  </si>
  <si>
    <t>,0579 MM</t>
  </si>
  <si>
    <t>,0580 MM</t>
  </si>
  <si>
    <t>,0581 MM</t>
  </si>
  <si>
    <t>,0582 MM</t>
  </si>
  <si>
    <t>,0583 MM</t>
  </si>
  <si>
    <t>,0584 MM</t>
  </si>
  <si>
    <t>,0585 MM</t>
  </si>
  <si>
    <t>,0586 MM</t>
  </si>
  <si>
    <t>,0587 MM</t>
  </si>
  <si>
    <t>,0588 MM</t>
  </si>
  <si>
    <t>,0589 MM</t>
  </si>
  <si>
    <t>,0590 MM</t>
  </si>
  <si>
    <t>,0591 MM</t>
  </si>
  <si>
    <t>,0592 MM</t>
  </si>
  <si>
    <t>,0593 MM</t>
  </si>
  <si>
    <t>,0594 MM</t>
  </si>
  <si>
    <t>,0595 MM</t>
  </si>
  <si>
    <t>,0596 MM</t>
  </si>
  <si>
    <t>,0597 MM</t>
  </si>
  <si>
    <t>,0598 MM</t>
  </si>
  <si>
    <t>,0599 MM</t>
  </si>
  <si>
    <t>,0600 MM</t>
  </si>
  <si>
    <t>,0601 MM</t>
  </si>
  <si>
    <t>,0533 MM Nestor</t>
  </si>
  <si>
    <t>RAMON</t>
  </si>
  <si>
    <t>CHAVA MORELOS</t>
  </si>
  <si>
    <t>EMILIANO</t>
  </si>
  <si>
    <t>JAVIER 24</t>
  </si>
  <si>
    <t>ADAN</t>
  </si>
  <si>
    <t>CHOLULA CENTRO</t>
  </si>
  <si>
    <t>COMIDA CHINOS 4 Pte</t>
  </si>
  <si>
    <t>,0602 MM</t>
  </si>
  <si>
    <t>,0603 MM</t>
  </si>
  <si>
    <t>,0604 MM</t>
  </si>
  <si>
    <t>,0605 MM</t>
  </si>
  <si>
    <t>,0606 MM</t>
  </si>
  <si>
    <t>,0607 MM</t>
  </si>
  <si>
    <t>,0608 MM</t>
  </si>
  <si>
    <t>,0609 MM</t>
  </si>
  <si>
    <t>,0610 MM</t>
  </si>
  <si>
    <t>,0611 MM</t>
  </si>
  <si>
    <t>,0612 MM</t>
  </si>
  <si>
    <t>,0613 MM</t>
  </si>
  <si>
    <t>,0614 MM</t>
  </si>
  <si>
    <t>,0615 MM</t>
  </si>
  <si>
    <t>,0616 MM</t>
  </si>
  <si>
    <t>,0617 MM</t>
  </si>
  <si>
    <t>,0618 MM</t>
  </si>
  <si>
    <t>,0619 MM</t>
  </si>
  <si>
    <t>,0620 MM</t>
  </si>
  <si>
    <t>,0621 MM</t>
  </si>
  <si>
    <t>,0622 MM</t>
  </si>
  <si>
    <t>,0623 MM</t>
  </si>
  <si>
    <t>,0624 MM</t>
  </si>
  <si>
    <t>,0625 MM</t>
  </si>
  <si>
    <t>,0626 MM</t>
  </si>
  <si>
    <t>,0627 MM</t>
  </si>
  <si>
    <t>,0628 MM</t>
  </si>
  <si>
    <t>,0629 MM</t>
  </si>
  <si>
    <t>,0630 MM</t>
  </si>
  <si>
    <t>,0631 MM</t>
  </si>
  <si>
    <t>,0632 MM</t>
  </si>
  <si>
    <t>,0633 MM</t>
  </si>
  <si>
    <t>,0634 MM</t>
  </si>
  <si>
    <t>,0635 MM</t>
  </si>
  <si>
    <t>,0636 MM Mario</t>
  </si>
  <si>
    <t>,0637 MM</t>
  </si>
  <si>
    <t>,0638 MM</t>
  </si>
  <si>
    <t>,0639 MM</t>
  </si>
  <si>
    <t>,0640 MM</t>
  </si>
  <si>
    <t>,0641 MM</t>
  </si>
  <si>
    <t>,0642 MM</t>
  </si>
  <si>
    <t>,0643 MM</t>
  </si>
  <si>
    <t>,0644 MM</t>
  </si>
  <si>
    <t>,0645 MM</t>
  </si>
  <si>
    <t>,0646 MM</t>
  </si>
  <si>
    <t>,0647 MM</t>
  </si>
  <si>
    <t>,0648 MM Cholula</t>
  </si>
  <si>
    <t>,0649 MM</t>
  </si>
  <si>
    <t>,0650 MM</t>
  </si>
  <si>
    <t>,0651 MM</t>
  </si>
  <si>
    <t>,0652 MM</t>
  </si>
  <si>
    <t>,0653 MM 4 Pte</t>
  </si>
  <si>
    <t>BADGAD CENTRO</t>
  </si>
  <si>
    <t>BAGAD SAPOS</t>
  </si>
  <si>
    <t>JUAN</t>
  </si>
  <si>
    <t>JUAN ZAMBRANO</t>
  </si>
  <si>
    <t>GRANJERO</t>
  </si>
  <si>
    <t>COMIDA CHINOS Av. Juarez</t>
  </si>
  <si>
    <t>COMIDA CHINOS Ocotlan</t>
  </si>
  <si>
    <t>,0658 MM</t>
  </si>
  <si>
    <t>,0659 MM</t>
  </si>
  <si>
    <t>,0660 MM</t>
  </si>
  <si>
    <t>,0661 MM</t>
  </si>
  <si>
    <t>,0662 MM</t>
  </si>
  <si>
    <t>,0663 MM</t>
  </si>
  <si>
    <t>,0664 MM</t>
  </si>
  <si>
    <t>,0665 MM</t>
  </si>
  <si>
    <t>,0668 MM</t>
  </si>
  <si>
    <t>,0669 MM</t>
  </si>
  <si>
    <t>,0670 MM</t>
  </si>
  <si>
    <t>,0671 MM</t>
  </si>
  <si>
    <t>,0672 MM</t>
  </si>
  <si>
    <t>,0673 MM</t>
  </si>
  <si>
    <t>,0674 MM</t>
  </si>
  <si>
    <t>,0675 MM</t>
  </si>
  <si>
    <t>,0676 MM</t>
  </si>
  <si>
    <t>,0677 MM</t>
  </si>
  <si>
    <t>,0678 MM Mario</t>
  </si>
  <si>
    <t>,0679 MM</t>
  </si>
  <si>
    <t>,0683 MM</t>
  </si>
  <si>
    <t>,0684 MM</t>
  </si>
  <si>
    <t>,0687 MM</t>
  </si>
  <si>
    <t>,0688 MM</t>
  </si>
  <si>
    <t>,0689 MM</t>
  </si>
  <si>
    <t>JUAN SAMBRANO</t>
  </si>
  <si>
    <t>,0696 MM</t>
  </si>
  <si>
    <t>,0697 MM</t>
  </si>
  <si>
    <t xml:space="preserve">,0698 MM </t>
  </si>
  <si>
    <t>,0700 MM</t>
  </si>
  <si>
    <t>,0704 MM Granjero</t>
  </si>
  <si>
    <t>,0707 MM</t>
  </si>
  <si>
    <t>,0709 MM</t>
  </si>
  <si>
    <t>,0710 MM</t>
  </si>
  <si>
    <t>,0713 MM</t>
  </si>
  <si>
    <t>,0714 MM</t>
  </si>
  <si>
    <t>,0716 MM</t>
  </si>
  <si>
    <t>,0654 MM</t>
  </si>
  <si>
    <t>,0655 MM</t>
  </si>
  <si>
    <t>,0656 MM</t>
  </si>
  <si>
    <t>,0657 MM</t>
  </si>
  <si>
    <t>,0666 MM</t>
  </si>
  <si>
    <t>,0667 MM</t>
  </si>
  <si>
    <t>,0680 MM</t>
  </si>
  <si>
    <t>,0681 MM</t>
  </si>
  <si>
    <t>,0682 MM</t>
  </si>
  <si>
    <t>,0685 MM</t>
  </si>
  <si>
    <t>,0686 MM</t>
  </si>
  <si>
    <t>,0690 MM</t>
  </si>
  <si>
    <t>,0691 MM</t>
  </si>
  <si>
    <t>,0692 MM</t>
  </si>
  <si>
    <t>,0693 MM</t>
  </si>
  <si>
    <t>,0694 MM</t>
  </si>
  <si>
    <t>,0695 MM</t>
  </si>
  <si>
    <t>,0699 MM</t>
  </si>
  <si>
    <t>,0701 MM Av. Juarez</t>
  </si>
  <si>
    <t>,0702 MM</t>
  </si>
  <si>
    <t>,0705 MM</t>
  </si>
  <si>
    <t>,0706 MM</t>
  </si>
  <si>
    <t>,0708 MM Ocotlan</t>
  </si>
  <si>
    <t>,0711 MM</t>
  </si>
  <si>
    <t>,0712 MM</t>
  </si>
  <si>
    <t>,0715 MM</t>
  </si>
  <si>
    <t>03-Feb 1,996.00 4-Feb 3,000.00</t>
  </si>
  <si>
    <t>VALERIO</t>
  </si>
  <si>
    <t>EMILIO REYES</t>
  </si>
  <si>
    <t>RAY LOPEZ</t>
  </si>
  <si>
    <t>POPULAR</t>
  </si>
  <si>
    <t>ALBERTO</t>
  </si>
  <si>
    <t>JOSUE</t>
  </si>
  <si>
    <t>COMIDA CHINOS 2 Nte</t>
  </si>
  <si>
    <t>COMIDA CHINOS P Sn Diego</t>
  </si>
  <si>
    <t>,0717 MM</t>
  </si>
  <si>
    <t>,0718 MM</t>
  </si>
  <si>
    <t>,0719 MM</t>
  </si>
  <si>
    <t>FACT 2654</t>
  </si>
  <si>
    <t>,0720 MM</t>
  </si>
  <si>
    <t>,0721 MM</t>
  </si>
  <si>
    <t>,0722 MM</t>
  </si>
  <si>
    <t>FACT 2655</t>
  </si>
  <si>
    <t>,0723 MM</t>
  </si>
  <si>
    <t>,0724 MM</t>
  </si>
  <si>
    <t>,0725 MM</t>
  </si>
  <si>
    <t>,0726 MM</t>
  </si>
  <si>
    <t>,0727 MM</t>
  </si>
  <si>
    <t>,0728 MM</t>
  </si>
  <si>
    <t>,0729 MM</t>
  </si>
  <si>
    <t>,0730 MM Nestor</t>
  </si>
  <si>
    <t>,0731 MM</t>
  </si>
  <si>
    <t>,0732 MM</t>
  </si>
  <si>
    <t>,0733 MM</t>
  </si>
  <si>
    <t>,0734 MM</t>
  </si>
  <si>
    <t>,0735 MM</t>
  </si>
  <si>
    <t>,0736 MM</t>
  </si>
  <si>
    <t>,0737 MM</t>
  </si>
  <si>
    <t>,0738 MM</t>
  </si>
  <si>
    <t>,0740 MM</t>
  </si>
  <si>
    <t>,0741 MM</t>
  </si>
  <si>
    <t>,0742 MM</t>
  </si>
  <si>
    <t>,0743 MM</t>
  </si>
  <si>
    <t>,0744 MM</t>
  </si>
  <si>
    <t>,0745 MM 2 Nte</t>
  </si>
  <si>
    <t>,0746 MM</t>
  </si>
  <si>
    <t>,0747 MM P Sn Diego</t>
  </si>
  <si>
    <t>,0748 MM</t>
  </si>
  <si>
    <t>,0749 MM</t>
  </si>
  <si>
    <t>,0750 MM</t>
  </si>
  <si>
    <t>,0751 MM</t>
  </si>
  <si>
    <t>,0752 MM</t>
  </si>
  <si>
    <t>,0753 MM</t>
  </si>
  <si>
    <t>,0754 MM</t>
  </si>
  <si>
    <t>,0755 MM</t>
  </si>
  <si>
    <t>,0757 MM</t>
  </si>
  <si>
    <t>,0758 MM</t>
  </si>
  <si>
    <t>FACT 2659</t>
  </si>
  <si>
    <t>,0759 MM</t>
  </si>
  <si>
    <t>,0760 MM</t>
  </si>
  <si>
    <t>,0761 MM</t>
  </si>
  <si>
    <t>,0762 MM</t>
  </si>
  <si>
    <t>,0763 MM</t>
  </si>
  <si>
    <t>,0764 MM</t>
  </si>
  <si>
    <t>,0765 MM</t>
  </si>
  <si>
    <t>,0766 MM</t>
  </si>
  <si>
    <t>,0767 MM</t>
  </si>
  <si>
    <t>,0768 MM P Atlixco</t>
  </si>
  <si>
    <t>,0769 MM</t>
  </si>
  <si>
    <t>,0770 MM</t>
  </si>
  <si>
    <t>,0771 MM</t>
  </si>
  <si>
    <t>,0772 MM</t>
  </si>
  <si>
    <t>,0773. MM</t>
  </si>
  <si>
    <t>,0774 MM</t>
  </si>
  <si>
    <t>,0775 MM</t>
  </si>
  <si>
    <t>,0776 MM</t>
  </si>
  <si>
    <t>,0777 MM</t>
  </si>
  <si>
    <t>,0778 MM</t>
  </si>
  <si>
    <t>,0779 MM</t>
  </si>
  <si>
    <t>,0780 MM</t>
  </si>
  <si>
    <t>,0781 MM</t>
  </si>
  <si>
    <t>,0782 MM</t>
  </si>
  <si>
    <t>,0783 MM</t>
  </si>
  <si>
    <t>,0784 MM</t>
  </si>
  <si>
    <t>,0785 MM</t>
  </si>
  <si>
    <t>,0786 MM</t>
  </si>
  <si>
    <t>,0788 MM</t>
  </si>
  <si>
    <t>,0789 MM</t>
  </si>
  <si>
    <t>,0790 MM</t>
  </si>
  <si>
    <t>,0791 MM</t>
  </si>
  <si>
    <t>,0792 MM</t>
  </si>
  <si>
    <t>,0793 MM</t>
  </si>
  <si>
    <t>,0794 MM</t>
  </si>
  <si>
    <t>FACTURA 2675</t>
  </si>
  <si>
    <t>FACTURA 2676</t>
  </si>
  <si>
    <t>03-Feb 2,000.00 05-Feb 2,900.00</t>
  </si>
  <si>
    <t>FACT 2675</t>
  </si>
  <si>
    <t>FACT 2676</t>
  </si>
  <si>
    <t>,0703 MM</t>
  </si>
  <si>
    <t>X MERMA 5 KG</t>
  </si>
  <si>
    <t>,0756 MM</t>
  </si>
  <si>
    <t>GERARDO FLORES</t>
  </si>
  <si>
    <t>GERARDO NACIONAL</t>
  </si>
  <si>
    <t>MARISOL</t>
  </si>
  <si>
    <t>UROZA</t>
  </si>
  <si>
    <t>CENTRO TLAXCALA</t>
  </si>
  <si>
    <t>ROJAS</t>
  </si>
  <si>
    <t>COMIDA CHINOS Reforma</t>
  </si>
  <si>
    <t>,0795 MM</t>
  </si>
  <si>
    <t>,0796 MM</t>
  </si>
  <si>
    <t>,0797 MM</t>
  </si>
  <si>
    <t>,0798 MM</t>
  </si>
  <si>
    <t>,0799 MM</t>
  </si>
  <si>
    <t>,0800 MM</t>
  </si>
  <si>
    <t>,0802 MM</t>
  </si>
  <si>
    <t>,0803 MM</t>
  </si>
  <si>
    <t>,0804 MM</t>
  </si>
  <si>
    <t>,0805 MM</t>
  </si>
  <si>
    <t>,0806 MM</t>
  </si>
  <si>
    <t>,0807 MM</t>
  </si>
  <si>
    <t>,0808 MM</t>
  </si>
  <si>
    <t>,0809 MM</t>
  </si>
  <si>
    <t>,0810 MM</t>
  </si>
  <si>
    <t>,0811 MM</t>
  </si>
  <si>
    <t>,0812 MM</t>
  </si>
  <si>
    <t>costa de Oro</t>
  </si>
  <si>
    <t>,0813 MM REFORMA</t>
  </si>
  <si>
    <t>,0814 MM</t>
  </si>
  <si>
    <t>,0815 MM</t>
  </si>
  <si>
    <t>,0816 MM</t>
  </si>
  <si>
    <t>,0817 MM</t>
  </si>
  <si>
    <t>,0818 MM</t>
  </si>
  <si>
    <t>,0819 MM</t>
  </si>
  <si>
    <t>,0820 MM</t>
  </si>
  <si>
    <t>,0821 MM</t>
  </si>
  <si>
    <t>,0822 MM</t>
  </si>
  <si>
    <t>,0823 MM</t>
  </si>
  <si>
    <t>,0824 MM</t>
  </si>
  <si>
    <t>,0825 MM</t>
  </si>
  <si>
    <t>,0826 MM</t>
  </si>
  <si>
    <t>,0827 MM</t>
  </si>
  <si>
    <t xml:space="preserve">,0828 MM </t>
  </si>
  <si>
    <t>,0787 MM Josue</t>
  </si>
  <si>
    <t>,0830 MM</t>
  </si>
  <si>
    <t>,0831 MM</t>
  </si>
  <si>
    <t>,0832 MM</t>
  </si>
  <si>
    <t>,0834 MM</t>
  </si>
  <si>
    <t>,0835 MM</t>
  </si>
  <si>
    <t>,0836 MM</t>
  </si>
  <si>
    <t>,0837 MM</t>
  </si>
  <si>
    <t>,0838 MM</t>
  </si>
  <si>
    <t>,0839 MM</t>
  </si>
  <si>
    <t>,0840 MM</t>
  </si>
  <si>
    <t>,0841 MM</t>
  </si>
  <si>
    <t>,0842 MM</t>
  </si>
  <si>
    <t>,0843 MM</t>
  </si>
  <si>
    <t>,0844 MM</t>
  </si>
  <si>
    <t>,0845 MM</t>
  </si>
  <si>
    <t>,0846 MM Tlaxcala</t>
  </si>
  <si>
    <t>,0847 MM</t>
  </si>
  <si>
    <t>,0848 MM</t>
  </si>
  <si>
    <t>,0849 MM</t>
  </si>
  <si>
    <t>,0850 MM</t>
  </si>
  <si>
    <t>,0851 MM</t>
  </si>
  <si>
    <t>,0852 MM</t>
  </si>
  <si>
    <t>,0853 MM</t>
  </si>
  <si>
    <t>,0854 MM Rojas</t>
  </si>
  <si>
    <t>,0855 MM</t>
  </si>
  <si>
    <t>,0856 MM</t>
  </si>
  <si>
    <t>,0857 MM</t>
  </si>
  <si>
    <t>,0858 MM</t>
  </si>
  <si>
    <t>FACTURA 2654</t>
  </si>
  <si>
    <t>Dev 141.40kg estaba kmado</t>
  </si>
  <si>
    <t>FACT 2677</t>
  </si>
  <si>
    <t>FACTURA 2655</t>
  </si>
  <si>
    <t>,0739 MM</t>
  </si>
  <si>
    <t>,0833 MM Marisol</t>
  </si>
  <si>
    <t>FACT 2666</t>
  </si>
  <si>
    <t>FACT 2648</t>
  </si>
  <si>
    <t>FORTUNA</t>
  </si>
  <si>
    <t>JUAN DE PALAFOX</t>
  </si>
  <si>
    <t>COMIDA CHINOS P Cristal</t>
  </si>
  <si>
    <t>COMIDA CHINOS Tunel</t>
  </si>
  <si>
    <t>,0859 MM</t>
  </si>
  <si>
    <t>,0860 MM</t>
  </si>
  <si>
    <t>,0861 MM</t>
  </si>
  <si>
    <t>,0862 MM</t>
  </si>
  <si>
    <t>,0863 MM</t>
  </si>
  <si>
    <t>,0864 MM</t>
  </si>
  <si>
    <t>,0865 MM</t>
  </si>
  <si>
    <t>,0866 MM</t>
  </si>
  <si>
    <t>,0867 MM</t>
  </si>
  <si>
    <t>,0868 MM</t>
  </si>
  <si>
    <t xml:space="preserve">,0869 MM </t>
  </si>
  <si>
    <t>,0870 MM</t>
  </si>
  <si>
    <t>,0871 MM</t>
  </si>
  <si>
    <t>,0872 MM</t>
  </si>
  <si>
    <t>,0873 MM</t>
  </si>
  <si>
    <t>,0985 MM</t>
  </si>
  <si>
    <t>,0875 MM</t>
  </si>
  <si>
    <t>,0876 MM</t>
  </si>
  <si>
    <t>,0877 MM</t>
  </si>
  <si>
    <t>,0878 MM</t>
  </si>
  <si>
    <t>,0879 MM</t>
  </si>
  <si>
    <t>,0880 MM</t>
  </si>
  <si>
    <t xml:space="preserve">,0881 MM </t>
  </si>
  <si>
    <t>,0882 MM</t>
  </si>
  <si>
    <t>,0883 MM</t>
  </si>
  <si>
    <t>,0884 MM</t>
  </si>
  <si>
    <t>,0885 MM</t>
  </si>
  <si>
    <t>,0886 MM</t>
  </si>
  <si>
    <t>,0887 MM</t>
  </si>
  <si>
    <t>,0888 MM</t>
  </si>
  <si>
    <t>,0889 MM</t>
  </si>
  <si>
    <t>,0890 MM</t>
  </si>
  <si>
    <t>,0891 MM</t>
  </si>
  <si>
    <t>,0892 MM</t>
  </si>
  <si>
    <t>,0893 MM</t>
  </si>
  <si>
    <t>,0894 MM</t>
  </si>
  <si>
    <t>,0895 MM</t>
  </si>
  <si>
    <t>,0896 MM</t>
  </si>
  <si>
    <t>,0897 MM</t>
  </si>
  <si>
    <t>,0898 MM</t>
  </si>
  <si>
    <t>,0899 MM</t>
  </si>
  <si>
    <t>,0900 MM</t>
  </si>
  <si>
    <t>,0901 MM</t>
  </si>
  <si>
    <t>,0902 MM</t>
  </si>
  <si>
    <t>,0903 MM</t>
  </si>
  <si>
    <t>,0904 MM</t>
  </si>
  <si>
    <t>,0905 MM</t>
  </si>
  <si>
    <t>,0906 MM</t>
  </si>
  <si>
    <t>,0907 MM</t>
  </si>
  <si>
    <t>,0908 MM Atlixco</t>
  </si>
  <si>
    <t>,0909 MM</t>
  </si>
  <si>
    <t>,0910 MM</t>
  </si>
  <si>
    <t>,0911 MM</t>
  </si>
  <si>
    <t>,0912 MM</t>
  </si>
  <si>
    <t>,0913 MM</t>
  </si>
  <si>
    <t>,0914 MM</t>
  </si>
  <si>
    <t>,0915 MM</t>
  </si>
  <si>
    <t>,0916 MM</t>
  </si>
  <si>
    <t>,0917 MM</t>
  </si>
  <si>
    <t>,0918 MM</t>
  </si>
  <si>
    <t>,0919 MM P Cristal</t>
  </si>
  <si>
    <t>,0920 MM Chedrahui</t>
  </si>
  <si>
    <t>,0921  MM</t>
  </si>
  <si>
    <t>,0922 MM</t>
  </si>
  <si>
    <t>,0924 MM</t>
  </si>
  <si>
    <t>,0925 MM</t>
  </si>
  <si>
    <t>,0926 MM Tune</t>
  </si>
  <si>
    <t>,0927 MM</t>
  </si>
  <si>
    <t>,0928 MM</t>
  </si>
  <si>
    <t>,0929 MM Marisol</t>
  </si>
  <si>
    <t>,0930 MM</t>
  </si>
  <si>
    <t>,0931 MM</t>
  </si>
  <si>
    <t>,0932 MM</t>
  </si>
  <si>
    <t>,0933 MM</t>
  </si>
  <si>
    <t>,0934 MM</t>
  </si>
  <si>
    <t>,0935 MM</t>
  </si>
  <si>
    <t>,0936 MM</t>
  </si>
  <si>
    <t>,0937 MM</t>
  </si>
  <si>
    <t>06-Feb 6,335.50 7-Feb 407.50</t>
  </si>
  <si>
    <t>NN</t>
  </si>
  <si>
    <t>RAFA LEDO</t>
  </si>
  <si>
    <t>LUCERO</t>
  </si>
  <si>
    <t>FORTUNA CHICA</t>
  </si>
  <si>
    <t>IMPERIAL</t>
  </si>
  <si>
    <t>CHELA</t>
  </si>
  <si>
    <t>COMIDA CHINOS AV. Juarez</t>
  </si>
  <si>
    <t>,0938 MM</t>
  </si>
  <si>
    <t>,0939 MM</t>
  </si>
  <si>
    <t>,0940 MM</t>
  </si>
  <si>
    <t>,0941 MM</t>
  </si>
  <si>
    <t>,0942 MM</t>
  </si>
  <si>
    <t>,0943 MM</t>
  </si>
  <si>
    <t>,0944 MM</t>
  </si>
  <si>
    <t>,0945 MM</t>
  </si>
  <si>
    <t>,0946 MM</t>
  </si>
  <si>
    <t>FACT 2679</t>
  </si>
  <si>
    <t>,0947 MM</t>
  </si>
  <si>
    <t>,0948 MM</t>
  </si>
  <si>
    <t>,0949 MM</t>
  </si>
  <si>
    <t>,0950 MM</t>
  </si>
  <si>
    <t>,0951 MM</t>
  </si>
  <si>
    <t>,0952 MM</t>
  </si>
  <si>
    <t>,0953 MM</t>
  </si>
  <si>
    <t>,0954 MM</t>
  </si>
  <si>
    <t>,0955 MM</t>
  </si>
  <si>
    <t>,0956 MM</t>
  </si>
  <si>
    <t>,0957 MM</t>
  </si>
  <si>
    <t>,0958 MM</t>
  </si>
  <si>
    <t>,0959 MM</t>
  </si>
  <si>
    <t>,0960 MM</t>
  </si>
  <si>
    <t>,0961 MM</t>
  </si>
  <si>
    <t>,0962 MM</t>
  </si>
  <si>
    <t>,0963 MM</t>
  </si>
  <si>
    <t>,0964 MM</t>
  </si>
  <si>
    <t>,0965 MM</t>
  </si>
  <si>
    <t>,0966 MM</t>
  </si>
  <si>
    <t>,0967 MM</t>
  </si>
  <si>
    <t>,0968 MM</t>
  </si>
  <si>
    <t>,0969 MM</t>
  </si>
  <si>
    <t>,0970 MM</t>
  </si>
  <si>
    <t>,0971 MM</t>
  </si>
  <si>
    <t xml:space="preserve">,0972 mm Ledo </t>
  </si>
  <si>
    <t>,0973 MM</t>
  </si>
  <si>
    <t>,0974 MM</t>
  </si>
  <si>
    <t>,0975 MM</t>
  </si>
  <si>
    <t>,0976 MM</t>
  </si>
  <si>
    <t>,0977 MM</t>
  </si>
  <si>
    <t>,0978 MM</t>
  </si>
  <si>
    <t>,0979 MM</t>
  </si>
  <si>
    <t>,0980 MM</t>
  </si>
  <si>
    <t>,0981 MM</t>
  </si>
  <si>
    <t>,0983 MM</t>
  </si>
  <si>
    <t>FACT 2684</t>
  </si>
  <si>
    <t>,0984 MM</t>
  </si>
  <si>
    <t>,0986 MM</t>
  </si>
  <si>
    <t>,0987 MM</t>
  </si>
  <si>
    <t>,0988 MM</t>
  </si>
  <si>
    <t>,0989 MM AV. Juarez</t>
  </si>
  <si>
    <t>,0990 MM</t>
  </si>
  <si>
    <t>,0991 MM</t>
  </si>
  <si>
    <t>,0992 MM</t>
  </si>
  <si>
    <t>,0993 MM</t>
  </si>
  <si>
    <t>,0994 MM</t>
  </si>
  <si>
    <t>,0995 MM</t>
  </si>
  <si>
    <t>,0996 MM</t>
  </si>
  <si>
    <t>,0997 MM</t>
  </si>
  <si>
    <t>,0998 MM</t>
  </si>
  <si>
    <t>,0999 MM</t>
  </si>
  <si>
    <t>1000 MM</t>
  </si>
  <si>
    <t>,0001 NN</t>
  </si>
  <si>
    <t>,0002 NN</t>
  </si>
  <si>
    <t>,0004 NN</t>
  </si>
  <si>
    <t>,0005 NN</t>
  </si>
  <si>
    <t>,0006 NN</t>
  </si>
  <si>
    <t>,0007 NN</t>
  </si>
  <si>
    <t>,0008 NN</t>
  </si>
  <si>
    <t>,0009 NN</t>
  </si>
  <si>
    <t>,0010 NN</t>
  </si>
  <si>
    <t>,0011 NN</t>
  </si>
  <si>
    <t>,0012 NN</t>
  </si>
  <si>
    <t>,0013 NN</t>
  </si>
  <si>
    <t>,0014 NN</t>
  </si>
  <si>
    <t>,0015 NN</t>
  </si>
  <si>
    <t>,0016 NN</t>
  </si>
  <si>
    <t>,0017 NN</t>
  </si>
  <si>
    <t>,0018 NN</t>
  </si>
  <si>
    <t>,0019 NN</t>
  </si>
  <si>
    <t>,0020 NN</t>
  </si>
  <si>
    <t>,0021 NN</t>
  </si>
  <si>
    <t>,0022 NN</t>
  </si>
  <si>
    <t>,0023 NN</t>
  </si>
  <si>
    <t>,0024 NN</t>
  </si>
  <si>
    <t>,0025 NN</t>
  </si>
  <si>
    <t>,0026 NN</t>
  </si>
  <si>
    <t>,0027 NN</t>
  </si>
  <si>
    <t>,0028 NN</t>
  </si>
  <si>
    <t>06-Feb 20,000.00 8-Feb 19,455.00</t>
  </si>
  <si>
    <t>07-Feb 2,300.00 8-Feb 2,374.00</t>
  </si>
  <si>
    <t>FACT 2557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</si>
  <si>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</si>
  <si>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</si>
  <si>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</si>
  <si>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</si>
  <si>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</si>
  <si>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</si>
  <si>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</si>
  <si>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</si>
  <si>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</si>
  <si>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</si>
  <si>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</si>
  <si>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</si>
  <si>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</si>
  <si>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</si>
  <si>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</si>
  <si>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</si>
  <si>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</si>
  <si>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</si>
  <si>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</si>
  <si>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</si>
  <si>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</si>
  <si>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</si>
  <si>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</si>
  <si>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</si>
  <si>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</si>
  <si>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</si>
  <si>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</si>
  <si>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</si>
  <si>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</si>
  <si>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</si>
  <si>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</si>
  <si>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</si>
  <si>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</si>
  <si>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</si>
  <si>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</si>
  <si>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</si>
  <si>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</si>
  <si>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</si>
  <si>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</si>
  <si>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</si>
  <si>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</si>
  <si>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</si>
  <si>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</si>
  <si>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</si>
  <si>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</si>
  <si>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</si>
  <si>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</si>
  <si>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</si>
  <si>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</si>
  <si>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</si>
  <si>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</si>
  <si>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</si>
  <si>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</si>
  <si>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</si>
  <si>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</si>
  <si>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</si>
  <si>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YAZMIN</t>
  </si>
  <si>
    <t>RAFAEL LEDO</t>
  </si>
  <si>
    <t>PIZZA LALO</t>
  </si>
  <si>
    <t>FORTUNA POPO</t>
  </si>
  <si>
    <t>ANDRES SANCHEZ</t>
  </si>
  <si>
    <t>SR MIGUEL</t>
  </si>
  <si>
    <t>COMDIA CHINOS Amozoc</t>
  </si>
  <si>
    <t>,0029 NN</t>
  </si>
  <si>
    <t>,0030 NN</t>
  </si>
  <si>
    <t>,0031 NN</t>
  </si>
  <si>
    <t>,0032 NN</t>
  </si>
  <si>
    <t>,0033 NN</t>
  </si>
  <si>
    <t>,0034 NN</t>
  </si>
  <si>
    <t>,0035 NN Nestor</t>
  </si>
  <si>
    <t>YASMIN</t>
  </si>
  <si>
    <t>,0036 NN</t>
  </si>
  <si>
    <t>,0037 NN</t>
  </si>
  <si>
    <t>,0038 NN</t>
  </si>
  <si>
    <t>,0039 NN</t>
  </si>
  <si>
    <t>,0040 NN</t>
  </si>
  <si>
    <t>,0041 NN</t>
  </si>
  <si>
    <t>,0042 NN</t>
  </si>
  <si>
    <t>,0043 NN</t>
  </si>
  <si>
    <t>,0044 NN</t>
  </si>
  <si>
    <t>,0045 NN</t>
  </si>
  <si>
    <t>,0046 NN</t>
  </si>
  <si>
    <t>,0047 NN</t>
  </si>
  <si>
    <t>,0048 NN</t>
  </si>
  <si>
    <t>,0049 NN</t>
  </si>
  <si>
    <t>,0050 NN</t>
  </si>
  <si>
    <t>,0052 NN</t>
  </si>
  <si>
    <t>,0055 NN</t>
  </si>
  <si>
    <t>,0056 NN</t>
  </si>
  <si>
    <t>,0057 NN</t>
  </si>
  <si>
    <t>,0058 NN</t>
  </si>
  <si>
    <t>,0059 NN Ledo</t>
  </si>
  <si>
    <t>,0060 NN</t>
  </si>
  <si>
    <t>,0061 NN</t>
  </si>
  <si>
    <t>,0062 NN</t>
  </si>
  <si>
    <t>FACT 2695</t>
  </si>
  <si>
    <t>,0063 NN Ledo</t>
  </si>
  <si>
    <t>,0064 NN</t>
  </si>
  <si>
    <t>,0065 NN</t>
  </si>
  <si>
    <t>,0066 NN</t>
  </si>
  <si>
    <t>,0067 NN Amozoc</t>
  </si>
  <si>
    <t>,0068 NN</t>
  </si>
  <si>
    <t>,0069 NN</t>
  </si>
  <si>
    <t>,0070 NN</t>
  </si>
  <si>
    <t>,0071 NN</t>
  </si>
  <si>
    <t>,0072 NN</t>
  </si>
  <si>
    <t>,0073 NN</t>
  </si>
  <si>
    <t>,0074 NN</t>
  </si>
  <si>
    <t>,0075 NN</t>
  </si>
  <si>
    <t>,0076 NN</t>
  </si>
  <si>
    <t>,0077 NN</t>
  </si>
  <si>
    <t>,0078 NN</t>
  </si>
  <si>
    <t>,0079 NN</t>
  </si>
  <si>
    <t>,0080 NN</t>
  </si>
  <si>
    <t>,0081 NN</t>
  </si>
  <si>
    <t>,0082 NN</t>
  </si>
  <si>
    <t>,0083 NN</t>
  </si>
  <si>
    <t>,0084 NN</t>
  </si>
  <si>
    <t>,0085 NN</t>
  </si>
  <si>
    <t>,0086 NN</t>
  </si>
  <si>
    <t>,0087 NN</t>
  </si>
  <si>
    <t>,0088 NN</t>
  </si>
  <si>
    <t>,0089 NN</t>
  </si>
  <si>
    <t>,0090 NN</t>
  </si>
  <si>
    <t>,0091 nn</t>
  </si>
  <si>
    <t>,0092 NN</t>
  </si>
  <si>
    <t>,0093 NN</t>
  </si>
  <si>
    <t>,0094 NN</t>
  </si>
  <si>
    <t>,0095 NN</t>
  </si>
  <si>
    <t>,0096 NN</t>
  </si>
  <si>
    <t>,0097 NN</t>
  </si>
  <si>
    <t>,0098 NN</t>
  </si>
  <si>
    <t>,0099 NN</t>
  </si>
  <si>
    <t>,0100 NN</t>
  </si>
  <si>
    <t>,0101 NN</t>
  </si>
  <si>
    <t>,0102 NN</t>
  </si>
  <si>
    <t>,0103 NN</t>
  </si>
  <si>
    <t>07-Feb 4,500.00 9-Feb 5,647.00</t>
  </si>
  <si>
    <t>FACTURA 2678</t>
  </si>
  <si>
    <t>FACTURA 2681</t>
  </si>
  <si>
    <t>08-Feb 7,000.00 9-Feb 391.50</t>
  </si>
  <si>
    <t>08-feb 26,103.00 9-Feb 2,750.00</t>
  </si>
  <si>
    <t>FACT 2678</t>
  </si>
  <si>
    <t xml:space="preserve">X DEV DE 431.00 kg costilla </t>
  </si>
  <si>
    <t>FACT 2681</t>
  </si>
  <si>
    <t>x merma 5kg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</si>
  <si>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</si>
  <si>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</si>
  <si>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</si>
  <si>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</si>
  <si>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</si>
  <si>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</si>
  <si>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</si>
  <si>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</si>
  <si>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</si>
  <si>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</si>
  <si>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</si>
  <si>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</si>
  <si>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</si>
  <si>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</si>
  <si>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</si>
  <si>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</si>
  <si>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,0104 NN</t>
  </si>
  <si>
    <t>,0105 NN</t>
  </si>
  <si>
    <t>,0106 NN</t>
  </si>
  <si>
    <t>,0107 NN</t>
  </si>
  <si>
    <t>,0108 NN</t>
  </si>
  <si>
    <t>,0109 NN</t>
  </si>
  <si>
    <t>,0110 NN</t>
  </si>
  <si>
    <t>,0111 NN</t>
  </si>
  <si>
    <t>,0112 NN</t>
  </si>
  <si>
    <t>,0113 NN</t>
  </si>
  <si>
    <t>,0114 NN</t>
  </si>
  <si>
    <t>,0115 NN</t>
  </si>
  <si>
    <t>,0116 NN</t>
  </si>
  <si>
    <t>,0117 NN</t>
  </si>
  <si>
    <t>,0118 NN</t>
  </si>
  <si>
    <t>,0119 NN</t>
  </si>
  <si>
    <t>,0120 NN</t>
  </si>
  <si>
    <t>,0121 NN</t>
  </si>
  <si>
    <t>,0122 NN</t>
  </si>
  <si>
    <t>,0123 NN</t>
  </si>
  <si>
    <t>,0124 NN</t>
  </si>
  <si>
    <t>,0125 NN</t>
  </si>
  <si>
    <t>,0126 NN</t>
  </si>
  <si>
    <t>,0127 NN</t>
  </si>
  <si>
    <t>,0128 NN</t>
  </si>
  <si>
    <t>,0129 NN</t>
  </si>
  <si>
    <t>,0130 NN</t>
  </si>
  <si>
    <t>,0131 NN</t>
  </si>
  <si>
    <t>,0132 NN</t>
  </si>
  <si>
    <t>,0133 NN</t>
  </si>
  <si>
    <t>,0134 NN</t>
  </si>
  <si>
    <t>02-Feb 2,000.00 10-Feb 2,466.00</t>
  </si>
  <si>
    <t>03-Feb 5,000.00 4-Feb 5,000.00 10-Feb 8,697.50</t>
  </si>
  <si>
    <t>08-Feb 4,000.00 10-Feb 5,256.00</t>
  </si>
  <si>
    <t>LA NACIONAL</t>
  </si>
  <si>
    <t>ALEJANDRA CANO GIRON</t>
  </si>
  <si>
    <t>AV HIDALGO</t>
  </si>
  <si>
    <t>SAMUEL ALFONSO</t>
  </si>
  <si>
    <t>CONSUELO</t>
  </si>
  <si>
    <t>,0251</t>
  </si>
  <si>
    <t>,0252</t>
  </si>
  <si>
    <t>,0253</t>
  </si>
  <si>
    <t>,0254</t>
  </si>
  <si>
    <t>,0255</t>
  </si>
  <si>
    <t>,0135 NN</t>
  </si>
  <si>
    <t>,0136 NN</t>
  </si>
  <si>
    <t>,0137 NN</t>
  </si>
  <si>
    <t>,0138 NN</t>
  </si>
  <si>
    <t>,0139 NN</t>
  </si>
  <si>
    <t>,0140 NN</t>
  </si>
  <si>
    <t>,0141 NN</t>
  </si>
  <si>
    <t>,0142 NN</t>
  </si>
  <si>
    <t>,0143 NN</t>
  </si>
  <si>
    <t>,0144 NN</t>
  </si>
  <si>
    <t>,0145 NN</t>
  </si>
  <si>
    <t>,0146 NN</t>
  </si>
  <si>
    <t>,0147 NN</t>
  </si>
  <si>
    <t>,0148 NN</t>
  </si>
  <si>
    <t>,0149 NN</t>
  </si>
  <si>
    <t>,0150 NN</t>
  </si>
  <si>
    <t>,0151 NN</t>
  </si>
  <si>
    <t>,0152 NN</t>
  </si>
  <si>
    <t>,0153 NN</t>
  </si>
  <si>
    <t>,0154 NN</t>
  </si>
  <si>
    <t>,0155 NN</t>
  </si>
  <si>
    <t>,0156 NN</t>
  </si>
  <si>
    <t>,0157 NN</t>
  </si>
  <si>
    <t>,0158 NN</t>
  </si>
  <si>
    <t>,0159 NN</t>
  </si>
  <si>
    <t>,0160 NN</t>
  </si>
  <si>
    <t>,0161 NN</t>
  </si>
  <si>
    <t>,0162 NN</t>
  </si>
  <si>
    <t>,0163 NN</t>
  </si>
  <si>
    <t>,0164 NN</t>
  </si>
  <si>
    <t>,0165 NN</t>
  </si>
  <si>
    <t>,0166 NN</t>
  </si>
  <si>
    <t>,0167 NN</t>
  </si>
  <si>
    <t>,0168 NN</t>
  </si>
  <si>
    <t>,0169 NN</t>
  </si>
  <si>
    <t>,0170 NN</t>
  </si>
  <si>
    <t>,0171 NN</t>
  </si>
  <si>
    <t>,0172 NN</t>
  </si>
  <si>
    <t>,0173 NN</t>
  </si>
  <si>
    <t>,0174 NN</t>
  </si>
  <si>
    <t>,0175 NN</t>
  </si>
  <si>
    <t>,0176 NN</t>
  </si>
  <si>
    <t>,0177 NN</t>
  </si>
  <si>
    <t>,0178 NN Atlixco</t>
  </si>
  <si>
    <t>,0179 NN Hidalgo</t>
  </si>
  <si>
    <t>,0180 NN</t>
  </si>
  <si>
    <t>,0181 NN</t>
  </si>
  <si>
    <t>,0182 NN</t>
  </si>
  <si>
    <t>,0183 NN</t>
  </si>
  <si>
    <t>,0184 NN</t>
  </si>
  <si>
    <t>,0185 NN</t>
  </si>
  <si>
    <t>,0186 NN</t>
  </si>
  <si>
    <t>,0187 NN</t>
  </si>
  <si>
    <t>,0188 NN</t>
  </si>
  <si>
    <t>,0189 NN</t>
  </si>
  <si>
    <t>,0190 NN</t>
  </si>
  <si>
    <t>,0191 NN</t>
  </si>
  <si>
    <t>,0192 NN</t>
  </si>
  <si>
    <t>,0193 NN</t>
  </si>
  <si>
    <t>,0194 NN</t>
  </si>
  <si>
    <t>,0195 NN</t>
  </si>
  <si>
    <t>,0196 NN</t>
  </si>
  <si>
    <t>,0197 NN</t>
  </si>
  <si>
    <t>,0198 NN Consuelo</t>
  </si>
  <si>
    <t>,0199 NN</t>
  </si>
  <si>
    <t>,0200 NN Capu</t>
  </si>
  <si>
    <t>,0201 NN</t>
  </si>
  <si>
    <t>,0202 NN</t>
  </si>
  <si>
    <t>,0203 NN</t>
  </si>
  <si>
    <t>,0204 NN</t>
  </si>
  <si>
    <t>dev 5 cajas 99.83  x  32.00=</t>
  </si>
  <si>
    <t>NEMESIO</t>
  </si>
  <si>
    <t xml:space="preserve">BAGDAD </t>
  </si>
  <si>
    <t>RIGO</t>
  </si>
  <si>
    <t xml:space="preserve">COSTA DE ORO </t>
  </si>
  <si>
    <t>COMIDA CHINOS Cholula</t>
  </si>
  <si>
    <t>COMIDA CHINOS 4  Nte</t>
  </si>
  <si>
    <t>,0205 NN</t>
  </si>
  <si>
    <t>,0206 NN</t>
  </si>
  <si>
    <t>,0207 NN</t>
  </si>
  <si>
    <t>,0208 NN</t>
  </si>
  <si>
    <t>,0209 NN</t>
  </si>
  <si>
    <t>,0210 NN</t>
  </si>
  <si>
    <t>,0211 NN</t>
  </si>
  <si>
    <t>,0212 NN</t>
  </si>
  <si>
    <t>,0213 NN</t>
  </si>
  <si>
    <t>,0214 NN</t>
  </si>
  <si>
    <t>,0215 NN</t>
  </si>
  <si>
    <t>,0217 NN</t>
  </si>
  <si>
    <t>,0218 NN</t>
  </si>
  <si>
    <t>,0220 NN</t>
  </si>
  <si>
    <t>,0221 NN</t>
  </si>
  <si>
    <t>,0222 NN</t>
  </si>
  <si>
    <t>,0223 NN</t>
  </si>
  <si>
    <t>,0224 NN</t>
  </si>
  <si>
    <t>,0225 NN</t>
  </si>
  <si>
    <t>,0226 NN</t>
  </si>
  <si>
    <t>,0228 NN av. Juarez</t>
  </si>
  <si>
    <t>,0229 NN</t>
  </si>
  <si>
    <t>,0230 NN</t>
  </si>
  <si>
    <t>,0231 NN</t>
  </si>
  <si>
    <t>,0232 NN</t>
  </si>
  <si>
    <t>,0233 NN</t>
  </si>
  <si>
    <t>,0234 NN</t>
  </si>
  <si>
    <t>,0235 NN</t>
  </si>
  <si>
    <t>,0236 NN</t>
  </si>
  <si>
    <t>,0237 NN Cholula</t>
  </si>
  <si>
    <t>,0238 NN</t>
  </si>
  <si>
    <t>,0239 NN</t>
  </si>
  <si>
    <t>,0240 NN</t>
  </si>
  <si>
    <t>,0241 NN</t>
  </si>
  <si>
    <t>,0242 NN</t>
  </si>
  <si>
    <t>,0243 NN</t>
  </si>
  <si>
    <t>,0244 NN</t>
  </si>
  <si>
    <t>,0245 NN</t>
  </si>
  <si>
    <t>,0246 NN Rigo</t>
  </si>
  <si>
    <t>,0248 NN</t>
  </si>
  <si>
    <t>,0249 NN</t>
  </si>
  <si>
    <t>,0250 NN</t>
  </si>
  <si>
    <t>,0251 NN</t>
  </si>
  <si>
    <t>,0252 NN</t>
  </si>
  <si>
    <t>,0253 NN</t>
  </si>
  <si>
    <t>,0254 NN</t>
  </si>
  <si>
    <t>,0255 NN</t>
  </si>
  <si>
    <t>,0256 NN</t>
  </si>
  <si>
    <t>,0257 NN</t>
  </si>
  <si>
    <t>,0258 NN 4 Nte</t>
  </si>
  <si>
    <t>,0259 NN P Sn Diego</t>
  </si>
  <si>
    <t>,0260 NN</t>
  </si>
  <si>
    <t xml:space="preserve">,0261 NN </t>
  </si>
  <si>
    <t>02-Feb 10,000.00 8-Feb 3,545.00  12-Feb 5,483.50</t>
  </si>
  <si>
    <t>FACTURA 2680</t>
  </si>
  <si>
    <t>07-Feb 8,129.00 12-Feb 6,000.00</t>
  </si>
  <si>
    <t>09-Feb 17,750.00 12-Feb 9,579.50</t>
  </si>
  <si>
    <t>FACT 2680</t>
  </si>
  <si>
    <t>no existe</t>
  </si>
  <si>
    <t>x dev de sancocho 279.30 kg</t>
  </si>
  <si>
    <t>,0227 nn</t>
  </si>
  <si>
    <t>,0301</t>
  </si>
  <si>
    <t>DELIRICO</t>
  </si>
  <si>
    <t>ROGELIO H</t>
  </si>
  <si>
    <t>ARTURO S</t>
  </si>
  <si>
    <t>ANGEL ANTUÑANO</t>
  </si>
  <si>
    <t>AV INDEPENDENCIA</t>
  </si>
  <si>
    <t>,0262 NN</t>
  </si>
  <si>
    <t>,0263 NN</t>
  </si>
  <si>
    <t>,0264 NN</t>
  </si>
  <si>
    <t>,0265 NN</t>
  </si>
  <si>
    <t>,0266 NN</t>
  </si>
  <si>
    <t>,0267 NN</t>
  </si>
  <si>
    <t>,0268 NN</t>
  </si>
  <si>
    <t>,0269 NN</t>
  </si>
  <si>
    <t>,0270 NN</t>
  </si>
  <si>
    <t>,0271 NN</t>
  </si>
  <si>
    <t>,0272 NN</t>
  </si>
  <si>
    <t>,0273 NN</t>
  </si>
  <si>
    <t>,0274 NN</t>
  </si>
  <si>
    <t>,0275 NN</t>
  </si>
  <si>
    <t>,0276 NN</t>
  </si>
  <si>
    <t>,0277 NN</t>
  </si>
  <si>
    <t>,0278 NN</t>
  </si>
  <si>
    <t>FACT 2703</t>
  </si>
  <si>
    <t>,0279 NN</t>
  </si>
  <si>
    <t>,0280 NN</t>
  </si>
  <si>
    <t>,0281 NN</t>
  </si>
  <si>
    <t>,0282 NN</t>
  </si>
  <si>
    <t>,0283 NN</t>
  </si>
  <si>
    <t>,0284 NN</t>
  </si>
  <si>
    <t>,0285 NN</t>
  </si>
  <si>
    <t>,0286 NN</t>
  </si>
  <si>
    <t>,0287 NN</t>
  </si>
  <si>
    <t>,0288 NN</t>
  </si>
  <si>
    <t>,0289 NN</t>
  </si>
  <si>
    <t>,0290 NN</t>
  </si>
  <si>
    <t>,0291 NN</t>
  </si>
  <si>
    <t>,0292 NN</t>
  </si>
  <si>
    <t>,0293 NN</t>
  </si>
  <si>
    <t>,0294 NN</t>
  </si>
  <si>
    <t>,0295 NN</t>
  </si>
  <si>
    <t>,0296 NN</t>
  </si>
  <si>
    <t>,0297 NN</t>
  </si>
  <si>
    <t>,0298 NN</t>
  </si>
  <si>
    <t>,0299 NN</t>
  </si>
  <si>
    <t>,0300 NN Independencia</t>
  </si>
  <si>
    <t>,0301 NN</t>
  </si>
  <si>
    <t>FACT 2707</t>
  </si>
  <si>
    <t>,0302 NN</t>
  </si>
  <si>
    <t>11-Feb 18,000.00 13-Feb 9,354.00</t>
  </si>
  <si>
    <r>
      <t xml:space="preserve">JUQUILITA </t>
    </r>
    <r>
      <rPr>
        <b/>
        <sz val="11"/>
        <color rgb="FFFF0000"/>
        <rFont val="Calibri"/>
        <family val="2"/>
        <scheme val="minor"/>
      </rPr>
      <t>( cancelada )</t>
    </r>
  </si>
  <si>
    <t>desc x merma</t>
  </si>
  <si>
    <t>X dif de precio</t>
  </si>
  <si>
    <t>cancelada por devolucion</t>
  </si>
  <si>
    <t>GRAN PATIO</t>
  </si>
  <si>
    <t>GUILLERMO MORENO</t>
  </si>
  <si>
    <t>BAGDAD 2 PTE</t>
  </si>
  <si>
    <t>BAGDAD XILOTZINGO</t>
  </si>
  <si>
    <t xml:space="preserve">FERNANDO </t>
  </si>
  <si>
    <t>ISIDORO COYOTL</t>
  </si>
  <si>
    <t>BARTOLOME</t>
  </si>
  <si>
    <t>SILVERIO PEREZ</t>
  </si>
  <si>
    <t>CLEMENTE</t>
  </si>
  <si>
    <t>ROGELIO</t>
  </si>
  <si>
    <t xml:space="preserve">GUILLERMO  </t>
  </si>
  <si>
    <t>,0303 NN</t>
  </si>
  <si>
    <t>,0304 NN</t>
  </si>
  <si>
    <t>,0305 NN</t>
  </si>
  <si>
    <t>,0306 NN 4 Pte</t>
  </si>
  <si>
    <t>,0307 NN</t>
  </si>
  <si>
    <t>,0308 NN</t>
  </si>
  <si>
    <t>,0309 NN</t>
  </si>
  <si>
    <t>,0310 NN</t>
  </si>
  <si>
    <t>,0311 NN</t>
  </si>
  <si>
    <t>,0312 NN</t>
  </si>
  <si>
    <t>,0313 NN</t>
  </si>
  <si>
    <t>,0314 NN</t>
  </si>
  <si>
    <t>,0315 NN</t>
  </si>
  <si>
    <t>,0316 NN</t>
  </si>
  <si>
    <t>,0317 NN</t>
  </si>
  <si>
    <t>,0318 NN</t>
  </si>
  <si>
    <t>,0319 NN</t>
  </si>
  <si>
    <t>,0320 NN</t>
  </si>
  <si>
    <t>,0321 NN</t>
  </si>
  <si>
    <t>,0322 NN</t>
  </si>
  <si>
    <t>,0323 NN</t>
  </si>
  <si>
    <t>,0324 NN</t>
  </si>
  <si>
    <t>,0325 NN</t>
  </si>
  <si>
    <t>,0326 NN</t>
  </si>
  <si>
    <t>,0328 NN</t>
  </si>
  <si>
    <t>,0329 NN</t>
  </si>
  <si>
    <t>,0330 NN</t>
  </si>
  <si>
    <t>,0331 NN</t>
  </si>
  <si>
    <t>,0332 NN</t>
  </si>
  <si>
    <t>,0333 NN</t>
  </si>
  <si>
    <t>,0334 NN</t>
  </si>
  <si>
    <t>,0335 NN</t>
  </si>
  <si>
    <t>,0336 NN</t>
  </si>
  <si>
    <t>,0337 NN</t>
  </si>
  <si>
    <t>,0338 NN</t>
  </si>
  <si>
    <t>,0339 NN</t>
  </si>
  <si>
    <t>,0340 NN</t>
  </si>
  <si>
    <t>,0341 NN</t>
  </si>
  <si>
    <t>,0342 NN</t>
  </si>
  <si>
    <t>,0343 NN</t>
  </si>
  <si>
    <t>,0344 NN</t>
  </si>
  <si>
    <t>,0345 NN</t>
  </si>
  <si>
    <t>,0346 NN</t>
  </si>
  <si>
    <t>,0347 NN</t>
  </si>
  <si>
    <t>,0348 NN</t>
  </si>
  <si>
    <t>,0349 NN</t>
  </si>
  <si>
    <t>,0350 NN</t>
  </si>
  <si>
    <t>,0351 NN</t>
  </si>
  <si>
    <t>,0352 NN Clemente</t>
  </si>
  <si>
    <t>,0353 NN</t>
  </si>
  <si>
    <t>,0354 NN</t>
  </si>
  <si>
    <t>,0355 NN</t>
  </si>
  <si>
    <t>,0356 NN</t>
  </si>
  <si>
    <t>,0357 NN</t>
  </si>
  <si>
    <t>,0358 NN</t>
  </si>
  <si>
    <t>,0359 NN</t>
  </si>
  <si>
    <t>,0360 NN</t>
  </si>
  <si>
    <t>,0361 NN</t>
  </si>
  <si>
    <t>,0362 NN</t>
  </si>
  <si>
    <t>,0363 NN</t>
  </si>
  <si>
    <t>,0364 NN</t>
  </si>
  <si>
    <t>,0365 NN</t>
  </si>
  <si>
    <t>,0366 NN</t>
  </si>
  <si>
    <t>,0367 NN</t>
  </si>
  <si>
    <t>,0368 NN</t>
  </si>
  <si>
    <t>,0369 NN</t>
  </si>
  <si>
    <t>,0370 NN</t>
  </si>
  <si>
    <t>,0371 NN</t>
  </si>
  <si>
    <t>,0372 NN</t>
  </si>
  <si>
    <t>,0373 NN</t>
  </si>
  <si>
    <t>,0374 NN</t>
  </si>
  <si>
    <t>FACT 2641</t>
  </si>
  <si>
    <t>FACT 2644</t>
  </si>
  <si>
    <t>FACT 2656</t>
  </si>
  <si>
    <t>FACT 2674</t>
  </si>
  <si>
    <t>FACT 2700</t>
  </si>
  <si>
    <t>FACTURA 2641</t>
  </si>
  <si>
    <t>FACTURA 2644</t>
  </si>
  <si>
    <t>FACTURA 2656</t>
  </si>
  <si>
    <t>FACTURA 2674</t>
  </si>
  <si>
    <t>FACTURA 2700</t>
  </si>
  <si>
    <t>,0327 NN Bartolome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</si>
  <si>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</si>
  <si>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</si>
  <si>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</si>
  <si>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</si>
  <si>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</si>
  <si>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</si>
  <si>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</si>
  <si>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</si>
  <si>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</si>
  <si>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</si>
  <si>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</si>
  <si>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</si>
  <si>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</si>
  <si>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</si>
  <si>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</si>
  <si>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</si>
  <si>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</si>
  <si>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</si>
  <si>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</si>
  <si>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</si>
  <si>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</si>
  <si>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</si>
  <si>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</si>
  <si>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CECELIA</t>
  </si>
  <si>
    <t>FELIPE CEREZO</t>
  </si>
  <si>
    <t>MEDINA</t>
  </si>
  <si>
    <t>JORGE MALDONADO</t>
  </si>
  <si>
    <t>,0375 NN</t>
  </si>
  <si>
    <t>,0376 NN Cecilia</t>
  </si>
  <si>
    <t>,0377 NN</t>
  </si>
  <si>
    <t>,0378 NN</t>
  </si>
  <si>
    <t>,0379 NN</t>
  </si>
  <si>
    <t>,0380 NN</t>
  </si>
  <si>
    <t>,0381 NN</t>
  </si>
  <si>
    <t>,0382 NN</t>
  </si>
  <si>
    <t>,0383 NN</t>
  </si>
  <si>
    <t>,0384 NN</t>
  </si>
  <si>
    <t>,0385 NN</t>
  </si>
  <si>
    <t>,0386 NN</t>
  </si>
  <si>
    <t>,0387 NN</t>
  </si>
  <si>
    <t>,0388 NN</t>
  </si>
  <si>
    <t>,0389 NN</t>
  </si>
  <si>
    <t>,0390 NN</t>
  </si>
  <si>
    <t>,0391 NN</t>
  </si>
  <si>
    <t>,0392 NN</t>
  </si>
  <si>
    <t>,0393 NN</t>
  </si>
  <si>
    <t>,0394 NN</t>
  </si>
  <si>
    <t>,0395 NN</t>
  </si>
  <si>
    <t>,0396 NN</t>
  </si>
  <si>
    <t>,0397 NN</t>
  </si>
  <si>
    <t>,0398 NN</t>
  </si>
  <si>
    <t>,0399 NN</t>
  </si>
  <si>
    <t>,0400 NN</t>
  </si>
  <si>
    <t>,0401NN</t>
  </si>
  <si>
    <t>,0402 NN</t>
  </si>
  <si>
    <t>,0403 NN</t>
  </si>
  <si>
    <t>,0404 NN</t>
  </si>
  <si>
    <t>,0405 NN</t>
  </si>
  <si>
    <t>,0406 NN</t>
  </si>
  <si>
    <t>,0407 NN</t>
  </si>
  <si>
    <t>,0408 NN</t>
  </si>
  <si>
    <t>,0409 NN</t>
  </si>
  <si>
    <t>,0410 NN</t>
  </si>
  <si>
    <t>,0411 NN</t>
  </si>
  <si>
    <t>,0412 NN</t>
  </si>
  <si>
    <t>,0413 NN</t>
  </si>
  <si>
    <t>,0414 NN</t>
  </si>
  <si>
    <t>,0415 NN</t>
  </si>
  <si>
    <t>,0416 NN</t>
  </si>
  <si>
    <t>,0417 NN</t>
  </si>
  <si>
    <t>,0418 NN</t>
  </si>
  <si>
    <t>,0419 NN</t>
  </si>
  <si>
    <t>,0420 NN</t>
  </si>
  <si>
    <t>,0421 NN</t>
  </si>
  <si>
    <t>,0422 NN</t>
  </si>
  <si>
    <t>,0423 NN</t>
  </si>
  <si>
    <t>,0424 NN</t>
  </si>
  <si>
    <t xml:space="preserve">,0425 NN </t>
  </si>
  <si>
    <t>,0426 NN</t>
  </si>
  <si>
    <t>,0427 NN</t>
  </si>
  <si>
    <t>,0428 NN</t>
  </si>
  <si>
    <t>,0429 NN</t>
  </si>
  <si>
    <t>,0430 NN</t>
  </si>
  <si>
    <t>,0431 NN</t>
  </si>
  <si>
    <t>,0432 NN</t>
  </si>
  <si>
    <t>,0433 NN</t>
  </si>
  <si>
    <t>,0434 NN</t>
  </si>
  <si>
    <t>,0435 NN</t>
  </si>
  <si>
    <t>,0436 NN</t>
  </si>
  <si>
    <t>,0437 NN</t>
  </si>
  <si>
    <t>,0438 NN</t>
  </si>
  <si>
    <t>,0439 NN</t>
  </si>
  <si>
    <t>,0440 NN Capu</t>
  </si>
  <si>
    <t>,0441 NN</t>
  </si>
  <si>
    <t>,0442 NN</t>
  </si>
  <si>
    <t>,0443 NN Tunel</t>
  </si>
  <si>
    <t>,0444 NN</t>
  </si>
  <si>
    <t>,0445 NN</t>
  </si>
  <si>
    <t>,0446 NN</t>
  </si>
  <si>
    <t>,0447 NN</t>
  </si>
  <si>
    <t>,0449 NN</t>
  </si>
  <si>
    <t>,0450 NN Cholula</t>
  </si>
  <si>
    <t>,0451 NN</t>
  </si>
  <si>
    <t>,0452 NN</t>
  </si>
  <si>
    <t>,0453 NN</t>
  </si>
  <si>
    <t>,0454 NN</t>
  </si>
  <si>
    <t>,0455 NN</t>
  </si>
  <si>
    <t>,0456 NN</t>
  </si>
  <si>
    <t>,0457 NN</t>
  </si>
  <si>
    <t>,0458 NN</t>
  </si>
  <si>
    <t>,0459 NN</t>
  </si>
  <si>
    <t>,0460 NN</t>
  </si>
  <si>
    <t>,0461 NN</t>
  </si>
  <si>
    <t>,0462 NN</t>
  </si>
  <si>
    <t>,0464 NN</t>
  </si>
  <si>
    <t>,0465 NN Maldonado</t>
  </si>
  <si>
    <t>,0466 NN</t>
  </si>
  <si>
    <t>,0467 NN</t>
  </si>
  <si>
    <t>,0468 NN</t>
  </si>
  <si>
    <t>,0469 NN</t>
  </si>
  <si>
    <t>,0470 NN</t>
  </si>
  <si>
    <t>,0471 NN</t>
  </si>
  <si>
    <t>,0472 NN</t>
  </si>
  <si>
    <t>,0473 NN</t>
  </si>
  <si>
    <t>,0474 NN</t>
  </si>
  <si>
    <t>12-Feb 4,337.00 15-Feb 15,548.00</t>
  </si>
  <si>
    <t>11-Feb 14,582.00  15-Feb 1,389.50</t>
  </si>
  <si>
    <t>FACT 2710</t>
  </si>
  <si>
    <t>FACT 2716</t>
  </si>
  <si>
    <t>CECILIO</t>
  </si>
  <si>
    <t>ALFREDO</t>
  </si>
  <si>
    <t>OSCAR RODRIGUEZ</t>
  </si>
  <si>
    <t>PIZZAS LALO</t>
  </si>
  <si>
    <t>,0475 NN</t>
  </si>
  <si>
    <t>,0476 NN</t>
  </si>
  <si>
    <t>,0477 NN</t>
  </si>
  <si>
    <t>,0478 NN</t>
  </si>
  <si>
    <t>,0479 NN cecilio</t>
  </si>
  <si>
    <t>,0480 NN</t>
  </si>
  <si>
    <t>,0481 NN</t>
  </si>
  <si>
    <t>,0482 NN</t>
  </si>
  <si>
    <t>,0483 NN</t>
  </si>
  <si>
    <t>,0484 NN</t>
  </si>
  <si>
    <t>,0485 NN</t>
  </si>
  <si>
    <t>,0486 NN</t>
  </si>
  <si>
    <t>,0487 NN</t>
  </si>
  <si>
    <t>,0488 NN</t>
  </si>
  <si>
    <t>,0489 NN</t>
  </si>
  <si>
    <t>,0490 NN</t>
  </si>
  <si>
    <t>,0491 NN</t>
  </si>
  <si>
    <t>,0492 NN</t>
  </si>
  <si>
    <t>,0493 NN</t>
  </si>
  <si>
    <t>,0494 NN</t>
  </si>
  <si>
    <t>,0495 nn</t>
  </si>
  <si>
    <t>,0496 NN</t>
  </si>
  <si>
    <t>,0497 NN</t>
  </si>
  <si>
    <t>,0498 NN</t>
  </si>
  <si>
    <t>,0499 NN</t>
  </si>
  <si>
    <t>,0500 NN</t>
  </si>
  <si>
    <t>,0501 NN Av. Juarez</t>
  </si>
  <si>
    <t>,0502 NN</t>
  </si>
  <si>
    <t>,0503 NN</t>
  </si>
  <si>
    <t>,0504 NN</t>
  </si>
  <si>
    <t>,0505 NN</t>
  </si>
  <si>
    <t>,0506 NN</t>
  </si>
  <si>
    <t>16-023</t>
  </si>
  <si>
    <t>,0507 NN</t>
  </si>
  <si>
    <t>,0508 NN</t>
  </si>
  <si>
    <t xml:space="preserve">,0509 NN </t>
  </si>
  <si>
    <t>,0510 NN</t>
  </si>
  <si>
    <t>,0511 NN</t>
  </si>
  <si>
    <t>,0512 NN</t>
  </si>
  <si>
    <t>,0513 NN</t>
  </si>
  <si>
    <t>,0514 NN</t>
  </si>
  <si>
    <t>,0515 NN</t>
  </si>
  <si>
    <t>,0516 NN</t>
  </si>
  <si>
    <t>,0517 NN</t>
  </si>
  <si>
    <t>,0518 NN</t>
  </si>
  <si>
    <t>,0519 NN</t>
  </si>
  <si>
    <t>,0520 NN</t>
  </si>
  <si>
    <t>,0521 NN</t>
  </si>
  <si>
    <t>,0522 NN</t>
  </si>
  <si>
    <t>,0523 NN</t>
  </si>
  <si>
    <t>,0524 NN</t>
  </si>
  <si>
    <t>,0525 NN</t>
  </si>
  <si>
    <t>,0526 NN</t>
  </si>
  <si>
    <t>,0527 NN</t>
  </si>
  <si>
    <t>,0528 NN</t>
  </si>
  <si>
    <t>,0529 NN</t>
  </si>
  <si>
    <t>,0532 NN</t>
  </si>
  <si>
    <t>,0531 NN</t>
  </si>
  <si>
    <t>,0533 NN</t>
  </si>
  <si>
    <t>,0534 NN</t>
  </si>
  <si>
    <t>,0535 NN</t>
  </si>
  <si>
    <t>,0536 NN</t>
  </si>
  <si>
    <t>,0537 NN</t>
  </si>
  <si>
    <t>16-021</t>
  </si>
  <si>
    <t>,0538 NN</t>
  </si>
  <si>
    <t>,0539 NN</t>
  </si>
  <si>
    <t>,0540 NN</t>
  </si>
  <si>
    <t>,0541 NN</t>
  </si>
  <si>
    <t>,0542 NN</t>
  </si>
  <si>
    <t>,0543 NN</t>
  </si>
  <si>
    <t>,0544 NN</t>
  </si>
  <si>
    <t>,0545 NN</t>
  </si>
  <si>
    <t>,0546 NN</t>
  </si>
  <si>
    <t>,0547 NN</t>
  </si>
  <si>
    <t>,0548 NN</t>
  </si>
  <si>
    <t>,0549 NN</t>
  </si>
  <si>
    <t>,0550 NN</t>
  </si>
  <si>
    <t>,0551 NN</t>
  </si>
  <si>
    <t>,0552 NN</t>
  </si>
  <si>
    <t>,0553 NN</t>
  </si>
  <si>
    <t>,0554 NN</t>
  </si>
  <si>
    <t>,0555 NN</t>
  </si>
  <si>
    <t>,0556 NN</t>
  </si>
  <si>
    <t>,0557 NN</t>
  </si>
  <si>
    <t>,0558 NN</t>
  </si>
  <si>
    <t>,0559 NN</t>
  </si>
  <si>
    <t>,0560 NN</t>
  </si>
  <si>
    <t>FACT 2721</t>
  </si>
  <si>
    <t>FACT 2722</t>
  </si>
  <si>
    <t>FACTURA 2722</t>
  </si>
  <si>
    <t>JUAN LINARES</t>
  </si>
  <si>
    <t>EMILIA</t>
  </si>
  <si>
    <t>,0561 NN</t>
  </si>
  <si>
    <t>,0562 NN</t>
  </si>
  <si>
    <t>,0563 NN</t>
  </si>
  <si>
    <t>,0564 NN</t>
  </si>
  <si>
    <t>,0565 NN</t>
  </si>
  <si>
    <t>,0566 NN</t>
  </si>
  <si>
    <t>,0567 NN</t>
  </si>
  <si>
    <t>,0568 NN</t>
  </si>
  <si>
    <t>,0569 NN</t>
  </si>
  <si>
    <t>,0570 NN</t>
  </si>
  <si>
    <t>,0571 NN</t>
  </si>
  <si>
    <t>,0572 NN</t>
  </si>
  <si>
    <t>,0573 NN</t>
  </si>
  <si>
    <t>,0574 NN</t>
  </si>
  <si>
    <t>,0575 NN</t>
  </si>
  <si>
    <t>,0576 NN</t>
  </si>
  <si>
    <t>,0577 NN</t>
  </si>
  <si>
    <t>,0578 NN</t>
  </si>
  <si>
    <t>,0579 NN</t>
  </si>
  <si>
    <t>,0580 NN</t>
  </si>
  <si>
    <t>,0581 NN</t>
  </si>
  <si>
    <t>,0582 NN</t>
  </si>
  <si>
    <t>,0583 NN</t>
  </si>
  <si>
    <t>,0584 NN</t>
  </si>
  <si>
    <t>,0585 NN</t>
  </si>
  <si>
    <t>,0586 NN</t>
  </si>
  <si>
    <t>,0587 NN</t>
  </si>
  <si>
    <t>,0588 NN</t>
  </si>
  <si>
    <t>,0589 NN</t>
  </si>
  <si>
    <t>,0590 NN</t>
  </si>
  <si>
    <t>,0591 NN</t>
  </si>
  <si>
    <t>,0592 NN</t>
  </si>
  <si>
    <t>,0593 NN</t>
  </si>
  <si>
    <t>,0594 NN</t>
  </si>
  <si>
    <t>,0595 NN</t>
  </si>
  <si>
    <t>,0596 NN</t>
  </si>
  <si>
    <t>06-Feb 13,700.00 17-Feb 2,987.00</t>
  </si>
  <si>
    <t>14-Feb 1,493.00 17-Feb 795.50</t>
  </si>
  <si>
    <t>16-Feb 7,900.00 17-Feb 548.50</t>
  </si>
  <si>
    <t>X DIF. DE PRECIO</t>
  </si>
  <si>
    <t>FACT 2697</t>
  </si>
  <si>
    <t>FACTURA 2697</t>
  </si>
  <si>
    <t>FACTURA 2698</t>
  </si>
  <si>
    <t>FACT 2698</t>
  </si>
  <si>
    <t>x cambio de precio</t>
  </si>
  <si>
    <t>x cambio de precios</t>
  </si>
  <si>
    <t>CHAVA M</t>
  </si>
  <si>
    <t>EDDY</t>
  </si>
  <si>
    <t>XILOTZINGO</t>
  </si>
  <si>
    <t>ANGEL MEDEL</t>
  </si>
  <si>
    <t>GERARDI NACIONAL</t>
  </si>
  <si>
    <t>,0597 NN</t>
  </si>
  <si>
    <t>,0598 NN</t>
  </si>
  <si>
    <t>,0599 NN</t>
  </si>
  <si>
    <t>,0600 NN Eddy</t>
  </si>
  <si>
    <t>,0602 NN</t>
  </si>
  <si>
    <t>,0603 NN</t>
  </si>
  <si>
    <t>,0604 NN</t>
  </si>
  <si>
    <t>,0605 NN Xitotzingo</t>
  </si>
  <si>
    <t>,0606 NN</t>
  </si>
  <si>
    <t>,0607 NN</t>
  </si>
  <si>
    <t>,0608 NN</t>
  </si>
  <si>
    <t>,0609 NN</t>
  </si>
  <si>
    <t>,0610 NN</t>
  </si>
  <si>
    <t>,0611 NN</t>
  </si>
  <si>
    <t>,0612 NN</t>
  </si>
  <si>
    <t>,0613 NN</t>
  </si>
  <si>
    <t>,0614 NN</t>
  </si>
  <si>
    <t>,0615 NN</t>
  </si>
  <si>
    <t>,0616 NN</t>
  </si>
  <si>
    <t>,0617 NN</t>
  </si>
  <si>
    <t>,0618 NN</t>
  </si>
  <si>
    <t>,0619 NN</t>
  </si>
  <si>
    <t>,0620 NN</t>
  </si>
  <si>
    <t>,0621 NN</t>
  </si>
  <si>
    <t>,0623 NN</t>
  </si>
  <si>
    <t>,0624 NN</t>
  </si>
  <si>
    <t>,0625 NN</t>
  </si>
  <si>
    <t>,0626 NN</t>
  </si>
  <si>
    <t>,0627 NN</t>
  </si>
  <si>
    <t>,0628 NN</t>
  </si>
  <si>
    <t>,0629 NN</t>
  </si>
  <si>
    <t>,0630 NN</t>
  </si>
  <si>
    <t>,0631 NN</t>
  </si>
  <si>
    <t>,0632 NN</t>
  </si>
  <si>
    <t>,0634 NN</t>
  </si>
  <si>
    <t>,0635 NN Mario</t>
  </si>
  <si>
    <t>,0636 NN</t>
  </si>
  <si>
    <t>,0637 NN</t>
  </si>
  <si>
    <t>,0638 NN</t>
  </si>
  <si>
    <t>,0639 NN</t>
  </si>
  <si>
    <t>,0640 NN</t>
  </si>
  <si>
    <t>,0641 NN</t>
  </si>
  <si>
    <t>,0642 NN</t>
  </si>
  <si>
    <t xml:space="preserve">,0643 NN </t>
  </si>
  <si>
    <t>,0644 NN</t>
  </si>
  <si>
    <t>,0645 NN</t>
  </si>
  <si>
    <t>,0646 NN</t>
  </si>
  <si>
    <t>,0647 NN</t>
  </si>
  <si>
    <t>,0649 NN</t>
  </si>
  <si>
    <t>,0650 NN</t>
  </si>
  <si>
    <t>,0651 NN</t>
  </si>
  <si>
    <t>,0652 NN</t>
  </si>
  <si>
    <t>,0653 NN</t>
  </si>
  <si>
    <t>,0654 NN</t>
  </si>
  <si>
    <t>,0655 NN</t>
  </si>
  <si>
    <t>,0656 NN</t>
  </si>
  <si>
    <t>,0657 NN</t>
  </si>
  <si>
    <t>,0658 NN</t>
  </si>
  <si>
    <t>,0659 NN</t>
  </si>
  <si>
    <t>,0660 NN</t>
  </si>
  <si>
    <t>,0661 NN</t>
  </si>
  <si>
    <t>,0662 NN</t>
  </si>
  <si>
    <t>,0663 NN</t>
  </si>
  <si>
    <t>,0664 NN</t>
  </si>
  <si>
    <t>,0665 NN</t>
  </si>
  <si>
    <t>,0666 NN</t>
  </si>
  <si>
    <t>,0667 NN</t>
  </si>
  <si>
    <t>,0668 NN</t>
  </si>
  <si>
    <t>,0669 NN</t>
  </si>
  <si>
    <t>,0670 NN</t>
  </si>
  <si>
    <t>,0671 NN</t>
  </si>
  <si>
    <t>,0672 NN</t>
  </si>
  <si>
    <t>,0673 NN</t>
  </si>
  <si>
    <t>,0674 NN</t>
  </si>
  <si>
    <t>,0675 NN</t>
  </si>
  <si>
    <t>,0676 NN</t>
  </si>
  <si>
    <t>,0677 NN</t>
  </si>
  <si>
    <t>,0678 NN</t>
  </si>
  <si>
    <t>FACTURA 2643</t>
  </si>
  <si>
    <t>FACTURA 2659</t>
  </si>
  <si>
    <t>12-Feb 14,508.00 18-Feb 3,000.00</t>
  </si>
  <si>
    <t>11-Feb 3,600.00 18-Feb 389.00</t>
  </si>
  <si>
    <t>12-Feb 3,000.00 18-Feb 3,263.50</t>
  </si>
  <si>
    <t>13-Feb 961.00 15-Feb 4,881.00 18-Feb 15,721.50</t>
  </si>
  <si>
    <t>15-Feb 5,500.00 18-Feb 6,370.00</t>
  </si>
  <si>
    <t>16-Feb 35,850.00 18-Feb 4,987.00</t>
  </si>
  <si>
    <t>16-Feb 7,200.00 18-Feb 353.00</t>
  </si>
  <si>
    <t>17-Feb 7,000.00 18-Feb 797.00</t>
  </si>
  <si>
    <t>FACT 2643</t>
  </si>
  <si>
    <t>NEMECIO</t>
  </si>
  <si>
    <t>GERARDO FIGUEROA</t>
  </si>
  <si>
    <t>SAGRADO CORAZON M</t>
  </si>
  <si>
    <t>CHINOS PLAZA ATLIXCO</t>
  </si>
  <si>
    <t>,0679 NN</t>
  </si>
  <si>
    <t>,0680 NN</t>
  </si>
  <si>
    <t>,0681 NN</t>
  </si>
  <si>
    <t>,0682 NN</t>
  </si>
  <si>
    <t>,0683 NN</t>
  </si>
  <si>
    <t>,0684 NN</t>
  </si>
  <si>
    <t>,0685 NN</t>
  </si>
  <si>
    <t>,0686 NN</t>
  </si>
  <si>
    <t>,0687 NN</t>
  </si>
  <si>
    <t>,0688 NN</t>
  </si>
  <si>
    <t>,0689 NN</t>
  </si>
  <si>
    <t>,0690 NN</t>
  </si>
  <si>
    <t>,0691 NN</t>
  </si>
  <si>
    <t>,0692 NN</t>
  </si>
  <si>
    <t>,0693 NN</t>
  </si>
  <si>
    <t>,0694 NN</t>
  </si>
  <si>
    <t>,0695 NN</t>
  </si>
  <si>
    <t>,0696 NN</t>
  </si>
  <si>
    <t>,0697 NN</t>
  </si>
  <si>
    <t>,0698 NN</t>
  </si>
  <si>
    <t>,0699 NN</t>
  </si>
  <si>
    <t>,0700 NN</t>
  </si>
  <si>
    <t>,0701 NN</t>
  </si>
  <si>
    <t>,0702 NN</t>
  </si>
  <si>
    <t>,0703 NN</t>
  </si>
  <si>
    <t>,0704 NN</t>
  </si>
  <si>
    <t>,0705 NN</t>
  </si>
  <si>
    <t>,0706 NN</t>
  </si>
  <si>
    <t>,0707 NN</t>
  </si>
  <si>
    <t>,0708 NN</t>
  </si>
  <si>
    <t>,0709 NN</t>
  </si>
  <si>
    <t>,0710 NN</t>
  </si>
  <si>
    <t>,0711 NN</t>
  </si>
  <si>
    <t>,0712 NN</t>
  </si>
  <si>
    <t>,0713 NN</t>
  </si>
  <si>
    <t>,0714 NN</t>
  </si>
  <si>
    <t>,0715 NN 2 Nte</t>
  </si>
  <si>
    <t>,0716 NN</t>
  </si>
  <si>
    <t>,0717 NN</t>
  </si>
  <si>
    <t>,0718 NN</t>
  </si>
  <si>
    <t>,0719 NN</t>
  </si>
  <si>
    <t>,0720 NN</t>
  </si>
  <si>
    <t>,0721 NN</t>
  </si>
  <si>
    <t>,0722 NN</t>
  </si>
  <si>
    <t>,0723 NN</t>
  </si>
  <si>
    <t>,0724 NN</t>
  </si>
  <si>
    <t>,0725 NN</t>
  </si>
  <si>
    <t>,0726 NN</t>
  </si>
  <si>
    <t>,0727 NN</t>
  </si>
  <si>
    <t>,0728 NN</t>
  </si>
  <si>
    <t>,0729 NN</t>
  </si>
  <si>
    <t>,0730 NN</t>
  </si>
  <si>
    <t>,0731 NN</t>
  </si>
  <si>
    <t>,0732 NN</t>
  </si>
  <si>
    <t>,0733 NN</t>
  </si>
  <si>
    <t>,0734 NN</t>
  </si>
  <si>
    <t>,0735 NN</t>
  </si>
  <si>
    <t>,0736 NN</t>
  </si>
  <si>
    <t>,0737 NN</t>
  </si>
  <si>
    <t>,0738 NN</t>
  </si>
  <si>
    <t>,0739 NN</t>
  </si>
  <si>
    <t>,0740 NN</t>
  </si>
  <si>
    <t>,0741 NN</t>
  </si>
  <si>
    <t>,0742 NN</t>
  </si>
  <si>
    <t>,0743 NN</t>
  </si>
  <si>
    <t>,0744 NN</t>
  </si>
  <si>
    <t>,0745 NN</t>
  </si>
  <si>
    <t>,0746 NN</t>
  </si>
  <si>
    <t>,0747 NN</t>
  </si>
  <si>
    <t>,0748 NN Rigo</t>
  </si>
  <si>
    <t>,0749 NN</t>
  </si>
  <si>
    <t>,0750 NN Atlixco</t>
  </si>
  <si>
    <t>,0751 NN</t>
  </si>
  <si>
    <t>,0752 NN</t>
  </si>
  <si>
    <t>,0753 NN</t>
  </si>
  <si>
    <t>,0754 NN</t>
  </si>
  <si>
    <t>,0755 NN</t>
  </si>
  <si>
    <t>11-Feb 1,004.00 19-Feb 1,000.00</t>
  </si>
  <si>
    <t>16-Feb 8,810.00 19-Feb 502.00</t>
  </si>
  <si>
    <t>16-Feb 22,310.00 18-Feb 3,892.00 19-Feb 14,383.00</t>
  </si>
  <si>
    <t>17-Feb 2,000.00 19-Feb 1,455.00</t>
  </si>
  <si>
    <t>18-Feb 13,000.00 19-Feb 4,491.00</t>
  </si>
  <si>
    <t>,0874 MM</t>
  </si>
  <si>
    <t>X DEV DE CABEZA  128.80kg X 16</t>
  </si>
  <si>
    <t>ALFONSO RUIZ</t>
  </si>
  <si>
    <t>EDY</t>
  </si>
  <si>
    <t>ISIDRO</t>
  </si>
  <si>
    <t>RODO</t>
  </si>
  <si>
    <t>FLORES</t>
  </si>
  <si>
    <t>JANET</t>
  </si>
  <si>
    <t>ECONOMICA</t>
  </si>
  <si>
    <t>COMIDA CHINOS Walmarth</t>
  </si>
  <si>
    <t>,0756 NN</t>
  </si>
  <si>
    <t>,0757 NN</t>
  </si>
  <si>
    <t>,0758 NN</t>
  </si>
  <si>
    <t>,0759 NN</t>
  </si>
  <si>
    <t>,0760 NN</t>
  </si>
  <si>
    <t>,0761 NN</t>
  </si>
  <si>
    <t>,0762 NN</t>
  </si>
  <si>
    <t>,0763 NN</t>
  </si>
  <si>
    <t>,0764 NN Ruiz</t>
  </si>
  <si>
    <t>,0765 NN Josue</t>
  </si>
  <si>
    <t>,0766 NN</t>
  </si>
  <si>
    <t>,0767 NN</t>
  </si>
  <si>
    <t>,0768 NN Eddy</t>
  </si>
  <si>
    <t>,0769 NN</t>
  </si>
  <si>
    <t>,0770 NN</t>
  </si>
  <si>
    <t>,0771 NN</t>
  </si>
  <si>
    <t>,0772 NN</t>
  </si>
  <si>
    <t>,0773 NN</t>
  </si>
  <si>
    <t>,0774 NN</t>
  </si>
  <si>
    <t>,0775 NN</t>
  </si>
  <si>
    <t>,0776 NN</t>
  </si>
  <si>
    <t>,0777 NN</t>
  </si>
  <si>
    <t>,0778 NN</t>
  </si>
  <si>
    <t>,0779 NN</t>
  </si>
  <si>
    <t>,0780 NN</t>
  </si>
  <si>
    <t>,0781 NN</t>
  </si>
  <si>
    <t>,0782 NN</t>
  </si>
  <si>
    <t>,0783 NN</t>
  </si>
  <si>
    <t>FACT 2730</t>
  </si>
  <si>
    <t>FACT 2739</t>
  </si>
  <si>
    <t>,0784 NN</t>
  </si>
  <si>
    <t>,0785 NN</t>
  </si>
  <si>
    <t>,0786 NN</t>
  </si>
  <si>
    <t>,0787 NN</t>
  </si>
  <si>
    <t>,0788 NN</t>
  </si>
  <si>
    <t>,0789 NN</t>
  </si>
  <si>
    <t>,0790 NN</t>
  </si>
  <si>
    <t>,0791 NN</t>
  </si>
  <si>
    <t>,0792 NN</t>
  </si>
  <si>
    <t>,0793 NN</t>
  </si>
  <si>
    <t>,0794 NN</t>
  </si>
  <si>
    <t>,0795 NN</t>
  </si>
  <si>
    <t>,0796 NN</t>
  </si>
  <si>
    <t>FACT 2741</t>
  </si>
  <si>
    <t>,0797 NN</t>
  </si>
  <si>
    <t>,0798 NN</t>
  </si>
  <si>
    <t>,0799 NN</t>
  </si>
  <si>
    <t>,0800 NN</t>
  </si>
  <si>
    <t>,0801 NN</t>
  </si>
  <si>
    <t>,0802 NN</t>
  </si>
  <si>
    <t>,0803 NN</t>
  </si>
  <si>
    <t>,0804 NN</t>
  </si>
  <si>
    <t>,0805 NN</t>
  </si>
  <si>
    <t xml:space="preserve">,0806 NN </t>
  </si>
  <si>
    <t>,0807 NN</t>
  </si>
  <si>
    <t>,0808 NN Walmarth</t>
  </si>
  <si>
    <t>,0809 NN</t>
  </si>
  <si>
    <t>,0810 NN</t>
  </si>
  <si>
    <t>,0811 NN</t>
  </si>
  <si>
    <t>,0812 NN</t>
  </si>
  <si>
    <t>,0813 NN</t>
  </si>
  <si>
    <t>,0814 NN</t>
  </si>
  <si>
    <t>,0815 NN</t>
  </si>
  <si>
    <t>,0816 NN</t>
  </si>
  <si>
    <t>,0817 NN</t>
  </si>
  <si>
    <t>,0818 NN Granjero</t>
  </si>
  <si>
    <t>,0819 NN</t>
  </si>
  <si>
    <t>,0820 NN</t>
  </si>
  <si>
    <t>,0821 NN</t>
  </si>
  <si>
    <t>,0822 NN</t>
  </si>
  <si>
    <t>,0823 NN</t>
  </si>
  <si>
    <t>,0824 NN</t>
  </si>
  <si>
    <t>,0825 NN</t>
  </si>
  <si>
    <t>,0826 NN</t>
  </si>
  <si>
    <t>,0827 NN</t>
  </si>
  <si>
    <t>,0828 NN</t>
  </si>
  <si>
    <t>,0829 NN</t>
  </si>
  <si>
    <t>,0831 NN</t>
  </si>
  <si>
    <t>,0832 NN</t>
  </si>
  <si>
    <t>,0833 NN</t>
  </si>
  <si>
    <t>FACTURA 2642</t>
  </si>
  <si>
    <t>FACTURA 2658</t>
  </si>
  <si>
    <t>19-Feb 500.00 20-Feb 470.50</t>
  </si>
  <si>
    <t>19-Feb 500.00 20-feb 271.50</t>
  </si>
  <si>
    <t>FACT 2536</t>
  </si>
  <si>
    <t>FACT 2529</t>
  </si>
  <si>
    <t>FACT 2530</t>
  </si>
  <si>
    <t>FACT 2531</t>
  </si>
  <si>
    <t>FACT 2642</t>
  </si>
  <si>
    <t>FACT 2658</t>
  </si>
  <si>
    <t>JANNETH</t>
  </si>
  <si>
    <t>BGDAD</t>
  </si>
  <si>
    <t>COMIDA CHINOS Valsequillo</t>
  </si>
  <si>
    <t>COMIDA CHINOS 4 Nte</t>
  </si>
  <si>
    <t>,0834 NN</t>
  </si>
  <si>
    <t>,0835 NN</t>
  </si>
  <si>
    <t>,0836 NN</t>
  </si>
  <si>
    <t>,0837 NN</t>
  </si>
  <si>
    <t>,0838 NN</t>
  </si>
  <si>
    <t>,0839 NN</t>
  </si>
  <si>
    <t>,0840 NN</t>
  </si>
  <si>
    <t>21*-02</t>
  </si>
  <si>
    <t>,0841 NN</t>
  </si>
  <si>
    <t>,0842 NN</t>
  </si>
  <si>
    <t>,0843 NN</t>
  </si>
  <si>
    <t>,0844 NN</t>
  </si>
  <si>
    <t>,0845 NN</t>
  </si>
  <si>
    <t>,0846 NN</t>
  </si>
  <si>
    <t>,0847 NN</t>
  </si>
  <si>
    <t>,0848 NN</t>
  </si>
  <si>
    <t>,0849 NN</t>
  </si>
  <si>
    <t>,0850 NN</t>
  </si>
  <si>
    <t>,0851 NN</t>
  </si>
  <si>
    <t>,0852 NN</t>
  </si>
  <si>
    <t>,0853 NN</t>
  </si>
  <si>
    <t>,0854 NN</t>
  </si>
  <si>
    <t>,0855 NN</t>
  </si>
  <si>
    <t>,0856 NN</t>
  </si>
  <si>
    <t>,0857 NN</t>
  </si>
  <si>
    <t>,0858 NN</t>
  </si>
  <si>
    <t>,0859 NN</t>
  </si>
  <si>
    <t>,0860 NN</t>
  </si>
  <si>
    <t>,0861 NN</t>
  </si>
  <si>
    <t>,0862 NN Valsequillo</t>
  </si>
  <si>
    <t>,0863 NN</t>
  </si>
  <si>
    <t>,0864 NN</t>
  </si>
  <si>
    <t>,0865 NN</t>
  </si>
  <si>
    <t>,0866 NN</t>
  </si>
  <si>
    <t>,0867 NN</t>
  </si>
  <si>
    <t>,0868 NN</t>
  </si>
  <si>
    <t>,0869 NN</t>
  </si>
  <si>
    <t>,0870 NN</t>
  </si>
  <si>
    <t>,0871 NN</t>
  </si>
  <si>
    <t>,0872 NN</t>
  </si>
  <si>
    <t>,0873 NN Tlaxcala</t>
  </si>
  <si>
    <t>,0875 NN</t>
  </si>
  <si>
    <t>,0876 NN</t>
  </si>
  <si>
    <t>,0877 NN</t>
  </si>
  <si>
    <t>,0878 NN</t>
  </si>
  <si>
    <t>,0879 NN</t>
  </si>
  <si>
    <t>,0880 NN</t>
  </si>
  <si>
    <t>,0881 NN</t>
  </si>
  <si>
    <t>,0882 NN</t>
  </si>
  <si>
    <t>,0883 NN</t>
  </si>
  <si>
    <t>,0884 NN</t>
  </si>
  <si>
    <t>,0885 NN</t>
  </si>
  <si>
    <t>,0886 NN</t>
  </si>
  <si>
    <t>,0887 NN</t>
  </si>
  <si>
    <t>,0888 NN</t>
  </si>
  <si>
    <t>,0889 NN</t>
  </si>
  <si>
    <t>,0890 NN</t>
  </si>
  <si>
    <t>,0891 NN</t>
  </si>
  <si>
    <t>,0892 NN</t>
  </si>
  <si>
    <t>,0893 NN</t>
  </si>
  <si>
    <t>,0894 NN</t>
  </si>
  <si>
    <t>,0895 NN Capu</t>
  </si>
  <si>
    <t>,0896 NN 4 Nte</t>
  </si>
  <si>
    <t>,0897 NN</t>
  </si>
  <si>
    <t>,0898 NN</t>
  </si>
  <si>
    <t>,0899 NN</t>
  </si>
  <si>
    <t>,0900 NN</t>
  </si>
  <si>
    <t>11-Feb 18,326.50 21-Feb 42,662.00</t>
  </si>
  <si>
    <t>15-Feb 5,000.00 21-Feb 16,430.00</t>
  </si>
  <si>
    <t>FACTURA 2696</t>
  </si>
  <si>
    <t>FACTURA 2699</t>
  </si>
  <si>
    <t>14-Feb 2,782.00 19-Feb 13,000.00 21-Feb 12,000.00</t>
  </si>
  <si>
    <t>19-Feb 9,616.50 21-Feb 13,565.00</t>
  </si>
  <si>
    <t>17-Feb 1,800.00 21-Feb 2,108.00</t>
  </si>
  <si>
    <t>17-Feb 6,278.00 21-Feb 4,000.00</t>
  </si>
  <si>
    <t>FACTURA 2731</t>
  </si>
  <si>
    <t>FACTURA 2734</t>
  </si>
  <si>
    <t>FACTURA  2735</t>
  </si>
  <si>
    <t>FACTURA 2736</t>
  </si>
  <si>
    <t>FACTURA 2744</t>
  </si>
  <si>
    <t>FACT 2696</t>
  </si>
  <si>
    <t>FACT 2699</t>
  </si>
  <si>
    <t>FACT 2731</t>
  </si>
  <si>
    <t>FACT 2718</t>
  </si>
  <si>
    <t>FACT 2734</t>
  </si>
  <si>
    <t>FACT 2735</t>
  </si>
  <si>
    <t>FACT 2736</t>
  </si>
  <si>
    <t>FACT 2744</t>
  </si>
  <si>
    <t>FRANCO SAN FCO</t>
  </si>
  <si>
    <t>ARTURO</t>
  </si>
  <si>
    <t>MARIBEL</t>
  </si>
  <si>
    <t>RUBEN O</t>
  </si>
  <si>
    <t>,0901 NN</t>
  </si>
  <si>
    <t>,0902 NN</t>
  </si>
  <si>
    <t>,0903 NN</t>
  </si>
  <si>
    <t>,0904 NN</t>
  </si>
  <si>
    <t>,0905 NN</t>
  </si>
  <si>
    <t>,0906 NN</t>
  </si>
  <si>
    <t>,0907 NN P Sn Diego</t>
  </si>
  <si>
    <t>,0908 NN</t>
  </si>
  <si>
    <t>,0909 NN</t>
  </si>
  <si>
    <t>,0910 NN</t>
  </si>
  <si>
    <t>,0911 NN</t>
  </si>
  <si>
    <t>,0912 NN</t>
  </si>
  <si>
    <t>,0913 NN</t>
  </si>
  <si>
    <t>,0914 NN</t>
  </si>
  <si>
    <t>,0915 NN</t>
  </si>
  <si>
    <t>,0916 NN</t>
  </si>
  <si>
    <t>,0917 NN</t>
  </si>
  <si>
    <t>,0918 NN</t>
  </si>
  <si>
    <t>,0919 NN</t>
  </si>
  <si>
    <t>,0920 NN</t>
  </si>
  <si>
    <t>,0921 NN</t>
  </si>
  <si>
    <t>,0922 NN</t>
  </si>
  <si>
    <t>,0923 NN</t>
  </si>
  <si>
    <t>,0924 NN</t>
  </si>
  <si>
    <t>,0925 NN</t>
  </si>
  <si>
    <t>,0926 NN</t>
  </si>
  <si>
    <t>,0927 NN</t>
  </si>
  <si>
    <t>,0928 NN</t>
  </si>
  <si>
    <t>,0929 NN</t>
  </si>
  <si>
    <t>,0930 NN</t>
  </si>
  <si>
    <t>,0931 NN</t>
  </si>
  <si>
    <t>,0932 NN</t>
  </si>
  <si>
    <t>,0933 NN</t>
  </si>
  <si>
    <t>,0934 NN</t>
  </si>
  <si>
    <t>,0935 NN</t>
  </si>
  <si>
    <t>,0936 NN</t>
  </si>
  <si>
    <t>,0937 NN</t>
  </si>
  <si>
    <t>,0938 NN</t>
  </si>
  <si>
    <t>,0939 NN</t>
  </si>
  <si>
    <t>,0940 NN</t>
  </si>
  <si>
    <t>,0941 NN</t>
  </si>
  <si>
    <t>,0942 NN</t>
  </si>
  <si>
    <t>,0943 NN</t>
  </si>
  <si>
    <t>,0944 NN</t>
  </si>
  <si>
    <t>,0945 NN</t>
  </si>
  <si>
    <t>,0946 NN</t>
  </si>
  <si>
    <t>,0947 NN</t>
  </si>
  <si>
    <t>,0948 NN</t>
  </si>
  <si>
    <t>,0949 NN</t>
  </si>
  <si>
    <t>,0950 NN</t>
  </si>
  <si>
    <t>,0951 NN</t>
  </si>
  <si>
    <t>,0952 NN</t>
  </si>
  <si>
    <t>,0953 NN</t>
  </si>
  <si>
    <t>,0954 NN Maribel</t>
  </si>
  <si>
    <t>,0955 NN</t>
  </si>
  <si>
    <t>,0956 NN</t>
  </si>
  <si>
    <t>,0957 NN</t>
  </si>
  <si>
    <t>,0958 NN</t>
  </si>
  <si>
    <t>,0959 NN</t>
  </si>
  <si>
    <t>,0960 NN</t>
  </si>
  <si>
    <t>,0961 NN</t>
  </si>
  <si>
    <t>,0962 NN</t>
  </si>
  <si>
    <t>,0963 NN</t>
  </si>
  <si>
    <t>,0874 NN</t>
  </si>
  <si>
    <t>,0964 NN</t>
  </si>
  <si>
    <t>,0965 NN</t>
  </si>
  <si>
    <t>,0966 NN</t>
  </si>
  <si>
    <t>,0967 NN</t>
  </si>
  <si>
    <t>,0968 NN</t>
  </si>
  <si>
    <t>,0969 NN</t>
  </si>
  <si>
    <t>,0970 NN</t>
  </si>
  <si>
    <t>,0971 NN</t>
  </si>
  <si>
    <t>,0972 NN</t>
  </si>
  <si>
    <t>,0973 NN</t>
  </si>
  <si>
    <t>,0974 NN</t>
  </si>
  <si>
    <t>,0975 NN</t>
  </si>
  <si>
    <t>,0976 NN</t>
  </si>
  <si>
    <t>,0977 NN</t>
  </si>
  <si>
    <t>,0978 NN</t>
  </si>
  <si>
    <t>,0979 NN</t>
  </si>
  <si>
    <t>,0980 NN</t>
  </si>
  <si>
    <t>,0981 NN</t>
  </si>
  <si>
    <t>,0982 NN</t>
  </si>
  <si>
    <t>,0983 NN</t>
  </si>
  <si>
    <t>,0984 NN</t>
  </si>
  <si>
    <t>,0985 NN</t>
  </si>
  <si>
    <t>,0986 NN</t>
  </si>
  <si>
    <t>,0987 NN</t>
  </si>
  <si>
    <t>,0988 NN</t>
  </si>
  <si>
    <t>,0989 NN</t>
  </si>
  <si>
    <t>,0990 NN</t>
  </si>
  <si>
    <t>Rem 279 NN</t>
  </si>
  <si>
    <t>FACT 2704</t>
  </si>
  <si>
    <t>x dev de azado 15.56 kg a 58.00</t>
  </si>
  <si>
    <t>x dev de papada 45.76kg a 24</t>
  </si>
  <si>
    <t>x dev de chuleta  20.86kg a 42</t>
  </si>
  <si>
    <t>OO</t>
  </si>
  <si>
    <t>GABRIEL FRANCO</t>
  </si>
  <si>
    <t>SOLPRESA</t>
  </si>
  <si>
    <t>ZACATELCO</t>
  </si>
  <si>
    <t>EFRAIN R</t>
  </si>
  <si>
    <t>NACHO</t>
  </si>
  <si>
    <t>COMIDA CHINOS Av. Hidalgo</t>
  </si>
  <si>
    <t>,0991 NN Ledo</t>
  </si>
  <si>
    <t>,0992 NN</t>
  </si>
  <si>
    <t>,0993 NN</t>
  </si>
  <si>
    <t>,0994 NN</t>
  </si>
  <si>
    <t>,0995 NN</t>
  </si>
  <si>
    <t>,0996 NN Edy</t>
  </si>
  <si>
    <t>,0997 NN</t>
  </si>
  <si>
    <t>,0998 NN</t>
  </si>
  <si>
    <t>,0999 NN</t>
  </si>
  <si>
    <t>1000 NN</t>
  </si>
  <si>
    <t>,0001 OO</t>
  </si>
  <si>
    <t>,0002 OO</t>
  </si>
  <si>
    <t>,0003 OO</t>
  </si>
  <si>
    <t>,0004 OO</t>
  </si>
  <si>
    <t>,0005 OO</t>
  </si>
  <si>
    <t>,0007 OO</t>
  </si>
  <si>
    <t>,0008 OO</t>
  </si>
  <si>
    <t>,0009 OO</t>
  </si>
  <si>
    <t>,0010 OO</t>
  </si>
  <si>
    <t>,0011 OO</t>
  </si>
  <si>
    <t>,0012 OO</t>
  </si>
  <si>
    <t>,0013 OO</t>
  </si>
  <si>
    <t>,0014 OO</t>
  </si>
  <si>
    <t>,0015 OO</t>
  </si>
  <si>
    <t>,0016 OO</t>
  </si>
  <si>
    <t>,0017 OO</t>
  </si>
  <si>
    <t>,0018 OO</t>
  </si>
  <si>
    <t>,0020 OO</t>
  </si>
  <si>
    <t>,0021 OO</t>
  </si>
  <si>
    <t>,0022 OO</t>
  </si>
  <si>
    <t>,0023 OO</t>
  </si>
  <si>
    <t>,0024 OO</t>
  </si>
  <si>
    <t>,0025 OO</t>
  </si>
  <si>
    <t>,0026 OO</t>
  </si>
  <si>
    <t>,0027 OO</t>
  </si>
  <si>
    <t>,0028 OO</t>
  </si>
  <si>
    <t>,0029 OO</t>
  </si>
  <si>
    <t>,0030 OO</t>
  </si>
  <si>
    <t>,0031 OO Zacatelco</t>
  </si>
  <si>
    <t>,0032 OO</t>
  </si>
  <si>
    <t>,0033 OO</t>
  </si>
  <si>
    <t>,0034 OO</t>
  </si>
  <si>
    <t>,0035 OO</t>
  </si>
  <si>
    <t>,0036 OO</t>
  </si>
  <si>
    <t>,0037 OO</t>
  </si>
  <si>
    <t>,0038 OO</t>
  </si>
  <si>
    <t>,0039 OO Atlixco</t>
  </si>
  <si>
    <t>,0040 OO</t>
  </si>
  <si>
    <t>,0041 OO Av Hidalgo</t>
  </si>
  <si>
    <t>,0042 OO</t>
  </si>
  <si>
    <t>,0043 OO</t>
  </si>
  <si>
    <t>,0044 OO</t>
  </si>
  <si>
    <t>,0045 OO</t>
  </si>
  <si>
    <t>,0046 OO</t>
  </si>
  <si>
    <t>,0047 OO</t>
  </si>
  <si>
    <t>,0048 OO</t>
  </si>
  <si>
    <t>,0049 OO</t>
  </si>
  <si>
    <t>,0050 OO</t>
  </si>
  <si>
    <t>,0051 OO</t>
  </si>
  <si>
    <t>,0052 OO</t>
  </si>
  <si>
    <t>,0053 OO</t>
  </si>
  <si>
    <t>,0054 OO</t>
  </si>
  <si>
    <t>,0055 OO</t>
  </si>
  <si>
    <t>,0056 OO Nacho</t>
  </si>
  <si>
    <t>,0057 OO</t>
  </si>
  <si>
    <t>,0058 OO</t>
  </si>
  <si>
    <t>,0059 OO</t>
  </si>
  <si>
    <t>,0060 OO</t>
  </si>
  <si>
    <t>,0061 OO</t>
  </si>
  <si>
    <t>,0062 OO</t>
  </si>
  <si>
    <t>,0063 OO</t>
  </si>
  <si>
    <t>FACT 2753</t>
  </si>
</sst>
</file>

<file path=xl/styles.xml><?xml version="1.0" encoding="utf-8"?>
<styleSheet xmlns="http://schemas.openxmlformats.org/spreadsheetml/2006/main">
  <numFmts count="20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#,##0.00\ _€"/>
    <numFmt numFmtId="174" formatCode="0.000"/>
    <numFmt numFmtId="175" formatCode="0.0000"/>
    <numFmt numFmtId="176" formatCode="&quot;$&quot;#,##0.0000"/>
    <numFmt numFmtId="177" formatCode="d/mm/yy;@"/>
    <numFmt numFmtId="178" formatCode="d/m/yy;@"/>
    <numFmt numFmtId="179" formatCode="dd/mm/yy;@"/>
    <numFmt numFmtId="180" formatCode="_-[$$-80A]* #,##0.00_-;\-[$$-80A]* #,##0.00_-;_-[$$-80A]* &quot;-&quot;??_-;_-@_-"/>
    <numFmt numFmtId="181" formatCode="_-* #,##0.00\ _€_-;\-* #,##0.00\ _€_-;_-* &quot;-&quot;??\ _€_-;_-@_-"/>
  </numFmts>
  <fonts count="14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mbria"/>
      <family val="1"/>
      <scheme val="maj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name val="Cambria"/>
      <family val="1"/>
      <scheme val="major"/>
    </font>
    <font>
      <b/>
      <i/>
      <u/>
      <sz val="1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rgb="FFFF0000"/>
      <name val="Calibri"/>
      <family val="2"/>
    </font>
    <font>
      <b/>
      <sz val="11"/>
      <color theme="3" tint="-0.499984740745262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rgb="FF0000CC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2"/>
      <color rgb="FF0000FF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b/>
      <i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11"/>
      <color rgb="FF0000FF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240CB4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2">
    <xf numFmtId="0" fontId="0" fillId="0" borderId="0"/>
    <xf numFmtId="44" fontId="105" fillId="0" borderId="0" applyFont="0" applyFill="0" applyBorder="0" applyAlignment="0" applyProtection="0"/>
  </cellStyleXfs>
  <cellXfs count="213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4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4" fillId="0" borderId="0" xfId="0" applyNumberFormat="1" applyFont="1" applyFill="1" applyBorder="1"/>
    <xf numFmtId="164" fontId="14" fillId="0" borderId="0" xfId="0" applyNumberFormat="1" applyFont="1" applyBorder="1"/>
    <xf numFmtId="164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4" fillId="0" borderId="9" xfId="0" applyNumberFormat="1" applyFont="1" applyFill="1" applyBorder="1"/>
    <xf numFmtId="16" fontId="14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30" fillId="3" borderId="0" xfId="0" applyFont="1" applyFill="1" applyAlignment="1">
      <alignment horizontal="center"/>
    </xf>
    <xf numFmtId="0" fontId="28" fillId="0" borderId="0" xfId="0" applyFont="1"/>
    <xf numFmtId="0" fontId="30" fillId="9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0" fontId="30" fillId="3" borderId="0" xfId="0" applyFont="1" applyFill="1" applyAlignment="1">
      <alignment horizontal="left"/>
    </xf>
    <xf numFmtId="0" fontId="30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5" fillId="0" borderId="0" xfId="0" applyFont="1" applyBorder="1"/>
    <xf numFmtId="0" fontId="3" fillId="0" borderId="0" xfId="0" applyFont="1" applyAlignment="1">
      <alignment horizontal="center"/>
    </xf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3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0" fillId="0" borderId="9" xfId="0" applyNumberFormat="1" applyFont="1" applyFill="1" applyBorder="1"/>
    <xf numFmtId="0" fontId="0" fillId="0" borderId="33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164" fontId="36" fillId="0" borderId="0" xfId="0" applyNumberFormat="1" applyFont="1" applyFill="1"/>
    <xf numFmtId="0" fontId="9" fillId="0" borderId="0" xfId="0" applyFont="1" applyAlignment="1">
      <alignment horizontal="center"/>
    </xf>
    <xf numFmtId="14" fontId="0" fillId="0" borderId="0" xfId="0" applyNumberFormat="1"/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8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4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4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5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40" fillId="0" borderId="0" xfId="0" applyNumberFormat="1" applyFont="1" applyAlignment="1">
      <alignment horizontal="center"/>
    </xf>
    <xf numFmtId="16" fontId="40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1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16" fontId="20" fillId="0" borderId="0" xfId="0" applyNumberFormat="1" applyFont="1" applyAlignment="1">
      <alignment horizontal="left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0" fillId="0" borderId="29" xfId="0" applyNumberFormat="1" applyFill="1" applyBorder="1" applyAlignment="1">
      <alignment horizontal="center"/>
    </xf>
    <xf numFmtId="164" fontId="0" fillId="0" borderId="24" xfId="0" applyNumberFormat="1" applyBorder="1"/>
    <xf numFmtId="16" fontId="39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" fontId="0" fillId="0" borderId="0" xfId="0" applyNumberFormat="1" applyFont="1" applyFill="1" applyAlignment="1"/>
    <xf numFmtId="0" fontId="0" fillId="12" borderId="0" xfId="0" applyFill="1"/>
    <xf numFmtId="0" fontId="25" fillId="0" borderId="0" xfId="0" applyFont="1" applyFill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4" fontId="0" fillId="15" borderId="0" xfId="0" applyNumberFormat="1" applyFill="1" applyBorder="1"/>
    <xf numFmtId="16" fontId="0" fillId="15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6" fillId="0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4" fontId="0" fillId="14" borderId="11" xfId="0" applyNumberFormat="1" applyFill="1" applyBorder="1"/>
    <xf numFmtId="0" fontId="3" fillId="0" borderId="0" xfId="0" applyFont="1" applyAlignment="1">
      <alignment horizontal="center"/>
    </xf>
    <xf numFmtId="16" fontId="37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8" fillId="0" borderId="0" xfId="0" applyFont="1" applyFill="1" applyBorder="1" applyAlignment="1">
      <alignment horizontal="center"/>
    </xf>
    <xf numFmtId="164" fontId="49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16" fontId="11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165" fontId="0" fillId="0" borderId="0" xfId="0" applyNumberFormat="1" applyFont="1" applyFill="1" applyAlignment="1">
      <alignment wrapText="1"/>
    </xf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1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16" fontId="52" fillId="0" borderId="0" xfId="0" applyNumberFormat="1" applyFont="1" applyFill="1" applyAlignment="1">
      <alignment horizontal="center"/>
    </xf>
    <xf numFmtId="0" fontId="53" fillId="0" borderId="0" xfId="0" applyFont="1"/>
    <xf numFmtId="0" fontId="53" fillId="0" borderId="0" xfId="0" applyFont="1" applyFill="1" applyAlignment="1"/>
    <xf numFmtId="0" fontId="3" fillId="0" borderId="0" xfId="0" applyFont="1" applyAlignment="1">
      <alignment horizontal="center"/>
    </xf>
    <xf numFmtId="16" fontId="25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6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165" fontId="0" fillId="0" borderId="49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4" borderId="0" xfId="0" applyNumberFormat="1" applyFill="1"/>
    <xf numFmtId="165" fontId="0" fillId="0" borderId="0" xfId="0" applyNumberFormat="1" applyBorder="1" applyAlignment="1"/>
    <xf numFmtId="0" fontId="56" fillId="0" borderId="0" xfId="0" applyFont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165" fontId="0" fillId="0" borderId="0" xfId="0" applyNumberFormat="1" applyAlignment="1"/>
    <xf numFmtId="165" fontId="0" fillId="0" borderId="0" xfId="0" applyNumberFormat="1" applyFill="1" applyBorder="1" applyAlignme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7" borderId="0" xfId="0" applyNumberFormat="1" applyFont="1" applyFill="1" applyAlignment="1">
      <alignment horizontal="center"/>
    </xf>
    <xf numFmtId="165" fontId="0" fillId="0" borderId="0" xfId="0" applyNumberFormat="1" applyFont="1" applyBorder="1"/>
    <xf numFmtId="0" fontId="0" fillId="0" borderId="0" xfId="0" applyFont="1"/>
    <xf numFmtId="165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5" fontId="0" fillId="0" borderId="0" xfId="0" applyNumberFormat="1" applyAlignment="1">
      <alignment horizontal="right"/>
    </xf>
    <xf numFmtId="165" fontId="0" fillId="0" borderId="0" xfId="0" applyNumberFormat="1" applyFill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36" xfId="0" applyNumberFormat="1" applyFill="1" applyBorder="1"/>
    <xf numFmtId="165" fontId="0" fillId="0" borderId="1" xfId="0" applyNumberFormat="1" applyBorder="1"/>
    <xf numFmtId="16" fontId="36" fillId="0" borderId="0" xfId="0" applyNumberFormat="1" applyFont="1" applyAlignment="1">
      <alignment horizontal="center"/>
    </xf>
    <xf numFmtId="0" fontId="63" fillId="17" borderId="6" xfId="0" applyFont="1" applyFill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53" fillId="17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6" fontId="14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6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165" fontId="0" fillId="0" borderId="0" xfId="0" applyNumberFormat="1" applyFill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165" fontId="0" fillId="13" borderId="36" xfId="0" applyNumberForma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1" fillId="0" borderId="11" xfId="0" applyNumberFormat="1" applyFont="1" applyBorder="1"/>
    <xf numFmtId="165" fontId="41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6" fillId="0" borderId="0" xfId="0" applyFont="1" applyAlignment="1">
      <alignment horizontal="center" wrapText="1"/>
    </xf>
    <xf numFmtId="165" fontId="66" fillId="0" borderId="0" xfId="0" applyNumberFormat="1" applyFont="1" applyAlignment="1">
      <alignment horizontal="right" wrapText="1"/>
    </xf>
    <xf numFmtId="165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67" fillId="6" borderId="6" xfId="0" applyFont="1" applyFill="1" applyBorder="1" applyAlignment="1">
      <alignment horizontal="center" wrapText="1"/>
    </xf>
    <xf numFmtId="167" fontId="0" fillId="0" borderId="0" xfId="0" applyNumberFormat="1" applyFill="1" applyAlignment="1">
      <alignment horizontal="center"/>
    </xf>
    <xf numFmtId="167" fontId="36" fillId="0" borderId="0" xfId="0" applyNumberFormat="1" applyFont="1" applyFill="1" applyAlignment="1">
      <alignment horizontal="center"/>
    </xf>
    <xf numFmtId="167" fontId="36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4" fillId="0" borderId="0" xfId="0" applyNumberFormat="1" applyFont="1" applyAlignment="1">
      <alignment horizontal="center"/>
    </xf>
    <xf numFmtId="16" fontId="25" fillId="0" borderId="0" xfId="0" applyNumberFormat="1" applyFont="1" applyAlignment="1">
      <alignment horizontal="center"/>
    </xf>
    <xf numFmtId="0" fontId="61" fillId="3" borderId="0" xfId="0" applyFont="1" applyFill="1" applyAlignment="1">
      <alignment horizontal="center"/>
    </xf>
    <xf numFmtId="165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9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52" xfId="0" applyNumberFormat="1" applyFill="1" applyBorder="1" applyAlignment="1">
      <alignment horizontal="center"/>
    </xf>
    <xf numFmtId="16" fontId="0" fillId="0" borderId="48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16" fontId="0" fillId="0" borderId="48" xfId="0" applyNumberFormat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38" xfId="0" applyBorder="1"/>
    <xf numFmtId="16" fontId="0" fillId="0" borderId="38" xfId="0" applyNumberFormat="1" applyBorder="1" applyAlignment="1">
      <alignment horizontal="center"/>
    </xf>
    <xf numFmtId="164" fontId="0" fillId="0" borderId="38" xfId="0" applyNumberFormat="1" applyFont="1" applyFill="1" applyBorder="1"/>
    <xf numFmtId="164" fontId="0" fillId="0" borderId="46" xfId="0" applyNumberFormat="1" applyFill="1" applyBorder="1"/>
    <xf numFmtId="0" fontId="14" fillId="0" borderId="33" xfId="0" applyFont="1" applyFill="1" applyBorder="1" applyAlignment="1">
      <alignment horizontal="center"/>
    </xf>
    <xf numFmtId="0" fontId="0" fillId="0" borderId="54" xfId="0" applyBorder="1"/>
    <xf numFmtId="0" fontId="4" fillId="0" borderId="0" xfId="0" applyFont="1" applyAlignment="1">
      <alignment horizontal="center"/>
    </xf>
    <xf numFmtId="16" fontId="70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73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4" fillId="0" borderId="0" xfId="0" applyNumberFormat="1" applyFont="1"/>
    <xf numFmtId="166" fontId="74" fillId="0" borderId="0" xfId="0" applyNumberFormat="1" applyFont="1" applyFill="1"/>
    <xf numFmtId="0" fontId="4" fillId="0" borderId="0" xfId="0" applyFont="1" applyAlignment="1">
      <alignment horizontal="center"/>
    </xf>
    <xf numFmtId="0" fontId="75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6" fontId="76" fillId="0" borderId="0" xfId="0" applyNumberFormat="1" applyFont="1" applyAlignment="1">
      <alignment horizontal="left"/>
    </xf>
    <xf numFmtId="16" fontId="52" fillId="0" borderId="0" xfId="0" applyNumberFormat="1" applyFont="1" applyAlignment="1">
      <alignment horizontal="center"/>
    </xf>
    <xf numFmtId="16" fontId="67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7" fillId="3" borderId="0" xfId="0" applyFont="1" applyFill="1" applyAlignment="1">
      <alignment horizontal="center"/>
    </xf>
    <xf numFmtId="16" fontId="36" fillId="0" borderId="0" xfId="0" applyNumberFormat="1" applyFont="1" applyFill="1" applyAlignment="1">
      <alignment horizontal="left"/>
    </xf>
    <xf numFmtId="16" fontId="36" fillId="0" borderId="0" xfId="0" applyNumberFormat="1" applyFont="1" applyFill="1" applyAlignment="1">
      <alignment horizontal="center" wrapText="1"/>
    </xf>
    <xf numFmtId="16" fontId="36" fillId="0" borderId="0" xfId="0" applyNumberFormat="1" applyFont="1" applyAlignment="1">
      <alignment horizontal="left"/>
    </xf>
    <xf numFmtId="165" fontId="11" fillId="0" borderId="0" xfId="0" applyNumberFormat="1" applyFont="1" applyFill="1"/>
    <xf numFmtId="166" fontId="13" fillId="0" borderId="0" xfId="0" applyNumberFormat="1" applyFont="1" applyFill="1" applyAlignment="1">
      <alignment horizontal="center"/>
    </xf>
    <xf numFmtId="1" fontId="78" fillId="3" borderId="0" xfId="0" applyNumberFormat="1" applyFont="1" applyFill="1" applyAlignment="1">
      <alignment horizontal="center"/>
    </xf>
    <xf numFmtId="1" fontId="69" fillId="3" borderId="0" xfId="0" applyNumberFormat="1" applyFont="1" applyFill="1" applyAlignment="1">
      <alignment horizontal="center"/>
    </xf>
    <xf numFmtId="164" fontId="36" fillId="0" borderId="0" xfId="0" applyNumberFormat="1" applyFont="1" applyFill="1" applyBorder="1"/>
    <xf numFmtId="0" fontId="4" fillId="0" borderId="0" xfId="0" applyFont="1" applyAlignment="1">
      <alignment horizontal="center"/>
    </xf>
    <xf numFmtId="165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71" fillId="0" borderId="0" xfId="0" applyNumberFormat="1" applyFont="1" applyAlignment="1">
      <alignment wrapText="1"/>
    </xf>
    <xf numFmtId="166" fontId="34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7" fillId="0" borderId="0" xfId="0" applyFont="1" applyFill="1" applyBorder="1"/>
    <xf numFmtId="164" fontId="47" fillId="0" borderId="0" xfId="0" applyNumberFormat="1" applyFont="1" applyFill="1" applyBorder="1"/>
    <xf numFmtId="0" fontId="49" fillId="0" borderId="0" xfId="0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0" fontId="58" fillId="0" borderId="0" xfId="0" applyFont="1" applyFill="1" applyBorder="1"/>
    <xf numFmtId="164" fontId="58" fillId="0" borderId="0" xfId="0" applyNumberFormat="1" applyFont="1" applyFill="1" applyBorder="1"/>
    <xf numFmtId="168" fontId="49" fillId="14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/>
    </xf>
    <xf numFmtId="16" fontId="36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9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4" fontId="47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6" fillId="0" borderId="0" xfId="0" applyNumberFormat="1" applyFont="1" applyFill="1"/>
    <xf numFmtId="170" fontId="0" fillId="0" borderId="0" xfId="0" applyNumberFormat="1" applyFill="1"/>
    <xf numFmtId="170" fontId="55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6" fillId="0" borderId="0" xfId="0" applyNumberFormat="1" applyFont="1" applyFill="1" applyAlignment="1">
      <alignment horizontal="center"/>
    </xf>
    <xf numFmtId="16" fontId="52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14" fillId="0" borderId="0" xfId="0" applyNumberFormat="1" applyFont="1" applyFill="1" applyAlignment="1">
      <alignment horizontal="left"/>
    </xf>
    <xf numFmtId="165" fontId="13" fillId="0" borderId="0" xfId="0" applyNumberFormat="1" applyFont="1" applyFill="1"/>
    <xf numFmtId="0" fontId="0" fillId="13" borderId="0" xfId="0" applyFill="1" applyBorder="1" applyAlignment="1">
      <alignment horizontal="center"/>
    </xf>
    <xf numFmtId="165" fontId="0" fillId="13" borderId="0" xfId="0" applyNumberForma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16" fontId="52" fillId="0" borderId="0" xfId="0" applyNumberFormat="1" applyFont="1" applyAlignment="1">
      <alignment wrapText="1"/>
    </xf>
    <xf numFmtId="16" fontId="52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7" fontId="0" fillId="0" borderId="0" xfId="0" applyNumberForma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66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5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0" fontId="24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4" fontId="36" fillId="0" borderId="11" xfId="0" applyNumberFormat="1" applyFont="1" applyFill="1" applyBorder="1"/>
    <xf numFmtId="0" fontId="27" fillId="0" borderId="0" xfId="0" applyFont="1" applyFill="1" applyAlignment="1">
      <alignment horizontal="center"/>
    </xf>
    <xf numFmtId="164" fontId="36" fillId="0" borderId="0" xfId="0" applyNumberFormat="1" applyFont="1" applyBorder="1"/>
    <xf numFmtId="0" fontId="0" fillId="0" borderId="11" xfId="0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6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8" fillId="0" borderId="0" xfId="0" applyFont="1" applyFill="1" applyAlignment="1">
      <alignment wrapText="1"/>
    </xf>
    <xf numFmtId="16" fontId="82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8" fillId="0" borderId="0" xfId="0" applyNumberFormat="1" applyFont="1" applyFill="1" applyBorder="1"/>
    <xf numFmtId="0" fontId="46" fillId="0" borderId="0" xfId="0" applyFont="1" applyFill="1" applyBorder="1" applyAlignment="1">
      <alignment wrapText="1"/>
    </xf>
    <xf numFmtId="0" fontId="1" fillId="7" borderId="0" xfId="0" applyFont="1" applyFill="1"/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29" xfId="0" applyNumberFormat="1" applyFont="1" applyFill="1" applyBorder="1" applyAlignment="1">
      <alignment horizontal="center"/>
    </xf>
    <xf numFmtId="168" fontId="11" fillId="0" borderId="0" xfId="0" applyNumberFormat="1" applyFont="1" applyFill="1" applyBorder="1" applyAlignment="1">
      <alignment horizontal="center"/>
    </xf>
    <xf numFmtId="164" fontId="43" fillId="0" borderId="0" xfId="0" applyNumberFormat="1" applyFont="1" applyFill="1" applyBorder="1"/>
    <xf numFmtId="0" fontId="68" fillId="0" borderId="0" xfId="0" applyFont="1" applyFill="1" applyBorder="1" applyAlignment="1">
      <alignment wrapText="1"/>
    </xf>
    <xf numFmtId="164" fontId="0" fillId="11" borderId="11" xfId="0" applyNumberFormat="1" applyFill="1" applyBorder="1"/>
    <xf numFmtId="164" fontId="0" fillId="0" borderId="13" xfId="0" applyNumberFormat="1" applyFill="1" applyBorder="1"/>
    <xf numFmtId="164" fontId="1" fillId="0" borderId="17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80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4" fontId="0" fillId="19" borderId="10" xfId="0" applyNumberFormat="1" applyFont="1" applyFill="1" applyBorder="1"/>
    <xf numFmtId="16" fontId="36" fillId="0" borderId="0" xfId="0" applyNumberFormat="1" applyFont="1" applyFill="1" applyAlignment="1"/>
    <xf numFmtId="0" fontId="36" fillId="0" borderId="0" xfId="0" applyFont="1" applyFill="1" applyAlignment="1">
      <alignment horizontal="left"/>
    </xf>
    <xf numFmtId="0" fontId="81" fillId="0" borderId="0" xfId="0" applyFon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16" fontId="52" fillId="0" borderId="0" xfId="0" applyNumberFormat="1" applyFont="1" applyFill="1" applyAlignment="1">
      <alignment horizontal="right"/>
    </xf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164" fontId="0" fillId="7" borderId="18" xfId="0" applyNumberFormat="1" applyFont="1" applyFill="1" applyBorder="1"/>
    <xf numFmtId="0" fontId="4" fillId="0" borderId="0" xfId="0" applyFont="1" applyAlignment="1">
      <alignment horizontal="center"/>
    </xf>
    <xf numFmtId="0" fontId="47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8" fontId="49" fillId="0" borderId="0" xfId="0" applyNumberFormat="1" applyFont="1" applyAlignment="1">
      <alignment horizontal="center"/>
    </xf>
    <xf numFmtId="166" fontId="43" fillId="0" borderId="0" xfId="0" applyNumberFormat="1" applyFont="1" applyFill="1" applyAlignment="1">
      <alignment horizontal="center"/>
    </xf>
    <xf numFmtId="168" fontId="36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3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4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8" fillId="0" borderId="0" xfId="0" applyNumberFormat="1" applyFont="1"/>
    <xf numFmtId="168" fontId="28" fillId="0" borderId="0" xfId="0" applyNumberFormat="1" applyFont="1" applyAlignment="1">
      <alignment horizontal="center"/>
    </xf>
    <xf numFmtId="168" fontId="28" fillId="0" borderId="0" xfId="0" applyNumberFormat="1" applyFont="1"/>
    <xf numFmtId="166" fontId="43" fillId="20" borderId="0" xfId="0" applyNumberFormat="1" applyFont="1" applyFill="1" applyAlignment="1">
      <alignment horizontal="center"/>
    </xf>
    <xf numFmtId="0" fontId="0" fillId="20" borderId="0" xfId="0" applyFill="1" applyBorder="1" applyAlignment="1">
      <alignment horizontal="center"/>
    </xf>
    <xf numFmtId="165" fontId="0" fillId="20" borderId="0" xfId="0" applyNumberFormat="1" applyFill="1"/>
    <xf numFmtId="168" fontId="30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72" fillId="0" borderId="0" xfId="0" applyNumberFormat="1" applyFont="1" applyFill="1"/>
    <xf numFmtId="166" fontId="10" fillId="0" borderId="0" xfId="0" applyNumberFormat="1" applyFont="1" applyFill="1"/>
    <xf numFmtId="166" fontId="72" fillId="0" borderId="0" xfId="0" applyNumberFormat="1" applyFont="1" applyFill="1" applyAlignment="1">
      <alignment horizontal="left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8" fontId="0" fillId="7" borderId="18" xfId="0" applyNumberFormat="1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/>
    </xf>
    <xf numFmtId="168" fontId="1" fillId="0" borderId="1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 wrapText="1"/>
    </xf>
    <xf numFmtId="168" fontId="0" fillId="0" borderId="1" xfId="0" applyNumberFormat="1" applyFont="1" applyFill="1" applyBorder="1" applyAlignment="1">
      <alignment horizontal="right"/>
    </xf>
    <xf numFmtId="168" fontId="0" fillId="7" borderId="0" xfId="0" applyNumberFormat="1" applyFont="1" applyFill="1" applyAlignment="1">
      <alignment horizontal="right"/>
    </xf>
    <xf numFmtId="168" fontId="0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4" fillId="0" borderId="0" xfId="0" applyNumberFormat="1" applyFont="1" applyBorder="1" applyAlignment="1">
      <alignment horizontal="center"/>
    </xf>
    <xf numFmtId="168" fontId="0" fillId="0" borderId="27" xfId="0" applyNumberFormat="1" applyFill="1" applyBorder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6" fillId="0" borderId="0" xfId="0" applyFont="1" applyFill="1" applyBorder="1" applyAlignment="1">
      <alignment horizontal="left" wrapText="1"/>
    </xf>
    <xf numFmtId="0" fontId="54" fillId="0" borderId="0" xfId="0" applyFont="1" applyFill="1"/>
    <xf numFmtId="165" fontId="54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9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70" fillId="0" borderId="0" xfId="0" applyNumberFormat="1" applyFont="1" applyFill="1" applyAlignment="1">
      <alignment horizontal="left"/>
    </xf>
    <xf numFmtId="16" fontId="47" fillId="0" borderId="0" xfId="0" applyNumberFormat="1" applyFont="1" applyAlignment="1">
      <alignment horizontal="center"/>
    </xf>
    <xf numFmtId="16" fontId="52" fillId="0" borderId="0" xfId="0" applyNumberFormat="1" applyFont="1" applyFill="1" applyAlignment="1"/>
    <xf numFmtId="0" fontId="4" fillId="0" borderId="0" xfId="0" applyFont="1" applyAlignment="1">
      <alignment horizontal="center"/>
    </xf>
    <xf numFmtId="0" fontId="84" fillId="7" borderId="0" xfId="0" applyFont="1" applyFill="1"/>
    <xf numFmtId="0" fontId="84" fillId="7" borderId="0" xfId="0" applyFont="1" applyFill="1" applyBorder="1"/>
    <xf numFmtId="0" fontId="84" fillId="7" borderId="0" xfId="0" applyFont="1" applyFill="1" applyBorder="1" applyAlignment="1">
      <alignment vertic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48" xfId="0" applyNumberFormat="1" applyFont="1" applyBorder="1" applyAlignment="1">
      <alignment horizontal="center"/>
    </xf>
    <xf numFmtId="166" fontId="36" fillId="0" borderId="0" xfId="0" applyNumberFormat="1" applyFont="1" applyAlignment="1">
      <alignment horizontal="left"/>
    </xf>
    <xf numFmtId="16" fontId="67" fillId="0" borderId="0" xfId="0" applyNumberFormat="1" applyFont="1" applyAlignment="1">
      <alignment horizontal="center"/>
    </xf>
    <xf numFmtId="165" fontId="0" fillId="11" borderId="0" xfId="0" applyNumberFormat="1" applyFill="1"/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3" fillId="0" borderId="0" xfId="0" applyNumberFormat="1" applyFont="1" applyFill="1"/>
    <xf numFmtId="168" fontId="43" fillId="0" borderId="0" xfId="0" applyNumberFormat="1" applyFont="1" applyFill="1" applyAlignment="1">
      <alignment horizontal="center"/>
    </xf>
    <xf numFmtId="164" fontId="43" fillId="0" borderId="11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0" xfId="0" applyNumberFormat="1" applyFont="1" applyFill="1" applyAlignment="1">
      <alignment horizontal="right"/>
    </xf>
    <xf numFmtId="168" fontId="19" fillId="0" borderId="0" xfId="0" applyNumberFormat="1" applyFont="1" applyFill="1" applyAlignment="1">
      <alignment horizontal="center"/>
    </xf>
    <xf numFmtId="16" fontId="36" fillId="0" borderId="0" xfId="0" applyNumberFormat="1" applyFont="1" applyFill="1" applyAlignment="1">
      <alignment horizontal="right"/>
    </xf>
    <xf numFmtId="167" fontId="36" fillId="0" borderId="0" xfId="0" applyNumberFormat="1" applyFont="1" applyFill="1" applyAlignment="1">
      <alignment horizontal="left"/>
    </xf>
    <xf numFmtId="164" fontId="0" fillId="0" borderId="10" xfId="0" applyNumberFormat="1" applyFill="1" applyBorder="1" applyAlignment="1">
      <alignment horizontal="right"/>
    </xf>
    <xf numFmtId="0" fontId="24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2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5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0" fontId="0" fillId="0" borderId="0" xfId="0"/>
    <xf numFmtId="168" fontId="0" fillId="0" borderId="1" xfId="0" applyNumberFormat="1" applyFill="1" applyBorder="1" applyAlignment="1">
      <alignment horizontal="right"/>
    </xf>
    <xf numFmtId="164" fontId="25" fillId="0" borderId="1" xfId="0" applyNumberFormat="1" applyFont="1" applyFill="1" applyBorder="1"/>
    <xf numFmtId="0" fontId="49" fillId="0" borderId="1" xfId="0" applyFont="1" applyFill="1" applyBorder="1" applyAlignment="1">
      <alignment horizontal="center"/>
    </xf>
    <xf numFmtId="0" fontId="25" fillId="0" borderId="1" xfId="0" applyFont="1" applyBorder="1"/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4" fontId="1" fillId="0" borderId="35" xfId="0" applyNumberFormat="1" applyFont="1" applyFill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5" fillId="0" borderId="15" xfId="0" applyFont="1" applyFill="1" applyBorder="1" applyAlignment="1">
      <alignment horizontal="center"/>
    </xf>
    <xf numFmtId="168" fontId="36" fillId="0" borderId="0" xfId="0" applyNumberFormat="1" applyFont="1" applyFill="1" applyAlignment="1">
      <alignment horizontal="left"/>
    </xf>
    <xf numFmtId="0" fontId="43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1" fillId="0" borderId="35" xfId="0" applyFont="1" applyFill="1" applyBorder="1"/>
    <xf numFmtId="16" fontId="1" fillId="0" borderId="35" xfId="0" applyNumberFormat="1" applyFont="1" applyFill="1" applyBorder="1"/>
    <xf numFmtId="0" fontId="43" fillId="0" borderId="0" xfId="0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0" fontId="13" fillId="0" borderId="0" xfId="0" applyFont="1" applyFill="1" applyBorder="1"/>
    <xf numFmtId="166" fontId="0" fillId="13" borderId="0" xfId="0" applyNumberFormat="1" applyFill="1" applyAlignment="1">
      <alignment horizontal="center"/>
    </xf>
    <xf numFmtId="164" fontId="0" fillId="13" borderId="0" xfId="0" applyNumberFormat="1" applyFill="1"/>
    <xf numFmtId="165" fontId="0" fillId="13" borderId="0" xfId="0" applyNumberFormat="1" applyFill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ont="1" applyFill="1" applyAlignment="1">
      <alignment horizontal="center" wrapText="1"/>
    </xf>
    <xf numFmtId="168" fontId="46" fillId="0" borderId="0" xfId="0" applyNumberFormat="1" applyFont="1" applyFill="1" applyAlignment="1">
      <alignment horizontal="center"/>
    </xf>
    <xf numFmtId="166" fontId="48" fillId="0" borderId="0" xfId="0" applyNumberFormat="1" applyFont="1" applyFill="1" applyBorder="1" applyAlignment="1">
      <alignment horizontal="center"/>
    </xf>
    <xf numFmtId="166" fontId="28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6" fontId="67" fillId="0" borderId="0" xfId="0" applyNumberFormat="1" applyFont="1" applyFill="1" applyAlignment="1">
      <alignment horizontal="center"/>
    </xf>
    <xf numFmtId="168" fontId="0" fillId="0" borderId="1" xfId="0" applyNumberFormat="1" applyBorder="1" applyAlignment="1">
      <alignment horizontal="center"/>
    </xf>
    <xf numFmtId="164" fontId="13" fillId="0" borderId="0" xfId="0" applyNumberFormat="1" applyFont="1" applyFill="1" applyBorder="1"/>
    <xf numFmtId="168" fontId="70" fillId="0" borderId="0" xfId="0" applyNumberFormat="1" applyFont="1" applyFill="1" applyAlignment="1">
      <alignment horizontal="left"/>
    </xf>
    <xf numFmtId="0" fontId="86" fillId="0" borderId="0" xfId="0" applyFont="1" applyAlignment="1">
      <alignment horizontal="center"/>
    </xf>
    <xf numFmtId="166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22" borderId="10" xfId="0" applyNumberFormat="1" applyFill="1" applyBorder="1"/>
    <xf numFmtId="16" fontId="82" fillId="0" borderId="0" xfId="0" applyNumberFormat="1" applyFont="1" applyFill="1" applyAlignment="1">
      <alignment horizontal="center"/>
    </xf>
    <xf numFmtId="16" fontId="1" fillId="11" borderId="0" xfId="0" applyNumberFormat="1" applyFont="1" applyFill="1" applyBorder="1"/>
    <xf numFmtId="0" fontId="0" fillId="22" borderId="0" xfId="0" applyFill="1"/>
    <xf numFmtId="0" fontId="28" fillId="22" borderId="0" xfId="0" applyFont="1" applyFill="1"/>
    <xf numFmtId="0" fontId="30" fillId="22" borderId="0" xfId="0" applyFont="1" applyFill="1" applyAlignment="1">
      <alignment horizontal="left"/>
    </xf>
    <xf numFmtId="0" fontId="4" fillId="22" borderId="0" xfId="0" applyFont="1" applyFill="1" applyAlignment="1">
      <alignment horizontal="center"/>
    </xf>
    <xf numFmtId="0" fontId="5" fillId="22" borderId="0" xfId="0" applyFont="1" applyFill="1" applyBorder="1" applyAlignment="1">
      <alignment horizontal="center"/>
    </xf>
    <xf numFmtId="0" fontId="0" fillId="22" borderId="5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164" fontId="0" fillId="22" borderId="6" xfId="0" applyNumberFormat="1" applyFill="1" applyBorder="1" applyAlignment="1">
      <alignment horizontal="center"/>
    </xf>
    <xf numFmtId="164" fontId="8" fillId="22" borderId="6" xfId="0" applyNumberFormat="1" applyFont="1" applyFill="1" applyBorder="1" applyAlignment="1">
      <alignment horizontal="center" wrapText="1"/>
    </xf>
    <xf numFmtId="164" fontId="0" fillId="22" borderId="7" xfId="0" applyNumberFormat="1" applyFill="1" applyBorder="1" applyAlignment="1">
      <alignment horizontal="center"/>
    </xf>
    <xf numFmtId="16" fontId="0" fillId="22" borderId="0" xfId="0" applyNumberFormat="1" applyFill="1" applyAlignment="1">
      <alignment horizontal="center"/>
    </xf>
    <xf numFmtId="0" fontId="11" fillId="22" borderId="0" xfId="0" applyFont="1" applyFill="1" applyAlignment="1">
      <alignment horizontal="center"/>
    </xf>
    <xf numFmtId="164" fontId="0" fillId="22" borderId="8" xfId="0" applyNumberFormat="1" applyFill="1" applyBorder="1"/>
    <xf numFmtId="164" fontId="0" fillId="22" borderId="9" xfId="0" applyNumberFormat="1" applyFill="1" applyBorder="1"/>
    <xf numFmtId="164" fontId="0" fillId="22" borderId="11" xfId="0" applyNumberFormat="1" applyFill="1" applyBorder="1"/>
    <xf numFmtId="0" fontId="0" fillId="22" borderId="0" xfId="0" applyFont="1" applyFill="1" applyAlignment="1">
      <alignment horizontal="center"/>
    </xf>
    <xf numFmtId="16" fontId="36" fillId="22" borderId="0" xfId="0" applyNumberFormat="1" applyFont="1" applyFill="1" applyAlignment="1">
      <alignment horizontal="left"/>
    </xf>
    <xf numFmtId="164" fontId="0" fillId="22" borderId="0" xfId="0" applyNumberFormat="1" applyFill="1" applyBorder="1"/>
    <xf numFmtId="16" fontId="36" fillId="22" borderId="0" xfId="0" applyNumberFormat="1" applyFont="1" applyFill="1" applyAlignment="1">
      <alignment horizontal="center"/>
    </xf>
    <xf numFmtId="164" fontId="1" fillId="22" borderId="0" xfId="0" applyNumberFormat="1" applyFont="1" applyFill="1" applyBorder="1"/>
    <xf numFmtId="16" fontId="67" fillId="22" borderId="0" xfId="0" applyNumberFormat="1" applyFont="1" applyFill="1" applyAlignment="1">
      <alignment horizontal="left"/>
    </xf>
    <xf numFmtId="164" fontId="1" fillId="22" borderId="10" xfId="0" applyNumberFormat="1" applyFont="1" applyFill="1" applyBorder="1"/>
    <xf numFmtId="16" fontId="36" fillId="22" borderId="0" xfId="0" applyNumberFormat="1" applyFont="1" applyFill="1" applyAlignment="1">
      <alignment horizontal="right"/>
    </xf>
    <xf numFmtId="167" fontId="36" fillId="22" borderId="0" xfId="0" applyNumberFormat="1" applyFont="1" applyFill="1" applyAlignment="1">
      <alignment horizontal="left"/>
    </xf>
    <xf numFmtId="167" fontId="0" fillId="22" borderId="0" xfId="0" applyNumberFormat="1" applyFill="1" applyAlignment="1">
      <alignment horizontal="center"/>
    </xf>
    <xf numFmtId="165" fontId="0" fillId="22" borderId="0" xfId="0" applyNumberFormat="1" applyFill="1" applyBorder="1"/>
    <xf numFmtId="165" fontId="0" fillId="22" borderId="10" xfId="0" applyNumberFormat="1" applyFill="1" applyBorder="1"/>
    <xf numFmtId="165" fontId="0" fillId="22" borderId="0" xfId="0" applyNumberFormat="1" applyFill="1"/>
    <xf numFmtId="0" fontId="11" fillId="22" borderId="0" xfId="0" applyFont="1" applyFill="1"/>
    <xf numFmtId="16" fontId="0" fillId="22" borderId="0" xfId="0" applyNumberFormat="1" applyFill="1"/>
    <xf numFmtId="16" fontId="87" fillId="0" borderId="0" xfId="0" applyNumberFormat="1" applyFont="1" applyFill="1" applyAlignment="1">
      <alignment horizontal="center"/>
    </xf>
    <xf numFmtId="168" fontId="82" fillId="0" borderId="0" xfId="0" applyNumberFormat="1" applyFont="1" applyFill="1" applyAlignment="1">
      <alignment horizontal="left"/>
    </xf>
    <xf numFmtId="0" fontId="85" fillId="20" borderId="20" xfId="0" applyFont="1" applyFill="1" applyBorder="1" applyAlignment="1">
      <alignment horizontal="center"/>
    </xf>
    <xf numFmtId="0" fontId="0" fillId="20" borderId="0" xfId="0" applyFill="1" applyAlignment="1">
      <alignment horizontal="center"/>
    </xf>
    <xf numFmtId="16" fontId="82" fillId="22" borderId="0" xfId="0" applyNumberFormat="1" applyFont="1" applyFill="1" applyAlignment="1">
      <alignment horizontal="left"/>
    </xf>
    <xf numFmtId="0" fontId="0" fillId="20" borderId="14" xfId="0" applyFill="1" applyBorder="1" applyAlignment="1">
      <alignment horizontal="center"/>
    </xf>
    <xf numFmtId="0" fontId="1" fillId="20" borderId="0" xfId="0" applyFont="1" applyFill="1" applyAlignment="1">
      <alignment horizontal="center"/>
    </xf>
    <xf numFmtId="0" fontId="82" fillId="0" borderId="0" xfId="0" applyFont="1" applyFill="1" applyBorder="1"/>
    <xf numFmtId="164" fontId="82" fillId="0" borderId="0" xfId="0" applyNumberFormat="1" applyFont="1" applyFill="1" applyBorder="1"/>
    <xf numFmtId="0" fontId="88" fillId="20" borderId="2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0" fontId="0" fillId="20" borderId="11" xfId="0" applyFill="1" applyBorder="1" applyAlignment="1">
      <alignment horizontal="center"/>
    </xf>
    <xf numFmtId="168" fontId="82" fillId="0" borderId="0" xfId="0" applyNumberFormat="1" applyFont="1" applyFill="1" applyAlignment="1">
      <alignment horizontal="center"/>
    </xf>
    <xf numFmtId="168" fontId="87" fillId="0" borderId="0" xfId="0" applyNumberFormat="1" applyFont="1" applyFill="1" applyAlignment="1">
      <alignment horizontal="center"/>
    </xf>
    <xf numFmtId="164" fontId="87" fillId="0" borderId="0" xfId="0" applyNumberFormat="1" applyFont="1" applyFill="1" applyBorder="1"/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20" borderId="0" xfId="0" applyFont="1" applyFill="1" applyAlignment="1">
      <alignment horizontal="center"/>
    </xf>
    <xf numFmtId="0" fontId="88" fillId="7" borderId="20" xfId="0" applyFont="1" applyFill="1" applyBorder="1" applyAlignment="1">
      <alignment horizontal="center"/>
    </xf>
    <xf numFmtId="164" fontId="82" fillId="0" borderId="0" xfId="0" applyNumberFormat="1" applyFont="1" applyBorder="1"/>
    <xf numFmtId="164" fontId="87" fillId="0" borderId="0" xfId="0" applyNumberFormat="1" applyFont="1" applyBorder="1"/>
    <xf numFmtId="0" fontId="88" fillId="0" borderId="20" xfId="0" applyFont="1" applyFill="1" applyBorder="1" applyAlignment="1">
      <alignment horizontal="center"/>
    </xf>
    <xf numFmtId="167" fontId="87" fillId="0" borderId="0" xfId="0" applyNumberFormat="1" applyFont="1" applyFill="1" applyAlignment="1">
      <alignment horizontal="center"/>
    </xf>
    <xf numFmtId="167" fontId="0" fillId="0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/>
    </xf>
    <xf numFmtId="167" fontId="0" fillId="0" borderId="0" xfId="0" applyNumberFormat="1" applyFont="1" applyAlignment="1">
      <alignment horizontal="center"/>
    </xf>
    <xf numFmtId="0" fontId="89" fillId="0" borderId="0" xfId="0" applyFont="1" applyFill="1" applyBorder="1"/>
    <xf numFmtId="164" fontId="89" fillId="0" borderId="0" xfId="0" applyNumberFormat="1" applyFont="1" applyFill="1" applyBorder="1"/>
    <xf numFmtId="0" fontId="82" fillId="0" borderId="14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6" fontId="2" fillId="0" borderId="55" xfId="0" applyNumberFormat="1" applyFont="1" applyFill="1" applyBorder="1" applyAlignment="1">
      <alignment horizontal="center"/>
    </xf>
    <xf numFmtId="0" fontId="91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91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3" fillId="0" borderId="0" xfId="0" applyNumberFormat="1" applyFont="1" applyFill="1"/>
    <xf numFmtId="164" fontId="43" fillId="0" borderId="0" xfId="0" applyNumberFormat="1" applyFont="1" applyFill="1"/>
    <xf numFmtId="16" fontId="13" fillId="0" borderId="0" xfId="0" applyNumberFormat="1" applyFont="1" applyFill="1"/>
    <xf numFmtId="16" fontId="89" fillId="0" borderId="0" xfId="0" applyNumberFormat="1" applyFont="1" applyFill="1"/>
    <xf numFmtId="164" fontId="89" fillId="0" borderId="0" xfId="0" applyNumberFormat="1" applyFont="1" applyFill="1"/>
    <xf numFmtId="16" fontId="82" fillId="0" borderId="0" xfId="0" applyNumberFormat="1" applyFont="1" applyFill="1"/>
    <xf numFmtId="164" fontId="82" fillId="0" borderId="0" xfId="0" applyNumberFormat="1" applyFont="1" applyFill="1"/>
    <xf numFmtId="0" fontId="19" fillId="0" borderId="20" xfId="0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8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6" fontId="59" fillId="0" borderId="20" xfId="0" applyNumberFormat="1" applyFont="1" applyFill="1" applyBorder="1" applyAlignment="1">
      <alignment horizontal="center"/>
    </xf>
    <xf numFmtId="16" fontId="1" fillId="11" borderId="0" xfId="0" applyNumberFormat="1" applyFont="1" applyFill="1" applyAlignment="1">
      <alignment horizontal="right" wrapText="1"/>
    </xf>
    <xf numFmtId="164" fontId="43" fillId="11" borderId="0" xfId="0" applyNumberFormat="1" applyFont="1" applyFill="1"/>
    <xf numFmtId="164" fontId="1" fillId="11" borderId="0" xfId="0" applyNumberFormat="1" applyFont="1" applyFill="1"/>
    <xf numFmtId="166" fontId="5" fillId="0" borderId="20" xfId="0" applyNumberFormat="1" applyFont="1" applyFill="1" applyBorder="1" applyAlignment="1">
      <alignment horizontal="center"/>
    </xf>
    <xf numFmtId="16" fontId="1" fillId="11" borderId="0" xfId="0" applyNumberFormat="1" applyFont="1" applyFill="1"/>
    <xf numFmtId="166" fontId="92" fillId="0" borderId="20" xfId="0" applyNumberFormat="1" applyFont="1" applyFill="1" applyBorder="1" applyAlignment="1">
      <alignment horizontal="center"/>
    </xf>
    <xf numFmtId="0" fontId="49" fillId="0" borderId="20" xfId="0" applyFont="1" applyFill="1" applyBorder="1" applyAlignment="1">
      <alignment horizontal="center"/>
    </xf>
    <xf numFmtId="0" fontId="49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0" fontId="93" fillId="0" borderId="20" xfId="0" applyFont="1" applyFill="1" applyBorder="1" applyAlignment="1">
      <alignment horizontal="center"/>
    </xf>
    <xf numFmtId="0" fontId="94" fillId="0" borderId="20" xfId="0" applyFont="1" applyFill="1" applyBorder="1" applyAlignment="1">
      <alignment horizontal="center"/>
    </xf>
    <xf numFmtId="0" fontId="95" fillId="0" borderId="20" xfId="0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66" fontId="59" fillId="0" borderId="20" xfId="0" applyNumberFormat="1" applyFont="1" applyFill="1" applyBorder="1" applyAlignment="1">
      <alignment wrapText="1"/>
    </xf>
    <xf numFmtId="16" fontId="68" fillId="0" borderId="0" xfId="0" applyNumberFormat="1" applyFont="1" applyFill="1"/>
    <xf numFmtId="0" fontId="96" fillId="0" borderId="20" xfId="0" applyFont="1" applyFill="1" applyBorder="1" applyAlignment="1">
      <alignment horizontal="center"/>
    </xf>
    <xf numFmtId="0" fontId="96" fillId="0" borderId="0" xfId="0" applyFont="1" applyFill="1" applyAlignment="1">
      <alignment horizontal="center"/>
    </xf>
    <xf numFmtId="0" fontId="97" fillId="0" borderId="0" xfId="0" applyFont="1" applyFill="1" applyAlignment="1">
      <alignment horizontal="center"/>
    </xf>
    <xf numFmtId="0" fontId="43" fillId="0" borderId="0" xfId="0" applyFont="1" applyFill="1"/>
    <xf numFmtId="0" fontId="98" fillId="0" borderId="0" xfId="0" applyFont="1" applyFill="1" applyAlignment="1">
      <alignment horizontal="center"/>
    </xf>
    <xf numFmtId="2" fontId="0" fillId="0" borderId="0" xfId="0" applyNumberFormat="1" applyFill="1"/>
    <xf numFmtId="0" fontId="47" fillId="0" borderId="0" xfId="0" applyFont="1" applyFill="1"/>
    <xf numFmtId="164" fontId="47" fillId="0" borderId="0" xfId="0" applyNumberFormat="1" applyFont="1" applyFill="1"/>
    <xf numFmtId="0" fontId="96" fillId="0" borderId="1" xfId="0" applyFont="1" applyFill="1" applyBorder="1" applyAlignment="1">
      <alignment horizontal="center"/>
    </xf>
    <xf numFmtId="166" fontId="2" fillId="7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9" borderId="0" xfId="0" applyFont="1" applyFill="1"/>
    <xf numFmtId="0" fontId="6" fillId="22" borderId="0" xfId="0" applyFont="1" applyFill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4" fontId="0" fillId="22" borderId="6" xfId="0" applyNumberFormat="1" applyFill="1" applyBorder="1" applyAlignment="1">
      <alignment horizontal="center" wrapText="1"/>
    </xf>
    <xf numFmtId="168" fontId="49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9" fillId="0" borderId="0" xfId="0" applyNumberFormat="1" applyFont="1" applyAlignment="1">
      <alignment horizontal="center"/>
    </xf>
    <xf numFmtId="0" fontId="0" fillId="0" borderId="8" xfId="0" applyFill="1" applyBorder="1"/>
    <xf numFmtId="16" fontId="0" fillId="22" borderId="0" xfId="0" applyNumberFormat="1" applyFont="1" applyFill="1" applyAlignment="1">
      <alignment horizontal="center"/>
    </xf>
    <xf numFmtId="16" fontId="49" fillId="13" borderId="0" xfId="0" applyNumberFormat="1" applyFont="1" applyFill="1" applyAlignment="1">
      <alignment horizontal="center"/>
    </xf>
    <xf numFmtId="166" fontId="14" fillId="0" borderId="0" xfId="0" applyNumberFormat="1" applyFont="1" applyAlignment="1">
      <alignment horizontal="center"/>
    </xf>
    <xf numFmtId="168" fontId="49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4" fontId="0" fillId="22" borderId="0" xfId="0" applyNumberFormat="1" applyFill="1"/>
    <xf numFmtId="16" fontId="14" fillId="22" borderId="0" xfId="0" applyNumberFormat="1" applyFont="1" applyFill="1" applyAlignment="1">
      <alignment horizontal="center"/>
    </xf>
    <xf numFmtId="164" fontId="0" fillId="4" borderId="8" xfId="0" applyNumberFormat="1" applyFill="1" applyBorder="1"/>
    <xf numFmtId="166" fontId="36" fillId="4" borderId="0" xfId="0" applyNumberFormat="1" applyFont="1" applyFill="1" applyAlignment="1">
      <alignment horizontal="center"/>
    </xf>
    <xf numFmtId="164" fontId="36" fillId="4" borderId="9" xfId="0" applyNumberFormat="1" applyFont="1" applyFill="1" applyBorder="1"/>
    <xf numFmtId="16" fontId="13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9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4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82" fillId="0" borderId="0" xfId="0" applyNumberFormat="1" applyFont="1" applyFill="1" applyAlignment="1">
      <alignment horizontal="center"/>
    </xf>
    <xf numFmtId="16" fontId="82" fillId="0" borderId="0" xfId="0" applyNumberFormat="1" applyFont="1" applyFill="1" applyAlignment="1">
      <alignment horizontal="left"/>
    </xf>
    <xf numFmtId="169" fontId="49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4" fillId="4" borderId="0" xfId="0" applyNumberFormat="1" applyFont="1" applyFill="1" applyAlignment="1">
      <alignment horizontal="center"/>
    </xf>
    <xf numFmtId="164" fontId="14" fillId="4" borderId="0" xfId="0" applyNumberFormat="1" applyFont="1" applyFill="1" applyBorder="1"/>
    <xf numFmtId="166" fontId="49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7" fillId="0" borderId="0" xfId="0" applyNumberFormat="1" applyFont="1" applyAlignment="1">
      <alignment horizontal="center"/>
    </xf>
    <xf numFmtId="16" fontId="43" fillId="16" borderId="0" xfId="0" applyNumberFormat="1" applyFont="1" applyFill="1" applyAlignment="1">
      <alignment horizontal="center"/>
    </xf>
    <xf numFmtId="0" fontId="43" fillId="16" borderId="14" xfId="0" applyFont="1" applyFill="1" applyBorder="1" applyAlignment="1">
      <alignment horizontal="center"/>
    </xf>
    <xf numFmtId="164" fontId="43" fillId="16" borderId="0" xfId="0" applyNumberFormat="1" applyFont="1" applyFill="1" applyBorder="1"/>
    <xf numFmtId="4" fontId="0" fillId="0" borderId="0" xfId="0" applyNumberFormat="1" applyFont="1" applyFill="1" applyAlignment="1"/>
    <xf numFmtId="0" fontId="0" fillId="22" borderId="11" xfId="0" applyFill="1" applyBorder="1" applyAlignment="1">
      <alignment horizontal="center"/>
    </xf>
    <xf numFmtId="16" fontId="0" fillId="11" borderId="0" xfId="0" applyNumberFormat="1" applyFill="1" applyAlignment="1">
      <alignment horizontal="center"/>
    </xf>
    <xf numFmtId="171" fontId="49" fillId="13" borderId="0" xfId="0" applyNumberFormat="1" applyFont="1" applyFill="1" applyAlignment="1">
      <alignment horizontal="center"/>
    </xf>
    <xf numFmtId="165" fontId="87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16" fontId="101" fillId="0" borderId="0" xfId="0" applyNumberFormat="1" applyFont="1" applyFill="1" applyAlignment="1">
      <alignment horizontal="left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6" fillId="0" borderId="0" xfId="0" applyFont="1" applyFill="1" applyAlignment="1">
      <alignment horizontal="center"/>
    </xf>
    <xf numFmtId="16" fontId="42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1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4" fillId="0" borderId="0" xfId="0" applyFont="1" applyAlignment="1">
      <alignment horizontal="left"/>
    </xf>
    <xf numFmtId="0" fontId="14" fillId="22" borderId="0" xfId="0" applyFont="1" applyFill="1" applyAlignment="1">
      <alignment horizontal="left"/>
    </xf>
    <xf numFmtId="0" fontId="0" fillId="0" borderId="11" xfId="0" applyFont="1" applyBorder="1" applyAlignment="1">
      <alignment horizontal="center"/>
    </xf>
    <xf numFmtId="0" fontId="0" fillId="22" borderId="11" xfId="0" applyFont="1" applyFill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9" fillId="13" borderId="0" xfId="0" applyFont="1" applyFill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22" borderId="11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6" fontId="0" fillId="0" borderId="0" xfId="0" applyNumberFormat="1" applyFont="1"/>
    <xf numFmtId="164" fontId="14" fillId="22" borderId="0" xfId="0" applyNumberFormat="1" applyFont="1" applyFill="1" applyBorder="1"/>
    <xf numFmtId="166" fontId="0" fillId="10" borderId="14" xfId="0" applyNumberFormat="1" applyFont="1" applyFill="1" applyBorder="1" applyAlignment="1">
      <alignment horizontal="center"/>
    </xf>
    <xf numFmtId="168" fontId="49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10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4" fontId="0" fillId="22" borderId="11" xfId="0" applyNumberFormat="1" applyFont="1" applyFill="1" applyBorder="1"/>
    <xf numFmtId="16" fontId="54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4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82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4" fillId="0" borderId="14" xfId="0" applyNumberFormat="1" applyFont="1" applyFill="1" applyBorder="1" applyAlignment="1">
      <alignment horizontal="center"/>
    </xf>
    <xf numFmtId="0" fontId="14" fillId="0" borderId="0" xfId="0" applyFont="1" applyAlignment="1">
      <alignment wrapText="1"/>
    </xf>
    <xf numFmtId="16" fontId="54" fillId="0" borderId="0" xfId="0" applyNumberFormat="1" applyFont="1" applyFill="1" applyAlignment="1">
      <alignment horizontal="center"/>
    </xf>
    <xf numFmtId="164" fontId="54" fillId="0" borderId="0" xfId="0" applyNumberFormat="1" applyFont="1" applyFill="1" applyBorder="1"/>
    <xf numFmtId="16" fontId="54" fillId="0" borderId="0" xfId="0" applyNumberFormat="1" applyFont="1" applyAlignment="1">
      <alignment horizontal="center"/>
    </xf>
    <xf numFmtId="164" fontId="54" fillId="0" borderId="0" xfId="0" applyNumberFormat="1" applyFont="1" applyBorder="1"/>
    <xf numFmtId="168" fontId="1" fillId="0" borderId="0" xfId="0" applyNumberFormat="1" applyFont="1" applyBorder="1"/>
    <xf numFmtId="16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164" fontId="43" fillId="0" borderId="10" xfId="0" applyNumberFormat="1" applyFont="1" applyBorder="1"/>
    <xf numFmtId="16" fontId="65" fillId="0" borderId="0" xfId="0" applyNumberFormat="1" applyFont="1" applyAlignment="1">
      <alignment horizontal="center"/>
    </xf>
    <xf numFmtId="0" fontId="65" fillId="0" borderId="0" xfId="0" applyFont="1" applyAlignment="1">
      <alignment horizontal="center"/>
    </xf>
    <xf numFmtId="164" fontId="65" fillId="0" borderId="10" xfId="0" applyNumberFormat="1" applyFont="1" applyBorder="1"/>
    <xf numFmtId="164" fontId="14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0" fillId="22" borderId="12" xfId="0" applyNumberFormat="1" applyFill="1" applyBorder="1"/>
    <xf numFmtId="164" fontId="0" fillId="22" borderId="1" xfId="0" applyNumberFormat="1" applyFill="1" applyBorder="1"/>
    <xf numFmtId="164" fontId="0" fillId="22" borderId="13" xfId="0" applyNumberFormat="1" applyFill="1" applyBorder="1"/>
    <xf numFmtId="0" fontId="11" fillId="0" borderId="0" xfId="0" applyFont="1" applyBorder="1" applyAlignment="1">
      <alignment horizontal="center"/>
    </xf>
    <xf numFmtId="167" fontId="25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5" fillId="0" borderId="0" xfId="0" applyNumberFormat="1" applyFont="1" applyAlignment="1">
      <alignment horizontal="center"/>
    </xf>
    <xf numFmtId="166" fontId="0" fillId="0" borderId="14" xfId="0" applyNumberFormat="1" applyBorder="1"/>
    <xf numFmtId="166" fontId="14" fillId="0" borderId="14" xfId="0" applyNumberFormat="1" applyFon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166" fontId="0" fillId="0" borderId="14" xfId="0" applyNumberFormat="1" applyBorder="1" applyAlignment="1">
      <alignment horizontal="center"/>
    </xf>
    <xf numFmtId="0" fontId="0" fillId="0" borderId="13" xfId="0" applyBorder="1"/>
    <xf numFmtId="16" fontId="42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57" xfId="0" applyNumberFormat="1" applyBorder="1"/>
    <xf numFmtId="166" fontId="0" fillId="0" borderId="58" xfId="0" applyNumberFormat="1" applyBorder="1"/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3" fillId="7" borderId="0" xfId="0" applyNumberFormat="1" applyFont="1" applyFill="1" applyAlignment="1">
      <alignment horizontal="center"/>
    </xf>
    <xf numFmtId="0" fontId="1" fillId="7" borderId="0" xfId="0" applyFont="1" applyFill="1" applyBorder="1"/>
    <xf numFmtId="168" fontId="1" fillId="0" borderId="19" xfId="0" applyNumberFormat="1" applyFont="1" applyBorder="1" applyAlignment="1">
      <alignment horizontal="center"/>
    </xf>
    <xf numFmtId="0" fontId="36" fillId="0" borderId="19" xfId="0" applyFont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5" fillId="0" borderId="55" xfId="0" applyFont="1" applyFill="1" applyBorder="1" applyAlignment="1">
      <alignment horizontal="center"/>
    </xf>
    <xf numFmtId="0" fontId="108" fillId="0" borderId="59" xfId="0" applyFont="1" applyFill="1" applyBorder="1" applyAlignment="1">
      <alignment horizontal="center"/>
    </xf>
    <xf numFmtId="0" fontId="1" fillId="0" borderId="35" xfId="0" applyFont="1" applyBorder="1"/>
    <xf numFmtId="4" fontId="1" fillId="0" borderId="35" xfId="0" applyNumberFormat="1" applyFont="1" applyBorder="1"/>
    <xf numFmtId="168" fontId="1" fillId="0" borderId="35" xfId="0" applyNumberFormat="1" applyFont="1" applyBorder="1"/>
    <xf numFmtId="4" fontId="1" fillId="0" borderId="20" xfId="0" applyNumberFormat="1" applyFont="1" applyBorder="1"/>
    <xf numFmtId="168" fontId="1" fillId="0" borderId="20" xfId="0" applyNumberFormat="1" applyFont="1" applyFill="1" applyBorder="1" applyAlignment="1">
      <alignment horizontal="center"/>
    </xf>
    <xf numFmtId="0" fontId="108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4" fontId="1" fillId="0" borderId="17" xfId="0" applyNumberFormat="1" applyFont="1" applyBorder="1"/>
    <xf numFmtId="168" fontId="68" fillId="0" borderId="0" xfId="0" applyNumberFormat="1" applyFont="1" applyFill="1" applyBorder="1"/>
    <xf numFmtId="4" fontId="1" fillId="0" borderId="17" xfId="0" applyNumberFormat="1" applyFont="1" applyFill="1" applyBorder="1"/>
    <xf numFmtId="168" fontId="1" fillId="0" borderId="0" xfId="0" applyNumberFormat="1" applyFont="1" applyFill="1" applyBorder="1" applyAlignment="1">
      <alignment horizontal="center"/>
    </xf>
    <xf numFmtId="0" fontId="95" fillId="0" borderId="0" xfId="0" applyFont="1" applyFill="1" applyBorder="1" applyAlignment="1">
      <alignment horizontal="center"/>
    </xf>
    <xf numFmtId="0" fontId="97" fillId="0" borderId="0" xfId="0" applyFont="1" applyFill="1" applyBorder="1" applyAlignment="1">
      <alignment horizontal="center"/>
    </xf>
    <xf numFmtId="168" fontId="0" fillId="0" borderId="0" xfId="0" applyNumberFormat="1" applyFill="1" applyBorder="1" applyAlignment="1"/>
    <xf numFmtId="165" fontId="3" fillId="0" borderId="0" xfId="0" applyNumberFormat="1" applyFont="1" applyFill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0" fontId="109" fillId="0" borderId="55" xfId="0" applyFont="1" applyFill="1" applyBorder="1" applyAlignment="1">
      <alignment horizontal="center"/>
    </xf>
    <xf numFmtId="0" fontId="110" fillId="0" borderId="59" xfId="0" applyFont="1" applyFill="1" applyBorder="1" applyAlignment="1">
      <alignment horizontal="center"/>
    </xf>
    <xf numFmtId="164" fontId="1" fillId="0" borderId="35" xfId="0" applyNumberFormat="1" applyFont="1" applyBorder="1"/>
    <xf numFmtId="0" fontId="109" fillId="0" borderId="20" xfId="0" applyFont="1" applyFill="1" applyBorder="1" applyAlignment="1">
      <alignment horizontal="center"/>
    </xf>
    <xf numFmtId="0" fontId="110" fillId="0" borderId="15" xfId="0" applyFont="1" applyFill="1" applyBorder="1" applyAlignment="1">
      <alignment horizontal="center"/>
    </xf>
    <xf numFmtId="0" fontId="52" fillId="0" borderId="0" xfId="0" applyFont="1" applyFill="1" applyBorder="1" applyAlignment="1">
      <alignment horizontal="center"/>
    </xf>
    <xf numFmtId="168" fontId="0" fillId="0" borderId="0" xfId="0" applyNumberFormat="1" applyFont="1" applyFill="1" applyBorder="1" applyAlignment="1"/>
    <xf numFmtId="165" fontId="3" fillId="0" borderId="0" xfId="0" applyNumberFormat="1" applyFont="1" applyAlignment="1"/>
    <xf numFmtId="0" fontId="1" fillId="0" borderId="20" xfId="0" applyFont="1" applyBorder="1"/>
    <xf numFmtId="0" fontId="98" fillId="0" borderId="34" xfId="0" applyFont="1" applyFill="1" applyBorder="1" applyAlignment="1">
      <alignment horizontal="center"/>
    </xf>
    <xf numFmtId="16" fontId="1" fillId="0" borderId="35" xfId="0" applyNumberFormat="1" applyFont="1" applyBorder="1"/>
    <xf numFmtId="0" fontId="98" fillId="0" borderId="15" xfId="0" applyFont="1" applyFill="1" applyBorder="1" applyAlignment="1">
      <alignment horizontal="center"/>
    </xf>
    <xf numFmtId="0" fontId="13" fillId="0" borderId="0" xfId="0" applyFont="1" applyBorder="1"/>
    <xf numFmtId="4" fontId="13" fillId="0" borderId="0" xfId="0" applyNumberFormat="1" applyFont="1" applyBorder="1"/>
    <xf numFmtId="4" fontId="1" fillId="0" borderId="0" xfId="0" applyNumberFormat="1" applyFont="1" applyFill="1" applyBorder="1"/>
    <xf numFmtId="16" fontId="68" fillId="0" borderId="0" xfId="0" applyNumberFormat="1" applyFont="1" applyFill="1" applyBorder="1" applyAlignment="1">
      <alignment wrapText="1"/>
    </xf>
    <xf numFmtId="164" fontId="1" fillId="19" borderId="0" xfId="0" applyNumberFormat="1" applyFont="1" applyFill="1" applyBorder="1"/>
    <xf numFmtId="16" fontId="36" fillId="0" borderId="0" xfId="0" applyNumberFormat="1" applyFont="1" applyBorder="1" applyAlignment="1">
      <alignment horizontal="center"/>
    </xf>
    <xf numFmtId="16" fontId="68" fillId="0" borderId="0" xfId="0" applyNumberFormat="1" applyFont="1" applyBorder="1"/>
    <xf numFmtId="164" fontId="111" fillId="0" borderId="17" xfId="0" applyNumberFormat="1" applyFont="1" applyBorder="1"/>
    <xf numFmtId="168" fontId="1" fillId="0" borderId="0" xfId="0" applyNumberFormat="1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98" fillId="0" borderId="20" xfId="0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8" fontId="34" fillId="0" borderId="0" xfId="0" applyNumberFormat="1" applyFont="1" applyFill="1" applyBorder="1" applyAlignment="1">
      <alignment horizontal="center"/>
    </xf>
    <xf numFmtId="168" fontId="0" fillId="0" borderId="0" xfId="0" applyNumberFormat="1" applyFont="1" applyBorder="1" applyAlignment="1"/>
    <xf numFmtId="7" fontId="1" fillId="0" borderId="20" xfId="0" applyNumberFormat="1" applyFont="1" applyBorder="1"/>
    <xf numFmtId="0" fontId="108" fillId="0" borderId="55" xfId="0" applyFont="1" applyFill="1" applyBorder="1" applyAlignment="1">
      <alignment horizontal="center"/>
    </xf>
    <xf numFmtId="168" fontId="34" fillId="0" borderId="20" xfId="0" applyNumberFormat="1" applyFont="1" applyFill="1" applyBorder="1" applyAlignment="1">
      <alignment horizontal="center"/>
    </xf>
    <xf numFmtId="168" fontId="13" fillId="0" borderId="20" xfId="0" applyNumberFormat="1" applyFont="1" applyFill="1" applyBorder="1"/>
    <xf numFmtId="168" fontId="0" fillId="0" borderId="0" xfId="0" applyNumberFormat="1" applyFont="1" applyBorder="1" applyAlignment="1">
      <alignment horizontal="center"/>
    </xf>
    <xf numFmtId="0" fontId="108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/>
    <xf numFmtId="0" fontId="85" fillId="0" borderId="0" xfId="0" applyFont="1" applyFill="1" applyBorder="1" applyAlignment="1">
      <alignment horizontal="center"/>
    </xf>
    <xf numFmtId="0" fontId="97" fillId="0" borderId="20" xfId="0" applyFont="1" applyFill="1" applyBorder="1" applyAlignment="1">
      <alignment horizontal="center"/>
    </xf>
    <xf numFmtId="0" fontId="97" fillId="0" borderId="15" xfId="0" applyFont="1" applyFill="1" applyBorder="1" applyAlignment="1">
      <alignment horizontal="center"/>
    </xf>
    <xf numFmtId="168" fontId="0" fillId="0" borderId="0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horizontal="center" vertical="center" wrapText="1"/>
    </xf>
    <xf numFmtId="0" fontId="95" fillId="0" borderId="55" xfId="0" applyFont="1" applyFill="1" applyBorder="1" applyAlignment="1">
      <alignment horizontal="center"/>
    </xf>
    <xf numFmtId="0" fontId="97" fillId="0" borderId="55" xfId="0" applyFont="1" applyFill="1" applyBorder="1" applyAlignment="1">
      <alignment horizontal="center"/>
    </xf>
    <xf numFmtId="16" fontId="46" fillId="0" borderId="0" xfId="0" applyNumberFormat="1" applyFont="1" applyFill="1" applyBorder="1"/>
    <xf numFmtId="4" fontId="13" fillId="0" borderId="0" xfId="0" applyNumberFormat="1" applyFont="1" applyFill="1" applyBorder="1"/>
    <xf numFmtId="172" fontId="0" fillId="0" borderId="0" xfId="1" applyNumberFormat="1" applyFont="1" applyBorder="1"/>
    <xf numFmtId="165" fontId="0" fillId="0" borderId="0" xfId="1" applyNumberFormat="1" applyFont="1" applyBorder="1"/>
    <xf numFmtId="0" fontId="95" fillId="0" borderId="15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/>
    </xf>
    <xf numFmtId="0" fontId="79" fillId="0" borderId="15" xfId="0" applyFont="1" applyFill="1" applyBorder="1" applyAlignment="1">
      <alignment horizontal="center"/>
    </xf>
    <xf numFmtId="168" fontId="0" fillId="0" borderId="0" xfId="0" applyNumberFormat="1" applyFont="1" applyFill="1" applyBorder="1"/>
    <xf numFmtId="0" fontId="79" fillId="0" borderId="55" xfId="0" applyFont="1" applyFill="1" applyBorder="1" applyAlignment="1">
      <alignment horizontal="center"/>
    </xf>
    <xf numFmtId="0" fontId="49" fillId="0" borderId="15" xfId="0" applyFont="1" applyFill="1" applyBorder="1" applyAlignment="1">
      <alignment horizontal="center"/>
    </xf>
    <xf numFmtId="0" fontId="49" fillId="0" borderId="55" xfId="0" applyFont="1" applyFill="1" applyBorder="1" applyAlignment="1">
      <alignment horizontal="center"/>
    </xf>
    <xf numFmtId="0" fontId="111" fillId="0" borderId="0" xfId="0" applyFont="1" applyBorder="1"/>
    <xf numFmtId="164" fontId="111" fillId="0" borderId="0" xfId="0" applyNumberFormat="1" applyFont="1" applyBorder="1"/>
    <xf numFmtId="16" fontId="111" fillId="0" borderId="0" xfId="0" applyNumberFormat="1" applyFont="1" applyBorder="1"/>
    <xf numFmtId="0" fontId="111" fillId="0" borderId="55" xfId="0" applyFont="1" applyBorder="1"/>
    <xf numFmtId="164" fontId="111" fillId="0" borderId="55" xfId="0" applyNumberFormat="1" applyFont="1" applyBorder="1"/>
    <xf numFmtId="16" fontId="111" fillId="0" borderId="55" xfId="0" applyNumberFormat="1" applyFont="1" applyBorder="1"/>
    <xf numFmtId="164" fontId="111" fillId="0" borderId="20" xfId="0" applyNumberFormat="1" applyFont="1" applyBorder="1"/>
    <xf numFmtId="0" fontId="111" fillId="0" borderId="35" xfId="0" applyFont="1" applyBorder="1"/>
    <xf numFmtId="164" fontId="111" fillId="0" borderId="35" xfId="0" applyNumberFormat="1" applyFont="1" applyBorder="1"/>
    <xf numFmtId="16" fontId="112" fillId="0" borderId="0" xfId="0" applyNumberFormat="1" applyFont="1" applyFill="1" applyBorder="1"/>
    <xf numFmtId="164" fontId="111" fillId="0" borderId="0" xfId="0" applyNumberFormat="1" applyFont="1" applyFill="1" applyBorder="1"/>
    <xf numFmtId="164" fontId="111" fillId="0" borderId="17" xfId="0" applyNumberFormat="1" applyFont="1" applyFill="1" applyBorder="1"/>
    <xf numFmtId="16" fontId="111" fillId="0" borderId="0" xfId="0" applyNumberFormat="1" applyFont="1" applyFill="1" applyBorder="1"/>
    <xf numFmtId="0" fontId="111" fillId="0" borderId="0" xfId="0" applyFont="1" applyFill="1" applyBorder="1"/>
    <xf numFmtId="16" fontId="113" fillId="0" borderId="0" xfId="0" applyNumberFormat="1" applyFont="1" applyFill="1" applyBorder="1"/>
    <xf numFmtId="0" fontId="111" fillId="0" borderId="35" xfId="0" applyFont="1" applyFill="1" applyBorder="1"/>
    <xf numFmtId="164" fontId="111" fillId="0" borderId="20" xfId="0" applyNumberFormat="1" applyFont="1" applyFill="1" applyBorder="1"/>
    <xf numFmtId="0" fontId="114" fillId="0" borderId="0" xfId="0" applyFont="1" applyFill="1" applyBorder="1"/>
    <xf numFmtId="0" fontId="0" fillId="0" borderId="20" xfId="0" applyBorder="1"/>
    <xf numFmtId="0" fontId="1" fillId="0" borderId="55" xfId="0" applyFont="1" applyBorder="1"/>
    <xf numFmtId="164" fontId="1" fillId="0" borderId="55" xfId="0" applyNumberFormat="1" applyFont="1" applyBorder="1"/>
    <xf numFmtId="168" fontId="1" fillId="0" borderId="55" xfId="0" applyNumberFormat="1" applyFont="1" applyBorder="1"/>
    <xf numFmtId="164" fontId="1" fillId="0" borderId="34" xfId="0" applyNumberFormat="1" applyFont="1" applyBorder="1"/>
    <xf numFmtId="4" fontId="115" fillId="0" borderId="17" xfId="0" applyNumberFormat="1" applyFont="1" applyBorder="1"/>
    <xf numFmtId="168" fontId="1" fillId="0" borderId="0" xfId="0" applyNumberFormat="1" applyFont="1" applyFill="1" applyBorder="1"/>
    <xf numFmtId="4" fontId="1" fillId="0" borderId="35" xfId="0" applyNumberFormat="1" applyFont="1" applyFill="1" applyBorder="1"/>
    <xf numFmtId="168" fontId="1" fillId="0" borderId="35" xfId="0" applyNumberFormat="1" applyFont="1" applyFill="1" applyBorder="1"/>
    <xf numFmtId="0" fontId="2" fillId="0" borderId="20" xfId="0" applyFont="1" applyFill="1" applyBorder="1"/>
    <xf numFmtId="164" fontId="0" fillId="0" borderId="20" xfId="0" applyNumberFormat="1" applyFont="1" applyFill="1" applyBorder="1"/>
    <xf numFmtId="168" fontId="1" fillId="0" borderId="20" xfId="0" applyNumberFormat="1" applyFont="1" applyFill="1" applyBorder="1"/>
    <xf numFmtId="0" fontId="52" fillId="0" borderId="0" xfId="0" applyFont="1"/>
    <xf numFmtId="168" fontId="0" fillId="0" borderId="1" xfId="0" applyNumberFormat="1" applyBorder="1" applyAlignment="1"/>
    <xf numFmtId="168" fontId="1" fillId="7" borderId="0" xfId="0" applyNumberFormat="1" applyFont="1" applyFill="1" applyAlignment="1">
      <alignment horizontal="center"/>
    </xf>
    <xf numFmtId="0" fontId="52" fillId="7" borderId="0" xfId="0" applyFont="1" applyFill="1"/>
    <xf numFmtId="168" fontId="0" fillId="7" borderId="0" xfId="0" applyNumberFormat="1" applyFill="1" applyAlignment="1"/>
    <xf numFmtId="165" fontId="1" fillId="7" borderId="0" xfId="0" applyNumberFormat="1" applyFont="1" applyFill="1"/>
    <xf numFmtId="7" fontId="1" fillId="7" borderId="0" xfId="0" applyNumberFormat="1" applyFont="1" applyFill="1" applyBorder="1"/>
    <xf numFmtId="165" fontId="0" fillId="7" borderId="0" xfId="0" applyNumberFormat="1" applyFill="1"/>
    <xf numFmtId="0" fontId="27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0" fillId="0" borderId="0" xfId="0" applyNumberFormat="1" applyAlignment="1"/>
    <xf numFmtId="7" fontId="1" fillId="0" borderId="0" xfId="0" applyNumberFormat="1" applyFont="1" applyBorder="1"/>
    <xf numFmtId="0" fontId="116" fillId="3" borderId="0" xfId="0" applyFont="1" applyFill="1" applyAlignment="1">
      <alignment horizontal="center"/>
    </xf>
    <xf numFmtId="0" fontId="117" fillId="3" borderId="0" xfId="0" applyFont="1" applyFill="1" applyAlignment="1">
      <alignment horizontal="center"/>
    </xf>
    <xf numFmtId="0" fontId="118" fillId="3" borderId="0" xfId="0" applyFont="1" applyFill="1" applyAlignment="1">
      <alignment horizontal="center"/>
    </xf>
    <xf numFmtId="0" fontId="119" fillId="3" borderId="0" xfId="0" applyFont="1" applyFill="1" applyAlignment="1">
      <alignment horizontal="center"/>
    </xf>
    <xf numFmtId="0" fontId="120" fillId="4" borderId="0" xfId="0" applyFont="1" applyFill="1" applyAlignment="1">
      <alignment horizontal="center"/>
    </xf>
    <xf numFmtId="0" fontId="116" fillId="24" borderId="0" xfId="0" applyFont="1" applyFill="1" applyAlignment="1">
      <alignment horizontal="center"/>
    </xf>
    <xf numFmtId="0" fontId="121" fillId="0" borderId="0" xfId="0" applyFont="1" applyAlignment="1">
      <alignment horizontal="center"/>
    </xf>
    <xf numFmtId="0" fontId="116" fillId="0" borderId="0" xfId="0" applyFont="1"/>
    <xf numFmtId="0" fontId="3" fillId="0" borderId="0" xfId="0" applyFont="1" applyAlignment="1"/>
    <xf numFmtId="0" fontId="36" fillId="0" borderId="0" xfId="0" applyFont="1" applyAlignment="1">
      <alignment horizontal="center"/>
    </xf>
    <xf numFmtId="0" fontId="120" fillId="0" borderId="0" xfId="0" applyFont="1" applyAlignment="1">
      <alignment horizontal="center"/>
    </xf>
    <xf numFmtId="168" fontId="36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3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23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6" fillId="0" borderId="6" xfId="0" applyNumberFormat="1" applyFont="1" applyBorder="1" applyAlignment="1">
      <alignment horizontal="center"/>
    </xf>
    <xf numFmtId="0" fontId="65" fillId="0" borderId="6" xfId="0" applyFont="1" applyBorder="1" applyAlignment="1">
      <alignment horizontal="center" vertical="center"/>
    </xf>
    <xf numFmtId="0" fontId="90" fillId="0" borderId="6" xfId="0" applyFont="1" applyBorder="1" applyAlignment="1">
      <alignment horizontal="center" vertical="center"/>
    </xf>
    <xf numFmtId="0" fontId="36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6" fillId="0" borderId="6" xfId="0" applyFont="1" applyBorder="1" applyAlignment="1">
      <alignment horizontal="center"/>
    </xf>
    <xf numFmtId="0" fontId="53" fillId="17" borderId="6" xfId="0" applyFont="1" applyFill="1" applyBorder="1" applyAlignment="1">
      <alignment horizontal="center" wrapText="1"/>
    </xf>
    <xf numFmtId="0" fontId="36" fillId="0" borderId="6" xfId="0" applyFont="1" applyBorder="1" applyAlignment="1">
      <alignment horizontal="center" vertical="center"/>
    </xf>
    <xf numFmtId="166" fontId="0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8" fontId="36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28" xfId="0" applyNumberFormat="1" applyFont="1" applyFill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6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6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4" fontId="1" fillId="11" borderId="8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8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4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5" fillId="0" borderId="0" xfId="0" applyNumberFormat="1" applyFont="1" applyFill="1" applyAlignment="1">
      <alignment horizontal="center"/>
    </xf>
    <xf numFmtId="0" fontId="68" fillId="0" borderId="0" xfId="0" applyFont="1" applyAlignment="1">
      <alignment horizontal="center"/>
    </xf>
    <xf numFmtId="165" fontId="1" fillId="0" borderId="10" xfId="0" applyNumberFormat="1" applyFont="1" applyBorder="1"/>
    <xf numFmtId="166" fontId="1" fillId="0" borderId="10" xfId="0" applyNumberFormat="1" applyFont="1" applyFill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166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46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8" fillId="0" borderId="11" xfId="0" applyFont="1" applyFill="1" applyBorder="1" applyAlignment="1">
      <alignment horizontal="center"/>
    </xf>
    <xf numFmtId="16" fontId="124" fillId="0" borderId="0" xfId="0" applyNumberFormat="1" applyFont="1" applyFill="1" applyAlignment="1">
      <alignment horizontal="center"/>
    </xf>
    <xf numFmtId="164" fontId="43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3" fillId="0" borderId="0" xfId="0" applyNumberFormat="1" applyFont="1" applyAlignment="1">
      <alignment horizontal="center"/>
    </xf>
    <xf numFmtId="0" fontId="68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/>
    <xf numFmtId="0" fontId="36" fillId="0" borderId="0" xfId="0" applyNumberFormat="1" applyFont="1" applyFill="1" applyAlignment="1">
      <alignment horizontal="center"/>
    </xf>
    <xf numFmtId="166" fontId="49" fillId="0" borderId="0" xfId="0" applyNumberFormat="1" applyFont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6" fillId="0" borderId="0" xfId="0" applyNumberFormat="1" applyFont="1" applyFill="1" applyAlignment="1">
      <alignment horizontal="center"/>
    </xf>
    <xf numFmtId="16" fontId="36" fillId="2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3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9" fillId="0" borderId="0" xfId="0" applyNumberFormat="1" applyFont="1" applyFill="1" applyBorder="1"/>
    <xf numFmtId="166" fontId="1" fillId="19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/>
    </xf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1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6" fontId="14" fillId="0" borderId="0" xfId="0" applyNumberFormat="1" applyFont="1" applyFill="1" applyAlignment="1">
      <alignment horizontal="right"/>
    </xf>
    <xf numFmtId="164" fontId="1" fillId="10" borderId="0" xfId="0" applyNumberFormat="1" applyFont="1" applyFill="1" applyBorder="1"/>
    <xf numFmtId="173" fontId="1" fillId="0" borderId="0" xfId="0" applyNumberFormat="1" applyFont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8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24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1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6" fillId="15" borderId="0" xfId="0" applyNumberFormat="1" applyFont="1" applyFill="1" applyAlignment="1">
      <alignment horizontal="center"/>
    </xf>
    <xf numFmtId="164" fontId="36" fillId="15" borderId="0" xfId="0" applyNumberFormat="1" applyFont="1" applyFill="1" applyBorder="1"/>
    <xf numFmtId="164" fontId="1" fillId="15" borderId="11" xfId="0" applyNumberFormat="1" applyFont="1" applyFill="1" applyBorder="1"/>
    <xf numFmtId="16" fontId="36" fillId="13" borderId="0" xfId="0" applyNumberFormat="1" applyFont="1" applyFill="1" applyAlignment="1">
      <alignment horizontal="center"/>
    </xf>
    <xf numFmtId="164" fontId="36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6" fillId="0" borderId="0" xfId="0" applyFont="1" applyFill="1"/>
    <xf numFmtId="0" fontId="1" fillId="13" borderId="0" xfId="0" applyFont="1" applyFill="1" applyAlignment="1">
      <alignment horizontal="right"/>
    </xf>
    <xf numFmtId="164" fontId="59" fillId="0" borderId="10" xfId="0" applyNumberFormat="1" applyFont="1" applyBorder="1"/>
    <xf numFmtId="165" fontId="1" fillId="19" borderId="0" xfId="0" applyNumberFormat="1" applyFont="1" applyFill="1"/>
    <xf numFmtId="165" fontId="1" fillId="0" borderId="0" xfId="0" applyNumberFormat="1" applyFont="1" applyFill="1" applyAlignment="1"/>
    <xf numFmtId="164" fontId="1" fillId="19" borderId="0" xfId="0" applyNumberFormat="1" applyFont="1" applyFill="1" applyBorder="1" applyAlignment="1">
      <alignment horizontal="right"/>
    </xf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24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166" fontId="0" fillId="0" borderId="0" xfId="0" applyNumberFormat="1" applyFont="1" applyFill="1" applyBorder="1"/>
    <xf numFmtId="164" fontId="1" fillId="19" borderId="11" xfId="0" applyNumberFormat="1" applyFont="1" applyFill="1" applyBorder="1"/>
    <xf numFmtId="0" fontId="46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6" fillId="0" borderId="0" xfId="0" applyNumberFormat="1" applyFont="1"/>
    <xf numFmtId="16" fontId="1" fillId="0" borderId="0" xfId="0" applyNumberFormat="1" applyFont="1"/>
    <xf numFmtId="168" fontId="36" fillId="4" borderId="0" xfId="0" applyNumberFormat="1" applyFont="1" applyFill="1" applyAlignment="1">
      <alignment horizontal="center"/>
    </xf>
    <xf numFmtId="168" fontId="36" fillId="16" borderId="0" xfId="0" applyNumberFormat="1" applyFont="1" applyFill="1" applyAlignment="1">
      <alignment horizontal="center"/>
    </xf>
    <xf numFmtId="0" fontId="36" fillId="13" borderId="0" xfId="0" applyFont="1" applyFill="1" applyAlignment="1">
      <alignment horizontal="center"/>
    </xf>
    <xf numFmtId="164" fontId="36" fillId="13" borderId="10" xfId="0" applyNumberFormat="1" applyFont="1" applyFill="1" applyBorder="1"/>
    <xf numFmtId="168" fontId="50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164" fontId="8" fillId="0" borderId="10" xfId="0" applyNumberFormat="1" applyFont="1" applyBorder="1"/>
    <xf numFmtId="0" fontId="68" fillId="0" borderId="0" xfId="0" applyFont="1" applyAlignment="1">
      <alignment horizontal="left"/>
    </xf>
    <xf numFmtId="166" fontId="51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16" fontId="1" fillId="0" borderId="0" xfId="0" applyNumberFormat="1" applyFont="1" applyAlignment="1">
      <alignment horizontal="righ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6" fillId="12" borderId="0" xfId="0" applyNumberFormat="1" applyFont="1" applyFill="1" applyAlignment="1">
      <alignment horizontal="right"/>
    </xf>
    <xf numFmtId="168" fontId="36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6" fontId="51" fillId="0" borderId="0" xfId="0" applyNumberFormat="1" applyFont="1"/>
    <xf numFmtId="168" fontId="14" fillId="0" borderId="0" xfId="0" applyNumberFormat="1" applyFont="1" applyFill="1" applyAlignment="1">
      <alignment horizontal="right"/>
    </xf>
    <xf numFmtId="16" fontId="82" fillId="0" borderId="0" xfId="0" applyNumberFormat="1" applyFont="1" applyAlignment="1">
      <alignment horizontal="center"/>
    </xf>
    <xf numFmtId="164" fontId="20" fillId="0" borderId="0" xfId="0" applyNumberFormat="1" applyFont="1" applyBorder="1"/>
    <xf numFmtId="0" fontId="68" fillId="0" borderId="11" xfId="0" applyFont="1" applyBorder="1" applyAlignment="1">
      <alignment horizontal="center"/>
    </xf>
    <xf numFmtId="16" fontId="13" fillId="0" borderId="0" xfId="0" applyNumberFormat="1" applyFont="1" applyAlignment="1">
      <alignment horizontal="center"/>
    </xf>
    <xf numFmtId="168" fontId="34" fillId="12" borderId="0" xfId="0" applyNumberFormat="1" applyFont="1" applyFill="1" applyAlignment="1">
      <alignment horizontal="center"/>
    </xf>
    <xf numFmtId="0" fontId="34" fillId="12" borderId="0" xfId="0" applyFont="1" applyFill="1" applyAlignment="1">
      <alignment horizontal="center"/>
    </xf>
    <xf numFmtId="164" fontId="34" fillId="12" borderId="10" xfId="0" applyNumberFormat="1" applyFont="1" applyFill="1" applyBorder="1"/>
    <xf numFmtId="164" fontId="34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1" fillId="0" borderId="0" xfId="0" applyNumberFormat="1" applyFont="1" applyFill="1" applyBorder="1"/>
    <xf numFmtId="0" fontId="36" fillId="0" borderId="11" xfId="0" applyFont="1" applyFill="1" applyBorder="1" applyAlignment="1">
      <alignment horizontal="center"/>
    </xf>
    <xf numFmtId="0" fontId="68" fillId="0" borderId="0" xfId="0" applyFont="1" applyFill="1" applyAlignment="1">
      <alignment horizontal="center"/>
    </xf>
    <xf numFmtId="16" fontId="67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164" fontId="20" fillId="0" borderId="0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13" fillId="0" borderId="11" xfId="0" applyFont="1" applyFill="1" applyBorder="1" applyAlignment="1">
      <alignment horizontal="center"/>
    </xf>
    <xf numFmtId="164" fontId="36" fillId="0" borderId="10" xfId="0" applyNumberFormat="1" applyFont="1" applyBorder="1"/>
    <xf numFmtId="0" fontId="68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6" fillId="0" borderId="0" xfId="0" applyNumberFormat="1" applyFont="1" applyFill="1" applyBorder="1" applyAlignment="1">
      <alignment horizontal="center"/>
    </xf>
    <xf numFmtId="1" fontId="36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8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6" fillId="0" borderId="0" xfId="0" applyFont="1"/>
    <xf numFmtId="0" fontId="68" fillId="0" borderId="0" xfId="0" applyFont="1" applyFill="1" applyBorder="1" applyAlignment="1">
      <alignment horizontal="left"/>
    </xf>
    <xf numFmtId="168" fontId="36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166" fontId="51" fillId="0" borderId="0" xfId="0" applyNumberFormat="1" applyFont="1" applyFill="1" applyBorder="1"/>
    <xf numFmtId="1" fontId="36" fillId="0" borderId="0" xfId="0" applyNumberFormat="1" applyFont="1"/>
    <xf numFmtId="4" fontId="1" fillId="0" borderId="0" xfId="0" applyNumberFormat="1" applyFont="1"/>
    <xf numFmtId="165" fontId="36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6" fillId="0" borderId="0" xfId="0" applyFont="1"/>
    <xf numFmtId="14" fontId="1" fillId="0" borderId="0" xfId="0" applyNumberFormat="1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6" fontId="3" fillId="0" borderId="0" xfId="0" applyNumberFormat="1" applyFont="1" applyFill="1" applyBorder="1" applyAlignment="1">
      <alignment vertical="center" wrapText="1"/>
    </xf>
    <xf numFmtId="0" fontId="23" fillId="0" borderId="0" xfId="0" applyFont="1" applyFill="1" applyBorder="1" applyAlignment="1">
      <alignment vertical="center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6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8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8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1" fillId="0" borderId="0" xfId="0" applyNumberFormat="1" applyFont="1" applyFill="1" applyAlignment="1">
      <alignment horizontal="center"/>
    </xf>
    <xf numFmtId="168" fontId="51" fillId="0" borderId="0" xfId="0" applyNumberFormat="1" applyFont="1" applyFill="1" applyBorder="1" applyAlignment="1">
      <alignment horizontal="center"/>
    </xf>
    <xf numFmtId="168" fontId="51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8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6" fontId="127" fillId="0" borderId="0" xfId="0" applyNumberFormat="1" applyFont="1" applyAlignment="1">
      <alignment horizontal="center" vertical="center"/>
    </xf>
    <xf numFmtId="167" fontId="1" fillId="0" borderId="0" xfId="0" applyNumberFormat="1" applyFont="1"/>
    <xf numFmtId="165" fontId="36" fillId="0" borderId="0" xfId="0" applyNumberFormat="1" applyFont="1"/>
    <xf numFmtId="166" fontId="24" fillId="0" borderId="0" xfId="0" applyNumberFormat="1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8" fontId="24" fillId="0" borderId="0" xfId="0" applyNumberFormat="1" applyFont="1" applyFill="1" applyAlignment="1">
      <alignment horizontal="center"/>
    </xf>
    <xf numFmtId="165" fontId="36" fillId="0" borderId="0" xfId="0" applyNumberFormat="1" applyFont="1" applyFill="1" applyAlignment="1">
      <alignment horizontal="center"/>
    </xf>
    <xf numFmtId="1" fontId="90" fillId="0" borderId="0" xfId="0" applyNumberFormat="1" applyFont="1" applyFill="1" applyAlignment="1">
      <alignment horizontal="center"/>
    </xf>
    <xf numFmtId="164" fontId="24" fillId="0" borderId="11" xfId="0" applyNumberFormat="1" applyFont="1" applyFill="1" applyBorder="1" applyAlignment="1">
      <alignment horizontal="center"/>
    </xf>
    <xf numFmtId="0" fontId="68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8" fillId="0" borderId="11" xfId="0" applyFont="1" applyBorder="1"/>
    <xf numFmtId="165" fontId="1" fillId="0" borderId="12" xfId="0" applyNumberFormat="1" applyFont="1" applyBorder="1"/>
    <xf numFmtId="168" fontId="36" fillId="0" borderId="1" xfId="0" applyNumberFormat="1" applyFont="1" applyBorder="1"/>
    <xf numFmtId="166" fontId="0" fillId="0" borderId="1" xfId="0" applyNumberFormat="1" applyFont="1" applyBorder="1" applyAlignment="1">
      <alignment horizontal="center"/>
    </xf>
    <xf numFmtId="168" fontId="1" fillId="0" borderId="1" xfId="0" applyNumberFormat="1" applyFont="1" applyFill="1" applyBorder="1" applyAlignment="1">
      <alignment horizontal="center"/>
    </xf>
    <xf numFmtId="168" fontId="36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7" borderId="29" xfId="0" applyNumberFormat="1" applyFont="1" applyFill="1" applyBorder="1"/>
    <xf numFmtId="174" fontId="0" fillId="0" borderId="0" xfId="0" applyNumberFormat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9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4" fontId="55" fillId="15" borderId="0" xfId="0" applyNumberFormat="1" applyFont="1" applyFill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98" fillId="0" borderId="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 wrapText="1"/>
    </xf>
    <xf numFmtId="165" fontId="1" fillId="0" borderId="20" xfId="0" applyNumberFormat="1" applyFont="1" applyFill="1" applyBorder="1"/>
    <xf numFmtId="174" fontId="0" fillId="0" borderId="0" xfId="0" applyNumberFormat="1" applyFont="1" applyFill="1" applyAlignment="1">
      <alignment horizontal="right"/>
    </xf>
    <xf numFmtId="0" fontId="110" fillId="0" borderId="20" xfId="0" applyFont="1" applyFill="1" applyBorder="1" applyAlignment="1">
      <alignment horizontal="center"/>
    </xf>
    <xf numFmtId="174" fontId="0" fillId="0" borderId="0" xfId="0" applyNumberFormat="1" applyFill="1"/>
    <xf numFmtId="4" fontId="1" fillId="0" borderId="0" xfId="0" applyNumberFormat="1" applyFont="1" applyFill="1"/>
    <xf numFmtId="0" fontId="101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16" fontId="43" fillId="0" borderId="0" xfId="0" applyNumberFormat="1" applyFont="1" applyFill="1" applyBorder="1" applyAlignment="1">
      <alignment wrapText="1"/>
    </xf>
    <xf numFmtId="165" fontId="43" fillId="0" borderId="0" xfId="0" applyNumberFormat="1" applyFont="1" applyFill="1" applyBorder="1" applyAlignment="1">
      <alignment wrapText="1"/>
    </xf>
    <xf numFmtId="175" fontId="0" fillId="0" borderId="0" xfId="0" applyNumberFormat="1" applyFill="1"/>
    <xf numFmtId="0" fontId="106" fillId="0" borderId="0" xfId="0" applyFont="1" applyFill="1"/>
    <xf numFmtId="0" fontId="82" fillId="0" borderId="0" xfId="0" applyFont="1" applyFill="1" applyAlignment="1">
      <alignment wrapText="1"/>
    </xf>
    <xf numFmtId="4" fontId="82" fillId="0" borderId="0" xfId="0" applyNumberFormat="1" applyFont="1" applyFill="1"/>
    <xf numFmtId="176" fontId="0" fillId="0" borderId="0" xfId="0" applyNumberFormat="1" applyFill="1"/>
    <xf numFmtId="0" fontId="131" fillId="0" borderId="0" xfId="0" applyFont="1" applyFill="1" applyAlignment="1">
      <alignment horizontal="center"/>
    </xf>
    <xf numFmtId="0" fontId="132" fillId="0" borderId="0" xfId="0" applyFont="1" applyFill="1"/>
    <xf numFmtId="4" fontId="89" fillId="0" borderId="0" xfId="0" applyNumberFormat="1" applyFont="1" applyFill="1"/>
    <xf numFmtId="0" fontId="133" fillId="0" borderId="0" xfId="0" applyFont="1" applyFill="1" applyAlignment="1">
      <alignment wrapText="1"/>
    </xf>
    <xf numFmtId="0" fontId="82" fillId="0" borderId="0" xfId="0" applyFont="1" applyFill="1" applyBorder="1" applyAlignment="1">
      <alignment wrapText="1"/>
    </xf>
    <xf numFmtId="4" fontId="82" fillId="0" borderId="0" xfId="0" applyNumberFormat="1" applyFont="1" applyFill="1" applyBorder="1"/>
    <xf numFmtId="0" fontId="133" fillId="0" borderId="0" xfId="0" applyFont="1" applyFill="1" applyBorder="1" applyAlignment="1">
      <alignment wrapText="1"/>
    </xf>
    <xf numFmtId="0" fontId="89" fillId="0" borderId="0" xfId="0" applyFont="1" applyFill="1" applyBorder="1" applyAlignment="1">
      <alignment wrapText="1"/>
    </xf>
    <xf numFmtId="16" fontId="43" fillId="0" borderId="0" xfId="0" applyNumberFormat="1" applyFont="1" applyFill="1" applyBorder="1"/>
    <xf numFmtId="16" fontId="36" fillId="0" borderId="0" xfId="0" applyNumberFormat="1" applyFont="1" applyFill="1" applyBorder="1"/>
    <xf numFmtId="0" fontId="134" fillId="0" borderId="0" xfId="0" applyFont="1" applyFill="1" applyBorder="1" applyAlignment="1">
      <alignment wrapText="1"/>
    </xf>
    <xf numFmtId="165" fontId="1" fillId="7" borderId="20" xfId="0" applyNumberFormat="1" applyFont="1" applyFill="1" applyBorder="1"/>
    <xf numFmtId="0" fontId="98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0" fontId="98" fillId="0" borderId="55" xfId="0" applyFont="1" applyFill="1" applyBorder="1" applyAlignment="1">
      <alignment horizontal="center"/>
    </xf>
    <xf numFmtId="174" fontId="0" fillId="0" borderId="0" xfId="0" applyNumberFormat="1" applyFont="1" applyFill="1"/>
    <xf numFmtId="16" fontId="82" fillId="0" borderId="20" xfId="0" applyNumberFormat="1" applyFont="1" applyFill="1" applyBorder="1" applyAlignment="1">
      <alignment horizontal="center"/>
    </xf>
    <xf numFmtId="175" fontId="0" fillId="0" borderId="0" xfId="0" applyNumberFormat="1" applyFont="1" applyFill="1"/>
    <xf numFmtId="0" fontId="136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9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4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4" fillId="0" borderId="0" xfId="0" applyFont="1" applyAlignment="1">
      <alignment horizontal="right"/>
    </xf>
    <xf numFmtId="178" fontId="36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177" fontId="0" fillId="0" borderId="5" xfId="0" applyNumberFormat="1" applyBorder="1" applyAlignment="1">
      <alignment horizontal="center"/>
    </xf>
    <xf numFmtId="178" fontId="0" fillId="0" borderId="5" xfId="0" applyNumberFormat="1" applyBorder="1" applyAlignment="1">
      <alignment horizontal="center"/>
    </xf>
    <xf numFmtId="0" fontId="137" fillId="17" borderId="6" xfId="0" applyFont="1" applyFill="1" applyBorder="1" applyAlignment="1">
      <alignment horizontal="center" vertical="center" wrapText="1"/>
    </xf>
    <xf numFmtId="165" fontId="0" fillId="0" borderId="6" xfId="0" applyNumberFormat="1" applyBorder="1" applyAlignment="1">
      <alignment horizontal="center"/>
    </xf>
    <xf numFmtId="0" fontId="8" fillId="17" borderId="6" xfId="0" applyFont="1" applyFill="1" applyBorder="1" applyAlignment="1">
      <alignment horizontal="center" wrapText="1"/>
    </xf>
    <xf numFmtId="164" fontId="0" fillId="0" borderId="62" xfId="0" applyNumberFormat="1" applyFill="1" applyBorder="1"/>
    <xf numFmtId="165" fontId="0" fillId="0" borderId="9" xfId="0" applyNumberFormat="1" applyBorder="1"/>
    <xf numFmtId="0" fontId="0" fillId="0" borderId="50" xfId="0" applyBorder="1" applyAlignment="1">
      <alignment horizontal="center"/>
    </xf>
    <xf numFmtId="16" fontId="51" fillId="0" borderId="0" xfId="0" applyNumberFormat="1" applyFont="1" applyAlignment="1">
      <alignment horizontal="center"/>
    </xf>
    <xf numFmtId="0" fontId="138" fillId="0" borderId="0" xfId="0" applyFont="1" applyFill="1" applyAlignment="1">
      <alignment horizontal="center"/>
    </xf>
    <xf numFmtId="179" fontId="0" fillId="0" borderId="0" xfId="0" applyNumberFormat="1" applyAlignment="1">
      <alignment horizontal="center"/>
    </xf>
    <xf numFmtId="16" fontId="70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7" fontId="1" fillId="0" borderId="0" xfId="0" applyNumberFormat="1" applyFont="1" applyAlignment="1">
      <alignment horizontal="center"/>
    </xf>
    <xf numFmtId="166" fontId="0" fillId="26" borderId="0" xfId="0" applyNumberFormat="1" applyFill="1" applyAlignment="1">
      <alignment horizontal="center"/>
    </xf>
    <xf numFmtId="0" fontId="0" fillId="26" borderId="0" xfId="0" applyFill="1" applyAlignment="1">
      <alignment horizontal="center"/>
    </xf>
    <xf numFmtId="164" fontId="0" fillId="26" borderId="10" xfId="0" applyNumberFormat="1" applyFill="1" applyBorder="1"/>
    <xf numFmtId="164" fontId="0" fillId="4" borderId="10" xfId="0" applyNumberFormat="1" applyFont="1" applyFill="1" applyBorder="1"/>
    <xf numFmtId="168" fontId="1" fillId="4" borderId="0" xfId="0" applyNumberFormat="1" applyFont="1" applyFill="1" applyAlignment="1">
      <alignment horizontal="center"/>
    </xf>
    <xf numFmtId="0" fontId="98" fillId="0" borderId="11" xfId="0" applyFont="1" applyFill="1" applyBorder="1" applyAlignment="1">
      <alignment horizontal="center"/>
    </xf>
    <xf numFmtId="0" fontId="138" fillId="0" borderId="0" xfId="0" applyFont="1" applyAlignment="1">
      <alignment horizontal="center"/>
    </xf>
    <xf numFmtId="0" fontId="87" fillId="0" borderId="0" xfId="0" applyFont="1" applyAlignment="1">
      <alignment horizontal="center"/>
    </xf>
    <xf numFmtId="16" fontId="67" fillId="20" borderId="0" xfId="0" applyNumberFormat="1" applyFont="1" applyFill="1" applyAlignment="1">
      <alignment horizontal="left"/>
    </xf>
    <xf numFmtId="16" fontId="13" fillId="0" borderId="0" xfId="0" applyNumberFormat="1" applyFont="1" applyFill="1" applyAlignment="1">
      <alignment horizontal="left"/>
    </xf>
    <xf numFmtId="165" fontId="0" fillId="4" borderId="0" xfId="0" applyNumberFormat="1" applyFill="1" applyBorder="1"/>
    <xf numFmtId="16" fontId="59" fillId="0" borderId="0" xfId="0" applyNumberFormat="1" applyFont="1" applyFill="1" applyAlignment="1">
      <alignment horizontal="center"/>
    </xf>
    <xf numFmtId="0" fontId="139" fillId="0" borderId="0" xfId="0" applyFont="1" applyAlignment="1">
      <alignment horizontal="center"/>
    </xf>
    <xf numFmtId="0" fontId="87" fillId="0" borderId="0" xfId="0" applyFont="1" applyFill="1" applyBorder="1" applyAlignment="1">
      <alignment horizontal="center"/>
    </xf>
    <xf numFmtId="164" fontId="0" fillId="11" borderId="10" xfId="0" applyNumberFormat="1" applyFill="1" applyBorder="1"/>
    <xf numFmtId="0" fontId="0" fillId="26" borderId="0" xfId="0" applyFill="1" applyBorder="1" applyAlignment="1">
      <alignment horizontal="center"/>
    </xf>
    <xf numFmtId="164" fontId="0" fillId="26" borderId="0" xfId="0" applyNumberFormat="1" applyFill="1" applyBorder="1"/>
    <xf numFmtId="0" fontId="139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7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16" fontId="140" fillId="0" borderId="0" xfId="0" applyNumberFormat="1" applyFont="1" applyFill="1" applyAlignment="1">
      <alignment vertical="center" wrapText="1"/>
    </xf>
    <xf numFmtId="166" fontId="11" fillId="0" borderId="0" xfId="0" applyNumberFormat="1" applyFont="1" applyFill="1" applyAlignment="1">
      <alignment horizontal="center"/>
    </xf>
    <xf numFmtId="166" fontId="0" fillId="26" borderId="0" xfId="0" applyNumberFormat="1" applyFill="1"/>
    <xf numFmtId="0" fontId="0" fillId="26" borderId="0" xfId="0" applyFill="1"/>
    <xf numFmtId="166" fontId="11" fillId="0" borderId="0" xfId="0" applyNumberFormat="1" applyFont="1" applyFill="1"/>
    <xf numFmtId="165" fontId="36" fillId="0" borderId="0" xfId="0" applyNumberFormat="1" applyFont="1" applyBorder="1"/>
    <xf numFmtId="0" fontId="139" fillId="0" borderId="11" xfId="0" applyFont="1" applyBorder="1" applyAlignment="1">
      <alignment horizontal="center"/>
    </xf>
    <xf numFmtId="0" fontId="82" fillId="0" borderId="0" xfId="0" applyFont="1" applyAlignment="1">
      <alignment horizontal="center"/>
    </xf>
    <xf numFmtId="164" fontId="52" fillId="0" borderId="0" xfId="0" applyNumberFormat="1" applyFont="1" applyBorder="1"/>
    <xf numFmtId="165" fontId="51" fillId="0" borderId="0" xfId="0" applyNumberFormat="1" applyFont="1" applyBorder="1"/>
    <xf numFmtId="166" fontId="11" fillId="0" borderId="0" xfId="0" applyNumberFormat="1" applyFont="1" applyAlignment="1">
      <alignment horizontal="center"/>
    </xf>
    <xf numFmtId="16" fontId="141" fillId="0" borderId="0" xfId="0" applyNumberFormat="1" applyFont="1" applyFill="1" applyAlignment="1">
      <alignment horizontal="center"/>
    </xf>
    <xf numFmtId="0" fontId="142" fillId="0" borderId="0" xfId="0" applyFont="1" applyFill="1" applyAlignment="1">
      <alignment horizontal="center"/>
    </xf>
    <xf numFmtId="0" fontId="143" fillId="0" borderId="0" xfId="0" applyFont="1" applyFill="1" applyAlignment="1">
      <alignment horizontal="center"/>
    </xf>
    <xf numFmtId="0" fontId="143" fillId="0" borderId="11" xfId="0" applyFont="1" applyFill="1" applyBorder="1" applyAlignment="1">
      <alignment horizontal="center"/>
    </xf>
    <xf numFmtId="165" fontId="0" fillId="0" borderId="37" xfId="0" applyNumberFormat="1" applyBorder="1"/>
    <xf numFmtId="168" fontId="0" fillId="0" borderId="38" xfId="0" applyNumberFormat="1" applyBorder="1"/>
    <xf numFmtId="177" fontId="0" fillId="0" borderId="0" xfId="0" applyNumberFormat="1"/>
    <xf numFmtId="178" fontId="0" fillId="0" borderId="0" xfId="0" applyNumberFormat="1"/>
    <xf numFmtId="0" fontId="2" fillId="0" borderId="0" xfId="0" applyFont="1" applyFill="1" applyBorder="1" applyAlignment="1">
      <alignment horizontal="left" vertical="center" wrapText="1"/>
    </xf>
    <xf numFmtId="4" fontId="1" fillId="0" borderId="0" xfId="0" applyNumberFormat="1" applyFont="1" applyFill="1" applyBorder="1" applyAlignment="1">
      <alignment horizontal="right"/>
    </xf>
    <xf numFmtId="16" fontId="23" fillId="8" borderId="15" xfId="0" applyNumberFormat="1" applyFont="1" applyFill="1" applyBorder="1" applyAlignment="1"/>
    <xf numFmtId="16" fontId="23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4" fillId="0" borderId="68" xfId="0" applyFont="1" applyFill="1" applyBorder="1" applyAlignment="1">
      <alignment horizontal="center"/>
    </xf>
    <xf numFmtId="0" fontId="24" fillId="0" borderId="69" xfId="0" applyFont="1" applyFill="1" applyBorder="1" applyAlignment="1">
      <alignment horizontal="center"/>
    </xf>
    <xf numFmtId="0" fontId="24" fillId="0" borderId="24" xfId="0" applyFont="1" applyFill="1" applyBorder="1" applyAlignment="1"/>
    <xf numFmtId="164" fontId="24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20" fillId="0" borderId="55" xfId="0" applyFont="1" applyFill="1" applyBorder="1" applyAlignment="1">
      <alignment horizontal="center"/>
    </xf>
    <xf numFmtId="0" fontId="25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80" fontId="1" fillId="0" borderId="71" xfId="0" applyNumberFormat="1" applyFont="1" applyBorder="1"/>
    <xf numFmtId="165" fontId="2" fillId="0" borderId="72" xfId="0" applyNumberFormat="1" applyFont="1" applyBorder="1"/>
    <xf numFmtId="0" fontId="20" fillId="0" borderId="20" xfId="0" applyFont="1" applyFill="1" applyBorder="1" applyAlignment="1">
      <alignment horizontal="center"/>
    </xf>
    <xf numFmtId="0" fontId="25" fillId="0" borderId="15" xfId="0" applyFont="1" applyFill="1" applyBorder="1"/>
    <xf numFmtId="165" fontId="2" fillId="0" borderId="17" xfId="0" applyNumberFormat="1" applyFont="1" applyFill="1" applyBorder="1"/>
    <xf numFmtId="180" fontId="1" fillId="0" borderId="73" xfId="0" applyNumberFormat="1" applyFont="1" applyBorder="1"/>
    <xf numFmtId="165" fontId="2" fillId="0" borderId="74" xfId="0" applyNumberFormat="1" applyFont="1" applyBorder="1"/>
    <xf numFmtId="0" fontId="43" fillId="0" borderId="30" xfId="0" applyFont="1" applyFill="1" applyBorder="1"/>
    <xf numFmtId="180" fontId="2" fillId="0" borderId="17" xfId="0" applyNumberFormat="1" applyFont="1" applyFill="1" applyBorder="1"/>
    <xf numFmtId="165" fontId="1" fillId="0" borderId="73" xfId="0" applyNumberFormat="1" applyFont="1" applyBorder="1"/>
    <xf numFmtId="181" fontId="2" fillId="0" borderId="17" xfId="0" applyNumberFormat="1" applyFont="1" applyFill="1" applyBorder="1"/>
    <xf numFmtId="0" fontId="2" fillId="0" borderId="15" xfId="0" applyFont="1" applyFill="1" applyBorder="1"/>
    <xf numFmtId="0" fontId="19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80" fontId="2" fillId="0" borderId="17" xfId="0" applyNumberFormat="1" applyFont="1" applyBorder="1"/>
    <xf numFmtId="0" fontId="101" fillId="0" borderId="30" xfId="0" applyFont="1" applyFill="1" applyBorder="1"/>
    <xf numFmtId="17" fontId="1" fillId="0" borderId="0" xfId="0" applyNumberFormat="1" applyFont="1"/>
    <xf numFmtId="17" fontId="46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9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3" fillId="0" borderId="0" xfId="0" applyFont="1"/>
    <xf numFmtId="180" fontId="2" fillId="0" borderId="32" xfId="0" applyNumberFormat="1" applyFont="1" applyFill="1" applyBorder="1"/>
    <xf numFmtId="165" fontId="1" fillId="0" borderId="71" xfId="0" applyNumberFormat="1" applyFont="1" applyBorder="1"/>
    <xf numFmtId="0" fontId="20" fillId="0" borderId="35" xfId="0" applyFont="1" applyFill="1" applyBorder="1" applyAlignment="1">
      <alignment horizontal="center"/>
    </xf>
    <xf numFmtId="0" fontId="25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80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4" fillId="0" borderId="84" xfId="0" applyFont="1" applyFill="1" applyBorder="1" applyAlignment="1">
      <alignment horizontal="center"/>
    </xf>
    <xf numFmtId="0" fontId="24" fillId="0" borderId="85" xfId="0" applyFont="1" applyFill="1" applyBorder="1" applyAlignment="1">
      <alignment horizontal="center"/>
    </xf>
    <xf numFmtId="0" fontId="24" fillId="0" borderId="86" xfId="0" applyFont="1" applyFill="1" applyBorder="1" applyAlignment="1"/>
    <xf numFmtId="164" fontId="24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2" fillId="0" borderId="55" xfId="0" applyFont="1" applyBorder="1" applyAlignment="1">
      <alignment horizontal="center"/>
    </xf>
    <xf numFmtId="0" fontId="43" fillId="25" borderId="30" xfId="0" applyFont="1" applyFill="1" applyBorder="1"/>
    <xf numFmtId="0" fontId="52" fillId="0" borderId="20" xfId="0" applyFont="1" applyBorder="1" applyAlignment="1">
      <alignment horizontal="center"/>
    </xf>
    <xf numFmtId="0" fontId="46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4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6" fillId="0" borderId="30" xfId="0" applyFont="1" applyFill="1" applyBorder="1"/>
    <xf numFmtId="0" fontId="144" fillId="0" borderId="0" xfId="0" applyFont="1" applyFill="1"/>
    <xf numFmtId="180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80" fontId="1" fillId="0" borderId="55" xfId="0" applyNumberFormat="1" applyFont="1" applyBorder="1"/>
    <xf numFmtId="180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4" fillId="0" borderId="69" xfId="0" applyFont="1" applyFill="1" applyBorder="1" applyAlignment="1"/>
    <xf numFmtId="164" fontId="24" fillId="0" borderId="69" xfId="0" applyNumberFormat="1" applyFont="1" applyFill="1" applyBorder="1" applyAlignment="1">
      <alignment horizontal="center"/>
    </xf>
    <xf numFmtId="0" fontId="14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4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5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4" fillId="0" borderId="35" xfId="0" applyFont="1" applyFill="1" applyBorder="1" applyAlignment="1">
      <alignment horizontal="center"/>
    </xf>
    <xf numFmtId="0" fontId="135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4" fillId="0" borderId="0" xfId="0" applyFont="1" applyFill="1" applyBorder="1" applyAlignment="1">
      <alignment horizontal="center"/>
    </xf>
    <xf numFmtId="0" fontId="24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9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5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45" fillId="0" borderId="101" xfId="0" applyNumberFormat="1" applyFont="1" applyFill="1" applyBorder="1"/>
    <xf numFmtId="164" fontId="145" fillId="0" borderId="100" xfId="0" applyNumberFormat="1" applyFont="1" applyFill="1" applyBorder="1"/>
    <xf numFmtId="164" fontId="145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90" fillId="0" borderId="4" xfId="0" applyNumberFormat="1" applyFont="1" applyBorder="1"/>
    <xf numFmtId="0" fontId="3" fillId="7" borderId="0" xfId="0" applyFont="1" applyFill="1" applyAlignment="1">
      <alignment horizontal="left"/>
    </xf>
    <xf numFmtId="0" fontId="23" fillId="0" borderId="0" xfId="0" applyFont="1" applyFill="1"/>
    <xf numFmtId="16" fontId="1" fillId="10" borderId="0" xfId="0" applyNumberFormat="1" applyFont="1" applyFill="1" applyAlignment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4" fillId="0" borderId="24" xfId="0" applyFont="1" applyFill="1" applyBorder="1" applyAlignment="1">
      <alignment horizontal="center"/>
    </xf>
    <xf numFmtId="164" fontId="24" fillId="0" borderId="103" xfId="0" applyNumberFormat="1" applyFont="1" applyFill="1" applyBorder="1" applyAlignment="1">
      <alignment horizontal="center"/>
    </xf>
    <xf numFmtId="0" fontId="146" fillId="4" borderId="89" xfId="0" applyFont="1" applyFill="1" applyBorder="1" applyAlignment="1"/>
    <xf numFmtId="0" fontId="146" fillId="4" borderId="36" xfId="0" applyFont="1" applyFill="1" applyBorder="1" applyAlignment="1">
      <alignment horizontal="center"/>
    </xf>
    <xf numFmtId="0" fontId="25" fillId="0" borderId="20" xfId="0" applyFont="1" applyFill="1" applyBorder="1"/>
    <xf numFmtId="0" fontId="25" fillId="0" borderId="20" xfId="0" applyFont="1" applyFill="1" applyBorder="1" applyAlignment="1">
      <alignment horizontal="center"/>
    </xf>
    <xf numFmtId="164" fontId="25" fillId="0" borderId="20" xfId="0" applyNumberFormat="1" applyFont="1" applyFill="1" applyBorder="1"/>
    <xf numFmtId="0" fontId="2" fillId="0" borderId="104" xfId="0" applyFont="1" applyFill="1" applyBorder="1" applyAlignment="1"/>
    <xf numFmtId="0" fontId="25" fillId="0" borderId="27" xfId="0" applyFont="1" applyFill="1" applyBorder="1" applyAlignment="1">
      <alignment horizontal="center"/>
    </xf>
    <xf numFmtId="0" fontId="25" fillId="0" borderId="0" xfId="0" applyFont="1" applyFill="1"/>
    <xf numFmtId="0" fontId="101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3" fillId="0" borderId="55" xfId="0" applyFont="1" applyFill="1" applyBorder="1" applyAlignment="1">
      <alignment wrapText="1"/>
    </xf>
    <xf numFmtId="0" fontId="43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5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left"/>
    </xf>
    <xf numFmtId="0" fontId="24" fillId="0" borderId="20" xfId="0" applyFont="1" applyFill="1" applyBorder="1" applyAlignment="1">
      <alignment horizontal="center"/>
    </xf>
    <xf numFmtId="0" fontId="25" fillId="0" borderId="35" xfId="0" applyFont="1" applyBorder="1"/>
    <xf numFmtId="0" fontId="25" fillId="0" borderId="35" xfId="0" applyFont="1" applyFill="1" applyBorder="1" applyAlignment="1">
      <alignment horizontal="center"/>
    </xf>
    <xf numFmtId="164" fontId="25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5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5" fillId="0" borderId="0" xfId="0" applyFont="1" applyFill="1" applyBorder="1" applyAlignment="1">
      <alignment horizontal="center"/>
    </xf>
    <xf numFmtId="0" fontId="25" fillId="0" borderId="20" xfId="0" applyFont="1" applyBorder="1"/>
    <xf numFmtId="164" fontId="25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91" fillId="0" borderId="0" xfId="0" applyFont="1" applyFill="1" applyAlignment="1">
      <alignment horizontal="center"/>
    </xf>
    <xf numFmtId="16" fontId="47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2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4" fillId="0" borderId="0" xfId="0" applyNumberFormat="1" applyFont="1" applyFill="1"/>
    <xf numFmtId="164" fontId="14" fillId="0" borderId="0" xfId="0" applyNumberFormat="1" applyFont="1" applyFill="1"/>
    <xf numFmtId="164" fontId="36" fillId="0" borderId="0" xfId="0" applyNumberFormat="1" applyFont="1"/>
    <xf numFmtId="0" fontId="0" fillId="0" borderId="36" xfId="0" applyBorder="1"/>
    <xf numFmtId="0" fontId="23" fillId="7" borderId="0" xfId="0" applyFont="1" applyFill="1"/>
    <xf numFmtId="164" fontId="0" fillId="7" borderId="0" xfId="0" applyNumberFormat="1" applyFill="1"/>
    <xf numFmtId="0" fontId="17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4" fillId="0" borderId="68" xfId="0" applyFont="1" applyBorder="1" applyAlignment="1">
      <alignment horizontal="center"/>
    </xf>
    <xf numFmtId="0" fontId="24" fillId="0" borderId="69" xfId="0" applyFont="1" applyBorder="1" applyAlignment="1">
      <alignment horizontal="center"/>
    </xf>
    <xf numFmtId="0" fontId="24" fillId="0" borderId="24" xfId="0" applyFont="1" applyBorder="1" applyAlignment="1"/>
    <xf numFmtId="164" fontId="24" fillId="0" borderId="1" xfId="0" applyNumberFormat="1" applyFont="1" applyBorder="1" applyAlignment="1">
      <alignment horizontal="center"/>
    </xf>
    <xf numFmtId="0" fontId="0" fillId="0" borderId="58" xfId="0" applyBorder="1"/>
    <xf numFmtId="0" fontId="20" fillId="0" borderId="0" xfId="0" applyFont="1" applyBorder="1" applyAlignment="1">
      <alignment horizontal="center"/>
    </xf>
    <xf numFmtId="164" fontId="25" fillId="0" borderId="105" xfId="0" applyNumberFormat="1" applyFont="1" applyBorder="1"/>
    <xf numFmtId="0" fontId="25" fillId="7" borderId="0" xfId="0" applyFont="1" applyFill="1"/>
    <xf numFmtId="164" fontId="25" fillId="0" borderId="29" xfId="0" applyNumberFormat="1" applyFont="1" applyBorder="1"/>
    <xf numFmtId="0" fontId="147" fillId="0" borderId="0" xfId="0" applyFont="1" applyBorder="1"/>
    <xf numFmtId="0" fontId="2" fillId="0" borderId="0" xfId="0" applyFont="1" applyFill="1"/>
    <xf numFmtId="0" fontId="20" fillId="7" borderId="42" xfId="0" applyFont="1" applyFill="1" applyBorder="1" applyAlignment="1">
      <alignment horizontal="center"/>
    </xf>
    <xf numFmtId="0" fontId="25" fillId="7" borderId="21" xfId="0" applyFont="1" applyFill="1" applyBorder="1"/>
    <xf numFmtId="0" fontId="25" fillId="7" borderId="22" xfId="0" applyFont="1" applyFill="1" applyBorder="1"/>
    <xf numFmtId="0" fontId="20" fillId="7" borderId="36" xfId="0" applyFont="1" applyFill="1" applyBorder="1" applyAlignment="1">
      <alignment horizontal="center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20" fillId="7" borderId="43" xfId="0" applyFont="1" applyFill="1" applyBorder="1" applyAlignment="1">
      <alignment horizontal="center"/>
    </xf>
    <xf numFmtId="0" fontId="25" fillId="7" borderId="37" xfId="0" applyFont="1" applyFill="1" applyBorder="1"/>
    <xf numFmtId="0" fontId="25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7" fillId="0" borderId="19" xfId="0" applyFont="1" applyFill="1" applyBorder="1" applyAlignment="1">
      <alignment horizontal="center" vertical="center" wrapText="1"/>
    </xf>
    <xf numFmtId="166" fontId="14" fillId="0" borderId="55" xfId="0" applyNumberFormat="1" applyFont="1" applyFill="1" applyBorder="1" applyAlignment="1">
      <alignment horizontal="center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7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3" fillId="0" borderId="0" xfId="0" applyFont="1" applyAlignment="1">
      <alignment horizontal="center"/>
    </xf>
    <xf numFmtId="0" fontId="3" fillId="2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1" fillId="19" borderId="0" xfId="0" applyFont="1" applyFill="1" applyAlignment="1">
      <alignment wrapText="1"/>
    </xf>
    <xf numFmtId="4" fontId="1" fillId="19" borderId="0" xfId="0" applyNumberFormat="1" applyFont="1" applyFill="1"/>
    <xf numFmtId="4" fontId="2" fillId="0" borderId="0" xfId="0" applyNumberFormat="1" applyFont="1" applyFill="1"/>
    <xf numFmtId="0" fontId="82" fillId="19" borderId="0" xfId="0" applyFont="1" applyFill="1" applyAlignment="1">
      <alignment wrapText="1"/>
    </xf>
    <xf numFmtId="4" fontId="82" fillId="19" borderId="0" xfId="0" applyNumberFormat="1" applyFont="1" applyFill="1"/>
    <xf numFmtId="0" fontId="82" fillId="11" borderId="0" xfId="0" applyFont="1" applyFill="1" applyAlignment="1">
      <alignment wrapText="1"/>
    </xf>
    <xf numFmtId="0" fontId="13" fillId="0" borderId="0" xfId="0" applyFont="1" applyFill="1" applyAlignment="1">
      <alignment wrapText="1"/>
    </xf>
    <xf numFmtId="4" fontId="13" fillId="0" borderId="0" xfId="0" applyNumberFormat="1" applyFont="1" applyFill="1"/>
    <xf numFmtId="0" fontId="134" fillId="0" borderId="0" xfId="0" applyFont="1" applyFill="1" applyAlignment="1">
      <alignment wrapText="1"/>
    </xf>
    <xf numFmtId="0" fontId="1" fillId="19" borderId="0" xfId="0" applyFont="1" applyFill="1" applyBorder="1" applyAlignment="1">
      <alignment wrapText="1"/>
    </xf>
    <xf numFmtId="4" fontId="1" fillId="19" borderId="0" xfId="0" applyNumberFormat="1" applyFont="1" applyFill="1" applyBorder="1"/>
    <xf numFmtId="0" fontId="82" fillId="19" borderId="0" xfId="0" applyFont="1" applyFill="1" applyBorder="1" applyAlignment="1">
      <alignment wrapText="1"/>
    </xf>
    <xf numFmtId="4" fontId="82" fillId="19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164" fontId="5" fillId="0" borderId="0" xfId="0" applyNumberFormat="1" applyFont="1" applyBorder="1" applyAlignment="1">
      <alignment horizontal="center"/>
    </xf>
    <xf numFmtId="166" fontId="0" fillId="22" borderId="5" xfId="0" applyNumberFormat="1" applyFill="1" applyBorder="1" applyAlignment="1">
      <alignment horizontal="center"/>
    </xf>
    <xf numFmtId="166" fontId="82" fillId="22" borderId="0" xfId="0" applyNumberFormat="1" applyFont="1" applyFill="1" applyAlignment="1">
      <alignment horizontal="center"/>
    </xf>
    <xf numFmtId="0" fontId="82" fillId="22" borderId="0" xfId="0" applyFont="1" applyFill="1" applyAlignment="1">
      <alignment horizontal="center"/>
    </xf>
    <xf numFmtId="165" fontId="82" fillId="22" borderId="10" xfId="0" applyNumberFormat="1" applyFont="1" applyFill="1" applyBorder="1"/>
    <xf numFmtId="16" fontId="87" fillId="22" borderId="0" xfId="0" applyNumberFormat="1" applyFont="1" applyFill="1" applyAlignment="1">
      <alignment horizontal="center"/>
    </xf>
    <xf numFmtId="164" fontId="0" fillId="22" borderId="10" xfId="0" applyNumberFormat="1" applyFont="1" applyFill="1" applyBorder="1"/>
    <xf numFmtId="16" fontId="9" fillId="22" borderId="0" xfId="0" applyNumberFormat="1" applyFont="1" applyFill="1" applyAlignment="1">
      <alignment horizontal="center"/>
    </xf>
    <xf numFmtId="0" fontId="82" fillId="22" borderId="0" xfId="0" applyFont="1" applyFill="1" applyBorder="1" applyAlignment="1">
      <alignment horizontal="center"/>
    </xf>
    <xf numFmtId="165" fontId="82" fillId="22" borderId="0" xfId="0" applyNumberFormat="1" applyFont="1" applyFill="1"/>
    <xf numFmtId="166" fontId="87" fillId="22" borderId="0" xfId="0" applyNumberFormat="1" applyFont="1" applyFill="1" applyAlignment="1">
      <alignment horizontal="center"/>
    </xf>
    <xf numFmtId="0" fontId="87" fillId="22" borderId="0" xfId="0" applyFont="1" applyFill="1" applyBorder="1" applyAlignment="1">
      <alignment horizontal="center"/>
    </xf>
    <xf numFmtId="165" fontId="87" fillId="22" borderId="0" xfId="0" applyNumberFormat="1" applyFont="1" applyFill="1"/>
    <xf numFmtId="0" fontId="87" fillId="22" borderId="0" xfId="0" applyFont="1" applyFill="1" applyAlignment="1">
      <alignment horizontal="center"/>
    </xf>
    <xf numFmtId="165" fontId="87" fillId="22" borderId="10" xfId="0" applyNumberFormat="1" applyFont="1" applyFill="1" applyBorder="1"/>
    <xf numFmtId="16" fontId="82" fillId="22" borderId="0" xfId="0" applyNumberFormat="1" applyFont="1" applyFill="1" applyAlignment="1">
      <alignment horizontal="center"/>
    </xf>
    <xf numFmtId="0" fontId="142" fillId="0" borderId="0" xfId="0" applyFont="1" applyAlignment="1">
      <alignment horizontal="center"/>
    </xf>
    <xf numFmtId="166" fontId="0" fillId="22" borderId="0" xfId="0" applyNumberFormat="1" applyFill="1"/>
    <xf numFmtId="0" fontId="0" fillId="0" borderId="11" xfId="0" applyFont="1" applyBorder="1"/>
    <xf numFmtId="0" fontId="0" fillId="0" borderId="13" xfId="0" applyFont="1" applyBorder="1"/>
    <xf numFmtId="0" fontId="0" fillId="0" borderId="6" xfId="0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164" fontId="0" fillId="0" borderId="8" xfId="0" applyNumberFormat="1" applyFont="1" applyBorder="1"/>
    <xf numFmtId="164" fontId="0" fillId="0" borderId="36" xfId="0" applyNumberFormat="1" applyFont="1" applyBorder="1"/>
    <xf numFmtId="165" fontId="0" fillId="0" borderId="36" xfId="0" applyNumberFormat="1" applyFont="1" applyBorder="1"/>
    <xf numFmtId="165" fontId="0" fillId="0" borderId="36" xfId="0" applyNumberFormat="1" applyFont="1" applyFill="1" applyBorder="1"/>
    <xf numFmtId="164" fontId="0" fillId="0" borderId="43" xfId="0" applyNumberFormat="1" applyFont="1" applyBorder="1"/>
    <xf numFmtId="0" fontId="101" fillId="25" borderId="0" xfId="0" applyFont="1" applyFill="1" applyBorder="1" applyAlignment="1">
      <alignment wrapText="1"/>
    </xf>
    <xf numFmtId="4" fontId="82" fillId="25" borderId="0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" fontId="125" fillId="0" borderId="0" xfId="0" applyNumberFormat="1" applyFont="1" applyFill="1" applyAlignment="1">
      <alignment horizontal="right"/>
    </xf>
    <xf numFmtId="164" fontId="126" fillId="0" borderId="0" xfId="0" applyNumberFormat="1" applyFont="1" applyFill="1" applyBorder="1" applyAlignment="1"/>
    <xf numFmtId="0" fontId="126" fillId="0" borderId="0" xfId="0" applyFont="1" applyFill="1" applyBorder="1" applyAlignment="1"/>
    <xf numFmtId="0" fontId="3" fillId="0" borderId="0" xfId="0" applyFont="1" applyFill="1" applyAlignment="1">
      <alignment horizontal="center"/>
    </xf>
    <xf numFmtId="164" fontId="111" fillId="19" borderId="17" xfId="0" applyNumberFormat="1" applyFont="1" applyFill="1" applyBorder="1"/>
    <xf numFmtId="165" fontId="0" fillId="0" borderId="0" xfId="0" applyNumberFormat="1" applyFont="1" applyFill="1" applyAlignment="1">
      <alignment horizontal="center"/>
    </xf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164" fontId="111" fillId="20" borderId="17" xfId="0" applyNumberFormat="1" applyFont="1" applyFill="1" applyBorder="1"/>
    <xf numFmtId="165" fontId="1" fillId="20" borderId="0" xfId="0" applyNumberFormat="1" applyFont="1" applyFill="1"/>
    <xf numFmtId="0" fontId="22" fillId="0" borderId="0" xfId="0" applyFont="1" applyAlignment="1">
      <alignment horizontal="center"/>
    </xf>
    <xf numFmtId="0" fontId="109" fillId="0" borderId="0" xfId="0" applyFont="1" applyFill="1" applyBorder="1" applyAlignment="1">
      <alignment horizontal="center"/>
    </xf>
    <xf numFmtId="0" fontId="110" fillId="0" borderId="0" xfId="0" applyFont="1" applyFill="1" applyBorder="1" applyAlignment="1">
      <alignment horizontal="center"/>
    </xf>
    <xf numFmtId="0" fontId="111" fillId="0" borderId="30" xfId="0" applyFont="1" applyFill="1" applyBorder="1"/>
    <xf numFmtId="4" fontId="1" fillId="0" borderId="30" xfId="0" applyNumberFormat="1" applyFont="1" applyFill="1" applyBorder="1"/>
    <xf numFmtId="164" fontId="1" fillId="0" borderId="30" xfId="0" applyNumberFormat="1" applyFont="1" applyFill="1" applyBorder="1"/>
    <xf numFmtId="16" fontId="1" fillId="0" borderId="30" xfId="0" applyNumberFormat="1" applyFont="1" applyFill="1" applyBorder="1"/>
    <xf numFmtId="164" fontId="80" fillId="0" borderId="0" xfId="0" applyNumberFormat="1" applyFont="1" applyFill="1" applyBorder="1"/>
    <xf numFmtId="0" fontId="1" fillId="23" borderId="0" xfId="0" applyFont="1" applyFill="1" applyAlignment="1">
      <alignment horizontal="center"/>
    </xf>
    <xf numFmtId="164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right"/>
    </xf>
    <xf numFmtId="164" fontId="1" fillId="23" borderId="0" xfId="0" applyNumberFormat="1" applyFont="1" applyFill="1" applyBorder="1"/>
    <xf numFmtId="16" fontId="36" fillId="0" borderId="0" xfId="0" applyNumberFormat="1" applyFont="1" applyBorder="1"/>
    <xf numFmtId="164" fontId="13" fillId="0" borderId="0" xfId="0" applyNumberFormat="1" applyFont="1" applyBorder="1"/>
    <xf numFmtId="0" fontId="68" fillId="0" borderId="0" xfId="0" applyFont="1" applyFill="1" applyBorder="1" applyAlignment="1">
      <alignment horizontal="center"/>
    </xf>
    <xf numFmtId="16" fontId="1" fillId="21" borderId="0" xfId="0" applyNumberFormat="1" applyFont="1" applyFill="1" applyBorder="1"/>
    <xf numFmtId="164" fontId="1" fillId="21" borderId="0" xfId="0" applyNumberFormat="1" applyFont="1" applyFill="1" applyBorder="1"/>
    <xf numFmtId="16" fontId="36" fillId="0" borderId="35" xfId="0" applyNumberFormat="1" applyFont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6" fontId="1" fillId="0" borderId="10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4" fontId="1" fillId="19" borderId="17" xfId="0" applyNumberFormat="1" applyFont="1" applyFill="1" applyBorder="1"/>
    <xf numFmtId="16" fontId="14" fillId="20" borderId="0" xfId="0" applyNumberFormat="1" applyFont="1" applyFill="1" applyAlignment="1">
      <alignment horizontal="right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0" fillId="0" borderId="0" xfId="0" applyNumberFormat="1" applyFont="1" applyFill="1" applyBorder="1" applyAlignment="1">
      <alignment wrapText="1"/>
    </xf>
    <xf numFmtId="165" fontId="1" fillId="22" borderId="0" xfId="0" applyNumberFormat="1" applyFont="1" applyFill="1"/>
    <xf numFmtId="0" fontId="1" fillId="10" borderId="0" xfId="0" applyFont="1" applyFill="1" applyAlignment="1">
      <alignment horizontal="center"/>
    </xf>
    <xf numFmtId="165" fontId="1" fillId="10" borderId="0" xfId="0" applyNumberFormat="1" applyFont="1" applyFill="1"/>
    <xf numFmtId="16" fontId="1" fillId="10" borderId="0" xfId="0" applyNumberFormat="1" applyFont="1" applyFill="1" applyAlignment="1">
      <alignment horizontal="right"/>
    </xf>
    <xf numFmtId="16" fontId="1" fillId="10" borderId="0" xfId="0" applyNumberFormat="1" applyFont="1" applyFill="1" applyAlignment="1">
      <alignment horizontal="left"/>
    </xf>
    <xf numFmtId="166" fontId="0" fillId="0" borderId="0" xfId="0" applyNumberFormat="1" applyFont="1" applyFill="1" applyBorder="1" applyAlignment="1">
      <alignment horizontal="center"/>
    </xf>
    <xf numFmtId="164" fontId="0" fillId="0" borderId="9" xfId="0" applyNumberFormat="1" applyFont="1" applyBorder="1"/>
    <xf numFmtId="166" fontId="46" fillId="0" borderId="0" xfId="0" applyNumberFormat="1" applyFont="1" applyFill="1"/>
    <xf numFmtId="166" fontId="46" fillId="0" borderId="0" xfId="0" applyNumberFormat="1" applyFont="1" applyFill="1" applyAlignment="1">
      <alignment horizontal="center"/>
    </xf>
    <xf numFmtId="16" fontId="46" fillId="0" borderId="0" xfId="0" applyNumberFormat="1" applyFont="1" applyBorder="1"/>
    <xf numFmtId="164" fontId="1" fillId="21" borderId="17" xfId="0" applyNumberFormat="1" applyFont="1" applyFill="1" applyBorder="1"/>
    <xf numFmtId="168" fontId="1" fillId="13" borderId="0" xfId="0" applyNumberFormat="1" applyFont="1" applyFill="1" applyAlignment="1">
      <alignment horizontal="right"/>
    </xf>
    <xf numFmtId="16" fontId="1" fillId="21" borderId="0" xfId="0" applyNumberFormat="1" applyFont="1" applyFill="1" applyAlignment="1">
      <alignment horizontal="center"/>
    </xf>
    <xf numFmtId="165" fontId="1" fillId="21" borderId="0" xfId="0" applyNumberFormat="1" applyFont="1" applyFill="1" applyBorder="1"/>
    <xf numFmtId="164" fontId="1" fillId="20" borderId="36" xfId="0" applyNumberFormat="1" applyFont="1" applyFill="1" applyBorder="1"/>
    <xf numFmtId="16" fontId="36" fillId="20" borderId="0" xfId="0" applyNumberFormat="1" applyFont="1" applyFill="1" applyAlignment="1">
      <alignment horizontal="right"/>
    </xf>
    <xf numFmtId="164" fontId="1" fillId="4" borderId="17" xfId="0" applyNumberFormat="1" applyFont="1" applyFill="1" applyBorder="1"/>
    <xf numFmtId="168" fontId="14" fillId="20" borderId="0" xfId="0" applyNumberFormat="1" applyFont="1" applyFill="1" applyAlignment="1">
      <alignment horizontal="right"/>
    </xf>
    <xf numFmtId="164" fontId="14" fillId="20" borderId="0" xfId="0" applyNumberFormat="1" applyFont="1" applyFill="1" applyBorder="1"/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3" fillId="0" borderId="2" xfId="0" applyFont="1" applyBorder="1" applyAlignment="1">
      <alignment horizontal="center" wrapText="1"/>
    </xf>
    <xf numFmtId="0" fontId="23" fillId="0" borderId="3" xfId="0" applyFont="1" applyBorder="1" applyAlignment="1">
      <alignment horizontal="center" wrapText="1"/>
    </xf>
    <xf numFmtId="0" fontId="23" fillId="0" borderId="4" xfId="0" applyFont="1" applyBorder="1" applyAlignment="1">
      <alignment horizontal="center" wrapText="1"/>
    </xf>
    <xf numFmtId="0" fontId="23" fillId="0" borderId="2" xfId="0" applyFont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0" borderId="2" xfId="0" applyFont="1" applyFill="1" applyBorder="1" applyAlignment="1">
      <alignment horizontal="center"/>
    </xf>
    <xf numFmtId="0" fontId="23" fillId="0" borderId="3" xfId="0" applyFont="1" applyFill="1" applyBorder="1" applyAlignment="1">
      <alignment horizontal="center"/>
    </xf>
    <xf numFmtId="0" fontId="23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3" fillId="0" borderId="21" xfId="0" applyFont="1" applyBorder="1" applyAlignment="1">
      <alignment horizontal="center"/>
    </xf>
    <xf numFmtId="0" fontId="23" fillId="0" borderId="42" xfId="0" applyFont="1" applyBorder="1" applyAlignment="1">
      <alignment horizontal="center" wrapText="1"/>
    </xf>
    <xf numFmtId="0" fontId="23" fillId="0" borderId="21" xfId="0" applyFont="1" applyBorder="1" applyAlignment="1">
      <alignment horizontal="center" wrapText="1"/>
    </xf>
    <xf numFmtId="0" fontId="23" fillId="0" borderId="22" xfId="0" applyFont="1" applyBorder="1" applyAlignment="1">
      <alignment horizontal="center" wrapText="1"/>
    </xf>
    <xf numFmtId="164" fontId="23" fillId="0" borderId="2" xfId="0" applyNumberFormat="1" applyFont="1" applyBorder="1" applyAlignment="1">
      <alignment horizontal="center" wrapText="1"/>
    </xf>
    <xf numFmtId="164" fontId="23" fillId="0" borderId="3" xfId="0" applyNumberFormat="1" applyFont="1" applyBorder="1" applyAlignment="1">
      <alignment horizontal="center" wrapText="1"/>
    </xf>
    <xf numFmtId="164" fontId="23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4" fillId="5" borderId="0" xfId="0" applyNumberFormat="1" applyFont="1" applyFill="1" applyAlignment="1">
      <alignment horizontal="center"/>
    </xf>
    <xf numFmtId="0" fontId="90" fillId="0" borderId="0" xfId="0" applyFont="1" applyFill="1" applyAlignment="1">
      <alignment horizontal="center"/>
    </xf>
    <xf numFmtId="164" fontId="15" fillId="9" borderId="2" xfId="0" applyNumberFormat="1" applyFont="1" applyFill="1" applyBorder="1" applyAlignment="1">
      <alignment horizontal="center"/>
    </xf>
    <xf numFmtId="164" fontId="15" fillId="9" borderId="3" xfId="0" applyNumberFormat="1" applyFont="1" applyFill="1" applyBorder="1" applyAlignment="1">
      <alignment horizontal="center"/>
    </xf>
    <xf numFmtId="164" fontId="15" fillId="9" borderId="4" xfId="0" applyNumberFormat="1" applyFont="1" applyFill="1" applyBorder="1" applyAlignment="1">
      <alignment horizontal="center"/>
    </xf>
    <xf numFmtId="164" fontId="16" fillId="7" borderId="0" xfId="0" applyNumberFormat="1" applyFont="1" applyFill="1" applyAlignment="1">
      <alignment horizontal="center"/>
    </xf>
    <xf numFmtId="0" fontId="90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4" fontId="15" fillId="0" borderId="10" xfId="0" applyNumberFormat="1" applyFont="1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/>
    </xf>
    <xf numFmtId="164" fontId="15" fillId="14" borderId="10" xfId="0" applyNumberFormat="1" applyFont="1" applyFill="1" applyBorder="1" applyAlignment="1">
      <alignment horizontal="center"/>
    </xf>
    <xf numFmtId="164" fontId="15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3" fillId="0" borderId="1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100" fillId="0" borderId="25" xfId="0" applyFont="1" applyFill="1" applyBorder="1" applyAlignment="1">
      <alignment horizontal="center"/>
    </xf>
    <xf numFmtId="0" fontId="23" fillId="22" borderId="2" xfId="0" applyFont="1" applyFill="1" applyBorder="1" applyAlignment="1">
      <alignment horizontal="center"/>
    </xf>
    <xf numFmtId="0" fontId="23" fillId="22" borderId="3" xfId="0" applyFont="1" applyFill="1" applyBorder="1" applyAlignment="1">
      <alignment horizontal="center"/>
    </xf>
    <xf numFmtId="0" fontId="23" fillId="22" borderId="4" xfId="0" applyFont="1" applyFill="1" applyBorder="1" applyAlignment="1">
      <alignment horizontal="center"/>
    </xf>
    <xf numFmtId="0" fontId="23" fillId="14" borderId="2" xfId="0" applyFont="1" applyFill="1" applyBorder="1" applyAlignment="1">
      <alignment horizontal="center"/>
    </xf>
    <xf numFmtId="0" fontId="23" fillId="14" borderId="3" xfId="0" applyFont="1" applyFill="1" applyBorder="1" applyAlignment="1">
      <alignment horizontal="center"/>
    </xf>
    <xf numFmtId="0" fontId="23" fillId="14" borderId="4" xfId="0" applyFont="1" applyFill="1" applyBorder="1" applyAlignment="1">
      <alignment horizontal="center"/>
    </xf>
    <xf numFmtId="0" fontId="23" fillId="18" borderId="2" xfId="0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23" fillId="18" borderId="4" xfId="0" applyFont="1" applyFill="1" applyBorder="1" applyAlignment="1">
      <alignment horizontal="center"/>
    </xf>
    <xf numFmtId="0" fontId="64" fillId="14" borderId="2" xfId="0" applyFont="1" applyFill="1" applyBorder="1" applyAlignment="1">
      <alignment horizontal="center"/>
    </xf>
    <xf numFmtId="0" fontId="64" fillId="14" borderId="3" xfId="0" applyFont="1" applyFill="1" applyBorder="1" applyAlignment="1">
      <alignment horizontal="center"/>
    </xf>
    <xf numFmtId="0" fontId="64" fillId="14" borderId="4" xfId="0" applyFont="1" applyFill="1" applyBorder="1" applyAlignment="1">
      <alignment horizontal="center"/>
    </xf>
    <xf numFmtId="0" fontId="64" fillId="0" borderId="2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0" fontId="64" fillId="0" borderId="4" xfId="0" applyFont="1" applyBorder="1" applyAlignment="1">
      <alignment horizontal="center"/>
    </xf>
    <xf numFmtId="0" fontId="3" fillId="22" borderId="0" xfId="0" applyFont="1" applyFill="1" applyAlignment="1">
      <alignment horizontal="center"/>
    </xf>
    <xf numFmtId="0" fontId="6" fillId="3" borderId="0" xfId="0" applyFont="1" applyFill="1" applyAlignment="1">
      <alignment horizontal="center" wrapText="1"/>
    </xf>
    <xf numFmtId="0" fontId="21" fillId="22" borderId="0" xfId="0" applyFont="1" applyFill="1" applyAlignment="1">
      <alignment horizontal="center"/>
    </xf>
    <xf numFmtId="0" fontId="99" fillId="0" borderId="0" xfId="0" applyFont="1" applyAlignment="1">
      <alignment horizontal="center"/>
    </xf>
    <xf numFmtId="0" fontId="3" fillId="10" borderId="0" xfId="0" applyFont="1" applyFill="1" applyAlignment="1">
      <alignment horizontal="center"/>
    </xf>
    <xf numFmtId="164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2" fillId="0" borderId="0" xfId="0" applyFont="1" applyFill="1" applyAlignment="1">
      <alignment horizontal="center" wrapText="1"/>
    </xf>
    <xf numFmtId="0" fontId="23" fillId="4" borderId="2" xfId="0" applyFont="1" applyFill="1" applyBorder="1" applyAlignment="1">
      <alignment horizontal="center"/>
    </xf>
    <xf numFmtId="0" fontId="23" fillId="4" borderId="3" xfId="0" applyFont="1" applyFill="1" applyBorder="1" applyAlignment="1">
      <alignment horizontal="center"/>
    </xf>
    <xf numFmtId="0" fontId="23" fillId="4" borderId="4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24" fillId="0" borderId="0" xfId="0" applyFont="1" applyBorder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55" fillId="0" borderId="0" xfId="0" applyFont="1" applyAlignment="1">
      <alignment horizontal="center"/>
    </xf>
    <xf numFmtId="0" fontId="24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7" fillId="0" borderId="2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7" fillId="0" borderId="4" xfId="0" applyFont="1" applyBorder="1" applyAlignment="1">
      <alignment horizontal="center"/>
    </xf>
    <xf numFmtId="0" fontId="29" fillId="22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4" fontId="15" fillId="11" borderId="52" xfId="0" applyNumberFormat="1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center" vertical="center"/>
    </xf>
    <xf numFmtId="0" fontId="15" fillId="11" borderId="41" xfId="0" applyFont="1" applyFill="1" applyBorder="1" applyAlignment="1">
      <alignment horizontal="center" vertical="center"/>
    </xf>
    <xf numFmtId="0" fontId="15" fillId="11" borderId="57" xfId="0" applyFont="1" applyFill="1" applyBorder="1" applyAlignment="1">
      <alignment horizontal="center" vertical="center"/>
    </xf>
    <xf numFmtId="0" fontId="15" fillId="11" borderId="1" xfId="0" applyFont="1" applyFill="1" applyBorder="1" applyAlignment="1">
      <alignment horizontal="center" vertical="center"/>
    </xf>
    <xf numFmtId="0" fontId="15" fillId="11" borderId="60" xfId="0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3" fillId="0" borderId="2" xfId="0" applyFont="1" applyFill="1" applyBorder="1" applyAlignment="1">
      <alignment horizontal="center" wrapText="1"/>
    </xf>
    <xf numFmtId="0" fontId="23" fillId="0" borderId="3" xfId="0" applyFont="1" applyFill="1" applyBorder="1" applyAlignment="1">
      <alignment horizontal="center" wrapText="1"/>
    </xf>
    <xf numFmtId="0" fontId="23" fillId="0" borderId="4" xfId="0" applyFont="1" applyFill="1" applyBorder="1" applyAlignment="1">
      <alignment horizontal="center" wrapText="1"/>
    </xf>
    <xf numFmtId="0" fontId="57" fillId="0" borderId="2" xfId="0" applyFont="1" applyBorder="1" applyAlignment="1">
      <alignment horizontal="center" wrapText="1"/>
    </xf>
    <xf numFmtId="0" fontId="57" fillId="0" borderId="3" xfId="0" applyFont="1" applyBorder="1" applyAlignment="1">
      <alignment horizontal="center" wrapText="1"/>
    </xf>
    <xf numFmtId="0" fontId="57" fillId="0" borderId="4" xfId="0" applyFont="1" applyBorder="1" applyAlignment="1">
      <alignment horizontal="center" wrapText="1"/>
    </xf>
    <xf numFmtId="0" fontId="23" fillId="10" borderId="2" xfId="0" applyFont="1" applyFill="1" applyBorder="1" applyAlignment="1">
      <alignment horizontal="center" wrapText="1"/>
    </xf>
    <xf numFmtId="0" fontId="23" fillId="10" borderId="3" xfId="0" applyFont="1" applyFill="1" applyBorder="1" applyAlignment="1">
      <alignment horizontal="center" wrapText="1"/>
    </xf>
    <xf numFmtId="0" fontId="23" fillId="10" borderId="4" xfId="0" applyFont="1" applyFill="1" applyBorder="1" applyAlignment="1">
      <alignment horizontal="center" wrapText="1"/>
    </xf>
    <xf numFmtId="0" fontId="122" fillId="0" borderId="2" xfId="0" applyFont="1" applyBorder="1" applyAlignment="1">
      <alignment horizontal="center"/>
    </xf>
    <xf numFmtId="0" fontId="122" fillId="0" borderId="3" xfId="0" applyFont="1" applyBorder="1" applyAlignment="1">
      <alignment horizontal="center"/>
    </xf>
    <xf numFmtId="0" fontId="122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3" fillId="19" borderId="2" xfId="0" applyFont="1" applyFill="1" applyBorder="1" applyAlignment="1">
      <alignment horizontal="center" wrapText="1"/>
    </xf>
    <xf numFmtId="0" fontId="23" fillId="19" borderId="3" xfId="0" applyFont="1" applyFill="1" applyBorder="1" applyAlignment="1">
      <alignment horizontal="center" wrapText="1"/>
    </xf>
    <xf numFmtId="0" fontId="23" fillId="19" borderId="4" xfId="0" applyFont="1" applyFill="1" applyBorder="1" applyAlignment="1">
      <alignment horizontal="center" wrapText="1"/>
    </xf>
    <xf numFmtId="0" fontId="55" fillId="0" borderId="2" xfId="0" applyFont="1" applyFill="1" applyBorder="1" applyAlignment="1">
      <alignment horizontal="center" wrapText="1"/>
    </xf>
    <xf numFmtId="0" fontId="55" fillId="0" borderId="3" xfId="0" applyFont="1" applyFill="1" applyBorder="1" applyAlignment="1">
      <alignment horizontal="center" wrapText="1"/>
    </xf>
    <xf numFmtId="0" fontId="55" fillId="0" borderId="4" xfId="0" applyFont="1" applyFill="1" applyBorder="1" applyAlignment="1">
      <alignment horizontal="center" wrapText="1"/>
    </xf>
    <xf numFmtId="0" fontId="23" fillId="18" borderId="2" xfId="0" applyFont="1" applyFill="1" applyBorder="1" applyAlignment="1">
      <alignment horizontal="center" wrapText="1"/>
    </xf>
    <xf numFmtId="0" fontId="23" fillId="18" borderId="3" xfId="0" applyFont="1" applyFill="1" applyBorder="1" applyAlignment="1">
      <alignment horizontal="center" wrapText="1"/>
    </xf>
    <xf numFmtId="0" fontId="23" fillId="18" borderId="4" xfId="0" applyFont="1" applyFill="1" applyBorder="1" applyAlignment="1">
      <alignment horizontal="center" wrapText="1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0" fontId="64" fillId="0" borderId="2" xfId="0" applyFont="1" applyFill="1" applyBorder="1" applyAlignment="1">
      <alignment horizontal="center" wrapText="1"/>
    </xf>
    <xf numFmtId="0" fontId="64" fillId="0" borderId="3" xfId="0" applyFont="1" applyFill="1" applyBorder="1" applyAlignment="1">
      <alignment horizontal="center" wrapText="1"/>
    </xf>
    <xf numFmtId="0" fontId="64" fillId="0" borderId="4" xfId="0" applyFont="1" applyFill="1" applyBorder="1" applyAlignment="1">
      <alignment horizontal="center" wrapText="1"/>
    </xf>
    <xf numFmtId="0" fontId="23" fillId="23" borderId="2" xfId="0" applyFont="1" applyFill="1" applyBorder="1" applyAlignment="1">
      <alignment horizontal="center" wrapText="1"/>
    </xf>
    <xf numFmtId="0" fontId="23" fillId="23" borderId="3" xfId="0" applyFont="1" applyFill="1" applyBorder="1" applyAlignment="1">
      <alignment horizontal="center" wrapText="1"/>
    </xf>
    <xf numFmtId="0" fontId="23" fillId="23" borderId="4" xfId="0" applyFont="1" applyFill="1" applyBorder="1" applyAlignment="1">
      <alignment horizontal="center" wrapText="1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0" fontId="21" fillId="0" borderId="0" xfId="0" applyFont="1" applyFill="1" applyAlignment="1">
      <alignment horizontal="center"/>
    </xf>
    <xf numFmtId="0" fontId="23" fillId="22" borderId="2" xfId="0" applyFont="1" applyFill="1" applyBorder="1" applyAlignment="1">
      <alignment horizontal="center" wrapText="1"/>
    </xf>
    <xf numFmtId="0" fontId="23" fillId="22" borderId="3" xfId="0" applyFont="1" applyFill="1" applyBorder="1" applyAlignment="1">
      <alignment horizontal="center" wrapText="1"/>
    </xf>
    <xf numFmtId="0" fontId="23" fillId="22" borderId="4" xfId="0" applyFont="1" applyFill="1" applyBorder="1" applyAlignment="1">
      <alignment horizontal="center" wrapText="1"/>
    </xf>
    <xf numFmtId="0" fontId="21" fillId="0" borderId="10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90" fillId="0" borderId="5" xfId="0" applyNumberFormat="1" applyFont="1" applyBorder="1" applyAlignment="1">
      <alignment horizontal="center"/>
    </xf>
    <xf numFmtId="165" fontId="90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" fontId="32" fillId="0" borderId="83" xfId="0" applyNumberFormat="1" applyFont="1" applyBorder="1" applyAlignment="1">
      <alignment horizontal="center" vertical="top" wrapText="1"/>
    </xf>
    <xf numFmtId="16" fontId="32" fillId="0" borderId="63" xfId="0" applyNumberFormat="1" applyFont="1" applyBorder="1" applyAlignment="1">
      <alignment horizontal="center" vertical="top" wrapText="1"/>
    </xf>
    <xf numFmtId="0" fontId="32" fillId="0" borderId="67" xfId="0" applyFont="1" applyBorder="1" applyAlignment="1">
      <alignment horizontal="center" vertical="top" wrapText="1"/>
    </xf>
    <xf numFmtId="0" fontId="43" fillId="0" borderId="0" xfId="0" applyFont="1" applyBorder="1" applyAlignment="1">
      <alignment horizontal="center" wrapText="1"/>
    </xf>
    <xf numFmtId="0" fontId="27" fillId="0" borderId="0" xfId="0" applyFont="1" applyFill="1" applyBorder="1" applyAlignment="1">
      <alignment horizontal="right"/>
    </xf>
    <xf numFmtId="0" fontId="27" fillId="0" borderId="14" xfId="0" applyFont="1" applyFill="1" applyBorder="1" applyAlignment="1">
      <alignment horizontal="right"/>
    </xf>
    <xf numFmtId="0" fontId="23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2" fillId="0" borderId="63" xfId="0" applyNumberFormat="1" applyFont="1" applyBorder="1" applyAlignment="1">
      <alignment horizontal="center"/>
    </xf>
    <xf numFmtId="0" fontId="32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2" fillId="0" borderId="83" xfId="0" applyNumberFormat="1" applyFont="1" applyBorder="1" applyAlignment="1">
      <alignment horizontal="center"/>
    </xf>
    <xf numFmtId="0" fontId="17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8" fillId="7" borderId="0" xfId="0" applyFont="1" applyFill="1" applyAlignment="1">
      <alignment horizontal="center" vertical="center"/>
    </xf>
    <xf numFmtId="0" fontId="27" fillId="0" borderId="0" xfId="0" applyFont="1" applyBorder="1" applyAlignment="1">
      <alignment horizontal="right"/>
    </xf>
    <xf numFmtId="0" fontId="27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FF6600"/>
      <color rgb="FF0000FF"/>
      <color rgb="FFFF66CC"/>
      <color rgb="FFFF9933"/>
      <color rgb="FF0000CC"/>
      <color rgb="FFFF9999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691</xdr:row>
      <xdr:rowOff>190503</xdr:rowOff>
    </xdr:from>
    <xdr:to>
      <xdr:col>4</xdr:col>
      <xdr:colOff>514351</xdr:colOff>
      <xdr:row>691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691</xdr:row>
      <xdr:rowOff>200025</xdr:rowOff>
    </xdr:from>
    <xdr:to>
      <xdr:col>6</xdr:col>
      <xdr:colOff>476252</xdr:colOff>
      <xdr:row>692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722</xdr:col>
      <xdr:colOff>371475</xdr:colOff>
      <xdr:row>71</xdr:row>
      <xdr:rowOff>0</xdr:rowOff>
    </xdr:from>
    <xdr:to>
      <xdr:col>724</xdr:col>
      <xdr:colOff>457200</xdr:colOff>
      <xdr:row>71</xdr:row>
      <xdr:rowOff>9525</xdr:rowOff>
    </xdr:to>
    <xdr:cxnSp macro="">
      <xdr:nvCxnSpPr>
        <xdr:cNvPr id="2" name="1 Conector recto de flecha"/>
        <xdr:cNvCxnSpPr/>
      </xdr:nvCxnSpPr>
      <xdr:spPr>
        <a:xfrm>
          <a:off x="511168650" y="1479232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658</xdr:row>
      <xdr:rowOff>104775</xdr:rowOff>
    </xdr:from>
    <xdr:to>
      <xdr:col>4</xdr:col>
      <xdr:colOff>533404</xdr:colOff>
      <xdr:row>660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658</xdr:row>
      <xdr:rowOff>57949</xdr:rowOff>
    </xdr:from>
    <xdr:to>
      <xdr:col>6</xdr:col>
      <xdr:colOff>391320</xdr:colOff>
      <xdr:row>659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663</xdr:row>
      <xdr:rowOff>28577</xdr:rowOff>
    </xdr:from>
    <xdr:to>
      <xdr:col>6</xdr:col>
      <xdr:colOff>200027</xdr:colOff>
      <xdr:row>666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523882</xdr:colOff>
      <xdr:row>2520</xdr:row>
      <xdr:rowOff>9528</xdr:rowOff>
    </xdr:from>
    <xdr:to>
      <xdr:col>4</xdr:col>
      <xdr:colOff>552453</xdr:colOff>
      <xdr:row>2523</xdr:row>
      <xdr:rowOff>19053</xdr:rowOff>
    </xdr:to>
    <xdr:cxnSp macro="">
      <xdr:nvCxnSpPr>
        <xdr:cNvPr id="2" name="1 Conector recto de flecha"/>
        <xdr:cNvCxnSpPr/>
      </xdr:nvCxnSpPr>
      <xdr:spPr>
        <a:xfrm flipH="1">
          <a:off x="4267207" y="494004603"/>
          <a:ext cx="28571" cy="5905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466726</xdr:colOff>
      <xdr:row>2518</xdr:row>
      <xdr:rowOff>142878</xdr:rowOff>
    </xdr:from>
    <xdr:to>
      <xdr:col>6</xdr:col>
      <xdr:colOff>504825</xdr:colOff>
      <xdr:row>2523</xdr:row>
      <xdr:rowOff>9532</xdr:rowOff>
    </xdr:to>
    <xdr:cxnSp macro="">
      <xdr:nvCxnSpPr>
        <xdr:cNvPr id="3" name="2 Conector recto de flecha"/>
        <xdr:cNvCxnSpPr/>
      </xdr:nvCxnSpPr>
      <xdr:spPr>
        <a:xfrm flipH="1">
          <a:off x="6924676" y="493756953"/>
          <a:ext cx="38099" cy="828679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2529</xdr:row>
      <xdr:rowOff>85727</xdr:rowOff>
    </xdr:from>
    <xdr:to>
      <xdr:col>6</xdr:col>
      <xdr:colOff>504829</xdr:colOff>
      <xdr:row>2531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155</xdr:row>
      <xdr:rowOff>115093</xdr:rowOff>
    </xdr:from>
    <xdr:to>
      <xdr:col>3</xdr:col>
      <xdr:colOff>534195</xdr:colOff>
      <xdr:row>158</xdr:row>
      <xdr:rowOff>76993</xdr:rowOff>
    </xdr:to>
    <xdr:cxnSp macro="">
      <xdr:nvCxnSpPr>
        <xdr:cNvPr id="2" name="1 Conector recto de flecha"/>
        <xdr:cNvCxnSpPr/>
      </xdr:nvCxnSpPr>
      <xdr:spPr>
        <a:xfrm rot="5400000">
          <a:off x="4624388" y="32932687"/>
          <a:ext cx="54292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156</xdr:row>
      <xdr:rowOff>19051</xdr:rowOff>
    </xdr:from>
    <xdr:to>
      <xdr:col>5</xdr:col>
      <xdr:colOff>495302</xdr:colOff>
      <xdr:row>158</xdr:row>
      <xdr:rowOff>161926</xdr:rowOff>
    </xdr:to>
    <xdr:cxnSp macro="">
      <xdr:nvCxnSpPr>
        <xdr:cNvPr id="3" name="2 Conector recto de flecha"/>
        <xdr:cNvCxnSpPr/>
      </xdr:nvCxnSpPr>
      <xdr:spPr>
        <a:xfrm rot="5400000">
          <a:off x="6200776" y="33023175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159</xdr:row>
      <xdr:rowOff>115093</xdr:rowOff>
    </xdr:from>
    <xdr:to>
      <xdr:col>3</xdr:col>
      <xdr:colOff>534195</xdr:colOff>
      <xdr:row>162</xdr:row>
      <xdr:rowOff>76993</xdr:rowOff>
    </xdr:to>
    <xdr:cxnSp macro="">
      <xdr:nvCxnSpPr>
        <xdr:cNvPr id="4" name="3 Conector recto de flecha"/>
        <xdr:cNvCxnSpPr/>
      </xdr:nvCxnSpPr>
      <xdr:spPr>
        <a:xfrm rot="5400000">
          <a:off x="4629151" y="33708974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160</xdr:row>
      <xdr:rowOff>19051</xdr:rowOff>
    </xdr:from>
    <xdr:to>
      <xdr:col>5</xdr:col>
      <xdr:colOff>495302</xdr:colOff>
      <xdr:row>162</xdr:row>
      <xdr:rowOff>161926</xdr:rowOff>
    </xdr:to>
    <xdr:cxnSp macro="">
      <xdr:nvCxnSpPr>
        <xdr:cNvPr id="5" name="4 Conector recto de flecha"/>
        <xdr:cNvCxnSpPr/>
      </xdr:nvCxnSpPr>
      <xdr:spPr>
        <a:xfrm rot="5400000">
          <a:off x="6205538" y="33799463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159</xdr:row>
      <xdr:rowOff>115093</xdr:rowOff>
    </xdr:from>
    <xdr:to>
      <xdr:col>3</xdr:col>
      <xdr:colOff>534195</xdr:colOff>
      <xdr:row>162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629151" y="32632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160</xdr:row>
      <xdr:rowOff>19051</xdr:rowOff>
    </xdr:from>
    <xdr:to>
      <xdr:col>5</xdr:col>
      <xdr:colOff>495302</xdr:colOff>
      <xdr:row>162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205538" y="32723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>
      <c r="A1" s="1961" t="s">
        <v>141</v>
      </c>
      <c r="B1" s="1961"/>
      <c r="C1" s="1961"/>
      <c r="D1" s="1961"/>
      <c r="E1" s="1961"/>
      <c r="F1" s="1961"/>
      <c r="G1" s="23">
        <v>1</v>
      </c>
      <c r="H1" s="1961" t="str">
        <f>A1</f>
        <v>ESTADO DE CUENTA POR CLIENTE</v>
      </c>
      <c r="I1" s="1961"/>
      <c r="J1" s="1961"/>
      <c r="K1" s="1961"/>
      <c r="L1" s="1961"/>
      <c r="M1" s="1961"/>
      <c r="N1" s="23">
        <f>G1+1</f>
        <v>2</v>
      </c>
      <c r="O1" s="1961" t="str">
        <f>H1</f>
        <v>ESTADO DE CUENTA POR CLIENTE</v>
      </c>
      <c r="P1" s="1961"/>
      <c r="Q1" s="1961"/>
      <c r="R1" s="1961"/>
      <c r="S1" s="1961"/>
      <c r="T1" s="1961"/>
      <c r="U1" s="23">
        <f>N1+1</f>
        <v>3</v>
      </c>
      <c r="V1" s="1961" t="str">
        <f>H1</f>
        <v>ESTADO DE CUENTA POR CLIENTE</v>
      </c>
      <c r="W1" s="1961"/>
      <c r="X1" s="1961"/>
      <c r="Y1" s="1961"/>
      <c r="Z1" s="1961"/>
      <c r="AA1" s="1961"/>
      <c r="AB1" s="23">
        <f>U1+1</f>
        <v>4</v>
      </c>
      <c r="AC1" s="1961" t="str">
        <f>H1</f>
        <v>ESTADO DE CUENTA POR CLIENTE</v>
      </c>
      <c r="AD1" s="1961"/>
      <c r="AE1" s="1961"/>
      <c r="AF1" s="1961"/>
      <c r="AG1" s="1961"/>
      <c r="AH1" s="1961"/>
      <c r="AI1" s="23">
        <f>AB1+1</f>
        <v>5</v>
      </c>
      <c r="AJ1" s="1961" t="str">
        <f>O1</f>
        <v>ESTADO DE CUENTA POR CLIENTE</v>
      </c>
      <c r="AK1" s="1961"/>
      <c r="AL1" s="1961"/>
      <c r="AM1" s="1961"/>
      <c r="AN1" s="1961"/>
      <c r="AO1" s="1961"/>
      <c r="AP1" s="23">
        <f>AI1+1</f>
        <v>6</v>
      </c>
      <c r="AQ1" s="1961" t="str">
        <f>V1</f>
        <v>ESTADO DE CUENTA POR CLIENTE</v>
      </c>
      <c r="AR1" s="1961"/>
      <c r="AS1" s="1961"/>
      <c r="AT1" s="1961"/>
      <c r="AU1" s="1961"/>
      <c r="AV1" s="1961"/>
      <c r="AW1" s="23">
        <f>AP1+1</f>
        <v>7</v>
      </c>
      <c r="AX1" s="1961" t="str">
        <f>V1</f>
        <v>ESTADO DE CUENTA POR CLIENTE</v>
      </c>
      <c r="AY1" s="1961"/>
      <c r="AZ1" s="1961"/>
      <c r="BA1" s="1961"/>
      <c r="BB1" s="1961"/>
      <c r="BC1" s="1961"/>
      <c r="BD1" s="23">
        <f>AW1+1</f>
        <v>8</v>
      </c>
      <c r="BE1" s="1961" t="str">
        <f>V1</f>
        <v>ESTADO DE CUENTA POR CLIENTE</v>
      </c>
      <c r="BF1" s="1961"/>
      <c r="BG1" s="1961"/>
      <c r="BH1" s="1961"/>
      <c r="BI1" s="1961"/>
      <c r="BJ1" s="1961"/>
      <c r="BK1" s="23">
        <f>BD1+1</f>
        <v>9</v>
      </c>
      <c r="BL1" s="1961" t="str">
        <f>AC1</f>
        <v>ESTADO DE CUENTA POR CLIENTE</v>
      </c>
      <c r="BM1" s="1961"/>
      <c r="BN1" s="1961"/>
      <c r="BO1" s="1961"/>
      <c r="BP1" s="1961"/>
      <c r="BQ1" s="1961"/>
      <c r="BR1" s="23">
        <f>BK1+1</f>
        <v>10</v>
      </c>
      <c r="BS1" s="1961" t="str">
        <f>BE1</f>
        <v>ESTADO DE CUENTA POR CLIENTE</v>
      </c>
      <c r="BT1" s="1961"/>
      <c r="BU1" s="1961"/>
      <c r="BV1" s="1961"/>
      <c r="BW1" s="1961"/>
      <c r="BX1" s="1961"/>
      <c r="BY1" s="23">
        <f>BR1+1</f>
        <v>11</v>
      </c>
      <c r="BZ1" s="1961" t="str">
        <f>BL1</f>
        <v>ESTADO DE CUENTA POR CLIENTE</v>
      </c>
      <c r="CA1" s="1961"/>
      <c r="CB1" s="1961"/>
      <c r="CC1" s="1961"/>
      <c r="CD1" s="1961"/>
      <c r="CE1" s="1961"/>
      <c r="CF1" s="23">
        <f>BY1+1</f>
        <v>12</v>
      </c>
      <c r="CG1" s="1961" t="str">
        <f>BS1</f>
        <v>ESTADO DE CUENTA POR CLIENTE</v>
      </c>
      <c r="CH1" s="1961"/>
      <c r="CI1" s="1961"/>
      <c r="CJ1" s="1961"/>
      <c r="CK1" s="1961"/>
      <c r="CL1" s="1961"/>
      <c r="CM1" s="23">
        <f>CF1+1</f>
        <v>13</v>
      </c>
      <c r="CN1" s="1961" t="str">
        <f>BZ1</f>
        <v>ESTADO DE CUENTA POR CLIENTE</v>
      </c>
      <c r="CO1" s="1961"/>
      <c r="CP1" s="1961"/>
      <c r="CQ1" s="1961"/>
      <c r="CR1" s="1961"/>
      <c r="CS1" s="1961"/>
      <c r="CT1" s="23">
        <f>CM1+1</f>
        <v>14</v>
      </c>
      <c r="CU1" s="1961" t="s">
        <v>74</v>
      </c>
      <c r="CV1" s="1961"/>
      <c r="CW1" s="1961"/>
      <c r="CX1" s="1961"/>
      <c r="CY1" s="1961"/>
      <c r="CZ1" s="1961"/>
      <c r="DA1" s="23">
        <f>CT1+1</f>
        <v>15</v>
      </c>
      <c r="DB1" s="1961" t="s">
        <v>74</v>
      </c>
      <c r="DC1" s="1961"/>
      <c r="DD1" s="1961"/>
      <c r="DE1" s="1961"/>
      <c r="DF1" s="1961"/>
      <c r="DG1" s="1961"/>
      <c r="DH1" s="23">
        <f>DA1+1</f>
        <v>16</v>
      </c>
      <c r="DI1" s="1961" t="s">
        <v>74</v>
      </c>
      <c r="DJ1" s="1961"/>
      <c r="DK1" s="1961"/>
      <c r="DL1" s="1961"/>
      <c r="DM1" s="1961"/>
      <c r="DN1" s="1961"/>
      <c r="DO1" s="23">
        <f>DH1+1</f>
        <v>17</v>
      </c>
      <c r="DP1" s="1961" t="s">
        <v>74</v>
      </c>
      <c r="DQ1" s="1961"/>
      <c r="DR1" s="1961"/>
      <c r="DS1" s="1961"/>
      <c r="DT1" s="1961"/>
      <c r="DU1" s="1961"/>
      <c r="DV1" s="23">
        <f>DO1+1</f>
        <v>18</v>
      </c>
      <c r="DW1" s="1961" t="s">
        <v>74</v>
      </c>
      <c r="DX1" s="1961"/>
      <c r="DY1" s="1961"/>
      <c r="DZ1" s="1961"/>
      <c r="EA1" s="1961"/>
      <c r="EB1" s="1961"/>
      <c r="EC1" s="23">
        <f>DV1+1</f>
        <v>19</v>
      </c>
      <c r="ED1" s="1961" t="s">
        <v>74</v>
      </c>
      <c r="EE1" s="1961"/>
      <c r="EF1" s="1961"/>
      <c r="EG1" s="1961"/>
      <c r="EH1" s="1961"/>
      <c r="EI1" s="1961"/>
      <c r="EJ1" s="23">
        <f>DV1+1</f>
        <v>19</v>
      </c>
      <c r="EK1" s="1961" t="s">
        <v>74</v>
      </c>
      <c r="EL1" s="1961"/>
      <c r="EM1" s="1961"/>
      <c r="EN1" s="1961"/>
      <c r="EO1" s="1961"/>
      <c r="EP1" s="1961"/>
      <c r="EQ1" s="23">
        <f>EJ1+1</f>
        <v>20</v>
      </c>
      <c r="ER1" s="1961" t="s">
        <v>74</v>
      </c>
      <c r="ES1" s="1961"/>
      <c r="ET1" s="1961"/>
      <c r="EU1" s="1961"/>
      <c r="EV1" s="1961"/>
      <c r="EW1" s="1961"/>
      <c r="EX1" s="23">
        <f>EQ1+1</f>
        <v>21</v>
      </c>
      <c r="EY1" s="1961" t="s">
        <v>74</v>
      </c>
      <c r="EZ1" s="1961"/>
      <c r="FA1" s="1961"/>
      <c r="FB1" s="1961"/>
      <c r="FC1" s="1961"/>
      <c r="FD1" s="1961"/>
      <c r="FE1" s="23">
        <f>EX1+1</f>
        <v>22</v>
      </c>
      <c r="FF1" s="1961" t="s">
        <v>74</v>
      </c>
      <c r="FG1" s="1961"/>
      <c r="FH1" s="1961"/>
      <c r="FI1" s="1961"/>
      <c r="FJ1" s="1961"/>
      <c r="FK1" s="1961"/>
      <c r="FL1" s="23">
        <f>FE1+1</f>
        <v>23</v>
      </c>
      <c r="FM1" s="1961" t="s">
        <v>74</v>
      </c>
      <c r="FN1" s="1961"/>
      <c r="FO1" s="1961"/>
      <c r="FP1" s="1961"/>
      <c r="FQ1" s="1961"/>
      <c r="FR1" s="1961"/>
      <c r="FS1" s="23">
        <f>FL1+1</f>
        <v>24</v>
      </c>
      <c r="FT1" s="1961" t="s">
        <v>74</v>
      </c>
      <c r="FU1" s="1961"/>
      <c r="FV1" s="1961"/>
      <c r="FW1" s="1961"/>
      <c r="FX1" s="1961"/>
      <c r="FY1" s="1961"/>
      <c r="FZ1" s="23">
        <f>FS1+1</f>
        <v>25</v>
      </c>
      <c r="GA1" s="1961" t="s">
        <v>74</v>
      </c>
      <c r="GB1" s="1961"/>
      <c r="GC1" s="1961"/>
      <c r="GD1" s="1961"/>
      <c r="GE1" s="1961"/>
      <c r="GF1" s="1961"/>
      <c r="GG1" s="23">
        <f>FZ1+1</f>
        <v>26</v>
      </c>
      <c r="GH1" s="1961" t="s">
        <v>74</v>
      </c>
      <c r="GI1" s="1961"/>
      <c r="GJ1" s="1961"/>
      <c r="GK1" s="1961"/>
      <c r="GL1" s="1961"/>
      <c r="GM1" s="1961"/>
      <c r="GN1" s="23">
        <f>GG1+1</f>
        <v>27</v>
      </c>
      <c r="GO1" s="1961" t="s">
        <v>74</v>
      </c>
      <c r="GP1" s="1961"/>
      <c r="GQ1" s="1961"/>
      <c r="GR1" s="1961"/>
      <c r="GS1" s="1961"/>
      <c r="GT1" s="1961"/>
      <c r="GU1" s="23">
        <f>GN1+1</f>
        <v>28</v>
      </c>
      <c r="GV1" s="1961" t="s">
        <v>74</v>
      </c>
      <c r="GW1" s="1961"/>
      <c r="GX1" s="1961"/>
      <c r="GY1" s="1961"/>
      <c r="GZ1" s="1961"/>
      <c r="HA1" s="1961"/>
      <c r="HB1" s="23">
        <f>GU1+1</f>
        <v>29</v>
      </c>
      <c r="HC1" s="1961" t="s">
        <v>74</v>
      </c>
      <c r="HD1" s="1961"/>
      <c r="HE1" s="1961"/>
      <c r="HF1" s="1961"/>
      <c r="HG1" s="1961"/>
      <c r="HH1" s="1961"/>
      <c r="HI1" s="23">
        <f>HB1+1</f>
        <v>30</v>
      </c>
      <c r="HJ1" s="1961" t="s">
        <v>74</v>
      </c>
      <c r="HK1" s="1961"/>
      <c r="HL1" s="1961"/>
      <c r="HM1" s="1961"/>
      <c r="HN1" s="1961"/>
      <c r="HO1" s="1961"/>
      <c r="HP1" s="23">
        <f>HI1+1</f>
        <v>31</v>
      </c>
      <c r="HQ1" s="1961" t="s">
        <v>74</v>
      </c>
      <c r="HR1" s="1961"/>
      <c r="HS1" s="1961"/>
      <c r="HT1" s="1961"/>
      <c r="HU1" s="1961"/>
      <c r="HV1" s="1961"/>
      <c r="HW1" s="23">
        <f>HP1+1</f>
        <v>32</v>
      </c>
      <c r="HX1" s="1961" t="s">
        <v>74</v>
      </c>
      <c r="HY1" s="1961"/>
      <c r="HZ1" s="1961"/>
      <c r="IA1" s="1961"/>
      <c r="IB1" s="1961"/>
      <c r="IC1" s="1961"/>
      <c r="ID1" s="23">
        <f>HW1+1</f>
        <v>33</v>
      </c>
      <c r="IE1" s="1961" t="s">
        <v>74</v>
      </c>
      <c r="IF1" s="1961"/>
      <c r="IG1" s="1961"/>
      <c r="IH1" s="1961"/>
      <c r="II1" s="1961"/>
      <c r="IJ1" s="1961"/>
      <c r="IK1" s="23">
        <f>ID1+1</f>
        <v>34</v>
      </c>
      <c r="IL1" s="1961" t="s">
        <v>74</v>
      </c>
      <c r="IM1" s="1961"/>
      <c r="IN1" s="1961"/>
      <c r="IO1" s="1961"/>
      <c r="IP1" s="1961"/>
      <c r="IQ1" s="1961"/>
      <c r="IR1" s="23">
        <f>IK1+1</f>
        <v>35</v>
      </c>
      <c r="IS1" s="1961" t="s">
        <v>74</v>
      </c>
      <c r="IT1" s="1961"/>
      <c r="IU1" s="1961"/>
      <c r="IV1" s="1961"/>
      <c r="IW1" s="1961"/>
      <c r="IX1" s="1961"/>
      <c r="IY1" s="23">
        <f>IR1+1</f>
        <v>36</v>
      </c>
      <c r="IZ1" s="1961" t="s">
        <v>74</v>
      </c>
      <c r="JA1" s="1961"/>
      <c r="JB1" s="1961"/>
      <c r="JC1" s="1961"/>
      <c r="JD1" s="1961"/>
      <c r="JE1" s="1961"/>
      <c r="JF1" s="23">
        <f>IY1+1</f>
        <v>37</v>
      </c>
      <c r="JG1" s="1961" t="s">
        <v>74</v>
      </c>
      <c r="JH1" s="1961"/>
      <c r="JI1" s="1961"/>
      <c r="JJ1" s="1961"/>
      <c r="JK1" s="1961"/>
      <c r="JL1" s="1961"/>
      <c r="JM1" s="23">
        <f>JF1+1</f>
        <v>38</v>
      </c>
      <c r="JN1" s="1961" t="s">
        <v>74</v>
      </c>
      <c r="JO1" s="1961"/>
      <c r="JP1" s="1961"/>
      <c r="JQ1" s="1961"/>
      <c r="JR1" s="1961"/>
      <c r="JS1" s="1961"/>
      <c r="JT1" s="23">
        <f>JM1+1</f>
        <v>39</v>
      </c>
      <c r="JU1" s="1961" t="s">
        <v>74</v>
      </c>
      <c r="JV1" s="1961"/>
      <c r="JW1" s="1961"/>
      <c r="JX1" s="1961"/>
      <c r="JY1" s="1961"/>
      <c r="JZ1" s="1961"/>
      <c r="KA1" s="23">
        <f>JT1+1</f>
        <v>40</v>
      </c>
      <c r="KB1" s="1961" t="s">
        <v>74</v>
      </c>
      <c r="KC1" s="1961"/>
      <c r="KD1" s="1961"/>
      <c r="KE1" s="1961"/>
      <c r="KF1" s="1961"/>
      <c r="KG1" s="1961"/>
      <c r="KH1" s="23">
        <f>KA1+1</f>
        <v>41</v>
      </c>
      <c r="KI1" s="1961" t="s">
        <v>74</v>
      </c>
      <c r="KJ1" s="1961"/>
      <c r="KK1" s="1961"/>
      <c r="KL1" s="1961"/>
      <c r="KM1" s="1961"/>
      <c r="KN1" s="1961"/>
      <c r="KO1" s="23">
        <f>KH1+1</f>
        <v>42</v>
      </c>
      <c r="KP1" s="1961" t="s">
        <v>74</v>
      </c>
      <c r="KQ1" s="1961"/>
      <c r="KR1" s="1961"/>
      <c r="KS1" s="1961"/>
      <c r="KT1" s="1961"/>
      <c r="KU1" s="1961"/>
      <c r="KV1" s="23">
        <f>KO1+1</f>
        <v>43</v>
      </c>
      <c r="KW1" s="1961" t="s">
        <v>74</v>
      </c>
      <c r="KX1" s="1961"/>
      <c r="KY1" s="1961"/>
      <c r="KZ1" s="1961"/>
      <c r="LA1" s="1961"/>
      <c r="LB1" s="1961"/>
      <c r="LC1" s="23">
        <f>KV1+1</f>
        <v>44</v>
      </c>
      <c r="LD1" s="1961" t="s">
        <v>74</v>
      </c>
      <c r="LE1" s="1961"/>
      <c r="LF1" s="1961"/>
      <c r="LG1" s="1961"/>
      <c r="LH1" s="1961"/>
      <c r="LI1" s="1961"/>
      <c r="LJ1" s="23">
        <f>LC1+1</f>
        <v>45</v>
      </c>
      <c r="LK1" s="1961" t="s">
        <v>74</v>
      </c>
      <c r="LL1" s="1961"/>
      <c r="LM1" s="1961"/>
      <c r="LN1" s="1961"/>
      <c r="LO1" s="1961"/>
      <c r="LP1" s="1961"/>
      <c r="LQ1" s="23">
        <f>LJ1+1</f>
        <v>46</v>
      </c>
      <c r="LR1" s="1961" t="s">
        <v>74</v>
      </c>
      <c r="LS1" s="1961"/>
      <c r="LT1" s="1961"/>
      <c r="LU1" s="1961"/>
      <c r="LV1" s="1961"/>
      <c r="LW1" s="1961"/>
      <c r="LX1" s="23">
        <f>LQ1+1</f>
        <v>47</v>
      </c>
      <c r="LY1" s="1961" t="s">
        <v>74</v>
      </c>
      <c r="LZ1" s="1961"/>
      <c r="MA1" s="1961"/>
      <c r="MB1" s="1961"/>
      <c r="MC1" s="1961"/>
      <c r="MD1" s="1961"/>
      <c r="ME1" s="23">
        <f>LX1+1</f>
        <v>48</v>
      </c>
      <c r="MF1" s="1961" t="s">
        <v>74</v>
      </c>
      <c r="MG1" s="1961"/>
      <c r="MH1" s="1961"/>
      <c r="MI1" s="1961"/>
      <c r="MJ1" s="1961"/>
      <c r="MK1" s="1961"/>
      <c r="MM1" s="1961" t="s">
        <v>74</v>
      </c>
      <c r="MN1" s="1961"/>
      <c r="MO1" s="1961"/>
      <c r="MP1" s="1961"/>
      <c r="MQ1" s="1961"/>
      <c r="MR1" s="1961"/>
      <c r="MT1" s="1961" t="s">
        <v>74</v>
      </c>
      <c r="MU1" s="1961"/>
      <c r="MV1" s="1961"/>
      <c r="MW1" s="1961"/>
      <c r="MX1" s="1961"/>
      <c r="MY1" s="1961"/>
      <c r="NA1" s="1961" t="s">
        <v>74</v>
      </c>
      <c r="NB1" s="1961"/>
      <c r="NC1" s="1961"/>
      <c r="ND1" s="1961"/>
      <c r="NE1" s="1961"/>
      <c r="NF1" s="1961"/>
      <c r="NH1" s="1961" t="s">
        <v>74</v>
      </c>
      <c r="NI1" s="1961"/>
      <c r="NJ1" s="1961"/>
      <c r="NK1" s="1961"/>
      <c r="NL1" s="1961"/>
      <c r="NM1" s="1961"/>
      <c r="NO1" s="1961" t="s">
        <v>74</v>
      </c>
      <c r="NP1" s="1961"/>
      <c r="NQ1" s="1961"/>
      <c r="NR1" s="1961"/>
      <c r="NS1" s="1961"/>
      <c r="NT1" s="1961"/>
      <c r="NV1" s="1961" t="s">
        <v>74</v>
      </c>
      <c r="NW1" s="1961"/>
      <c r="NX1" s="1961"/>
      <c r="NY1" s="1961"/>
      <c r="NZ1" s="1961"/>
      <c r="OA1" s="1961"/>
      <c r="OC1" s="1961" t="s">
        <v>74</v>
      </c>
      <c r="OD1" s="1961"/>
      <c r="OE1" s="1961"/>
      <c r="OF1" s="1961"/>
      <c r="OG1" s="1961"/>
      <c r="OH1" s="1961"/>
      <c r="OJ1" s="1961" t="s">
        <v>74</v>
      </c>
      <c r="OK1" s="1961"/>
      <c r="OL1" s="1961"/>
      <c r="OM1" s="1961"/>
      <c r="ON1" s="1961"/>
      <c r="OO1" s="1961"/>
      <c r="OQ1" s="1961" t="s">
        <v>74</v>
      </c>
      <c r="OR1" s="1961"/>
      <c r="OS1" s="1961"/>
      <c r="OT1" s="1961"/>
      <c r="OU1" s="1961"/>
      <c r="OV1" s="1961"/>
      <c r="OX1" s="1961" t="s">
        <v>74</v>
      </c>
      <c r="OY1" s="1961"/>
      <c r="OZ1" s="1961"/>
      <c r="PA1" s="1961"/>
      <c r="PB1" s="1961"/>
      <c r="PC1" s="1961"/>
      <c r="PE1" s="1961" t="s">
        <v>74</v>
      </c>
      <c r="PF1" s="1961"/>
      <c r="PG1" s="1961"/>
      <c r="PH1" s="1961"/>
      <c r="PI1" s="1961"/>
      <c r="PJ1" s="1961"/>
      <c r="PL1" s="1961" t="s">
        <v>74</v>
      </c>
      <c r="PM1" s="1961"/>
      <c r="PN1" s="1961"/>
      <c r="PO1" s="1961"/>
      <c r="PP1" s="1961"/>
      <c r="PQ1" s="1961"/>
      <c r="PS1" s="1961" t="s">
        <v>74</v>
      </c>
      <c r="PT1" s="1961"/>
      <c r="PU1" s="1961"/>
      <c r="PV1" s="1961"/>
      <c r="PW1" s="1961"/>
      <c r="PX1" s="1961"/>
      <c r="PZ1" s="1961" t="s">
        <v>74</v>
      </c>
      <c r="QA1" s="1961"/>
      <c r="QB1" s="1961"/>
      <c r="QC1" s="1961"/>
      <c r="QD1" s="1961"/>
      <c r="QE1" s="1961"/>
      <c r="QG1" s="1961" t="s">
        <v>74</v>
      </c>
      <c r="QH1" s="1961"/>
      <c r="QI1" s="1961"/>
      <c r="QJ1" s="1961"/>
      <c r="QK1" s="1961"/>
      <c r="QL1" s="1961"/>
      <c r="QN1" s="1961" t="s">
        <v>74</v>
      </c>
      <c r="QO1" s="1961"/>
      <c r="QP1" s="1961"/>
      <c r="QQ1" s="1961"/>
      <c r="QR1" s="1961"/>
      <c r="QS1" s="1961"/>
      <c r="QU1" s="1961" t="s">
        <v>74</v>
      </c>
      <c r="QV1" s="1961"/>
      <c r="QW1" s="1961"/>
      <c r="QX1" s="1961"/>
      <c r="QY1" s="1961"/>
      <c r="QZ1" s="1961"/>
      <c r="RB1" s="1961" t="s">
        <v>74</v>
      </c>
      <c r="RC1" s="1961"/>
      <c r="RD1" s="1961"/>
      <c r="RE1" s="1961"/>
      <c r="RF1" s="1961"/>
      <c r="RG1" s="1961"/>
      <c r="RI1" s="1961" t="s">
        <v>74</v>
      </c>
      <c r="RJ1" s="1961"/>
      <c r="RK1" s="1961"/>
      <c r="RL1" s="1961"/>
      <c r="RM1" s="1961"/>
      <c r="RN1" s="1961"/>
      <c r="RP1" s="1961" t="s">
        <v>74</v>
      </c>
      <c r="RQ1" s="1961"/>
      <c r="RR1" s="1961"/>
      <c r="RS1" s="1961"/>
      <c r="RT1" s="1961"/>
      <c r="RU1" s="1961"/>
      <c r="RW1" s="1961" t="s">
        <v>74</v>
      </c>
      <c r="RX1" s="1961"/>
      <c r="RY1" s="1961"/>
      <c r="RZ1" s="1961"/>
      <c r="SA1" s="1961"/>
      <c r="SB1" s="1961"/>
      <c r="SD1" s="1961" t="s">
        <v>74</v>
      </c>
      <c r="SE1" s="1961"/>
      <c r="SF1" s="1961"/>
      <c r="SG1" s="1961"/>
      <c r="SH1" s="1961"/>
      <c r="SI1" s="1961"/>
      <c r="SK1" s="1961" t="s">
        <v>74</v>
      </c>
      <c r="SL1" s="1961"/>
      <c r="SM1" s="1961"/>
      <c r="SN1" s="1961"/>
      <c r="SO1" s="1961"/>
      <c r="SP1" s="1961"/>
      <c r="SR1" s="1961" t="s">
        <v>74</v>
      </c>
      <c r="SS1" s="1961"/>
      <c r="ST1" s="1961"/>
      <c r="SU1" s="1961"/>
      <c r="SV1" s="1961"/>
      <c r="SW1" s="1961"/>
      <c r="SY1" s="1961" t="s">
        <v>74</v>
      </c>
      <c r="SZ1" s="1961"/>
      <c r="TA1" s="1961"/>
      <c r="TB1" s="1961"/>
      <c r="TC1" s="1961"/>
      <c r="TD1" s="1961"/>
      <c r="TF1" s="1961" t="s">
        <v>74</v>
      </c>
      <c r="TG1" s="1961"/>
      <c r="TH1" s="1961"/>
      <c r="TI1" s="1961"/>
      <c r="TJ1" s="1961"/>
      <c r="TK1" s="1961"/>
      <c r="TM1" s="1961" t="s">
        <v>74</v>
      </c>
      <c r="TN1" s="1961"/>
      <c r="TO1" s="1961"/>
      <c r="TP1" s="1961"/>
      <c r="TQ1" s="1961"/>
      <c r="TR1" s="1961"/>
      <c r="TT1" s="1961" t="s">
        <v>74</v>
      </c>
      <c r="TU1" s="1961"/>
      <c r="TV1" s="1961"/>
      <c r="TW1" s="1961"/>
      <c r="TX1" s="1961"/>
      <c r="TY1" s="1961"/>
      <c r="UA1" s="1961" t="s">
        <v>74</v>
      </c>
      <c r="UB1" s="1961"/>
      <c r="UC1" s="1961"/>
      <c r="UD1" s="1961"/>
      <c r="UE1" s="1961"/>
      <c r="UF1" s="1961"/>
      <c r="UH1" s="1961" t="s">
        <v>74</v>
      </c>
      <c r="UI1" s="1961"/>
      <c r="UJ1" s="1961"/>
      <c r="UK1" s="1961"/>
      <c r="UL1" s="1961"/>
      <c r="UM1" s="1961"/>
      <c r="UO1" s="1961" t="s">
        <v>74</v>
      </c>
      <c r="UP1" s="1961"/>
      <c r="UQ1" s="1961"/>
      <c r="UR1" s="1961"/>
      <c r="US1" s="1961"/>
      <c r="UT1" s="1961"/>
      <c r="UV1" s="1961" t="s">
        <v>74</v>
      </c>
      <c r="UW1" s="1961"/>
      <c r="UX1" s="1961"/>
      <c r="UY1" s="1961"/>
      <c r="UZ1" s="1961"/>
      <c r="VA1" s="1961"/>
      <c r="VB1" s="23">
        <f>UU2+1</f>
        <v>77</v>
      </c>
      <c r="VC1" s="1961" t="s">
        <v>74</v>
      </c>
      <c r="VD1" s="1961"/>
      <c r="VE1" s="1961"/>
      <c r="VF1" s="1961"/>
      <c r="VG1" s="1961"/>
      <c r="VH1" s="1961"/>
      <c r="VI1" s="23">
        <f>VB1+1</f>
        <v>78</v>
      </c>
      <c r="VJ1" s="1961" t="s">
        <v>74</v>
      </c>
      <c r="VK1" s="1961"/>
      <c r="VL1" s="1961"/>
      <c r="VM1" s="1961"/>
      <c r="VN1" s="1961"/>
      <c r="VO1" s="1961"/>
      <c r="VP1" s="23">
        <f>VI1+1</f>
        <v>79</v>
      </c>
      <c r="VQ1" s="1961" t="s">
        <v>74</v>
      </c>
      <c r="VR1" s="1961"/>
      <c r="VS1" s="1961"/>
      <c r="VT1" s="1961"/>
      <c r="VU1" s="1961"/>
      <c r="VV1" s="1961"/>
      <c r="VW1" s="23">
        <f>VP1+1</f>
        <v>80</v>
      </c>
      <c r="VX1" s="1961" t="s">
        <v>74</v>
      </c>
      <c r="VY1" s="1961"/>
      <c r="VZ1" s="1961"/>
      <c r="WA1" s="1961"/>
      <c r="WB1" s="1961"/>
      <c r="WC1" s="1961"/>
      <c r="WD1" s="154"/>
      <c r="WE1" s="1961" t="s">
        <v>74</v>
      </c>
      <c r="WF1" s="1961"/>
      <c r="WG1" s="1961"/>
      <c r="WH1" s="1961"/>
      <c r="WI1" s="1961"/>
      <c r="WJ1" s="1961"/>
      <c r="WL1" s="1961" t="s">
        <v>74</v>
      </c>
      <c r="WM1" s="1961"/>
      <c r="WN1" s="1961"/>
      <c r="WO1" s="1961"/>
      <c r="WP1" s="1961"/>
      <c r="WQ1" s="1961"/>
      <c r="WS1" s="1961" t="s">
        <v>74</v>
      </c>
      <c r="WT1" s="1961"/>
      <c r="WU1" s="1961"/>
      <c r="WV1" s="1961"/>
      <c r="WW1" s="1961"/>
      <c r="WX1" s="1961"/>
      <c r="WZ1" s="1961" t="s">
        <v>74</v>
      </c>
      <c r="XA1" s="1961"/>
      <c r="XB1" s="1961"/>
      <c r="XC1" s="1961"/>
      <c r="XD1" s="1961"/>
      <c r="XE1" s="1961"/>
      <c r="XG1" s="1961" t="s">
        <v>74</v>
      </c>
      <c r="XH1" s="1961"/>
      <c r="XI1" s="1961"/>
      <c r="XJ1" s="1961"/>
      <c r="XK1" s="1961"/>
      <c r="XL1" s="1961"/>
      <c r="XN1" s="1961" t="s">
        <v>74</v>
      </c>
      <c r="XO1" s="1961"/>
      <c r="XP1" s="1961"/>
      <c r="XQ1" s="1961"/>
      <c r="XR1" s="1961"/>
      <c r="XS1" s="1961"/>
      <c r="XU1" s="1961" t="s">
        <v>74</v>
      </c>
      <c r="XV1" s="1961"/>
      <c r="XW1" s="1961"/>
      <c r="XX1" s="1961"/>
      <c r="XY1" s="1961"/>
      <c r="XZ1" s="1961"/>
      <c r="YB1" s="1961" t="s">
        <v>74</v>
      </c>
      <c r="YC1" s="1961"/>
      <c r="YD1" s="1961"/>
      <c r="YE1" s="1961"/>
      <c r="YF1" s="1961"/>
      <c r="YG1" s="1961"/>
      <c r="YI1" s="1961" t="s">
        <v>74</v>
      </c>
      <c r="YJ1" s="1961"/>
      <c r="YK1" s="1961"/>
      <c r="YL1" s="1961"/>
      <c r="YM1" s="1961"/>
      <c r="YN1" s="1961"/>
      <c r="YP1" s="1961" t="s">
        <v>74</v>
      </c>
      <c r="YQ1" s="1961"/>
      <c r="YR1" s="1961"/>
      <c r="YS1" s="1961"/>
      <c r="YT1" s="1961"/>
      <c r="YU1" s="1961"/>
      <c r="YW1" s="1961" t="s">
        <v>74</v>
      </c>
      <c r="YX1" s="1961"/>
      <c r="YY1" s="1961"/>
      <c r="YZ1" s="1961"/>
      <c r="ZA1" s="1961"/>
      <c r="ZB1" s="1961"/>
      <c r="ZD1" s="1961" t="s">
        <v>74</v>
      </c>
      <c r="ZE1" s="1961"/>
      <c r="ZF1" s="1961"/>
      <c r="ZG1" s="1961"/>
      <c r="ZH1" s="1961"/>
      <c r="ZI1" s="1961"/>
      <c r="ZK1" s="1961" t="s">
        <v>74</v>
      </c>
      <c r="ZL1" s="1961"/>
      <c r="ZM1" s="1961"/>
      <c r="ZN1" s="1961"/>
      <c r="ZO1" s="1961"/>
      <c r="ZP1" s="1961"/>
      <c r="ZR1" s="1961" t="s">
        <v>74</v>
      </c>
      <c r="ZS1" s="1961"/>
      <c r="ZT1" s="1961"/>
      <c r="ZU1" s="1961"/>
      <c r="ZV1" s="1961"/>
      <c r="ZW1" s="1961"/>
      <c r="ZY1" s="1961" t="s">
        <v>74</v>
      </c>
      <c r="ZZ1" s="1961"/>
      <c r="AAA1" s="1961"/>
      <c r="AAB1" s="1961"/>
      <c r="AAC1" s="1961"/>
      <c r="AAD1" s="1961"/>
      <c r="AAF1" s="1961" t="s">
        <v>74</v>
      </c>
      <c r="AAG1" s="1961"/>
      <c r="AAH1" s="1961"/>
      <c r="AAI1" s="1961"/>
      <c r="AAJ1" s="1961"/>
      <c r="AAK1" s="1961"/>
      <c r="AAM1" s="1961" t="s">
        <v>74</v>
      </c>
      <c r="AAN1" s="1961"/>
      <c r="AAO1" s="1961"/>
      <c r="AAP1" s="1961"/>
      <c r="AAQ1" s="1961"/>
      <c r="AAR1" s="1961"/>
      <c r="AAT1" s="1961" t="s">
        <v>74</v>
      </c>
      <c r="AAU1" s="1961"/>
      <c r="AAV1" s="1961"/>
      <c r="AAW1" s="1961"/>
      <c r="AAX1" s="1961"/>
      <c r="AAY1" s="1961"/>
      <c r="ABA1" s="1961" t="s">
        <v>74</v>
      </c>
      <c r="ABB1" s="1961"/>
      <c r="ABC1" s="1961"/>
      <c r="ABD1" s="1961"/>
      <c r="ABE1" s="1961"/>
      <c r="ABF1" s="1961"/>
      <c r="ABH1" s="1961" t="s">
        <v>74</v>
      </c>
      <c r="ABI1" s="1961"/>
      <c r="ABJ1" s="1961"/>
      <c r="ABK1" s="1961"/>
      <c r="ABL1" s="1961"/>
      <c r="ABM1" s="1961"/>
      <c r="ABO1" s="1961" t="s">
        <v>74</v>
      </c>
      <c r="ABP1" s="1961"/>
      <c r="ABQ1" s="1961"/>
      <c r="ABR1" s="1961"/>
      <c r="ABS1" s="1961"/>
      <c r="ABT1" s="1961"/>
      <c r="ABV1" s="1961" t="s">
        <v>74</v>
      </c>
      <c r="ABW1" s="1961"/>
      <c r="ABX1" s="1961"/>
      <c r="ABY1" s="1961"/>
      <c r="ABZ1" s="1961"/>
      <c r="ACA1" s="1961"/>
      <c r="ACC1" s="1961" t="s">
        <v>74</v>
      </c>
      <c r="ACD1" s="1961"/>
      <c r="ACE1" s="1961"/>
      <c r="ACF1" s="1961"/>
      <c r="ACG1" s="1961"/>
      <c r="ACH1" s="1961"/>
      <c r="ACJ1" s="1961" t="s">
        <v>74</v>
      </c>
      <c r="ACK1" s="1961"/>
      <c r="ACL1" s="1961"/>
      <c r="ACM1" s="1961"/>
      <c r="ACN1" s="1961"/>
      <c r="ACO1" s="1961"/>
      <c r="ACQ1" s="1961" t="s">
        <v>74</v>
      </c>
      <c r="ACR1" s="1961"/>
      <c r="ACS1" s="1961"/>
      <c r="ACT1" s="1961"/>
      <c r="ACU1" s="1961"/>
      <c r="ACV1" s="1961"/>
      <c r="ACX1" s="1961" t="s">
        <v>74</v>
      </c>
      <c r="ACY1" s="1961"/>
      <c r="ACZ1" s="1961"/>
      <c r="ADA1" s="1961"/>
      <c r="ADB1" s="1961"/>
      <c r="ADC1" s="1961"/>
      <c r="ADE1" s="1961" t="s">
        <v>74</v>
      </c>
      <c r="ADF1" s="1961"/>
      <c r="ADG1" s="1961"/>
      <c r="ADH1" s="1961"/>
      <c r="ADI1" s="1961"/>
      <c r="ADJ1" s="1961"/>
      <c r="ADL1" s="1961" t="s">
        <v>74</v>
      </c>
      <c r="ADM1" s="1961"/>
      <c r="ADN1" s="1961"/>
      <c r="ADO1" s="1961"/>
      <c r="ADP1" s="1961"/>
      <c r="ADQ1" s="1961"/>
      <c r="ADS1" s="1961" t="s">
        <v>74</v>
      </c>
      <c r="ADT1" s="1961"/>
      <c r="ADU1" s="1961"/>
      <c r="ADV1" s="1961"/>
      <c r="ADW1" s="1961"/>
      <c r="ADX1" s="1961"/>
      <c r="ADZ1" s="1961" t="s">
        <v>74</v>
      </c>
      <c r="AEA1" s="1961"/>
      <c r="AEB1" s="1961"/>
      <c r="AEC1" s="1961"/>
      <c r="AED1" s="1961"/>
      <c r="AEE1" s="1961"/>
      <c r="AEG1" s="1961" t="s">
        <v>74</v>
      </c>
      <c r="AEH1" s="1961"/>
      <c r="AEI1" s="1961"/>
      <c r="AEJ1" s="1961"/>
      <c r="AEK1" s="1961"/>
      <c r="AEL1" s="1961"/>
      <c r="AEN1" s="1961" t="s">
        <v>74</v>
      </c>
      <c r="AEO1" s="1961"/>
      <c r="AEP1" s="1961"/>
      <c r="AEQ1" s="1961"/>
      <c r="AER1" s="1961"/>
      <c r="AES1" s="1961"/>
      <c r="AEU1" s="1961" t="s">
        <v>74</v>
      </c>
      <c r="AEV1" s="1961"/>
      <c r="AEW1" s="1961"/>
      <c r="AEX1" s="1961"/>
      <c r="AEY1" s="1961"/>
      <c r="AEZ1" s="1961"/>
      <c r="AFB1" s="1961" t="s">
        <v>74</v>
      </c>
      <c r="AFC1" s="1961"/>
      <c r="AFD1" s="1961"/>
      <c r="AFE1" s="1961"/>
      <c r="AFF1" s="1961"/>
      <c r="AFG1" s="1961"/>
      <c r="AFI1" s="1961" t="s">
        <v>74</v>
      </c>
      <c r="AFJ1" s="1961"/>
      <c r="AFK1" s="1961"/>
      <c r="AFL1" s="1961"/>
      <c r="AFM1" s="1961"/>
      <c r="AFN1" s="1961"/>
      <c r="AFP1" s="1961" t="s">
        <v>74</v>
      </c>
      <c r="AFQ1" s="1961"/>
      <c r="AFR1" s="1961"/>
      <c r="AFS1" s="1961"/>
      <c r="AFT1" s="1961"/>
      <c r="AFU1" s="1961"/>
      <c r="AFW1" s="1961" t="s">
        <v>74</v>
      </c>
      <c r="AFX1" s="1961"/>
      <c r="AFY1" s="1961"/>
      <c r="AFZ1" s="1961"/>
      <c r="AGA1" s="1961"/>
      <c r="AGB1" s="1961"/>
      <c r="AGD1" s="1961" t="s">
        <v>74</v>
      </c>
      <c r="AGE1" s="1961"/>
      <c r="AGF1" s="1961"/>
      <c r="AGG1" s="1961"/>
      <c r="AGH1" s="1961"/>
      <c r="AGI1" s="1961"/>
      <c r="AGK1" s="1961" t="s">
        <v>74</v>
      </c>
      <c r="AGL1" s="1961"/>
      <c r="AGM1" s="1961"/>
      <c r="AGN1" s="1961"/>
      <c r="AGO1" s="1961"/>
      <c r="AGP1" s="1961"/>
      <c r="AGR1" s="1961" t="s">
        <v>74</v>
      </c>
      <c r="AGS1" s="1961"/>
      <c r="AGT1" s="1961"/>
      <c r="AGU1" s="1961"/>
      <c r="AGV1" s="1961"/>
      <c r="AGW1" s="1961"/>
      <c r="AGY1" s="1961" t="s">
        <v>74</v>
      </c>
      <c r="AGZ1" s="1961"/>
      <c r="AHA1" s="1961"/>
      <c r="AHB1" s="1961"/>
      <c r="AHC1" s="1961"/>
      <c r="AHD1" s="1961"/>
      <c r="AHF1" s="1961" t="s">
        <v>74</v>
      </c>
      <c r="AHG1" s="1961"/>
      <c r="AHH1" s="1961"/>
      <c r="AHI1" s="1961"/>
      <c r="AHJ1" s="1961"/>
      <c r="AHK1" s="1961"/>
      <c r="AHM1" s="1961" t="s">
        <v>74</v>
      </c>
      <c r="AHN1" s="1961"/>
      <c r="AHO1" s="1961"/>
      <c r="AHP1" s="1961"/>
      <c r="AHQ1" s="1961"/>
      <c r="AHR1" s="1961"/>
      <c r="AHT1" s="1961" t="s">
        <v>74</v>
      </c>
      <c r="AHU1" s="1961"/>
      <c r="AHV1" s="1961"/>
      <c r="AHW1" s="1961"/>
      <c r="AHX1" s="1961"/>
      <c r="AHY1" s="1961"/>
      <c r="AIA1" s="1961" t="s">
        <v>74</v>
      </c>
      <c r="AIB1" s="1961"/>
      <c r="AIC1" s="1961"/>
      <c r="AID1" s="1961"/>
      <c r="AIE1" s="1961"/>
      <c r="AIF1" s="1961"/>
      <c r="AIH1" s="1961" t="s">
        <v>74</v>
      </c>
      <c r="AII1" s="1961"/>
      <c r="AIJ1" s="1961"/>
      <c r="AIK1" s="1961"/>
      <c r="AIL1" s="1961"/>
      <c r="AIM1" s="1961"/>
      <c r="AIO1" s="1961" t="s">
        <v>74</v>
      </c>
      <c r="AIP1" s="1961"/>
      <c r="AIQ1" s="1961"/>
      <c r="AIR1" s="1961"/>
      <c r="AIS1" s="1961"/>
      <c r="AIT1" s="1961"/>
      <c r="AIV1" s="1961" t="s">
        <v>74</v>
      </c>
      <c r="AIW1" s="1961"/>
      <c r="AIX1" s="1961"/>
      <c r="AIY1" s="1961"/>
      <c r="AIZ1" s="1961"/>
      <c r="AJA1" s="1961"/>
      <c r="AJC1" s="1961" t="s">
        <v>74</v>
      </c>
      <c r="AJD1" s="1961"/>
      <c r="AJE1" s="1961"/>
      <c r="AJF1" s="1961"/>
      <c r="AJG1" s="1961"/>
      <c r="AJH1" s="1961"/>
      <c r="AJJ1" s="1961" t="s">
        <v>74</v>
      </c>
      <c r="AJK1" s="1961"/>
      <c r="AJL1" s="1961"/>
      <c r="AJM1" s="1961"/>
      <c r="AJN1" s="1961"/>
      <c r="AJO1" s="1961"/>
      <c r="AJQ1" s="1961" t="s">
        <v>74</v>
      </c>
      <c r="AJR1" s="1961"/>
      <c r="AJS1" s="1961"/>
      <c r="AJT1" s="1961"/>
      <c r="AJU1" s="1961"/>
      <c r="AJV1" s="1961"/>
      <c r="AJX1" s="1961" t="s">
        <v>74</v>
      </c>
      <c r="AJY1" s="1961"/>
      <c r="AJZ1" s="1961"/>
      <c r="AKA1" s="1961"/>
      <c r="AKB1" s="1961"/>
      <c r="AKC1" s="1961"/>
      <c r="AKE1" s="1961" t="s">
        <v>74</v>
      </c>
      <c r="AKF1" s="1961"/>
      <c r="AKG1" s="1961"/>
      <c r="AKH1" s="1961"/>
      <c r="AKI1" s="1961"/>
      <c r="AKJ1" s="1961"/>
    </row>
    <row r="2" spans="1:973" ht="32.25" customHeight="1" thickBot="1">
      <c r="A2" s="1962" t="s">
        <v>701</v>
      </c>
      <c r="B2" s="1962"/>
      <c r="C2" s="1962"/>
      <c r="D2" s="1962"/>
      <c r="E2" s="1962"/>
      <c r="F2" s="153"/>
      <c r="H2" s="1962" t="str">
        <f>A2</f>
        <v>FACTURAS    CENTRAL  MARZO      2011</v>
      </c>
      <c r="I2" s="1962"/>
      <c r="J2" s="1962"/>
      <c r="K2" s="1962"/>
      <c r="L2" s="1962"/>
      <c r="M2" s="169"/>
      <c r="N2" t="s">
        <v>207</v>
      </c>
      <c r="O2" s="1962" t="str">
        <f>H2</f>
        <v>FACTURAS    CENTRAL  MARZO      2011</v>
      </c>
      <c r="P2" s="1962"/>
      <c r="Q2" s="1962"/>
      <c r="R2" s="1962"/>
      <c r="S2" s="1962"/>
      <c r="T2" s="273"/>
      <c r="U2" t="s">
        <v>207</v>
      </c>
      <c r="V2" s="1962" t="str">
        <f>H2</f>
        <v>FACTURAS    CENTRAL  MARZO      2011</v>
      </c>
      <c r="W2" s="1962"/>
      <c r="X2" s="1962"/>
      <c r="Y2" s="1962"/>
      <c r="Z2" s="1962"/>
      <c r="AA2" s="253"/>
      <c r="AC2" s="1962" t="str">
        <f>H2</f>
        <v>FACTURAS    CENTRAL  MARZO      2011</v>
      </c>
      <c r="AD2" s="1962"/>
      <c r="AE2" s="1962"/>
      <c r="AF2" s="1962"/>
      <c r="AG2" s="1962"/>
      <c r="AH2" s="169"/>
      <c r="AJ2" s="1962" t="str">
        <f>O2</f>
        <v>FACTURAS    CENTRAL  MARZO      2011</v>
      </c>
      <c r="AK2" s="1962"/>
      <c r="AL2" s="1962"/>
      <c r="AM2" s="1962"/>
      <c r="AN2" s="1962"/>
      <c r="AO2" s="327"/>
      <c r="AQ2" s="1962" t="str">
        <f>V2</f>
        <v>FACTURAS    CENTRAL  MARZO      2011</v>
      </c>
      <c r="AR2" s="1962"/>
      <c r="AS2" s="1962"/>
      <c r="AT2" s="1962"/>
      <c r="AU2" s="1962"/>
      <c r="AV2" s="329"/>
      <c r="AX2" s="1962" t="str">
        <f>V2</f>
        <v>FACTURAS    CENTRAL  MARZO      2011</v>
      </c>
      <c r="AY2" s="1962"/>
      <c r="AZ2" s="1962"/>
      <c r="BA2" s="1962"/>
      <c r="BB2" s="1962"/>
      <c r="BC2" s="264"/>
      <c r="BE2" s="1962" t="str">
        <f>V2</f>
        <v>FACTURAS    CENTRAL  MARZO      2011</v>
      </c>
      <c r="BF2" s="1962"/>
      <c r="BG2" s="1962"/>
      <c r="BH2" s="1962"/>
      <c r="BI2" s="1962"/>
      <c r="BJ2" s="255"/>
      <c r="BL2" s="1962" t="str">
        <f>AC2</f>
        <v>FACTURAS    CENTRAL  MARZO      2011</v>
      </c>
      <c r="BM2" s="1962"/>
      <c r="BN2" s="1962"/>
      <c r="BO2" s="1962"/>
      <c r="BP2" s="1962"/>
      <c r="BQ2" s="169"/>
      <c r="BS2" s="1962" t="str">
        <f>BE2</f>
        <v>FACTURAS    CENTRAL  MARZO      2011</v>
      </c>
      <c r="BT2" s="1962"/>
      <c r="BU2" s="1962"/>
      <c r="BV2" s="1962"/>
      <c r="BW2" s="1962"/>
      <c r="BX2" s="255"/>
      <c r="BZ2" s="1962" t="str">
        <f>BL2</f>
        <v>FACTURAS    CENTRAL  MARZO      2011</v>
      </c>
      <c r="CA2" s="1962"/>
      <c r="CB2" s="1962"/>
      <c r="CC2" s="1962"/>
      <c r="CD2" s="1962"/>
      <c r="CE2" s="216"/>
      <c r="CG2" s="1962" t="str">
        <f>BS2</f>
        <v>FACTURAS    CENTRAL  MARZO      2011</v>
      </c>
      <c r="CH2" s="1962"/>
      <c r="CI2" s="1962"/>
      <c r="CJ2" s="1962"/>
      <c r="CK2" s="1962"/>
      <c r="CL2" s="336"/>
      <c r="CN2" s="1962" t="str">
        <f>BZ2</f>
        <v>FACTURAS    CENTRAL  MARZO      2011</v>
      </c>
      <c r="CO2" s="1962"/>
      <c r="CP2" s="1962"/>
      <c r="CQ2" s="1962"/>
      <c r="CR2" s="1962"/>
      <c r="CS2" s="230"/>
      <c r="CU2" s="1962" t="str">
        <f>CN2</f>
        <v>FACTURAS    CENTRAL  MARZO      2011</v>
      </c>
      <c r="CV2" s="1962"/>
      <c r="CW2" s="1962"/>
      <c r="CX2" s="1962"/>
      <c r="CY2" s="1962"/>
      <c r="CZ2" s="153"/>
      <c r="DB2" s="1962" t="str">
        <f>CU2</f>
        <v>FACTURAS    CENTRAL  MARZO      2011</v>
      </c>
      <c r="DC2" s="1962"/>
      <c r="DD2" s="1962"/>
      <c r="DE2" s="1962"/>
      <c r="DF2" s="1962"/>
      <c r="DG2" s="232"/>
      <c r="DI2" s="1962" t="str">
        <f>DB2</f>
        <v>FACTURAS    CENTRAL  MARZO      2011</v>
      </c>
      <c r="DJ2" s="1962"/>
      <c r="DK2" s="1962"/>
      <c r="DL2" s="1962"/>
      <c r="DM2" s="1962"/>
      <c r="DN2" s="301"/>
      <c r="DP2" s="1962" t="str">
        <f>DB2</f>
        <v>FACTURAS    CENTRAL  MARZO      2011</v>
      </c>
      <c r="DQ2" s="1962"/>
      <c r="DR2" s="1962"/>
      <c r="DS2" s="1962"/>
      <c r="DT2" s="1962"/>
      <c r="DU2" s="281"/>
      <c r="DW2" s="1962" t="str">
        <f>DP2</f>
        <v>FACTURAS    CENTRAL  MARZO      2011</v>
      </c>
      <c r="DX2" s="1962"/>
      <c r="DY2" s="1962"/>
      <c r="DZ2" s="1962"/>
      <c r="EA2" s="1962"/>
      <c r="EB2" s="283"/>
      <c r="ED2" s="1962" t="str">
        <f>DB2</f>
        <v>FACTURAS    CENTRAL  MARZO      2011</v>
      </c>
      <c r="EE2" s="1962"/>
      <c r="EF2" s="1962"/>
      <c r="EG2" s="1962"/>
      <c r="EH2" s="1962"/>
      <c r="EI2" s="216"/>
      <c r="EK2" s="1962" t="str">
        <f>ED2</f>
        <v>FACTURAS    CENTRAL  MARZO      2011</v>
      </c>
      <c r="EL2" s="1962"/>
      <c r="EM2" s="1962"/>
      <c r="EN2" s="1962"/>
      <c r="EO2" s="1962"/>
      <c r="EP2" s="230"/>
      <c r="ER2" s="1962" t="str">
        <f>EK2</f>
        <v>FACTURAS    CENTRAL  MARZO      2011</v>
      </c>
      <c r="ES2" s="1962"/>
      <c r="ET2" s="1962"/>
      <c r="EU2" s="1962"/>
      <c r="EV2" s="1962"/>
      <c r="EW2" s="311"/>
      <c r="EY2" s="1962" t="str">
        <f>ER2</f>
        <v>FACTURAS    CENTRAL  MARZO      2011</v>
      </c>
      <c r="EZ2" s="1962"/>
      <c r="FA2" s="1962"/>
      <c r="FB2" s="1962"/>
      <c r="FC2" s="1962"/>
      <c r="FD2" s="323"/>
      <c r="FF2" s="1962" t="str">
        <f>EK2</f>
        <v>FACTURAS    CENTRAL  MARZO      2011</v>
      </c>
      <c r="FG2" s="1962"/>
      <c r="FH2" s="1962"/>
      <c r="FI2" s="1962"/>
      <c r="FJ2" s="1962"/>
      <c r="FK2" s="169"/>
      <c r="FM2" s="1962" t="str">
        <f>ER2</f>
        <v>FACTURAS    CENTRAL  MARZO      2011</v>
      </c>
      <c r="FN2" s="1962"/>
      <c r="FO2" s="1962"/>
      <c r="FP2" s="1962"/>
      <c r="FQ2" s="1962"/>
      <c r="FR2" s="448"/>
      <c r="FT2" s="1962" t="str">
        <f>FF2</f>
        <v>FACTURAS    CENTRAL  MARZO      2011</v>
      </c>
      <c r="FU2" s="1962"/>
      <c r="FV2" s="1962"/>
      <c r="FW2" s="1962"/>
      <c r="FX2" s="1962"/>
      <c r="FY2" s="169"/>
      <c r="GA2" s="1962" t="str">
        <f>FT2</f>
        <v>FACTURAS    CENTRAL  MARZO      2011</v>
      </c>
      <c r="GB2" s="1962"/>
      <c r="GC2" s="1962"/>
      <c r="GD2" s="1962"/>
      <c r="GE2" s="1962"/>
      <c r="GF2" s="355"/>
      <c r="GH2" s="1962" t="str">
        <f>FT2</f>
        <v>FACTURAS    CENTRAL  MARZO      2011</v>
      </c>
      <c r="GI2" s="1962"/>
      <c r="GJ2" s="1962"/>
      <c r="GK2" s="1962"/>
      <c r="GL2" s="1962"/>
      <c r="GM2" s="273"/>
      <c r="GO2" s="1962" t="str">
        <f>GH2</f>
        <v>FACTURAS    CENTRAL  MARZO      2011</v>
      </c>
      <c r="GP2" s="1962"/>
      <c r="GQ2" s="1962"/>
      <c r="GR2" s="1962"/>
      <c r="GS2" s="1962"/>
      <c r="GT2" s="304"/>
      <c r="GV2" s="1962" t="str">
        <f>FT2</f>
        <v>FACTURAS    CENTRAL  MARZO      2011</v>
      </c>
      <c r="GW2" s="1962"/>
      <c r="GX2" s="1962"/>
      <c r="GY2" s="1962"/>
      <c r="GZ2" s="1962"/>
      <c r="HA2" s="264"/>
      <c r="HC2" s="1962" t="str">
        <f>GA2</f>
        <v>FACTURAS    CENTRAL  MARZO      2011</v>
      </c>
      <c r="HD2" s="1962"/>
      <c r="HE2" s="1962"/>
      <c r="HF2" s="1962"/>
      <c r="HG2" s="1962"/>
      <c r="HH2" s="454"/>
      <c r="HJ2" s="1962" t="str">
        <f>FT2</f>
        <v>FACTURAS    CENTRAL  MARZO      2011</v>
      </c>
      <c r="HK2" s="1962"/>
      <c r="HL2" s="1962"/>
      <c r="HM2" s="1962"/>
      <c r="HN2" s="1962"/>
      <c r="HO2" s="228"/>
      <c r="HQ2" s="1962" t="str">
        <f>HJ2</f>
        <v>FACTURAS    CENTRAL  MARZO      2011</v>
      </c>
      <c r="HR2" s="1962"/>
      <c r="HS2" s="1962"/>
      <c r="HT2" s="1962"/>
      <c r="HU2" s="1962"/>
      <c r="HV2" s="228"/>
      <c r="HX2" s="1962" t="str">
        <f>HQ2</f>
        <v>FACTURAS    CENTRAL  MARZO      2011</v>
      </c>
      <c r="HY2" s="1962"/>
      <c r="HZ2" s="1962"/>
      <c r="IA2" s="1962"/>
      <c r="IB2" s="1962"/>
      <c r="IC2" s="361"/>
      <c r="IE2" s="1962" t="str">
        <f>HQ2</f>
        <v>FACTURAS    CENTRAL  MARZO      2011</v>
      </c>
      <c r="IF2" s="1962"/>
      <c r="IG2" s="1962"/>
      <c r="IH2" s="1962"/>
      <c r="II2" s="1962"/>
      <c r="IJ2" s="169"/>
      <c r="IL2" s="1962" t="str">
        <f>IE2</f>
        <v>FACTURAS    CENTRAL  MARZO      2011</v>
      </c>
      <c r="IM2" s="1962"/>
      <c r="IN2" s="1962"/>
      <c r="IO2" s="1962"/>
      <c r="IP2" s="1962"/>
      <c r="IQ2" s="307"/>
      <c r="IS2" s="2"/>
      <c r="IT2" s="1962" t="str">
        <f>CU2</f>
        <v>FACTURAS    CENTRAL  MARZO      2011</v>
      </c>
      <c r="IU2" s="1962"/>
      <c r="IV2" s="1962"/>
      <c r="IW2" s="1962"/>
      <c r="IX2" s="1962"/>
      <c r="IZ2" s="2"/>
      <c r="JA2" s="1962" t="str">
        <f>FF2</f>
        <v>FACTURAS    CENTRAL  MARZO      2011</v>
      </c>
      <c r="JB2" s="1962"/>
      <c r="JC2" s="1962"/>
      <c r="JD2" s="1962"/>
      <c r="JE2" s="1962"/>
      <c r="JG2" s="2"/>
      <c r="JH2" s="1962" t="str">
        <f>FT2</f>
        <v>FACTURAS    CENTRAL  MARZO      2011</v>
      </c>
      <c r="JI2" s="1962"/>
      <c r="JJ2" s="1962"/>
      <c r="JK2" s="1962"/>
      <c r="JL2" s="1962"/>
      <c r="JN2" s="2"/>
      <c r="JO2" s="1962" t="str">
        <f>GH2</f>
        <v>FACTURAS    CENTRAL  MARZO      2011</v>
      </c>
      <c r="JP2" s="1962"/>
      <c r="JQ2" s="1962"/>
      <c r="JR2" s="1962"/>
      <c r="JS2" s="1962"/>
      <c r="JU2" s="2"/>
      <c r="JV2" s="1962" t="str">
        <f>IE2</f>
        <v>FACTURAS    CENTRAL  MARZO      2011</v>
      </c>
      <c r="JW2" s="1962"/>
      <c r="JX2" s="1962"/>
      <c r="JY2" s="1962"/>
      <c r="JZ2" s="1962"/>
      <c r="KB2" s="2"/>
      <c r="KC2" s="1962" t="str">
        <f>IL2</f>
        <v>FACTURAS    CENTRAL  MARZO      2011</v>
      </c>
      <c r="KD2" s="1962"/>
      <c r="KE2" s="1962"/>
      <c r="KF2" s="1962"/>
      <c r="KG2" s="1962"/>
      <c r="KI2" s="2"/>
      <c r="KJ2" s="1962" t="str">
        <f>KC2</f>
        <v>FACTURAS    CENTRAL  MARZO      2011</v>
      </c>
      <c r="KK2" s="1962"/>
      <c r="KL2" s="1962"/>
      <c r="KM2" s="1962"/>
      <c r="KN2" s="1962"/>
      <c r="KP2" s="2"/>
      <c r="KQ2" s="1962" t="str">
        <f>JV2</f>
        <v>FACTURAS    CENTRAL  MARZO      2011</v>
      </c>
      <c r="KR2" s="1962"/>
      <c r="KS2" s="1962"/>
      <c r="KT2" s="1962"/>
      <c r="KU2" s="1962"/>
      <c r="KW2" s="2"/>
      <c r="KX2" s="1962" t="str">
        <f>KQ2</f>
        <v>FACTURAS    CENTRAL  MARZO      2011</v>
      </c>
      <c r="KY2" s="1962"/>
      <c r="KZ2" s="1962"/>
      <c r="LA2" s="1962"/>
      <c r="LB2" s="1962"/>
      <c r="LD2" s="2"/>
      <c r="LE2" s="1962" t="str">
        <f>KX2</f>
        <v>FACTURAS    CENTRAL  MARZO      2011</v>
      </c>
      <c r="LF2" s="1962"/>
      <c r="LG2" s="1962"/>
      <c r="LH2" s="1962"/>
      <c r="LI2" s="1962"/>
      <c r="LK2" s="2"/>
      <c r="LL2" s="1962" t="str">
        <f>LE2</f>
        <v>FACTURAS    CENTRAL  MARZO      2011</v>
      </c>
      <c r="LM2" s="1962"/>
      <c r="LN2" s="1962"/>
      <c r="LO2" s="1962"/>
      <c r="LP2" s="1962"/>
      <c r="LR2" s="2"/>
      <c r="LS2" s="1962" t="str">
        <f>KQ2</f>
        <v>FACTURAS    CENTRAL  MARZO      2011</v>
      </c>
      <c r="LT2" s="1962"/>
      <c r="LU2" s="1962"/>
      <c r="LV2" s="1962"/>
      <c r="LW2" s="1962"/>
      <c r="LY2" s="2"/>
      <c r="LZ2" s="1962" t="str">
        <f>KX2</f>
        <v>FACTURAS    CENTRAL  MARZO      2011</v>
      </c>
      <c r="MA2" s="1962"/>
      <c r="MB2" s="1962"/>
      <c r="MC2" s="1962"/>
      <c r="MD2" s="1962"/>
      <c r="MF2" s="2"/>
      <c r="MG2" s="1962" t="str">
        <f>IT2</f>
        <v>FACTURAS    CENTRAL  MARZO      2011</v>
      </c>
      <c r="MH2" s="1962"/>
      <c r="MI2" s="1962"/>
      <c r="MJ2" s="1962"/>
      <c r="MK2" s="1962"/>
      <c r="ML2" s="23">
        <f>ME1+1</f>
        <v>49</v>
      </c>
      <c r="MM2" s="2"/>
      <c r="MN2" s="1962" t="str">
        <f>JA2</f>
        <v>FACTURAS    CENTRAL  MARZO      2011</v>
      </c>
      <c r="MO2" s="1962"/>
      <c r="MP2" s="1962"/>
      <c r="MQ2" s="1962"/>
      <c r="MR2" s="1962"/>
      <c r="MS2" s="23">
        <f>ML2+1</f>
        <v>50</v>
      </c>
      <c r="MT2" s="2"/>
      <c r="MU2" s="1962" t="str">
        <f>JH2</f>
        <v>FACTURAS    CENTRAL  MARZO      2011</v>
      </c>
      <c r="MV2" s="1962"/>
      <c r="MW2" s="1962"/>
      <c r="MX2" s="1962"/>
      <c r="MY2" s="1962"/>
      <c r="MZ2" s="23">
        <f>MS2+1</f>
        <v>51</v>
      </c>
      <c r="NA2" s="2"/>
      <c r="NB2" s="1962" t="str">
        <f>JH2</f>
        <v>FACTURAS    CENTRAL  MARZO      2011</v>
      </c>
      <c r="NC2" s="1962"/>
      <c r="ND2" s="1962"/>
      <c r="NE2" s="1962"/>
      <c r="NF2" s="1962"/>
      <c r="NG2" s="23">
        <f>MS2+1</f>
        <v>51</v>
      </c>
      <c r="NH2" s="2"/>
      <c r="NI2" s="1962" t="str">
        <f>JA2</f>
        <v>FACTURAS    CENTRAL  MARZO      2011</v>
      </c>
      <c r="NJ2" s="1962"/>
      <c r="NK2" s="1962"/>
      <c r="NL2" s="1962"/>
      <c r="NM2" s="1962"/>
      <c r="NN2" s="23">
        <f>NG2+1</f>
        <v>52</v>
      </c>
      <c r="NO2" s="2"/>
      <c r="NP2" s="1962" t="str">
        <f>JH2</f>
        <v>FACTURAS    CENTRAL  MARZO      2011</v>
      </c>
      <c r="NQ2" s="1962"/>
      <c r="NR2" s="1962"/>
      <c r="NS2" s="1962"/>
      <c r="NT2" s="1962"/>
      <c r="NU2" s="23">
        <f>NN2+1</f>
        <v>53</v>
      </c>
      <c r="NV2" s="2"/>
      <c r="NW2" s="1962" t="str">
        <f>JH2</f>
        <v>FACTURAS    CENTRAL  MARZO      2011</v>
      </c>
      <c r="NX2" s="1962"/>
      <c r="NY2" s="1962"/>
      <c r="NZ2" s="1962"/>
      <c r="OA2" s="1962"/>
      <c r="OB2" s="23">
        <f>NU2+1</f>
        <v>54</v>
      </c>
      <c r="OC2" s="2"/>
      <c r="OD2" s="1962" t="str">
        <f>MG2</f>
        <v>FACTURAS    CENTRAL  MARZO      2011</v>
      </c>
      <c r="OE2" s="1962"/>
      <c r="OF2" s="1962"/>
      <c r="OG2" s="1962"/>
      <c r="OH2" s="1962"/>
      <c r="OI2" s="23">
        <f>OB2+1</f>
        <v>55</v>
      </c>
      <c r="OJ2" s="2"/>
      <c r="OK2" s="1962" t="str">
        <f>MN2</f>
        <v>FACTURAS    CENTRAL  MARZO      2011</v>
      </c>
      <c r="OL2" s="1962"/>
      <c r="OM2" s="1962"/>
      <c r="ON2" s="1962"/>
      <c r="OO2" s="1962"/>
      <c r="OP2" s="23">
        <f>OI2+1</f>
        <v>56</v>
      </c>
      <c r="OQ2" s="2"/>
      <c r="OR2" s="1962" t="str">
        <f>NI2</f>
        <v>FACTURAS    CENTRAL  MARZO      2011</v>
      </c>
      <c r="OS2" s="1962"/>
      <c r="OT2" s="1962"/>
      <c r="OU2" s="1962"/>
      <c r="OV2" s="1962"/>
      <c r="OW2" s="23">
        <f>OP2+1</f>
        <v>57</v>
      </c>
      <c r="OX2" s="2"/>
      <c r="OY2" s="1962" t="str">
        <f>OD2</f>
        <v>FACTURAS    CENTRAL  MARZO      2011</v>
      </c>
      <c r="OZ2" s="1962"/>
      <c r="PA2" s="1962"/>
      <c r="PB2" s="1962"/>
      <c r="PC2" s="1962"/>
      <c r="PD2" s="23">
        <f>OI2+1</f>
        <v>56</v>
      </c>
      <c r="PE2" s="2"/>
      <c r="PF2" s="1962" t="str">
        <f>OR2</f>
        <v>FACTURAS    CENTRAL  MARZO      2011</v>
      </c>
      <c r="PG2" s="1962"/>
      <c r="PH2" s="1962"/>
      <c r="PI2" s="1962"/>
      <c r="PJ2" s="1962"/>
      <c r="PK2" s="23">
        <f>OW2+1</f>
        <v>58</v>
      </c>
      <c r="PL2" s="2"/>
      <c r="PM2" s="1962" t="str">
        <f>OY2</f>
        <v>FACTURAS    CENTRAL  MARZO      2011</v>
      </c>
      <c r="PN2" s="1962"/>
      <c r="PO2" s="1962"/>
      <c r="PP2" s="1962"/>
      <c r="PQ2" s="1962"/>
      <c r="PR2" s="23">
        <f>PK2+1</f>
        <v>59</v>
      </c>
      <c r="PS2" s="2"/>
      <c r="PT2" s="1962" t="str">
        <f>PF2</f>
        <v>FACTURAS    CENTRAL  MARZO      2011</v>
      </c>
      <c r="PU2" s="1962"/>
      <c r="PV2" s="1962"/>
      <c r="PW2" s="1962"/>
      <c r="PX2" s="1962"/>
      <c r="PY2" s="23">
        <f>PR2+1</f>
        <v>60</v>
      </c>
      <c r="PZ2" s="2"/>
      <c r="QA2" s="1962" t="str">
        <f>PM2</f>
        <v>FACTURAS    CENTRAL  MARZO      2011</v>
      </c>
      <c r="QB2" s="1962"/>
      <c r="QC2" s="1962"/>
      <c r="QD2" s="1962"/>
      <c r="QE2" s="1962"/>
      <c r="QF2" s="23">
        <f>PY2+1</f>
        <v>61</v>
      </c>
      <c r="QG2" s="2"/>
      <c r="QH2" s="1962" t="str">
        <f>OD2</f>
        <v>FACTURAS    CENTRAL  MARZO      2011</v>
      </c>
      <c r="QI2" s="1962"/>
      <c r="QJ2" s="1962"/>
      <c r="QK2" s="1962"/>
      <c r="QL2" s="1962"/>
      <c r="QM2" s="23">
        <f>PY2+1</f>
        <v>61</v>
      </c>
      <c r="QN2" s="2"/>
      <c r="QO2" s="1962" t="str">
        <f>OR2</f>
        <v>FACTURAS    CENTRAL  MARZO      2011</v>
      </c>
      <c r="QP2" s="1962"/>
      <c r="QQ2" s="1962"/>
      <c r="QR2" s="1962"/>
      <c r="QS2" s="1962"/>
      <c r="QT2" s="23">
        <f>QM2+1</f>
        <v>62</v>
      </c>
      <c r="QU2" s="2"/>
      <c r="QV2" s="1962" t="str">
        <f>OR2</f>
        <v>FACTURAS    CENTRAL  MARZO      2011</v>
      </c>
      <c r="QW2" s="1962"/>
      <c r="QX2" s="1962"/>
      <c r="QY2" s="1962"/>
      <c r="QZ2" s="1962"/>
      <c r="RA2" s="23">
        <f>QT2+1</f>
        <v>63</v>
      </c>
      <c r="RB2" s="2"/>
      <c r="RC2" s="1962" t="str">
        <f>OR2</f>
        <v>FACTURAS    CENTRAL  MARZO      2011</v>
      </c>
      <c r="RD2" s="1962"/>
      <c r="RE2" s="1962"/>
      <c r="RF2" s="1962"/>
      <c r="RG2" s="1962"/>
      <c r="RH2" s="23">
        <f>RA2+1</f>
        <v>64</v>
      </c>
      <c r="RI2" s="2"/>
      <c r="RJ2" s="1962" t="str">
        <f>OY2</f>
        <v>FACTURAS    CENTRAL  MARZO      2011</v>
      </c>
      <c r="RK2" s="1962"/>
      <c r="RL2" s="1962"/>
      <c r="RM2" s="1962"/>
      <c r="RN2" s="1962"/>
      <c r="RO2" s="23">
        <f>RH2+1</f>
        <v>65</v>
      </c>
      <c r="RP2" s="2"/>
      <c r="RQ2" s="1962" t="str">
        <f>PF2</f>
        <v>FACTURAS    CENTRAL  MARZO      2011</v>
      </c>
      <c r="RR2" s="1962"/>
      <c r="RS2" s="1962"/>
      <c r="RT2" s="1962"/>
      <c r="RU2" s="1962"/>
      <c r="RV2" s="23">
        <f>RO2+1</f>
        <v>66</v>
      </c>
      <c r="RW2" s="2"/>
      <c r="RX2" s="1962" t="str">
        <f>JH2</f>
        <v>FACTURAS    CENTRAL  MARZO      2011</v>
      </c>
      <c r="RY2" s="1962"/>
      <c r="RZ2" s="1962"/>
      <c r="SA2" s="1962"/>
      <c r="SB2" s="1962"/>
      <c r="SC2" s="23">
        <f>RV2+1</f>
        <v>67</v>
      </c>
      <c r="SD2" s="2"/>
      <c r="SE2" s="1962" t="str">
        <f>JO2</f>
        <v>FACTURAS    CENTRAL  MARZO      2011</v>
      </c>
      <c r="SF2" s="1962"/>
      <c r="SG2" s="1962"/>
      <c r="SH2" s="1962"/>
      <c r="SI2" s="1962"/>
      <c r="SJ2" s="23">
        <f>SC2+1</f>
        <v>68</v>
      </c>
      <c r="SK2" s="2"/>
      <c r="SL2" s="1962" t="str">
        <f>JV2</f>
        <v>FACTURAS    CENTRAL  MARZO      2011</v>
      </c>
      <c r="SM2" s="1962"/>
      <c r="SN2" s="1962"/>
      <c r="SO2" s="1962"/>
      <c r="SP2" s="1962"/>
      <c r="SQ2" s="23">
        <f>SJ2+1</f>
        <v>69</v>
      </c>
      <c r="SR2" s="2"/>
      <c r="SS2" s="1962" t="str">
        <f>KQ2</f>
        <v>FACTURAS    CENTRAL  MARZO      2011</v>
      </c>
      <c r="ST2" s="1962"/>
      <c r="SU2" s="1962"/>
      <c r="SV2" s="1962"/>
      <c r="SW2" s="1962"/>
      <c r="SX2" s="23">
        <f>SQ2+1</f>
        <v>70</v>
      </c>
      <c r="SY2" s="2"/>
      <c r="SZ2" s="1962" t="str">
        <f>KX2</f>
        <v>FACTURAS    CENTRAL  MARZO      2011</v>
      </c>
      <c r="TA2" s="1962"/>
      <c r="TB2" s="1962"/>
      <c r="TC2" s="1962"/>
      <c r="TD2" s="1962"/>
      <c r="TE2" s="23">
        <f>SX2+1</f>
        <v>71</v>
      </c>
      <c r="TF2" s="2"/>
      <c r="TG2" s="1962" t="str">
        <f>JV2</f>
        <v>FACTURAS    CENTRAL  MARZO      2011</v>
      </c>
      <c r="TH2" s="1962"/>
      <c r="TI2" s="1962"/>
      <c r="TJ2" s="1962"/>
      <c r="TK2" s="1962"/>
      <c r="TL2" s="23">
        <f>SX2+1</f>
        <v>71</v>
      </c>
      <c r="TM2" s="2"/>
      <c r="TN2" s="1962" t="str">
        <f>KQ2</f>
        <v>FACTURAS    CENTRAL  MARZO      2011</v>
      </c>
      <c r="TO2" s="1962"/>
      <c r="TP2" s="1962"/>
      <c r="TQ2" s="1962"/>
      <c r="TR2" s="1962"/>
      <c r="TS2" s="23">
        <f>TL2+1</f>
        <v>72</v>
      </c>
      <c r="TT2" s="2"/>
      <c r="TU2" s="1962" t="str">
        <f>MG2</f>
        <v>FACTURAS    CENTRAL  MARZO      2011</v>
      </c>
      <c r="TV2" s="1962"/>
      <c r="TW2" s="1962"/>
      <c r="TX2" s="1962"/>
      <c r="TY2" s="1962"/>
      <c r="TZ2" s="23">
        <f>TS2+1</f>
        <v>73</v>
      </c>
      <c r="UA2" s="2"/>
      <c r="UB2" s="1962" t="str">
        <f>OD2</f>
        <v>FACTURAS    CENTRAL  MARZO      2011</v>
      </c>
      <c r="UC2" s="1962"/>
      <c r="UD2" s="1962"/>
      <c r="UE2" s="1962"/>
      <c r="UF2" s="1962"/>
      <c r="UG2" s="23">
        <f>TZ2+1</f>
        <v>74</v>
      </c>
      <c r="UH2" s="2"/>
      <c r="UI2" s="1962" t="str">
        <f>OR2</f>
        <v>FACTURAS    CENTRAL  MARZO      2011</v>
      </c>
      <c r="UJ2" s="1962"/>
      <c r="UK2" s="1962"/>
      <c r="UL2" s="1962"/>
      <c r="UM2" s="1962"/>
      <c r="UN2" s="23">
        <f>UG2+1</f>
        <v>75</v>
      </c>
      <c r="UO2" s="2"/>
      <c r="UP2" s="1962" t="str">
        <f>OD2</f>
        <v>FACTURAS    CENTRAL  MARZO      2011</v>
      </c>
      <c r="UQ2" s="1962"/>
      <c r="UR2" s="1962"/>
      <c r="US2" s="1962"/>
      <c r="UT2" s="1962"/>
      <c r="UU2" s="23">
        <f>UN2+1</f>
        <v>76</v>
      </c>
      <c r="UW2" s="1962" t="str">
        <f>TU2</f>
        <v>FACTURAS    CENTRAL  MARZO      2011</v>
      </c>
      <c r="UX2" s="1962"/>
      <c r="UY2" s="1962"/>
      <c r="UZ2" s="1962"/>
      <c r="VA2" s="1962"/>
      <c r="VC2" s="2"/>
      <c r="VD2" s="1962" t="str">
        <f>UW2</f>
        <v>FACTURAS    CENTRAL  MARZO      2011</v>
      </c>
      <c r="VE2" s="1962"/>
      <c r="VF2" s="1962"/>
      <c r="VG2" s="1962"/>
      <c r="VH2" s="1962"/>
      <c r="VI2" s="108"/>
      <c r="VJ2" s="2"/>
      <c r="VK2" s="1962" t="str">
        <f>UW2</f>
        <v>FACTURAS    CENTRAL  MARZO      2011</v>
      </c>
      <c r="VL2" s="1962"/>
      <c r="VM2" s="1962"/>
      <c r="VN2" s="1962"/>
      <c r="VO2" s="1962"/>
      <c r="VQ2" s="2"/>
      <c r="VR2" s="1962" t="str">
        <f>VD2</f>
        <v>FACTURAS    CENTRAL  MARZO      2011</v>
      </c>
      <c r="VS2" s="1962"/>
      <c r="VT2" s="1962"/>
      <c r="VU2" s="1962"/>
      <c r="VV2" s="1962"/>
      <c r="VX2" s="2"/>
      <c r="VY2" s="1962" t="str">
        <f>VK2</f>
        <v>FACTURAS    CENTRAL  MARZO      2011</v>
      </c>
      <c r="VZ2" s="1962"/>
      <c r="WA2" s="1962"/>
      <c r="WB2" s="1962"/>
      <c r="WC2" s="1962"/>
      <c r="WD2" s="23">
        <f>VW1+1</f>
        <v>81</v>
      </c>
      <c r="WE2" s="2"/>
      <c r="WF2" s="1962" t="str">
        <f>VY2</f>
        <v>FACTURAS    CENTRAL  MARZO      2011</v>
      </c>
      <c r="WG2" s="1962"/>
      <c r="WH2" s="1962"/>
      <c r="WI2" s="1962"/>
      <c r="WJ2" s="1962"/>
      <c r="WK2" s="23">
        <f>WD2+1</f>
        <v>82</v>
      </c>
      <c r="WL2" s="2"/>
      <c r="WM2" s="1962" t="str">
        <f>WF2</f>
        <v>FACTURAS    CENTRAL  MARZO      2011</v>
      </c>
      <c r="WN2" s="1962"/>
      <c r="WO2" s="1962"/>
      <c r="WP2" s="1962"/>
      <c r="WQ2" s="1962"/>
      <c r="WR2" s="23">
        <f>WK2+1</f>
        <v>83</v>
      </c>
      <c r="WS2" s="2"/>
      <c r="WT2" s="1962" t="str">
        <f>WM2</f>
        <v>FACTURAS    CENTRAL  MARZO      2011</v>
      </c>
      <c r="WU2" s="1962"/>
      <c r="WV2" s="1962"/>
      <c r="WW2" s="1962"/>
      <c r="WX2" s="1962"/>
      <c r="WY2" s="23">
        <f>WR2+1</f>
        <v>84</v>
      </c>
      <c r="WZ2" s="2"/>
      <c r="XA2" s="1962" t="str">
        <f>WT2</f>
        <v>FACTURAS    CENTRAL  MARZO      2011</v>
      </c>
      <c r="XB2" s="1962"/>
      <c r="XC2" s="1962"/>
      <c r="XD2" s="1962"/>
      <c r="XE2" s="1962"/>
      <c r="XF2" s="23">
        <f>WY2+1</f>
        <v>85</v>
      </c>
      <c r="XG2" s="2"/>
      <c r="XH2" s="1962" t="str">
        <f>XA2</f>
        <v>FACTURAS    CENTRAL  MARZO      2011</v>
      </c>
      <c r="XI2" s="1962"/>
      <c r="XJ2" s="1962"/>
      <c r="XK2" s="1962"/>
      <c r="XL2" s="1962"/>
      <c r="XM2" s="23">
        <f>XF2+1</f>
        <v>86</v>
      </c>
      <c r="XN2" s="2"/>
      <c r="XO2" s="1962" t="str">
        <f>WT2</f>
        <v>FACTURAS    CENTRAL  MARZO      2011</v>
      </c>
      <c r="XP2" s="1962"/>
      <c r="XQ2" s="1962"/>
      <c r="XR2" s="1962"/>
      <c r="XS2" s="1962"/>
      <c r="XT2" s="23">
        <f>XM2+1</f>
        <v>87</v>
      </c>
      <c r="XU2" s="2"/>
      <c r="XV2" s="1962" t="str">
        <f>XA2</f>
        <v>FACTURAS    CENTRAL  MARZO      2011</v>
      </c>
      <c r="XW2" s="1962"/>
      <c r="XX2" s="1962"/>
      <c r="XY2" s="1962"/>
      <c r="XZ2" s="1962"/>
      <c r="YA2" s="23">
        <f>XT2+1</f>
        <v>88</v>
      </c>
      <c r="YB2" s="2"/>
      <c r="YC2" s="1962" t="str">
        <f>XA2</f>
        <v>FACTURAS    CENTRAL  MARZO      2011</v>
      </c>
      <c r="YD2" s="1962"/>
      <c r="YE2" s="1962"/>
      <c r="YF2" s="1962"/>
      <c r="YG2" s="1962"/>
      <c r="YH2" s="23">
        <f>YA2+1</f>
        <v>89</v>
      </c>
      <c r="YI2" s="2"/>
      <c r="YJ2" s="1962" t="str">
        <f>WM2</f>
        <v>FACTURAS    CENTRAL  MARZO      2011</v>
      </c>
      <c r="YK2" s="1962"/>
      <c r="YL2" s="1962"/>
      <c r="YM2" s="1962"/>
      <c r="YN2" s="1962"/>
      <c r="YO2" s="23">
        <f>YH2+1</f>
        <v>90</v>
      </c>
      <c r="YP2" s="2"/>
      <c r="YQ2" s="1962" t="str">
        <f>WT2</f>
        <v>FACTURAS    CENTRAL  MARZO      2011</v>
      </c>
      <c r="YR2" s="1962"/>
      <c r="YS2" s="1962"/>
      <c r="YT2" s="1962"/>
      <c r="YU2" s="1962"/>
      <c r="YV2" s="23">
        <f>YO2+1</f>
        <v>91</v>
      </c>
      <c r="YW2" s="2"/>
      <c r="YX2" s="1962" t="str">
        <f>WT2</f>
        <v>FACTURAS    CENTRAL  MARZO      2011</v>
      </c>
      <c r="YY2" s="1962"/>
      <c r="YZ2" s="1962"/>
      <c r="ZA2" s="1962"/>
      <c r="ZB2" s="1962"/>
      <c r="ZC2" s="23">
        <f>YV2+1</f>
        <v>92</v>
      </c>
      <c r="ZD2" s="2"/>
      <c r="ZE2" s="1962" t="str">
        <f>WM2</f>
        <v>FACTURAS    CENTRAL  MARZO      2011</v>
      </c>
      <c r="ZF2" s="1962"/>
      <c r="ZG2" s="1962"/>
      <c r="ZH2" s="1962"/>
      <c r="ZI2" s="1962"/>
      <c r="ZJ2" s="23">
        <f>ZC2+1</f>
        <v>93</v>
      </c>
      <c r="ZK2" s="2"/>
      <c r="ZL2" s="1962" t="str">
        <f>ZE2</f>
        <v>FACTURAS    CENTRAL  MARZO      2011</v>
      </c>
      <c r="ZM2" s="1962"/>
      <c r="ZN2" s="1962"/>
      <c r="ZO2" s="1962"/>
      <c r="ZP2" s="1962"/>
      <c r="ZQ2" s="23">
        <f>ZJ2+1</f>
        <v>94</v>
      </c>
      <c r="ZR2" s="2"/>
      <c r="ZS2" s="1962" t="str">
        <f>ZL2</f>
        <v>FACTURAS    CENTRAL  MARZO      2011</v>
      </c>
      <c r="ZT2" s="1962"/>
      <c r="ZU2" s="1962"/>
      <c r="ZV2" s="1962"/>
      <c r="ZW2" s="1962"/>
      <c r="ZX2" s="23">
        <f>ZQ2+1</f>
        <v>95</v>
      </c>
      <c r="ZY2" s="2"/>
      <c r="ZZ2" s="1962" t="str">
        <f>ZS2</f>
        <v>FACTURAS    CENTRAL  MARZO      2011</v>
      </c>
      <c r="AAA2" s="1962"/>
      <c r="AAB2" s="1962"/>
      <c r="AAC2" s="1962"/>
      <c r="AAD2" s="1962"/>
      <c r="AAE2" s="23">
        <f>ZX2+1</f>
        <v>96</v>
      </c>
      <c r="AAF2" s="2"/>
      <c r="AAG2" s="1962" t="str">
        <f>ZS2</f>
        <v>FACTURAS    CENTRAL  MARZO      2011</v>
      </c>
      <c r="AAH2" s="1962"/>
      <c r="AAI2" s="1962"/>
      <c r="AAJ2" s="1962"/>
      <c r="AAK2" s="1962"/>
      <c r="AAL2" s="23">
        <f>AAE2+1</f>
        <v>97</v>
      </c>
      <c r="AAM2" s="2"/>
      <c r="AAN2" s="1962" t="str">
        <f>WF2</f>
        <v>FACTURAS    CENTRAL  MARZO      2011</v>
      </c>
      <c r="AAO2" s="1962"/>
      <c r="AAP2" s="1962"/>
      <c r="AAQ2" s="1962"/>
      <c r="AAR2" s="1962"/>
      <c r="AAS2" s="23">
        <f>AAL2+1</f>
        <v>98</v>
      </c>
      <c r="AAT2" s="2"/>
      <c r="AAU2" s="1962" t="str">
        <f>WM2</f>
        <v>FACTURAS    CENTRAL  MARZO      2011</v>
      </c>
      <c r="AAV2" s="1962"/>
      <c r="AAW2" s="1962"/>
      <c r="AAX2" s="1962"/>
      <c r="AAY2" s="1962"/>
      <c r="AAZ2" s="23">
        <f>AAS2+1</f>
        <v>99</v>
      </c>
      <c r="ABA2" s="2"/>
      <c r="ABB2" s="1962" t="str">
        <f>WT2</f>
        <v>FACTURAS    CENTRAL  MARZO      2011</v>
      </c>
      <c r="ABC2" s="1962"/>
      <c r="ABD2" s="1962"/>
      <c r="ABE2" s="1962"/>
      <c r="ABF2" s="1962"/>
      <c r="ABG2" s="458">
        <f>AAZ2+1</f>
        <v>100</v>
      </c>
      <c r="ABH2" s="2"/>
      <c r="ABI2" s="1962" t="str">
        <f>WT2</f>
        <v>FACTURAS    CENTRAL  MARZO      2011</v>
      </c>
      <c r="ABJ2" s="1962"/>
      <c r="ABK2" s="1962"/>
      <c r="ABL2" s="1962"/>
      <c r="ABM2" s="1962"/>
      <c r="ABN2" s="458">
        <f>ABG2+1</f>
        <v>101</v>
      </c>
      <c r="ABO2" s="2"/>
      <c r="ABP2" s="1962" t="str">
        <f>WM2</f>
        <v>FACTURAS    CENTRAL  MARZO      2011</v>
      </c>
      <c r="ABQ2" s="1962"/>
      <c r="ABR2" s="1962"/>
      <c r="ABS2" s="1962"/>
      <c r="ABT2" s="1962"/>
      <c r="ABU2" s="23">
        <f>ABN2+1</f>
        <v>102</v>
      </c>
      <c r="ABV2" s="2"/>
      <c r="ABW2" s="1962" t="str">
        <f>WM2</f>
        <v>FACTURAS    CENTRAL  MARZO      2011</v>
      </c>
      <c r="ABX2" s="1962"/>
      <c r="ABY2" s="1962"/>
      <c r="ABZ2" s="1962"/>
      <c r="ACA2" s="1962"/>
      <c r="ACB2" s="458">
        <f>ABU2+1</f>
        <v>103</v>
      </c>
      <c r="ACC2" s="2"/>
      <c r="ACD2" s="1962" t="str">
        <f>WT2</f>
        <v>FACTURAS    CENTRAL  MARZO      2011</v>
      </c>
      <c r="ACE2" s="1962"/>
      <c r="ACF2" s="1962"/>
      <c r="ACG2" s="1962"/>
      <c r="ACH2" s="1962"/>
      <c r="ACI2" s="23">
        <f>ACB2+1</f>
        <v>104</v>
      </c>
      <c r="ACJ2" s="2"/>
      <c r="ACK2" s="1962" t="str">
        <f>XA2</f>
        <v>FACTURAS    CENTRAL  MARZO      2011</v>
      </c>
      <c r="ACL2" s="1962"/>
      <c r="ACM2" s="1962"/>
      <c r="ACN2" s="1962"/>
      <c r="ACO2" s="1962"/>
      <c r="ACP2" s="23">
        <f>ACI2+1</f>
        <v>105</v>
      </c>
      <c r="ACQ2" s="2"/>
      <c r="ACR2" s="1962" t="str">
        <f>XO2</f>
        <v>FACTURAS    CENTRAL  MARZO      2011</v>
      </c>
      <c r="ACS2" s="1962"/>
      <c r="ACT2" s="1962"/>
      <c r="ACU2" s="1962"/>
      <c r="ACV2" s="1962"/>
      <c r="ACW2" s="23">
        <f>ACP2+1</f>
        <v>106</v>
      </c>
      <c r="ACX2" s="2"/>
      <c r="ACY2" s="1962" t="str">
        <f>XV2</f>
        <v>FACTURAS    CENTRAL  MARZO      2011</v>
      </c>
      <c r="ACZ2" s="1962"/>
      <c r="ADA2" s="1962"/>
      <c r="ADB2" s="1962"/>
      <c r="ADC2" s="1962"/>
      <c r="ADD2" s="23">
        <f>ACW2+1</f>
        <v>107</v>
      </c>
      <c r="ADE2" s="2"/>
      <c r="ADF2" s="1962" t="str">
        <f>YC2</f>
        <v>FACTURAS    CENTRAL  MARZO      2011</v>
      </c>
      <c r="ADG2" s="1962"/>
      <c r="ADH2" s="1962"/>
      <c r="ADI2" s="1962"/>
      <c r="ADJ2" s="1962"/>
      <c r="ADK2" s="23">
        <f>ACW2+1</f>
        <v>107</v>
      </c>
      <c r="ADL2" s="2"/>
      <c r="ADM2" s="1962" t="str">
        <f>YJ2</f>
        <v>FACTURAS    CENTRAL  MARZO      2011</v>
      </c>
      <c r="ADN2" s="1962"/>
      <c r="ADO2" s="1962"/>
      <c r="ADP2" s="1962"/>
      <c r="ADQ2" s="1962"/>
      <c r="ADR2" s="23">
        <f>ADK2+1</f>
        <v>108</v>
      </c>
      <c r="ADS2" s="2"/>
      <c r="ADT2" s="1962" t="str">
        <f>WM2</f>
        <v>FACTURAS    CENTRAL  MARZO      2011</v>
      </c>
      <c r="ADU2" s="1962"/>
      <c r="ADV2" s="1962"/>
      <c r="ADW2" s="1962"/>
      <c r="ADX2" s="1962"/>
      <c r="ADY2" s="23">
        <f>ADR2+1</f>
        <v>109</v>
      </c>
      <c r="ADZ2" s="2"/>
      <c r="AEA2" s="1962" t="str">
        <f>AAN2</f>
        <v>FACTURAS    CENTRAL  MARZO      2011</v>
      </c>
      <c r="AEB2" s="1962"/>
      <c r="AEC2" s="1962"/>
      <c r="AED2" s="1962"/>
      <c r="AEE2" s="1962"/>
      <c r="AEF2" s="23">
        <f>ADY2+1</f>
        <v>110</v>
      </c>
      <c r="AEG2" s="2"/>
      <c r="AEH2" s="1962" t="str">
        <f>ABP2</f>
        <v>FACTURAS    CENTRAL  MARZO      2011</v>
      </c>
      <c r="AEI2" s="1962"/>
      <c r="AEJ2" s="1962"/>
      <c r="AEK2" s="1962"/>
      <c r="AEL2" s="1962"/>
      <c r="AEM2" s="23">
        <f>AEF2+1</f>
        <v>111</v>
      </c>
      <c r="AEN2" s="2"/>
      <c r="AEO2" s="1962" t="str">
        <f>ADT2</f>
        <v>FACTURAS    CENTRAL  MARZO      2011</v>
      </c>
      <c r="AEP2" s="1962"/>
      <c r="AEQ2" s="1962"/>
      <c r="AER2" s="1962"/>
      <c r="AES2" s="1962"/>
      <c r="AET2" s="23">
        <f>AEF2+1</f>
        <v>111</v>
      </c>
      <c r="AEU2" s="2"/>
      <c r="AEV2" s="1962" t="str">
        <f>WF2</f>
        <v>FACTURAS    CENTRAL  MARZO      2011</v>
      </c>
      <c r="AEW2" s="1962"/>
      <c r="AEX2" s="1962"/>
      <c r="AEY2" s="1962"/>
      <c r="AEZ2" s="1962"/>
      <c r="AFA2" s="23">
        <f>AET2+1</f>
        <v>112</v>
      </c>
      <c r="AFB2" s="2"/>
      <c r="AFC2" s="1962" t="str">
        <f>WM2</f>
        <v>FACTURAS    CENTRAL  MARZO      2011</v>
      </c>
      <c r="AFD2" s="1962"/>
      <c r="AFE2" s="1962"/>
      <c r="AFF2" s="1962"/>
      <c r="AFG2" s="1962"/>
      <c r="AFH2" s="23">
        <f>AFA2+1</f>
        <v>113</v>
      </c>
      <c r="AFI2" s="2"/>
      <c r="AFJ2" s="1962" t="str">
        <f>WT2</f>
        <v>FACTURAS    CENTRAL  MARZO      2011</v>
      </c>
      <c r="AFK2" s="1962"/>
      <c r="AFL2" s="1962"/>
      <c r="AFM2" s="1962"/>
      <c r="AFN2" s="1962"/>
      <c r="AFO2" s="23">
        <f>AFH2+1</f>
        <v>114</v>
      </c>
      <c r="AFP2" s="2"/>
      <c r="AFQ2" s="1962" t="str">
        <f>WT2</f>
        <v>FACTURAS    CENTRAL  MARZO      2011</v>
      </c>
      <c r="AFR2" s="1962"/>
      <c r="AFS2" s="1962"/>
      <c r="AFT2" s="1962"/>
      <c r="AFU2" s="1962"/>
      <c r="AFV2" s="23">
        <f>AFO2+1</f>
        <v>115</v>
      </c>
      <c r="AFW2" s="2"/>
      <c r="AFX2" s="1962" t="str">
        <f>XA2</f>
        <v>FACTURAS    CENTRAL  MARZO      2011</v>
      </c>
      <c r="AFY2" s="1962"/>
      <c r="AFZ2" s="1962"/>
      <c r="AGA2" s="1962"/>
      <c r="AGB2" s="1962"/>
      <c r="AGC2" s="23">
        <f>AFV2+1</f>
        <v>116</v>
      </c>
      <c r="AGD2" s="2"/>
      <c r="AGE2" s="1962" t="str">
        <f>AAN2</f>
        <v>FACTURAS    CENTRAL  MARZO      2011</v>
      </c>
      <c r="AGF2" s="1962"/>
      <c r="AGG2" s="1962"/>
      <c r="AGH2" s="1962"/>
      <c r="AGI2" s="1962"/>
      <c r="AGJ2" s="23">
        <f>AGC2+1</f>
        <v>117</v>
      </c>
      <c r="AGK2" s="1962" t="str">
        <f>WF2</f>
        <v>FACTURAS    CENTRAL  MARZO      2011</v>
      </c>
      <c r="AGL2" s="1962"/>
      <c r="AGM2" s="1962"/>
      <c r="AGN2" s="1962"/>
      <c r="AGO2" s="1962"/>
      <c r="AGP2" s="1962"/>
      <c r="AGQ2" s="23">
        <f>AGJ2+1</f>
        <v>118</v>
      </c>
      <c r="AGR2" s="1962" t="str">
        <f>WM2</f>
        <v>FACTURAS    CENTRAL  MARZO      2011</v>
      </c>
      <c r="AGS2" s="1962"/>
      <c r="AGT2" s="1962"/>
      <c r="AGU2" s="1962"/>
      <c r="AGV2" s="1962"/>
      <c r="AGW2" s="1962"/>
      <c r="AGX2" s="23">
        <f>AGQ2+1</f>
        <v>119</v>
      </c>
      <c r="AGY2" s="1962" t="str">
        <f>WM2</f>
        <v>FACTURAS    CENTRAL  MARZO      2011</v>
      </c>
      <c r="AGZ2" s="1962"/>
      <c r="AHA2" s="1962"/>
      <c r="AHB2" s="1962"/>
      <c r="AHC2" s="1962"/>
      <c r="AHD2" s="1962"/>
      <c r="AHE2" s="23">
        <f>AGX2+1</f>
        <v>120</v>
      </c>
      <c r="AHF2" s="1962" t="str">
        <f>WT2</f>
        <v>FACTURAS    CENTRAL  MARZO      2011</v>
      </c>
      <c r="AHG2" s="1962"/>
      <c r="AHH2" s="1962"/>
      <c r="AHI2" s="1962"/>
      <c r="AHJ2" s="1962"/>
      <c r="AHK2" s="1962"/>
      <c r="AHL2" s="23">
        <f>AHE2+1</f>
        <v>121</v>
      </c>
      <c r="AHM2" s="1962" t="str">
        <f>XO2</f>
        <v>FACTURAS    CENTRAL  MARZO      2011</v>
      </c>
      <c r="AHN2" s="1962"/>
      <c r="AHO2" s="1962"/>
      <c r="AHP2" s="1962"/>
      <c r="AHQ2" s="1962"/>
      <c r="AHR2" s="1962"/>
      <c r="AHS2" s="23">
        <f>AHL2+1</f>
        <v>122</v>
      </c>
      <c r="AHT2" s="1962" t="str">
        <f>WM2</f>
        <v>FACTURAS    CENTRAL  MARZO      2011</v>
      </c>
      <c r="AHU2" s="1962"/>
      <c r="AHV2" s="1962"/>
      <c r="AHW2" s="1962"/>
      <c r="AHX2" s="1962"/>
      <c r="AHY2" s="1962"/>
      <c r="AHZ2" s="23">
        <f>AHS2+1</f>
        <v>123</v>
      </c>
      <c r="AIA2" s="1962" t="str">
        <f>WT2</f>
        <v>FACTURAS    CENTRAL  MARZO      2011</v>
      </c>
      <c r="AIB2" s="1962"/>
      <c r="AIC2" s="1962"/>
      <c r="AID2" s="1962"/>
      <c r="AIE2" s="1962"/>
      <c r="AIF2" s="1962"/>
      <c r="AIG2" s="23">
        <f>AHZ2+1</f>
        <v>124</v>
      </c>
      <c r="AIH2" s="1962" t="str">
        <f>WT2</f>
        <v>FACTURAS    CENTRAL  MARZO      2011</v>
      </c>
      <c r="AII2" s="1962"/>
      <c r="AIJ2" s="1962"/>
      <c r="AIK2" s="1962"/>
      <c r="AIL2" s="1962"/>
      <c r="AIM2" s="1962"/>
      <c r="AIN2" s="23">
        <f>AIG2+1</f>
        <v>125</v>
      </c>
      <c r="AIO2" s="1962" t="str">
        <f>WM2</f>
        <v>FACTURAS    CENTRAL  MARZO      2011</v>
      </c>
      <c r="AIP2" s="1962"/>
      <c r="AIQ2" s="1962"/>
      <c r="AIR2" s="1962"/>
      <c r="AIS2" s="1962"/>
      <c r="AIT2" s="1962"/>
      <c r="AIU2" s="23">
        <f>AIN2+1</f>
        <v>126</v>
      </c>
      <c r="AIV2" s="1962" t="str">
        <f>WT2</f>
        <v>FACTURAS    CENTRAL  MARZO      2011</v>
      </c>
      <c r="AIW2" s="1962"/>
      <c r="AIX2" s="1962"/>
      <c r="AIY2" s="1962"/>
      <c r="AIZ2" s="1962"/>
      <c r="AJA2" s="1962"/>
      <c r="AJB2" s="23">
        <f>AIU2+1</f>
        <v>127</v>
      </c>
      <c r="AJC2" s="1962" t="str">
        <f>WT2</f>
        <v>FACTURAS    CENTRAL  MARZO      2011</v>
      </c>
      <c r="AJD2" s="1962"/>
      <c r="AJE2" s="1962"/>
      <c r="AJF2" s="1962"/>
      <c r="AJG2" s="1962"/>
      <c r="AJH2" s="1962"/>
      <c r="AJI2" s="23">
        <f>AJB2+1</f>
        <v>128</v>
      </c>
      <c r="AJJ2" s="1962" t="str">
        <f>AGK2</f>
        <v>FACTURAS    CENTRAL  MARZO      2011</v>
      </c>
      <c r="AJK2" s="1962"/>
      <c r="AJL2" s="1962"/>
      <c r="AJM2" s="1962"/>
      <c r="AJN2" s="1962"/>
      <c r="AJO2" s="1962"/>
      <c r="AJP2" s="23">
        <f>AJI2+1</f>
        <v>129</v>
      </c>
      <c r="AJQ2" s="1962" t="str">
        <f>AGY2</f>
        <v>FACTURAS    CENTRAL  MARZO      2011</v>
      </c>
      <c r="AJR2" s="1962"/>
      <c r="AJS2" s="1962"/>
      <c r="AJT2" s="1962"/>
      <c r="AJU2" s="1962"/>
      <c r="AJV2" s="1962"/>
      <c r="AJW2" s="23">
        <f>AJP2+1</f>
        <v>130</v>
      </c>
      <c r="AJX2" s="1962" t="str">
        <f>AHF2</f>
        <v>FACTURAS    CENTRAL  MARZO      2011</v>
      </c>
      <c r="AJY2" s="1962"/>
      <c r="AJZ2" s="1962"/>
      <c r="AKA2" s="1962"/>
      <c r="AKB2" s="1962"/>
      <c r="AKC2" s="1962"/>
      <c r="AKD2" s="23">
        <f>AJW2+1</f>
        <v>131</v>
      </c>
      <c r="AKE2" s="1962" t="str">
        <f>AJJ2</f>
        <v>FACTURAS    CENTRAL  MARZO      2011</v>
      </c>
      <c r="AKF2" s="1962"/>
      <c r="AKG2" s="1962"/>
      <c r="AKH2" s="1962"/>
      <c r="AKI2" s="1962"/>
      <c r="AKJ2" s="1962"/>
      <c r="AKK2" s="23">
        <f>AKD2+1</f>
        <v>132</v>
      </c>
    </row>
    <row r="3" spans="1:973" ht="38.25" customHeight="1" thickBot="1">
      <c r="A3" s="2"/>
      <c r="B3" s="10" t="s">
        <v>20</v>
      </c>
      <c r="C3" s="1963" t="s">
        <v>649</v>
      </c>
      <c r="D3" s="1964"/>
      <c r="E3" s="1964"/>
      <c r="F3" s="1965"/>
      <c r="H3" s="2"/>
      <c r="I3" s="10" t="s">
        <v>20</v>
      </c>
      <c r="J3" s="1963" t="s">
        <v>639</v>
      </c>
      <c r="K3" s="1964"/>
      <c r="L3" s="1964"/>
      <c r="M3" s="1965"/>
      <c r="O3" s="2"/>
      <c r="P3" s="10" t="s">
        <v>20</v>
      </c>
      <c r="Q3" s="1963" t="s">
        <v>652</v>
      </c>
      <c r="R3" s="1964"/>
      <c r="S3" s="1964"/>
      <c r="T3" s="1965"/>
      <c r="V3" s="2"/>
      <c r="W3" s="10" t="s">
        <v>20</v>
      </c>
      <c r="X3" s="1963" t="s">
        <v>165</v>
      </c>
      <c r="Y3" s="1964"/>
      <c r="Z3" s="1964"/>
      <c r="AA3" s="1965"/>
      <c r="AC3" s="2"/>
      <c r="AD3" s="10" t="s">
        <v>20</v>
      </c>
      <c r="AE3" s="1963" t="s">
        <v>495</v>
      </c>
      <c r="AF3" s="1977"/>
      <c r="AG3" s="1964"/>
      <c r="AH3" s="1965"/>
      <c r="AJ3" s="2"/>
      <c r="AK3" s="10" t="s">
        <v>20</v>
      </c>
      <c r="AL3" s="1963" t="s">
        <v>400</v>
      </c>
      <c r="AM3" s="1977"/>
      <c r="AN3" s="1964"/>
      <c r="AO3" s="1965"/>
      <c r="AQ3" s="2"/>
      <c r="AR3" s="10" t="s">
        <v>20</v>
      </c>
      <c r="AS3" s="1963" t="s">
        <v>591</v>
      </c>
      <c r="AT3" s="1977"/>
      <c r="AU3" s="1964"/>
      <c r="AV3" s="1965"/>
      <c r="AX3" s="2"/>
      <c r="AY3" s="10" t="s">
        <v>20</v>
      </c>
      <c r="AZ3" s="1963" t="s">
        <v>688</v>
      </c>
      <c r="BA3" s="1977"/>
      <c r="BB3" s="1964"/>
      <c r="BC3" s="1965"/>
      <c r="BE3" s="2"/>
      <c r="BF3" s="10" t="s">
        <v>20</v>
      </c>
      <c r="BG3" s="1963" t="s">
        <v>404</v>
      </c>
      <c r="BH3" s="1977"/>
      <c r="BI3" s="1964"/>
      <c r="BJ3" s="1965"/>
      <c r="BL3" s="2"/>
      <c r="BM3" s="10" t="s">
        <v>20</v>
      </c>
      <c r="BN3" s="1963" t="s">
        <v>114</v>
      </c>
      <c r="BO3" s="1964"/>
      <c r="BP3" s="1964"/>
      <c r="BQ3" s="1965"/>
      <c r="BS3" s="2"/>
      <c r="BT3" s="10" t="s">
        <v>20</v>
      </c>
      <c r="BU3" s="1963" t="s">
        <v>380</v>
      </c>
      <c r="BV3" s="1964"/>
      <c r="BW3" s="1964"/>
      <c r="BX3" s="1965"/>
      <c r="BZ3" s="2"/>
      <c r="CA3" s="10" t="s">
        <v>20</v>
      </c>
      <c r="CB3" s="1963" t="s">
        <v>509</v>
      </c>
      <c r="CC3" s="1964"/>
      <c r="CD3" s="1964"/>
      <c r="CE3" s="1965"/>
      <c r="CG3" s="2"/>
      <c r="CH3" s="10" t="s">
        <v>20</v>
      </c>
      <c r="CI3" s="1963" t="s">
        <v>643</v>
      </c>
      <c r="CJ3" s="1964"/>
      <c r="CK3" s="1964"/>
      <c r="CL3" s="1965"/>
      <c r="CN3" s="2"/>
      <c r="CO3" s="10" t="s">
        <v>20</v>
      </c>
      <c r="CP3" s="1963" t="s">
        <v>296</v>
      </c>
      <c r="CQ3" s="1964"/>
      <c r="CR3" s="1964"/>
      <c r="CS3" s="1965"/>
      <c r="CU3" s="2"/>
      <c r="CV3" s="10" t="s">
        <v>20</v>
      </c>
      <c r="CW3" s="1963" t="s">
        <v>641</v>
      </c>
      <c r="CX3" s="1964"/>
      <c r="CY3" s="1964"/>
      <c r="CZ3" s="1965"/>
      <c r="DB3" s="2"/>
      <c r="DC3" s="10" t="s">
        <v>20</v>
      </c>
      <c r="DD3" s="1963" t="s">
        <v>691</v>
      </c>
      <c r="DE3" s="1964"/>
      <c r="DF3" s="1964"/>
      <c r="DG3" s="1965"/>
      <c r="DI3" s="2"/>
      <c r="DJ3" s="10" t="s">
        <v>20</v>
      </c>
      <c r="DK3" s="1963" t="s">
        <v>677</v>
      </c>
      <c r="DL3" s="1964"/>
      <c r="DM3" s="1964"/>
      <c r="DN3" s="1965"/>
      <c r="DP3" s="2"/>
      <c r="DQ3" s="10" t="s">
        <v>20</v>
      </c>
      <c r="DR3" s="1963" t="s">
        <v>542</v>
      </c>
      <c r="DS3" s="1964"/>
      <c r="DT3" s="1964"/>
      <c r="DU3" s="1965"/>
      <c r="DW3" s="2"/>
      <c r="DX3" s="10" t="s">
        <v>20</v>
      </c>
      <c r="DY3" s="1963" t="s">
        <v>269</v>
      </c>
      <c r="DZ3" s="1964"/>
      <c r="EA3" s="1964"/>
      <c r="EB3" s="1965"/>
      <c r="ED3" s="2"/>
      <c r="EE3" s="10" t="s">
        <v>20</v>
      </c>
      <c r="EF3" s="1966" t="s">
        <v>261</v>
      </c>
      <c r="EG3" s="1967"/>
      <c r="EH3" s="1967"/>
      <c r="EI3" s="1968"/>
      <c r="EK3" s="2"/>
      <c r="EL3" s="10" t="s">
        <v>20</v>
      </c>
      <c r="EM3" s="1963" t="s">
        <v>659</v>
      </c>
      <c r="EN3" s="1964"/>
      <c r="EO3" s="1964"/>
      <c r="EP3" s="1965"/>
      <c r="ER3" s="2"/>
      <c r="ES3" s="10" t="s">
        <v>20</v>
      </c>
      <c r="ET3" s="1966" t="s">
        <v>678</v>
      </c>
      <c r="EU3" s="1967"/>
      <c r="EV3" s="1967"/>
      <c r="EW3" s="1968"/>
      <c r="EY3" s="2"/>
      <c r="EZ3" s="10" t="s">
        <v>20</v>
      </c>
      <c r="FA3" s="1963" t="s">
        <v>653</v>
      </c>
      <c r="FB3" s="1964"/>
      <c r="FC3" s="1964"/>
      <c r="FD3" s="1965"/>
      <c r="FF3" s="2"/>
      <c r="FG3" s="10" t="s">
        <v>20</v>
      </c>
      <c r="FH3" s="1966" t="s">
        <v>121</v>
      </c>
      <c r="FI3" s="1967"/>
      <c r="FJ3" s="1967"/>
      <c r="FK3" s="1968"/>
      <c r="FM3" s="2"/>
      <c r="FN3" s="449" t="s">
        <v>20</v>
      </c>
      <c r="FO3" s="1963" t="s">
        <v>673</v>
      </c>
      <c r="FP3" s="1964"/>
      <c r="FQ3" s="1964"/>
      <c r="FR3" s="1965"/>
      <c r="FT3" s="2"/>
      <c r="FU3" s="10" t="s">
        <v>20</v>
      </c>
      <c r="FV3" s="1966" t="s">
        <v>120</v>
      </c>
      <c r="FW3" s="1967"/>
      <c r="FX3" s="1967"/>
      <c r="FY3" s="1968"/>
      <c r="GA3" s="2"/>
      <c r="GB3" s="10" t="s">
        <v>20</v>
      </c>
      <c r="GC3" s="1966" t="s">
        <v>620</v>
      </c>
      <c r="GD3" s="1967"/>
      <c r="GE3" s="1967"/>
      <c r="GF3" s="1968"/>
      <c r="GH3" s="2"/>
      <c r="GI3" s="10" t="s">
        <v>20</v>
      </c>
      <c r="GJ3" s="1963" t="s">
        <v>692</v>
      </c>
      <c r="GK3" s="1964"/>
      <c r="GL3" s="1964"/>
      <c r="GM3" s="1965"/>
      <c r="GO3" s="2"/>
      <c r="GP3" s="10" t="s">
        <v>20</v>
      </c>
      <c r="GQ3" s="1966" t="s">
        <v>285</v>
      </c>
      <c r="GR3" s="1967"/>
      <c r="GS3" s="1967"/>
      <c r="GT3" s="1968"/>
      <c r="GV3" s="2"/>
      <c r="GW3" s="10" t="s">
        <v>20</v>
      </c>
      <c r="GX3" s="1963" t="s">
        <v>635</v>
      </c>
      <c r="GY3" s="1964"/>
      <c r="GZ3" s="1964"/>
      <c r="HA3" s="1965"/>
      <c r="HC3" s="2"/>
      <c r="HD3" s="455" t="s">
        <v>20</v>
      </c>
      <c r="HE3" s="1963" t="s">
        <v>172</v>
      </c>
      <c r="HF3" s="1964"/>
      <c r="HG3" s="1964"/>
      <c r="HH3" s="1965"/>
      <c r="HJ3" s="2"/>
      <c r="HK3" s="10" t="s">
        <v>20</v>
      </c>
      <c r="HL3" s="1966" t="s">
        <v>667</v>
      </c>
      <c r="HM3" s="1967"/>
      <c r="HN3" s="1967"/>
      <c r="HO3" s="1968"/>
      <c r="HQ3" s="2"/>
      <c r="HR3" s="10" t="s">
        <v>20</v>
      </c>
      <c r="HS3" s="1963" t="s">
        <v>645</v>
      </c>
      <c r="HT3" s="1964"/>
      <c r="HU3" s="1964"/>
      <c r="HV3" s="1965"/>
      <c r="HX3" s="2"/>
      <c r="HY3" s="10" t="s">
        <v>20</v>
      </c>
      <c r="HZ3" s="1963" t="s">
        <v>463</v>
      </c>
      <c r="IA3" s="1964"/>
      <c r="IB3" s="1964"/>
      <c r="IC3" s="1965"/>
      <c r="IE3" s="2"/>
      <c r="IF3" s="10" t="s">
        <v>20</v>
      </c>
      <c r="IG3" s="1966" t="s">
        <v>675</v>
      </c>
      <c r="IH3" s="1967"/>
      <c r="II3" s="1967"/>
      <c r="IJ3" s="1968"/>
      <c r="IL3" s="2"/>
      <c r="IM3" s="10" t="s">
        <v>20</v>
      </c>
      <c r="IN3" s="1963" t="s">
        <v>105</v>
      </c>
      <c r="IO3" s="1964"/>
      <c r="IP3" s="1964"/>
      <c r="IQ3" s="1965"/>
      <c r="IS3" s="2"/>
      <c r="IT3" s="10" t="s">
        <v>20</v>
      </c>
      <c r="IU3" s="1966" t="s">
        <v>656</v>
      </c>
      <c r="IV3" s="1967"/>
      <c r="IW3" s="1967"/>
      <c r="IX3" s="1968"/>
      <c r="IZ3" s="2"/>
      <c r="JA3" s="10" t="s">
        <v>20</v>
      </c>
      <c r="JB3" s="1966" t="s">
        <v>407</v>
      </c>
      <c r="JC3" s="1967"/>
      <c r="JD3" s="1967"/>
      <c r="JE3" s="1968"/>
      <c r="JG3" s="2"/>
      <c r="JH3" s="10" t="s">
        <v>20</v>
      </c>
      <c r="JI3" s="1963" t="s">
        <v>690</v>
      </c>
      <c r="JJ3" s="1964"/>
      <c r="JK3" s="1964"/>
      <c r="JL3" s="1965"/>
      <c r="JN3" s="2"/>
      <c r="JO3" s="10" t="s">
        <v>20</v>
      </c>
      <c r="JP3" s="1966" t="s">
        <v>657</v>
      </c>
      <c r="JQ3" s="1967"/>
      <c r="JR3" s="1967"/>
      <c r="JS3" s="1968"/>
      <c r="JU3" s="2"/>
      <c r="JV3" s="10" t="s">
        <v>20</v>
      </c>
      <c r="JW3" s="1963" t="s">
        <v>663</v>
      </c>
      <c r="JX3" s="1964"/>
      <c r="JY3" s="1964"/>
      <c r="JZ3" s="1965"/>
      <c r="KB3" s="2"/>
      <c r="KC3" s="10" t="s">
        <v>20</v>
      </c>
      <c r="KD3" s="1966" t="s">
        <v>672</v>
      </c>
      <c r="KE3" s="1967"/>
      <c r="KF3" s="1967"/>
      <c r="KG3" s="1968"/>
      <c r="KI3" s="2"/>
      <c r="KJ3" s="10" t="s">
        <v>20</v>
      </c>
      <c r="KK3" s="1963" t="s">
        <v>680</v>
      </c>
      <c r="KL3" s="1964"/>
      <c r="KM3" s="1964"/>
      <c r="KN3" s="1965"/>
      <c r="KP3" s="2"/>
      <c r="KQ3" s="10" t="s">
        <v>20</v>
      </c>
      <c r="KR3" s="1963" t="s">
        <v>274</v>
      </c>
      <c r="KS3" s="1964"/>
      <c r="KT3" s="1964"/>
      <c r="KU3" s="1965"/>
      <c r="KW3" s="2"/>
      <c r="KX3" s="10" t="s">
        <v>20</v>
      </c>
      <c r="KY3" s="1963" t="s">
        <v>658</v>
      </c>
      <c r="KZ3" s="1964"/>
      <c r="LA3" s="1964"/>
      <c r="LB3" s="1965"/>
      <c r="LD3" s="2"/>
      <c r="LE3" s="10" t="s">
        <v>20</v>
      </c>
      <c r="LF3" s="1963" t="s">
        <v>670</v>
      </c>
      <c r="LG3" s="1964"/>
      <c r="LH3" s="1964"/>
      <c r="LI3" s="1965"/>
      <c r="LK3" s="2"/>
      <c r="LL3" s="10" t="s">
        <v>20</v>
      </c>
      <c r="LM3" s="1963" t="s">
        <v>637</v>
      </c>
      <c r="LN3" s="1964"/>
      <c r="LO3" s="1964"/>
      <c r="LP3" s="1965"/>
      <c r="LR3" s="2"/>
      <c r="LS3" s="10" t="s">
        <v>20</v>
      </c>
      <c r="LT3" s="1963" t="s">
        <v>611</v>
      </c>
      <c r="LU3" s="1964"/>
      <c r="LV3" s="1964"/>
      <c r="LW3" s="1965"/>
      <c r="LY3" s="2"/>
      <c r="LZ3" s="10" t="s">
        <v>20</v>
      </c>
      <c r="MA3" s="1963" t="s">
        <v>149</v>
      </c>
      <c r="MB3" s="1964"/>
      <c r="MC3" s="1964"/>
      <c r="MD3" s="1965"/>
      <c r="MF3" s="2"/>
      <c r="MG3" s="10" t="s">
        <v>20</v>
      </c>
      <c r="MH3" s="1963" t="s">
        <v>638</v>
      </c>
      <c r="MI3" s="1964"/>
      <c r="MJ3" s="1964"/>
      <c r="MK3" s="1965"/>
      <c r="MM3" s="2"/>
      <c r="MN3" s="10" t="s">
        <v>20</v>
      </c>
      <c r="MO3" s="1963" t="s">
        <v>647</v>
      </c>
      <c r="MP3" s="1964"/>
      <c r="MQ3" s="1964"/>
      <c r="MR3" s="1965"/>
      <c r="MT3" s="2"/>
      <c r="MU3" s="447" t="s">
        <v>20</v>
      </c>
      <c r="MV3" s="1963" t="s">
        <v>440</v>
      </c>
      <c r="MW3" s="1964"/>
      <c r="MX3" s="1964"/>
      <c r="MY3" s="1965"/>
      <c r="NA3" s="2"/>
      <c r="NB3" s="10" t="s">
        <v>20</v>
      </c>
      <c r="NC3" s="1963" t="s">
        <v>644</v>
      </c>
      <c r="ND3" s="1964"/>
      <c r="NE3" s="1964"/>
      <c r="NF3" s="1965"/>
      <c r="NH3" s="2"/>
      <c r="NI3" s="10" t="s">
        <v>20</v>
      </c>
      <c r="NJ3" s="1976" t="s">
        <v>198</v>
      </c>
      <c r="NK3" s="1977"/>
      <c r="NL3" s="1977"/>
      <c r="NM3" s="1978"/>
      <c r="NO3" s="2"/>
      <c r="NP3" s="446" t="s">
        <v>20</v>
      </c>
      <c r="NQ3" s="1976" t="s">
        <v>660</v>
      </c>
      <c r="NR3" s="1977"/>
      <c r="NS3" s="1977"/>
      <c r="NT3" s="1978"/>
      <c r="NV3" s="2"/>
      <c r="NW3" s="10" t="s">
        <v>20</v>
      </c>
      <c r="NX3" s="1966" t="s">
        <v>168</v>
      </c>
      <c r="NY3" s="1975"/>
      <c r="NZ3" s="1967"/>
      <c r="OA3" s="1968"/>
      <c r="OC3" s="2"/>
      <c r="OD3" s="10" t="s">
        <v>20</v>
      </c>
      <c r="OE3" s="1966" t="s">
        <v>104</v>
      </c>
      <c r="OF3" s="1967"/>
      <c r="OG3" s="1967"/>
      <c r="OH3" s="1968"/>
      <c r="OJ3" s="2"/>
      <c r="OK3" s="10" t="s">
        <v>20</v>
      </c>
      <c r="OL3" s="1966" t="s">
        <v>655</v>
      </c>
      <c r="OM3" s="1967"/>
      <c r="ON3" s="1967"/>
      <c r="OO3" s="1968"/>
      <c r="OQ3" s="2"/>
      <c r="OR3" s="10" t="s">
        <v>20</v>
      </c>
      <c r="OS3" s="1963" t="s">
        <v>449</v>
      </c>
      <c r="OT3" s="1964"/>
      <c r="OU3" s="1964"/>
      <c r="OV3" s="1965"/>
      <c r="OX3" s="2"/>
      <c r="OY3" s="10" t="s">
        <v>20</v>
      </c>
      <c r="OZ3" s="1966" t="s">
        <v>566</v>
      </c>
      <c r="PA3" s="1967"/>
      <c r="PB3" s="1967"/>
      <c r="PC3" s="1968"/>
      <c r="PE3" s="2"/>
      <c r="PF3" s="10" t="s">
        <v>20</v>
      </c>
      <c r="PG3" s="1963" t="s">
        <v>226</v>
      </c>
      <c r="PH3" s="1964"/>
      <c r="PI3" s="1964"/>
      <c r="PJ3" s="1965"/>
      <c r="PL3" s="2"/>
      <c r="PM3" s="10" t="s">
        <v>20</v>
      </c>
      <c r="PN3" s="1966" t="s">
        <v>273</v>
      </c>
      <c r="PO3" s="1967"/>
      <c r="PP3" s="1967"/>
      <c r="PQ3" s="1968"/>
      <c r="PS3" s="2"/>
      <c r="PT3" s="10" t="s">
        <v>20</v>
      </c>
      <c r="PU3" s="1966" t="s">
        <v>594</v>
      </c>
      <c r="PV3" s="1967"/>
      <c r="PW3" s="1967"/>
      <c r="PX3" s="1968"/>
      <c r="PZ3" s="2"/>
      <c r="QA3" s="10" t="s">
        <v>20</v>
      </c>
      <c r="QB3" s="1966" t="s">
        <v>403</v>
      </c>
      <c r="QC3" s="1967"/>
      <c r="QD3" s="1967"/>
      <c r="QE3" s="1968"/>
      <c r="QG3" s="2"/>
      <c r="QH3" s="10" t="s">
        <v>20</v>
      </c>
      <c r="QI3" s="1966" t="s">
        <v>220</v>
      </c>
      <c r="QJ3" s="1967"/>
      <c r="QK3" s="1967"/>
      <c r="QL3" s="1968"/>
      <c r="QN3" s="2"/>
      <c r="QO3" s="10" t="s">
        <v>20</v>
      </c>
      <c r="QP3" s="1966" t="s">
        <v>666</v>
      </c>
      <c r="QQ3" s="1967"/>
      <c r="QR3" s="1967"/>
      <c r="QS3" s="1968"/>
      <c r="QU3" s="2"/>
      <c r="QV3" s="10" t="s">
        <v>20</v>
      </c>
      <c r="QW3" s="1966"/>
      <c r="QX3" s="1967"/>
      <c r="QY3" s="1967"/>
      <c r="QZ3" s="1968"/>
      <c r="RB3" s="2"/>
      <c r="RC3" s="10" t="s">
        <v>20</v>
      </c>
      <c r="RD3" s="1966" t="s">
        <v>556</v>
      </c>
      <c r="RE3" s="1967"/>
      <c r="RF3" s="1967"/>
      <c r="RG3" s="1968"/>
      <c r="RI3" s="2"/>
      <c r="RJ3" s="10" t="s">
        <v>20</v>
      </c>
      <c r="RK3" s="1969" t="s">
        <v>628</v>
      </c>
      <c r="RL3" s="1970"/>
      <c r="RM3" s="1970"/>
      <c r="RN3" s="1971"/>
      <c r="RP3" s="2"/>
      <c r="RQ3" s="10" t="s">
        <v>20</v>
      </c>
      <c r="RR3" s="1966" t="s">
        <v>689</v>
      </c>
      <c r="RS3" s="1967"/>
      <c r="RT3" s="1967"/>
      <c r="RU3" s="1968"/>
      <c r="RW3" s="2"/>
      <c r="RX3" s="10" t="s">
        <v>20</v>
      </c>
      <c r="RY3" s="1966" t="s">
        <v>430</v>
      </c>
      <c r="RZ3" s="1967"/>
      <c r="SA3" s="1967"/>
      <c r="SB3" s="1968"/>
      <c r="SD3" s="2"/>
      <c r="SE3" s="10" t="s">
        <v>20</v>
      </c>
      <c r="SF3" s="1972" t="s">
        <v>423</v>
      </c>
      <c r="SG3" s="1973"/>
      <c r="SH3" s="1973"/>
      <c r="SI3" s="1974"/>
      <c r="SK3" s="2"/>
      <c r="SL3" s="10" t="s">
        <v>20</v>
      </c>
      <c r="SM3" s="1966" t="s">
        <v>518</v>
      </c>
      <c r="SN3" s="1967"/>
      <c r="SO3" s="1967"/>
      <c r="SP3" s="1968"/>
      <c r="SR3" s="2"/>
      <c r="SS3" s="10" t="s">
        <v>20</v>
      </c>
      <c r="ST3" s="1963" t="s">
        <v>301</v>
      </c>
      <c r="SU3" s="1964"/>
      <c r="SV3" s="1964"/>
      <c r="SW3" s="1965"/>
      <c r="SY3" s="2"/>
      <c r="SZ3" s="10" t="s">
        <v>20</v>
      </c>
      <c r="TA3" s="1963" t="s">
        <v>399</v>
      </c>
      <c r="TB3" s="1964"/>
      <c r="TC3" s="1964"/>
      <c r="TD3" s="1965"/>
      <c r="TF3" s="2"/>
      <c r="TG3" s="10" t="s">
        <v>20</v>
      </c>
      <c r="TH3" s="1966" t="s">
        <v>133</v>
      </c>
      <c r="TI3" s="1967"/>
      <c r="TJ3" s="1967"/>
      <c r="TK3" s="1968"/>
      <c r="TM3" s="2"/>
      <c r="TN3" s="10" t="s">
        <v>20</v>
      </c>
      <c r="TO3" s="1966" t="s">
        <v>671</v>
      </c>
      <c r="TP3" s="1967"/>
      <c r="TQ3" s="1967"/>
      <c r="TR3" s="1968"/>
      <c r="TT3" s="2"/>
      <c r="TU3" s="10" t="s">
        <v>20</v>
      </c>
      <c r="TV3" s="1966" t="s">
        <v>103</v>
      </c>
      <c r="TW3" s="1967"/>
      <c r="TX3" s="1967"/>
      <c r="TY3" s="1968"/>
      <c r="UA3" s="2"/>
      <c r="UB3" s="10" t="s">
        <v>20</v>
      </c>
      <c r="UC3" s="1963" t="s">
        <v>631</v>
      </c>
      <c r="UD3" s="1964"/>
      <c r="UE3" s="1964"/>
      <c r="UF3" s="1965"/>
      <c r="UH3" s="2"/>
      <c r="UI3" s="10" t="s">
        <v>20</v>
      </c>
      <c r="UJ3" s="1966" t="s">
        <v>150</v>
      </c>
      <c r="UK3" s="1967"/>
      <c r="UL3" s="1967"/>
      <c r="UM3" s="1968"/>
      <c r="UO3" s="2"/>
      <c r="UP3" s="10" t="s">
        <v>20</v>
      </c>
      <c r="UQ3" s="1966" t="s">
        <v>633</v>
      </c>
      <c r="UR3" s="1967"/>
      <c r="US3" s="1967"/>
      <c r="UT3" s="1968"/>
      <c r="UW3" s="10" t="s">
        <v>20</v>
      </c>
      <c r="UX3" s="1963" t="s">
        <v>123</v>
      </c>
      <c r="UY3" s="1964"/>
      <c r="UZ3" s="1964"/>
      <c r="VA3" s="1965"/>
      <c r="VC3" s="2"/>
      <c r="VD3" s="10" t="s">
        <v>20</v>
      </c>
      <c r="VE3" s="1963" t="s">
        <v>679</v>
      </c>
      <c r="VF3" s="1964"/>
      <c r="VG3" s="1964"/>
      <c r="VH3" s="1965"/>
      <c r="VJ3" s="2"/>
      <c r="VK3" s="10" t="s">
        <v>20</v>
      </c>
      <c r="VL3" s="1966" t="s">
        <v>557</v>
      </c>
      <c r="VM3" s="1967"/>
      <c r="VN3" s="1967"/>
      <c r="VO3" s="1968"/>
      <c r="VQ3" s="2"/>
      <c r="VR3" s="10" t="s">
        <v>20</v>
      </c>
      <c r="VS3" s="1963" t="s">
        <v>662</v>
      </c>
      <c r="VT3" s="1964"/>
      <c r="VU3" s="1964"/>
      <c r="VV3" s="1965"/>
      <c r="VX3" s="2"/>
      <c r="VY3" s="10" t="s">
        <v>20</v>
      </c>
      <c r="VZ3" s="1966" t="s">
        <v>113</v>
      </c>
      <c r="WA3" s="1967"/>
      <c r="WB3" s="1967"/>
      <c r="WC3" s="1968"/>
      <c r="WE3" s="2"/>
      <c r="WF3" s="10" t="s">
        <v>20</v>
      </c>
      <c r="WG3" s="1963" t="s">
        <v>307</v>
      </c>
      <c r="WH3" s="1964"/>
      <c r="WI3" s="1964"/>
      <c r="WJ3" s="1965"/>
      <c r="WL3" s="2"/>
      <c r="WM3" s="10" t="s">
        <v>20</v>
      </c>
      <c r="WN3" s="1966" t="s">
        <v>471</v>
      </c>
      <c r="WO3" s="1967"/>
      <c r="WP3" s="1967"/>
      <c r="WQ3" s="1968"/>
      <c r="WS3" s="2"/>
      <c r="WT3" s="10" t="s">
        <v>20</v>
      </c>
      <c r="WU3" s="1966" t="s">
        <v>167</v>
      </c>
      <c r="WV3" s="1967"/>
      <c r="WW3" s="1967"/>
      <c r="WX3" s="1968"/>
      <c r="WZ3" s="2"/>
      <c r="XA3" s="10" t="s">
        <v>20</v>
      </c>
      <c r="XB3" s="1963" t="s">
        <v>636</v>
      </c>
      <c r="XC3" s="1964"/>
      <c r="XD3" s="1964"/>
      <c r="XE3" s="1965"/>
      <c r="XG3" s="2"/>
      <c r="XH3" s="10" t="s">
        <v>20</v>
      </c>
      <c r="XI3" s="1963" t="s">
        <v>654</v>
      </c>
      <c r="XJ3" s="1964"/>
      <c r="XK3" s="1964"/>
      <c r="XL3" s="1965"/>
      <c r="XN3" s="2"/>
      <c r="XO3" s="10" t="s">
        <v>20</v>
      </c>
      <c r="XP3" s="1963" t="s">
        <v>681</v>
      </c>
      <c r="XQ3" s="1964"/>
      <c r="XR3" s="1964"/>
      <c r="XS3" s="1965"/>
      <c r="XU3" s="2"/>
      <c r="XV3" s="10" t="s">
        <v>20</v>
      </c>
      <c r="XW3" s="1963" t="s">
        <v>530</v>
      </c>
      <c r="XX3" s="1964"/>
      <c r="XY3" s="1964"/>
      <c r="XZ3" s="1965"/>
      <c r="YB3" s="2"/>
      <c r="YC3" s="10" t="s">
        <v>20</v>
      </c>
      <c r="YD3" s="1963" t="s">
        <v>410</v>
      </c>
      <c r="YE3" s="1964"/>
      <c r="YF3" s="1964"/>
      <c r="YG3" s="1965"/>
      <c r="YI3" s="2"/>
      <c r="YJ3" s="10" t="s">
        <v>20</v>
      </c>
      <c r="YK3" s="1963" t="s">
        <v>646</v>
      </c>
      <c r="YL3" s="1964"/>
      <c r="YM3" s="1964"/>
      <c r="YN3" s="1965"/>
      <c r="YP3" s="2"/>
      <c r="YQ3" s="10" t="s">
        <v>20</v>
      </c>
      <c r="YR3" s="1963" t="s">
        <v>445</v>
      </c>
      <c r="YS3" s="1964"/>
      <c r="YT3" s="1964"/>
      <c r="YU3" s="1965"/>
      <c r="YW3" s="2"/>
      <c r="YX3" s="10" t="s">
        <v>20</v>
      </c>
      <c r="YY3" s="1966" t="s">
        <v>458</v>
      </c>
      <c r="YZ3" s="1967"/>
      <c r="ZA3" s="1967"/>
      <c r="ZB3" s="1968"/>
      <c r="ZD3" s="2"/>
      <c r="ZE3" s="10" t="s">
        <v>20</v>
      </c>
      <c r="ZF3" s="1963" t="s">
        <v>357</v>
      </c>
      <c r="ZG3" s="1964"/>
      <c r="ZH3" s="1964"/>
      <c r="ZI3" s="1965"/>
      <c r="ZK3" s="2"/>
      <c r="ZL3" s="10" t="s">
        <v>20</v>
      </c>
      <c r="ZM3" s="1966" t="s">
        <v>137</v>
      </c>
      <c r="ZN3" s="1967"/>
      <c r="ZO3" s="1967"/>
      <c r="ZP3" s="1968"/>
      <c r="ZR3" s="2"/>
      <c r="ZS3" s="10" t="s">
        <v>20</v>
      </c>
      <c r="ZT3" s="1963" t="s">
        <v>650</v>
      </c>
      <c r="ZU3" s="1964"/>
      <c r="ZV3" s="1964"/>
      <c r="ZW3" s="1965"/>
      <c r="ZY3" s="2"/>
      <c r="ZZ3" s="452" t="s">
        <v>20</v>
      </c>
      <c r="AAA3" s="1963" t="s">
        <v>683</v>
      </c>
      <c r="AAB3" s="1964"/>
      <c r="AAC3" s="1964"/>
      <c r="AAD3" s="1965"/>
      <c r="AAF3" s="2"/>
      <c r="AAG3" s="10" t="s">
        <v>20</v>
      </c>
      <c r="AAH3" s="1963" t="s">
        <v>669</v>
      </c>
      <c r="AAI3" s="1964"/>
      <c r="AAJ3" s="1964"/>
      <c r="AAK3" s="1965"/>
      <c r="AAM3" s="2"/>
      <c r="AAN3" s="10" t="s">
        <v>20</v>
      </c>
      <c r="AAO3" s="1966" t="s">
        <v>630</v>
      </c>
      <c r="AAP3" s="1967"/>
      <c r="AAQ3" s="1967"/>
      <c r="AAR3" s="1968"/>
      <c r="AAT3" s="2"/>
      <c r="AAU3" s="432" t="s">
        <v>20</v>
      </c>
      <c r="AAV3" s="1966" t="s">
        <v>117</v>
      </c>
      <c r="AAW3" s="1967"/>
      <c r="AAX3" s="1967"/>
      <c r="AAY3" s="1968"/>
      <c r="ABA3" s="2"/>
      <c r="ABB3" s="452" t="s">
        <v>20</v>
      </c>
      <c r="ABC3" s="1966" t="s">
        <v>682</v>
      </c>
      <c r="ABD3" s="1967"/>
      <c r="ABE3" s="1967"/>
      <c r="ABF3" s="1968"/>
      <c r="ABH3" s="2"/>
      <c r="ABI3" s="10" t="s">
        <v>20</v>
      </c>
      <c r="ABJ3" s="1963" t="s">
        <v>651</v>
      </c>
      <c r="ABK3" s="1964"/>
      <c r="ABL3" s="1964"/>
      <c r="ABM3" s="1965"/>
      <c r="ABO3" s="2"/>
      <c r="ABP3" s="432" t="s">
        <v>20</v>
      </c>
      <c r="ABQ3" s="1963" t="s">
        <v>200</v>
      </c>
      <c r="ABR3" s="1964"/>
      <c r="ABS3" s="1964"/>
      <c r="ABT3" s="1965"/>
      <c r="ABV3" s="2"/>
      <c r="ABW3" s="10" t="s">
        <v>20</v>
      </c>
      <c r="ABX3" s="1963" t="s">
        <v>648</v>
      </c>
      <c r="ABY3" s="1964"/>
      <c r="ABZ3" s="1964"/>
      <c r="ACA3" s="1965"/>
      <c r="ACC3" s="2"/>
      <c r="ACD3" s="10" t="s">
        <v>20</v>
      </c>
      <c r="ACE3" s="1963" t="s">
        <v>665</v>
      </c>
      <c r="ACF3" s="1964"/>
      <c r="ACG3" s="1964"/>
      <c r="ACH3" s="1965"/>
      <c r="ACJ3" s="2"/>
      <c r="ACK3" s="450" t="s">
        <v>20</v>
      </c>
      <c r="ACL3" s="1963" t="s">
        <v>466</v>
      </c>
      <c r="ACM3" s="1964"/>
      <c r="ACN3" s="1964"/>
      <c r="ACO3" s="1965"/>
      <c r="ACQ3" s="2"/>
      <c r="ACR3" s="447" t="s">
        <v>20</v>
      </c>
      <c r="ACS3" s="1963" t="s">
        <v>642</v>
      </c>
      <c r="ACT3" s="1964"/>
      <c r="ACU3" s="1964"/>
      <c r="ACV3" s="1965"/>
      <c r="ACX3" s="2"/>
      <c r="ACY3" s="452" t="s">
        <v>20</v>
      </c>
      <c r="ACZ3" s="1963" t="s">
        <v>276</v>
      </c>
      <c r="ADA3" s="1964"/>
      <c r="ADB3" s="1964"/>
      <c r="ADC3" s="1965"/>
      <c r="ADE3" s="2"/>
      <c r="ADF3" s="10" t="s">
        <v>20</v>
      </c>
      <c r="ADG3" s="1963" t="s">
        <v>664</v>
      </c>
      <c r="ADH3" s="1964"/>
      <c r="ADI3" s="1964"/>
      <c r="ADJ3" s="1965"/>
      <c r="ADL3" s="2"/>
      <c r="ADM3" s="10" t="s">
        <v>20</v>
      </c>
      <c r="ADN3" s="1963" t="s">
        <v>661</v>
      </c>
      <c r="ADO3" s="1964"/>
      <c r="ADP3" s="1964"/>
      <c r="ADQ3" s="1965"/>
      <c r="ADS3" s="2"/>
      <c r="ADT3" s="10" t="s">
        <v>20</v>
      </c>
      <c r="ADU3" s="1963" t="s">
        <v>632</v>
      </c>
      <c r="ADV3" s="1964"/>
      <c r="ADW3" s="1964"/>
      <c r="ADX3" s="1965"/>
      <c r="ADZ3" s="2"/>
      <c r="AEA3" s="10" t="s">
        <v>20</v>
      </c>
      <c r="AEB3" s="1966" t="s">
        <v>196</v>
      </c>
      <c r="AEC3" s="1967"/>
      <c r="AED3" s="1967"/>
      <c r="AEE3" s="1968"/>
      <c r="AEG3" s="2"/>
      <c r="AEH3" s="10" t="s">
        <v>20</v>
      </c>
      <c r="AEI3" s="1966" t="s">
        <v>603</v>
      </c>
      <c r="AEJ3" s="1967"/>
      <c r="AEK3" s="1967"/>
      <c r="AEL3" s="1968"/>
      <c r="AEN3" s="2"/>
      <c r="AEO3" s="10" t="s">
        <v>20</v>
      </c>
      <c r="AEP3" s="1963" t="s">
        <v>452</v>
      </c>
      <c r="AEQ3" s="1964"/>
      <c r="AER3" s="1964"/>
      <c r="AES3" s="1965"/>
      <c r="AEU3" s="2"/>
      <c r="AEV3" s="10" t="s">
        <v>20</v>
      </c>
      <c r="AEW3" s="1966" t="s">
        <v>115</v>
      </c>
      <c r="AEX3" s="1967"/>
      <c r="AEY3" s="1967"/>
      <c r="AEZ3" s="1968"/>
      <c r="AFB3" s="2"/>
      <c r="AFC3" s="10" t="s">
        <v>20</v>
      </c>
      <c r="AFD3" s="1963" t="s">
        <v>467</v>
      </c>
      <c r="AFE3" s="1964"/>
      <c r="AFF3" s="1964"/>
      <c r="AFG3" s="1965"/>
      <c r="AFI3" s="2"/>
      <c r="AFJ3" s="10" t="s">
        <v>20</v>
      </c>
      <c r="AFK3" s="1963" t="s">
        <v>195</v>
      </c>
      <c r="AFL3" s="1964"/>
      <c r="AFM3" s="1964"/>
      <c r="AFN3" s="1965"/>
      <c r="AFP3" s="2"/>
      <c r="AFQ3" s="10" t="s">
        <v>20</v>
      </c>
      <c r="AFR3" s="1966" t="s">
        <v>674</v>
      </c>
      <c r="AFS3" s="1967"/>
      <c r="AFT3" s="1967"/>
      <c r="AFU3" s="1968"/>
      <c r="AFW3" s="2"/>
      <c r="AFX3" s="10" t="s">
        <v>20</v>
      </c>
      <c r="AFY3" s="1966" t="s">
        <v>687</v>
      </c>
      <c r="AFZ3" s="1967"/>
      <c r="AGA3" s="1967"/>
      <c r="AGB3" s="1968"/>
      <c r="AGD3" s="2"/>
      <c r="AGE3" s="10" t="s">
        <v>20</v>
      </c>
      <c r="AGF3" s="1966" t="s">
        <v>608</v>
      </c>
      <c r="AGG3" s="1975"/>
      <c r="AGH3" s="1967"/>
      <c r="AGI3" s="1968"/>
      <c r="AGK3" s="2"/>
      <c r="AGL3" s="10" t="s">
        <v>20</v>
      </c>
      <c r="AGM3" s="1966" t="s">
        <v>595</v>
      </c>
      <c r="AGN3" s="1967"/>
      <c r="AGO3" s="1967"/>
      <c r="AGP3" s="1968"/>
      <c r="AGR3" s="2"/>
      <c r="AGS3" s="10" t="s">
        <v>20</v>
      </c>
      <c r="AGT3" s="1963" t="s">
        <v>453</v>
      </c>
      <c r="AGU3" s="1964"/>
      <c r="AGV3" s="1964"/>
      <c r="AGW3" s="1965"/>
      <c r="AGY3" s="2"/>
      <c r="AGZ3" s="10" t="s">
        <v>20</v>
      </c>
      <c r="AHA3" s="1963" t="s">
        <v>264</v>
      </c>
      <c r="AHB3" s="1964"/>
      <c r="AHC3" s="1964"/>
      <c r="AHD3" s="1965"/>
      <c r="AHF3" s="2"/>
      <c r="AHG3" s="10" t="s">
        <v>20</v>
      </c>
      <c r="AHH3" s="1963" t="s">
        <v>686</v>
      </c>
      <c r="AHI3" s="1964"/>
      <c r="AHJ3" s="1964"/>
      <c r="AHK3" s="1965"/>
      <c r="AHM3" s="2"/>
      <c r="AHN3" s="10" t="s">
        <v>20</v>
      </c>
      <c r="AHO3" s="1963" t="s">
        <v>465</v>
      </c>
      <c r="AHP3" s="1964"/>
      <c r="AHQ3" s="1964"/>
      <c r="AHR3" s="1965"/>
      <c r="AHT3" s="2"/>
      <c r="AHU3" s="10" t="s">
        <v>20</v>
      </c>
      <c r="AHV3" s="1966" t="s">
        <v>155</v>
      </c>
      <c r="AHW3" s="1967"/>
      <c r="AHX3" s="1967"/>
      <c r="AHY3" s="1968"/>
      <c r="AIA3" s="2"/>
      <c r="AIB3" s="10" t="s">
        <v>20</v>
      </c>
      <c r="AIC3" s="1963" t="s">
        <v>685</v>
      </c>
      <c r="AID3" s="1964"/>
      <c r="AIE3" s="1964"/>
      <c r="AIF3" s="1965"/>
      <c r="AIH3" s="2"/>
      <c r="AII3" s="10" t="s">
        <v>20</v>
      </c>
      <c r="AIJ3" s="1963" t="s">
        <v>668</v>
      </c>
      <c r="AIK3" s="1964"/>
      <c r="AIL3" s="1964"/>
      <c r="AIM3" s="1965"/>
      <c r="AIO3" s="2"/>
      <c r="AIP3" s="10" t="s">
        <v>20</v>
      </c>
      <c r="AIQ3" s="1966" t="s">
        <v>148</v>
      </c>
      <c r="AIR3" s="1967"/>
      <c r="AIS3" s="1967"/>
      <c r="AIT3" s="1968"/>
      <c r="AIV3" s="2"/>
      <c r="AIW3" s="10" t="s">
        <v>20</v>
      </c>
      <c r="AIX3" s="1966" t="s">
        <v>622</v>
      </c>
      <c r="AIY3" s="1967"/>
      <c r="AIZ3" s="1967"/>
      <c r="AJA3" s="1968"/>
      <c r="AJC3" s="2"/>
      <c r="AJD3" s="10" t="s">
        <v>20</v>
      </c>
      <c r="AJE3" s="1979" t="s">
        <v>640</v>
      </c>
      <c r="AJF3" s="1980"/>
      <c r="AJG3" s="1980"/>
      <c r="AJH3" s="1981"/>
      <c r="AJK3" s="10" t="s">
        <v>20</v>
      </c>
      <c r="AJL3" s="1966" t="s">
        <v>127</v>
      </c>
      <c r="AJM3" s="1975"/>
      <c r="AJN3" s="1967"/>
      <c r="AJO3" s="1968"/>
      <c r="AJQ3" s="2"/>
      <c r="AJR3" s="10" t="s">
        <v>20</v>
      </c>
      <c r="AJS3" s="1966" t="s">
        <v>247</v>
      </c>
      <c r="AJT3" s="1975"/>
      <c r="AJU3" s="1967"/>
      <c r="AJV3" s="1968"/>
      <c r="AJX3" s="2"/>
      <c r="AJY3" s="10" t="s">
        <v>20</v>
      </c>
      <c r="AJZ3" s="1966" t="s">
        <v>634</v>
      </c>
      <c r="AKA3" s="1975"/>
      <c r="AKB3" s="1967"/>
      <c r="AKC3" s="1968"/>
      <c r="AKE3" s="2"/>
      <c r="AKF3" s="10" t="s">
        <v>20</v>
      </c>
      <c r="AKG3" s="1966" t="s">
        <v>676</v>
      </c>
      <c r="AKH3" s="1967"/>
      <c r="AKI3" s="1967"/>
      <c r="AKJ3" s="1968"/>
    </row>
    <row r="4" spans="1:973" ht="19.5" thickBot="1">
      <c r="A4" s="2"/>
      <c r="B4" s="10"/>
      <c r="C4" s="156"/>
      <c r="D4" s="67"/>
      <c r="E4" s="156"/>
      <c r="F4" s="156"/>
      <c r="H4" s="2"/>
      <c r="I4" s="10"/>
      <c r="J4" s="171"/>
      <c r="K4" s="67"/>
      <c r="L4" s="171"/>
      <c r="M4" s="171"/>
      <c r="O4" s="2"/>
      <c r="P4" s="10"/>
      <c r="Q4" s="275"/>
      <c r="R4" s="275"/>
      <c r="S4" s="275"/>
      <c r="T4" s="275"/>
      <c r="V4" s="2"/>
      <c r="W4" s="10"/>
      <c r="X4" s="254"/>
      <c r="Y4" s="254"/>
      <c r="Z4" s="254"/>
      <c r="AA4" s="254"/>
      <c r="AC4" s="2"/>
      <c r="AD4" s="10"/>
      <c r="AE4" s="171"/>
      <c r="AF4" s="227"/>
      <c r="AG4" s="171"/>
      <c r="AH4" s="171"/>
      <c r="AJ4" s="2"/>
      <c r="AK4" s="10"/>
      <c r="AL4" s="286"/>
      <c r="AM4" s="227"/>
      <c r="AN4" s="286"/>
      <c r="AO4" s="286"/>
      <c r="AQ4" s="2"/>
      <c r="AR4" s="10"/>
      <c r="AS4" s="286"/>
      <c r="AT4" s="227"/>
      <c r="AU4" s="286"/>
      <c r="AV4" s="286"/>
      <c r="AX4" s="2"/>
      <c r="AY4" s="10"/>
      <c r="AZ4" s="265"/>
      <c r="BA4" s="227"/>
      <c r="BB4" s="265"/>
      <c r="BC4" s="265"/>
      <c r="BE4" s="2"/>
      <c r="BF4" s="10"/>
      <c r="BG4" s="256"/>
      <c r="BH4" s="227"/>
      <c r="BI4" s="256"/>
      <c r="BJ4" s="256"/>
      <c r="BL4" s="2"/>
      <c r="BM4" s="10"/>
      <c r="BN4" s="171"/>
      <c r="BO4" s="171"/>
      <c r="BP4" s="171"/>
      <c r="BQ4" s="171"/>
      <c r="BS4" s="2"/>
      <c r="BT4" s="10"/>
      <c r="BU4" s="256"/>
      <c r="BV4" s="256"/>
      <c r="BW4" s="256"/>
      <c r="BX4" s="256"/>
      <c r="BZ4" s="2"/>
      <c r="CA4" s="10"/>
      <c r="CB4" s="218"/>
      <c r="CC4" s="218"/>
      <c r="CD4" s="218"/>
      <c r="CE4" s="218"/>
      <c r="CG4" s="2"/>
      <c r="CH4" s="10"/>
      <c r="CI4" s="379"/>
      <c r="CJ4" s="379"/>
      <c r="CK4" s="379"/>
      <c r="CL4" s="286"/>
      <c r="CN4" s="2"/>
      <c r="CO4" s="10"/>
      <c r="CP4" s="231"/>
      <c r="CQ4" s="231"/>
      <c r="CR4" s="231"/>
      <c r="CS4" s="231"/>
      <c r="CU4" s="2"/>
      <c r="CV4" s="10"/>
      <c r="CW4" s="379"/>
      <c r="CX4" s="379"/>
      <c r="CY4" s="379"/>
      <c r="CZ4" s="286"/>
      <c r="DB4" s="2"/>
      <c r="DC4" s="10"/>
      <c r="DD4" s="234"/>
      <c r="DE4" s="286"/>
      <c r="DF4" s="234"/>
      <c r="DG4" s="234"/>
      <c r="DI4" s="2"/>
      <c r="DJ4" s="10"/>
      <c r="DK4" s="286"/>
      <c r="DL4" s="286"/>
      <c r="DM4" s="286"/>
      <c r="DN4" s="286"/>
      <c r="DP4" s="2"/>
      <c r="DQ4" s="10"/>
      <c r="DR4" s="282"/>
      <c r="DS4" s="300"/>
      <c r="DT4" s="282"/>
      <c r="DU4" s="282"/>
      <c r="DW4" s="2"/>
      <c r="DX4" s="10"/>
      <c r="DY4" s="284"/>
      <c r="DZ4" s="284"/>
      <c r="EA4" s="284"/>
      <c r="EB4" s="284"/>
      <c r="ED4" s="2"/>
      <c r="EE4" s="10"/>
      <c r="EF4" s="218"/>
      <c r="EG4" s="218"/>
      <c r="EH4" s="218"/>
      <c r="EI4" s="218"/>
      <c r="EK4" s="2"/>
      <c r="EL4" s="10"/>
      <c r="EM4" s="231"/>
      <c r="EN4" s="231"/>
      <c r="EO4" s="231"/>
      <c r="EP4" s="231"/>
      <c r="ER4" s="2"/>
      <c r="ES4" s="10"/>
      <c r="ET4" s="286"/>
      <c r="EU4" s="286"/>
      <c r="EV4" s="286"/>
      <c r="EW4" s="286"/>
      <c r="EY4" s="2"/>
      <c r="EZ4" s="10"/>
      <c r="FA4" s="286"/>
      <c r="FB4" s="286"/>
      <c r="FC4" s="286"/>
      <c r="FD4" s="286"/>
      <c r="FF4" s="2"/>
      <c r="FG4" s="10"/>
      <c r="FH4" s="171"/>
      <c r="FI4" s="171"/>
      <c r="FJ4" s="171"/>
      <c r="FK4" s="171"/>
      <c r="FM4" s="2"/>
      <c r="FN4" s="449"/>
      <c r="FO4" s="286"/>
      <c r="FP4" s="286"/>
      <c r="FQ4" s="286"/>
      <c r="FR4" s="286"/>
      <c r="FT4" s="2"/>
      <c r="FU4" s="10"/>
      <c r="FV4" s="171"/>
      <c r="FW4" s="171"/>
      <c r="FX4" s="171"/>
      <c r="FY4" s="171"/>
      <c r="GA4" s="2"/>
      <c r="GB4" s="10"/>
      <c r="GC4" s="286"/>
      <c r="GD4" s="286"/>
      <c r="GE4" s="286"/>
      <c r="GF4" s="286"/>
      <c r="GH4" s="2"/>
      <c r="GI4" s="10"/>
      <c r="GJ4" s="275"/>
      <c r="GK4" s="275"/>
      <c r="GL4" s="275"/>
      <c r="GM4" s="275"/>
      <c r="GO4" s="2"/>
      <c r="GP4" s="10"/>
      <c r="GQ4" s="286"/>
      <c r="GR4" s="286"/>
      <c r="GS4" s="286"/>
      <c r="GT4" s="286"/>
      <c r="GV4" s="2"/>
      <c r="GW4" s="10"/>
      <c r="GX4" s="265"/>
      <c r="GY4" s="67"/>
      <c r="GZ4" s="265"/>
      <c r="HA4" s="265"/>
      <c r="HC4" s="2"/>
      <c r="HD4" s="455"/>
      <c r="HE4" s="286"/>
      <c r="HF4" s="67"/>
      <c r="HG4" s="286"/>
      <c r="HH4" s="286"/>
      <c r="HJ4" s="2"/>
      <c r="HK4" s="10"/>
      <c r="HL4" s="229"/>
      <c r="HM4" s="229"/>
      <c r="HN4" s="229"/>
      <c r="HO4" s="229"/>
      <c r="HQ4" s="2"/>
      <c r="HR4" s="10"/>
      <c r="HS4" s="229"/>
      <c r="HT4" s="229"/>
      <c r="HU4" s="229"/>
      <c r="HV4" s="229"/>
      <c r="HX4" s="2"/>
      <c r="HY4" s="10"/>
      <c r="HZ4" s="286"/>
      <c r="IA4" s="286"/>
      <c r="IB4" s="286"/>
      <c r="IC4" s="286"/>
      <c r="IE4" s="2"/>
      <c r="IF4" s="10"/>
      <c r="IG4" s="171"/>
      <c r="IH4" s="171"/>
      <c r="II4" s="171"/>
      <c r="IJ4" s="171"/>
      <c r="IL4" s="2"/>
      <c r="IM4" s="10"/>
      <c r="IN4" s="286"/>
      <c r="IO4" s="286"/>
      <c r="IP4" s="286"/>
      <c r="IQ4" s="286"/>
      <c r="IS4" s="2"/>
      <c r="IT4" s="10"/>
      <c r="IU4" s="156"/>
      <c r="IV4" s="156"/>
      <c r="IW4" s="156"/>
      <c r="IX4" s="156"/>
      <c r="IZ4" s="2"/>
      <c r="JA4" s="10"/>
      <c r="JB4" s="173"/>
      <c r="JC4" s="286" t="s">
        <v>398</v>
      </c>
      <c r="JD4" s="173"/>
      <c r="JE4" s="173"/>
      <c r="JG4" s="2"/>
      <c r="JH4" s="10"/>
      <c r="JI4" s="171"/>
      <c r="JJ4" s="171"/>
      <c r="JK4" s="171"/>
      <c r="JL4" s="171"/>
      <c r="JN4" s="2"/>
      <c r="JO4" s="10"/>
      <c r="JP4" s="286"/>
      <c r="JQ4" s="286"/>
      <c r="JR4" s="286"/>
      <c r="JS4" s="286"/>
      <c r="JU4" s="2"/>
      <c r="JV4" s="10"/>
      <c r="JW4" s="171"/>
      <c r="JX4" s="237"/>
      <c r="JY4" s="171"/>
      <c r="JZ4" s="171"/>
      <c r="KB4" s="2"/>
      <c r="KC4" s="10"/>
      <c r="KD4" s="286"/>
      <c r="KE4" s="286" t="s">
        <v>186</v>
      </c>
      <c r="KF4" s="286"/>
      <c r="KG4" s="286"/>
      <c r="KI4" s="2"/>
      <c r="KJ4" s="10"/>
      <c r="KK4" s="286"/>
      <c r="KL4" s="286"/>
      <c r="KM4" s="286"/>
      <c r="KN4" s="286"/>
      <c r="KP4" s="2"/>
      <c r="KQ4" s="10"/>
      <c r="KR4" s="173"/>
      <c r="KS4" s="173"/>
      <c r="KT4" s="173"/>
      <c r="KU4" s="173"/>
      <c r="KW4" s="2"/>
      <c r="KX4" s="10"/>
      <c r="KY4" s="218"/>
      <c r="KZ4" s="218"/>
      <c r="LA4" s="218"/>
      <c r="LB4" s="218"/>
      <c r="LD4" s="2"/>
      <c r="LE4" s="10"/>
      <c r="LF4" s="243"/>
      <c r="LG4" s="243"/>
      <c r="LH4" s="243"/>
      <c r="LI4" s="243"/>
      <c r="LK4" s="2"/>
      <c r="LL4" s="10"/>
      <c r="LM4" s="243"/>
      <c r="LN4" s="243"/>
      <c r="LO4" s="243"/>
      <c r="LP4" s="243"/>
      <c r="LR4" s="2"/>
      <c r="LS4" s="10"/>
      <c r="LT4" s="215"/>
      <c r="LU4" s="215"/>
      <c r="LV4" s="215"/>
      <c r="LW4" s="215"/>
      <c r="LY4" s="2"/>
      <c r="LZ4" s="10"/>
      <c r="MA4" s="218"/>
      <c r="MB4" s="218"/>
      <c r="MC4" s="218"/>
      <c r="MD4" s="218"/>
      <c r="MF4" s="2"/>
      <c r="MG4" s="10"/>
      <c r="MH4" s="156"/>
      <c r="MI4" s="67"/>
      <c r="MJ4" s="156"/>
      <c r="MK4" s="156"/>
      <c r="MM4" s="2"/>
      <c r="MN4" s="10"/>
      <c r="MO4" s="271"/>
      <c r="MP4" s="67"/>
      <c r="MQ4" s="271"/>
      <c r="MR4" s="271"/>
      <c r="MT4" s="2"/>
      <c r="MU4" s="447"/>
      <c r="MV4" s="286"/>
      <c r="MW4" s="67"/>
      <c r="MX4" s="286"/>
      <c r="MY4" s="286"/>
      <c r="NA4" s="2"/>
      <c r="NB4" s="10"/>
      <c r="NC4" s="275"/>
      <c r="ND4" s="67"/>
      <c r="NE4" s="275"/>
      <c r="NF4" s="275"/>
      <c r="NH4" s="2"/>
      <c r="NI4" s="10"/>
      <c r="NJ4" s="218"/>
      <c r="NK4" s="227"/>
      <c r="NL4" s="218"/>
      <c r="NM4" s="218"/>
      <c r="NO4" s="2"/>
      <c r="NP4" s="446"/>
      <c r="NQ4" s="286"/>
      <c r="NR4" s="227"/>
      <c r="NS4" s="286"/>
      <c r="NT4" s="286"/>
      <c r="NV4" s="2"/>
      <c r="NW4" s="10"/>
      <c r="NX4" s="226"/>
      <c r="NY4" s="227"/>
      <c r="NZ4" s="226"/>
      <c r="OA4" s="226"/>
      <c r="OC4" s="2"/>
      <c r="OD4" s="10"/>
      <c r="OE4" s="156"/>
      <c r="OF4" s="156"/>
      <c r="OG4" s="156"/>
      <c r="OH4" s="156"/>
      <c r="OJ4" s="2"/>
      <c r="OK4" s="10"/>
      <c r="OL4" s="286"/>
      <c r="OM4" s="286"/>
      <c r="ON4" s="286"/>
      <c r="OO4" s="286"/>
      <c r="OQ4" s="2"/>
      <c r="OR4" s="10"/>
      <c r="OS4" s="251"/>
      <c r="OT4" s="251"/>
      <c r="OU4" s="251"/>
      <c r="OV4" s="251"/>
      <c r="OX4" s="2"/>
      <c r="OY4" s="10"/>
      <c r="OZ4" s="173"/>
      <c r="PA4" s="173"/>
      <c r="PB4" s="173"/>
      <c r="PC4" s="173"/>
      <c r="PE4" s="2"/>
      <c r="PF4" s="10"/>
      <c r="PG4" s="258"/>
      <c r="PH4" s="258"/>
      <c r="PI4" s="258"/>
      <c r="PJ4" s="258"/>
      <c r="PL4" s="2"/>
      <c r="PM4" s="10"/>
      <c r="PN4" s="285"/>
      <c r="PO4" s="286" t="s">
        <v>287</v>
      </c>
      <c r="PP4" s="285"/>
      <c r="PQ4" s="285"/>
      <c r="PS4" s="2"/>
      <c r="PT4" s="10"/>
      <c r="PU4" s="286"/>
      <c r="PV4" s="286"/>
      <c r="PW4" s="286"/>
      <c r="PX4" s="286"/>
      <c r="PZ4" s="2"/>
      <c r="QA4" s="10"/>
      <c r="QB4" s="286"/>
      <c r="QC4" s="286"/>
      <c r="QD4" s="286"/>
      <c r="QE4" s="286"/>
      <c r="QG4" s="2"/>
      <c r="QH4" s="10"/>
      <c r="QI4" s="173"/>
      <c r="QJ4" s="173"/>
      <c r="QK4" s="173"/>
      <c r="QL4" s="173"/>
      <c r="QN4" s="2"/>
      <c r="QO4" s="10"/>
      <c r="QP4" s="269"/>
      <c r="QQ4" s="269"/>
      <c r="QR4" s="269"/>
      <c r="QS4" s="269"/>
      <c r="QU4" s="2"/>
      <c r="QV4" s="10"/>
      <c r="QW4" s="265"/>
      <c r="QX4" s="265"/>
      <c r="QY4" s="265"/>
      <c r="QZ4" s="265"/>
      <c r="RB4" s="2"/>
      <c r="RC4" s="10"/>
      <c r="RD4" s="265"/>
      <c r="RE4" s="265"/>
      <c r="RF4" s="265"/>
      <c r="RG4" s="265"/>
      <c r="RI4" s="2"/>
      <c r="RJ4" s="10"/>
      <c r="RK4" s="231"/>
      <c r="RL4" s="67"/>
      <c r="RM4" s="231"/>
      <c r="RN4" s="231"/>
      <c r="RP4" s="2"/>
      <c r="RQ4" s="10"/>
      <c r="RR4" s="286"/>
      <c r="RS4" s="67"/>
      <c r="RT4" s="286"/>
      <c r="RU4" s="286"/>
      <c r="RW4" s="2"/>
      <c r="RX4" s="10"/>
      <c r="RY4" s="171"/>
      <c r="RZ4" s="171"/>
      <c r="SA4" s="171"/>
      <c r="SB4" s="171"/>
      <c r="SD4" s="2"/>
      <c r="SE4" s="10"/>
      <c r="SF4" s="286"/>
      <c r="SG4" s="286"/>
      <c r="SH4" s="286"/>
      <c r="SI4" s="286"/>
      <c r="SK4" s="2"/>
      <c r="SL4" s="10"/>
      <c r="SM4" s="234"/>
      <c r="SN4" s="234"/>
      <c r="SO4" s="234"/>
      <c r="SP4" s="234"/>
      <c r="SR4" s="2"/>
      <c r="SS4" s="10"/>
      <c r="ST4" s="286"/>
      <c r="SU4" s="286"/>
      <c r="SV4" s="286"/>
      <c r="SW4" s="286"/>
      <c r="SY4" s="2"/>
      <c r="SZ4" s="10"/>
      <c r="TA4" s="286"/>
      <c r="TB4" s="286"/>
      <c r="TC4" s="286"/>
      <c r="TD4" s="286"/>
      <c r="TF4" s="2"/>
      <c r="TG4" s="10"/>
      <c r="TH4" s="173"/>
      <c r="TI4" s="173"/>
      <c r="TJ4" s="173"/>
      <c r="TK4" s="173"/>
      <c r="TM4" s="2"/>
      <c r="TN4" s="10"/>
      <c r="TO4" s="286"/>
      <c r="TP4" s="286"/>
      <c r="TQ4" s="286"/>
      <c r="TR4" s="286"/>
      <c r="TT4" s="2"/>
      <c r="TU4" s="10"/>
      <c r="TV4" s="156"/>
      <c r="TW4" s="156"/>
      <c r="TX4" s="156"/>
      <c r="TY4" s="156"/>
      <c r="UA4" s="2"/>
      <c r="UB4" s="10"/>
      <c r="UC4" s="218"/>
      <c r="UD4" s="218"/>
      <c r="UE4" s="218"/>
      <c r="UF4" s="218"/>
      <c r="UH4" s="2"/>
      <c r="UI4" s="10"/>
      <c r="UJ4" s="267"/>
      <c r="UK4" s="267"/>
      <c r="UL4" s="267"/>
      <c r="UM4" s="267"/>
      <c r="UO4" s="2"/>
      <c r="UP4" s="10"/>
      <c r="UQ4" s="156"/>
      <c r="UR4" s="156"/>
      <c r="US4" s="156"/>
      <c r="UT4" s="156"/>
      <c r="UV4" s="241"/>
      <c r="UW4" s="342"/>
      <c r="UX4" s="343"/>
      <c r="UY4" s="343"/>
      <c r="UZ4" s="343"/>
      <c r="VA4" s="343"/>
      <c r="VC4" s="2"/>
      <c r="VD4" s="10"/>
      <c r="VE4" s="156"/>
      <c r="VF4" s="156"/>
      <c r="VG4" s="156"/>
      <c r="VH4" s="156"/>
      <c r="VJ4" s="2"/>
      <c r="VK4" s="10"/>
      <c r="VL4" s="156"/>
      <c r="VM4" s="156"/>
      <c r="VN4" s="156"/>
      <c r="VO4" s="67"/>
      <c r="VQ4" s="2"/>
      <c r="VR4" s="10"/>
      <c r="VS4" s="156"/>
      <c r="VT4" s="156"/>
      <c r="VU4" s="156"/>
      <c r="VV4" s="67"/>
      <c r="VX4" s="2"/>
      <c r="VY4" s="10"/>
      <c r="VZ4" s="156"/>
      <c r="WA4" s="156"/>
      <c r="WB4" s="156"/>
      <c r="WC4" s="67"/>
      <c r="WE4" s="2"/>
      <c r="WF4" s="10"/>
      <c r="WG4" s="156"/>
      <c r="WH4" s="156"/>
      <c r="WI4" s="156"/>
      <c r="WJ4" s="67"/>
      <c r="WL4" s="2"/>
      <c r="WM4" s="10"/>
      <c r="WN4" s="171"/>
      <c r="WO4" s="171"/>
      <c r="WP4" s="171"/>
      <c r="WQ4" s="67"/>
      <c r="WS4" s="2"/>
      <c r="WT4" s="10"/>
      <c r="WU4" s="226"/>
      <c r="WV4" s="286" t="s">
        <v>5</v>
      </c>
      <c r="WW4" s="226"/>
      <c r="WX4" s="67"/>
      <c r="WZ4" s="2"/>
      <c r="XA4" s="10"/>
      <c r="XB4" s="286"/>
      <c r="XC4" s="286"/>
      <c r="XD4" s="256"/>
      <c r="XE4" s="67"/>
      <c r="XG4" s="2"/>
      <c r="XH4" s="10"/>
      <c r="XI4" s="286"/>
      <c r="XJ4" s="286"/>
      <c r="XK4" s="286"/>
      <c r="XL4" s="67"/>
      <c r="XN4" s="2"/>
      <c r="XO4" s="10"/>
      <c r="XP4" s="286"/>
      <c r="XQ4" s="286"/>
      <c r="XR4" s="286"/>
      <c r="XS4" s="67"/>
      <c r="XU4" s="2"/>
      <c r="XV4" s="10"/>
      <c r="XW4" s="286"/>
      <c r="XX4" s="286"/>
      <c r="XY4" s="286"/>
      <c r="XZ4" s="67"/>
      <c r="YB4" s="2"/>
      <c r="YC4" s="10"/>
      <c r="YD4" s="268"/>
      <c r="YE4" s="268"/>
      <c r="YF4" s="268"/>
      <c r="YG4" s="67"/>
      <c r="YI4" s="2"/>
      <c r="YJ4" s="10"/>
      <c r="YK4" s="218"/>
      <c r="YL4" s="218"/>
      <c r="YM4" s="218"/>
      <c r="YN4" s="67"/>
      <c r="YP4" s="2"/>
      <c r="YQ4" s="10"/>
      <c r="YR4" s="286"/>
      <c r="YS4" s="286"/>
      <c r="YT4" s="286"/>
      <c r="YU4" s="67"/>
      <c r="YW4" s="2"/>
      <c r="YX4" s="10"/>
      <c r="YY4" s="275"/>
      <c r="YZ4" s="275"/>
      <c r="ZA4" s="275"/>
      <c r="ZB4" s="67"/>
      <c r="ZD4" s="2"/>
      <c r="ZE4" s="10"/>
      <c r="ZF4" s="173"/>
      <c r="ZG4" s="173"/>
      <c r="ZH4" s="173"/>
      <c r="ZI4" s="67"/>
      <c r="ZK4" s="2"/>
      <c r="ZL4" s="10"/>
      <c r="ZM4" s="215"/>
      <c r="ZN4" s="215"/>
      <c r="ZO4" s="215"/>
      <c r="ZP4" s="67"/>
      <c r="ZR4" s="2"/>
      <c r="ZS4" s="10"/>
      <c r="ZT4" s="234"/>
      <c r="ZU4" s="234"/>
      <c r="ZV4" s="234"/>
      <c r="ZW4" s="67"/>
      <c r="ZY4" s="2"/>
      <c r="ZZ4" s="452"/>
      <c r="AAA4" s="286"/>
      <c r="AAB4" s="286"/>
      <c r="AAC4" s="286"/>
      <c r="AAD4" s="67"/>
      <c r="AAF4" s="2"/>
      <c r="AAG4" s="10"/>
      <c r="AAH4" s="286"/>
      <c r="AAI4" s="286"/>
      <c r="AAJ4" s="286"/>
      <c r="AAK4" s="67"/>
      <c r="AAM4" s="2"/>
      <c r="AAN4" s="10"/>
      <c r="AAO4" s="156"/>
      <c r="AAP4" s="156"/>
      <c r="AAQ4" s="156"/>
      <c r="AAR4" s="67"/>
      <c r="AAT4" s="2"/>
      <c r="AAU4" s="432"/>
      <c r="AAV4" s="286"/>
      <c r="AAW4" s="286"/>
      <c r="AAX4" s="286"/>
      <c r="AAY4" s="67"/>
      <c r="ABA4" s="2"/>
      <c r="ABB4" s="452"/>
      <c r="ABC4" s="286"/>
      <c r="ABD4" s="286"/>
      <c r="ABE4" s="286"/>
      <c r="ABF4" s="67"/>
      <c r="ABH4" s="2"/>
      <c r="ABI4" s="10"/>
      <c r="ABJ4" s="286"/>
      <c r="ABK4" s="286"/>
      <c r="ABL4" s="286"/>
      <c r="ABM4" s="67"/>
      <c r="ABO4" s="2"/>
      <c r="ABP4" s="432"/>
      <c r="ABQ4" s="286"/>
      <c r="ABR4" s="286"/>
      <c r="ABS4" s="286"/>
      <c r="ABT4" s="67"/>
      <c r="ABV4" s="2"/>
      <c r="ABW4" s="10"/>
      <c r="ABX4" s="225"/>
      <c r="ABY4" s="225"/>
      <c r="ABZ4" s="225"/>
      <c r="ACA4" s="67"/>
      <c r="ACC4" s="2"/>
      <c r="ACD4" s="10"/>
      <c r="ACE4" s="229"/>
      <c r="ACF4" s="229"/>
      <c r="ACG4" s="229"/>
      <c r="ACH4" s="67"/>
      <c r="ACJ4" s="2"/>
      <c r="ACK4" s="450"/>
      <c r="ACL4" s="286"/>
      <c r="ACM4" s="286"/>
      <c r="ACN4" s="286"/>
      <c r="ACO4" s="67"/>
      <c r="ACQ4" s="2"/>
      <c r="ACR4" s="447"/>
      <c r="ACS4" s="286"/>
      <c r="ACT4" s="286"/>
      <c r="ACU4" s="286"/>
      <c r="ACV4" s="67"/>
      <c r="ACX4" s="2"/>
      <c r="ACY4" s="452"/>
      <c r="ACZ4" s="286"/>
      <c r="ADA4" s="286"/>
      <c r="ADB4" s="286"/>
      <c r="ADC4" s="67"/>
      <c r="ADE4" s="2"/>
      <c r="ADF4" s="10"/>
      <c r="ADG4" s="286"/>
      <c r="ADH4" s="286"/>
      <c r="ADI4" s="286"/>
      <c r="ADJ4" s="67"/>
      <c r="ADL4" s="2"/>
      <c r="ADM4" s="10"/>
      <c r="ADN4" s="251"/>
      <c r="ADO4" s="251"/>
      <c r="ADP4" s="251"/>
      <c r="ADQ4" s="67"/>
      <c r="ADS4" s="2"/>
      <c r="ADT4" s="10"/>
      <c r="ADU4" s="171"/>
      <c r="ADV4" s="171"/>
      <c r="ADW4" s="171"/>
      <c r="ADX4" s="67"/>
      <c r="ADZ4" s="2"/>
      <c r="AEA4" s="10"/>
      <c r="AEB4" s="173"/>
      <c r="AEC4" s="173"/>
      <c r="AED4" s="173"/>
      <c r="AEE4" s="67"/>
      <c r="AEG4" s="2"/>
      <c r="AEH4" s="10"/>
      <c r="AEI4" s="258"/>
      <c r="AEJ4" s="258"/>
      <c r="AEK4" s="258"/>
      <c r="AEL4" s="67"/>
      <c r="AEN4" s="2"/>
      <c r="AEO4" s="10"/>
      <c r="AEP4" s="218"/>
      <c r="AEQ4" s="218"/>
      <c r="AER4" s="218"/>
      <c r="AES4" s="67"/>
      <c r="AEU4" s="2"/>
      <c r="AEV4" s="10"/>
      <c r="AEW4" s="156"/>
      <c r="AEX4" s="156"/>
      <c r="AEY4" s="156"/>
      <c r="AEZ4" s="67"/>
      <c r="AFB4" s="2"/>
      <c r="AFC4" s="10"/>
      <c r="AFD4" s="238"/>
      <c r="AFE4" s="238"/>
      <c r="AFF4" s="238"/>
      <c r="AFG4" s="67"/>
      <c r="AFI4" s="2"/>
      <c r="AFJ4" s="10"/>
      <c r="AFK4" s="256"/>
      <c r="AFL4" s="256"/>
      <c r="AFM4" s="256"/>
      <c r="AFN4" s="67"/>
      <c r="AFP4" s="2"/>
      <c r="AFQ4" s="10"/>
      <c r="AFR4" s="246"/>
      <c r="AFS4" s="246"/>
      <c r="AFT4" s="246"/>
      <c r="AFU4" s="67"/>
      <c r="AFW4" s="2"/>
      <c r="AFX4" s="10"/>
      <c r="AFY4" s="280"/>
      <c r="AFZ4" s="280"/>
      <c r="AGA4" s="280"/>
      <c r="AGB4" s="67"/>
      <c r="AGD4" s="2"/>
      <c r="AGE4" s="10"/>
      <c r="AGF4" s="171"/>
      <c r="AGG4" s="227"/>
      <c r="AGH4" s="171"/>
      <c r="AGI4" s="67"/>
      <c r="AGK4" s="2"/>
      <c r="AGL4" s="10"/>
      <c r="AGM4" s="156"/>
      <c r="AGN4" s="156"/>
      <c r="AGO4" s="156"/>
      <c r="AGP4" s="67"/>
      <c r="AGR4" s="2"/>
      <c r="AGS4" s="10"/>
      <c r="AGT4" s="286"/>
      <c r="AGU4" s="286"/>
      <c r="AGV4" s="286"/>
      <c r="AGW4" s="67"/>
      <c r="AGY4" s="2"/>
      <c r="AGZ4" s="10"/>
      <c r="AHA4" s="218"/>
      <c r="AHB4" s="218"/>
      <c r="AHC4" s="218"/>
      <c r="AHD4" s="67"/>
      <c r="AHF4" s="2"/>
      <c r="AHG4" s="10"/>
      <c r="AHH4" s="234"/>
      <c r="AHI4" s="234"/>
      <c r="AHJ4" s="234"/>
      <c r="AHK4" s="67"/>
      <c r="AHM4" s="2"/>
      <c r="AHN4" s="10"/>
      <c r="AHO4" s="251"/>
      <c r="AHP4" s="286" t="s">
        <v>46</v>
      </c>
      <c r="AHQ4" s="251"/>
      <c r="AHR4" s="67"/>
      <c r="AHT4" s="2"/>
      <c r="AHU4" s="10"/>
      <c r="AHV4" s="173"/>
      <c r="AHW4" s="173"/>
      <c r="AHX4" s="173"/>
      <c r="AHY4" s="67"/>
      <c r="AIA4" s="2"/>
      <c r="AIB4" s="10"/>
      <c r="AIC4" s="286"/>
      <c r="AID4" s="286"/>
      <c r="AIE4" s="286"/>
      <c r="AIF4" s="67"/>
      <c r="AIH4" s="2"/>
      <c r="AII4" s="10"/>
      <c r="AIJ4" s="239"/>
      <c r="AIK4" s="286"/>
      <c r="AIL4" s="239"/>
      <c r="AIM4" s="67"/>
      <c r="AIO4" s="2"/>
      <c r="AIP4" s="10"/>
      <c r="AIQ4" s="171"/>
      <c r="AIR4" s="171"/>
      <c r="AIS4" s="171"/>
      <c r="AIT4" s="67"/>
      <c r="AIV4" s="2"/>
      <c r="AIW4" s="10"/>
      <c r="AIX4" s="286"/>
      <c r="AIY4" s="286"/>
      <c r="AIZ4" s="286"/>
      <c r="AJA4" s="67"/>
      <c r="AJC4" s="2"/>
      <c r="AJD4" s="10"/>
      <c r="AJE4" s="286"/>
      <c r="AJF4" s="286"/>
      <c r="AJG4" s="286"/>
      <c r="AJH4" s="67"/>
      <c r="AJK4" s="10"/>
      <c r="AJL4" s="156"/>
      <c r="AJM4" s="227"/>
      <c r="AJN4" s="156"/>
      <c r="AJO4" s="156"/>
      <c r="AJQ4" s="2"/>
      <c r="AJR4" s="10"/>
      <c r="AJS4" s="275"/>
      <c r="AJT4" s="227"/>
      <c r="AJU4" s="275"/>
      <c r="AJV4" s="275"/>
      <c r="AJX4" s="2"/>
      <c r="AJY4" s="10"/>
      <c r="AJZ4" s="286"/>
      <c r="AKA4" s="227"/>
      <c r="AKB4" s="286"/>
      <c r="AKC4" s="286"/>
      <c r="AKE4" s="2"/>
      <c r="AKF4" s="10"/>
      <c r="AKG4" s="156"/>
      <c r="AKH4" s="156"/>
      <c r="AKI4" s="156"/>
      <c r="AKJ4" s="156"/>
    </row>
    <row r="5" spans="1:973" ht="31.5" thickTop="1" thickBot="1">
      <c r="A5" s="11" t="s">
        <v>0</v>
      </c>
      <c r="B5" s="12" t="s">
        <v>109</v>
      </c>
      <c r="C5" s="13" t="s">
        <v>2</v>
      </c>
      <c r="D5" s="31" t="s">
        <v>33</v>
      </c>
      <c r="E5" s="13" t="s">
        <v>19</v>
      </c>
      <c r="F5" s="14" t="s">
        <v>8</v>
      </c>
      <c r="H5" s="11" t="s">
        <v>0</v>
      </c>
      <c r="I5" s="12" t="s">
        <v>109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109</v>
      </c>
      <c r="Q5" s="13" t="s">
        <v>2</v>
      </c>
      <c r="R5" s="31" t="s">
        <v>33</v>
      </c>
      <c r="S5" s="13" t="s">
        <v>19</v>
      </c>
      <c r="T5" s="14" t="s">
        <v>8</v>
      </c>
      <c r="V5" s="11" t="s">
        <v>0</v>
      </c>
      <c r="W5" s="12" t="s">
        <v>109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109</v>
      </c>
      <c r="AE5" s="13" t="s">
        <v>2</v>
      </c>
      <c r="AF5" s="221" t="s">
        <v>33</v>
      </c>
      <c r="AG5" s="13" t="s">
        <v>19</v>
      </c>
      <c r="AH5" s="14" t="s">
        <v>8</v>
      </c>
      <c r="AJ5" s="11" t="s">
        <v>0</v>
      </c>
      <c r="AK5" s="12" t="s">
        <v>109</v>
      </c>
      <c r="AL5" s="13" t="s">
        <v>2</v>
      </c>
      <c r="AM5" s="221" t="s">
        <v>33</v>
      </c>
      <c r="AN5" s="13" t="s">
        <v>19</v>
      </c>
      <c r="AO5" s="14" t="s">
        <v>8</v>
      </c>
      <c r="AQ5" s="11" t="s">
        <v>0</v>
      </c>
      <c r="AR5" s="12" t="s">
        <v>109</v>
      </c>
      <c r="AS5" s="13" t="s">
        <v>2</v>
      </c>
      <c r="AT5" s="221" t="s">
        <v>33</v>
      </c>
      <c r="AU5" s="13" t="s">
        <v>19</v>
      </c>
      <c r="AV5" s="14" t="s">
        <v>8</v>
      </c>
      <c r="AX5" s="11" t="s">
        <v>0</v>
      </c>
      <c r="AY5" s="12" t="s">
        <v>109</v>
      </c>
      <c r="AZ5" s="13" t="s">
        <v>2</v>
      </c>
      <c r="BA5" s="22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221" t="s">
        <v>33</v>
      </c>
      <c r="BI5" s="13" t="s">
        <v>19</v>
      </c>
      <c r="BJ5" s="14" t="s">
        <v>8</v>
      </c>
      <c r="BL5" s="11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109</v>
      </c>
      <c r="CB5" s="13" t="s">
        <v>2</v>
      </c>
      <c r="CC5" s="31" t="s">
        <v>33</v>
      </c>
      <c r="CD5" s="13" t="s">
        <v>19</v>
      </c>
      <c r="CE5" s="14" t="s">
        <v>8</v>
      </c>
      <c r="CG5" s="11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12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  <c r="CU5" s="11" t="s">
        <v>0</v>
      </c>
      <c r="CV5" s="12" t="s">
        <v>109</v>
      </c>
      <c r="CW5" s="13" t="s">
        <v>2</v>
      </c>
      <c r="CX5" s="31" t="s">
        <v>33</v>
      </c>
      <c r="CY5" s="13" t="s">
        <v>19</v>
      </c>
      <c r="CZ5" s="14" t="s">
        <v>8</v>
      </c>
      <c r="DB5" s="11" t="s">
        <v>0</v>
      </c>
      <c r="DC5" s="12" t="s">
        <v>109</v>
      </c>
      <c r="DD5" s="13" t="s">
        <v>2</v>
      </c>
      <c r="DE5" s="31" t="s">
        <v>33</v>
      </c>
      <c r="DF5" s="13" t="s">
        <v>19</v>
      </c>
      <c r="DG5" s="14" t="s">
        <v>8</v>
      </c>
      <c r="DI5" s="11" t="s">
        <v>0</v>
      </c>
      <c r="DJ5" s="12" t="s">
        <v>109</v>
      </c>
      <c r="DK5" s="13" t="s">
        <v>2</v>
      </c>
      <c r="DL5" s="31" t="s">
        <v>33</v>
      </c>
      <c r="DM5" s="13" t="s">
        <v>19</v>
      </c>
      <c r="DN5" s="14" t="s">
        <v>8</v>
      </c>
      <c r="DP5" s="11" t="s">
        <v>0</v>
      </c>
      <c r="DQ5" s="12" t="s">
        <v>109</v>
      </c>
      <c r="DR5" s="13" t="s">
        <v>2</v>
      </c>
      <c r="DS5" s="31" t="s">
        <v>33</v>
      </c>
      <c r="DT5" s="13" t="s">
        <v>19</v>
      </c>
      <c r="DU5" s="14" t="s">
        <v>8</v>
      </c>
      <c r="DW5" s="11" t="s">
        <v>0</v>
      </c>
      <c r="DX5" s="12" t="s">
        <v>109</v>
      </c>
      <c r="DY5" s="13" t="s">
        <v>2</v>
      </c>
      <c r="DZ5" s="31" t="s">
        <v>33</v>
      </c>
      <c r="EA5" s="13" t="s">
        <v>19</v>
      </c>
      <c r="EB5" s="14" t="s">
        <v>8</v>
      </c>
      <c r="ED5" s="11" t="s">
        <v>0</v>
      </c>
      <c r="EE5" s="12" t="s">
        <v>109</v>
      </c>
      <c r="EF5" s="13" t="s">
        <v>2</v>
      </c>
      <c r="EG5" s="31" t="s">
        <v>33</v>
      </c>
      <c r="EH5" s="13" t="s">
        <v>19</v>
      </c>
      <c r="EI5" s="14" t="s">
        <v>8</v>
      </c>
      <c r="EK5" s="11" t="s">
        <v>0</v>
      </c>
      <c r="EL5" s="12" t="s">
        <v>109</v>
      </c>
      <c r="EM5" s="13" t="s">
        <v>2</v>
      </c>
      <c r="EN5" s="31" t="s">
        <v>33</v>
      </c>
      <c r="EO5" s="13" t="s">
        <v>19</v>
      </c>
      <c r="EP5" s="14" t="s">
        <v>8</v>
      </c>
      <c r="ER5" s="11" t="s">
        <v>0</v>
      </c>
      <c r="ES5" s="12" t="s">
        <v>109</v>
      </c>
      <c r="ET5" s="13" t="s">
        <v>2</v>
      </c>
      <c r="EU5" s="31" t="s">
        <v>33</v>
      </c>
      <c r="EV5" s="13" t="s">
        <v>19</v>
      </c>
      <c r="EW5" s="14" t="s">
        <v>8</v>
      </c>
      <c r="EY5" s="11" t="s">
        <v>0</v>
      </c>
      <c r="EZ5" s="12" t="s">
        <v>109</v>
      </c>
      <c r="FA5" s="13" t="s">
        <v>2</v>
      </c>
      <c r="FB5" s="31" t="s">
        <v>33</v>
      </c>
      <c r="FC5" s="13" t="s">
        <v>19</v>
      </c>
      <c r="FD5" s="14" t="s">
        <v>8</v>
      </c>
      <c r="FF5" s="11" t="s">
        <v>0</v>
      </c>
      <c r="FG5" s="12" t="s">
        <v>109</v>
      </c>
      <c r="FH5" s="180" t="s">
        <v>2</v>
      </c>
      <c r="FI5" s="181" t="s">
        <v>33</v>
      </c>
      <c r="FJ5" s="180" t="s">
        <v>19</v>
      </c>
      <c r="FK5" s="182" t="s">
        <v>8</v>
      </c>
      <c r="FM5" s="11" t="s">
        <v>0</v>
      </c>
      <c r="FN5" s="12" t="s">
        <v>109</v>
      </c>
      <c r="FO5" s="180" t="s">
        <v>2</v>
      </c>
      <c r="FP5" s="181" t="s">
        <v>33</v>
      </c>
      <c r="FQ5" s="180" t="s">
        <v>19</v>
      </c>
      <c r="FR5" s="182" t="s">
        <v>8</v>
      </c>
      <c r="FT5" s="11" t="s">
        <v>0</v>
      </c>
      <c r="FU5" s="12" t="s">
        <v>109</v>
      </c>
      <c r="FV5" s="13" t="s">
        <v>2</v>
      </c>
      <c r="FW5" s="31" t="s">
        <v>33</v>
      </c>
      <c r="FX5" s="13" t="s">
        <v>19</v>
      </c>
      <c r="FY5" s="14" t="s">
        <v>8</v>
      </c>
      <c r="GA5" s="11" t="s">
        <v>0</v>
      </c>
      <c r="GB5" s="12" t="s">
        <v>109</v>
      </c>
      <c r="GC5" s="13" t="s">
        <v>2</v>
      </c>
      <c r="GD5" s="31" t="s">
        <v>33</v>
      </c>
      <c r="GE5" s="13" t="s">
        <v>19</v>
      </c>
      <c r="GF5" s="14" t="s">
        <v>8</v>
      </c>
      <c r="GH5" s="11" t="s">
        <v>0</v>
      </c>
      <c r="GI5" s="12" t="s">
        <v>109</v>
      </c>
      <c r="GJ5" s="13" t="s">
        <v>2</v>
      </c>
      <c r="GK5" s="31" t="s">
        <v>33</v>
      </c>
      <c r="GL5" s="13" t="s">
        <v>19</v>
      </c>
      <c r="GM5" s="14" t="s">
        <v>8</v>
      </c>
      <c r="GO5" s="11" t="s">
        <v>0</v>
      </c>
      <c r="GP5" s="12" t="s">
        <v>109</v>
      </c>
      <c r="GQ5" s="13" t="s">
        <v>2</v>
      </c>
      <c r="GR5" s="31" t="s">
        <v>33</v>
      </c>
      <c r="GS5" s="13" t="s">
        <v>19</v>
      </c>
      <c r="GT5" s="14" t="s">
        <v>8</v>
      </c>
      <c r="GV5" s="11" t="s">
        <v>0</v>
      </c>
      <c r="GW5" s="12" t="s">
        <v>109</v>
      </c>
      <c r="GX5" s="13" t="s">
        <v>2</v>
      </c>
      <c r="GY5" s="31" t="s">
        <v>33</v>
      </c>
      <c r="GZ5" s="13" t="s">
        <v>19</v>
      </c>
      <c r="HA5" s="14" t="s">
        <v>8</v>
      </c>
      <c r="HC5" s="11" t="s">
        <v>0</v>
      </c>
      <c r="HD5" s="12" t="s">
        <v>109</v>
      </c>
      <c r="HE5" s="13" t="s">
        <v>2</v>
      </c>
      <c r="HF5" s="31" t="s">
        <v>33</v>
      </c>
      <c r="HG5" s="13" t="s">
        <v>19</v>
      </c>
      <c r="HH5" s="14" t="s">
        <v>8</v>
      </c>
      <c r="HJ5" s="11" t="s">
        <v>0</v>
      </c>
      <c r="HK5" s="12" t="s">
        <v>109</v>
      </c>
      <c r="HL5" s="13" t="s">
        <v>2</v>
      </c>
      <c r="HM5" s="31" t="s">
        <v>33</v>
      </c>
      <c r="HN5" s="13" t="s">
        <v>19</v>
      </c>
      <c r="HO5" s="14" t="s">
        <v>8</v>
      </c>
      <c r="HQ5" s="11" t="s">
        <v>0</v>
      </c>
      <c r="HR5" s="12" t="s">
        <v>109</v>
      </c>
      <c r="HS5" s="13" t="s">
        <v>2</v>
      </c>
      <c r="HT5" s="31" t="s">
        <v>33</v>
      </c>
      <c r="HU5" s="13" t="s">
        <v>19</v>
      </c>
      <c r="HV5" s="14" t="s">
        <v>8</v>
      </c>
      <c r="HX5" s="11" t="s">
        <v>0</v>
      </c>
      <c r="HY5" s="12" t="s">
        <v>109</v>
      </c>
      <c r="HZ5" s="13" t="s">
        <v>2</v>
      </c>
      <c r="IA5" s="31" t="s">
        <v>33</v>
      </c>
      <c r="IB5" s="13" t="s">
        <v>19</v>
      </c>
      <c r="IC5" s="14" t="s">
        <v>8</v>
      </c>
      <c r="IE5" s="11" t="s">
        <v>0</v>
      </c>
      <c r="IF5" s="12" t="s">
        <v>116</v>
      </c>
      <c r="IG5" s="13" t="s">
        <v>2</v>
      </c>
      <c r="IH5" s="31" t="s">
        <v>33</v>
      </c>
      <c r="II5" s="13" t="s">
        <v>19</v>
      </c>
      <c r="IJ5" s="14" t="s">
        <v>8</v>
      </c>
      <c r="IL5" s="11" t="s">
        <v>0</v>
      </c>
      <c r="IM5" s="12" t="s">
        <v>116</v>
      </c>
      <c r="IN5" s="13" t="s">
        <v>2</v>
      </c>
      <c r="IO5" s="31" t="s">
        <v>33</v>
      </c>
      <c r="IP5" s="13" t="s">
        <v>19</v>
      </c>
      <c r="IQ5" s="14" t="s">
        <v>8</v>
      </c>
      <c r="IS5" s="11" t="s">
        <v>0</v>
      </c>
      <c r="IT5" s="12" t="s">
        <v>109</v>
      </c>
      <c r="IU5" s="13" t="s">
        <v>2</v>
      </c>
      <c r="IV5" s="31" t="s">
        <v>33</v>
      </c>
      <c r="IW5" s="13" t="s">
        <v>19</v>
      </c>
      <c r="IX5" s="14" t="s">
        <v>8</v>
      </c>
      <c r="IZ5" s="11" t="s">
        <v>0</v>
      </c>
      <c r="JA5" s="12" t="s">
        <v>109</v>
      </c>
      <c r="JB5" s="13" t="s">
        <v>2</v>
      </c>
      <c r="JC5" s="31" t="s">
        <v>33</v>
      </c>
      <c r="JD5" s="13" t="s">
        <v>19</v>
      </c>
      <c r="JE5" s="14" t="s">
        <v>8</v>
      </c>
      <c r="JG5" s="11" t="s">
        <v>0</v>
      </c>
      <c r="JH5" s="12" t="s">
        <v>109</v>
      </c>
      <c r="JI5" s="13" t="s">
        <v>2</v>
      </c>
      <c r="JJ5" s="31" t="s">
        <v>33</v>
      </c>
      <c r="JK5" s="13" t="s">
        <v>19</v>
      </c>
      <c r="JL5" s="14" t="s">
        <v>8</v>
      </c>
      <c r="JN5" s="11" t="s">
        <v>0</v>
      </c>
      <c r="JO5" s="12" t="s">
        <v>109</v>
      </c>
      <c r="JP5" s="13" t="s">
        <v>2</v>
      </c>
      <c r="JQ5" s="31" t="s">
        <v>33</v>
      </c>
      <c r="JR5" s="13" t="s">
        <v>19</v>
      </c>
      <c r="JS5" s="14" t="s">
        <v>8</v>
      </c>
      <c r="JU5" s="11" t="s">
        <v>0</v>
      </c>
      <c r="JV5" s="12" t="s">
        <v>109</v>
      </c>
      <c r="JW5" s="13" t="s">
        <v>2</v>
      </c>
      <c r="JX5" s="31" t="s">
        <v>33</v>
      </c>
      <c r="JY5" s="13" t="s">
        <v>19</v>
      </c>
      <c r="JZ5" s="14" t="s">
        <v>8</v>
      </c>
      <c r="KB5" s="11" t="s">
        <v>0</v>
      </c>
      <c r="KC5" s="12" t="s">
        <v>109</v>
      </c>
      <c r="KD5" s="13" t="s">
        <v>2</v>
      </c>
      <c r="KE5" s="31" t="s">
        <v>33</v>
      </c>
      <c r="KF5" s="13" t="s">
        <v>19</v>
      </c>
      <c r="KG5" s="14" t="s">
        <v>8</v>
      </c>
      <c r="KI5" s="11" t="s">
        <v>0</v>
      </c>
      <c r="KJ5" s="12" t="s">
        <v>109</v>
      </c>
      <c r="KK5" s="13" t="s">
        <v>2</v>
      </c>
      <c r="KL5" s="31" t="s">
        <v>33</v>
      </c>
      <c r="KM5" s="13" t="s">
        <v>19</v>
      </c>
      <c r="KN5" s="14" t="s">
        <v>8</v>
      </c>
      <c r="KP5" s="11" t="s">
        <v>0</v>
      </c>
      <c r="KQ5" s="12" t="s">
        <v>109</v>
      </c>
      <c r="KR5" s="13" t="s">
        <v>2</v>
      </c>
      <c r="KS5" s="31" t="s">
        <v>33</v>
      </c>
      <c r="KT5" s="13" t="s">
        <v>19</v>
      </c>
      <c r="KU5" s="14" t="s">
        <v>8</v>
      </c>
      <c r="KW5" s="11" t="s">
        <v>0</v>
      </c>
      <c r="KX5" s="12" t="s">
        <v>109</v>
      </c>
      <c r="KY5" s="13" t="s">
        <v>2</v>
      </c>
      <c r="KZ5" s="31" t="s">
        <v>33</v>
      </c>
      <c r="LA5" s="13" t="s">
        <v>19</v>
      </c>
      <c r="LB5" s="14" t="s">
        <v>8</v>
      </c>
      <c r="LD5" s="11" t="s">
        <v>0</v>
      </c>
      <c r="LE5" s="12" t="s">
        <v>109</v>
      </c>
      <c r="LF5" s="13" t="s">
        <v>2</v>
      </c>
      <c r="LG5" s="31" t="s">
        <v>33</v>
      </c>
      <c r="LH5" s="13" t="s">
        <v>19</v>
      </c>
      <c r="LI5" s="14" t="s">
        <v>8</v>
      </c>
      <c r="LK5" s="11" t="s">
        <v>0</v>
      </c>
      <c r="LL5" s="12" t="s">
        <v>109</v>
      </c>
      <c r="LM5" s="13" t="s">
        <v>2</v>
      </c>
      <c r="LN5" s="31" t="s">
        <v>33</v>
      </c>
      <c r="LO5" s="13" t="s">
        <v>19</v>
      </c>
      <c r="LP5" s="14" t="s">
        <v>8</v>
      </c>
      <c r="LR5" s="11" t="s">
        <v>0</v>
      </c>
      <c r="LS5" s="12" t="s">
        <v>109</v>
      </c>
      <c r="LT5" s="13" t="s">
        <v>2</v>
      </c>
      <c r="LU5" s="31" t="s">
        <v>33</v>
      </c>
      <c r="LV5" s="13" t="s">
        <v>19</v>
      </c>
      <c r="LW5" s="14" t="s">
        <v>8</v>
      </c>
      <c r="LY5" s="11" t="s">
        <v>0</v>
      </c>
      <c r="LZ5" s="12" t="s">
        <v>109</v>
      </c>
      <c r="MA5" s="13" t="s">
        <v>2</v>
      </c>
      <c r="MB5" s="31" t="s">
        <v>33</v>
      </c>
      <c r="MC5" s="13" t="s">
        <v>19</v>
      </c>
      <c r="MD5" s="14" t="s">
        <v>8</v>
      </c>
      <c r="MF5" s="11" t="s">
        <v>0</v>
      </c>
      <c r="MG5" s="12" t="s">
        <v>109</v>
      </c>
      <c r="MH5" s="13" t="s">
        <v>2</v>
      </c>
      <c r="MI5" s="31" t="s">
        <v>33</v>
      </c>
      <c r="MJ5" s="13" t="s">
        <v>19</v>
      </c>
      <c r="MK5" s="14" t="s">
        <v>8</v>
      </c>
      <c r="MM5" s="11" t="s">
        <v>0</v>
      </c>
      <c r="MN5" s="12" t="s">
        <v>109</v>
      </c>
      <c r="MO5" s="13" t="s">
        <v>2</v>
      </c>
      <c r="MP5" s="31" t="s">
        <v>33</v>
      </c>
      <c r="MQ5" s="13" t="s">
        <v>19</v>
      </c>
      <c r="MR5" s="14" t="s">
        <v>8</v>
      </c>
      <c r="MT5" s="11" t="s">
        <v>0</v>
      </c>
      <c r="MU5" s="12" t="s">
        <v>109</v>
      </c>
      <c r="MV5" s="13" t="s">
        <v>2</v>
      </c>
      <c r="MW5" s="31" t="s">
        <v>33</v>
      </c>
      <c r="MX5" s="13" t="s">
        <v>19</v>
      </c>
      <c r="MY5" s="14" t="s">
        <v>8</v>
      </c>
      <c r="NA5" s="11" t="s">
        <v>0</v>
      </c>
      <c r="NB5" s="12" t="s">
        <v>109</v>
      </c>
      <c r="NC5" s="13" t="s">
        <v>2</v>
      </c>
      <c r="ND5" s="31" t="s">
        <v>33</v>
      </c>
      <c r="NE5" s="13" t="s">
        <v>19</v>
      </c>
      <c r="NF5" s="14" t="s">
        <v>8</v>
      </c>
      <c r="NH5" s="11" t="s">
        <v>0</v>
      </c>
      <c r="NI5" s="12" t="s">
        <v>109</v>
      </c>
      <c r="NJ5" s="13" t="s">
        <v>2</v>
      </c>
      <c r="NK5" s="221" t="s">
        <v>33</v>
      </c>
      <c r="NL5" s="13" t="s">
        <v>19</v>
      </c>
      <c r="NM5" s="14" t="s">
        <v>8</v>
      </c>
      <c r="NO5" s="11" t="s">
        <v>0</v>
      </c>
      <c r="NP5" s="12" t="s">
        <v>109</v>
      </c>
      <c r="NQ5" s="13" t="s">
        <v>2</v>
      </c>
      <c r="NR5" s="221" t="s">
        <v>33</v>
      </c>
      <c r="NS5" s="13" t="s">
        <v>19</v>
      </c>
      <c r="NT5" s="14" t="s">
        <v>8</v>
      </c>
      <c r="NV5" s="11" t="s">
        <v>0</v>
      </c>
      <c r="NW5" s="12" t="s">
        <v>109</v>
      </c>
      <c r="NX5" s="13" t="s">
        <v>2</v>
      </c>
      <c r="NY5" s="221" t="s">
        <v>33</v>
      </c>
      <c r="NZ5" s="13" t="s">
        <v>19</v>
      </c>
      <c r="OA5" s="14" t="s">
        <v>8</v>
      </c>
      <c r="OC5" s="11" t="s">
        <v>0</v>
      </c>
      <c r="OD5" s="12" t="s">
        <v>109</v>
      </c>
      <c r="OE5" s="13" t="s">
        <v>2</v>
      </c>
      <c r="OF5" s="31" t="s">
        <v>33</v>
      </c>
      <c r="OG5" s="13" t="s">
        <v>19</v>
      </c>
      <c r="OH5" s="14" t="s">
        <v>8</v>
      </c>
      <c r="OJ5" s="11" t="s">
        <v>0</v>
      </c>
      <c r="OK5" s="12" t="s">
        <v>109</v>
      </c>
      <c r="OL5" s="13" t="s">
        <v>2</v>
      </c>
      <c r="OM5" s="31" t="s">
        <v>33</v>
      </c>
      <c r="ON5" s="13" t="s">
        <v>19</v>
      </c>
      <c r="OO5" s="14" t="s">
        <v>8</v>
      </c>
      <c r="OQ5" s="11" t="s">
        <v>0</v>
      </c>
      <c r="OR5" s="12" t="s">
        <v>109</v>
      </c>
      <c r="OS5" s="13" t="s">
        <v>2</v>
      </c>
      <c r="OT5" s="31" t="s">
        <v>33</v>
      </c>
      <c r="OU5" s="13" t="s">
        <v>19</v>
      </c>
      <c r="OV5" s="14" t="s">
        <v>8</v>
      </c>
      <c r="OX5" s="11" t="s">
        <v>0</v>
      </c>
      <c r="OY5" s="12" t="s">
        <v>109</v>
      </c>
      <c r="OZ5" s="13" t="s">
        <v>2</v>
      </c>
      <c r="PA5" s="31" t="s">
        <v>33</v>
      </c>
      <c r="PB5" s="13" t="s">
        <v>19</v>
      </c>
      <c r="PC5" s="14" t="s">
        <v>8</v>
      </c>
      <c r="PE5" s="11" t="s">
        <v>0</v>
      </c>
      <c r="PF5" s="12" t="s">
        <v>109</v>
      </c>
      <c r="PG5" s="13" t="s">
        <v>2</v>
      </c>
      <c r="PH5" s="31" t="s">
        <v>33</v>
      </c>
      <c r="PI5" s="13" t="s">
        <v>19</v>
      </c>
      <c r="PJ5" s="14" t="s">
        <v>8</v>
      </c>
      <c r="PL5" s="11" t="s">
        <v>0</v>
      </c>
      <c r="PM5" s="12" t="s">
        <v>109</v>
      </c>
      <c r="PN5" s="13" t="s">
        <v>2</v>
      </c>
      <c r="PO5" s="31" t="s">
        <v>33</v>
      </c>
      <c r="PP5" s="13" t="s">
        <v>19</v>
      </c>
      <c r="PQ5" s="14" t="s">
        <v>8</v>
      </c>
      <c r="PS5" s="11" t="s">
        <v>0</v>
      </c>
      <c r="PT5" s="12" t="s">
        <v>109</v>
      </c>
      <c r="PU5" s="13" t="s">
        <v>2</v>
      </c>
      <c r="PV5" s="31" t="s">
        <v>33</v>
      </c>
      <c r="PW5" s="13" t="s">
        <v>19</v>
      </c>
      <c r="PX5" s="14" t="s">
        <v>8</v>
      </c>
      <c r="PZ5" s="11" t="s">
        <v>0</v>
      </c>
      <c r="QA5" s="12" t="s">
        <v>109</v>
      </c>
      <c r="QB5" s="13" t="s">
        <v>2</v>
      </c>
      <c r="QC5" s="31" t="s">
        <v>33</v>
      </c>
      <c r="QD5" s="13" t="s">
        <v>19</v>
      </c>
      <c r="QE5" s="14" t="s">
        <v>8</v>
      </c>
      <c r="QG5" s="11" t="s">
        <v>0</v>
      </c>
      <c r="QH5" s="12" t="s">
        <v>109</v>
      </c>
      <c r="QI5" s="13" t="s">
        <v>2</v>
      </c>
      <c r="QJ5" s="31" t="s">
        <v>33</v>
      </c>
      <c r="QK5" s="13" t="s">
        <v>19</v>
      </c>
      <c r="QL5" s="14" t="s">
        <v>8</v>
      </c>
      <c r="QN5" s="11" t="s">
        <v>0</v>
      </c>
      <c r="QO5" s="12" t="s">
        <v>109</v>
      </c>
      <c r="QP5" s="13" t="s">
        <v>2</v>
      </c>
      <c r="QQ5" s="31" t="s">
        <v>33</v>
      </c>
      <c r="QR5" s="13" t="s">
        <v>19</v>
      </c>
      <c r="QS5" s="14" t="s">
        <v>8</v>
      </c>
      <c r="QU5" s="11" t="s">
        <v>0</v>
      </c>
      <c r="QV5" s="12" t="s">
        <v>109</v>
      </c>
      <c r="QW5" s="13" t="s">
        <v>2</v>
      </c>
      <c r="QX5" s="31" t="s">
        <v>33</v>
      </c>
      <c r="QY5" s="13" t="s">
        <v>19</v>
      </c>
      <c r="QZ5" s="14" t="s">
        <v>8</v>
      </c>
      <c r="RB5" s="11" t="s">
        <v>0</v>
      </c>
      <c r="RC5" s="12" t="s">
        <v>109</v>
      </c>
      <c r="RD5" s="13" t="s">
        <v>2</v>
      </c>
      <c r="RE5" s="31" t="s">
        <v>33</v>
      </c>
      <c r="RF5" s="13" t="s">
        <v>19</v>
      </c>
      <c r="RG5" s="14" t="s">
        <v>8</v>
      </c>
      <c r="RI5" s="11" t="s">
        <v>0</v>
      </c>
      <c r="RJ5" s="12" t="s">
        <v>109</v>
      </c>
      <c r="RK5" s="13" t="s">
        <v>78</v>
      </c>
      <c r="RL5" s="31" t="s">
        <v>33</v>
      </c>
      <c r="RM5" s="13" t="s">
        <v>19</v>
      </c>
      <c r="RN5" s="14" t="s">
        <v>8</v>
      </c>
      <c r="RP5" s="11" t="s">
        <v>0</v>
      </c>
      <c r="RQ5" s="12" t="s">
        <v>109</v>
      </c>
      <c r="RR5" s="13" t="s">
        <v>78</v>
      </c>
      <c r="RS5" s="31" t="s">
        <v>33</v>
      </c>
      <c r="RT5" s="13" t="s">
        <v>19</v>
      </c>
      <c r="RU5" s="14" t="s">
        <v>8</v>
      </c>
      <c r="RW5" s="11" t="s">
        <v>0</v>
      </c>
      <c r="RX5" s="12" t="s">
        <v>109</v>
      </c>
      <c r="RY5" s="13" t="s">
        <v>2</v>
      </c>
      <c r="RZ5" s="31" t="s">
        <v>33</v>
      </c>
      <c r="SA5" s="13" t="s">
        <v>19</v>
      </c>
      <c r="SB5" s="14" t="s">
        <v>8</v>
      </c>
      <c r="SD5" s="11" t="s">
        <v>0</v>
      </c>
      <c r="SE5" s="12" t="s">
        <v>109</v>
      </c>
      <c r="SF5" s="13" t="s">
        <v>2</v>
      </c>
      <c r="SG5" s="31" t="s">
        <v>33</v>
      </c>
      <c r="SH5" s="13" t="s">
        <v>19</v>
      </c>
      <c r="SI5" s="14" t="s">
        <v>8</v>
      </c>
      <c r="SK5" s="11" t="s">
        <v>0</v>
      </c>
      <c r="SL5" s="12" t="s">
        <v>109</v>
      </c>
      <c r="SM5" s="13" t="s">
        <v>2</v>
      </c>
      <c r="SN5" s="31" t="s">
        <v>33</v>
      </c>
      <c r="SO5" s="13" t="s">
        <v>19</v>
      </c>
      <c r="SP5" s="14" t="s">
        <v>8</v>
      </c>
      <c r="SR5" s="11" t="s">
        <v>0</v>
      </c>
      <c r="SS5" s="12" t="s">
        <v>109</v>
      </c>
      <c r="ST5" s="13" t="s">
        <v>2</v>
      </c>
      <c r="SU5" s="31" t="s">
        <v>33</v>
      </c>
      <c r="SV5" s="13" t="s">
        <v>19</v>
      </c>
      <c r="SW5" s="14" t="s">
        <v>8</v>
      </c>
      <c r="SY5" s="11" t="s">
        <v>0</v>
      </c>
      <c r="SZ5" s="12" t="s">
        <v>109</v>
      </c>
      <c r="TA5" s="13" t="s">
        <v>2</v>
      </c>
      <c r="TB5" s="31" t="s">
        <v>33</v>
      </c>
      <c r="TC5" s="13" t="s">
        <v>19</v>
      </c>
      <c r="TD5" s="14" t="s">
        <v>8</v>
      </c>
      <c r="TF5" s="11" t="s">
        <v>0</v>
      </c>
      <c r="TG5" s="12" t="s">
        <v>109</v>
      </c>
      <c r="TH5" s="13" t="s">
        <v>2</v>
      </c>
      <c r="TI5" s="31" t="s">
        <v>33</v>
      </c>
      <c r="TJ5" s="13" t="s">
        <v>19</v>
      </c>
      <c r="TK5" s="14" t="s">
        <v>8</v>
      </c>
      <c r="TM5" s="11" t="s">
        <v>0</v>
      </c>
      <c r="TN5" s="12" t="s">
        <v>109</v>
      </c>
      <c r="TO5" s="13" t="s">
        <v>2</v>
      </c>
      <c r="TP5" s="31" t="s">
        <v>33</v>
      </c>
      <c r="TQ5" s="13" t="s">
        <v>19</v>
      </c>
      <c r="TR5" s="14" t="s">
        <v>8</v>
      </c>
      <c r="TT5" s="11" t="s">
        <v>0</v>
      </c>
      <c r="TU5" s="12" t="s">
        <v>109</v>
      </c>
      <c r="TV5" s="13" t="s">
        <v>2</v>
      </c>
      <c r="TW5" s="31" t="s">
        <v>33</v>
      </c>
      <c r="TX5" s="13" t="s">
        <v>19</v>
      </c>
      <c r="TY5" s="14" t="s">
        <v>8</v>
      </c>
      <c r="UA5" s="11" t="s">
        <v>0</v>
      </c>
      <c r="UB5" s="12" t="s">
        <v>109</v>
      </c>
      <c r="UC5" s="13" t="s">
        <v>2</v>
      </c>
      <c r="UD5" s="31" t="s">
        <v>33</v>
      </c>
      <c r="UE5" s="13" t="s">
        <v>19</v>
      </c>
      <c r="UF5" s="14" t="s">
        <v>8</v>
      </c>
      <c r="UH5" s="11" t="s">
        <v>0</v>
      </c>
      <c r="UI5" s="12" t="s">
        <v>109</v>
      </c>
      <c r="UJ5" s="13" t="s">
        <v>2</v>
      </c>
      <c r="UK5" s="31" t="s">
        <v>33</v>
      </c>
      <c r="UL5" s="13" t="s">
        <v>19</v>
      </c>
      <c r="UM5" s="14" t="s">
        <v>8</v>
      </c>
      <c r="UO5" s="11" t="s">
        <v>0</v>
      </c>
      <c r="UP5" s="12" t="s">
        <v>116</v>
      </c>
      <c r="UQ5" s="13" t="s">
        <v>2</v>
      </c>
      <c r="UR5" s="31" t="s">
        <v>33</v>
      </c>
      <c r="US5" s="13" t="s">
        <v>19</v>
      </c>
      <c r="UT5" s="14" t="s">
        <v>8</v>
      </c>
      <c r="UV5" s="339" t="s">
        <v>0</v>
      </c>
      <c r="UW5" s="339" t="s">
        <v>151</v>
      </c>
      <c r="UX5" s="340" t="s">
        <v>2</v>
      </c>
      <c r="UY5" s="341" t="s">
        <v>33</v>
      </c>
      <c r="UZ5" s="340" t="s">
        <v>19</v>
      </c>
      <c r="VA5" s="340" t="s">
        <v>8</v>
      </c>
      <c r="VC5" s="11" t="s">
        <v>0</v>
      </c>
      <c r="VD5" s="12" t="s">
        <v>116</v>
      </c>
      <c r="VE5" s="180" t="s">
        <v>2</v>
      </c>
      <c r="VF5" s="181" t="s">
        <v>33</v>
      </c>
      <c r="VG5" s="180" t="s">
        <v>19</v>
      </c>
      <c r="VH5" s="182" t="s">
        <v>8</v>
      </c>
      <c r="VJ5" s="11" t="s">
        <v>0</v>
      </c>
      <c r="VK5" s="12" t="s">
        <v>116</v>
      </c>
      <c r="VL5" s="13" t="s">
        <v>2</v>
      </c>
      <c r="VM5" s="31" t="s">
        <v>33</v>
      </c>
      <c r="VN5" s="13" t="s">
        <v>19</v>
      </c>
      <c r="VO5" s="14" t="s">
        <v>8</v>
      </c>
      <c r="VQ5" s="11" t="s">
        <v>0</v>
      </c>
      <c r="VR5" s="12" t="s">
        <v>116</v>
      </c>
      <c r="VS5" s="13" t="s">
        <v>2</v>
      </c>
      <c r="VT5" s="31" t="s">
        <v>33</v>
      </c>
      <c r="VU5" s="13" t="s">
        <v>19</v>
      </c>
      <c r="VV5" s="14" t="s">
        <v>8</v>
      </c>
      <c r="VX5" s="11" t="s">
        <v>0</v>
      </c>
      <c r="VY5" s="174" t="s">
        <v>116</v>
      </c>
      <c r="VZ5" s="13" t="s">
        <v>2</v>
      </c>
      <c r="WA5" s="31" t="s">
        <v>33</v>
      </c>
      <c r="WB5" s="13" t="s">
        <v>19</v>
      </c>
      <c r="WC5" s="14" t="s">
        <v>8</v>
      </c>
      <c r="WE5" s="11" t="s">
        <v>0</v>
      </c>
      <c r="WF5" s="174" t="s">
        <v>116</v>
      </c>
      <c r="WG5" s="13" t="s">
        <v>2</v>
      </c>
      <c r="WH5" s="42" t="s">
        <v>33</v>
      </c>
      <c r="WI5" s="13" t="s">
        <v>19</v>
      </c>
      <c r="WJ5" s="14" t="s">
        <v>8</v>
      </c>
      <c r="WL5" s="11" t="s">
        <v>0</v>
      </c>
      <c r="WM5" s="174" t="s">
        <v>116</v>
      </c>
      <c r="WN5" s="13" t="s">
        <v>2</v>
      </c>
      <c r="WO5" s="42" t="s">
        <v>33</v>
      </c>
      <c r="WP5" s="13" t="s">
        <v>19</v>
      </c>
      <c r="WQ5" s="14" t="s">
        <v>8</v>
      </c>
      <c r="WS5" s="11" t="s">
        <v>0</v>
      </c>
      <c r="WT5" s="174" t="s">
        <v>116</v>
      </c>
      <c r="WU5" s="13" t="s">
        <v>2</v>
      </c>
      <c r="WV5" s="42" t="s">
        <v>33</v>
      </c>
      <c r="WW5" s="13" t="s">
        <v>19</v>
      </c>
      <c r="WX5" s="14" t="s">
        <v>8</v>
      </c>
      <c r="WZ5" s="11" t="s">
        <v>0</v>
      </c>
      <c r="XA5" s="174" t="s">
        <v>116</v>
      </c>
      <c r="XB5" s="13" t="s">
        <v>2</v>
      </c>
      <c r="XC5" s="42" t="s">
        <v>33</v>
      </c>
      <c r="XD5" s="13" t="s">
        <v>19</v>
      </c>
      <c r="XE5" s="14" t="s">
        <v>8</v>
      </c>
      <c r="XG5" s="11" t="s">
        <v>0</v>
      </c>
      <c r="XH5" s="174" t="s">
        <v>116</v>
      </c>
      <c r="XI5" s="13" t="s">
        <v>2</v>
      </c>
      <c r="XJ5" s="42" t="s">
        <v>33</v>
      </c>
      <c r="XK5" s="13" t="s">
        <v>19</v>
      </c>
      <c r="XL5" s="14" t="s">
        <v>8</v>
      </c>
      <c r="XN5" s="11" t="s">
        <v>0</v>
      </c>
      <c r="XO5" s="174" t="s">
        <v>116</v>
      </c>
      <c r="XP5" s="13" t="s">
        <v>2</v>
      </c>
      <c r="XQ5" s="42" t="s">
        <v>33</v>
      </c>
      <c r="XR5" s="13" t="s">
        <v>19</v>
      </c>
      <c r="XS5" s="14" t="s">
        <v>8</v>
      </c>
      <c r="XU5" s="11" t="s">
        <v>0</v>
      </c>
      <c r="XV5" s="174" t="s">
        <v>116</v>
      </c>
      <c r="XW5" s="13" t="s">
        <v>2</v>
      </c>
      <c r="XX5" s="42" t="s">
        <v>33</v>
      </c>
      <c r="XY5" s="13" t="s">
        <v>19</v>
      </c>
      <c r="XZ5" s="14" t="s">
        <v>8</v>
      </c>
      <c r="YB5" s="11" t="s">
        <v>0</v>
      </c>
      <c r="YC5" s="174" t="s">
        <v>116</v>
      </c>
      <c r="YD5" s="13" t="s">
        <v>2</v>
      </c>
      <c r="YE5" s="42" t="s">
        <v>33</v>
      </c>
      <c r="YF5" s="13" t="s">
        <v>19</v>
      </c>
      <c r="YG5" s="14" t="s">
        <v>8</v>
      </c>
      <c r="YI5" s="11" t="s">
        <v>0</v>
      </c>
      <c r="YJ5" s="174" t="s">
        <v>116</v>
      </c>
      <c r="YK5" s="13" t="s">
        <v>2</v>
      </c>
      <c r="YL5" s="42" t="s">
        <v>33</v>
      </c>
      <c r="YM5" s="13" t="s">
        <v>19</v>
      </c>
      <c r="YN5" s="14" t="s">
        <v>8</v>
      </c>
      <c r="YP5" s="11" t="s">
        <v>0</v>
      </c>
      <c r="YQ5" s="174" t="s">
        <v>116</v>
      </c>
      <c r="YR5" s="13" t="s">
        <v>2</v>
      </c>
      <c r="YS5" s="42" t="s">
        <v>33</v>
      </c>
      <c r="YT5" s="13" t="s">
        <v>19</v>
      </c>
      <c r="YU5" s="14" t="s">
        <v>8</v>
      </c>
      <c r="YW5" s="11" t="s">
        <v>0</v>
      </c>
      <c r="YX5" s="174" t="s">
        <v>116</v>
      </c>
      <c r="YY5" s="13" t="s">
        <v>2</v>
      </c>
      <c r="YZ5" s="42" t="s">
        <v>33</v>
      </c>
      <c r="ZA5" s="13" t="s">
        <v>19</v>
      </c>
      <c r="ZB5" s="14" t="s">
        <v>8</v>
      </c>
      <c r="ZD5" s="11" t="s">
        <v>0</v>
      </c>
      <c r="ZE5" s="374" t="s">
        <v>116</v>
      </c>
      <c r="ZF5" s="13" t="s">
        <v>2</v>
      </c>
      <c r="ZG5" s="42" t="s">
        <v>33</v>
      </c>
      <c r="ZH5" s="13" t="s">
        <v>19</v>
      </c>
      <c r="ZI5" s="14" t="s">
        <v>8</v>
      </c>
      <c r="ZK5" s="11" t="s">
        <v>0</v>
      </c>
      <c r="ZL5" s="174" t="s">
        <v>116</v>
      </c>
      <c r="ZM5" s="13" t="s">
        <v>2</v>
      </c>
      <c r="ZN5" s="42" t="s">
        <v>33</v>
      </c>
      <c r="ZO5" s="13" t="s">
        <v>19</v>
      </c>
      <c r="ZP5" s="14" t="s">
        <v>8</v>
      </c>
      <c r="ZR5" s="11" t="s">
        <v>0</v>
      </c>
      <c r="ZS5" s="174" t="s">
        <v>116</v>
      </c>
      <c r="ZT5" s="13" t="s">
        <v>2</v>
      </c>
      <c r="ZU5" s="42" t="s">
        <v>33</v>
      </c>
      <c r="ZV5" s="13" t="s">
        <v>19</v>
      </c>
      <c r="ZW5" s="14" t="s">
        <v>8</v>
      </c>
      <c r="ZY5" s="11" t="s">
        <v>0</v>
      </c>
      <c r="ZZ5" s="174" t="s">
        <v>116</v>
      </c>
      <c r="AAA5" s="13" t="s">
        <v>2</v>
      </c>
      <c r="AAB5" s="42" t="s">
        <v>33</v>
      </c>
      <c r="AAC5" s="13" t="s">
        <v>19</v>
      </c>
      <c r="AAD5" s="14" t="s">
        <v>8</v>
      </c>
      <c r="AAF5" s="11" t="s">
        <v>0</v>
      </c>
      <c r="AAG5" s="174" t="s">
        <v>116</v>
      </c>
      <c r="AAH5" s="13" t="s">
        <v>2</v>
      </c>
      <c r="AAI5" s="42" t="s">
        <v>33</v>
      </c>
      <c r="AAJ5" s="13" t="s">
        <v>19</v>
      </c>
      <c r="AAK5" s="14" t="s">
        <v>8</v>
      </c>
      <c r="AAM5" s="11" t="s">
        <v>0</v>
      </c>
      <c r="AAN5" s="12" t="s">
        <v>116</v>
      </c>
      <c r="AAO5" s="13" t="s">
        <v>2</v>
      </c>
      <c r="AAP5" s="42" t="s">
        <v>33</v>
      </c>
      <c r="AAQ5" s="13" t="s">
        <v>19</v>
      </c>
      <c r="AAR5" s="14" t="s">
        <v>8</v>
      </c>
      <c r="AAT5" s="11" t="s">
        <v>0</v>
      </c>
      <c r="AAU5" s="12" t="s">
        <v>116</v>
      </c>
      <c r="AAV5" s="13" t="s">
        <v>2</v>
      </c>
      <c r="AAW5" s="42" t="s">
        <v>33</v>
      </c>
      <c r="AAX5" s="13" t="s">
        <v>19</v>
      </c>
      <c r="AAY5" s="14" t="s">
        <v>8</v>
      </c>
      <c r="ABA5" s="11" t="s">
        <v>0</v>
      </c>
      <c r="ABB5" s="12" t="s">
        <v>116</v>
      </c>
      <c r="ABC5" s="13" t="s">
        <v>2</v>
      </c>
      <c r="ABD5" s="42" t="s">
        <v>33</v>
      </c>
      <c r="ABE5" s="13" t="s">
        <v>19</v>
      </c>
      <c r="ABF5" s="14" t="s">
        <v>8</v>
      </c>
      <c r="ABH5" s="11" t="s">
        <v>0</v>
      </c>
      <c r="ABI5" s="12" t="s">
        <v>116</v>
      </c>
      <c r="ABJ5" s="13" t="s">
        <v>2</v>
      </c>
      <c r="ABK5" s="42" t="s">
        <v>33</v>
      </c>
      <c r="ABL5" s="13" t="s">
        <v>19</v>
      </c>
      <c r="ABM5" s="14" t="s">
        <v>8</v>
      </c>
      <c r="ABO5" s="11" t="s">
        <v>0</v>
      </c>
      <c r="ABP5" s="12" t="s">
        <v>116</v>
      </c>
      <c r="ABQ5" s="13" t="s">
        <v>2</v>
      </c>
      <c r="ABR5" s="42" t="s">
        <v>33</v>
      </c>
      <c r="ABS5" s="13" t="s">
        <v>19</v>
      </c>
      <c r="ABT5" s="14" t="s">
        <v>8</v>
      </c>
      <c r="ABV5" s="11" t="s">
        <v>0</v>
      </c>
      <c r="ABW5" s="12" t="s">
        <v>116</v>
      </c>
      <c r="ABX5" s="13" t="s">
        <v>2</v>
      </c>
      <c r="ABY5" s="42" t="s">
        <v>33</v>
      </c>
      <c r="ABZ5" s="13" t="s">
        <v>19</v>
      </c>
      <c r="ACA5" s="14" t="s">
        <v>8</v>
      </c>
      <c r="ACC5" s="11" t="s">
        <v>0</v>
      </c>
      <c r="ACD5" s="12" t="s">
        <v>116</v>
      </c>
      <c r="ACE5" s="13" t="s">
        <v>2</v>
      </c>
      <c r="ACF5" s="42" t="s">
        <v>33</v>
      </c>
      <c r="ACG5" s="13" t="s">
        <v>19</v>
      </c>
      <c r="ACH5" s="14" t="s">
        <v>8</v>
      </c>
      <c r="ACJ5" s="11" t="s">
        <v>0</v>
      </c>
      <c r="ACK5" s="12" t="s">
        <v>116</v>
      </c>
      <c r="ACL5" s="13" t="s">
        <v>2</v>
      </c>
      <c r="ACM5" s="42" t="s">
        <v>33</v>
      </c>
      <c r="ACN5" s="13" t="s">
        <v>19</v>
      </c>
      <c r="ACO5" s="14" t="s">
        <v>8</v>
      </c>
      <c r="ACQ5" s="11" t="s">
        <v>0</v>
      </c>
      <c r="ACR5" s="12" t="s">
        <v>116</v>
      </c>
      <c r="ACS5" s="13" t="s">
        <v>2</v>
      </c>
      <c r="ACT5" s="42" t="s">
        <v>33</v>
      </c>
      <c r="ACU5" s="13" t="s">
        <v>19</v>
      </c>
      <c r="ACV5" s="14" t="s">
        <v>8</v>
      </c>
      <c r="ACX5" s="11" t="s">
        <v>0</v>
      </c>
      <c r="ACY5" s="12" t="s">
        <v>116</v>
      </c>
      <c r="ACZ5" s="13" t="s">
        <v>2</v>
      </c>
      <c r="ADA5" s="42" t="s">
        <v>33</v>
      </c>
      <c r="ADB5" s="13" t="s">
        <v>19</v>
      </c>
      <c r="ADC5" s="14" t="s">
        <v>8</v>
      </c>
      <c r="ADE5" s="11" t="s">
        <v>0</v>
      </c>
      <c r="ADF5" s="12" t="s">
        <v>116</v>
      </c>
      <c r="ADG5" s="13" t="s">
        <v>2</v>
      </c>
      <c r="ADH5" s="42" t="s">
        <v>33</v>
      </c>
      <c r="ADI5" s="13" t="s">
        <v>19</v>
      </c>
      <c r="ADJ5" s="14" t="s">
        <v>8</v>
      </c>
      <c r="ADL5" s="11" t="s">
        <v>0</v>
      </c>
      <c r="ADM5" s="12" t="s">
        <v>116</v>
      </c>
      <c r="ADN5" s="13" t="s">
        <v>2</v>
      </c>
      <c r="ADO5" s="42" t="s">
        <v>33</v>
      </c>
      <c r="ADP5" s="13" t="s">
        <v>19</v>
      </c>
      <c r="ADQ5" s="14" t="s">
        <v>8</v>
      </c>
      <c r="ADS5" s="11" t="s">
        <v>0</v>
      </c>
      <c r="ADT5" s="12" t="s">
        <v>116</v>
      </c>
      <c r="ADU5" s="13" t="s">
        <v>2</v>
      </c>
      <c r="ADV5" s="42" t="s">
        <v>33</v>
      </c>
      <c r="ADW5" s="13" t="s">
        <v>19</v>
      </c>
      <c r="ADX5" s="14" t="s">
        <v>8</v>
      </c>
      <c r="ADZ5" s="11" t="s">
        <v>0</v>
      </c>
      <c r="AEA5" s="12" t="s">
        <v>116</v>
      </c>
      <c r="AEB5" s="13" t="s">
        <v>2</v>
      </c>
      <c r="AEC5" s="42" t="s">
        <v>33</v>
      </c>
      <c r="AED5" s="13" t="s">
        <v>19</v>
      </c>
      <c r="AEE5" s="14" t="s">
        <v>8</v>
      </c>
      <c r="AEG5" s="11" t="s">
        <v>0</v>
      </c>
      <c r="AEH5" s="12" t="s">
        <v>116</v>
      </c>
      <c r="AEI5" s="13" t="s">
        <v>2</v>
      </c>
      <c r="AEJ5" s="42" t="s">
        <v>33</v>
      </c>
      <c r="AEK5" s="13" t="s">
        <v>19</v>
      </c>
      <c r="AEL5" s="14" t="s">
        <v>8</v>
      </c>
      <c r="AEN5" s="11" t="s">
        <v>0</v>
      </c>
      <c r="AEO5" s="12" t="s">
        <v>116</v>
      </c>
      <c r="AEP5" s="13" t="s">
        <v>2</v>
      </c>
      <c r="AEQ5" s="42" t="s">
        <v>33</v>
      </c>
      <c r="AER5" s="13" t="s">
        <v>19</v>
      </c>
      <c r="AES5" s="14" t="s">
        <v>8</v>
      </c>
      <c r="AEU5" s="11" t="s">
        <v>0</v>
      </c>
      <c r="AEV5" s="12" t="s">
        <v>116</v>
      </c>
      <c r="AEW5" s="13" t="s">
        <v>2</v>
      </c>
      <c r="AEX5" s="42" t="s">
        <v>33</v>
      </c>
      <c r="AEY5" s="13" t="s">
        <v>19</v>
      </c>
      <c r="AEZ5" s="14" t="s">
        <v>8</v>
      </c>
      <c r="AFB5" s="11" t="s">
        <v>0</v>
      </c>
      <c r="AFC5" s="12" t="s">
        <v>116</v>
      </c>
      <c r="AFD5" s="13" t="s">
        <v>2</v>
      </c>
      <c r="AFE5" s="42" t="s">
        <v>33</v>
      </c>
      <c r="AFF5" s="13" t="s">
        <v>19</v>
      </c>
      <c r="AFG5" s="14" t="s">
        <v>8</v>
      </c>
      <c r="AFI5" s="11" t="s">
        <v>0</v>
      </c>
      <c r="AFJ5" s="12" t="s">
        <v>116</v>
      </c>
      <c r="AFK5" s="13" t="s">
        <v>2</v>
      </c>
      <c r="AFL5" s="42" t="s">
        <v>33</v>
      </c>
      <c r="AFM5" s="13" t="s">
        <v>19</v>
      </c>
      <c r="AFN5" s="14" t="s">
        <v>8</v>
      </c>
      <c r="AFP5" s="11" t="s">
        <v>0</v>
      </c>
      <c r="AFQ5" s="12" t="s">
        <v>116</v>
      </c>
      <c r="AFR5" s="13" t="s">
        <v>2</v>
      </c>
      <c r="AFS5" s="42" t="s">
        <v>33</v>
      </c>
      <c r="AFT5" s="13" t="s">
        <v>19</v>
      </c>
      <c r="AFU5" s="14" t="s">
        <v>8</v>
      </c>
      <c r="AFW5" s="11" t="s">
        <v>0</v>
      </c>
      <c r="AFX5" s="12" t="s">
        <v>116</v>
      </c>
      <c r="AFY5" s="13" t="s">
        <v>2</v>
      </c>
      <c r="AFZ5" s="42" t="s">
        <v>33</v>
      </c>
      <c r="AGA5" s="13" t="s">
        <v>19</v>
      </c>
      <c r="AGB5" s="14" t="s">
        <v>8</v>
      </c>
      <c r="AGD5" s="11" t="s">
        <v>0</v>
      </c>
      <c r="AGE5" s="12" t="s">
        <v>116</v>
      </c>
      <c r="AGF5" s="13" t="s">
        <v>2</v>
      </c>
      <c r="AGG5" s="222" t="s">
        <v>33</v>
      </c>
      <c r="AGH5" s="13" t="s">
        <v>19</v>
      </c>
      <c r="AGI5" s="14" t="s">
        <v>8</v>
      </c>
      <c r="AGK5" s="11" t="s">
        <v>0</v>
      </c>
      <c r="AGL5" s="12" t="s">
        <v>116</v>
      </c>
      <c r="AGM5" s="13" t="s">
        <v>2</v>
      </c>
      <c r="AGN5" s="31" t="s">
        <v>33</v>
      </c>
      <c r="AGO5" s="13" t="s">
        <v>19</v>
      </c>
      <c r="AGP5" s="14" t="s">
        <v>8</v>
      </c>
      <c r="AGR5" s="11" t="s">
        <v>0</v>
      </c>
      <c r="AGS5" s="12" t="s">
        <v>116</v>
      </c>
      <c r="AGT5" s="13" t="s">
        <v>2</v>
      </c>
      <c r="AGU5" s="31" t="s">
        <v>33</v>
      </c>
      <c r="AGV5" s="13" t="s">
        <v>19</v>
      </c>
      <c r="AGW5" s="14" t="s">
        <v>8</v>
      </c>
      <c r="AGY5" s="11" t="s">
        <v>0</v>
      </c>
      <c r="AGZ5" s="12" t="s">
        <v>116</v>
      </c>
      <c r="AHA5" s="13" t="s">
        <v>2</v>
      </c>
      <c r="AHB5" s="31" t="s">
        <v>33</v>
      </c>
      <c r="AHC5" s="13" t="s">
        <v>19</v>
      </c>
      <c r="AHD5" s="14" t="s">
        <v>8</v>
      </c>
      <c r="AHF5" s="11" t="s">
        <v>0</v>
      </c>
      <c r="AHG5" s="12" t="s">
        <v>116</v>
      </c>
      <c r="AHH5" s="13" t="s">
        <v>2</v>
      </c>
      <c r="AHI5" s="31" t="s">
        <v>33</v>
      </c>
      <c r="AHJ5" s="13" t="s">
        <v>19</v>
      </c>
      <c r="AHK5" s="14" t="s">
        <v>8</v>
      </c>
      <c r="AHM5" s="11" t="s">
        <v>0</v>
      </c>
      <c r="AHN5" s="12" t="s">
        <v>116</v>
      </c>
      <c r="AHO5" s="13" t="s">
        <v>2</v>
      </c>
      <c r="AHP5" s="31" t="s">
        <v>33</v>
      </c>
      <c r="AHQ5" s="13" t="s">
        <v>19</v>
      </c>
      <c r="AHR5" s="14" t="s">
        <v>8</v>
      </c>
      <c r="AHT5" s="11" t="s">
        <v>0</v>
      </c>
      <c r="AHU5" s="12" t="s">
        <v>116</v>
      </c>
      <c r="AHV5" s="13" t="s">
        <v>2</v>
      </c>
      <c r="AHW5" s="31" t="s">
        <v>33</v>
      </c>
      <c r="AHX5" s="13" t="s">
        <v>19</v>
      </c>
      <c r="AHY5" s="14" t="s">
        <v>8</v>
      </c>
      <c r="AIA5" s="11" t="s">
        <v>0</v>
      </c>
      <c r="AIB5" s="12" t="s">
        <v>116</v>
      </c>
      <c r="AIC5" s="13" t="s">
        <v>2</v>
      </c>
      <c r="AID5" s="31" t="s">
        <v>33</v>
      </c>
      <c r="AIE5" s="13" t="s">
        <v>19</v>
      </c>
      <c r="AIF5" s="14" t="s">
        <v>8</v>
      </c>
      <c r="AIH5" s="11" t="s">
        <v>0</v>
      </c>
      <c r="AII5" s="12" t="s">
        <v>116</v>
      </c>
      <c r="AIJ5" s="13" t="s">
        <v>2</v>
      </c>
      <c r="AIK5" s="31" t="s">
        <v>33</v>
      </c>
      <c r="AIL5" s="13" t="s">
        <v>19</v>
      </c>
      <c r="AIM5" s="14" t="s">
        <v>8</v>
      </c>
      <c r="AIO5" s="11" t="s">
        <v>0</v>
      </c>
      <c r="AIP5" s="12" t="s">
        <v>116</v>
      </c>
      <c r="AIQ5" s="13" t="s">
        <v>2</v>
      </c>
      <c r="AIR5" s="31" t="s">
        <v>33</v>
      </c>
      <c r="AIS5" s="13" t="s">
        <v>19</v>
      </c>
      <c r="AIT5" s="14" t="s">
        <v>8</v>
      </c>
      <c r="AIV5" s="11" t="s">
        <v>0</v>
      </c>
      <c r="AIW5" s="12" t="s">
        <v>116</v>
      </c>
      <c r="AIX5" s="13" t="s">
        <v>2</v>
      </c>
      <c r="AIY5" s="31" t="s">
        <v>33</v>
      </c>
      <c r="AIZ5" s="13" t="s">
        <v>19</v>
      </c>
      <c r="AJA5" s="14" t="s">
        <v>8</v>
      </c>
      <c r="AJC5" s="11" t="s">
        <v>0</v>
      </c>
      <c r="AJD5" s="12" t="s">
        <v>116</v>
      </c>
      <c r="AJE5" s="13" t="s">
        <v>2</v>
      </c>
      <c r="AJF5" s="31" t="s">
        <v>33</v>
      </c>
      <c r="AJG5" s="13" t="s">
        <v>19</v>
      </c>
      <c r="AJH5" s="14" t="s">
        <v>8</v>
      </c>
      <c r="AJJ5" s="11" t="s">
        <v>0</v>
      </c>
      <c r="AJK5" s="12" t="s">
        <v>116</v>
      </c>
      <c r="AJL5" s="13" t="s">
        <v>2</v>
      </c>
      <c r="AJM5" s="221" t="s">
        <v>33</v>
      </c>
      <c r="AJN5" s="13" t="s">
        <v>19</v>
      </c>
      <c r="AJO5" s="14" t="s">
        <v>8</v>
      </c>
      <c r="AJQ5" s="11" t="s">
        <v>0</v>
      </c>
      <c r="AJR5" s="12" t="s">
        <v>116</v>
      </c>
      <c r="AJS5" s="13" t="s">
        <v>2</v>
      </c>
      <c r="AJT5" s="221" t="s">
        <v>33</v>
      </c>
      <c r="AJU5" s="13" t="s">
        <v>19</v>
      </c>
      <c r="AJV5" s="14" t="s">
        <v>8</v>
      </c>
      <c r="AJX5" s="11" t="s">
        <v>0</v>
      </c>
      <c r="AJY5" s="12" t="s">
        <v>116</v>
      </c>
      <c r="AJZ5" s="13" t="s">
        <v>2</v>
      </c>
      <c r="AKA5" s="221" t="s">
        <v>33</v>
      </c>
      <c r="AKB5" s="13" t="s">
        <v>19</v>
      </c>
      <c r="AKC5" s="14" t="s">
        <v>8</v>
      </c>
      <c r="AKE5" s="11" t="s">
        <v>0</v>
      </c>
      <c r="AKF5" s="12" t="s">
        <v>116</v>
      </c>
      <c r="AKG5" s="13" t="s">
        <v>2</v>
      </c>
      <c r="AKH5" s="31" t="s">
        <v>33</v>
      </c>
      <c r="AKI5" s="13" t="s">
        <v>19</v>
      </c>
      <c r="AKJ5" s="14" t="s">
        <v>8</v>
      </c>
    </row>
    <row r="6" spans="1:973" ht="15.75" thickTop="1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8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8"/>
      <c r="AK6" s="2"/>
      <c r="AL6" s="15"/>
      <c r="AM6" s="8"/>
      <c r="AN6" s="16"/>
      <c r="AO6" s="19">
        <f>AL6-AN6</f>
        <v>0</v>
      </c>
      <c r="AQ6" s="8"/>
      <c r="AR6" s="2"/>
      <c r="AS6" s="15"/>
      <c r="AT6" s="8"/>
      <c r="AU6" s="16"/>
      <c r="AV6" s="19">
        <f>AS6-AU6</f>
        <v>0</v>
      </c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2"/>
      <c r="CB6" s="15"/>
      <c r="CC6" s="8"/>
      <c r="CD6" s="16"/>
      <c r="CE6" s="19">
        <f>CB6-CD6</f>
        <v>0</v>
      </c>
      <c r="CG6" s="8"/>
      <c r="CH6" s="2"/>
      <c r="CI6" s="15"/>
      <c r="CJ6" s="8"/>
      <c r="CK6" s="16"/>
      <c r="CL6" s="19">
        <f>CI6-CK6</f>
        <v>0</v>
      </c>
      <c r="CN6" s="8"/>
      <c r="CO6" s="2"/>
      <c r="CP6" s="15"/>
      <c r="CQ6" s="8"/>
      <c r="CR6" s="16"/>
      <c r="CS6" s="19">
        <f>CP6-CR6</f>
        <v>0</v>
      </c>
      <c r="CU6" s="8"/>
      <c r="CV6" s="2"/>
      <c r="CW6" s="15"/>
      <c r="CX6" s="8"/>
      <c r="CY6" s="16"/>
      <c r="CZ6" s="19">
        <f>CW6-CY6</f>
        <v>0</v>
      </c>
      <c r="DB6" s="8"/>
      <c r="DC6" s="2"/>
      <c r="DD6" s="15"/>
      <c r="DE6" s="8"/>
      <c r="DF6" s="16"/>
      <c r="DG6" s="19">
        <f>DD6-DF6</f>
        <v>0</v>
      </c>
      <c r="DI6" s="8"/>
      <c r="DJ6" s="2"/>
      <c r="DK6" s="15"/>
      <c r="DL6" s="8"/>
      <c r="DM6" s="16"/>
      <c r="DN6" s="19">
        <f>DK6-DM6</f>
        <v>0</v>
      </c>
      <c r="DP6" s="8"/>
      <c r="DQ6" s="2"/>
      <c r="DR6" s="15"/>
      <c r="DS6" s="8"/>
      <c r="DT6" s="16"/>
      <c r="DU6" s="19">
        <f>DR6-DT6</f>
        <v>0</v>
      </c>
      <c r="DW6" s="8"/>
      <c r="DX6" s="2"/>
      <c r="DY6" s="15"/>
      <c r="DZ6" s="8"/>
      <c r="EA6" s="16"/>
      <c r="EB6" s="19">
        <f>DY6-EA6</f>
        <v>0</v>
      </c>
      <c r="ED6" s="8"/>
      <c r="EE6" s="2"/>
      <c r="EF6" s="15"/>
      <c r="EG6" s="8"/>
      <c r="EH6" s="16"/>
      <c r="EI6" s="19">
        <f>EF6-EH6</f>
        <v>0</v>
      </c>
      <c r="EK6" s="8"/>
      <c r="EL6" s="2"/>
      <c r="EM6" s="15"/>
      <c r="EN6" s="8"/>
      <c r="EO6" s="16"/>
      <c r="EP6" s="19">
        <f>EM6-EO6</f>
        <v>0</v>
      </c>
      <c r="ER6" s="8"/>
      <c r="ES6" s="2"/>
      <c r="ET6" s="15"/>
      <c r="EU6" s="8"/>
      <c r="EV6" s="16"/>
      <c r="EW6" s="19">
        <f>ET6-EV6</f>
        <v>0</v>
      </c>
      <c r="EY6" s="8"/>
      <c r="EZ6" s="2"/>
      <c r="FA6" s="15"/>
      <c r="FB6" s="8"/>
      <c r="FC6" s="16"/>
      <c r="FD6" s="19">
        <f>FA6-FC6</f>
        <v>0</v>
      </c>
      <c r="FF6" s="8"/>
      <c r="FG6" s="2"/>
      <c r="FH6" s="183"/>
      <c r="FI6" s="184"/>
      <c r="FJ6" s="95"/>
      <c r="FK6" s="185">
        <f>FH6-FJ6</f>
        <v>0</v>
      </c>
      <c r="FM6" s="8"/>
      <c r="FN6" s="2"/>
      <c r="FO6" s="183"/>
      <c r="FP6" s="184"/>
      <c r="FQ6" s="95"/>
      <c r="FR6" s="185">
        <f>FO6-FQ6</f>
        <v>0</v>
      </c>
      <c r="FT6" s="8"/>
      <c r="FU6" s="2"/>
      <c r="FV6" s="15"/>
      <c r="FW6" s="8"/>
      <c r="FX6" s="16"/>
      <c r="FY6" s="19">
        <f>FV6-FX6</f>
        <v>0</v>
      </c>
      <c r="GA6" s="8"/>
      <c r="GB6" s="2"/>
      <c r="GC6" s="15"/>
      <c r="GD6" s="8"/>
      <c r="GE6" s="16"/>
      <c r="GF6" s="19">
        <f>GC6-GE6</f>
        <v>0</v>
      </c>
      <c r="GH6" s="8"/>
      <c r="GI6" s="2"/>
      <c r="GJ6" s="15"/>
      <c r="GK6" s="8"/>
      <c r="GL6" s="16"/>
      <c r="GM6" s="19">
        <f>GJ6-GL6</f>
        <v>0</v>
      </c>
      <c r="GO6" s="8"/>
      <c r="GP6" s="2"/>
      <c r="GQ6" s="15"/>
      <c r="GR6" s="8"/>
      <c r="GS6" s="16"/>
      <c r="GT6" s="19">
        <f>GQ6-GS6</f>
        <v>0</v>
      </c>
      <c r="GV6" s="8"/>
      <c r="GW6" s="2"/>
      <c r="GX6" s="15"/>
      <c r="GY6" s="8"/>
      <c r="GZ6" s="16"/>
      <c r="HA6" s="19">
        <f>GX6-GZ6</f>
        <v>0</v>
      </c>
      <c r="HC6" s="8"/>
      <c r="HD6" s="2"/>
      <c r="HE6" s="15"/>
      <c r="HF6" s="8"/>
      <c r="HG6" s="16"/>
      <c r="HH6" s="19">
        <f>HE6-HG6</f>
        <v>0</v>
      </c>
      <c r="HJ6" s="8"/>
      <c r="HK6" s="2"/>
      <c r="HL6" s="15"/>
      <c r="HM6" s="8"/>
      <c r="HN6" s="16"/>
      <c r="HO6" s="19">
        <f>HL6-HN6</f>
        <v>0</v>
      </c>
      <c r="HQ6" s="8"/>
      <c r="HR6" s="2"/>
      <c r="HS6" s="15"/>
      <c r="HT6" s="8"/>
      <c r="HU6" s="16"/>
      <c r="HV6" s="19">
        <f>HS6-HU6</f>
        <v>0</v>
      </c>
      <c r="HX6" s="8"/>
      <c r="HY6" s="2"/>
      <c r="HZ6" s="15"/>
      <c r="IA6" s="8"/>
      <c r="IB6" s="16"/>
      <c r="IC6" s="19">
        <f>HZ6-IB6</f>
        <v>0</v>
      </c>
      <c r="IE6" s="8"/>
      <c r="IF6" s="2"/>
      <c r="IG6" s="15"/>
      <c r="IH6" s="8"/>
      <c r="II6" s="16"/>
      <c r="IJ6" s="19">
        <f>IG6-II6</f>
        <v>0</v>
      </c>
      <c r="IL6" s="8"/>
      <c r="IM6" s="2"/>
      <c r="IN6" s="15"/>
      <c r="IO6" s="8"/>
      <c r="IP6" s="16"/>
      <c r="IQ6" s="19">
        <f>IN6-IP6</f>
        <v>0</v>
      </c>
      <c r="IS6" s="8"/>
      <c r="IT6" s="2"/>
      <c r="IU6" s="17"/>
      <c r="IV6" s="8"/>
      <c r="IW6" s="16"/>
      <c r="IX6" s="19">
        <f>IU6-IW6</f>
        <v>0</v>
      </c>
      <c r="IZ6" s="8"/>
      <c r="JA6" s="2"/>
      <c r="JB6" s="17"/>
      <c r="JC6" s="8"/>
      <c r="JD6" s="16"/>
      <c r="JE6" s="19">
        <f>JB6-JD6</f>
        <v>0</v>
      </c>
      <c r="JG6" s="8"/>
      <c r="JH6" s="2"/>
      <c r="JI6" s="17"/>
      <c r="JJ6" s="8"/>
      <c r="JK6" s="16"/>
      <c r="JL6" s="19">
        <f>JI6-JK6</f>
        <v>0</v>
      </c>
      <c r="JN6" s="8"/>
      <c r="JO6" s="2"/>
      <c r="JP6" s="17"/>
      <c r="JQ6" s="8"/>
      <c r="JR6" s="16"/>
      <c r="JS6" s="19">
        <f>JP6-JR6</f>
        <v>0</v>
      </c>
      <c r="JU6" s="8"/>
      <c r="JV6" s="2"/>
      <c r="JW6" s="17"/>
      <c r="JX6" s="8"/>
      <c r="JY6" s="16"/>
      <c r="JZ6" s="19">
        <f>JW6-JY6</f>
        <v>0</v>
      </c>
      <c r="KB6" s="8"/>
      <c r="KC6" s="2"/>
      <c r="KD6" s="17"/>
      <c r="KE6" s="8"/>
      <c r="KF6" s="16"/>
      <c r="KG6" s="19">
        <f>KD6-KF6</f>
        <v>0</v>
      </c>
      <c r="KI6" s="8"/>
      <c r="KJ6" s="2"/>
      <c r="KK6" s="17"/>
      <c r="KL6" s="8"/>
      <c r="KM6" s="16"/>
      <c r="KN6" s="19">
        <f>KK6-KM6</f>
        <v>0</v>
      </c>
      <c r="KP6" s="8"/>
      <c r="KQ6" s="2"/>
      <c r="KR6" s="17"/>
      <c r="KS6" s="8"/>
      <c r="KT6" s="16"/>
      <c r="KU6" s="19">
        <f>KR6-KT6</f>
        <v>0</v>
      </c>
      <c r="KW6" s="8"/>
      <c r="KX6" s="2"/>
      <c r="KY6" s="17"/>
      <c r="KZ6" s="8"/>
      <c r="LA6" s="16"/>
      <c r="LB6" s="19">
        <f>KY6-LA6</f>
        <v>0</v>
      </c>
      <c r="LD6" s="8"/>
      <c r="LE6" s="2"/>
      <c r="LF6" s="17"/>
      <c r="LG6" s="8"/>
      <c r="LH6" s="16"/>
      <c r="LI6" s="19">
        <f>LF6-LH6</f>
        <v>0</v>
      </c>
      <c r="LK6" s="8"/>
      <c r="LL6" s="2"/>
      <c r="LM6" s="17"/>
      <c r="LN6" s="8"/>
      <c r="LO6" s="16"/>
      <c r="LP6" s="19">
        <f>LM6-LO6</f>
        <v>0</v>
      </c>
      <c r="LR6" s="8"/>
      <c r="LS6" s="2"/>
      <c r="LT6" s="17"/>
      <c r="LU6" s="8"/>
      <c r="LV6" s="16"/>
      <c r="LW6" s="19">
        <f>LT6-LV6</f>
        <v>0</v>
      </c>
      <c r="LY6" s="8"/>
      <c r="LZ6" s="2"/>
      <c r="MA6" s="17"/>
      <c r="MB6" s="8"/>
      <c r="MC6" s="16"/>
      <c r="MD6" s="19">
        <f>MA6-MC6</f>
        <v>0</v>
      </c>
      <c r="MF6" s="8"/>
      <c r="MG6" s="2"/>
      <c r="MH6" s="15"/>
      <c r="MI6" s="8"/>
      <c r="MJ6" s="16"/>
      <c r="MK6" s="19">
        <f>MH6-MJ6</f>
        <v>0</v>
      </c>
      <c r="MM6" s="8"/>
      <c r="MN6" s="2"/>
      <c r="MO6" s="15"/>
      <c r="MP6" s="8"/>
      <c r="MQ6" s="16"/>
      <c r="MR6" s="19">
        <f>MO6-MQ6</f>
        <v>0</v>
      </c>
      <c r="MT6" s="8"/>
      <c r="MU6" s="2"/>
      <c r="MV6" s="15"/>
      <c r="MW6" s="8"/>
      <c r="MX6" s="16"/>
      <c r="MY6" s="19">
        <f>MV6-MX6</f>
        <v>0</v>
      </c>
      <c r="NA6" s="8"/>
      <c r="NB6" s="2"/>
      <c r="NC6" s="15"/>
      <c r="ND6" s="8"/>
      <c r="NE6" s="16"/>
      <c r="NF6" s="19">
        <f>NC6-NE6</f>
        <v>0</v>
      </c>
      <c r="NH6" s="8"/>
      <c r="NI6" s="2"/>
      <c r="NJ6" s="15"/>
      <c r="NK6" s="8"/>
      <c r="NL6" s="16"/>
      <c r="NM6" s="19">
        <f>NJ6-NL6</f>
        <v>0</v>
      </c>
      <c r="NO6" s="8"/>
      <c r="NP6" s="2"/>
      <c r="NQ6" s="15"/>
      <c r="NR6" s="8"/>
      <c r="NS6" s="16"/>
      <c r="NT6" s="19">
        <f>NQ6-NS6</f>
        <v>0</v>
      </c>
      <c r="NV6" s="8"/>
      <c r="NW6" s="2"/>
      <c r="NX6" s="15"/>
      <c r="NY6" s="8"/>
      <c r="NZ6" s="16"/>
      <c r="OA6" s="19">
        <f>NX6-NZ6</f>
        <v>0</v>
      </c>
      <c r="OC6" s="143"/>
      <c r="OD6" s="27"/>
      <c r="OE6" s="28"/>
      <c r="OF6" s="143"/>
      <c r="OG6" s="29"/>
      <c r="OH6" s="19">
        <f>OE6-OG6</f>
        <v>0</v>
      </c>
      <c r="OJ6" s="143"/>
      <c r="OK6" s="27"/>
      <c r="OL6" s="28"/>
      <c r="OM6" s="143"/>
      <c r="ON6" s="29"/>
      <c r="OO6" s="19">
        <f>OL6-ON6</f>
        <v>0</v>
      </c>
      <c r="OQ6" s="143"/>
      <c r="OR6" s="27"/>
      <c r="OS6" s="28"/>
      <c r="OT6" s="143"/>
      <c r="OU6" s="29"/>
      <c r="OV6" s="19">
        <f>OS6-OU6</f>
        <v>0</v>
      </c>
      <c r="OX6" s="143"/>
      <c r="OY6" s="27"/>
      <c r="OZ6" s="28"/>
      <c r="PA6" s="143"/>
      <c r="PB6" s="29"/>
      <c r="PC6" s="19">
        <f>OZ6-PB6</f>
        <v>0</v>
      </c>
      <c r="PE6" s="143"/>
      <c r="PF6" s="27"/>
      <c r="PG6" s="28"/>
      <c r="PH6" s="143"/>
      <c r="PI6" s="29"/>
      <c r="PJ6" s="19">
        <f>PG6-PI6</f>
        <v>0</v>
      </c>
      <c r="PL6" s="143"/>
      <c r="PM6" s="27"/>
      <c r="PN6" s="28"/>
      <c r="PO6" s="143"/>
      <c r="PP6" s="29"/>
      <c r="PQ6" s="19">
        <f>PN6-PP6</f>
        <v>0</v>
      </c>
      <c r="PS6" s="143"/>
      <c r="PT6" s="27"/>
      <c r="PU6" s="28"/>
      <c r="PV6" s="143"/>
      <c r="PW6" s="29"/>
      <c r="PX6" s="19">
        <f>PU6-PW6</f>
        <v>0</v>
      </c>
      <c r="PZ6" s="143"/>
      <c r="QA6" s="27"/>
      <c r="QB6" s="28"/>
      <c r="QC6" s="143"/>
      <c r="QD6" s="29"/>
      <c r="QE6" s="19">
        <f>QB6-QD6</f>
        <v>0</v>
      </c>
      <c r="QG6" s="143"/>
      <c r="QH6" s="27"/>
      <c r="QI6" s="28"/>
      <c r="QJ6" s="143"/>
      <c r="QK6" s="29"/>
      <c r="QL6" s="19">
        <f>QI6-QK6</f>
        <v>0</v>
      </c>
      <c r="QN6" s="143"/>
      <c r="QO6" s="27"/>
      <c r="QP6" s="28"/>
      <c r="QQ6" s="143"/>
      <c r="QR6" s="29"/>
      <c r="QS6" s="19">
        <f>QP6-QR6</f>
        <v>0</v>
      </c>
      <c r="QU6" s="143"/>
      <c r="QV6" s="27"/>
      <c r="QW6" s="28"/>
      <c r="QX6" s="143"/>
      <c r="QY6" s="29"/>
      <c r="QZ6" s="19">
        <f>QW6-QY6</f>
        <v>0</v>
      </c>
      <c r="RB6" s="143"/>
      <c r="RC6" s="27"/>
      <c r="RD6" s="28"/>
      <c r="RE6" s="143"/>
      <c r="RF6" s="29"/>
      <c r="RG6" s="19">
        <f>RD6-RF6</f>
        <v>0</v>
      </c>
      <c r="RI6" s="143"/>
      <c r="RJ6" s="27"/>
      <c r="RK6" s="28"/>
      <c r="RL6" s="143"/>
      <c r="RM6" s="29"/>
      <c r="RN6" s="19">
        <f>RK6-RM6</f>
        <v>0</v>
      </c>
      <c r="RP6" s="143"/>
      <c r="RQ6" s="27"/>
      <c r="RR6" s="28"/>
      <c r="RS6" s="143"/>
      <c r="RT6" s="29"/>
      <c r="RU6" s="19">
        <f>RR6-RT6</f>
        <v>0</v>
      </c>
      <c r="RW6" s="8"/>
      <c r="RX6" s="2"/>
      <c r="RY6" s="15"/>
      <c r="RZ6" s="8"/>
      <c r="SA6" s="16"/>
      <c r="SB6" s="19">
        <f>RY6-SA6</f>
        <v>0</v>
      </c>
      <c r="SD6" s="8"/>
      <c r="SE6" s="2"/>
      <c r="SF6" s="15"/>
      <c r="SG6" s="8"/>
      <c r="SH6" s="16"/>
      <c r="SI6" s="19">
        <f>SF6-SH6</f>
        <v>0</v>
      </c>
      <c r="SK6" s="8"/>
      <c r="SL6" s="2"/>
      <c r="SM6" s="15"/>
      <c r="SN6" s="8"/>
      <c r="SO6" s="16"/>
      <c r="SP6" s="19">
        <f>SM6-SO6</f>
        <v>0</v>
      </c>
      <c r="SR6" s="8"/>
      <c r="SS6" s="2"/>
      <c r="ST6" s="15"/>
      <c r="SU6" s="8"/>
      <c r="SV6" s="16"/>
      <c r="SW6" s="19">
        <f>ST6-SV6</f>
        <v>0</v>
      </c>
      <c r="SY6" s="8"/>
      <c r="SZ6" s="2"/>
      <c r="TA6" s="15"/>
      <c r="TB6" s="8"/>
      <c r="TC6" s="16"/>
      <c r="TD6" s="19">
        <f>TA6-TC6</f>
        <v>0</v>
      </c>
      <c r="TF6" s="8"/>
      <c r="TG6" s="2"/>
      <c r="TH6" s="15"/>
      <c r="TI6" s="8"/>
      <c r="TJ6" s="16"/>
      <c r="TK6" s="19">
        <f>TH6-TJ6</f>
        <v>0</v>
      </c>
      <c r="TM6" s="8"/>
      <c r="TN6" s="2"/>
      <c r="TO6" s="15"/>
      <c r="TP6" s="8"/>
      <c r="TQ6" s="16"/>
      <c r="TR6" s="19">
        <f>TO6-TQ6</f>
        <v>0</v>
      </c>
      <c r="TT6" s="8"/>
      <c r="TU6" s="2"/>
      <c r="TV6" s="15"/>
      <c r="TW6" s="8"/>
      <c r="TX6" s="16"/>
      <c r="TY6" s="19">
        <f>TV6-TX6</f>
        <v>0</v>
      </c>
      <c r="UA6" s="8"/>
      <c r="UB6" s="2"/>
      <c r="UC6" s="15"/>
      <c r="UD6" s="8"/>
      <c r="UE6" s="16"/>
      <c r="UF6" s="19">
        <f>UC6-UE6</f>
        <v>0</v>
      </c>
      <c r="UH6" s="8"/>
      <c r="UI6" s="2"/>
      <c r="UJ6" s="15"/>
      <c r="UK6" s="8"/>
      <c r="UL6" s="16"/>
      <c r="UM6" s="19">
        <f>UJ6-UL6</f>
        <v>0</v>
      </c>
      <c r="UO6" s="8"/>
      <c r="UP6" s="2"/>
      <c r="UQ6" s="15"/>
      <c r="UR6" s="8"/>
      <c r="US6" s="16"/>
      <c r="UT6" s="19">
        <f>UQ6-US6</f>
        <v>0</v>
      </c>
      <c r="UV6" s="161"/>
      <c r="UW6" s="160"/>
      <c r="UX6" s="197"/>
      <c r="UY6" s="198"/>
      <c r="UZ6" s="199"/>
      <c r="VA6" s="185">
        <f>UX6-UZ6</f>
        <v>0</v>
      </c>
      <c r="VE6" s="206"/>
      <c r="VF6" s="208"/>
      <c r="VG6" s="95"/>
      <c r="VH6" s="185">
        <f>VA72</f>
        <v>0</v>
      </c>
      <c r="VJ6" s="8"/>
      <c r="VK6" s="2"/>
      <c r="VL6" s="15"/>
      <c r="VM6" s="155"/>
      <c r="VN6" s="77"/>
      <c r="VO6" s="19">
        <f>VL6-VN6</f>
        <v>0</v>
      </c>
      <c r="VQ6" s="8"/>
      <c r="VR6" s="2"/>
      <c r="VS6" s="15"/>
      <c r="VT6" s="143"/>
      <c r="VU6" s="16"/>
      <c r="VV6" s="19">
        <f>VS6-VU6</f>
        <v>0</v>
      </c>
      <c r="VX6" s="8"/>
      <c r="VY6" s="2"/>
      <c r="VZ6" s="15"/>
      <c r="WA6" s="143"/>
      <c r="WB6" s="16"/>
      <c r="WC6" s="87">
        <f>VZ6-WB6</f>
        <v>0</v>
      </c>
      <c r="WE6" s="8"/>
      <c r="WF6" s="2"/>
      <c r="WG6" s="15"/>
      <c r="WH6" s="74"/>
      <c r="WI6" s="16"/>
      <c r="WJ6" s="19">
        <f>WG6-WI6</f>
        <v>0</v>
      </c>
      <c r="WL6" s="8"/>
      <c r="WM6" s="2"/>
      <c r="WN6" s="15"/>
      <c r="WO6" s="74"/>
      <c r="WP6" s="16"/>
      <c r="WQ6" s="19">
        <f>WN6-WP6</f>
        <v>0</v>
      </c>
      <c r="WS6" s="8"/>
      <c r="WT6" s="2"/>
      <c r="WU6" s="15"/>
      <c r="WV6" s="74"/>
      <c r="WW6" s="16"/>
      <c r="WX6" s="19">
        <f>WU6-WW6</f>
        <v>0</v>
      </c>
      <c r="WZ6" s="8"/>
      <c r="XA6" s="2"/>
      <c r="XB6" s="15"/>
      <c r="XC6" s="74"/>
      <c r="XD6" s="16"/>
      <c r="XE6" s="19">
        <f>XB6-XD6</f>
        <v>0</v>
      </c>
      <c r="XG6" s="8"/>
      <c r="XH6" s="2"/>
      <c r="XI6" s="15"/>
      <c r="XJ6" s="74"/>
      <c r="XK6" s="16"/>
      <c r="XL6" s="19">
        <f>XI6-XK6</f>
        <v>0</v>
      </c>
      <c r="XN6" s="8"/>
      <c r="XO6" s="2"/>
      <c r="XP6" s="15"/>
      <c r="XQ6" s="74"/>
      <c r="XR6" s="16"/>
      <c r="XS6" s="19">
        <f>XP6-XR6</f>
        <v>0</v>
      </c>
      <c r="XU6" s="8"/>
      <c r="XV6" s="2"/>
      <c r="XW6" s="15"/>
      <c r="XX6" s="74"/>
      <c r="XY6" s="16"/>
      <c r="XZ6" s="19">
        <f>XW6-XY6</f>
        <v>0</v>
      </c>
      <c r="YB6" s="8"/>
      <c r="YC6" s="2"/>
      <c r="YD6" s="15"/>
      <c r="YE6" s="74"/>
      <c r="YF6" s="16"/>
      <c r="YG6" s="19">
        <f>YD6-YF6</f>
        <v>0</v>
      </c>
      <c r="YI6" s="8"/>
      <c r="YJ6" s="2"/>
      <c r="YK6" s="15"/>
      <c r="YL6" s="74"/>
      <c r="YM6" s="16"/>
      <c r="YN6" s="19">
        <f>YK6-YM6</f>
        <v>0</v>
      </c>
      <c r="YP6" s="8"/>
      <c r="YQ6" s="2"/>
      <c r="YR6" s="17"/>
      <c r="YS6" s="74"/>
      <c r="YT6" s="18"/>
      <c r="YU6" s="19">
        <f>YR6-YT6</f>
        <v>0</v>
      </c>
      <c r="YW6" s="8"/>
      <c r="YX6" s="2"/>
      <c r="YY6" s="15"/>
      <c r="YZ6" s="74"/>
      <c r="ZA6" s="16"/>
      <c r="ZB6" s="19">
        <f>YY6-ZA6</f>
        <v>0</v>
      </c>
      <c r="ZD6" s="8"/>
      <c r="ZE6" s="2"/>
      <c r="ZF6" s="15"/>
      <c r="ZG6" s="74"/>
      <c r="ZH6" s="16"/>
      <c r="ZI6" s="19">
        <f>ZF6-ZH6</f>
        <v>0</v>
      </c>
      <c r="ZK6" s="8"/>
      <c r="ZL6" s="2"/>
      <c r="ZM6" s="15"/>
      <c r="ZN6" s="74"/>
      <c r="ZO6" s="16"/>
      <c r="ZP6" s="19">
        <f>ZM6-ZO6</f>
        <v>0</v>
      </c>
      <c r="ZR6" s="8"/>
      <c r="ZS6" s="2"/>
      <c r="ZT6" s="15"/>
      <c r="ZU6" s="74"/>
      <c r="ZV6" s="16"/>
      <c r="ZW6" s="19">
        <f>ZT6-ZV6</f>
        <v>0</v>
      </c>
      <c r="ZY6" s="8"/>
      <c r="ZZ6" s="2"/>
      <c r="AAA6" s="15"/>
      <c r="AAB6" s="74"/>
      <c r="AAC6" s="16"/>
      <c r="AAD6" s="19">
        <f>AAA6-AAC6</f>
        <v>0</v>
      </c>
      <c r="AAF6" s="8"/>
      <c r="AAG6" s="2"/>
      <c r="AAH6" s="15"/>
      <c r="AAI6" s="74"/>
      <c r="AAJ6" s="16"/>
      <c r="AAK6" s="19">
        <f>AAH6-AAJ6</f>
        <v>0</v>
      </c>
      <c r="AAM6" s="8"/>
      <c r="AAN6" s="2"/>
      <c r="AAO6" s="15"/>
      <c r="AAP6" s="74"/>
      <c r="AAQ6" s="16"/>
      <c r="AAR6" s="19">
        <f>AAO6-AAQ6</f>
        <v>0</v>
      </c>
      <c r="AAT6" s="8"/>
      <c r="AAU6" s="2"/>
      <c r="AAV6" s="15"/>
      <c r="AAW6" s="74"/>
      <c r="AAX6" s="16"/>
      <c r="AAY6" s="19">
        <f>AAV6-AAX6</f>
        <v>0</v>
      </c>
      <c r="ABA6" s="8"/>
      <c r="ABB6" s="2"/>
      <c r="ABC6" s="15"/>
      <c r="ABD6" s="74"/>
      <c r="ABE6" s="16"/>
      <c r="ABF6" s="19">
        <f>ABC6-ABE6</f>
        <v>0</v>
      </c>
      <c r="ABH6" s="8"/>
      <c r="ABI6" s="2"/>
      <c r="ABJ6" s="15"/>
      <c r="ABK6" s="74"/>
      <c r="ABL6" s="16"/>
      <c r="ABM6" s="19">
        <f>ABJ6-ABL6</f>
        <v>0</v>
      </c>
      <c r="ABO6" s="8"/>
      <c r="ABP6" s="2"/>
      <c r="ABQ6" s="15"/>
      <c r="ABR6" s="74"/>
      <c r="ABS6" s="16"/>
      <c r="ABT6" s="19">
        <f>ABQ6-ABS6</f>
        <v>0</v>
      </c>
      <c r="ABV6" s="8"/>
      <c r="ABW6" s="2"/>
      <c r="ABX6" s="15"/>
      <c r="ABY6" s="74"/>
      <c r="ABZ6" s="16"/>
      <c r="ACA6" s="19">
        <f>ABX6-ABZ6</f>
        <v>0</v>
      </c>
      <c r="ACC6" s="8"/>
      <c r="ACD6" s="2"/>
      <c r="ACE6" s="15"/>
      <c r="ACF6" s="74"/>
      <c r="ACG6" s="16"/>
      <c r="ACH6" s="19">
        <f>ACE6-ACG6</f>
        <v>0</v>
      </c>
      <c r="ACJ6" s="8"/>
      <c r="ACK6" s="2"/>
      <c r="ACL6" s="15"/>
      <c r="ACM6" s="74"/>
      <c r="ACN6" s="16"/>
      <c r="ACO6" s="19">
        <f>ACL6-ACN6</f>
        <v>0</v>
      </c>
      <c r="ACQ6" s="8"/>
      <c r="ACR6" s="2"/>
      <c r="ACS6" s="15"/>
      <c r="ACT6" s="74"/>
      <c r="ACU6" s="16"/>
      <c r="ACV6" s="19">
        <f>ACS6-ACU6</f>
        <v>0</v>
      </c>
      <c r="ACX6" s="8"/>
      <c r="ACY6" s="2"/>
      <c r="ACZ6" s="15"/>
      <c r="ADA6" s="74"/>
      <c r="ADB6" s="16"/>
      <c r="ADC6" s="19">
        <f>ACZ6-ADB6</f>
        <v>0</v>
      </c>
      <c r="ADE6" s="8"/>
      <c r="ADF6" s="2"/>
      <c r="ADG6" s="15"/>
      <c r="ADH6" s="74"/>
      <c r="ADI6" s="16"/>
      <c r="ADJ6" s="19">
        <f>ADG6-ADI6</f>
        <v>0</v>
      </c>
      <c r="ADL6" s="8"/>
      <c r="ADM6" s="2"/>
      <c r="ADN6" s="15"/>
      <c r="ADO6" s="74"/>
      <c r="ADP6" s="16"/>
      <c r="ADQ6" s="19">
        <f>ADN6-ADP6</f>
        <v>0</v>
      </c>
      <c r="ADS6" s="8"/>
      <c r="ADT6" s="2"/>
      <c r="ADU6" s="15"/>
      <c r="ADV6" s="74"/>
      <c r="ADW6" s="16"/>
      <c r="ADX6" s="19">
        <f>ADU6-ADW6</f>
        <v>0</v>
      </c>
      <c r="ADZ6" s="8"/>
      <c r="AEA6" s="2"/>
      <c r="AEB6" s="15"/>
      <c r="AEC6" s="74"/>
      <c r="AED6" s="16"/>
      <c r="AEE6" s="19">
        <f>AEB6-AED6</f>
        <v>0</v>
      </c>
      <c r="AEG6" s="8"/>
      <c r="AEH6" s="2"/>
      <c r="AEI6" s="15"/>
      <c r="AEJ6" s="74"/>
      <c r="AEK6" s="16"/>
      <c r="AEL6" s="19">
        <f>AEI6-AEK6</f>
        <v>0</v>
      </c>
      <c r="AEN6" s="8"/>
      <c r="AEO6" s="2"/>
      <c r="AEP6" s="15"/>
      <c r="AEQ6" s="74"/>
      <c r="AER6" s="16"/>
      <c r="AES6" s="19">
        <f>AEP6-AER6</f>
        <v>0</v>
      </c>
      <c r="AEU6" s="8"/>
      <c r="AEV6" s="2"/>
      <c r="AEW6" s="15"/>
      <c r="AEX6" s="74"/>
      <c r="AEY6" s="16"/>
      <c r="AEZ6" s="19">
        <f>AEW6-AEY6</f>
        <v>0</v>
      </c>
      <c r="AFB6" s="8"/>
      <c r="AFC6" s="2"/>
      <c r="AFD6" s="15"/>
      <c r="AFE6" s="74"/>
      <c r="AFF6" s="16"/>
      <c r="AFG6" s="19">
        <f>AFD6-AFF6</f>
        <v>0</v>
      </c>
      <c r="AFI6" s="8"/>
      <c r="AFJ6" s="2"/>
      <c r="AFK6" s="15"/>
      <c r="AFL6" s="74"/>
      <c r="AFM6" s="16"/>
      <c r="AFN6" s="19">
        <f>AFK6-AFM6</f>
        <v>0</v>
      </c>
      <c r="AFP6" s="8"/>
      <c r="AFQ6" s="2"/>
      <c r="AFR6" s="15"/>
      <c r="AFS6" s="74"/>
      <c r="AFT6" s="16"/>
      <c r="AFU6" s="19">
        <f>AFR6-AFT6</f>
        <v>0</v>
      </c>
      <c r="AFW6" s="8"/>
      <c r="AFX6" s="2"/>
      <c r="AFY6" s="15"/>
      <c r="AFZ6" s="74"/>
      <c r="AGA6" s="16"/>
      <c r="AGB6" s="19">
        <f>AFY6-AGA6</f>
        <v>0</v>
      </c>
      <c r="AGD6" s="8"/>
      <c r="AGE6" s="2"/>
      <c r="AGF6" s="15"/>
      <c r="AGG6" s="74"/>
      <c r="AGH6" s="16"/>
      <c r="AGI6" s="19">
        <f>AGF6-AGH6</f>
        <v>0</v>
      </c>
      <c r="AGK6" s="8"/>
      <c r="AGL6" s="2"/>
      <c r="AGM6" s="15"/>
      <c r="AGN6" s="8"/>
      <c r="AGO6" s="16"/>
      <c r="AGP6" s="19">
        <f>AGM6-AGO6</f>
        <v>0</v>
      </c>
      <c r="AGR6" s="8"/>
      <c r="AGS6" s="2"/>
      <c r="AGT6" s="15"/>
      <c r="AGU6" s="8"/>
      <c r="AGV6" s="16"/>
      <c r="AGW6" s="19">
        <f>AGT6-AGV6</f>
        <v>0</v>
      </c>
      <c r="AGY6" s="8"/>
      <c r="AGZ6" s="2"/>
      <c r="AHA6" s="15"/>
      <c r="AHB6" s="8"/>
      <c r="AHC6" s="16"/>
      <c r="AHD6" s="19">
        <f>AHA6-AHC6</f>
        <v>0</v>
      </c>
      <c r="AHF6" s="8"/>
      <c r="AHG6" s="2"/>
      <c r="AHH6" s="15"/>
      <c r="AHI6" s="8"/>
      <c r="AHJ6" s="16"/>
      <c r="AHK6" s="19">
        <f>AHH6-AHJ6</f>
        <v>0</v>
      </c>
      <c r="AHM6" s="8"/>
      <c r="AHN6" s="2"/>
      <c r="AHO6" s="15"/>
      <c r="AHP6" s="8"/>
      <c r="AHQ6" s="16"/>
      <c r="AHR6" s="19">
        <f>AHO6-AHQ6</f>
        <v>0</v>
      </c>
      <c r="AHT6" s="8"/>
      <c r="AHU6" s="2"/>
      <c r="AHV6" s="15"/>
      <c r="AHW6" s="8"/>
      <c r="AHX6" s="16"/>
      <c r="AHY6" s="19">
        <f>AHV6-AHX6</f>
        <v>0</v>
      </c>
      <c r="AIA6" s="8"/>
      <c r="AIB6" s="2"/>
      <c r="AIC6" s="15"/>
      <c r="AID6" s="8"/>
      <c r="AIE6" s="16"/>
      <c r="AIF6" s="19">
        <f>AIC6-AIE6</f>
        <v>0</v>
      </c>
      <c r="AIH6" s="8"/>
      <c r="AII6" s="2"/>
      <c r="AIJ6" s="15"/>
      <c r="AIK6" s="8"/>
      <c r="AIL6" s="16"/>
      <c r="AIM6" s="19">
        <f>AIJ6-AIL6</f>
        <v>0</v>
      </c>
      <c r="AIO6" s="8"/>
      <c r="AIP6" s="2"/>
      <c r="AIQ6" s="15"/>
      <c r="AIR6" s="8"/>
      <c r="AIS6" s="16"/>
      <c r="AIT6" s="19">
        <f>AIQ6-AIS6</f>
        <v>0</v>
      </c>
      <c r="AIV6" s="8"/>
      <c r="AIW6" s="2"/>
      <c r="AIX6" s="15"/>
      <c r="AIY6" s="8"/>
      <c r="AIZ6" s="16"/>
      <c r="AJA6" s="19">
        <f>AIX6-AIZ6</f>
        <v>0</v>
      </c>
      <c r="AJC6" s="8"/>
      <c r="AJD6" s="2"/>
      <c r="AJE6" s="15"/>
      <c r="AJF6" s="8"/>
      <c r="AJG6" s="16"/>
      <c r="AJH6" s="19">
        <f>AJE6-AJG6</f>
        <v>0</v>
      </c>
      <c r="AJJ6" s="8"/>
      <c r="AJK6" s="2"/>
      <c r="AJL6" s="15"/>
      <c r="AJM6" s="8"/>
      <c r="AJN6" s="16"/>
      <c r="AJO6" s="19">
        <f>AJL6-AJN6</f>
        <v>0</v>
      </c>
      <c r="AJQ6" s="8"/>
      <c r="AJR6" s="2"/>
      <c r="AJS6" s="15"/>
      <c r="AJT6" s="8"/>
      <c r="AJU6" s="16"/>
      <c r="AJV6" s="19">
        <f>AJS6-AJU6</f>
        <v>0</v>
      </c>
      <c r="AJX6" s="8"/>
      <c r="AJY6" s="2"/>
      <c r="AJZ6" s="15"/>
      <c r="AKA6" s="8"/>
      <c r="AKB6" s="16"/>
      <c r="AKC6" s="19">
        <f>AJZ6-AKB6</f>
        <v>0</v>
      </c>
      <c r="AKE6" s="8"/>
      <c r="AKF6" s="2"/>
      <c r="AKG6" s="15"/>
      <c r="AKH6" s="16"/>
      <c r="AKI6" s="16"/>
      <c r="AKJ6" s="19">
        <f>AKG6-AKI6</f>
        <v>0</v>
      </c>
    </row>
    <row r="7" spans="1:973" ht="15.75">
      <c r="A7" s="8"/>
      <c r="B7" s="37"/>
      <c r="C7" s="30"/>
      <c r="D7" s="8"/>
      <c r="E7" s="18"/>
      <c r="F7" s="19">
        <f>F6+C7-E7</f>
        <v>0</v>
      </c>
      <c r="H7" s="8"/>
      <c r="I7" s="2"/>
      <c r="J7" s="17"/>
      <c r="K7" s="8"/>
      <c r="L7" s="18"/>
      <c r="M7" s="19">
        <f>M6+J7-L7</f>
        <v>0</v>
      </c>
      <c r="O7" s="8"/>
      <c r="P7" s="2"/>
      <c r="Q7" s="17"/>
      <c r="R7" s="8"/>
      <c r="S7" s="18"/>
      <c r="T7" s="19">
        <f>T6+Q7-S7</f>
        <v>0</v>
      </c>
      <c r="V7" s="8"/>
      <c r="W7" s="2"/>
      <c r="X7" s="17"/>
      <c r="Y7" s="8"/>
      <c r="Z7" s="18"/>
      <c r="AA7" s="19">
        <f>AA6+X7-Z7</f>
        <v>0</v>
      </c>
      <c r="AC7" s="143"/>
      <c r="AD7" s="27"/>
      <c r="AE7" s="25"/>
      <c r="AF7" s="143"/>
      <c r="AG7" s="30"/>
      <c r="AH7" s="19">
        <f>AH6+AE7-AG7</f>
        <v>0</v>
      </c>
      <c r="AJ7" s="143"/>
      <c r="AK7" s="27"/>
      <c r="AL7" s="25"/>
      <c r="AM7" s="143"/>
      <c r="AN7" s="30"/>
      <c r="AO7" s="19">
        <f>AO6+AL7-AN7</f>
        <v>0</v>
      </c>
      <c r="AQ7" s="143"/>
      <c r="AR7" s="27"/>
      <c r="AS7" s="25"/>
      <c r="AT7" s="143"/>
      <c r="AU7" s="30"/>
      <c r="AV7" s="19">
        <f>AV6+AS7-AU7</f>
        <v>0</v>
      </c>
      <c r="AX7" s="8"/>
      <c r="AY7" s="2"/>
      <c r="AZ7" s="17"/>
      <c r="BA7" s="8"/>
      <c r="BB7" s="18"/>
      <c r="BC7" s="19">
        <f>BC6+AZ7-BB7</f>
        <v>0</v>
      </c>
      <c r="BE7" s="8"/>
      <c r="BF7" s="2"/>
      <c r="BG7" s="17"/>
      <c r="BH7" s="8"/>
      <c r="BI7" s="18"/>
      <c r="BJ7" s="19">
        <f>BJ6+BG7-BI7</f>
        <v>0</v>
      </c>
      <c r="BL7" s="8"/>
      <c r="BM7" s="2"/>
      <c r="BN7" s="17"/>
      <c r="BO7" s="8"/>
      <c r="BP7" s="18"/>
      <c r="BQ7" s="19">
        <f>BQ6+BN7-BP7</f>
        <v>0</v>
      </c>
      <c r="BS7" s="8"/>
      <c r="BT7" s="2"/>
      <c r="BU7" s="17"/>
      <c r="BV7" s="321"/>
      <c r="BW7" s="357"/>
      <c r="BX7" s="19">
        <f>BX6+BU7-BW7</f>
        <v>0</v>
      </c>
      <c r="BZ7" s="8"/>
      <c r="CA7" s="2"/>
      <c r="CB7" s="17"/>
      <c r="CC7" s="74"/>
      <c r="CD7" s="18"/>
      <c r="CE7" s="19">
        <f>CE6+CB7-CD7</f>
        <v>0</v>
      </c>
      <c r="CG7" s="8"/>
      <c r="CH7" s="2"/>
      <c r="CI7" s="17"/>
      <c r="CJ7" s="8"/>
      <c r="CK7" s="18"/>
      <c r="CL7" s="19">
        <f>CL6+CI7-CK7</f>
        <v>0</v>
      </c>
      <c r="CN7" s="8"/>
      <c r="CO7" s="2"/>
      <c r="CP7" s="17"/>
      <c r="CQ7" s="8"/>
      <c r="CR7" s="18"/>
      <c r="CS7" s="19">
        <f>CS6+CP7-CR7</f>
        <v>0</v>
      </c>
      <c r="CU7" s="8"/>
      <c r="CV7" s="2"/>
      <c r="CW7" s="17"/>
      <c r="CX7" s="54"/>
      <c r="CY7" s="18"/>
      <c r="CZ7" s="19">
        <f>CZ6+CW7-CY7</f>
        <v>0</v>
      </c>
      <c r="DB7" s="8"/>
      <c r="DC7" s="2"/>
      <c r="DD7" s="17"/>
      <c r="DE7" s="143"/>
      <c r="DF7" s="18"/>
      <c r="DG7" s="19">
        <f>DG6+DD7-DF7</f>
        <v>0</v>
      </c>
      <c r="DI7" s="8"/>
      <c r="DJ7" s="2"/>
      <c r="DK7" s="17"/>
      <c r="DL7" s="143"/>
      <c r="DM7" s="18"/>
      <c r="DN7" s="19">
        <f>DN6+DK7-DM7</f>
        <v>0</v>
      </c>
      <c r="DP7" s="8"/>
      <c r="DQ7" s="2"/>
      <c r="DR7" s="17"/>
      <c r="DS7" s="143"/>
      <c r="DT7" s="18"/>
      <c r="DU7" s="19">
        <f>DU6+DR7-DT7</f>
        <v>0</v>
      </c>
      <c r="DW7" s="8"/>
      <c r="DX7" s="2"/>
      <c r="DY7" s="17"/>
      <c r="DZ7" s="143"/>
      <c r="EA7" s="18"/>
      <c r="EB7" s="19">
        <f>EB6+DY7-EA7</f>
        <v>0</v>
      </c>
      <c r="ED7" s="8"/>
      <c r="EE7" s="2"/>
      <c r="EF7" s="17"/>
      <c r="EG7" s="54"/>
      <c r="EH7" s="18"/>
      <c r="EI7" s="19">
        <f>EI6+EF7-EH7</f>
        <v>0</v>
      </c>
      <c r="EK7" s="8"/>
      <c r="EL7" s="27"/>
      <c r="EM7" s="44"/>
      <c r="EN7" s="277"/>
      <c r="EO7" s="44"/>
      <c r="EP7" s="19">
        <f>EP6+EM7-EO7</f>
        <v>0</v>
      </c>
      <c r="ER7" s="8"/>
      <c r="ES7" s="27"/>
      <c r="ET7" s="44"/>
      <c r="EU7" s="277"/>
      <c r="EV7" s="44"/>
      <c r="EW7" s="19">
        <f>EW6+ET7-EV7</f>
        <v>0</v>
      </c>
      <c r="EY7" s="8"/>
      <c r="EZ7" s="27"/>
      <c r="FA7" s="44"/>
      <c r="FB7" s="277"/>
      <c r="FC7" s="44"/>
      <c r="FD7" s="19">
        <f>FD6+FA7-FC7</f>
        <v>0</v>
      </c>
      <c r="FF7" s="8"/>
      <c r="FG7" s="2"/>
      <c r="FH7" s="186"/>
      <c r="FI7" s="111"/>
      <c r="FJ7" s="18"/>
      <c r="FK7" s="187">
        <f>FK6+FH7-FJ7</f>
        <v>0</v>
      </c>
      <c r="FM7" s="8"/>
      <c r="FN7" s="2"/>
      <c r="FO7" s="186"/>
      <c r="FP7" s="111"/>
      <c r="FQ7" s="18"/>
      <c r="FR7" s="187">
        <f>FR6+FO7-FQ7</f>
        <v>0</v>
      </c>
      <c r="FT7" s="8"/>
      <c r="FU7" s="2"/>
      <c r="FV7" s="17"/>
      <c r="FW7" s="143"/>
      <c r="FX7" s="18"/>
      <c r="FY7" s="19">
        <f>FY6+FV7-FX7</f>
        <v>0</v>
      </c>
      <c r="GA7" s="8"/>
      <c r="GB7" s="2"/>
      <c r="GC7" s="17"/>
      <c r="GD7" s="143"/>
      <c r="GE7" s="18"/>
      <c r="GF7" s="19">
        <f>GF6+GC7-GE7</f>
        <v>0</v>
      </c>
      <c r="GH7" s="8"/>
      <c r="GI7" s="2"/>
      <c r="GJ7" s="17"/>
      <c r="GK7" s="143"/>
      <c r="GL7" s="18"/>
      <c r="GM7" s="19">
        <f>GM6+GJ7-GL7</f>
        <v>0</v>
      </c>
      <c r="GO7" s="8"/>
      <c r="GP7" s="2"/>
      <c r="GQ7" s="17"/>
      <c r="GR7" s="143"/>
      <c r="GS7" s="18"/>
      <c r="GT7" s="19">
        <f>GT6+GQ7-GS7</f>
        <v>0</v>
      </c>
      <c r="GV7" s="8"/>
      <c r="GW7" s="2"/>
      <c r="GX7" s="17"/>
      <c r="GY7" s="123"/>
      <c r="GZ7" s="18"/>
      <c r="HA7" s="19">
        <f>HA6+GX7-GZ7</f>
        <v>0</v>
      </c>
      <c r="HC7" s="8"/>
      <c r="HD7" s="2"/>
      <c r="HE7" s="17"/>
      <c r="HF7" s="123"/>
      <c r="HG7" s="18"/>
      <c r="HH7" s="19">
        <f>HH6+HE7-HG7</f>
        <v>0</v>
      </c>
      <c r="HJ7" s="8"/>
      <c r="HK7" s="2"/>
      <c r="HL7" s="17"/>
      <c r="HM7" s="123"/>
      <c r="HN7" s="18"/>
      <c r="HO7" s="19">
        <f>HO6+HL7-HN7</f>
        <v>0</v>
      </c>
      <c r="HQ7" s="8"/>
      <c r="HR7" s="2"/>
      <c r="HS7" s="17"/>
      <c r="HT7" s="143"/>
      <c r="HU7" s="18"/>
      <c r="HV7" s="19">
        <f>HV6+HS7-HU7</f>
        <v>0</v>
      </c>
      <c r="HX7" s="8"/>
      <c r="HY7" s="2"/>
      <c r="HZ7" s="17"/>
      <c r="IA7" s="143"/>
      <c r="IB7" s="18"/>
      <c r="IC7" s="19">
        <f>IC6+HZ7-IB7</f>
        <v>0</v>
      </c>
      <c r="IE7" s="8"/>
      <c r="IF7" s="2"/>
      <c r="IG7" s="17"/>
      <c r="IH7" s="143"/>
      <c r="II7" s="18"/>
      <c r="IJ7" s="19">
        <f>IJ6+IG7-II7</f>
        <v>0</v>
      </c>
      <c r="IL7" s="8"/>
      <c r="IM7" s="2"/>
      <c r="IN7" s="17"/>
      <c r="IO7" s="143"/>
      <c r="IP7" s="18"/>
      <c r="IQ7" s="19">
        <f>IQ6+IN7-IP7</f>
        <v>0</v>
      </c>
      <c r="IS7" s="8"/>
      <c r="IT7" s="2"/>
      <c r="IU7" s="17"/>
      <c r="IV7" s="8"/>
      <c r="IW7" s="18"/>
      <c r="IX7" s="19">
        <f>IX6+IU7-IW7</f>
        <v>0</v>
      </c>
      <c r="IZ7" s="8"/>
      <c r="JA7" s="2"/>
      <c r="JB7" s="17"/>
      <c r="JC7" s="8"/>
      <c r="JD7" s="18"/>
      <c r="JE7" s="19">
        <f>JE6+JB7-JD7</f>
        <v>0</v>
      </c>
      <c r="JG7" s="8"/>
      <c r="JH7" s="2"/>
      <c r="JI7" s="17"/>
      <c r="JJ7" s="457"/>
      <c r="JK7" s="18"/>
      <c r="JL7" s="19">
        <f>JL6+JI7-JK7</f>
        <v>0</v>
      </c>
      <c r="JN7" s="8"/>
      <c r="JO7" s="2"/>
      <c r="JP7" s="17"/>
      <c r="JQ7" s="8"/>
      <c r="JR7" s="18"/>
      <c r="JS7" s="19">
        <f>JS6+JP7-JR7</f>
        <v>0</v>
      </c>
      <c r="JU7" s="8"/>
      <c r="JV7" s="2"/>
      <c r="JW7" s="17"/>
      <c r="JX7" s="68"/>
      <c r="JY7" s="18"/>
      <c r="JZ7" s="19">
        <f>JZ6+JW7-JY7</f>
        <v>0</v>
      </c>
      <c r="KB7" s="8"/>
      <c r="KC7" s="2"/>
      <c r="KD7" s="17"/>
      <c r="KE7" s="68"/>
      <c r="KF7" s="18"/>
      <c r="KG7" s="19">
        <f>KG6+KD7-KF7</f>
        <v>0</v>
      </c>
      <c r="KI7" s="8"/>
      <c r="KJ7" s="2"/>
      <c r="KK7" s="17"/>
      <c r="KL7" s="68"/>
      <c r="KM7" s="18"/>
      <c r="KN7" s="19">
        <f>KN6+KK7-KM7</f>
        <v>0</v>
      </c>
      <c r="KP7" s="8"/>
      <c r="KQ7" s="2"/>
      <c r="KR7" s="17"/>
      <c r="KS7" s="8"/>
      <c r="KT7" s="18"/>
      <c r="KU7" s="19">
        <f>KU6+KR7-KT7</f>
        <v>0</v>
      </c>
      <c r="KW7" s="8"/>
      <c r="KX7" s="2"/>
      <c r="KY7" s="17"/>
      <c r="KZ7" s="8"/>
      <c r="LA7" s="18"/>
      <c r="LB7" s="19">
        <f>LB6+KY7-LA7</f>
        <v>0</v>
      </c>
      <c r="LD7" s="8"/>
      <c r="LE7" s="2"/>
      <c r="LF7" s="17"/>
      <c r="LG7" s="8"/>
      <c r="LH7" s="18"/>
      <c r="LI7" s="19">
        <f>LI6+LF7-LH7</f>
        <v>0</v>
      </c>
      <c r="LK7" s="8"/>
      <c r="LL7" s="2"/>
      <c r="LM7" s="17"/>
      <c r="LN7" s="8"/>
      <c r="LO7" s="18"/>
      <c r="LP7" s="19">
        <f>LP6+LM7-LO7</f>
        <v>0</v>
      </c>
      <c r="LR7" s="8"/>
      <c r="LS7" s="2"/>
      <c r="LT7" s="17"/>
      <c r="LU7" s="8"/>
      <c r="LV7" s="18"/>
      <c r="LW7" s="19">
        <f>LW6+LT7-LV7</f>
        <v>0</v>
      </c>
      <c r="LY7" s="8"/>
      <c r="LZ7" s="2"/>
      <c r="MA7" s="17"/>
      <c r="MB7" s="8"/>
      <c r="MC7" s="18"/>
      <c r="MD7" s="19">
        <f>MD6+MA7-MC7</f>
        <v>0</v>
      </c>
      <c r="MF7" s="8"/>
      <c r="MG7" s="2"/>
      <c r="MH7" s="17"/>
      <c r="MI7" s="54"/>
      <c r="MJ7" s="18"/>
      <c r="MK7" s="19">
        <f>MK6+MH7-MJ7</f>
        <v>0</v>
      </c>
      <c r="MM7" s="8"/>
      <c r="MN7" s="2"/>
      <c r="MO7" s="17"/>
      <c r="MP7" s="73"/>
      <c r="MQ7" s="18"/>
      <c r="MR7" s="19">
        <f>MR6+MO7-MQ7</f>
        <v>0</v>
      </c>
      <c r="MT7" s="8"/>
      <c r="MU7" s="2"/>
      <c r="MV7" s="17"/>
      <c r="MW7" s="73"/>
      <c r="MX7" s="18"/>
      <c r="MY7" s="19">
        <f>MY6+MV7-MX7</f>
        <v>0</v>
      </c>
      <c r="NA7" s="8"/>
      <c r="NB7" s="2"/>
      <c r="NC7" s="17"/>
      <c r="ND7" s="143"/>
      <c r="NE7" s="18"/>
      <c r="NF7" s="19">
        <f>NF6+NC7-NE7</f>
        <v>0</v>
      </c>
      <c r="NH7" s="8"/>
      <c r="NI7" s="2"/>
      <c r="NJ7" s="17"/>
      <c r="NK7" s="143"/>
      <c r="NL7" s="18"/>
      <c r="NM7" s="19">
        <f>NM6+NJ7-NL7</f>
        <v>0</v>
      </c>
      <c r="NO7" s="8"/>
      <c r="NP7" s="2"/>
      <c r="NQ7" s="17"/>
      <c r="NR7" s="143"/>
      <c r="NS7" s="18"/>
      <c r="NT7" s="19">
        <f>NT6+NQ7-NS7</f>
        <v>0</v>
      </c>
      <c r="NV7" s="8"/>
      <c r="NW7" s="2"/>
      <c r="NX7" s="17"/>
      <c r="NY7" s="143"/>
      <c r="NZ7" s="18"/>
      <c r="OA7" s="19">
        <f>OA6+NX7-NZ7</f>
        <v>0</v>
      </c>
      <c r="OC7" s="143"/>
      <c r="OD7" s="27"/>
      <c r="OE7" s="25"/>
      <c r="OF7" s="54"/>
      <c r="OG7" s="30"/>
      <c r="OH7" s="19">
        <f>OH6+OE7-OG7</f>
        <v>0</v>
      </c>
      <c r="OJ7" s="143"/>
      <c r="OK7" s="27"/>
      <c r="OL7" s="25"/>
      <c r="OM7" s="123"/>
      <c r="ON7" s="30"/>
      <c r="OO7" s="19">
        <f>OO6+OL7-ON7</f>
        <v>0</v>
      </c>
      <c r="OQ7" s="143"/>
      <c r="OR7" s="27"/>
      <c r="OS7" s="25"/>
      <c r="OT7" s="54"/>
      <c r="OU7" s="30"/>
      <c r="OV7" s="19">
        <f>OV6+OS7-OU7</f>
        <v>0</v>
      </c>
      <c r="OX7" s="143"/>
      <c r="OY7" s="27"/>
      <c r="OZ7" s="25"/>
      <c r="PA7" s="313"/>
      <c r="PB7" s="30"/>
      <c r="PC7" s="19">
        <f>PC6+OZ7-PB7</f>
        <v>0</v>
      </c>
      <c r="PE7" s="143"/>
      <c r="PF7" s="27"/>
      <c r="PG7" s="25"/>
      <c r="PH7" s="143"/>
      <c r="PI7" s="30"/>
      <c r="PJ7" s="19">
        <f>PJ6+PG7-PI7</f>
        <v>0</v>
      </c>
      <c r="PL7" s="143"/>
      <c r="PM7" s="27"/>
      <c r="PN7" s="25"/>
      <c r="PO7" s="123"/>
      <c r="PP7" s="30"/>
      <c r="PQ7" s="19">
        <f>PQ6+PN7-PP7</f>
        <v>0</v>
      </c>
      <c r="PR7" t="s">
        <v>169</v>
      </c>
      <c r="PS7" s="143"/>
      <c r="PT7" s="27"/>
      <c r="PU7" s="25"/>
      <c r="PV7" s="123"/>
      <c r="PW7" s="30"/>
      <c r="PX7" s="19">
        <f>PX6+PU7-PW7</f>
        <v>0</v>
      </c>
      <c r="PY7" t="s">
        <v>169</v>
      </c>
      <c r="PZ7" s="143"/>
      <c r="QA7" s="27"/>
      <c r="QB7" s="25"/>
      <c r="QC7" s="123"/>
      <c r="QD7" s="30"/>
      <c r="QE7" s="19">
        <f>QE6+QB7-QD7</f>
        <v>0</v>
      </c>
      <c r="QF7" t="s">
        <v>169</v>
      </c>
      <c r="QG7" s="143"/>
      <c r="QH7" s="27"/>
      <c r="QI7" s="25"/>
      <c r="QJ7" s="143"/>
      <c r="QK7" s="30"/>
      <c r="QL7" s="19">
        <f>QL6+QI7-QK7</f>
        <v>0</v>
      </c>
      <c r="QN7" s="143"/>
      <c r="QO7" s="27"/>
      <c r="QP7" s="25"/>
      <c r="QQ7" s="143"/>
      <c r="QR7" s="30"/>
      <c r="QS7" s="19">
        <f>QS6+QP7-QR7</f>
        <v>0</v>
      </c>
      <c r="QU7" s="143"/>
      <c r="QV7" s="27"/>
      <c r="QW7" s="25"/>
      <c r="QX7" s="143"/>
      <c r="QY7" s="30"/>
      <c r="QZ7" s="19">
        <f>QZ6+QW7-QY7</f>
        <v>0</v>
      </c>
      <c r="RB7" s="143"/>
      <c r="RC7" s="27"/>
      <c r="RD7" s="25"/>
      <c r="RE7" s="143"/>
      <c r="RF7" s="30"/>
      <c r="RG7" s="19">
        <f>RG6+RD7-RF7</f>
        <v>0</v>
      </c>
      <c r="RI7" s="8"/>
      <c r="RJ7" s="2"/>
      <c r="RK7" s="17"/>
      <c r="RL7" s="143"/>
      <c r="RM7" s="30"/>
      <c r="RN7" s="19">
        <f>RN6+RK7-RM7</f>
        <v>0</v>
      </c>
      <c r="RP7" s="8"/>
      <c r="RQ7" s="2"/>
      <c r="RR7" s="17"/>
      <c r="RS7" s="143"/>
      <c r="RT7" s="30"/>
      <c r="RU7" s="19">
        <f>RU6+RR7-RT7</f>
        <v>0</v>
      </c>
      <c r="RW7" s="8"/>
      <c r="RX7" s="2"/>
      <c r="RY7" s="17"/>
      <c r="RZ7" s="8"/>
      <c r="SA7" s="18"/>
      <c r="SB7" s="19">
        <f>SB6+RY7-SA7</f>
        <v>0</v>
      </c>
      <c r="SD7" s="8"/>
      <c r="SE7" s="2"/>
      <c r="SF7" s="17"/>
      <c r="SG7" s="8"/>
      <c r="SH7" s="18"/>
      <c r="SI7" s="19">
        <f>SI6+SF7-SH7</f>
        <v>0</v>
      </c>
      <c r="SK7" s="8"/>
      <c r="SL7" s="2"/>
      <c r="SM7" s="17"/>
      <c r="SN7" s="8"/>
      <c r="SO7" s="18"/>
      <c r="SP7" s="19">
        <f>SP6+SM7-SO7</f>
        <v>0</v>
      </c>
      <c r="SR7" s="8"/>
      <c r="SS7" s="2"/>
      <c r="ST7" s="17"/>
      <c r="SU7" s="74"/>
      <c r="SV7" s="18"/>
      <c r="SW7" s="19">
        <f>SW6+ST7-SV7</f>
        <v>0</v>
      </c>
      <c r="SY7" s="8"/>
      <c r="SZ7" s="2"/>
      <c r="TA7" s="17"/>
      <c r="TB7" s="74"/>
      <c r="TC7" s="18"/>
      <c r="TD7" s="19">
        <f>TD6+TA7-TC7</f>
        <v>0</v>
      </c>
      <c r="TF7" s="8"/>
      <c r="TG7" s="2"/>
      <c r="TH7" s="17"/>
      <c r="TI7" s="68"/>
      <c r="TJ7" s="18"/>
      <c r="TK7" s="19">
        <f>TK6+TH7-TJ7</f>
        <v>0</v>
      </c>
      <c r="TM7" s="8"/>
      <c r="TN7" s="2"/>
      <c r="TO7" s="17"/>
      <c r="TP7" s="8"/>
      <c r="TQ7" s="18"/>
      <c r="TR7" s="19">
        <f>TR6+TO7-TQ7</f>
        <v>0</v>
      </c>
      <c r="TT7" s="8"/>
      <c r="TU7" s="2"/>
      <c r="TV7" s="17"/>
      <c r="TW7" s="8"/>
      <c r="TX7" s="18"/>
      <c r="TY7" s="19">
        <f>TY6+TV7-TX7</f>
        <v>0</v>
      </c>
      <c r="UA7" s="8"/>
      <c r="UB7" s="2"/>
      <c r="UC7" s="17"/>
      <c r="UD7" s="8"/>
      <c r="UE7" s="18"/>
      <c r="UF7" s="19">
        <f>UF6+UC7-UE7</f>
        <v>0</v>
      </c>
      <c r="UH7" s="8"/>
      <c r="UI7" s="2"/>
      <c r="UJ7" s="17"/>
      <c r="UK7" s="8"/>
      <c r="UL7" s="18"/>
      <c r="UM7" s="19">
        <f>UM6+UJ7-UL7</f>
        <v>0</v>
      </c>
      <c r="UO7" s="8"/>
      <c r="UP7" s="2"/>
      <c r="UQ7" s="17"/>
      <c r="UR7" s="8"/>
      <c r="US7" s="18"/>
      <c r="UT7" s="19">
        <f>UT6+UQ7-US7</f>
        <v>0</v>
      </c>
      <c r="UV7" s="128"/>
      <c r="UW7" s="37"/>
      <c r="UX7" s="188"/>
      <c r="UY7" s="111"/>
      <c r="UZ7" s="30"/>
      <c r="VA7" s="187">
        <f>VA6+UX7-UZ7</f>
        <v>0</v>
      </c>
      <c r="VC7" s="8"/>
      <c r="VD7" s="37"/>
      <c r="VE7" s="188"/>
      <c r="VF7" s="209"/>
      <c r="VG7" s="18"/>
      <c r="VH7" s="187">
        <f>VH6+VE7-VG7</f>
        <v>0</v>
      </c>
      <c r="VJ7" s="8"/>
      <c r="VK7" s="2"/>
      <c r="VL7" s="3"/>
      <c r="VM7" s="143"/>
      <c r="VN7" s="93"/>
      <c r="VO7" s="19">
        <f>VO6+VL7-VN7</f>
        <v>0</v>
      </c>
      <c r="VQ7" s="8"/>
      <c r="VR7" s="2"/>
      <c r="VS7" s="3"/>
      <c r="VT7" s="309"/>
      <c r="VU7" s="3"/>
      <c r="VV7" s="19">
        <f>VV6+VS7-VU7</f>
        <v>0</v>
      </c>
      <c r="VX7" s="8"/>
      <c r="VY7" s="2"/>
      <c r="VZ7" s="17"/>
      <c r="WA7" s="8"/>
      <c r="WB7" s="18"/>
      <c r="WC7" s="87">
        <f>WC6+VZ7-WB7</f>
        <v>0</v>
      </c>
      <c r="WE7" s="8"/>
      <c r="WF7" s="2"/>
      <c r="WG7" s="17"/>
      <c r="WH7" s="68"/>
      <c r="WI7" s="18"/>
      <c r="WJ7" s="19">
        <f>WJ6+WG7-WI7</f>
        <v>0</v>
      </c>
      <c r="WL7" s="8"/>
      <c r="WM7" s="2"/>
      <c r="WN7" s="17"/>
      <c r="WO7" s="8"/>
      <c r="WP7" s="18"/>
      <c r="WQ7" s="19">
        <f>WQ6+WN7-WP7</f>
        <v>0</v>
      </c>
      <c r="WS7" s="8"/>
      <c r="WT7" s="2"/>
      <c r="WU7" s="17"/>
      <c r="WV7" s="68"/>
      <c r="WW7" s="18"/>
      <c r="WX7" s="19">
        <f>WX6+WU7-WW7</f>
        <v>0</v>
      </c>
      <c r="WZ7" s="8"/>
      <c r="XA7" s="2"/>
      <c r="XB7" s="17"/>
      <c r="XC7" s="68"/>
      <c r="XD7" s="18"/>
      <c r="XE7" s="19">
        <f t="shared" ref="XE7:XE43" si="0">XE6+XB7-XD7</f>
        <v>0</v>
      </c>
      <c r="XG7" s="8"/>
      <c r="XH7" s="2"/>
      <c r="XI7" s="17"/>
      <c r="XJ7" s="68"/>
      <c r="XK7" s="18"/>
      <c r="XL7" s="19">
        <f>XL6+XI7-XK7</f>
        <v>0</v>
      </c>
      <c r="XN7" s="8"/>
      <c r="XO7" s="2"/>
      <c r="XP7" s="17"/>
      <c r="XQ7" s="74"/>
      <c r="XR7" s="18"/>
      <c r="XS7" s="19">
        <f>XS6+XP7-XR7</f>
        <v>0</v>
      </c>
      <c r="XU7" s="8"/>
      <c r="XV7" s="2"/>
      <c r="XW7" s="17"/>
      <c r="XX7" s="8"/>
      <c r="XY7" s="18"/>
      <c r="XZ7" s="19">
        <f>XZ6+XW7-XY7</f>
        <v>0</v>
      </c>
      <c r="YB7" s="8"/>
      <c r="YC7" s="2"/>
      <c r="YD7" s="17"/>
      <c r="YE7" s="74"/>
      <c r="YF7" s="18"/>
      <c r="YG7" s="19">
        <f>YG6+YD7-YF7</f>
        <v>0</v>
      </c>
      <c r="YI7" s="8"/>
      <c r="YJ7" s="2"/>
      <c r="YK7" s="17"/>
      <c r="YL7" s="74"/>
      <c r="YM7" s="18"/>
      <c r="YN7" s="19">
        <f>YN6+YK7-YM7</f>
        <v>0</v>
      </c>
      <c r="YP7" s="8"/>
      <c r="YQ7" s="2"/>
      <c r="YR7" s="17"/>
      <c r="YS7" s="74"/>
      <c r="YT7" s="18"/>
      <c r="YU7" s="19">
        <f>YU6+YR7-YT7</f>
        <v>0</v>
      </c>
      <c r="YW7" s="8"/>
      <c r="YX7" s="2"/>
      <c r="YY7" s="17"/>
      <c r="YZ7" s="8"/>
      <c r="ZA7" s="18"/>
      <c r="ZB7" s="19">
        <f>ZB6+YY7-ZA7</f>
        <v>0</v>
      </c>
      <c r="ZD7" s="8"/>
      <c r="ZE7" s="2"/>
      <c r="ZF7" s="17"/>
      <c r="ZG7" s="74"/>
      <c r="ZH7" s="18"/>
      <c r="ZI7" s="19">
        <f>ZI6+ZF7-ZH7</f>
        <v>0</v>
      </c>
      <c r="ZK7" s="8"/>
      <c r="ZL7" s="2"/>
      <c r="ZM7" s="17"/>
      <c r="ZN7" s="8"/>
      <c r="ZO7" s="18"/>
      <c r="ZP7" s="19">
        <f>ZP6+ZM7-ZO7</f>
        <v>0</v>
      </c>
      <c r="ZR7" s="8"/>
      <c r="ZS7" s="2"/>
      <c r="ZT7" s="17"/>
      <c r="ZU7" s="69"/>
      <c r="ZV7" s="18"/>
      <c r="ZW7" s="19">
        <f>ZW6+ZT7-ZV7</f>
        <v>0</v>
      </c>
      <c r="ZY7" s="8"/>
      <c r="ZZ7" s="2"/>
      <c r="AAA7" s="17"/>
      <c r="AAB7" s="69"/>
      <c r="AAC7" s="18"/>
      <c r="AAD7" s="19">
        <f>AAD6+AAA7-AAC7</f>
        <v>0</v>
      </c>
      <c r="AAF7" s="8"/>
      <c r="AAG7" s="2"/>
      <c r="AAH7" s="17"/>
      <c r="AAI7" s="68"/>
      <c r="AAJ7" s="18"/>
      <c r="AAK7" s="19">
        <f>AAK6+AAH7-AAJ7</f>
        <v>0</v>
      </c>
      <c r="AAM7" s="8"/>
      <c r="AAN7" s="2"/>
      <c r="AAO7" s="17"/>
      <c r="AAP7" s="8"/>
      <c r="AAQ7" s="18"/>
      <c r="AAR7" s="19">
        <f>AAR6+AAO7-AAQ7</f>
        <v>0</v>
      </c>
      <c r="AAT7" s="8"/>
      <c r="AAU7" s="2"/>
      <c r="AAV7" s="17"/>
      <c r="AAW7" s="8"/>
      <c r="AAX7" s="18"/>
      <c r="AAY7" s="19">
        <f>AAY6+AAV7-AAX7</f>
        <v>0</v>
      </c>
      <c r="ABA7" s="8"/>
      <c r="ABB7" s="2"/>
      <c r="ABC7" s="17"/>
      <c r="ABD7" s="8"/>
      <c r="ABE7" s="18"/>
      <c r="ABF7" s="19">
        <f>ABF6+ABC7-ABE7</f>
        <v>0</v>
      </c>
      <c r="ABH7" s="8"/>
      <c r="ABI7" s="2"/>
      <c r="ABJ7" s="17"/>
      <c r="ABK7" s="8"/>
      <c r="ABL7" s="18"/>
      <c r="ABM7" s="19">
        <f>ABM6+ABJ7-ABL7</f>
        <v>0</v>
      </c>
      <c r="ABO7" s="8"/>
      <c r="ABP7" s="2"/>
      <c r="ABQ7" s="17"/>
      <c r="ABR7" s="8"/>
      <c r="ABS7" s="18"/>
      <c r="ABT7" s="19">
        <f t="shared" ref="ABT7:ABT12" si="1">ABT6+ABQ7-ABS7</f>
        <v>0</v>
      </c>
      <c r="ABV7" s="8"/>
      <c r="ABW7" s="2"/>
      <c r="ABX7" s="17"/>
      <c r="ABY7" s="69"/>
      <c r="ABZ7" s="18"/>
      <c r="ACA7" s="19">
        <f>ACA6+ABX7-ABZ7</f>
        <v>0</v>
      </c>
      <c r="ACC7" s="8"/>
      <c r="ACD7" s="2"/>
      <c r="ACE7" s="17"/>
      <c r="ACF7" s="8"/>
      <c r="ACG7" s="18"/>
      <c r="ACH7" s="19">
        <f>ACH6+ACE7-ACG7</f>
        <v>0</v>
      </c>
      <c r="ACJ7" s="8"/>
      <c r="ACK7" s="2"/>
      <c r="ACL7" s="17"/>
      <c r="ACM7" s="8"/>
      <c r="ACN7" s="18"/>
      <c r="ACO7" s="19">
        <f>ACO6+ACL7-ACN7</f>
        <v>0</v>
      </c>
      <c r="ACQ7" s="8"/>
      <c r="ACR7" s="2"/>
      <c r="ACS7" s="17"/>
      <c r="ACT7" s="8"/>
      <c r="ACU7" s="18"/>
      <c r="ACV7" s="19">
        <f>ACV6+ACS7-ACU7</f>
        <v>0</v>
      </c>
      <c r="ACX7" s="8"/>
      <c r="ACY7" s="2"/>
      <c r="ACZ7" s="17"/>
      <c r="ADA7" s="8"/>
      <c r="ADB7" s="18"/>
      <c r="ADC7" s="19">
        <f>ADC6+ACZ7-ADB7</f>
        <v>0</v>
      </c>
      <c r="ADE7" s="8"/>
      <c r="ADF7" s="2"/>
      <c r="ADG7" s="17"/>
      <c r="ADH7" s="74"/>
      <c r="ADI7" s="18"/>
      <c r="ADJ7" s="19">
        <f>ADJ6+ADG7-ADI7</f>
        <v>0</v>
      </c>
      <c r="ADL7" s="8"/>
      <c r="ADM7" s="2"/>
      <c r="ADN7" s="17"/>
      <c r="ADO7" s="8"/>
      <c r="ADP7" s="18"/>
      <c r="ADQ7" s="19">
        <f>ADQ6+ADN7-ADP7</f>
        <v>0</v>
      </c>
      <c r="ADS7" s="143"/>
      <c r="ADT7" s="27"/>
      <c r="ADU7" s="25"/>
      <c r="ADV7" s="54"/>
      <c r="ADW7" s="30"/>
      <c r="ADX7" s="19">
        <f>ADX6+ADU7-ADW7</f>
        <v>0</v>
      </c>
      <c r="ADZ7" s="8"/>
      <c r="AEA7" s="2"/>
      <c r="AEB7" s="17"/>
      <c r="AEC7" s="8"/>
      <c r="AED7" s="18"/>
      <c r="AEE7" s="19">
        <f>AEE6+AEB7-AED7</f>
        <v>0</v>
      </c>
      <c r="AEG7" s="8"/>
      <c r="AEH7" s="2"/>
      <c r="AEI7" s="17"/>
      <c r="AEJ7" s="74"/>
      <c r="AEK7" s="18"/>
      <c r="AEL7" s="19">
        <f>AEL6+AEI7-AEK7</f>
        <v>0</v>
      </c>
      <c r="AEN7" s="8"/>
      <c r="AEO7" s="2"/>
      <c r="AEP7" s="17"/>
      <c r="AEQ7" s="299"/>
      <c r="AER7" s="18"/>
      <c r="AES7" s="19">
        <f>AES6+AEP7-AER7</f>
        <v>0</v>
      </c>
      <c r="AEU7" s="8"/>
      <c r="AEV7" s="2"/>
      <c r="AEW7" s="17"/>
      <c r="AEX7" s="68"/>
      <c r="AEY7" s="353"/>
      <c r="AEZ7" s="19">
        <f>AEZ6+AEW7-AEY7</f>
        <v>0</v>
      </c>
      <c r="AFB7" s="8">
        <v>40530</v>
      </c>
      <c r="AFC7" s="2">
        <v>33021</v>
      </c>
      <c r="AFD7" s="17">
        <v>87373.5</v>
      </c>
      <c r="AFE7" s="74">
        <v>40551</v>
      </c>
      <c r="AFF7" s="18">
        <v>87373.5</v>
      </c>
      <c r="AFG7" s="19">
        <f>AFG6+AFD7-AFF7</f>
        <v>0</v>
      </c>
      <c r="AFI7" s="8"/>
      <c r="AFJ7" s="2"/>
      <c r="AFK7" s="17"/>
      <c r="AFL7" s="74"/>
      <c r="AFM7" s="18"/>
      <c r="AFN7" s="19">
        <f>AFN6+AFK7-AFM7</f>
        <v>0</v>
      </c>
      <c r="AFP7" s="8"/>
      <c r="AFQ7" s="2"/>
      <c r="AFR7" s="17"/>
      <c r="AFS7" s="74"/>
      <c r="AFT7" s="18"/>
      <c r="AFU7" s="19">
        <f>AFU6+AFR7-AFT7</f>
        <v>0</v>
      </c>
      <c r="AFW7" s="8"/>
      <c r="AFX7" s="2"/>
      <c r="AFY7" s="17"/>
      <c r="AFZ7" s="8"/>
      <c r="AGA7" s="18"/>
      <c r="AGB7" s="19">
        <f>AGB6+AFY7-AGA7</f>
        <v>0</v>
      </c>
      <c r="AGD7" s="8"/>
      <c r="AGE7" s="2"/>
      <c r="AGF7" s="17"/>
      <c r="AGG7" s="74"/>
      <c r="AGH7" s="18"/>
      <c r="AGI7" s="19">
        <f>AGI6+AGF7-AGH7</f>
        <v>0</v>
      </c>
      <c r="AGK7" s="143"/>
      <c r="AGL7" s="27"/>
      <c r="AGM7" s="25"/>
      <c r="AGN7" s="111"/>
      <c r="AGO7" s="30"/>
      <c r="AGP7" s="19">
        <f>AGP6+AGM7-AGO7</f>
        <v>0</v>
      </c>
      <c r="AGR7" s="143"/>
      <c r="AGS7" s="27"/>
      <c r="AGT7" s="25"/>
      <c r="AGU7" s="111"/>
      <c r="AGV7" s="30"/>
      <c r="AGW7" s="19">
        <f>AGW6+AGT7-AGV7</f>
        <v>0</v>
      </c>
      <c r="AGY7" s="8"/>
      <c r="AGZ7" s="148"/>
      <c r="AHA7" s="17"/>
      <c r="AHB7" s="36"/>
      <c r="AHC7" s="18"/>
      <c r="AHD7" s="19">
        <f>AHD6+AHA7-AHC7</f>
        <v>0</v>
      </c>
      <c r="AHF7" s="8"/>
      <c r="AHG7" s="148"/>
      <c r="AHH7" s="17"/>
      <c r="AHI7" s="36"/>
      <c r="AHJ7" s="18"/>
      <c r="AHK7" s="19">
        <f>AHK6+AHH7-AHJ7</f>
        <v>0</v>
      </c>
      <c r="AHM7" s="8"/>
      <c r="AHN7" s="148"/>
      <c r="AHO7" s="17"/>
      <c r="AHP7" s="235"/>
      <c r="AHQ7" s="18"/>
      <c r="AHR7" s="19">
        <f>AHR6+AHO7-AHQ7</f>
        <v>0</v>
      </c>
      <c r="AHT7" s="8"/>
      <c r="AHU7" s="148"/>
      <c r="AHV7" s="17"/>
      <c r="AHW7" s="36"/>
      <c r="AHX7" s="18"/>
      <c r="AHY7" s="19">
        <f>AHY6+AHV7-AHX7</f>
        <v>0</v>
      </c>
      <c r="AIA7" s="8"/>
      <c r="AIB7" s="148"/>
      <c r="AIC7" s="17"/>
      <c r="AID7" s="36"/>
      <c r="AIE7" s="18"/>
      <c r="AIF7" s="19">
        <f>AIF6+AIC7-AIE7</f>
        <v>0</v>
      </c>
      <c r="AIH7" s="8"/>
      <c r="AII7" s="148"/>
      <c r="AIJ7" s="17"/>
      <c r="AIK7" s="36"/>
      <c r="AIL7" s="18"/>
      <c r="AIM7" s="19">
        <f>AIM6+AIJ7-AIL7</f>
        <v>0</v>
      </c>
      <c r="AIO7" s="8"/>
      <c r="AIP7" s="148"/>
      <c r="AIQ7" s="17"/>
      <c r="AIR7" s="36"/>
      <c r="AIS7" s="18"/>
      <c r="AIT7" s="19">
        <f>AIT6+AIQ7-AIS7</f>
        <v>0</v>
      </c>
      <c r="AIV7" s="8"/>
      <c r="AIW7" s="148"/>
      <c r="AIX7" s="17"/>
      <c r="AIY7" s="36"/>
      <c r="AIZ7" s="18"/>
      <c r="AJA7" s="19">
        <f>AJA6+AIX7-AIZ7</f>
        <v>0</v>
      </c>
      <c r="AJC7" s="8"/>
      <c r="AJD7" s="148"/>
      <c r="AJE7" s="17"/>
      <c r="AJF7" s="36"/>
      <c r="AJG7" s="18"/>
      <c r="AJH7" s="19">
        <f>AJH6+AJE7-AJG7</f>
        <v>0</v>
      </c>
      <c r="AJJ7" s="143"/>
      <c r="AJK7" s="27"/>
      <c r="AJL7" s="25"/>
      <c r="AJM7" s="54"/>
      <c r="AJN7" s="30"/>
      <c r="AJO7" s="45">
        <f>AJO6+AJL7-AJN7</f>
        <v>0</v>
      </c>
      <c r="AJQ7" s="143"/>
      <c r="AJR7" s="27"/>
      <c r="AJS7" s="25"/>
      <c r="AJT7" s="54"/>
      <c r="AJU7" s="30"/>
      <c r="AJV7" s="45">
        <f>AJV6+AJS7-AJU7</f>
        <v>0</v>
      </c>
      <c r="AJX7" s="143"/>
      <c r="AJY7" s="27"/>
      <c r="AJZ7" s="25"/>
      <c r="AKA7" s="143"/>
      <c r="AKB7" s="30"/>
      <c r="AKC7" s="45">
        <f>AKC6+AJZ7-AKB7</f>
        <v>0</v>
      </c>
      <c r="AKE7" s="8"/>
      <c r="AKF7" s="2"/>
      <c r="AKG7" s="17"/>
      <c r="AKH7" s="8"/>
      <c r="AKI7" s="18"/>
      <c r="AKJ7" s="19">
        <f>AKJ6+AKG7-AKI7</f>
        <v>0</v>
      </c>
    </row>
    <row r="8" spans="1:973">
      <c r="A8" s="8"/>
      <c r="B8" s="2"/>
      <c r="C8" s="17"/>
      <c r="D8" s="8"/>
      <c r="E8" s="3"/>
      <c r="F8" s="19">
        <f t="shared" ref="F8:F42" si="2">F7+C8-E8</f>
        <v>0</v>
      </c>
      <c r="H8" s="8"/>
      <c r="I8" s="2"/>
      <c r="J8" s="3"/>
      <c r="K8" s="8"/>
      <c r="L8" s="3"/>
      <c r="M8" s="19">
        <f t="shared" ref="M8:M13" si="3">M7+J8-L8</f>
        <v>0</v>
      </c>
      <c r="O8" s="8"/>
      <c r="P8" s="2"/>
      <c r="Q8" s="3"/>
      <c r="R8" s="8"/>
      <c r="S8" s="3"/>
      <c r="T8" s="19">
        <f t="shared" ref="T8:T43" si="4">T7+Q8-S8</f>
        <v>0</v>
      </c>
      <c r="V8" s="8"/>
      <c r="W8" s="2"/>
      <c r="X8" s="3"/>
      <c r="Y8" s="8"/>
      <c r="Z8" s="3"/>
      <c r="AA8" s="19">
        <f t="shared" ref="AA8:AA43" si="5">AA7+X8-Z8</f>
        <v>0</v>
      </c>
      <c r="AC8" s="143"/>
      <c r="AD8" s="27"/>
      <c r="AE8" s="44"/>
      <c r="AF8" s="143"/>
      <c r="AG8" s="44"/>
      <c r="AH8" s="19">
        <f t="shared" ref="AH8:AH15" si="6">AH7+AE8-AG8</f>
        <v>0</v>
      </c>
      <c r="AJ8" s="143"/>
      <c r="AK8" s="27"/>
      <c r="AL8" s="44"/>
      <c r="AM8" s="143"/>
      <c r="AN8" s="44"/>
      <c r="AO8" s="19">
        <f t="shared" ref="AO8:AO43" si="7">AO7+AL8-AN8</f>
        <v>0</v>
      </c>
      <c r="AQ8" s="143"/>
      <c r="AR8" s="27"/>
      <c r="AS8" s="44"/>
      <c r="AT8" s="143"/>
      <c r="AU8" s="44"/>
      <c r="AV8" s="19">
        <f t="shared" ref="AV8:AV43" si="8">AV7+AS8-AU8</f>
        <v>0</v>
      </c>
      <c r="AX8" s="8"/>
      <c r="AY8" s="2"/>
      <c r="AZ8" s="3"/>
      <c r="BA8" s="8"/>
      <c r="BB8" s="3"/>
      <c r="BC8" s="19">
        <f t="shared" ref="BC8:BC43" si="9">BC7+AZ8-BB8</f>
        <v>0</v>
      </c>
      <c r="BE8" s="8"/>
      <c r="BF8" s="2"/>
      <c r="BG8" s="3"/>
      <c r="BH8" s="8"/>
      <c r="BI8" s="3"/>
      <c r="BJ8" s="19">
        <f t="shared" ref="BJ8:BJ43" si="10">BJ7+BG8-BI8</f>
        <v>0</v>
      </c>
      <c r="BL8" s="8"/>
      <c r="BM8" s="2"/>
      <c r="BN8" s="3"/>
      <c r="BO8" s="8"/>
      <c r="BP8" s="3"/>
      <c r="BQ8" s="19">
        <f>BQ7+BN8-BP8</f>
        <v>0</v>
      </c>
      <c r="BS8" s="34"/>
      <c r="BT8" s="2"/>
      <c r="BU8" s="3"/>
      <c r="BV8" s="321"/>
      <c r="BW8" s="357"/>
      <c r="BX8" s="19">
        <f t="shared" ref="BX8:BX43" si="11">BX7+BU8-BW8</f>
        <v>0</v>
      </c>
      <c r="BZ8" s="8"/>
      <c r="CA8" s="2"/>
      <c r="CB8" s="3"/>
      <c r="CC8" s="68"/>
      <c r="CD8" s="3"/>
      <c r="CE8" s="19">
        <f>CE7+VE7-VG7</f>
        <v>0</v>
      </c>
      <c r="CG8" s="8"/>
      <c r="CH8" s="2"/>
      <c r="CI8" s="3"/>
      <c r="CJ8" s="68"/>
      <c r="CK8" s="3"/>
      <c r="CL8" s="19">
        <f t="shared" ref="CL8:CL13" si="12">CL7+CI8-CK8</f>
        <v>0</v>
      </c>
      <c r="CN8" s="34"/>
      <c r="CO8" s="2"/>
      <c r="CP8" s="3"/>
      <c r="CQ8" s="68"/>
      <c r="CR8" s="3"/>
      <c r="CS8" s="19">
        <f t="shared" ref="CS8:CS33" si="13">CS7+CP8-CR8</f>
        <v>0</v>
      </c>
      <c r="CU8" s="8"/>
      <c r="CV8" s="2"/>
      <c r="CW8" s="17"/>
      <c r="CX8" s="8"/>
      <c r="CY8" s="18"/>
      <c r="CZ8" s="19">
        <f t="shared" ref="CZ8:CZ43" si="14">CZ7+CW8-CY8</f>
        <v>0</v>
      </c>
      <c r="DB8" s="8"/>
      <c r="DC8" s="2"/>
      <c r="DD8" s="17"/>
      <c r="DE8" s="8"/>
      <c r="DF8" s="18"/>
      <c r="DG8" s="19">
        <f t="shared" ref="DG8:DG43" si="15">DG7+DD8-DF8</f>
        <v>0</v>
      </c>
      <c r="DI8" s="8"/>
      <c r="DJ8" s="2"/>
      <c r="DK8" s="17"/>
      <c r="DL8" s="8"/>
      <c r="DM8" s="18"/>
      <c r="DN8" s="19">
        <f t="shared" ref="DN8:DN43" si="16">DN7+DK8-DM8</f>
        <v>0</v>
      </c>
      <c r="DP8" s="8"/>
      <c r="DQ8" s="2"/>
      <c r="DR8" s="17"/>
      <c r="DS8" s="8"/>
      <c r="DT8" s="18"/>
      <c r="DU8" s="19">
        <f t="shared" ref="DU8:DU43" si="17">DU7+DR8-DT8</f>
        <v>0</v>
      </c>
      <c r="DW8" s="8"/>
      <c r="DX8" s="2"/>
      <c r="DY8" s="17"/>
      <c r="DZ8" s="8"/>
      <c r="EA8" s="18"/>
      <c r="EB8" s="19">
        <f t="shared" ref="EB8:EB43" si="18">EB7+DY8-EA8</f>
        <v>0</v>
      </c>
      <c r="ED8" s="8"/>
      <c r="EE8" s="2"/>
      <c r="EF8" s="17"/>
      <c r="EG8" s="8"/>
      <c r="EH8" s="18"/>
      <c r="EI8" s="19">
        <f t="shared" ref="EI8:EI43" si="19">EI7+EF8-EH8</f>
        <v>0</v>
      </c>
      <c r="EK8" s="8"/>
      <c r="EL8" s="2"/>
      <c r="EM8" s="17"/>
      <c r="EN8" s="8"/>
      <c r="EO8" s="18"/>
      <c r="EP8" s="19">
        <f t="shared" ref="EP8:EP43" si="20">EP7+EM8-EO8</f>
        <v>0</v>
      </c>
      <c r="ER8" s="8"/>
      <c r="ES8" s="2"/>
      <c r="ET8" s="17"/>
      <c r="EU8" s="8"/>
      <c r="EV8" s="18"/>
      <c r="EW8" s="19">
        <f t="shared" ref="EW8:EW43" si="21">EW7+ET8-EV8</f>
        <v>0</v>
      </c>
      <c r="EY8" s="8"/>
      <c r="EZ8" s="2"/>
      <c r="FA8" s="17"/>
      <c r="FB8" s="8"/>
      <c r="FC8" s="18"/>
      <c r="FD8" s="19">
        <f t="shared" ref="FD8:FD43" si="22">FD7+FA8-FC8</f>
        <v>0</v>
      </c>
      <c r="FF8" s="8"/>
      <c r="FG8" s="2"/>
      <c r="FH8" s="186"/>
      <c r="FI8" s="36"/>
      <c r="FJ8" s="18"/>
      <c r="FK8" s="187">
        <f t="shared" ref="FK8:FK43" si="23">FK7+FH8-FJ8</f>
        <v>0</v>
      </c>
      <c r="FM8" s="8"/>
      <c r="FN8" s="2"/>
      <c r="FO8" s="186"/>
      <c r="FP8" s="36"/>
      <c r="FQ8" s="18"/>
      <c r="FR8" s="187">
        <f t="shared" ref="FR8:FR43" si="24">FR7+FO8-FQ8</f>
        <v>0</v>
      </c>
      <c r="FT8" s="8"/>
      <c r="FU8" s="2"/>
      <c r="FV8" s="17"/>
      <c r="FW8" s="8"/>
      <c r="FX8" s="18"/>
      <c r="FY8" s="19">
        <f t="shared" ref="FY8:FY43" si="25">FY7+FV8-FX8</f>
        <v>0</v>
      </c>
      <c r="GA8" s="8"/>
      <c r="GB8" s="2"/>
      <c r="GC8" s="17"/>
      <c r="GD8" s="8"/>
      <c r="GE8" s="18"/>
      <c r="GF8" s="19">
        <f t="shared" ref="GF8:GF14" si="26">GF7+GC8-GE8</f>
        <v>0</v>
      </c>
      <c r="GH8" s="8"/>
      <c r="GI8" s="2"/>
      <c r="GJ8" s="17"/>
      <c r="GK8" s="8"/>
      <c r="GL8" s="18"/>
      <c r="GM8" s="19">
        <f t="shared" ref="GM8:GM43" si="27">GM7+GJ8-GL8</f>
        <v>0</v>
      </c>
      <c r="GO8" s="8"/>
      <c r="GP8" s="2"/>
      <c r="GQ8" s="17"/>
      <c r="GR8" s="8"/>
      <c r="GS8" s="18"/>
      <c r="GT8" s="19">
        <f t="shared" ref="GT8:GT43" si="28">GT7+GQ8-GS8</f>
        <v>0</v>
      </c>
      <c r="GV8" s="8"/>
      <c r="GW8" s="2"/>
      <c r="GX8" s="17"/>
      <c r="GY8" s="8"/>
      <c r="GZ8" s="18"/>
      <c r="HA8" s="19">
        <f t="shared" ref="HA8:HA43" si="29">HA7+GX8-GZ8</f>
        <v>0</v>
      </c>
      <c r="HC8" s="8"/>
      <c r="HD8" s="2"/>
      <c r="HE8" s="17"/>
      <c r="HF8" s="8"/>
      <c r="HG8" s="18"/>
      <c r="HH8" s="19">
        <f t="shared" ref="HH8:HH43" si="30">HH7+HE8-HG8</f>
        <v>0</v>
      </c>
      <c r="HJ8" s="74"/>
      <c r="HK8" s="2"/>
      <c r="HL8" s="17"/>
      <c r="HM8" s="334"/>
      <c r="HN8" s="18"/>
      <c r="HO8" s="19">
        <f t="shared" ref="HO8:HO43" si="31">HO7+HL8-HN8</f>
        <v>0</v>
      </c>
      <c r="HQ8" s="8"/>
      <c r="HR8" s="2"/>
      <c r="HS8" s="17"/>
      <c r="HT8" s="8"/>
      <c r="HU8" s="18"/>
      <c r="HV8" s="19">
        <f t="shared" ref="HV8:HV43" si="32">HV7+HS8-HU8</f>
        <v>0</v>
      </c>
      <c r="HX8" s="8"/>
      <c r="HY8" s="2"/>
      <c r="HZ8" s="17"/>
      <c r="IA8" s="8"/>
      <c r="IB8" s="18"/>
      <c r="IC8" s="19">
        <f t="shared" ref="IC8:IC43" si="33">IC7+HZ8-IB8</f>
        <v>0</v>
      </c>
      <c r="IE8" s="8"/>
      <c r="IF8" s="2"/>
      <c r="IG8" s="17"/>
      <c r="IH8" s="8"/>
      <c r="II8" s="18"/>
      <c r="IJ8" s="19">
        <f t="shared" ref="IJ8:IJ43" si="34">IJ7+IG8-II8</f>
        <v>0</v>
      </c>
      <c r="IL8" s="8"/>
      <c r="IM8" s="2"/>
      <c r="IN8" s="17"/>
      <c r="IO8" s="8"/>
      <c r="IP8" s="18"/>
      <c r="IQ8" s="19">
        <f t="shared" ref="IQ8:IQ43" si="35">IQ7+IN8-IP8</f>
        <v>0</v>
      </c>
      <c r="IS8" s="8"/>
      <c r="IT8" s="2"/>
      <c r="IU8" s="17"/>
      <c r="IV8" s="68"/>
      <c r="IW8" s="18"/>
      <c r="IX8" s="19">
        <f t="shared" ref="IX8:IX43" si="36">IX7+IU8-IW8</f>
        <v>0</v>
      </c>
      <c r="IZ8" s="8"/>
      <c r="JA8" s="2"/>
      <c r="JB8" s="17"/>
      <c r="JC8" s="8"/>
      <c r="JD8" s="18"/>
      <c r="JE8" s="19">
        <f t="shared" ref="JE8:JE43" si="37">JE7+JB8-JD8</f>
        <v>0</v>
      </c>
      <c r="JG8" s="8"/>
      <c r="JH8" s="2"/>
      <c r="JI8" s="17"/>
      <c r="JJ8" s="324"/>
      <c r="JK8" s="18"/>
      <c r="JL8" s="19">
        <f t="shared" ref="JL8:JL43" si="38">JL7+JI8-JK8</f>
        <v>0</v>
      </c>
      <c r="JN8" s="8"/>
      <c r="JO8" s="2"/>
      <c r="JP8" s="17"/>
      <c r="JQ8" s="68"/>
      <c r="JR8" s="18"/>
      <c r="JS8" s="19">
        <f t="shared" ref="JS8:JS43" si="39">JS7+JP8-JR8</f>
        <v>0</v>
      </c>
      <c r="JU8" s="8"/>
      <c r="JV8" s="2"/>
      <c r="JW8" s="17"/>
      <c r="JX8" s="69"/>
      <c r="JY8" s="18"/>
      <c r="JZ8" s="19">
        <f t="shared" ref="JZ8:JZ43" si="40">JZ7+JW8-JY8</f>
        <v>0</v>
      </c>
      <c r="KB8" s="8"/>
      <c r="KC8" s="2"/>
      <c r="KD8" s="17"/>
      <c r="KE8" s="69"/>
      <c r="KF8" s="18"/>
      <c r="KG8" s="19">
        <f t="shared" ref="KG8:KG43" si="41">KG7+KD8-KF8</f>
        <v>0</v>
      </c>
      <c r="KI8" s="8"/>
      <c r="KJ8" s="2"/>
      <c r="KK8" s="17"/>
      <c r="KL8" s="69"/>
      <c r="KM8" s="18"/>
      <c r="KN8" s="19">
        <f t="shared" ref="KN8:KN43" si="42">KN7+KK8-KM8</f>
        <v>0</v>
      </c>
      <c r="KP8" s="8"/>
      <c r="KQ8" s="2"/>
      <c r="KR8" s="17"/>
      <c r="KS8" s="69"/>
      <c r="KT8" s="18"/>
      <c r="KU8" s="19">
        <f t="shared" ref="KU8:KU43" si="43">KU7+KR8-KT8</f>
        <v>0</v>
      </c>
      <c r="KW8" s="8"/>
      <c r="KX8" s="2"/>
      <c r="KY8" s="17"/>
      <c r="KZ8" s="8"/>
      <c r="LA8" s="18"/>
      <c r="LB8" s="19">
        <f t="shared" ref="LB8:LB43" si="44">LB7+KY8-LA8</f>
        <v>0</v>
      </c>
      <c r="LD8" s="8"/>
      <c r="LE8" s="2"/>
      <c r="LF8" s="17"/>
      <c r="LG8" s="69"/>
      <c r="LH8" s="18"/>
      <c r="LI8" s="19">
        <f t="shared" ref="LI8:LI43" si="45">LI7+LF8-LH8</f>
        <v>0</v>
      </c>
      <c r="LK8" s="8"/>
      <c r="LL8" s="2"/>
      <c r="LM8" s="17"/>
      <c r="LN8" s="69"/>
      <c r="LO8" s="18"/>
      <c r="LP8" s="19">
        <f t="shared" ref="LP8:LP43" si="46">LP7+LM8-LO8</f>
        <v>0</v>
      </c>
      <c r="LR8" s="8"/>
      <c r="LS8" s="2"/>
      <c r="LT8" s="17"/>
      <c r="LU8" s="69"/>
      <c r="LV8" s="85"/>
      <c r="LW8" s="19">
        <f t="shared" ref="LW8:LW43" si="47">LW7+LT8-LV8</f>
        <v>0</v>
      </c>
      <c r="LY8" s="8"/>
      <c r="LZ8" s="2"/>
      <c r="MA8" s="17"/>
      <c r="MB8" s="8"/>
      <c r="MC8" s="86"/>
      <c r="MD8" s="19">
        <f t="shared" ref="MD8:MD43" si="48">MD7+MA8-MC8</f>
        <v>0</v>
      </c>
      <c r="MF8" s="8"/>
      <c r="MG8" s="2"/>
      <c r="MH8" s="17"/>
      <c r="MI8" s="8"/>
      <c r="MJ8" s="18"/>
      <c r="MK8" s="19">
        <f t="shared" ref="MK8:MK43" si="49">MK7+MH8-MJ8</f>
        <v>0</v>
      </c>
      <c r="MM8" s="8"/>
      <c r="MN8" s="2"/>
      <c r="MO8" s="17"/>
      <c r="MP8" s="73"/>
      <c r="MQ8" s="18"/>
      <c r="MR8" s="19">
        <f t="shared" ref="MR8:MR43" si="50">MR7+MO8-MQ8</f>
        <v>0</v>
      </c>
      <c r="MT8" s="8"/>
      <c r="MU8" s="2"/>
      <c r="MV8" s="17"/>
      <c r="MW8" s="73"/>
      <c r="MX8" s="18"/>
      <c r="MY8" s="19">
        <f t="shared" ref="MY8:MY43" si="51">MY7+MV8-MX8</f>
        <v>0</v>
      </c>
      <c r="NA8" s="8"/>
      <c r="NB8" s="2"/>
      <c r="NC8" s="17"/>
      <c r="ND8" s="8"/>
      <c r="NE8" s="18"/>
      <c r="NF8" s="19">
        <f t="shared" ref="NF8:NF43" si="52">NF7+NC8-NE8</f>
        <v>0</v>
      </c>
      <c r="NH8" s="8"/>
      <c r="NI8" s="2"/>
      <c r="NJ8" s="17"/>
      <c r="NK8" s="8"/>
      <c r="NL8" s="18"/>
      <c r="NM8" s="19">
        <f t="shared" ref="NM8:NM43" si="53">NM7+NJ8-NL8</f>
        <v>0</v>
      </c>
      <c r="NO8" s="8"/>
      <c r="NP8" s="2"/>
      <c r="NQ8" s="17"/>
      <c r="NR8" s="8"/>
      <c r="NS8" s="18"/>
      <c r="NT8" s="19">
        <f t="shared" ref="NT8:NT43" si="54">NT7+NQ8-NS8</f>
        <v>0</v>
      </c>
      <c r="NV8" s="8"/>
      <c r="NW8" s="2"/>
      <c r="NX8" s="17"/>
      <c r="NY8" s="8"/>
      <c r="NZ8" s="18"/>
      <c r="OA8" s="19">
        <f t="shared" ref="OA8:OA43" si="55">OA7+NX8-NZ8</f>
        <v>0</v>
      </c>
      <c r="OC8" s="143"/>
      <c r="OD8" s="27"/>
      <c r="OE8" s="25"/>
      <c r="OF8" s="54"/>
      <c r="OG8" s="30"/>
      <c r="OH8" s="19">
        <f t="shared" ref="OH8:OH43" si="56">OH7+OE8-OG8</f>
        <v>0</v>
      </c>
      <c r="OJ8" s="143"/>
      <c r="OK8" s="27"/>
      <c r="OL8" s="25"/>
      <c r="OM8" s="143"/>
      <c r="ON8" s="30"/>
      <c r="OO8" s="19">
        <f t="shared" ref="OO8:OO43" si="57">OO7+OL8-ON8</f>
        <v>0</v>
      </c>
      <c r="OQ8" s="143"/>
      <c r="OR8" s="27"/>
      <c r="OS8" s="25"/>
      <c r="OT8" s="143"/>
      <c r="OU8" s="30"/>
      <c r="OV8" s="19">
        <f t="shared" ref="OV8:OV43" si="58">OV7+OS8-OU8</f>
        <v>0</v>
      </c>
      <c r="OX8" s="143"/>
      <c r="OY8" s="27"/>
      <c r="OZ8" s="25"/>
      <c r="PA8" s="143"/>
      <c r="PB8" s="30"/>
      <c r="PC8" s="19">
        <f t="shared" ref="PC8:PC43" si="59">PC7+OZ8-PB8</f>
        <v>0</v>
      </c>
      <c r="PE8" s="143"/>
      <c r="PF8" s="27"/>
      <c r="PG8" s="25"/>
      <c r="PH8" s="143"/>
      <c r="PI8" s="30"/>
      <c r="PJ8" s="19">
        <f t="shared" ref="PJ8:PJ43" si="60">PJ7+PG8-PI8</f>
        <v>0</v>
      </c>
      <c r="PL8" s="143"/>
      <c r="PM8" s="27"/>
      <c r="PN8" s="25"/>
      <c r="PO8" s="123"/>
      <c r="PP8" s="30"/>
      <c r="PQ8" s="19">
        <f t="shared" ref="PQ8:PQ43" si="61">PQ7+PN8-PP8</f>
        <v>0</v>
      </c>
      <c r="PS8" s="143"/>
      <c r="PT8" s="27"/>
      <c r="PU8" s="25"/>
      <c r="PV8" s="123"/>
      <c r="PW8" s="30"/>
      <c r="PX8" s="19">
        <f t="shared" ref="PX8:PX43" si="62">PX7+PU8-PW8</f>
        <v>0</v>
      </c>
      <c r="PZ8" s="143"/>
      <c r="QA8" s="27"/>
      <c r="QB8" s="25"/>
      <c r="QC8" s="123"/>
      <c r="QD8" s="30"/>
      <c r="QE8" s="19">
        <f t="shared" ref="QE8:QE43" si="63">QE7+QB8-QD8</f>
        <v>0</v>
      </c>
      <c r="QG8" s="143"/>
      <c r="QH8" s="27"/>
      <c r="QI8" s="25"/>
      <c r="QJ8" s="143"/>
      <c r="QK8" s="30"/>
      <c r="QL8" s="19">
        <f t="shared" ref="QL8:QL43" si="64">QL7+QI8-QK8</f>
        <v>0</v>
      </c>
      <c r="QN8" s="143"/>
      <c r="QO8" s="27"/>
      <c r="QP8" s="25"/>
      <c r="QQ8" s="143"/>
      <c r="QR8" s="30"/>
      <c r="QS8" s="19">
        <f t="shared" ref="QS8:QS43" si="65">QS7+QP8-QR8</f>
        <v>0</v>
      </c>
      <c r="QU8" s="143"/>
      <c r="QV8" s="27"/>
      <c r="QW8" s="25"/>
      <c r="QX8" s="143"/>
      <c r="QY8" s="30"/>
      <c r="QZ8" s="19">
        <f t="shared" ref="QZ8:QZ43" si="66">QZ7+QW8-QY8</f>
        <v>0</v>
      </c>
      <c r="RB8" s="143"/>
      <c r="RC8" s="27"/>
      <c r="RD8" s="25"/>
      <c r="RE8" s="143"/>
      <c r="RF8" s="30"/>
      <c r="RG8" s="19">
        <f t="shared" ref="RG8:RG43" si="67">RG7+RD8-RF8</f>
        <v>0</v>
      </c>
      <c r="RI8" s="143"/>
      <c r="RJ8" s="27"/>
      <c r="RK8" s="25"/>
      <c r="RL8" s="143"/>
      <c r="RM8" s="30"/>
      <c r="RN8" s="19">
        <f t="shared" ref="RN8:RN43" si="68">RN7+RK8-RM8</f>
        <v>0</v>
      </c>
      <c r="RP8" s="143"/>
      <c r="RQ8" s="27"/>
      <c r="RR8" s="25"/>
      <c r="RS8" s="143"/>
      <c r="RT8" s="30"/>
      <c r="RU8" s="19">
        <f t="shared" ref="RU8:RU43" si="69">RU7+RR8-RT8</f>
        <v>0</v>
      </c>
      <c r="RW8" s="8"/>
      <c r="RX8" s="2"/>
      <c r="RY8" s="17"/>
      <c r="RZ8" s="8"/>
      <c r="SA8" s="18"/>
      <c r="SB8" s="19">
        <f t="shared" ref="SB8:SB43" si="70">SB7+RY8-SA8</f>
        <v>0</v>
      </c>
      <c r="SD8" s="8"/>
      <c r="SE8" s="2"/>
      <c r="SF8" s="17"/>
      <c r="SG8" s="8"/>
      <c r="SH8" s="18"/>
      <c r="SI8" s="19">
        <f t="shared" ref="SI8:SI43" si="71">SI7+SF8-SH8</f>
        <v>0</v>
      </c>
      <c r="SK8" s="8"/>
      <c r="SL8" s="259"/>
      <c r="SM8" s="261"/>
      <c r="SN8" s="321"/>
      <c r="SO8" s="261"/>
      <c r="SP8" s="19">
        <f t="shared" ref="SP8:SP43" si="72">SP7+SM8-SO8</f>
        <v>0</v>
      </c>
      <c r="SR8" s="34"/>
      <c r="SS8" s="259"/>
      <c r="ST8" s="261"/>
      <c r="SU8" s="252"/>
      <c r="SV8" s="261"/>
      <c r="SW8" s="19">
        <f t="shared" ref="SW8:SW43" si="73">SW7+ST8-SV8</f>
        <v>0</v>
      </c>
      <c r="SY8" s="8"/>
      <c r="SZ8" s="259"/>
      <c r="TA8" s="261"/>
      <c r="TB8" s="252"/>
      <c r="TC8" s="261"/>
      <c r="TD8" s="19">
        <f t="shared" ref="TD8:TD43" si="74">TD7+TA8-TC8</f>
        <v>0</v>
      </c>
      <c r="TF8" s="8"/>
      <c r="TG8" s="2"/>
      <c r="TH8" s="17"/>
      <c r="TI8" s="8"/>
      <c r="TJ8" s="18"/>
      <c r="TK8" s="19">
        <f t="shared" ref="TK8:TK43" si="75">TK7+TH8-TJ8</f>
        <v>0</v>
      </c>
      <c r="TM8" s="8"/>
      <c r="TN8" s="2"/>
      <c r="TO8" s="17"/>
      <c r="TP8" s="8"/>
      <c r="TQ8" s="18"/>
      <c r="TR8" s="19">
        <f t="shared" ref="TR8:TR43" si="76">TR7+TO8-TQ8</f>
        <v>0</v>
      </c>
      <c r="TT8" s="8"/>
      <c r="TU8" s="2"/>
      <c r="TV8" s="17"/>
      <c r="TW8" s="8"/>
      <c r="TX8" s="18"/>
      <c r="TY8" s="19">
        <f t="shared" ref="TY8:TY58" si="77">TY7+TV8-TX8</f>
        <v>0</v>
      </c>
      <c r="UA8" s="8"/>
      <c r="UB8" s="2"/>
      <c r="UC8" s="17"/>
      <c r="UD8" s="8"/>
      <c r="UE8" s="18"/>
      <c r="UF8" s="19">
        <f t="shared" ref="UF8:UF43" si="78">UF7+UC8-UE8</f>
        <v>0</v>
      </c>
      <c r="UH8" s="8"/>
      <c r="UI8" s="2"/>
      <c r="UJ8" s="17"/>
      <c r="UK8" s="8"/>
      <c r="UL8" s="18"/>
      <c r="UM8" s="19">
        <f t="shared" ref="UM8:UM43" si="79">UM7+UJ8-UL8</f>
        <v>0</v>
      </c>
      <c r="UO8" s="8"/>
      <c r="UP8" s="2"/>
      <c r="UQ8" s="17"/>
      <c r="UR8" s="8"/>
      <c r="US8" s="18"/>
      <c r="UT8" s="19">
        <f t="shared" ref="UT8:UT43" si="80">UT7+UQ8-US8</f>
        <v>0</v>
      </c>
      <c r="UV8" s="128"/>
      <c r="UW8" s="175"/>
      <c r="UX8" s="188"/>
      <c r="UY8" s="328"/>
      <c r="UZ8" s="30"/>
      <c r="VA8" s="187">
        <f t="shared" ref="VA8:VA43" si="81">VA7+UX8-UZ8</f>
        <v>0</v>
      </c>
      <c r="VC8" s="8"/>
      <c r="VD8" s="2"/>
      <c r="VE8" s="186"/>
      <c r="VF8" s="209"/>
      <c r="VG8" s="18"/>
      <c r="VH8" s="187">
        <f t="shared" ref="VH8:VH43" si="82">VH7+VE8-VG8</f>
        <v>0</v>
      </c>
      <c r="VJ8" s="8"/>
      <c r="VK8" s="2"/>
      <c r="VL8" s="3"/>
      <c r="VM8" s="8"/>
      <c r="VN8" s="93"/>
      <c r="VO8" s="19">
        <f t="shared" ref="VO8:VO43" si="83">VO7+VL8-VN8</f>
        <v>0</v>
      </c>
      <c r="VT8" s="298"/>
      <c r="VU8" s="98"/>
      <c r="VV8" s="19">
        <f t="shared" ref="VV8:VV43" si="84">VV7+VS8-VU8</f>
        <v>0</v>
      </c>
      <c r="VX8" s="8"/>
      <c r="VY8" s="2"/>
      <c r="VZ8" s="17"/>
      <c r="WA8" s="54"/>
      <c r="WB8" s="18"/>
      <c r="WC8" s="19">
        <f t="shared" ref="WC8:WC58" si="85">WC7+VZ8-WB8</f>
        <v>0</v>
      </c>
      <c r="WE8" s="8"/>
      <c r="WF8" s="2"/>
      <c r="WG8" s="17"/>
      <c r="WH8" s="8"/>
      <c r="WI8" s="18"/>
      <c r="WJ8" s="19">
        <f t="shared" ref="WJ8:WJ43" si="86">WJ7+WG8-WI8</f>
        <v>0</v>
      </c>
      <c r="WL8" s="8"/>
      <c r="WM8" s="2"/>
      <c r="WN8" s="17"/>
      <c r="WO8" s="8"/>
      <c r="WP8" s="18"/>
      <c r="WQ8" s="19">
        <f t="shared" ref="WQ8:WQ43" si="87">WQ7+WN8-WP8</f>
        <v>0</v>
      </c>
      <c r="WS8" s="8"/>
      <c r="WT8" s="2"/>
      <c r="WU8" s="17"/>
      <c r="WV8" s="8"/>
      <c r="WW8" s="18"/>
      <c r="WX8" s="19">
        <f t="shared" ref="WX8:WX43" si="88">WX7+WU8-WW8</f>
        <v>0</v>
      </c>
      <c r="WZ8" s="8"/>
      <c r="XA8" s="2"/>
      <c r="XB8" s="17"/>
      <c r="XC8" s="8"/>
      <c r="XD8" s="18"/>
      <c r="XE8" s="19">
        <f t="shared" si="0"/>
        <v>0</v>
      </c>
      <c r="XG8" s="8"/>
      <c r="XH8" s="2"/>
      <c r="XI8" s="17"/>
      <c r="XJ8" s="8"/>
      <c r="XK8" s="18"/>
      <c r="XL8" s="19">
        <f t="shared" ref="XL8:XL43" si="89">XL7+XI8-XK8</f>
        <v>0</v>
      </c>
      <c r="XN8" s="8"/>
      <c r="XO8" s="2"/>
      <c r="XP8" s="17"/>
      <c r="XQ8" s="8"/>
      <c r="XR8" s="18"/>
      <c r="XS8" s="19">
        <f t="shared" ref="XS8:XS43" si="90">XS7+XP8-XR8</f>
        <v>0</v>
      </c>
      <c r="XU8" s="8"/>
      <c r="XV8" s="2"/>
      <c r="XW8" s="17"/>
      <c r="XX8" s="8"/>
      <c r="XY8" s="18"/>
      <c r="XZ8" s="19">
        <f t="shared" ref="XZ8:XZ43" si="91">XZ7+XW8-XY8</f>
        <v>0</v>
      </c>
      <c r="YB8" s="8"/>
      <c r="YC8" s="2"/>
      <c r="YD8" s="17"/>
      <c r="YE8" s="8"/>
      <c r="YF8" s="18"/>
      <c r="YG8" s="19">
        <f t="shared" ref="YG8:YG43" si="92">YG7+YD8-YF8</f>
        <v>0</v>
      </c>
      <c r="YI8" s="8"/>
      <c r="YJ8" s="2"/>
      <c r="YK8" s="17"/>
      <c r="YL8" s="74"/>
      <c r="YM8" s="18"/>
      <c r="YN8" s="19">
        <f t="shared" ref="YN8:YN43" si="93">YN7+YK8-YM8</f>
        <v>0</v>
      </c>
      <c r="YP8" s="8"/>
      <c r="YQ8" s="2"/>
      <c r="YR8" s="17"/>
      <c r="YS8" s="8"/>
      <c r="YT8" s="18"/>
      <c r="YU8" s="19">
        <f t="shared" ref="YU8:YU64" si="94">YU7+YR8-YT8</f>
        <v>0</v>
      </c>
      <c r="YW8" s="8"/>
      <c r="YX8" s="2"/>
      <c r="YY8" s="17"/>
      <c r="YZ8" s="74"/>
      <c r="ZA8" s="18"/>
      <c r="ZB8" s="19">
        <f t="shared" ref="ZB8:ZB43" si="95">ZB7+YY8-ZA8</f>
        <v>0</v>
      </c>
      <c r="ZD8" s="8"/>
      <c r="ZE8" s="2"/>
      <c r="ZF8" s="17"/>
      <c r="ZG8" s="74"/>
      <c r="ZH8" s="18"/>
      <c r="ZI8" s="19">
        <f t="shared" ref="ZI8:ZI43" si="96">ZI7+ZF8-ZH8</f>
        <v>0</v>
      </c>
      <c r="ZK8" s="8"/>
      <c r="ZL8" s="2"/>
      <c r="ZM8" s="17"/>
      <c r="ZN8" s="8"/>
      <c r="ZO8" s="18"/>
      <c r="ZP8" s="19">
        <f t="shared" ref="ZP8:ZP43" si="97">ZP7+ZM8-ZO8</f>
        <v>0</v>
      </c>
      <c r="ZR8" s="8"/>
      <c r="ZS8" s="259"/>
      <c r="ZT8" s="261"/>
      <c r="ZU8" s="303"/>
      <c r="ZV8" s="326"/>
      <c r="ZW8" s="19">
        <f t="shared" ref="ZW8:ZW43" si="98">ZW7+ZT8-ZV8</f>
        <v>0</v>
      </c>
      <c r="ZY8" s="8"/>
      <c r="ZZ8" s="259"/>
      <c r="AAA8" s="261"/>
      <c r="AAB8" s="303"/>
      <c r="AAC8" s="326"/>
      <c r="AAD8" s="19">
        <f t="shared" ref="AAD8:AAD43" si="99">AAD7+AAA8-AAC8</f>
        <v>0</v>
      </c>
      <c r="AAF8" s="8"/>
      <c r="AAG8" s="259"/>
      <c r="AAH8" s="261"/>
      <c r="AAI8" s="320"/>
      <c r="AAJ8" s="261"/>
      <c r="AAK8" s="19">
        <f t="shared" ref="AAK8:AAK43" si="100">AAK7+AAH8-AAJ8</f>
        <v>0</v>
      </c>
      <c r="AAM8" s="8"/>
      <c r="AAN8" s="2"/>
      <c r="AAO8" s="17"/>
      <c r="AAP8" s="8"/>
      <c r="AAQ8" s="18"/>
      <c r="AAR8" s="19">
        <f t="shared" ref="AAR8:AAR43" si="101">AAR7+AAO8-AAQ8</f>
        <v>0</v>
      </c>
      <c r="AAT8" s="8"/>
      <c r="AAU8" s="2"/>
      <c r="AAV8" s="17"/>
      <c r="AAW8" s="8"/>
      <c r="AAX8" s="18"/>
      <c r="AAY8" s="19">
        <f>AAY7+AAV8-AAX8</f>
        <v>0</v>
      </c>
      <c r="ABA8" s="8"/>
      <c r="ABB8" s="2"/>
      <c r="ABC8" s="17"/>
      <c r="ABD8" s="8"/>
      <c r="ABE8" s="18"/>
      <c r="ABF8" s="19">
        <f t="shared" ref="ABF8:ABF43" si="102">ABF7+ABC8-ABE8</f>
        <v>0</v>
      </c>
      <c r="ABH8" s="8"/>
      <c r="ABI8" s="2"/>
      <c r="ABJ8" s="17"/>
      <c r="ABK8" s="8"/>
      <c r="ABL8" s="18"/>
      <c r="ABM8" s="19">
        <f t="shared" ref="ABM8:ABM43" si="103">ABM7+ABJ8-ABL8</f>
        <v>0</v>
      </c>
      <c r="ABO8" s="8"/>
      <c r="ABP8" s="2"/>
      <c r="ABQ8" s="17"/>
      <c r="ABR8" s="8"/>
      <c r="ABS8" s="18"/>
      <c r="ABT8" s="19">
        <f t="shared" si="1"/>
        <v>0</v>
      </c>
      <c r="ABV8" s="8"/>
      <c r="ABW8" s="2"/>
      <c r="ABX8" s="17"/>
      <c r="ABY8" s="8"/>
      <c r="ABZ8" s="18"/>
      <c r="ACA8" s="19">
        <f t="shared" ref="ACA8:ACA43" si="104">ACA7+ABX8-ABZ8</f>
        <v>0</v>
      </c>
      <c r="ACC8" s="8"/>
      <c r="ACD8" s="2"/>
      <c r="ACE8" s="17"/>
      <c r="ACF8" s="8"/>
      <c r="ACG8" s="18"/>
      <c r="ACH8" s="19">
        <f t="shared" ref="ACH8:ACH43" si="105">ACH7+ACE8-ACG8</f>
        <v>0</v>
      </c>
      <c r="ACJ8" s="8"/>
      <c r="ACK8" s="2"/>
      <c r="ACL8" s="17"/>
      <c r="ACM8" s="8"/>
      <c r="ACN8" s="18"/>
      <c r="ACO8" s="19">
        <f t="shared" ref="ACO8:ACO43" si="106">ACO7+ACL8-ACN8</f>
        <v>0</v>
      </c>
      <c r="ACQ8" s="8"/>
      <c r="ACR8" s="2"/>
      <c r="ACS8" s="17"/>
      <c r="ACT8" s="8"/>
      <c r="ACU8" s="18"/>
      <c r="ACV8" s="19">
        <f>ACV7+ACS8-ACU8</f>
        <v>0</v>
      </c>
      <c r="ACX8" s="8"/>
      <c r="ACY8" s="2"/>
      <c r="ACZ8" s="17"/>
      <c r="ADA8" s="8"/>
      <c r="ADB8" s="18"/>
      <c r="ADC8" s="19">
        <f t="shared" ref="ADC8:ADC43" si="107">ADC7+ACZ8-ADB8</f>
        <v>0</v>
      </c>
      <c r="ADE8" s="8"/>
      <c r="ADF8" s="2"/>
      <c r="ADG8" s="17"/>
      <c r="ADH8" s="8"/>
      <c r="ADI8" s="18"/>
      <c r="ADJ8" s="19">
        <f t="shared" ref="ADJ8:ADJ43" si="108">ADJ7+ADG8-ADI8</f>
        <v>0</v>
      </c>
      <c r="ADL8" s="8"/>
      <c r="ADM8" s="2"/>
      <c r="ADN8" s="17"/>
      <c r="ADO8" s="8"/>
      <c r="ADP8" s="18"/>
      <c r="ADQ8" s="19">
        <f t="shared" ref="ADQ8:ADQ43" si="109">ADQ7+ADN8-ADP8</f>
        <v>0</v>
      </c>
      <c r="ADS8" s="53"/>
      <c r="ADT8" s="276"/>
      <c r="ADU8" s="25"/>
      <c r="ADV8" s="123"/>
      <c r="ADW8" s="30"/>
      <c r="ADX8" s="19">
        <f t="shared" ref="ADX8:ADX43" si="110">ADX7+ADU8-ADW8</f>
        <v>0</v>
      </c>
      <c r="ADZ8" s="8"/>
      <c r="AEA8" s="2"/>
      <c r="AEB8" s="17"/>
      <c r="AEC8" s="8"/>
      <c r="AED8" s="18"/>
      <c r="AEE8" s="19">
        <f t="shared" ref="AEE8:AEE43" si="111">AEE7+AEB8-AED8</f>
        <v>0</v>
      </c>
      <c r="AEG8" s="8"/>
      <c r="AEH8" s="2"/>
      <c r="AEI8" s="17"/>
      <c r="AEJ8" s="74"/>
      <c r="AEK8" s="18"/>
      <c r="AEL8" s="19">
        <f t="shared" ref="AEL8:AEL43" si="112">AEL7+AEI8-AEK8</f>
        <v>0</v>
      </c>
      <c r="AEN8" s="8"/>
      <c r="AEO8" s="2"/>
      <c r="AEP8" s="17"/>
      <c r="AEQ8" s="8"/>
      <c r="AER8" s="18"/>
      <c r="AES8" s="19">
        <f t="shared" ref="AES8:AES43" si="113">AES7+AEP8-AER8</f>
        <v>0</v>
      </c>
      <c r="AEU8" s="8"/>
      <c r="AEV8" s="2"/>
      <c r="AEW8" s="17"/>
      <c r="AEX8" s="8"/>
      <c r="AEY8" s="353"/>
      <c r="AEZ8" s="19">
        <f t="shared" ref="AEZ8:AEZ25" si="114">AEZ7+AEW8-AEY8</f>
        <v>0</v>
      </c>
      <c r="AFB8" s="8"/>
      <c r="AFC8" s="2"/>
      <c r="AFD8" s="17"/>
      <c r="AFE8" s="8"/>
      <c r="AFF8" s="18"/>
      <c r="AFG8" s="19">
        <f t="shared" ref="AFG8:AFG43" si="115">AFG7+AFD8-AFF8</f>
        <v>0</v>
      </c>
      <c r="AFI8" s="8"/>
      <c r="AFJ8" s="2"/>
      <c r="AFK8" s="17"/>
      <c r="AFL8" s="8"/>
      <c r="AFM8" s="18"/>
      <c r="AFN8" s="19">
        <f t="shared" ref="AFN8:AFN43" si="116">AFN7+AFK8-AFM8</f>
        <v>0</v>
      </c>
      <c r="AFP8" s="8"/>
      <c r="AFQ8" s="2"/>
      <c r="AFR8" s="17"/>
      <c r="AFS8" s="8"/>
      <c r="AFT8" s="18"/>
      <c r="AFU8" s="19">
        <f t="shared" ref="AFU8:AFU43" si="117">AFU7+AFR8-AFT8</f>
        <v>0</v>
      </c>
      <c r="AFW8" s="8"/>
      <c r="AFX8" s="2"/>
      <c r="AFY8" s="17"/>
      <c r="AFZ8" s="8"/>
      <c r="AGA8" s="18"/>
      <c r="AGB8" s="19">
        <f t="shared" ref="AGB8:AGB43" si="118">AGB7+AFY8-AGA8</f>
        <v>0</v>
      </c>
      <c r="AGD8" s="8"/>
      <c r="AGE8" s="2"/>
      <c r="AGF8" s="17"/>
      <c r="AGG8" s="8"/>
      <c r="AGH8" s="18"/>
      <c r="AGI8" s="19">
        <f t="shared" ref="AGI8:AGI43" si="119">AGI7+AGF8-AGH8</f>
        <v>0</v>
      </c>
      <c r="AGK8" s="143"/>
      <c r="AGL8" s="27"/>
      <c r="AGM8" s="44"/>
      <c r="AGN8" s="143"/>
      <c r="AGO8" s="44"/>
      <c r="AGP8" s="19">
        <f t="shared" ref="AGP8:AGP26" si="120">AGP7+AGM8-AGO8</f>
        <v>0</v>
      </c>
      <c r="AGR8" s="53"/>
      <c r="AGS8" s="27"/>
      <c r="AGT8" s="44"/>
      <c r="AGU8" s="143"/>
      <c r="AGV8" s="44"/>
      <c r="AGW8" s="19">
        <f t="shared" ref="AGW8:AGW43" si="121">AGW7+AGT8-AGV8</f>
        <v>0</v>
      </c>
      <c r="AGY8" s="8"/>
      <c r="AGZ8" s="148"/>
      <c r="AHA8" s="17"/>
      <c r="AHB8" s="8"/>
      <c r="AHC8" s="18"/>
      <c r="AHD8" s="19">
        <f t="shared" ref="AHD8:AHD43" si="122">AHD7+AHA8-AHC8</f>
        <v>0</v>
      </c>
      <c r="AHF8" s="8"/>
      <c r="AHG8" s="148"/>
      <c r="AHH8" s="17"/>
      <c r="AHI8" s="8"/>
      <c r="AHJ8" s="18"/>
      <c r="AHK8" s="19">
        <f t="shared" ref="AHK8:AHK43" si="123">AHK7+AHH8-AHJ8</f>
        <v>0</v>
      </c>
      <c r="AHM8" s="8"/>
      <c r="AHN8" s="148"/>
      <c r="AHO8" s="17"/>
      <c r="AHP8" s="8"/>
      <c r="AHQ8" s="18"/>
      <c r="AHR8" s="19">
        <f t="shared" ref="AHR8:AHR43" si="124">AHR7+AHO8-AHQ8</f>
        <v>0</v>
      </c>
      <c r="AHT8" s="8"/>
      <c r="AHU8" s="148"/>
      <c r="AHV8" s="17"/>
      <c r="AHW8" s="8"/>
      <c r="AHX8" s="18"/>
      <c r="AHY8" s="19">
        <f t="shared" ref="AHY8:AHY43" si="125">AHY7+AHV8-AHX8</f>
        <v>0</v>
      </c>
      <c r="AIA8" s="8"/>
      <c r="AIB8" s="148"/>
      <c r="AIC8" s="17"/>
      <c r="AID8" s="8"/>
      <c r="AIE8" s="18"/>
      <c r="AIF8" s="19">
        <f t="shared" ref="AIF8:AIF43" si="126">AIF7+AIC8-AIE8</f>
        <v>0</v>
      </c>
      <c r="AIH8" s="8"/>
      <c r="AII8" s="148"/>
      <c r="AIJ8" s="17"/>
      <c r="AIK8" s="8"/>
      <c r="AIL8" s="85"/>
      <c r="AIM8" s="19">
        <f t="shared" ref="AIM8:AIM43" si="127">AIM7+AIJ8-AIL8</f>
        <v>0</v>
      </c>
      <c r="AIO8" s="8"/>
      <c r="AIP8" s="148"/>
      <c r="AIQ8" s="17"/>
      <c r="AIR8" s="8"/>
      <c r="AIS8" s="85"/>
      <c r="AIT8" s="19">
        <f t="shared" ref="AIT8:AIT43" si="128">AIT7+AIQ8-AIS8</f>
        <v>0</v>
      </c>
      <c r="AIV8" s="8"/>
      <c r="AIW8" s="148"/>
      <c r="AIX8" s="17"/>
      <c r="AIY8" s="8"/>
      <c r="AIZ8" s="18"/>
      <c r="AJA8" s="19">
        <f t="shared" ref="AJA8:AJA43" si="129">AJA7+AIX8-AIZ8</f>
        <v>0</v>
      </c>
      <c r="AJC8" s="8"/>
      <c r="AJD8" s="148"/>
      <c r="AJE8" s="17"/>
      <c r="AJF8" s="8"/>
      <c r="AJG8" s="18"/>
      <c r="AJH8" s="19">
        <f t="shared" ref="AJH8:AJH43" si="130">AJH7+AJE8-AJG8</f>
        <v>0</v>
      </c>
      <c r="AJJ8" s="143"/>
      <c r="AJK8" s="27"/>
      <c r="AJL8" s="25"/>
      <c r="AJM8" s="143"/>
      <c r="AJN8" s="30"/>
      <c r="AJO8" s="19">
        <f t="shared" ref="AJO8:AJO43" si="131">AJO7+AJL8-AJN8</f>
        <v>0</v>
      </c>
      <c r="AJQ8" s="143"/>
      <c r="AJR8" s="27"/>
      <c r="AJS8" s="25"/>
      <c r="AJT8" s="143"/>
      <c r="AJU8" s="30"/>
      <c r="AJV8" s="19">
        <f t="shared" ref="AJV8:AJV43" si="132">AJV7+AJS8-AJU8</f>
        <v>0</v>
      </c>
      <c r="AJX8" s="143"/>
      <c r="AJY8" s="27"/>
      <c r="AJZ8" s="25"/>
      <c r="AKA8" s="143"/>
      <c r="AKB8" s="30"/>
      <c r="AKC8" s="19">
        <f t="shared" ref="AKC8:AKC43" si="133">AKC7+AJZ8-AKB8</f>
        <v>0</v>
      </c>
      <c r="AKE8" s="8"/>
      <c r="AKF8" s="2"/>
      <c r="AKG8" s="3"/>
      <c r="AKH8" s="8"/>
      <c r="AKI8" s="18"/>
      <c r="AKJ8" s="19">
        <f t="shared" ref="AKJ8:AKJ43" si="134">AKJ7+AKG8-AKI8</f>
        <v>0</v>
      </c>
    </row>
    <row r="9" spans="1:973" ht="15" customHeight="1">
      <c r="A9" s="8"/>
      <c r="B9" s="2"/>
      <c r="C9" s="17"/>
      <c r="D9" s="34"/>
      <c r="E9" s="18"/>
      <c r="F9" s="19">
        <f t="shared" si="2"/>
        <v>0</v>
      </c>
      <c r="H9" s="8"/>
      <c r="I9" s="2"/>
      <c r="J9" s="17"/>
      <c r="K9" s="74"/>
      <c r="L9" s="18"/>
      <c r="M9" s="19">
        <f t="shared" si="3"/>
        <v>0</v>
      </c>
      <c r="O9" s="8"/>
      <c r="P9" s="2"/>
      <c r="Q9" s="17"/>
      <c r="R9" s="74"/>
      <c r="S9" s="18"/>
      <c r="T9" s="19">
        <f t="shared" si="4"/>
        <v>0</v>
      </c>
      <c r="V9" s="8"/>
      <c r="W9" s="2"/>
      <c r="X9" s="17"/>
      <c r="Y9" s="74"/>
      <c r="Z9" s="18"/>
      <c r="AA9" s="19">
        <f t="shared" si="5"/>
        <v>0</v>
      </c>
      <c r="AC9" s="143"/>
      <c r="AD9" s="27"/>
      <c r="AE9" s="94"/>
      <c r="AF9" s="143"/>
      <c r="AG9" s="30"/>
      <c r="AH9" s="19">
        <f t="shared" si="6"/>
        <v>0</v>
      </c>
      <c r="AJ9" s="143"/>
      <c r="AK9" s="27"/>
      <c r="AL9" s="94"/>
      <c r="AM9" s="53"/>
      <c r="AN9" s="30"/>
      <c r="AO9" s="19">
        <f t="shared" si="7"/>
        <v>0</v>
      </c>
      <c r="AQ9" s="143"/>
      <c r="AR9" s="27"/>
      <c r="AS9" s="94"/>
      <c r="AT9" s="143"/>
      <c r="AU9" s="30"/>
      <c r="AV9" s="19">
        <f t="shared" si="8"/>
        <v>0</v>
      </c>
      <c r="AX9" s="8"/>
      <c r="AY9" s="2"/>
      <c r="AZ9" s="17"/>
      <c r="BA9" s="74"/>
      <c r="BB9" s="18"/>
      <c r="BC9" s="19">
        <f t="shared" si="9"/>
        <v>0</v>
      </c>
      <c r="BE9" s="8"/>
      <c r="BF9" s="2"/>
      <c r="BG9" s="17"/>
      <c r="BH9" s="8"/>
      <c r="BI9" s="18"/>
      <c r="BJ9" s="19">
        <f t="shared" si="10"/>
        <v>0</v>
      </c>
      <c r="BL9" s="8"/>
      <c r="BM9" s="2"/>
      <c r="BN9" s="17"/>
      <c r="BO9" s="74"/>
      <c r="BP9" s="18"/>
      <c r="BQ9" s="19">
        <f>BQ8+BN9-BP9</f>
        <v>0</v>
      </c>
      <c r="BS9" s="8"/>
      <c r="BT9" s="2"/>
      <c r="BU9" s="17"/>
      <c r="BV9" s="74"/>
      <c r="BW9" s="377"/>
      <c r="BX9" s="19">
        <f t="shared" si="11"/>
        <v>0</v>
      </c>
      <c r="BZ9" s="8"/>
      <c r="CA9" s="2"/>
      <c r="CB9" s="17"/>
      <c r="CC9" s="74"/>
      <c r="CD9" s="18"/>
      <c r="CE9" s="19">
        <f t="shared" ref="CE9:CE43" si="135">CE8+CB9-CD9</f>
        <v>0</v>
      </c>
      <c r="CG9" s="8"/>
      <c r="CH9" s="2"/>
      <c r="CI9" s="17"/>
      <c r="CJ9" s="8"/>
      <c r="CK9" s="18"/>
      <c r="CL9" s="19">
        <f t="shared" si="12"/>
        <v>0</v>
      </c>
      <c r="CN9" s="8"/>
      <c r="CO9" s="2"/>
      <c r="CP9" s="17"/>
      <c r="CQ9" s="74"/>
      <c r="CR9" s="18"/>
      <c r="CS9" s="19">
        <f t="shared" si="13"/>
        <v>0</v>
      </c>
      <c r="CU9" s="8"/>
      <c r="CV9" s="2"/>
      <c r="CW9" s="17"/>
      <c r="CX9" s="8"/>
      <c r="CY9" s="18"/>
      <c r="CZ9" s="19">
        <f t="shared" si="14"/>
        <v>0</v>
      </c>
      <c r="DB9" s="8"/>
      <c r="DC9" s="2"/>
      <c r="DD9" s="17"/>
      <c r="DE9" s="8"/>
      <c r="DF9" s="18"/>
      <c r="DG9" s="19">
        <f t="shared" si="15"/>
        <v>0</v>
      </c>
      <c r="DI9" s="8"/>
      <c r="DJ9" s="2"/>
      <c r="DK9" s="17"/>
      <c r="DL9" s="8"/>
      <c r="DM9" s="18"/>
      <c r="DN9" s="19">
        <f t="shared" si="16"/>
        <v>0</v>
      </c>
      <c r="DP9" s="8"/>
      <c r="DQ9" s="2"/>
      <c r="DR9" s="17"/>
      <c r="DS9" s="8"/>
      <c r="DT9" s="18"/>
      <c r="DU9" s="19">
        <f t="shared" si="17"/>
        <v>0</v>
      </c>
      <c r="DW9" s="8"/>
      <c r="DX9" s="2"/>
      <c r="DY9" s="17"/>
      <c r="DZ9" s="8"/>
      <c r="EA9" s="18"/>
      <c r="EB9" s="19">
        <f t="shared" si="18"/>
        <v>0</v>
      </c>
      <c r="ED9" s="8"/>
      <c r="EE9" s="2"/>
      <c r="EF9" s="17"/>
      <c r="EG9" s="8"/>
      <c r="EH9" s="18"/>
      <c r="EI9" s="19">
        <f t="shared" si="19"/>
        <v>0</v>
      </c>
      <c r="EK9" s="8"/>
      <c r="EL9" s="2"/>
      <c r="EM9" s="17"/>
      <c r="EN9" s="8"/>
      <c r="EO9" s="18"/>
      <c r="EP9" s="19">
        <f t="shared" si="20"/>
        <v>0</v>
      </c>
      <c r="ER9" s="8"/>
      <c r="ES9" s="2"/>
      <c r="ET9" s="17"/>
      <c r="EU9" s="8"/>
      <c r="EV9" s="18"/>
      <c r="EW9" s="19">
        <f t="shared" si="21"/>
        <v>0</v>
      </c>
      <c r="EY9" s="8"/>
      <c r="EZ9" s="2"/>
      <c r="FA9" s="17"/>
      <c r="FB9" s="8"/>
      <c r="FC9" s="18"/>
      <c r="FD9" s="19">
        <f t="shared" si="22"/>
        <v>0</v>
      </c>
      <c r="FF9" s="8"/>
      <c r="FG9" s="2"/>
      <c r="FH9" s="186"/>
      <c r="FI9" s="36"/>
      <c r="FJ9" s="18"/>
      <c r="FK9" s="187">
        <f t="shared" si="23"/>
        <v>0</v>
      </c>
      <c r="FM9" s="8"/>
      <c r="FN9" s="2"/>
      <c r="FO9" s="186"/>
      <c r="FP9" s="36"/>
      <c r="FQ9" s="18"/>
      <c r="FR9" s="187">
        <f t="shared" si="24"/>
        <v>0</v>
      </c>
      <c r="FT9" s="8"/>
      <c r="FU9" s="2"/>
      <c r="FV9" s="17"/>
      <c r="FW9" s="8"/>
      <c r="FX9" s="18"/>
      <c r="FY9" s="19">
        <f t="shared" si="25"/>
        <v>0</v>
      </c>
      <c r="GA9" s="8"/>
      <c r="GB9" s="2"/>
      <c r="GC9" s="17"/>
      <c r="GD9" s="8"/>
      <c r="GE9" s="18"/>
      <c r="GF9" s="19">
        <f t="shared" si="26"/>
        <v>0</v>
      </c>
      <c r="GH9" s="8"/>
      <c r="GI9" s="2"/>
      <c r="GJ9" s="17"/>
      <c r="GK9" s="8"/>
      <c r="GL9" s="18"/>
      <c r="GM9" s="19">
        <f t="shared" si="27"/>
        <v>0</v>
      </c>
      <c r="GO9" s="8"/>
      <c r="GP9" s="2"/>
      <c r="GQ9" s="17"/>
      <c r="GR9" s="8"/>
      <c r="GS9" s="18"/>
      <c r="GT9" s="19">
        <f t="shared" si="28"/>
        <v>0</v>
      </c>
      <c r="GV9" s="8"/>
      <c r="GW9" s="2"/>
      <c r="GX9" s="17"/>
      <c r="GY9" s="8"/>
      <c r="GZ9" s="18"/>
      <c r="HA9" s="19">
        <f t="shared" si="29"/>
        <v>0</v>
      </c>
      <c r="HC9" s="8"/>
      <c r="HD9" s="2"/>
      <c r="HE9" s="17"/>
      <c r="HF9" s="8"/>
      <c r="HG9" s="18"/>
      <c r="HH9" s="19">
        <f t="shared" si="30"/>
        <v>0</v>
      </c>
      <c r="HJ9" s="8"/>
      <c r="HK9" s="2"/>
      <c r="HL9" s="17"/>
      <c r="HM9" s="334"/>
      <c r="HN9" s="18"/>
      <c r="HO9" s="19">
        <f t="shared" si="31"/>
        <v>0</v>
      </c>
      <c r="HQ9" s="8"/>
      <c r="HR9" s="2"/>
      <c r="HS9" s="17"/>
      <c r="HT9" s="8"/>
      <c r="HU9" s="18"/>
      <c r="HV9" s="19">
        <f t="shared" si="32"/>
        <v>0</v>
      </c>
      <c r="HX9" s="8"/>
      <c r="HY9" s="2"/>
      <c r="HZ9" s="17"/>
      <c r="IA9" s="8"/>
      <c r="IB9" s="18"/>
      <c r="IC9" s="19">
        <f t="shared" si="33"/>
        <v>0</v>
      </c>
      <c r="IE9" s="8"/>
      <c r="IF9" s="2"/>
      <c r="IG9" s="17"/>
      <c r="IH9" s="8"/>
      <c r="II9" s="18"/>
      <c r="IJ9" s="19">
        <f t="shared" si="34"/>
        <v>0</v>
      </c>
      <c r="IL9" s="8"/>
      <c r="IM9" s="2"/>
      <c r="IN9" s="17"/>
      <c r="IO9" s="74"/>
      <c r="IP9" s="18"/>
      <c r="IQ9" s="19">
        <f t="shared" si="35"/>
        <v>0</v>
      </c>
      <c r="IS9" s="8"/>
      <c r="IT9" s="2"/>
      <c r="IU9" s="18"/>
      <c r="IV9" s="8"/>
      <c r="IW9" s="18"/>
      <c r="IX9" s="19">
        <f t="shared" si="36"/>
        <v>0</v>
      </c>
      <c r="IZ9" s="8"/>
      <c r="JA9" s="2"/>
      <c r="JB9" s="18"/>
      <c r="JC9" s="8"/>
      <c r="JD9" s="18"/>
      <c r="JE9" s="19">
        <f t="shared" si="37"/>
        <v>0</v>
      </c>
      <c r="JG9" s="8"/>
      <c r="JH9" s="2"/>
      <c r="JI9" s="18"/>
      <c r="JJ9" s="324"/>
      <c r="JK9" s="18"/>
      <c r="JL9" s="19">
        <f t="shared" si="38"/>
        <v>0</v>
      </c>
      <c r="JN9" s="8"/>
      <c r="JO9" s="2"/>
      <c r="JP9" s="18"/>
      <c r="JQ9" s="68"/>
      <c r="JR9" s="18"/>
      <c r="JS9" s="19">
        <f t="shared" si="39"/>
        <v>0</v>
      </c>
      <c r="JU9" s="8"/>
      <c r="JV9" s="2"/>
      <c r="JW9" s="18"/>
      <c r="JX9" s="68"/>
      <c r="JY9" s="18"/>
      <c r="JZ9" s="19">
        <f t="shared" si="40"/>
        <v>0</v>
      </c>
      <c r="KB9" s="8"/>
      <c r="KC9" s="2"/>
      <c r="KD9" s="18"/>
      <c r="KE9" s="68"/>
      <c r="KF9" s="18"/>
      <c r="KG9" s="19">
        <f t="shared" si="41"/>
        <v>0</v>
      </c>
      <c r="KI9" s="8"/>
      <c r="KJ9" s="2"/>
      <c r="KK9" s="18"/>
      <c r="KL9" s="68"/>
      <c r="KM9" s="18"/>
      <c r="KN9" s="19">
        <f t="shared" si="42"/>
        <v>0</v>
      </c>
      <c r="KP9" s="8"/>
      <c r="KQ9" s="2"/>
      <c r="KR9" s="18"/>
      <c r="KS9" s="8"/>
      <c r="KT9" s="18"/>
      <c r="KU9" s="19">
        <f t="shared" si="43"/>
        <v>0</v>
      </c>
      <c r="KW9" s="8"/>
      <c r="KX9" s="2"/>
      <c r="KY9" s="18"/>
      <c r="KZ9" s="8"/>
      <c r="LA9" s="18"/>
      <c r="LB9" s="19">
        <f t="shared" si="44"/>
        <v>0</v>
      </c>
      <c r="LD9" s="8"/>
      <c r="LE9" s="2"/>
      <c r="LF9" s="18"/>
      <c r="LG9" s="8"/>
      <c r="LH9" s="18"/>
      <c r="LI9" s="19">
        <f t="shared" si="45"/>
        <v>0</v>
      </c>
      <c r="LK9" s="8"/>
      <c r="LL9" s="2"/>
      <c r="LM9" s="18"/>
      <c r="LN9" s="8"/>
      <c r="LO9" s="18"/>
      <c r="LP9" s="19">
        <f t="shared" si="46"/>
        <v>0</v>
      </c>
      <c r="LR9" s="8"/>
      <c r="LS9" s="2"/>
      <c r="LT9" s="18"/>
      <c r="LU9" s="8"/>
      <c r="LV9" s="18"/>
      <c r="LW9" s="19">
        <f t="shared" si="47"/>
        <v>0</v>
      </c>
      <c r="LY9" s="34"/>
      <c r="LZ9" s="2"/>
      <c r="MA9" s="18"/>
      <c r="MB9" s="8"/>
      <c r="MC9" s="18"/>
      <c r="MD9" s="19">
        <f t="shared" si="48"/>
        <v>0</v>
      </c>
      <c r="MF9" s="8"/>
      <c r="MG9" s="2"/>
      <c r="MH9" s="25"/>
      <c r="MI9" s="8"/>
      <c r="MJ9" s="18"/>
      <c r="MK9" s="19">
        <f t="shared" si="49"/>
        <v>0</v>
      </c>
      <c r="MM9" s="8"/>
      <c r="MN9" s="2"/>
      <c r="MO9" s="25"/>
      <c r="MP9" s="8"/>
      <c r="MQ9" s="18"/>
      <c r="MR9" s="19">
        <f t="shared" si="50"/>
        <v>0</v>
      </c>
      <c r="MT9" s="8"/>
      <c r="MU9" s="2"/>
      <c r="MV9" s="25"/>
      <c r="MW9" s="8"/>
      <c r="MX9" s="18"/>
      <c r="MY9" s="19">
        <f t="shared" si="51"/>
        <v>0</v>
      </c>
      <c r="NA9" s="8"/>
      <c r="NB9" s="2"/>
      <c r="NC9" s="25"/>
      <c r="ND9" s="8"/>
      <c r="NE9" s="18"/>
      <c r="NF9" s="19">
        <f t="shared" si="52"/>
        <v>0</v>
      </c>
      <c r="NH9" s="8"/>
      <c r="NI9" s="2"/>
      <c r="NJ9" s="25"/>
      <c r="NK9" s="8"/>
      <c r="NL9" s="18"/>
      <c r="NM9" s="19">
        <f t="shared" si="53"/>
        <v>0</v>
      </c>
      <c r="NO9" s="8"/>
      <c r="NP9" s="2"/>
      <c r="NQ9" s="25"/>
      <c r="NR9" s="8"/>
      <c r="NS9" s="18"/>
      <c r="NT9" s="19">
        <f t="shared" si="54"/>
        <v>0</v>
      </c>
      <c r="NV9" s="8"/>
      <c r="NW9" s="2"/>
      <c r="NX9" s="25"/>
      <c r="NY9" s="8"/>
      <c r="NZ9" s="18"/>
      <c r="OA9" s="19">
        <f t="shared" si="55"/>
        <v>0</v>
      </c>
      <c r="OC9" s="143"/>
      <c r="OD9" s="27"/>
      <c r="OE9" s="25"/>
      <c r="OF9" s="54"/>
      <c r="OG9" s="30"/>
      <c r="OH9" s="19">
        <f t="shared" si="56"/>
        <v>0</v>
      </c>
      <c r="OJ9" s="143"/>
      <c r="OK9" s="27"/>
      <c r="OL9" s="25"/>
      <c r="OM9" s="123"/>
      <c r="ON9" s="30"/>
      <c r="OO9" s="19">
        <f t="shared" si="57"/>
        <v>0</v>
      </c>
      <c r="OQ9" s="143"/>
      <c r="OR9" s="27"/>
      <c r="OS9" s="25"/>
      <c r="OT9" s="54"/>
      <c r="OU9" s="30"/>
      <c r="OV9" s="19">
        <f t="shared" si="58"/>
        <v>0</v>
      </c>
      <c r="OX9" s="53"/>
      <c r="OY9" s="27"/>
      <c r="OZ9" s="25"/>
      <c r="PA9" s="143"/>
      <c r="PB9" s="30"/>
      <c r="PC9" s="19">
        <f t="shared" si="59"/>
        <v>0</v>
      </c>
      <c r="PE9" s="143"/>
      <c r="PF9" s="27"/>
      <c r="PG9" s="25"/>
      <c r="PH9" s="143"/>
      <c r="PI9" s="30"/>
      <c r="PJ9" s="19">
        <f t="shared" si="60"/>
        <v>0</v>
      </c>
      <c r="PL9" s="143"/>
      <c r="PM9" s="27"/>
      <c r="PN9" s="25"/>
      <c r="PO9" s="143"/>
      <c r="PP9" s="30"/>
      <c r="PQ9" s="19">
        <f t="shared" si="61"/>
        <v>0</v>
      </c>
      <c r="PS9" s="143"/>
      <c r="PT9" s="27"/>
      <c r="PU9" s="25"/>
      <c r="PV9" s="143"/>
      <c r="PW9" s="30"/>
      <c r="PX9" s="19">
        <f t="shared" si="62"/>
        <v>0</v>
      </c>
      <c r="PZ9" s="143"/>
      <c r="QA9" s="27"/>
      <c r="QB9" s="25"/>
      <c r="QC9" s="143"/>
      <c r="QD9" s="30"/>
      <c r="QE9" s="19">
        <f t="shared" si="63"/>
        <v>0</v>
      </c>
      <c r="QG9" s="143"/>
      <c r="QH9" s="27"/>
      <c r="QI9" s="25"/>
      <c r="QJ9" s="143"/>
      <c r="QK9" s="30"/>
      <c r="QL9" s="19">
        <f t="shared" si="64"/>
        <v>0</v>
      </c>
      <c r="QN9" s="143"/>
      <c r="QO9" s="27"/>
      <c r="QP9" s="25"/>
      <c r="QQ9" s="143"/>
      <c r="QR9" s="30"/>
      <c r="QS9" s="19">
        <f t="shared" si="65"/>
        <v>0</v>
      </c>
      <c r="QU9" s="143"/>
      <c r="QV9" s="27"/>
      <c r="QW9" s="25"/>
      <c r="QX9" s="143"/>
      <c r="QY9" s="30"/>
      <c r="QZ9" s="19">
        <f t="shared" si="66"/>
        <v>0</v>
      </c>
      <c r="RB9" s="143"/>
      <c r="RC9" s="27"/>
      <c r="RD9" s="25"/>
      <c r="RE9" s="143"/>
      <c r="RF9" s="30"/>
      <c r="RG9" s="19">
        <f t="shared" si="67"/>
        <v>0</v>
      </c>
      <c r="RI9" s="143"/>
      <c r="RJ9" s="27"/>
      <c r="RK9" s="25"/>
      <c r="RL9" s="143"/>
      <c r="RM9" s="30"/>
      <c r="RN9" s="19">
        <f t="shared" si="68"/>
        <v>0</v>
      </c>
      <c r="RP9" s="143"/>
      <c r="RQ9" s="27"/>
      <c r="RR9" s="25"/>
      <c r="RS9" s="143"/>
      <c r="RT9" s="30"/>
      <c r="RU9" s="19">
        <f t="shared" si="69"/>
        <v>0</v>
      </c>
      <c r="RW9" s="8"/>
      <c r="RX9" s="2"/>
      <c r="RY9" s="17"/>
      <c r="RZ9" s="8"/>
      <c r="SA9" s="18"/>
      <c r="SB9" s="19">
        <f t="shared" si="70"/>
        <v>0</v>
      </c>
      <c r="SD9" s="8"/>
      <c r="SE9" s="2"/>
      <c r="SF9" s="17"/>
      <c r="SG9" s="8"/>
      <c r="SH9" s="18"/>
      <c r="SI9" s="19">
        <f t="shared" si="71"/>
        <v>0</v>
      </c>
      <c r="SK9" s="8"/>
      <c r="SL9" s="2"/>
      <c r="SM9" s="261"/>
      <c r="SN9" s="8"/>
      <c r="SO9" s="261"/>
      <c r="SP9" s="19">
        <f t="shared" si="72"/>
        <v>0</v>
      </c>
      <c r="SR9" s="8"/>
      <c r="SS9" s="259"/>
      <c r="ST9" s="261"/>
      <c r="SU9" s="252"/>
      <c r="SV9" s="261"/>
      <c r="SW9" s="19">
        <f t="shared" si="73"/>
        <v>0</v>
      </c>
      <c r="SY9" s="8"/>
      <c r="SZ9" s="259"/>
      <c r="TA9" s="261"/>
      <c r="TB9" s="252"/>
      <c r="TC9" s="261"/>
      <c r="TD9" s="19">
        <f t="shared" si="74"/>
        <v>0</v>
      </c>
      <c r="TF9" s="8"/>
      <c r="TG9" s="2"/>
      <c r="TH9" s="17"/>
      <c r="TI9" s="8"/>
      <c r="TJ9" s="18"/>
      <c r="TK9" s="19">
        <f t="shared" si="75"/>
        <v>0</v>
      </c>
      <c r="TM9" s="8"/>
      <c r="TN9" s="2"/>
      <c r="TO9" s="17"/>
      <c r="TP9" s="8"/>
      <c r="TQ9" s="18"/>
      <c r="TR9" s="19">
        <f t="shared" si="76"/>
        <v>0</v>
      </c>
      <c r="TT9" s="8"/>
      <c r="TU9" s="2"/>
      <c r="TV9" s="17"/>
      <c r="TW9" s="8"/>
      <c r="TX9" s="18"/>
      <c r="TY9" s="19">
        <f t="shared" si="77"/>
        <v>0</v>
      </c>
      <c r="UA9" s="8"/>
      <c r="UB9" s="2"/>
      <c r="UC9" s="17"/>
      <c r="UD9" s="8"/>
      <c r="UE9" s="18"/>
      <c r="UF9" s="19">
        <f t="shared" si="78"/>
        <v>0</v>
      </c>
      <c r="UH9" s="8"/>
      <c r="UI9" s="2"/>
      <c r="UJ9" s="17"/>
      <c r="UK9" s="8"/>
      <c r="UL9" s="18"/>
      <c r="UM9" s="19">
        <f t="shared" si="79"/>
        <v>0</v>
      </c>
      <c r="UO9" s="8"/>
      <c r="UP9" s="2"/>
      <c r="UQ9" s="17"/>
      <c r="UR9" s="8"/>
      <c r="US9" s="18"/>
      <c r="UT9" s="19">
        <f t="shared" si="80"/>
        <v>0</v>
      </c>
      <c r="UV9" s="128"/>
      <c r="UW9" s="37"/>
      <c r="UX9" s="188"/>
      <c r="UY9" s="111"/>
      <c r="UZ9" s="30"/>
      <c r="VA9" s="187">
        <f t="shared" si="81"/>
        <v>0</v>
      </c>
      <c r="VC9" s="8"/>
      <c r="VD9" s="2"/>
      <c r="VE9" s="186"/>
      <c r="VF9" s="209"/>
      <c r="VG9" s="18"/>
      <c r="VH9" s="187">
        <f t="shared" si="82"/>
        <v>0</v>
      </c>
      <c r="VJ9" s="8"/>
      <c r="VK9" s="2"/>
      <c r="VL9" s="17"/>
      <c r="VM9" s="8"/>
      <c r="VN9" s="18"/>
      <c r="VO9" s="19">
        <f t="shared" si="83"/>
        <v>0</v>
      </c>
      <c r="VQ9" s="8"/>
      <c r="VR9" s="2"/>
      <c r="VS9" s="17"/>
      <c r="VT9" s="8"/>
      <c r="VU9" s="18"/>
      <c r="VV9" s="19">
        <f t="shared" si="84"/>
        <v>0</v>
      </c>
      <c r="VX9" s="8"/>
      <c r="VY9" s="2"/>
      <c r="VZ9" s="17"/>
      <c r="WA9" s="8"/>
      <c r="WB9" s="18"/>
      <c r="WC9" s="19">
        <f t="shared" si="85"/>
        <v>0</v>
      </c>
      <c r="WE9" s="8"/>
      <c r="WF9" s="2"/>
      <c r="WG9" s="17"/>
      <c r="WH9" s="8"/>
      <c r="WI9" s="18"/>
      <c r="WJ9" s="19">
        <f t="shared" si="86"/>
        <v>0</v>
      </c>
      <c r="WL9" s="8"/>
      <c r="WM9" s="2"/>
      <c r="WN9" s="17"/>
      <c r="WO9" s="8"/>
      <c r="WP9" s="18"/>
      <c r="WQ9" s="19">
        <f t="shared" si="87"/>
        <v>0</v>
      </c>
      <c r="WS9" s="8"/>
      <c r="WT9" s="2"/>
      <c r="WU9" s="17"/>
      <c r="WV9" s="8"/>
      <c r="WW9" s="18"/>
      <c r="WX9" s="19">
        <f t="shared" si="88"/>
        <v>0</v>
      </c>
      <c r="WZ9" s="8"/>
      <c r="XA9" s="2"/>
      <c r="XB9" s="17"/>
      <c r="XC9" s="8"/>
      <c r="XD9" s="18"/>
      <c r="XE9" s="19">
        <f t="shared" si="0"/>
        <v>0</v>
      </c>
      <c r="XG9" s="8"/>
      <c r="XH9" s="2"/>
      <c r="XI9" s="17"/>
      <c r="XJ9" s="8"/>
      <c r="XK9" s="18"/>
      <c r="XL9" s="19">
        <f t="shared" si="89"/>
        <v>0</v>
      </c>
      <c r="XN9" s="8"/>
      <c r="XO9" s="2"/>
      <c r="XP9" s="17"/>
      <c r="XQ9" s="405"/>
      <c r="XR9" s="18"/>
      <c r="XS9" s="19">
        <f t="shared" si="90"/>
        <v>0</v>
      </c>
      <c r="XU9" s="8"/>
      <c r="XV9" s="2"/>
      <c r="XW9" s="17"/>
      <c r="XX9" s="8"/>
      <c r="XY9" s="18"/>
      <c r="XZ9" s="19">
        <f t="shared" si="91"/>
        <v>0</v>
      </c>
      <c r="YB9" s="8"/>
      <c r="YC9" s="2"/>
      <c r="YD9" s="17"/>
      <c r="YE9" s="8"/>
      <c r="YF9" s="18"/>
      <c r="YG9" s="19">
        <f t="shared" si="92"/>
        <v>0</v>
      </c>
      <c r="YI9" s="8"/>
      <c r="YJ9" s="2"/>
      <c r="YK9" s="17"/>
      <c r="YL9" s="8"/>
      <c r="YM9" s="18"/>
      <c r="YN9" s="19">
        <f t="shared" si="93"/>
        <v>0</v>
      </c>
      <c r="YP9" s="8"/>
      <c r="YQ9" s="2"/>
      <c r="YR9" s="30"/>
      <c r="YS9" s="8"/>
      <c r="YT9" s="18"/>
      <c r="YU9" s="19">
        <f t="shared" si="94"/>
        <v>0</v>
      </c>
      <c r="YW9" s="8"/>
      <c r="YX9" s="2"/>
      <c r="YY9" s="17"/>
      <c r="YZ9" s="8"/>
      <c r="ZA9" s="18"/>
      <c r="ZB9" s="19">
        <f t="shared" si="95"/>
        <v>0</v>
      </c>
      <c r="ZD9" s="8"/>
      <c r="ZE9" s="2"/>
      <c r="ZF9" s="17"/>
      <c r="ZG9" s="8"/>
      <c r="ZH9" s="18"/>
      <c r="ZI9" s="19">
        <f t="shared" si="96"/>
        <v>0</v>
      </c>
      <c r="ZK9" s="8"/>
      <c r="ZL9" s="2"/>
      <c r="ZM9" s="17"/>
      <c r="ZN9" s="252"/>
      <c r="ZO9" s="18"/>
      <c r="ZP9" s="19">
        <f t="shared" si="97"/>
        <v>0</v>
      </c>
      <c r="ZR9" s="8"/>
      <c r="ZS9" s="259"/>
      <c r="ZT9" s="261"/>
      <c r="ZU9" s="252"/>
      <c r="ZV9" s="261"/>
      <c r="ZW9" s="19">
        <f t="shared" si="98"/>
        <v>0</v>
      </c>
      <c r="ZY9" s="8"/>
      <c r="ZZ9" s="259"/>
      <c r="AAA9" s="261"/>
      <c r="AAB9" s="252"/>
      <c r="AAC9" s="261"/>
      <c r="AAD9" s="19">
        <f t="shared" si="99"/>
        <v>0</v>
      </c>
      <c r="AAF9" s="8"/>
      <c r="AAG9" s="259"/>
      <c r="AAH9" s="261"/>
      <c r="AAI9" s="252"/>
      <c r="AAJ9" s="261"/>
      <c r="AAK9" s="19">
        <f t="shared" si="100"/>
        <v>0</v>
      </c>
      <c r="AAM9" s="8"/>
      <c r="AAN9" s="2"/>
      <c r="AAO9" s="17"/>
      <c r="AAP9" s="8"/>
      <c r="AAQ9" s="18"/>
      <c r="AAR9" s="19">
        <f t="shared" si="101"/>
        <v>0</v>
      </c>
      <c r="AAT9" s="8"/>
      <c r="AAU9" s="2"/>
      <c r="AAV9" s="17"/>
      <c r="AAW9" s="8"/>
      <c r="AAX9" s="18"/>
      <c r="AAY9" s="19">
        <f>AAY8+AAV9-AAX9</f>
        <v>0</v>
      </c>
      <c r="ABA9" s="8"/>
      <c r="ABB9" s="2"/>
      <c r="ABC9" s="17"/>
      <c r="ABD9" s="8"/>
      <c r="ABE9" s="18"/>
      <c r="ABF9" s="19">
        <f t="shared" si="102"/>
        <v>0</v>
      </c>
      <c r="ABH9" s="8"/>
      <c r="ABI9" s="2"/>
      <c r="ABJ9" s="17"/>
      <c r="ABK9" s="8"/>
      <c r="ABL9" s="18"/>
      <c r="ABM9" s="19">
        <f t="shared" si="103"/>
        <v>0</v>
      </c>
      <c r="ABO9" s="8"/>
      <c r="ABP9" s="2"/>
      <c r="ABQ9" s="17"/>
      <c r="ABR9" s="8"/>
      <c r="ABS9" s="18"/>
      <c r="ABT9" s="19">
        <f t="shared" si="1"/>
        <v>0</v>
      </c>
      <c r="ABV9" s="8"/>
      <c r="ABW9" s="370"/>
      <c r="ABX9" s="17"/>
      <c r="ABY9" s="8"/>
      <c r="ABZ9" s="18"/>
      <c r="ACA9" s="19">
        <f t="shared" si="104"/>
        <v>0</v>
      </c>
      <c r="ACC9" s="8"/>
      <c r="ACD9" s="2"/>
      <c r="ACE9" s="17"/>
      <c r="ACF9" s="8"/>
      <c r="ACG9" s="18"/>
      <c r="ACH9" s="19">
        <f t="shared" si="105"/>
        <v>0</v>
      </c>
      <c r="ACJ9" s="8"/>
      <c r="ACK9" s="2"/>
      <c r="ACL9" s="17"/>
      <c r="ACM9" s="8"/>
      <c r="ACN9" s="18"/>
      <c r="ACO9" s="19">
        <f t="shared" si="106"/>
        <v>0</v>
      </c>
      <c r="ACQ9" s="8"/>
      <c r="ACR9" s="2"/>
      <c r="ACS9" s="17"/>
      <c r="ACT9" s="8"/>
      <c r="ACU9" s="18"/>
      <c r="ACV9" s="19">
        <f>ACV8+ACS9-ACU9</f>
        <v>0</v>
      </c>
      <c r="ACX9" s="8"/>
      <c r="ACY9" s="2"/>
      <c r="ACZ9" s="17"/>
      <c r="ADA9" s="8"/>
      <c r="ADB9" s="18"/>
      <c r="ADC9" s="19">
        <f t="shared" si="107"/>
        <v>0</v>
      </c>
      <c r="ADE9" s="8"/>
      <c r="ADF9" s="2"/>
      <c r="ADG9" s="17"/>
      <c r="ADH9" s="8"/>
      <c r="ADI9" s="18"/>
      <c r="ADJ9" s="19">
        <f t="shared" si="108"/>
        <v>0</v>
      </c>
      <c r="ADL9" s="8"/>
      <c r="ADM9" s="2"/>
      <c r="ADN9" s="17"/>
      <c r="ADO9" s="8"/>
      <c r="ADP9" s="18"/>
      <c r="ADQ9" s="19">
        <f t="shared" si="109"/>
        <v>0</v>
      </c>
      <c r="ADS9" s="143"/>
      <c r="ADT9" s="27"/>
      <c r="ADU9" s="25"/>
      <c r="ADV9" s="143"/>
      <c r="ADW9" s="30"/>
      <c r="ADX9" s="19">
        <f t="shared" si="110"/>
        <v>0</v>
      </c>
      <c r="ADZ9" s="8"/>
      <c r="AEA9" s="2"/>
      <c r="AEB9" s="17"/>
      <c r="AEC9" s="8"/>
      <c r="AED9" s="18"/>
      <c r="AEE9" s="19">
        <f t="shared" si="111"/>
        <v>0</v>
      </c>
      <c r="AEG9" s="8"/>
      <c r="AEH9" s="2"/>
      <c r="AEI9" s="17"/>
      <c r="AEJ9" s="74"/>
      <c r="AEK9" s="18"/>
      <c r="AEL9" s="19">
        <f t="shared" si="112"/>
        <v>0</v>
      </c>
      <c r="AEN9" s="8"/>
      <c r="AEO9" s="2"/>
      <c r="AEP9" s="17"/>
      <c r="AEQ9" s="8"/>
      <c r="AER9" s="18"/>
      <c r="AES9" s="19">
        <f t="shared" si="113"/>
        <v>0</v>
      </c>
      <c r="AEU9" s="8"/>
      <c r="AEV9" s="2"/>
      <c r="AEW9" s="17"/>
      <c r="AEX9" s="8"/>
      <c r="AEY9" s="353"/>
      <c r="AEZ9" s="19">
        <f>AEZ8+AEW9-AEY9</f>
        <v>0</v>
      </c>
      <c r="AFB9" s="8"/>
      <c r="AFC9" s="2"/>
      <c r="AFD9" s="17"/>
      <c r="AFE9" s="8"/>
      <c r="AFF9" s="18"/>
      <c r="AFG9" s="19">
        <f t="shared" si="115"/>
        <v>0</v>
      </c>
      <c r="AFI9" s="8"/>
      <c r="AFJ9" s="2"/>
      <c r="AFK9" s="17"/>
      <c r="AFL9" s="8"/>
      <c r="AFM9" s="18"/>
      <c r="AFN9" s="19">
        <f t="shared" si="116"/>
        <v>0</v>
      </c>
      <c r="AFP9" s="8"/>
      <c r="AFQ9" s="2"/>
      <c r="AFR9" s="17"/>
      <c r="AFS9" s="8"/>
      <c r="AFT9" s="18"/>
      <c r="AFU9" s="19">
        <f t="shared" si="117"/>
        <v>0</v>
      </c>
      <c r="AFW9" s="8"/>
      <c r="AFX9" s="2"/>
      <c r="AFY9" s="17"/>
      <c r="AFZ9" s="8"/>
      <c r="AGA9" s="18"/>
      <c r="AGB9" s="19">
        <f t="shared" si="118"/>
        <v>0</v>
      </c>
      <c r="AGD9" s="8"/>
      <c r="AGE9" s="2"/>
      <c r="AGF9" s="17"/>
      <c r="AGG9" s="252"/>
      <c r="AGH9" s="18"/>
      <c r="AGI9" s="19">
        <f t="shared" si="119"/>
        <v>0</v>
      </c>
      <c r="AGK9" s="143"/>
      <c r="AGL9" s="141"/>
      <c r="AGM9" s="25"/>
      <c r="AGN9" s="143"/>
      <c r="AGO9" s="30"/>
      <c r="AGP9" s="19">
        <f t="shared" si="120"/>
        <v>0</v>
      </c>
      <c r="AGR9" s="143"/>
      <c r="AGS9" s="141"/>
      <c r="AGT9" s="25"/>
      <c r="AGU9" s="143"/>
      <c r="AGV9" s="30"/>
      <c r="AGW9" s="19">
        <f t="shared" si="121"/>
        <v>0</v>
      </c>
      <c r="AGY9" s="8"/>
      <c r="AGZ9" s="148"/>
      <c r="AHA9" s="17"/>
      <c r="AHB9" s="143"/>
      <c r="AHC9" s="18"/>
      <c r="AHD9" s="19">
        <f t="shared" si="122"/>
        <v>0</v>
      </c>
      <c r="AHF9" s="8"/>
      <c r="AHG9" s="148"/>
      <c r="AHH9" s="17"/>
      <c r="AHI9" s="53"/>
      <c r="AHJ9" s="18"/>
      <c r="AHK9" s="19">
        <f t="shared" si="123"/>
        <v>0</v>
      </c>
      <c r="AHM9" s="8"/>
      <c r="AHN9" s="148"/>
      <c r="AHO9" s="17"/>
      <c r="AHP9" s="143"/>
      <c r="AHQ9" s="18"/>
      <c r="AHR9" s="19">
        <f t="shared" si="124"/>
        <v>0</v>
      </c>
      <c r="AHT9" s="8"/>
      <c r="AHU9" s="148"/>
      <c r="AHV9" s="17"/>
      <c r="AHW9" s="143"/>
      <c r="AHX9" s="18"/>
      <c r="AHY9" s="19">
        <f t="shared" si="125"/>
        <v>0</v>
      </c>
      <c r="AIA9" s="8"/>
      <c r="AIB9" s="148"/>
      <c r="AIC9" s="17"/>
      <c r="AID9" s="54"/>
      <c r="AIE9" s="18"/>
      <c r="AIF9" s="19">
        <f t="shared" si="126"/>
        <v>0</v>
      </c>
      <c r="AIH9" s="8"/>
      <c r="AII9" s="148"/>
      <c r="AIJ9" s="17"/>
      <c r="AIK9" s="54"/>
      <c r="AIL9" s="18"/>
      <c r="AIM9" s="19">
        <f t="shared" si="127"/>
        <v>0</v>
      </c>
      <c r="AIO9" s="8"/>
      <c r="AIP9" s="148"/>
      <c r="AIQ9" s="17"/>
      <c r="AIR9" s="143"/>
      <c r="AIS9" s="18"/>
      <c r="AIT9" s="19">
        <f t="shared" si="128"/>
        <v>0</v>
      </c>
      <c r="AIV9" s="8"/>
      <c r="AIW9" s="148"/>
      <c r="AIX9" s="17"/>
      <c r="AIY9" s="143"/>
      <c r="AIZ9" s="18"/>
      <c r="AJA9" s="19">
        <f t="shared" si="129"/>
        <v>0</v>
      </c>
      <c r="AJC9" s="8"/>
      <c r="AJD9" s="148"/>
      <c r="AJE9" s="17"/>
      <c r="AJF9" s="143"/>
      <c r="AJG9" s="18"/>
      <c r="AJH9" s="19">
        <f t="shared" si="130"/>
        <v>0</v>
      </c>
      <c r="AJJ9" s="143"/>
      <c r="AJK9" s="27"/>
      <c r="AJL9" s="25"/>
      <c r="AJM9" s="54"/>
      <c r="AJN9" s="30"/>
      <c r="AJO9" s="19">
        <f t="shared" si="131"/>
        <v>0</v>
      </c>
      <c r="AJQ9" s="143"/>
      <c r="AJR9" s="27"/>
      <c r="AJS9" s="25"/>
      <c r="AJT9" s="54"/>
      <c r="AJU9" s="30"/>
      <c r="AJV9" s="19">
        <f t="shared" si="132"/>
        <v>0</v>
      </c>
      <c r="AJX9" s="143"/>
      <c r="AJY9" s="27"/>
      <c r="AJZ9" s="25"/>
      <c r="AKA9" s="54"/>
      <c r="AKB9" s="30"/>
      <c r="AKC9" s="19">
        <f t="shared" si="133"/>
        <v>0</v>
      </c>
      <c r="AKE9" s="8"/>
      <c r="AKF9" s="2"/>
      <c r="AKG9" s="17"/>
      <c r="AKH9" s="8"/>
      <c r="AKI9" s="18"/>
      <c r="AKJ9" s="19">
        <f t="shared" si="134"/>
        <v>0</v>
      </c>
    </row>
    <row r="10" spans="1:973" ht="15" customHeight="1">
      <c r="A10" s="8"/>
      <c r="B10" s="37"/>
      <c r="C10" s="30"/>
      <c r="D10" s="8"/>
      <c r="E10" s="18"/>
      <c r="F10" s="19">
        <f t="shared" si="2"/>
        <v>0</v>
      </c>
      <c r="H10" s="8"/>
      <c r="I10" s="37"/>
      <c r="J10" s="30"/>
      <c r="K10" s="8"/>
      <c r="L10" s="18"/>
      <c r="M10" s="19">
        <f t="shared" si="3"/>
        <v>0</v>
      </c>
      <c r="O10" s="8"/>
      <c r="P10" s="37"/>
      <c r="Q10" s="30"/>
      <c r="R10" s="8"/>
      <c r="S10" s="18"/>
      <c r="T10" s="19">
        <f t="shared" si="4"/>
        <v>0</v>
      </c>
      <c r="V10" s="8"/>
      <c r="W10" s="37"/>
      <c r="X10" s="30"/>
      <c r="Y10" s="8"/>
      <c r="Z10" s="18"/>
      <c r="AA10" s="19">
        <f t="shared" si="5"/>
        <v>0</v>
      </c>
      <c r="AC10" s="143"/>
      <c r="AD10" s="37"/>
      <c r="AE10" s="30"/>
      <c r="AF10" s="143"/>
      <c r="AG10" s="30"/>
      <c r="AH10" s="19">
        <f t="shared" si="6"/>
        <v>0</v>
      </c>
      <c r="AJ10" s="143"/>
      <c r="AK10" s="37"/>
      <c r="AL10" s="30"/>
      <c r="AM10" s="143"/>
      <c r="AN10" s="30"/>
      <c r="AO10" s="19">
        <f t="shared" si="7"/>
        <v>0</v>
      </c>
      <c r="AQ10" s="143"/>
      <c r="AR10" s="37"/>
      <c r="AS10" s="30"/>
      <c r="AT10" s="143"/>
      <c r="AU10" s="30"/>
      <c r="AV10" s="19">
        <f t="shared" si="8"/>
        <v>0</v>
      </c>
      <c r="AX10" s="8"/>
      <c r="AY10" s="37"/>
      <c r="AZ10" s="30"/>
      <c r="BA10" s="8"/>
      <c r="BB10" s="18"/>
      <c r="BC10" s="19">
        <f t="shared" si="9"/>
        <v>0</v>
      </c>
      <c r="BE10" s="8"/>
      <c r="BF10" s="37"/>
      <c r="BG10" s="30"/>
      <c r="BH10" s="8"/>
      <c r="BI10" s="18"/>
      <c r="BJ10" s="19">
        <f t="shared" si="10"/>
        <v>0</v>
      </c>
      <c r="BL10" s="34"/>
      <c r="BM10" s="37"/>
      <c r="BN10" s="30"/>
      <c r="BO10" s="8"/>
      <c r="BP10" s="18"/>
      <c r="BQ10" s="19">
        <f t="shared" ref="BQ10:BQ43" si="136">BQ9+BN10-BP10</f>
        <v>0</v>
      </c>
      <c r="BS10" s="8"/>
      <c r="BT10" s="37"/>
      <c r="BU10" s="30"/>
      <c r="BV10" s="8"/>
      <c r="BW10" s="377"/>
      <c r="BX10" s="19">
        <f t="shared" si="11"/>
        <v>0</v>
      </c>
      <c r="BZ10" s="8"/>
      <c r="CA10" s="37"/>
      <c r="CB10" s="30"/>
      <c r="CC10" s="8"/>
      <c r="CD10" s="18"/>
      <c r="CE10" s="19">
        <f t="shared" si="135"/>
        <v>0</v>
      </c>
      <c r="CG10" s="8"/>
      <c r="CH10" s="37"/>
      <c r="CI10" s="30"/>
      <c r="CJ10" s="8"/>
      <c r="CK10" s="18"/>
      <c r="CL10" s="19">
        <f t="shared" si="12"/>
        <v>0</v>
      </c>
      <c r="CN10" s="8"/>
      <c r="CO10" s="37"/>
      <c r="CP10" s="30"/>
      <c r="CQ10" s="8"/>
      <c r="CR10" s="18"/>
      <c r="CS10" s="19">
        <f t="shared" si="13"/>
        <v>0</v>
      </c>
      <c r="CU10" s="8"/>
      <c r="CV10" s="37"/>
      <c r="CW10" s="30"/>
      <c r="CX10" s="8"/>
      <c r="CY10" s="18"/>
      <c r="CZ10" s="19">
        <f t="shared" si="14"/>
        <v>0</v>
      </c>
      <c r="DB10" s="8"/>
      <c r="DC10" s="37"/>
      <c r="DD10" s="30"/>
      <c r="DE10" s="8"/>
      <c r="DF10" s="18"/>
      <c r="DG10" s="19">
        <f t="shared" si="15"/>
        <v>0</v>
      </c>
      <c r="DI10" s="8"/>
      <c r="DJ10" s="37"/>
      <c r="DK10" s="30"/>
      <c r="DL10" s="8"/>
      <c r="DM10" s="18"/>
      <c r="DN10" s="19">
        <f t="shared" si="16"/>
        <v>0</v>
      </c>
      <c r="DP10" s="8"/>
      <c r="DQ10" s="37"/>
      <c r="DR10" s="30"/>
      <c r="DS10" s="8"/>
      <c r="DT10" s="18"/>
      <c r="DU10" s="19">
        <f t="shared" si="17"/>
        <v>0</v>
      </c>
      <c r="DW10" s="8"/>
      <c r="DX10" s="37"/>
      <c r="DY10" s="30"/>
      <c r="DZ10" s="8"/>
      <c r="EA10" s="18"/>
      <c r="EB10" s="19">
        <f t="shared" si="18"/>
        <v>0</v>
      </c>
      <c r="ED10" s="8"/>
      <c r="EE10" s="37"/>
      <c r="EF10" s="30"/>
      <c r="EG10" s="8"/>
      <c r="EH10" s="18"/>
      <c r="EI10" s="19">
        <f t="shared" si="19"/>
        <v>0</v>
      </c>
      <c r="EK10" s="8"/>
      <c r="EL10" s="37"/>
      <c r="EM10" s="30"/>
      <c r="EN10" s="8"/>
      <c r="EO10" s="18"/>
      <c r="EP10" s="19">
        <f t="shared" si="20"/>
        <v>0</v>
      </c>
      <c r="ER10" s="8"/>
      <c r="ES10" s="37"/>
      <c r="ET10" s="30"/>
      <c r="EU10" s="8"/>
      <c r="EV10" s="18"/>
      <c r="EW10" s="19">
        <f t="shared" si="21"/>
        <v>0</v>
      </c>
      <c r="EY10" s="8"/>
      <c r="EZ10" s="37"/>
      <c r="FA10" s="30"/>
      <c r="FB10" s="8"/>
      <c r="FC10" s="18"/>
      <c r="FD10" s="19">
        <f t="shared" si="22"/>
        <v>0</v>
      </c>
      <c r="FF10" s="8"/>
      <c r="FG10" s="37"/>
      <c r="FH10" s="188"/>
      <c r="FI10" s="235"/>
      <c r="FJ10" s="18"/>
      <c r="FK10" s="187">
        <f t="shared" si="23"/>
        <v>0</v>
      </c>
      <c r="FM10" s="8"/>
      <c r="FN10" s="37"/>
      <c r="FO10" s="188"/>
      <c r="FP10" s="235"/>
      <c r="FQ10" s="18"/>
      <c r="FR10" s="187">
        <f t="shared" si="24"/>
        <v>0</v>
      </c>
      <c r="FT10" s="8"/>
      <c r="FU10" s="37"/>
      <c r="FV10" s="30"/>
      <c r="FW10" s="8"/>
      <c r="FX10" s="18"/>
      <c r="FY10" s="19">
        <f t="shared" si="25"/>
        <v>0</v>
      </c>
      <c r="GA10" s="8"/>
      <c r="GB10" s="37"/>
      <c r="GC10" s="30"/>
      <c r="GD10" s="8"/>
      <c r="GE10" s="18"/>
      <c r="GF10" s="19">
        <f t="shared" si="26"/>
        <v>0</v>
      </c>
      <c r="GH10" s="8"/>
      <c r="GI10" s="37"/>
      <c r="GJ10" s="30"/>
      <c r="GK10" s="8"/>
      <c r="GL10" s="18"/>
      <c r="GM10" s="19">
        <f t="shared" si="27"/>
        <v>0</v>
      </c>
      <c r="GO10" s="8"/>
      <c r="GP10" s="37"/>
      <c r="GQ10" s="30"/>
      <c r="GR10" s="8"/>
      <c r="GS10" s="18"/>
      <c r="GT10" s="19">
        <f t="shared" si="28"/>
        <v>0</v>
      </c>
      <c r="GV10" s="8"/>
      <c r="GW10" s="37"/>
      <c r="GX10" s="30"/>
      <c r="GY10" s="8"/>
      <c r="GZ10" s="18"/>
      <c r="HA10" s="19">
        <f t="shared" si="29"/>
        <v>0</v>
      </c>
      <c r="HC10" s="8"/>
      <c r="HD10" s="37"/>
      <c r="HE10" s="30"/>
      <c r="HF10" s="8"/>
      <c r="HG10" s="18"/>
      <c r="HH10" s="19">
        <f t="shared" si="30"/>
        <v>0</v>
      </c>
      <c r="HJ10" s="8"/>
      <c r="HK10" s="37"/>
      <c r="HL10" s="30"/>
      <c r="HM10" s="8"/>
      <c r="HN10" s="18"/>
      <c r="HO10" s="19">
        <f t="shared" si="31"/>
        <v>0</v>
      </c>
      <c r="HQ10" s="8"/>
      <c r="HR10" s="37"/>
      <c r="HS10" s="30"/>
      <c r="HT10" s="8"/>
      <c r="HU10" s="18"/>
      <c r="HV10" s="19">
        <f t="shared" si="32"/>
        <v>0</v>
      </c>
      <c r="HX10" s="8"/>
      <c r="HY10" s="37"/>
      <c r="HZ10" s="30"/>
      <c r="IA10" s="8"/>
      <c r="IB10" s="18"/>
      <c r="IC10" s="19">
        <f t="shared" si="33"/>
        <v>0</v>
      </c>
      <c r="IE10" s="8"/>
      <c r="IF10" s="37"/>
      <c r="IG10" s="30"/>
      <c r="IH10" s="8"/>
      <c r="II10" s="18"/>
      <c r="IJ10" s="19">
        <f t="shared" si="34"/>
        <v>0</v>
      </c>
      <c r="IL10" s="8"/>
      <c r="IM10" s="37"/>
      <c r="IN10" s="30"/>
      <c r="IO10" s="8"/>
      <c r="IP10" s="18"/>
      <c r="IQ10" s="19">
        <f t="shared" si="35"/>
        <v>0</v>
      </c>
      <c r="IS10" s="8"/>
      <c r="IT10" s="2"/>
      <c r="IU10" s="30"/>
      <c r="IV10" s="8"/>
      <c r="IW10" s="18"/>
      <c r="IX10" s="19">
        <f t="shared" si="36"/>
        <v>0</v>
      </c>
      <c r="IZ10" s="8"/>
      <c r="JA10" s="2"/>
      <c r="JB10" s="30"/>
      <c r="JC10" s="8"/>
      <c r="JD10" s="18"/>
      <c r="JE10" s="19">
        <f t="shared" si="37"/>
        <v>0</v>
      </c>
      <c r="JG10" s="8"/>
      <c r="JH10" s="2"/>
      <c r="JI10" s="30"/>
      <c r="JJ10" s="324"/>
      <c r="JK10" s="18"/>
      <c r="JL10" s="19">
        <f t="shared" si="38"/>
        <v>0</v>
      </c>
      <c r="JN10" s="8"/>
      <c r="JO10" s="2"/>
      <c r="JP10" s="30"/>
      <c r="JQ10" s="8"/>
      <c r="JR10" s="18"/>
      <c r="JS10" s="19">
        <f t="shared" si="39"/>
        <v>0</v>
      </c>
      <c r="JU10" s="8"/>
      <c r="JV10" s="2"/>
      <c r="JW10" s="30"/>
      <c r="JX10" s="8"/>
      <c r="JY10" s="18"/>
      <c r="JZ10" s="19">
        <f t="shared" si="40"/>
        <v>0</v>
      </c>
      <c r="KB10" s="8"/>
      <c r="KC10" s="2"/>
      <c r="KD10" s="30"/>
      <c r="KE10" s="8"/>
      <c r="KF10" s="18"/>
      <c r="KG10" s="19">
        <f t="shared" si="41"/>
        <v>0</v>
      </c>
      <c r="KI10" s="8"/>
      <c r="KJ10" s="2"/>
      <c r="KK10" s="30"/>
      <c r="KL10" s="8"/>
      <c r="KM10" s="18"/>
      <c r="KN10" s="19">
        <f t="shared" si="42"/>
        <v>0</v>
      </c>
      <c r="KP10" s="8"/>
      <c r="KQ10" s="2"/>
      <c r="KR10" s="30"/>
      <c r="KS10" s="8"/>
      <c r="KT10" s="18"/>
      <c r="KU10" s="19">
        <f t="shared" si="43"/>
        <v>0</v>
      </c>
      <c r="KW10" s="8"/>
      <c r="KX10" s="2"/>
      <c r="KY10" s="30"/>
      <c r="KZ10" s="8"/>
      <c r="LA10" s="18"/>
      <c r="LB10" s="19">
        <f t="shared" si="44"/>
        <v>0</v>
      </c>
      <c r="LD10" s="8"/>
      <c r="LE10" s="2"/>
      <c r="LF10" s="30"/>
      <c r="LG10" s="8"/>
      <c r="LH10" s="18"/>
      <c r="LI10" s="19">
        <f t="shared" si="45"/>
        <v>0</v>
      </c>
      <c r="LK10" s="8"/>
      <c r="LL10" s="2"/>
      <c r="LM10" s="30"/>
      <c r="LN10" s="8"/>
      <c r="LO10" s="18"/>
      <c r="LP10" s="19">
        <f t="shared" si="46"/>
        <v>0</v>
      </c>
      <c r="LR10" s="8"/>
      <c r="LS10" s="2"/>
      <c r="LT10" s="30"/>
      <c r="LU10" s="8"/>
      <c r="LV10" s="18"/>
      <c r="LW10" s="19">
        <f t="shared" si="47"/>
        <v>0</v>
      </c>
      <c r="LY10" s="8"/>
      <c r="LZ10" s="2"/>
      <c r="MA10" s="30"/>
      <c r="MB10" s="8"/>
      <c r="MC10" s="18"/>
      <c r="MD10" s="19">
        <f t="shared" si="48"/>
        <v>0</v>
      </c>
      <c r="MF10" s="8"/>
      <c r="MG10" s="2"/>
      <c r="MH10" s="25"/>
      <c r="MI10" s="8"/>
      <c r="MJ10" s="18"/>
      <c r="MK10" s="19">
        <f t="shared" si="49"/>
        <v>0</v>
      </c>
      <c r="MM10" s="8"/>
      <c r="MN10" s="2"/>
      <c r="MO10" s="25"/>
      <c r="MP10" s="8"/>
      <c r="MQ10" s="18"/>
      <c r="MR10" s="19">
        <f t="shared" si="50"/>
        <v>0</v>
      </c>
      <c r="MT10" s="8"/>
      <c r="MU10" s="2"/>
      <c r="MV10" s="25"/>
      <c r="MW10" s="8"/>
      <c r="MX10" s="18"/>
      <c r="MY10" s="19">
        <f t="shared" si="51"/>
        <v>0</v>
      </c>
      <c r="NA10" s="8"/>
      <c r="NB10" s="2"/>
      <c r="NC10" s="25"/>
      <c r="ND10" s="8"/>
      <c r="NE10" s="18"/>
      <c r="NF10" s="19">
        <f t="shared" si="52"/>
        <v>0</v>
      </c>
      <c r="NH10" s="8"/>
      <c r="NI10" s="2"/>
      <c r="NJ10" s="25"/>
      <c r="NK10" s="8"/>
      <c r="NL10" s="18"/>
      <c r="NM10" s="19">
        <f t="shared" si="53"/>
        <v>0</v>
      </c>
      <c r="NO10" s="8"/>
      <c r="NP10" s="2"/>
      <c r="NQ10" s="25"/>
      <c r="NR10" s="8"/>
      <c r="NS10" s="18"/>
      <c r="NT10" s="19">
        <f t="shared" si="54"/>
        <v>0</v>
      </c>
      <c r="NV10" s="8"/>
      <c r="NW10" s="2"/>
      <c r="NX10" s="25"/>
      <c r="NY10" s="8"/>
      <c r="NZ10" s="18"/>
      <c r="OA10" s="19">
        <f t="shared" si="55"/>
        <v>0</v>
      </c>
      <c r="OC10" s="143"/>
      <c r="OD10" s="27"/>
      <c r="OE10" s="25"/>
      <c r="OF10" s="54"/>
      <c r="OG10" s="30"/>
      <c r="OH10" s="19">
        <f t="shared" si="56"/>
        <v>0</v>
      </c>
      <c r="OJ10" s="143"/>
      <c r="OK10" s="27"/>
      <c r="OL10" s="25"/>
      <c r="OM10" s="143"/>
      <c r="ON10" s="30"/>
      <c r="OO10" s="19">
        <f t="shared" si="57"/>
        <v>0</v>
      </c>
      <c r="OQ10" s="143"/>
      <c r="OR10" s="27"/>
      <c r="OS10" s="25"/>
      <c r="OT10" s="54"/>
      <c r="OU10" s="30"/>
      <c r="OV10" s="19">
        <f t="shared" si="58"/>
        <v>0</v>
      </c>
      <c r="OX10" s="53"/>
      <c r="OY10" s="27"/>
      <c r="OZ10" s="25"/>
      <c r="PA10" s="143"/>
      <c r="PB10" s="30"/>
      <c r="PC10" s="19">
        <f t="shared" si="59"/>
        <v>0</v>
      </c>
      <c r="PE10" s="143"/>
      <c r="PF10" s="27"/>
      <c r="PG10" s="25"/>
      <c r="PH10" s="143"/>
      <c r="PI10" s="30"/>
      <c r="PJ10" s="19">
        <f t="shared" si="60"/>
        <v>0</v>
      </c>
      <c r="PL10" s="143"/>
      <c r="PM10" s="27"/>
      <c r="PN10" s="25"/>
      <c r="PO10" s="143"/>
      <c r="PP10" s="30"/>
      <c r="PQ10" s="19">
        <f t="shared" si="61"/>
        <v>0</v>
      </c>
      <c r="PS10" s="143"/>
      <c r="PT10" s="27"/>
      <c r="PU10" s="25"/>
      <c r="PV10" s="143"/>
      <c r="PW10" s="30"/>
      <c r="PX10" s="19">
        <f t="shared" si="62"/>
        <v>0</v>
      </c>
      <c r="PZ10" s="143"/>
      <c r="QA10" s="27"/>
      <c r="QB10" s="25"/>
      <c r="QC10" s="143"/>
      <c r="QD10" s="30"/>
      <c r="QE10" s="19">
        <f t="shared" si="63"/>
        <v>0</v>
      </c>
      <c r="QG10" s="143"/>
      <c r="QH10" s="27"/>
      <c r="QI10" s="25"/>
      <c r="QJ10" s="143"/>
      <c r="QK10" s="30"/>
      <c r="QL10" s="19">
        <f t="shared" si="64"/>
        <v>0</v>
      </c>
      <c r="QN10" s="143"/>
      <c r="QO10" s="27"/>
      <c r="QP10" s="25"/>
      <c r="QQ10" s="143"/>
      <c r="QR10" s="30"/>
      <c r="QS10" s="19">
        <f t="shared" si="65"/>
        <v>0</v>
      </c>
      <c r="QU10" s="143"/>
      <c r="QV10" s="27"/>
      <c r="QW10" s="25"/>
      <c r="QX10" s="143"/>
      <c r="QY10" s="30"/>
      <c r="QZ10" s="19">
        <f t="shared" si="66"/>
        <v>0</v>
      </c>
      <c r="RB10" s="143"/>
      <c r="RC10" s="27"/>
      <c r="RD10" s="25"/>
      <c r="RE10" s="143"/>
      <c r="RF10" s="30"/>
      <c r="RG10" s="19">
        <f t="shared" si="67"/>
        <v>0</v>
      </c>
      <c r="RI10" s="143"/>
      <c r="RJ10" s="27"/>
      <c r="RK10" s="25"/>
      <c r="RL10" s="143"/>
      <c r="RM10" s="30"/>
      <c r="RN10" s="19">
        <f t="shared" si="68"/>
        <v>0</v>
      </c>
      <c r="RP10" s="143"/>
      <c r="RQ10" s="27"/>
      <c r="RR10" s="25"/>
      <c r="RS10" s="143"/>
      <c r="RT10" s="30"/>
      <c r="RU10" s="19">
        <f t="shared" si="69"/>
        <v>0</v>
      </c>
      <c r="RW10" s="8"/>
      <c r="RX10" s="2"/>
      <c r="RY10" s="17"/>
      <c r="RZ10" s="8"/>
      <c r="SA10" s="18"/>
      <c r="SB10" s="19">
        <f t="shared" si="70"/>
        <v>0</v>
      </c>
      <c r="SD10" s="8"/>
      <c r="SE10" s="2"/>
      <c r="SF10" s="17"/>
      <c r="SG10" s="8"/>
      <c r="SH10" s="18"/>
      <c r="SI10" s="19">
        <f t="shared" si="71"/>
        <v>0</v>
      </c>
      <c r="SK10" s="8"/>
      <c r="SL10" s="259"/>
      <c r="SM10" s="326"/>
      <c r="SN10" s="8"/>
      <c r="SO10" s="261"/>
      <c r="SP10" s="19">
        <f t="shared" si="72"/>
        <v>0</v>
      </c>
      <c r="SR10" s="8"/>
      <c r="SS10" s="259"/>
      <c r="ST10" s="260"/>
      <c r="SU10" s="252"/>
      <c r="SV10" s="260"/>
      <c r="SW10" s="19">
        <f t="shared" si="73"/>
        <v>0</v>
      </c>
      <c r="SY10" s="8"/>
      <c r="SZ10" s="259"/>
      <c r="TA10" s="261"/>
      <c r="TB10" s="252"/>
      <c r="TC10" s="261"/>
      <c r="TD10" s="19">
        <f t="shared" si="74"/>
        <v>0</v>
      </c>
      <c r="TF10" s="8"/>
      <c r="TG10" s="2"/>
      <c r="TH10" s="356"/>
      <c r="TI10" s="8"/>
      <c r="TJ10" s="18"/>
      <c r="TK10" s="19">
        <f t="shared" si="75"/>
        <v>0</v>
      </c>
      <c r="TM10" s="8"/>
      <c r="TN10" s="2"/>
      <c r="TO10" s="17"/>
      <c r="TP10" s="8"/>
      <c r="TQ10" s="18"/>
      <c r="TR10" s="19">
        <f t="shared" si="76"/>
        <v>0</v>
      </c>
      <c r="TT10" s="8"/>
      <c r="TU10" s="2"/>
      <c r="TV10" s="17"/>
      <c r="TW10" s="8"/>
      <c r="TX10" s="18"/>
      <c r="TY10" s="19">
        <f t="shared" si="77"/>
        <v>0</v>
      </c>
      <c r="UA10" s="8"/>
      <c r="UB10" s="2"/>
      <c r="UC10" s="17"/>
      <c r="UD10" s="8"/>
      <c r="UE10" s="18"/>
      <c r="UF10" s="19">
        <f t="shared" si="78"/>
        <v>0</v>
      </c>
      <c r="UH10" s="8"/>
      <c r="UI10" s="2"/>
      <c r="UJ10" s="17"/>
      <c r="UK10" s="8"/>
      <c r="UL10" s="18"/>
      <c r="UM10" s="19">
        <f t="shared" si="79"/>
        <v>0</v>
      </c>
      <c r="UO10" s="8"/>
      <c r="UP10" s="2"/>
      <c r="UQ10" s="17"/>
      <c r="UR10" s="8"/>
      <c r="US10" s="18"/>
      <c r="UT10" s="19">
        <f t="shared" si="80"/>
        <v>0</v>
      </c>
      <c r="UV10" s="128"/>
      <c r="UW10" s="37"/>
      <c r="UX10" s="188"/>
      <c r="UY10" s="111"/>
      <c r="UZ10" s="30"/>
      <c r="VA10" s="187">
        <f t="shared" si="81"/>
        <v>0</v>
      </c>
      <c r="VC10" s="8"/>
      <c r="VD10" s="2"/>
      <c r="VE10" s="186"/>
      <c r="VF10" s="209"/>
      <c r="VG10" s="85"/>
      <c r="VH10" s="187">
        <f t="shared" si="82"/>
        <v>0</v>
      </c>
      <c r="VJ10" s="8"/>
      <c r="VK10" s="2"/>
      <c r="VL10" s="17"/>
      <c r="VM10" s="8"/>
      <c r="VN10" s="86"/>
      <c r="VO10" s="19">
        <f t="shared" si="83"/>
        <v>0</v>
      </c>
      <c r="VQ10" s="8"/>
      <c r="VR10" s="2"/>
      <c r="VS10" s="17"/>
      <c r="VT10" s="8"/>
      <c r="VU10" s="18"/>
      <c r="VV10" s="19">
        <f t="shared" si="84"/>
        <v>0</v>
      </c>
      <c r="VX10" s="8"/>
      <c r="VY10" s="148"/>
      <c r="VZ10" s="17"/>
      <c r="WA10" s="8"/>
      <c r="WB10" s="18"/>
      <c r="WC10" s="19">
        <f t="shared" si="85"/>
        <v>0</v>
      </c>
      <c r="WE10" s="8"/>
      <c r="WF10" s="2"/>
      <c r="WG10" s="30"/>
      <c r="WH10" s="8"/>
      <c r="WI10" s="18"/>
      <c r="WJ10" s="19">
        <f t="shared" si="86"/>
        <v>0</v>
      </c>
      <c r="WL10" s="8"/>
      <c r="WM10" s="2"/>
      <c r="WN10" s="30"/>
      <c r="WO10" s="8"/>
      <c r="WP10" s="18"/>
      <c r="WQ10" s="19">
        <f t="shared" si="87"/>
        <v>0</v>
      </c>
      <c r="WS10" s="8"/>
      <c r="WT10" s="2"/>
      <c r="WU10" s="30"/>
      <c r="WV10" s="8"/>
      <c r="WW10" s="18"/>
      <c r="WX10" s="19">
        <f t="shared" si="88"/>
        <v>0</v>
      </c>
      <c r="WZ10" s="8"/>
      <c r="XA10" s="2"/>
      <c r="XB10" s="30"/>
      <c r="XC10" s="8"/>
      <c r="XD10" s="18"/>
      <c r="XE10" s="19">
        <f t="shared" si="0"/>
        <v>0</v>
      </c>
      <c r="XG10" s="8"/>
      <c r="XH10" s="2"/>
      <c r="XI10" s="30"/>
      <c r="XJ10" s="8"/>
      <c r="XK10" s="18"/>
      <c r="XL10" s="19">
        <f t="shared" si="89"/>
        <v>0</v>
      </c>
      <c r="XN10" s="34"/>
      <c r="XO10" s="2"/>
      <c r="XP10" s="30"/>
      <c r="XQ10" s="405"/>
      <c r="XR10" s="18"/>
      <c r="XS10" s="19">
        <f t="shared" si="90"/>
        <v>0</v>
      </c>
      <c r="XU10" s="34"/>
      <c r="XV10" s="2"/>
      <c r="XW10" s="30"/>
      <c r="XX10" s="8"/>
      <c r="XY10" s="18"/>
      <c r="XZ10" s="19">
        <f t="shared" si="91"/>
        <v>0</v>
      </c>
      <c r="YB10" s="8"/>
      <c r="YC10" s="2"/>
      <c r="YD10" s="30"/>
      <c r="YE10" s="8"/>
      <c r="YF10" s="18"/>
      <c r="YG10" s="19">
        <f t="shared" si="92"/>
        <v>0</v>
      </c>
      <c r="YI10" s="8"/>
      <c r="YJ10" s="2"/>
      <c r="YK10" s="30"/>
      <c r="YL10" s="8"/>
      <c r="YM10" s="18"/>
      <c r="YN10" s="19">
        <f t="shared" si="93"/>
        <v>0</v>
      </c>
      <c r="YP10" s="8"/>
      <c r="YQ10" s="2"/>
      <c r="YR10" s="17"/>
      <c r="YS10" s="143"/>
      <c r="YT10" s="18"/>
      <c r="YU10" s="19">
        <f t="shared" si="94"/>
        <v>0</v>
      </c>
      <c r="YW10" s="8"/>
      <c r="YX10" s="2"/>
      <c r="YY10" s="30"/>
      <c r="YZ10" s="8"/>
      <c r="ZA10" s="18"/>
      <c r="ZB10" s="19">
        <f t="shared" si="95"/>
        <v>0</v>
      </c>
      <c r="ZD10" s="8"/>
      <c r="ZE10" s="2"/>
      <c r="ZF10" s="30"/>
      <c r="ZG10" s="8"/>
      <c r="ZH10" s="18"/>
      <c r="ZI10" s="19">
        <f t="shared" si="96"/>
        <v>0</v>
      </c>
      <c r="ZK10" s="8"/>
      <c r="ZL10" s="2"/>
      <c r="ZM10" s="30"/>
      <c r="ZN10" s="252"/>
      <c r="ZO10" s="18"/>
      <c r="ZP10" s="19">
        <f t="shared" si="97"/>
        <v>0</v>
      </c>
      <c r="ZR10" s="8"/>
      <c r="ZS10" s="2"/>
      <c r="ZT10" s="30"/>
      <c r="ZU10" s="8"/>
      <c r="ZV10" s="18"/>
      <c r="ZW10" s="19">
        <f t="shared" si="98"/>
        <v>0</v>
      </c>
      <c r="ZY10" s="8"/>
      <c r="ZZ10" s="2"/>
      <c r="AAA10" s="30"/>
      <c r="AAB10" s="8"/>
      <c r="AAC10" s="18"/>
      <c r="AAD10" s="19">
        <f t="shared" si="99"/>
        <v>0</v>
      </c>
      <c r="AAF10" s="8"/>
      <c r="AAG10" s="2"/>
      <c r="AAH10" s="30"/>
      <c r="AAI10" s="8"/>
      <c r="AAJ10" s="18"/>
      <c r="AAK10" s="19">
        <f t="shared" si="100"/>
        <v>0</v>
      </c>
      <c r="AAM10" s="8"/>
      <c r="AAN10" s="2"/>
      <c r="AAO10" s="30"/>
      <c r="AAP10" s="8"/>
      <c r="AAQ10" s="18"/>
      <c r="AAR10" s="19">
        <f t="shared" si="101"/>
        <v>0</v>
      </c>
      <c r="AAT10" s="8"/>
      <c r="AAU10" s="2"/>
      <c r="AAV10" s="30"/>
      <c r="AAW10" s="8"/>
      <c r="AAX10" s="18"/>
      <c r="AAY10" s="19">
        <f>AAY9+AAV10-AAX10</f>
        <v>0</v>
      </c>
      <c r="ABA10" s="8"/>
      <c r="ABB10" s="2"/>
      <c r="ABC10" s="30"/>
      <c r="ABD10" s="8"/>
      <c r="ABE10" s="18"/>
      <c r="ABF10" s="19">
        <f t="shared" si="102"/>
        <v>0</v>
      </c>
      <c r="ABH10" s="8"/>
      <c r="ABI10" s="2"/>
      <c r="ABJ10" s="30"/>
      <c r="ABK10" s="8"/>
      <c r="ABL10" s="18"/>
      <c r="ABM10" s="19">
        <f t="shared" si="103"/>
        <v>0</v>
      </c>
      <c r="ABO10" s="8"/>
      <c r="ABP10" s="2"/>
      <c r="ABQ10" s="30"/>
      <c r="ABR10" s="8"/>
      <c r="ABS10" s="18"/>
      <c r="ABT10" s="19">
        <f t="shared" si="1"/>
        <v>0</v>
      </c>
      <c r="ABV10" s="8"/>
      <c r="ABW10" s="2"/>
      <c r="ABX10" s="30"/>
      <c r="ABY10" s="8"/>
      <c r="ABZ10" s="18"/>
      <c r="ACA10" s="19">
        <f t="shared" si="104"/>
        <v>0</v>
      </c>
      <c r="ACC10" s="8"/>
      <c r="ACD10" s="2"/>
      <c r="ACE10" s="30"/>
      <c r="ACF10" s="8"/>
      <c r="ACG10" s="18"/>
      <c r="ACH10" s="19">
        <f t="shared" si="105"/>
        <v>0</v>
      </c>
      <c r="ACJ10" s="8"/>
      <c r="ACK10" s="2"/>
      <c r="ACL10" s="30"/>
      <c r="ACM10" s="8"/>
      <c r="ACN10" s="18"/>
      <c r="ACO10" s="19">
        <f t="shared" si="106"/>
        <v>0</v>
      </c>
      <c r="ACQ10" s="8"/>
      <c r="ACR10" s="2"/>
      <c r="ACS10" s="30"/>
      <c r="ACT10" s="8"/>
      <c r="ACU10" s="18"/>
      <c r="ACV10" s="19">
        <f>ACV9+ACS10-ACU10</f>
        <v>0</v>
      </c>
      <c r="ACX10" s="8"/>
      <c r="ACY10" s="2"/>
      <c r="ACZ10" s="30"/>
      <c r="ADA10" s="8"/>
      <c r="ADB10" s="18"/>
      <c r="ADC10" s="19">
        <f t="shared" si="107"/>
        <v>0</v>
      </c>
      <c r="ADE10" s="8"/>
      <c r="ADF10" s="2"/>
      <c r="ADG10" s="30"/>
      <c r="ADH10" s="8"/>
      <c r="ADI10" s="18"/>
      <c r="ADJ10" s="19">
        <f t="shared" si="108"/>
        <v>0</v>
      </c>
      <c r="ADL10" s="8"/>
      <c r="ADM10" s="2"/>
      <c r="ADN10" s="30"/>
      <c r="ADO10" s="8"/>
      <c r="ADP10" s="18"/>
      <c r="ADQ10" s="19">
        <f t="shared" si="109"/>
        <v>0</v>
      </c>
      <c r="ADS10" s="8"/>
      <c r="ADT10" s="2"/>
      <c r="ADU10" s="30"/>
      <c r="ADV10" s="8"/>
      <c r="ADW10" s="18"/>
      <c r="ADX10" s="19">
        <f t="shared" si="110"/>
        <v>0</v>
      </c>
      <c r="ADZ10" s="8"/>
      <c r="AEA10" s="259"/>
      <c r="AEB10" s="261"/>
      <c r="AEC10" s="321"/>
      <c r="AED10" s="261"/>
      <c r="AEE10" s="19">
        <f t="shared" si="111"/>
        <v>0</v>
      </c>
      <c r="AEF10" t="s">
        <v>78</v>
      </c>
      <c r="AEG10" s="8"/>
      <c r="AEH10" s="259"/>
      <c r="AEI10" s="436"/>
      <c r="AEJ10" s="252"/>
      <c r="AEK10" s="436"/>
      <c r="AEL10" s="19">
        <f t="shared" si="112"/>
        <v>0</v>
      </c>
      <c r="AEM10" t="s">
        <v>78</v>
      </c>
      <c r="AEN10" s="8"/>
      <c r="AEO10" s="2"/>
      <c r="AEP10" s="30"/>
      <c r="AEQ10" s="8"/>
      <c r="AER10" s="18"/>
      <c r="AES10" s="19">
        <f t="shared" si="113"/>
        <v>0</v>
      </c>
      <c r="AEU10" s="8"/>
      <c r="AEV10" s="2"/>
      <c r="AEW10" s="30"/>
      <c r="AEX10" s="8"/>
      <c r="AEY10" s="353"/>
      <c r="AEZ10" s="19">
        <f t="shared" si="114"/>
        <v>0</v>
      </c>
      <c r="AFB10" s="8"/>
      <c r="AFC10" s="2"/>
      <c r="AFD10" s="30"/>
      <c r="AFE10" s="8"/>
      <c r="AFF10" s="18"/>
      <c r="AFG10" s="19">
        <f t="shared" si="115"/>
        <v>0</v>
      </c>
      <c r="AFI10" s="8"/>
      <c r="AFJ10" s="2"/>
      <c r="AFK10" s="30"/>
      <c r="AFL10" s="8"/>
      <c r="AFM10" s="18"/>
      <c r="AFN10" s="19">
        <f t="shared" si="116"/>
        <v>0</v>
      </c>
      <c r="AFP10" s="8"/>
      <c r="AFQ10" s="2"/>
      <c r="AFR10" s="30"/>
      <c r="AFS10" s="8"/>
      <c r="AFT10" s="18"/>
      <c r="AFU10" s="19">
        <f t="shared" si="117"/>
        <v>0</v>
      </c>
      <c r="AFW10" s="8"/>
      <c r="AFX10" s="2"/>
      <c r="AFY10" s="30"/>
      <c r="AFZ10" s="8"/>
      <c r="AGA10" s="18"/>
      <c r="AGB10" s="19">
        <f t="shared" si="118"/>
        <v>0</v>
      </c>
      <c r="AGD10" s="8"/>
      <c r="AGE10" s="2"/>
      <c r="AGF10" s="30"/>
      <c r="AGG10" s="252"/>
      <c r="AGH10" s="85"/>
      <c r="AGI10" s="19">
        <f t="shared" si="119"/>
        <v>0</v>
      </c>
      <c r="AGK10" s="143"/>
      <c r="AGL10" s="141"/>
      <c r="AGM10" s="25"/>
      <c r="AGN10" s="143"/>
      <c r="AGO10" s="30"/>
      <c r="AGP10" s="19">
        <f t="shared" si="120"/>
        <v>0</v>
      </c>
      <c r="AGR10" s="143"/>
      <c r="AGS10" s="141"/>
      <c r="AGT10" s="25"/>
      <c r="AGU10" s="143"/>
      <c r="AGV10" s="30"/>
      <c r="AGW10" s="19">
        <f t="shared" si="121"/>
        <v>0</v>
      </c>
      <c r="AGY10" s="8"/>
      <c r="AGZ10" s="175"/>
      <c r="AHA10" s="30"/>
      <c r="AHB10" s="8"/>
      <c r="AHC10" s="18"/>
      <c r="AHD10" s="19">
        <f t="shared" si="122"/>
        <v>0</v>
      </c>
      <c r="AHF10" s="8"/>
      <c r="AHG10" s="175"/>
      <c r="AHH10" s="30"/>
      <c r="AHI10" s="8"/>
      <c r="AHJ10" s="18"/>
      <c r="AHK10" s="19">
        <f t="shared" si="123"/>
        <v>0</v>
      </c>
      <c r="AHM10" s="8"/>
      <c r="AHN10" s="175"/>
      <c r="AHO10" s="30"/>
      <c r="AHP10" s="8"/>
      <c r="AHQ10" s="18"/>
      <c r="AHR10" s="19">
        <f t="shared" si="124"/>
        <v>0</v>
      </c>
      <c r="AHT10" s="8"/>
      <c r="AHU10" s="175"/>
      <c r="AHV10" s="30"/>
      <c r="AHW10" s="8"/>
      <c r="AHX10" s="18"/>
      <c r="AHY10" s="19">
        <f t="shared" si="125"/>
        <v>0</v>
      </c>
      <c r="AIA10" s="8"/>
      <c r="AIB10" s="175"/>
      <c r="AIC10" s="30"/>
      <c r="AID10" s="8"/>
      <c r="AIE10" s="18"/>
      <c r="AIF10" s="19">
        <f t="shared" si="126"/>
        <v>0</v>
      </c>
      <c r="AIH10" s="8"/>
      <c r="AII10" s="175"/>
      <c r="AIJ10" s="30"/>
      <c r="AIK10" s="8"/>
      <c r="AIL10" s="18"/>
      <c r="AIM10" s="19">
        <f t="shared" si="127"/>
        <v>0</v>
      </c>
      <c r="AIO10" s="34"/>
      <c r="AIP10" s="175"/>
      <c r="AIQ10" s="30"/>
      <c r="AIR10" s="8"/>
      <c r="AIS10" s="18"/>
      <c r="AIT10" s="19">
        <f t="shared" si="128"/>
        <v>0</v>
      </c>
      <c r="AIV10" s="8"/>
      <c r="AIW10" s="175"/>
      <c r="AIX10" s="30"/>
      <c r="AIY10" s="8"/>
      <c r="AIZ10" s="18"/>
      <c r="AJA10" s="19">
        <f t="shared" si="129"/>
        <v>0</v>
      </c>
      <c r="AJC10" s="8"/>
      <c r="AJD10" s="175"/>
      <c r="AJE10" s="30"/>
      <c r="AJF10" s="8"/>
      <c r="AJG10" s="18"/>
      <c r="AJH10" s="19">
        <f t="shared" si="130"/>
        <v>0</v>
      </c>
      <c r="AJJ10" s="143"/>
      <c r="AJK10" s="37"/>
      <c r="AJL10" s="30"/>
      <c r="AJM10" s="143"/>
      <c r="AJN10" s="30"/>
      <c r="AJO10" s="19">
        <f t="shared" si="131"/>
        <v>0</v>
      </c>
      <c r="AJQ10" s="143"/>
      <c r="AJR10" s="37"/>
      <c r="AJS10" s="30"/>
      <c r="AJT10" s="143"/>
      <c r="AJU10" s="30"/>
      <c r="AJV10" s="19">
        <f t="shared" si="132"/>
        <v>0</v>
      </c>
      <c r="AJX10" s="143"/>
      <c r="AJY10" s="37"/>
      <c r="AJZ10" s="30"/>
      <c r="AKA10" s="143"/>
      <c r="AKB10" s="30"/>
      <c r="AKC10" s="19">
        <f t="shared" si="133"/>
        <v>0</v>
      </c>
      <c r="AKE10" s="8"/>
      <c r="AKF10" s="2"/>
      <c r="AKG10" s="17"/>
      <c r="AKH10" s="8"/>
      <c r="AKI10" s="18"/>
      <c r="AKJ10" s="19">
        <f t="shared" si="134"/>
        <v>0</v>
      </c>
    </row>
    <row r="11" spans="1:973">
      <c r="A11" s="8"/>
      <c r="B11" s="37"/>
      <c r="C11" s="30"/>
      <c r="D11" s="8"/>
      <c r="E11" s="18"/>
      <c r="F11" s="19">
        <f t="shared" si="2"/>
        <v>0</v>
      </c>
      <c r="H11" s="8"/>
      <c r="I11" s="2"/>
      <c r="J11" s="17"/>
      <c r="K11" s="8"/>
      <c r="L11" s="18"/>
      <c r="M11" s="19">
        <f t="shared" si="3"/>
        <v>0</v>
      </c>
      <c r="O11" s="8"/>
      <c r="P11" s="2"/>
      <c r="Q11" s="17"/>
      <c r="R11" s="8"/>
      <c r="S11" s="18"/>
      <c r="T11" s="19">
        <f t="shared" si="4"/>
        <v>0</v>
      </c>
      <c r="V11" s="8"/>
      <c r="W11" s="2"/>
      <c r="X11" s="17"/>
      <c r="Y11" s="8"/>
      <c r="Z11" s="18"/>
      <c r="AA11" s="19">
        <f t="shared" si="5"/>
        <v>0</v>
      </c>
      <c r="AC11" s="143"/>
      <c r="AD11" s="27"/>
      <c r="AE11" s="25"/>
      <c r="AF11" s="143"/>
      <c r="AG11" s="30"/>
      <c r="AH11" s="19">
        <f t="shared" si="6"/>
        <v>0</v>
      </c>
      <c r="AJ11" s="143"/>
      <c r="AK11" s="27"/>
      <c r="AL11" s="25"/>
      <c r="AM11" s="143"/>
      <c r="AN11" s="30"/>
      <c r="AO11" s="19">
        <f t="shared" si="7"/>
        <v>0</v>
      </c>
      <c r="AQ11" s="143"/>
      <c r="AR11" s="27"/>
      <c r="AS11" s="25"/>
      <c r="AT11" s="143"/>
      <c r="AU11" s="30"/>
      <c r="AV11" s="19">
        <f t="shared" si="8"/>
        <v>0</v>
      </c>
      <c r="AX11" s="8"/>
      <c r="AY11" s="2"/>
      <c r="AZ11" s="17"/>
      <c r="BA11" s="8"/>
      <c r="BB11" s="18"/>
      <c r="BC11" s="19">
        <f t="shared" si="9"/>
        <v>0</v>
      </c>
      <c r="BE11" s="8"/>
      <c r="BF11" s="2"/>
      <c r="BG11" s="17"/>
      <c r="BH11" s="8"/>
      <c r="BI11" s="18"/>
      <c r="BJ11" s="19">
        <f t="shared" si="10"/>
        <v>0</v>
      </c>
      <c r="BL11" s="8"/>
      <c r="BM11" s="2"/>
      <c r="BN11" s="17"/>
      <c r="BO11" s="8"/>
      <c r="BP11" s="18"/>
      <c r="BQ11" s="19">
        <f t="shared" si="136"/>
        <v>0</v>
      </c>
      <c r="BS11" s="8"/>
      <c r="BT11" s="2"/>
      <c r="BU11" s="17"/>
      <c r="BV11" s="8"/>
      <c r="BW11" s="377"/>
      <c r="BX11" s="19">
        <f t="shared" si="11"/>
        <v>0</v>
      </c>
      <c r="BZ11" s="8"/>
      <c r="CA11" s="2"/>
      <c r="CB11" s="17"/>
      <c r="CC11" s="8"/>
      <c r="CD11" s="18"/>
      <c r="CE11" s="19">
        <f t="shared" si="135"/>
        <v>0</v>
      </c>
      <c r="CG11" s="8"/>
      <c r="CH11" s="2"/>
      <c r="CI11" s="17"/>
      <c r="CJ11" s="8"/>
      <c r="CK11" s="18"/>
      <c r="CL11" s="19">
        <f t="shared" si="12"/>
        <v>0</v>
      </c>
      <c r="CN11" s="8"/>
      <c r="CO11" s="2"/>
      <c r="CP11" s="17"/>
      <c r="CQ11" s="8"/>
      <c r="CR11" s="18"/>
      <c r="CS11" s="19">
        <f t="shared" si="13"/>
        <v>0</v>
      </c>
      <c r="CU11" s="8"/>
      <c r="CV11" s="2"/>
      <c r="CW11" s="17"/>
      <c r="CX11" s="8"/>
      <c r="CY11" s="18"/>
      <c r="CZ11" s="19">
        <f t="shared" si="14"/>
        <v>0</v>
      </c>
      <c r="DB11" s="8"/>
      <c r="DC11" s="2"/>
      <c r="DD11" s="17"/>
      <c r="DE11" s="8"/>
      <c r="DF11" s="18"/>
      <c r="DG11" s="19">
        <f t="shared" si="15"/>
        <v>0</v>
      </c>
      <c r="DI11" s="8"/>
      <c r="DJ11" s="2"/>
      <c r="DK11" s="17"/>
      <c r="DL11" s="8"/>
      <c r="DM11" s="18"/>
      <c r="DN11" s="19">
        <f t="shared" si="16"/>
        <v>0</v>
      </c>
      <c r="DP11" s="8"/>
      <c r="DQ11" s="2"/>
      <c r="DR11" s="17"/>
      <c r="DS11" s="8"/>
      <c r="DT11" s="18"/>
      <c r="DU11" s="19">
        <f t="shared" si="17"/>
        <v>0</v>
      </c>
      <c r="DW11" s="8"/>
      <c r="DX11" s="2"/>
      <c r="DY11" s="17"/>
      <c r="DZ11" s="8"/>
      <c r="EA11" s="18"/>
      <c r="EB11" s="19">
        <f t="shared" si="18"/>
        <v>0</v>
      </c>
      <c r="ED11" s="8"/>
      <c r="EE11" s="2"/>
      <c r="EF11" s="17"/>
      <c r="EG11" s="8"/>
      <c r="EH11" s="18"/>
      <c r="EI11" s="19">
        <f t="shared" si="19"/>
        <v>0</v>
      </c>
      <c r="EK11" s="8"/>
      <c r="EL11" s="2"/>
      <c r="EM11" s="17"/>
      <c r="EN11" s="8"/>
      <c r="EO11" s="18"/>
      <c r="EP11" s="19">
        <f t="shared" si="20"/>
        <v>0</v>
      </c>
      <c r="ER11" s="8"/>
      <c r="ES11" s="2"/>
      <c r="ET11" s="17"/>
      <c r="EU11" s="8"/>
      <c r="EV11" s="18"/>
      <c r="EW11" s="19">
        <f t="shared" si="21"/>
        <v>0</v>
      </c>
      <c r="EY11" s="8"/>
      <c r="EZ11" s="2"/>
      <c r="FA11" s="17"/>
      <c r="FB11" s="8"/>
      <c r="FC11" s="18"/>
      <c r="FD11" s="19">
        <f t="shared" si="22"/>
        <v>0</v>
      </c>
      <c r="FF11" s="8"/>
      <c r="FG11" s="2"/>
      <c r="FH11" s="186"/>
      <c r="FI11" s="36"/>
      <c r="FJ11" s="18"/>
      <c r="FK11" s="187">
        <f t="shared" si="23"/>
        <v>0</v>
      </c>
      <c r="FM11" s="8"/>
      <c r="FN11" s="2"/>
      <c r="FO11" s="186"/>
      <c r="FP11" s="36"/>
      <c r="FQ11" s="18"/>
      <c r="FR11" s="187">
        <f t="shared" si="24"/>
        <v>0</v>
      </c>
      <c r="FT11" s="8"/>
      <c r="FU11" s="2"/>
      <c r="FV11" s="17"/>
      <c r="FW11" s="8"/>
      <c r="FX11" s="18"/>
      <c r="FY11" s="19">
        <f t="shared" si="25"/>
        <v>0</v>
      </c>
      <c r="GA11" s="8"/>
      <c r="GB11" s="2"/>
      <c r="GC11" s="17"/>
      <c r="GD11" s="8"/>
      <c r="GE11" s="18"/>
      <c r="GF11" s="19">
        <f t="shared" si="26"/>
        <v>0</v>
      </c>
      <c r="GH11" s="8"/>
      <c r="GI11" s="2"/>
      <c r="GJ11" s="17"/>
      <c r="GK11" s="8"/>
      <c r="GL11" s="18"/>
      <c r="GM11" s="19">
        <f t="shared" si="27"/>
        <v>0</v>
      </c>
      <c r="GO11" s="8"/>
      <c r="GP11" s="2"/>
      <c r="GQ11" s="17"/>
      <c r="GR11" s="8"/>
      <c r="GS11" s="18"/>
      <c r="GT11" s="19">
        <f t="shared" si="28"/>
        <v>0</v>
      </c>
      <c r="GV11" s="8"/>
      <c r="GW11" s="2"/>
      <c r="GX11" s="17"/>
      <c r="GY11" s="8"/>
      <c r="GZ11" s="18"/>
      <c r="HA11" s="19">
        <f t="shared" si="29"/>
        <v>0</v>
      </c>
      <c r="HC11" s="8"/>
      <c r="HD11" s="2"/>
      <c r="HE11" s="17"/>
      <c r="HF11" s="8"/>
      <c r="HG11" s="18"/>
      <c r="HH11" s="19">
        <f t="shared" si="30"/>
        <v>0</v>
      </c>
      <c r="HJ11" s="8"/>
      <c r="HK11" s="2"/>
      <c r="HL11" s="17"/>
      <c r="HM11" s="8"/>
      <c r="HN11" s="18"/>
      <c r="HO11" s="19">
        <f t="shared" si="31"/>
        <v>0</v>
      </c>
      <c r="HQ11" s="8"/>
      <c r="HR11" s="2"/>
      <c r="HS11" s="17"/>
      <c r="HT11" s="8"/>
      <c r="HU11" s="18"/>
      <c r="HV11" s="19">
        <f t="shared" si="32"/>
        <v>0</v>
      </c>
      <c r="HX11" s="8"/>
      <c r="HY11" s="2"/>
      <c r="HZ11" s="17"/>
      <c r="IA11" s="8"/>
      <c r="IB11" s="18"/>
      <c r="IC11" s="19">
        <f t="shared" si="33"/>
        <v>0</v>
      </c>
      <c r="IE11" s="8"/>
      <c r="IF11" s="2"/>
      <c r="IG11" s="17"/>
      <c r="IH11" s="8"/>
      <c r="II11" s="18"/>
      <c r="IJ11" s="19">
        <f t="shared" si="34"/>
        <v>0</v>
      </c>
      <c r="IL11" s="8"/>
      <c r="IM11" s="2"/>
      <c r="IN11" s="17"/>
      <c r="IO11" s="8"/>
      <c r="IP11" s="18"/>
      <c r="IQ11" s="19">
        <f t="shared" si="35"/>
        <v>0</v>
      </c>
      <c r="IS11" s="8"/>
      <c r="IT11" s="2"/>
      <c r="IU11" s="17"/>
      <c r="IV11" s="8"/>
      <c r="IW11" s="18"/>
      <c r="IX11" s="19">
        <f t="shared" si="36"/>
        <v>0</v>
      </c>
      <c r="IZ11" s="8"/>
      <c r="JA11" s="2"/>
      <c r="JB11" s="17"/>
      <c r="JC11" s="8"/>
      <c r="JD11" s="18"/>
      <c r="JE11" s="19">
        <f t="shared" si="37"/>
        <v>0</v>
      </c>
      <c r="JG11" s="8"/>
      <c r="JH11" s="2"/>
      <c r="JI11" s="17"/>
      <c r="JJ11" s="324"/>
      <c r="JK11" s="18"/>
      <c r="JL11" s="19">
        <f t="shared" si="38"/>
        <v>0</v>
      </c>
      <c r="JN11" s="8"/>
      <c r="JO11" s="2"/>
      <c r="JP11" s="17"/>
      <c r="JQ11" s="8"/>
      <c r="JR11" s="18"/>
      <c r="JS11" s="19">
        <f t="shared" si="39"/>
        <v>0</v>
      </c>
      <c r="JU11" s="8"/>
      <c r="JV11" s="2"/>
      <c r="JW11" s="17"/>
      <c r="JX11" s="8"/>
      <c r="JY11" s="18"/>
      <c r="JZ11" s="19">
        <f t="shared" si="40"/>
        <v>0</v>
      </c>
      <c r="KB11" s="8"/>
      <c r="KC11" s="2"/>
      <c r="KD11" s="17"/>
      <c r="KE11" s="8"/>
      <c r="KF11" s="18"/>
      <c r="KG11" s="19">
        <f t="shared" si="41"/>
        <v>0</v>
      </c>
      <c r="KI11" s="8"/>
      <c r="KJ11" s="2"/>
      <c r="KK11" s="17"/>
      <c r="KL11" s="8"/>
      <c r="KM11" s="18"/>
      <c r="KN11" s="19">
        <f t="shared" si="42"/>
        <v>0</v>
      </c>
      <c r="KP11" s="8"/>
      <c r="KQ11" s="2"/>
      <c r="KR11" s="17"/>
      <c r="KS11" s="8"/>
      <c r="KT11" s="18"/>
      <c r="KU11" s="19">
        <f t="shared" si="43"/>
        <v>0</v>
      </c>
      <c r="KW11" s="8"/>
      <c r="KX11" s="2"/>
      <c r="KY11" s="17"/>
      <c r="KZ11" s="8"/>
      <c r="LA11" s="18"/>
      <c r="LB11" s="19">
        <f t="shared" si="44"/>
        <v>0</v>
      </c>
      <c r="LD11" s="8"/>
      <c r="LE11" s="2"/>
      <c r="LF11" s="17"/>
      <c r="LG11" s="8"/>
      <c r="LH11" s="18"/>
      <c r="LI11" s="19">
        <f t="shared" si="45"/>
        <v>0</v>
      </c>
      <c r="LK11" s="8"/>
      <c r="LL11" s="2"/>
      <c r="LM11" s="17"/>
      <c r="LN11" s="8"/>
      <c r="LO11" s="18"/>
      <c r="LP11" s="19">
        <f t="shared" si="46"/>
        <v>0</v>
      </c>
      <c r="LR11" s="8"/>
      <c r="LS11" s="2"/>
      <c r="LT11" s="17"/>
      <c r="LU11" s="8"/>
      <c r="LV11" s="18"/>
      <c r="LW11" s="19">
        <f t="shared" si="47"/>
        <v>0</v>
      </c>
      <c r="LY11" s="8"/>
      <c r="LZ11" s="2"/>
      <c r="MA11" s="17"/>
      <c r="MB11" s="8"/>
      <c r="MC11" s="18"/>
      <c r="MD11" s="19">
        <f t="shared" si="48"/>
        <v>0</v>
      </c>
      <c r="MF11" s="8"/>
      <c r="MG11" s="2"/>
      <c r="MH11" s="25"/>
      <c r="MI11" s="8"/>
      <c r="MJ11" s="18"/>
      <c r="MK11" s="19">
        <f t="shared" si="49"/>
        <v>0</v>
      </c>
      <c r="MM11" s="8"/>
      <c r="MN11" s="2"/>
      <c r="MO11" s="25"/>
      <c r="MP11" s="8"/>
      <c r="MQ11" s="18"/>
      <c r="MR11" s="19">
        <f t="shared" si="50"/>
        <v>0</v>
      </c>
      <c r="MT11" s="8"/>
      <c r="MU11" s="2"/>
      <c r="MV11" s="25"/>
      <c r="MW11" s="8"/>
      <c r="MX11" s="18"/>
      <c r="MY11" s="19">
        <f t="shared" si="51"/>
        <v>0</v>
      </c>
      <c r="NA11" s="8"/>
      <c r="NB11" s="2"/>
      <c r="NC11" s="25"/>
      <c r="ND11" s="8"/>
      <c r="NE11" s="18"/>
      <c r="NF11" s="19">
        <f t="shared" si="52"/>
        <v>0</v>
      </c>
      <c r="NH11" s="8"/>
      <c r="NI11" s="2"/>
      <c r="NJ11" s="25"/>
      <c r="NK11" s="8"/>
      <c r="NL11" s="18"/>
      <c r="NM11" s="19">
        <f t="shared" si="53"/>
        <v>0</v>
      </c>
      <c r="NO11" s="8"/>
      <c r="NP11" s="2"/>
      <c r="NQ11" s="25"/>
      <c r="NR11" s="8"/>
      <c r="NS11" s="18"/>
      <c r="NT11" s="19">
        <f t="shared" si="54"/>
        <v>0</v>
      </c>
      <c r="NV11" s="8"/>
      <c r="NW11" s="2"/>
      <c r="NX11" s="25"/>
      <c r="NY11" s="8"/>
      <c r="NZ11" s="18"/>
      <c r="OA11" s="19">
        <f t="shared" si="55"/>
        <v>0</v>
      </c>
      <c r="OC11" s="143"/>
      <c r="OD11" s="27"/>
      <c r="OE11" s="25"/>
      <c r="OF11" s="54"/>
      <c r="OG11" s="30"/>
      <c r="OH11" s="19">
        <f t="shared" si="56"/>
        <v>0</v>
      </c>
      <c r="OJ11" s="8"/>
      <c r="OK11" s="2"/>
      <c r="OL11" s="17"/>
      <c r="OM11" s="252"/>
      <c r="ON11" s="18"/>
      <c r="OO11" s="19">
        <f t="shared" si="57"/>
        <v>0</v>
      </c>
      <c r="OQ11" s="8"/>
      <c r="OR11" s="2"/>
      <c r="OS11" s="17"/>
      <c r="OT11" s="302"/>
      <c r="OU11" s="18"/>
      <c r="OV11" s="19">
        <f t="shared" si="58"/>
        <v>0</v>
      </c>
      <c r="OX11" s="8"/>
      <c r="OY11" s="2"/>
      <c r="OZ11" s="17"/>
      <c r="PA11" s="8"/>
      <c r="PB11" s="18"/>
      <c r="PC11" s="19">
        <f t="shared" si="59"/>
        <v>0</v>
      </c>
      <c r="PE11" s="8"/>
      <c r="PF11" s="2"/>
      <c r="PG11" s="17"/>
      <c r="PH11" s="8"/>
      <c r="PI11" s="18"/>
      <c r="PJ11" s="19">
        <f t="shared" si="60"/>
        <v>0</v>
      </c>
      <c r="PL11" s="2"/>
      <c r="PM11" s="2"/>
      <c r="PN11" s="17"/>
      <c r="PO11" s="8"/>
      <c r="PP11" s="18"/>
      <c r="PQ11" s="19">
        <f t="shared" si="61"/>
        <v>0</v>
      </c>
      <c r="PS11" s="2"/>
      <c r="PT11" s="2"/>
      <c r="PU11" s="17"/>
      <c r="PV11" s="8"/>
      <c r="PW11" s="18"/>
      <c r="PX11" s="19">
        <f t="shared" si="62"/>
        <v>0</v>
      </c>
      <c r="PZ11" s="2"/>
      <c r="QA11" s="2"/>
      <c r="QB11" s="17"/>
      <c r="QC11" s="8"/>
      <c r="QD11" s="18"/>
      <c r="QE11" s="19">
        <f t="shared" si="63"/>
        <v>0</v>
      </c>
      <c r="QG11" s="8"/>
      <c r="QH11" s="2"/>
      <c r="QI11" s="17"/>
      <c r="QJ11" s="8"/>
      <c r="QK11" s="18"/>
      <c r="QL11" s="19">
        <f t="shared" si="64"/>
        <v>0</v>
      </c>
      <c r="QN11" s="2"/>
      <c r="QO11" s="2"/>
      <c r="QP11" s="17"/>
      <c r="QQ11" s="8"/>
      <c r="QR11" s="18"/>
      <c r="QS11" s="19">
        <f t="shared" si="65"/>
        <v>0</v>
      </c>
      <c r="QU11" s="2"/>
      <c r="QV11" s="2"/>
      <c r="QW11" s="17"/>
      <c r="QX11" s="8"/>
      <c r="QY11" s="18"/>
      <c r="QZ11" s="19">
        <f t="shared" si="66"/>
        <v>0</v>
      </c>
      <c r="RB11" s="2"/>
      <c r="RC11" s="2"/>
      <c r="RD11" s="17"/>
      <c r="RE11" s="8"/>
      <c r="RF11" s="18"/>
      <c r="RG11" s="19">
        <f t="shared" si="67"/>
        <v>0</v>
      </c>
      <c r="RI11" s="8"/>
      <c r="RJ11" s="2"/>
      <c r="RK11" s="17"/>
      <c r="RL11" s="8"/>
      <c r="RM11" s="18"/>
      <c r="RN11" s="19">
        <f t="shared" si="68"/>
        <v>0</v>
      </c>
      <c r="RP11" s="8"/>
      <c r="RQ11" s="2"/>
      <c r="RR11" s="17"/>
      <c r="RS11" s="8"/>
      <c r="RT11" s="18"/>
      <c r="RU11" s="19">
        <f t="shared" si="69"/>
        <v>0</v>
      </c>
      <c r="RW11" s="8"/>
      <c r="RX11" s="2"/>
      <c r="RY11" s="17"/>
      <c r="RZ11" s="8"/>
      <c r="SA11" s="18"/>
      <c r="SB11" s="19">
        <f t="shared" si="70"/>
        <v>0</v>
      </c>
      <c r="SD11" s="8"/>
      <c r="SE11" s="2"/>
      <c r="SF11" s="17"/>
      <c r="SG11" s="8"/>
      <c r="SH11" s="18"/>
      <c r="SI11" s="19">
        <f t="shared" si="71"/>
        <v>0</v>
      </c>
      <c r="SK11" s="8"/>
      <c r="SL11" s="2"/>
      <c r="SM11" s="17"/>
      <c r="SN11" s="8"/>
      <c r="SO11" s="18"/>
      <c r="SP11" s="19">
        <f t="shared" si="72"/>
        <v>0</v>
      </c>
      <c r="SR11" s="8"/>
      <c r="SS11" s="2"/>
      <c r="ST11" s="17"/>
      <c r="SU11" s="8"/>
      <c r="SV11" s="18"/>
      <c r="SW11" s="19">
        <f t="shared" si="73"/>
        <v>0</v>
      </c>
      <c r="SY11" s="8"/>
      <c r="SZ11" s="2"/>
      <c r="TA11" s="17"/>
      <c r="TB11" s="8"/>
      <c r="TC11" s="18"/>
      <c r="TD11" s="19">
        <f t="shared" si="74"/>
        <v>0</v>
      </c>
      <c r="TF11" s="8"/>
      <c r="TG11" s="2"/>
      <c r="TH11" s="17"/>
      <c r="TI11" s="8"/>
      <c r="TJ11" s="18"/>
      <c r="TK11" s="19">
        <f t="shared" si="75"/>
        <v>0</v>
      </c>
      <c r="TM11" s="8"/>
      <c r="TN11" s="2"/>
      <c r="TO11" s="17"/>
      <c r="TP11" s="8"/>
      <c r="TQ11" s="18"/>
      <c r="TR11" s="19">
        <f t="shared" si="76"/>
        <v>0</v>
      </c>
      <c r="TT11" s="8"/>
      <c r="TU11" s="2"/>
      <c r="TV11" s="17"/>
      <c r="TW11" s="8"/>
      <c r="TX11" s="18"/>
      <c r="TY11" s="19">
        <f t="shared" si="77"/>
        <v>0</v>
      </c>
      <c r="UA11" s="8"/>
      <c r="UB11" s="2"/>
      <c r="UC11" s="17"/>
      <c r="UD11" s="8"/>
      <c r="UE11" s="18"/>
      <c r="UF11" s="19">
        <f t="shared" si="78"/>
        <v>0</v>
      </c>
      <c r="UH11" s="8"/>
      <c r="UI11" s="2"/>
      <c r="UJ11" s="17"/>
      <c r="UK11" s="8"/>
      <c r="UL11" s="18"/>
      <c r="UM11" s="19">
        <f t="shared" si="79"/>
        <v>0</v>
      </c>
      <c r="UO11" s="8"/>
      <c r="UP11" s="2"/>
      <c r="UQ11" s="17"/>
      <c r="UR11" s="8"/>
      <c r="US11" s="18"/>
      <c r="UT11" s="19">
        <f t="shared" si="80"/>
        <v>0</v>
      </c>
      <c r="UV11" s="128"/>
      <c r="UW11" s="37"/>
      <c r="UX11" s="188"/>
      <c r="UY11" s="111"/>
      <c r="UZ11" s="30"/>
      <c r="VA11" s="187">
        <f t="shared" si="81"/>
        <v>0</v>
      </c>
      <c r="VC11" s="8"/>
      <c r="VD11" s="2"/>
      <c r="VE11" s="186"/>
      <c r="VF11" s="209"/>
      <c r="VG11" s="18"/>
      <c r="VH11" s="187">
        <f t="shared" si="82"/>
        <v>0</v>
      </c>
      <c r="VJ11" s="8"/>
      <c r="VK11" s="37"/>
      <c r="VL11" s="30"/>
      <c r="VM11" s="8"/>
      <c r="VN11" s="58"/>
      <c r="VO11" s="19">
        <f t="shared" si="83"/>
        <v>0</v>
      </c>
      <c r="VQ11" s="8"/>
      <c r="VR11" s="37"/>
      <c r="VS11" s="30"/>
      <c r="VT11" s="143"/>
      <c r="VU11" s="30"/>
      <c r="VV11" s="19">
        <f t="shared" si="84"/>
        <v>0</v>
      </c>
      <c r="VX11" s="8"/>
      <c r="VY11" s="148"/>
      <c r="VZ11" s="17"/>
      <c r="WA11" s="8"/>
      <c r="WB11" s="18"/>
      <c r="WC11" s="19">
        <f t="shared" si="85"/>
        <v>0</v>
      </c>
      <c r="WE11" s="8"/>
      <c r="WF11" s="2"/>
      <c r="WG11" s="17"/>
      <c r="WH11" s="143"/>
      <c r="WI11" s="18"/>
      <c r="WJ11" s="19">
        <f t="shared" si="86"/>
        <v>0</v>
      </c>
      <c r="WL11" s="8"/>
      <c r="WM11" s="2"/>
      <c r="WN11" s="17"/>
      <c r="WO11" s="143"/>
      <c r="WP11" s="18"/>
      <c r="WQ11" s="19">
        <f t="shared" si="87"/>
        <v>0</v>
      </c>
      <c r="WS11" s="8"/>
      <c r="WT11" s="2"/>
      <c r="WU11" s="17"/>
      <c r="WV11" s="143"/>
      <c r="WW11" s="18"/>
      <c r="WX11" s="19">
        <f t="shared" si="88"/>
        <v>0</v>
      </c>
      <c r="WZ11" s="8"/>
      <c r="XA11" s="2"/>
      <c r="XB11" s="17"/>
      <c r="XC11" s="143"/>
      <c r="XD11" s="18"/>
      <c r="XE11" s="19">
        <f t="shared" si="0"/>
        <v>0</v>
      </c>
      <c r="XG11" s="8"/>
      <c r="XH11" s="2"/>
      <c r="XI11" s="17"/>
      <c r="XJ11" s="143"/>
      <c r="XK11" s="18"/>
      <c r="XL11" s="19">
        <f t="shared" si="89"/>
        <v>0</v>
      </c>
      <c r="XN11" s="8"/>
      <c r="XO11" s="2"/>
      <c r="XP11" s="17"/>
      <c r="XQ11" s="143"/>
      <c r="XR11" s="18"/>
      <c r="XS11" s="19">
        <f t="shared" si="90"/>
        <v>0</v>
      </c>
      <c r="XU11" s="8" t="s">
        <v>78</v>
      </c>
      <c r="XV11" s="2"/>
      <c r="XW11" s="17"/>
      <c r="XX11" s="143"/>
      <c r="XY11" s="18"/>
      <c r="XZ11" s="19">
        <f t="shared" si="91"/>
        <v>0</v>
      </c>
      <c r="YB11" s="8"/>
      <c r="YC11" s="2"/>
      <c r="YD11" s="17"/>
      <c r="YE11" s="143"/>
      <c r="YF11" s="18"/>
      <c r="YG11" s="19">
        <f t="shared" si="92"/>
        <v>0</v>
      </c>
      <c r="YI11" s="8"/>
      <c r="YJ11" s="2"/>
      <c r="YK11" s="17"/>
      <c r="YL11" s="143"/>
      <c r="YM11" s="18"/>
      <c r="YN11" s="19">
        <f t="shared" si="93"/>
        <v>0</v>
      </c>
      <c r="YP11" s="8"/>
      <c r="YQ11" s="2"/>
      <c r="YR11" s="17"/>
      <c r="YS11" s="8"/>
      <c r="YT11" s="18"/>
      <c r="YU11" s="19">
        <f t="shared" si="94"/>
        <v>0</v>
      </c>
      <c r="YW11" s="8"/>
      <c r="YX11" s="2"/>
      <c r="YY11" s="17"/>
      <c r="YZ11" s="143"/>
      <c r="ZA11" s="18"/>
      <c r="ZB11" s="19">
        <f t="shared" si="95"/>
        <v>0</v>
      </c>
      <c r="ZD11" s="8"/>
      <c r="ZE11" s="2"/>
      <c r="ZF11" s="17"/>
      <c r="ZG11" s="143"/>
      <c r="ZH11" s="18"/>
      <c r="ZI11" s="19">
        <f t="shared" si="96"/>
        <v>0</v>
      </c>
      <c r="ZK11" s="8"/>
      <c r="ZL11" s="2"/>
      <c r="ZM11" s="17"/>
      <c r="ZN11" s="143"/>
      <c r="ZO11" s="18"/>
      <c r="ZP11" s="19">
        <f t="shared" si="97"/>
        <v>0</v>
      </c>
      <c r="ZR11" s="8"/>
      <c r="ZS11" s="2"/>
      <c r="ZT11" s="17"/>
      <c r="ZU11" s="143"/>
      <c r="ZV11" s="18"/>
      <c r="ZW11" s="19">
        <f t="shared" si="98"/>
        <v>0</v>
      </c>
      <c r="ZY11" s="8"/>
      <c r="ZZ11" s="2"/>
      <c r="AAA11" s="17"/>
      <c r="AAB11" s="143"/>
      <c r="AAC11" s="18"/>
      <c r="AAD11" s="19">
        <f t="shared" si="99"/>
        <v>0</v>
      </c>
      <c r="AAF11" s="8"/>
      <c r="AAG11" s="2"/>
      <c r="AAH11" s="17"/>
      <c r="AAI11" s="143"/>
      <c r="AAJ11" s="18"/>
      <c r="AAK11" s="19">
        <f t="shared" si="100"/>
        <v>0</v>
      </c>
      <c r="AAM11" s="8"/>
      <c r="AAN11" s="2"/>
      <c r="AAO11" s="17"/>
      <c r="AAP11" s="143"/>
      <c r="AAQ11" s="18"/>
      <c r="AAR11" s="19">
        <f t="shared" si="101"/>
        <v>0</v>
      </c>
      <c r="AAT11" s="8"/>
      <c r="AAU11" s="2"/>
      <c r="AAV11" s="17"/>
      <c r="AAW11" s="143"/>
      <c r="AAX11" s="18"/>
      <c r="AAY11" s="19">
        <f>AAY10+AAV11-AAX11</f>
        <v>0</v>
      </c>
      <c r="ABA11" s="8"/>
      <c r="ABB11" s="2"/>
      <c r="ABC11" s="17"/>
      <c r="ABD11" s="143"/>
      <c r="ABE11" s="18"/>
      <c r="ABF11" s="19">
        <f t="shared" si="102"/>
        <v>0</v>
      </c>
      <c r="ABH11" s="8"/>
      <c r="ABI11" s="2"/>
      <c r="ABJ11" s="17"/>
      <c r="ABK11" s="143"/>
      <c r="ABL11" s="18"/>
      <c r="ABM11" s="19">
        <f t="shared" si="103"/>
        <v>0</v>
      </c>
      <c r="ABO11" s="8"/>
      <c r="ABP11" s="2"/>
      <c r="ABQ11" s="17"/>
      <c r="ABR11" s="143"/>
      <c r="ABS11" s="18"/>
      <c r="ABT11" s="19">
        <f t="shared" si="1"/>
        <v>0</v>
      </c>
      <c r="ABV11" s="8"/>
      <c r="ABW11" s="345"/>
      <c r="ABX11" s="17"/>
      <c r="ABY11" s="143"/>
      <c r="ABZ11" s="18"/>
      <c r="ACA11" s="19">
        <f t="shared" si="104"/>
        <v>0</v>
      </c>
      <c r="ACC11" s="8"/>
      <c r="ACD11" s="2"/>
      <c r="ACE11" s="17"/>
      <c r="ACF11" s="143"/>
      <c r="ACG11" s="18"/>
      <c r="ACH11" s="19">
        <f t="shared" si="105"/>
        <v>0</v>
      </c>
      <c r="ACJ11" s="8"/>
      <c r="ACK11" s="2"/>
      <c r="ACL11" s="17"/>
      <c r="ACM11" s="143"/>
      <c r="ACN11" s="18"/>
      <c r="ACO11" s="19">
        <f t="shared" si="106"/>
        <v>0</v>
      </c>
      <c r="ACQ11" s="8"/>
      <c r="ACR11" s="2"/>
      <c r="ACS11" s="17"/>
      <c r="ACT11" s="143"/>
      <c r="ACU11" s="18"/>
      <c r="ACV11" s="19">
        <f>ACV10+ACS11-ACU11</f>
        <v>0</v>
      </c>
      <c r="ACX11" s="8"/>
      <c r="ACY11" s="2"/>
      <c r="ACZ11" s="17"/>
      <c r="ADA11" s="143"/>
      <c r="ADB11" s="18"/>
      <c r="ADC11" s="19">
        <f t="shared" si="107"/>
        <v>0</v>
      </c>
      <c r="ADE11" s="8"/>
      <c r="ADF11" s="2"/>
      <c r="ADG11" s="17"/>
      <c r="ADH11" s="143"/>
      <c r="ADI11" s="18"/>
      <c r="ADJ11" s="19">
        <f t="shared" si="108"/>
        <v>0</v>
      </c>
      <c r="ADL11" s="8"/>
      <c r="ADM11" s="2"/>
      <c r="ADN11" s="17"/>
      <c r="ADO11" s="143"/>
      <c r="ADP11" s="18"/>
      <c r="ADQ11" s="19">
        <f t="shared" si="109"/>
        <v>0</v>
      </c>
      <c r="ADS11" s="8"/>
      <c r="ADT11" s="2"/>
      <c r="ADU11" s="17"/>
      <c r="ADV11" s="143"/>
      <c r="ADW11" s="18"/>
      <c r="ADX11" s="19">
        <f t="shared" si="110"/>
        <v>0</v>
      </c>
      <c r="ADZ11" s="8"/>
      <c r="AEA11" s="259"/>
      <c r="AEB11" s="261"/>
      <c r="AEC11" s="321"/>
      <c r="AED11" s="261"/>
      <c r="AEE11" s="19">
        <f t="shared" si="111"/>
        <v>0</v>
      </c>
      <c r="AEG11" s="8"/>
      <c r="AEH11" s="437"/>
      <c r="AEI11" s="438"/>
      <c r="AEJ11" s="437"/>
      <c r="AEK11" s="438"/>
      <c r="AEL11" s="19">
        <f t="shared" si="112"/>
        <v>0</v>
      </c>
      <c r="AEN11" s="8"/>
      <c r="AEO11" s="2"/>
      <c r="AEP11" s="17"/>
      <c r="AEQ11" s="143"/>
      <c r="AER11" s="18"/>
      <c r="AES11" s="19">
        <f t="shared" si="113"/>
        <v>0</v>
      </c>
      <c r="AEU11" s="8"/>
      <c r="AEV11" s="2"/>
      <c r="AEW11" s="17"/>
      <c r="AEX11" s="143"/>
      <c r="AEY11" s="353"/>
      <c r="AEZ11" s="19">
        <f t="shared" si="114"/>
        <v>0</v>
      </c>
      <c r="AFB11" s="8"/>
      <c r="AFC11" s="2"/>
      <c r="AFD11" s="17"/>
      <c r="AFE11" s="143"/>
      <c r="AFF11" s="18"/>
      <c r="AFG11" s="19">
        <f t="shared" si="115"/>
        <v>0</v>
      </c>
      <c r="AFI11" s="8"/>
      <c r="AFJ11" s="2"/>
      <c r="AFK11" s="17"/>
      <c r="AFL11" s="143"/>
      <c r="AFM11" s="18"/>
      <c r="AFN11" s="19">
        <f t="shared" si="116"/>
        <v>0</v>
      </c>
      <c r="AFP11" s="8"/>
      <c r="AFQ11" s="2"/>
      <c r="AFR11" s="17"/>
      <c r="AFS11" s="224"/>
      <c r="AFT11" s="18"/>
      <c r="AFU11" s="19">
        <f t="shared" si="117"/>
        <v>0</v>
      </c>
      <c r="AFW11" s="8"/>
      <c r="AFX11" s="2"/>
      <c r="AFY11" s="17"/>
      <c r="AFZ11" s="224"/>
      <c r="AGA11" s="18"/>
      <c r="AGB11" s="19">
        <f t="shared" si="118"/>
        <v>0</v>
      </c>
      <c r="AGD11" s="8"/>
      <c r="AGE11" s="2"/>
      <c r="AGF11" s="17"/>
      <c r="AGG11" s="143"/>
      <c r="AGH11" s="18"/>
      <c r="AGI11" s="19">
        <f t="shared" si="119"/>
        <v>0</v>
      </c>
      <c r="AGK11" s="143"/>
      <c r="AGL11" s="175"/>
      <c r="AGM11" s="30"/>
      <c r="AGN11" s="143"/>
      <c r="AGO11" s="30"/>
      <c r="AGP11" s="19">
        <f t="shared" si="120"/>
        <v>0</v>
      </c>
      <c r="AGR11" s="143"/>
      <c r="AGS11" s="175"/>
      <c r="AGT11" s="30"/>
      <c r="AGU11" s="143"/>
      <c r="AGV11" s="30"/>
      <c r="AGW11" s="19">
        <f t="shared" si="121"/>
        <v>0</v>
      </c>
      <c r="AGY11" s="8"/>
      <c r="AGZ11" s="175"/>
      <c r="AHA11" s="30"/>
      <c r="AHB11" s="74"/>
      <c r="AHC11" s="18"/>
      <c r="AHD11" s="19">
        <f t="shared" si="122"/>
        <v>0</v>
      </c>
      <c r="AHF11" s="8"/>
      <c r="AHG11" s="175"/>
      <c r="AHH11" s="30"/>
      <c r="AHI11" s="8"/>
      <c r="AHJ11" s="18"/>
      <c r="AHK11" s="19">
        <f t="shared" si="123"/>
        <v>0</v>
      </c>
      <c r="AHM11" s="8"/>
      <c r="AHN11" s="175"/>
      <c r="AHO11" s="30"/>
      <c r="AHP11" s="8"/>
      <c r="AHQ11" s="18"/>
      <c r="AHR11" s="19">
        <f t="shared" si="124"/>
        <v>0</v>
      </c>
      <c r="AHT11" s="8"/>
      <c r="AHU11" s="175"/>
      <c r="AHV11" s="30"/>
      <c r="AHW11" s="8"/>
      <c r="AHX11" s="18"/>
      <c r="AHY11" s="19">
        <f t="shared" si="125"/>
        <v>0</v>
      </c>
      <c r="AIA11" s="8"/>
      <c r="AIB11" s="175"/>
      <c r="AIC11" s="30"/>
      <c r="AID11" s="8"/>
      <c r="AIE11" s="18"/>
      <c r="AIF11" s="19">
        <f t="shared" si="126"/>
        <v>0</v>
      </c>
      <c r="AIH11" s="8"/>
      <c r="AII11" s="175"/>
      <c r="AIJ11" s="30"/>
      <c r="AIK11" s="34"/>
      <c r="AIL11" s="18"/>
      <c r="AIM11" s="19">
        <f t="shared" si="127"/>
        <v>0</v>
      </c>
      <c r="AIO11" s="8"/>
      <c r="AIP11" s="175"/>
      <c r="AIQ11" s="30"/>
      <c r="AIR11" s="8"/>
      <c r="AIS11" s="18"/>
      <c r="AIT11" s="19">
        <f t="shared" si="128"/>
        <v>0</v>
      </c>
      <c r="AIV11" s="8"/>
      <c r="AIW11" s="175"/>
      <c r="AIX11" s="30"/>
      <c r="AIY11" s="8"/>
      <c r="AIZ11" s="18"/>
      <c r="AJA11" s="19">
        <f t="shared" si="129"/>
        <v>0</v>
      </c>
      <c r="AJC11" s="8"/>
      <c r="AJD11" s="175"/>
      <c r="AJE11" s="30"/>
      <c r="AJF11" s="8"/>
      <c r="AJG11" s="18"/>
      <c r="AJH11" s="19">
        <f t="shared" si="130"/>
        <v>0</v>
      </c>
      <c r="AJJ11" s="143"/>
      <c r="AJK11" s="27"/>
      <c r="AJL11" s="25"/>
      <c r="AJM11" s="143"/>
      <c r="AJN11" s="30"/>
      <c r="AJO11" s="19">
        <f t="shared" si="131"/>
        <v>0</v>
      </c>
      <c r="AJQ11" s="143"/>
      <c r="AJR11" s="27"/>
      <c r="AJS11" s="25"/>
      <c r="AJT11" s="143"/>
      <c r="AJU11" s="30"/>
      <c r="AJV11" s="19">
        <f t="shared" si="132"/>
        <v>0</v>
      </c>
      <c r="AJX11" s="143"/>
      <c r="AJY11" s="27"/>
      <c r="AJZ11" s="25"/>
      <c r="AKA11" s="143"/>
      <c r="AKB11" s="30"/>
      <c r="AKC11" s="19">
        <f t="shared" si="133"/>
        <v>0</v>
      </c>
      <c r="AKE11" s="8"/>
      <c r="AKF11" s="2"/>
      <c r="AKG11" s="17"/>
      <c r="AKH11" s="8"/>
      <c r="AKI11" s="18"/>
      <c r="AKJ11" s="19">
        <f t="shared" si="134"/>
        <v>0</v>
      </c>
    </row>
    <row r="12" spans="1:973">
      <c r="A12" s="8"/>
      <c r="B12" s="2"/>
      <c r="C12" s="17"/>
      <c r="D12" s="8"/>
      <c r="E12" s="85"/>
      <c r="F12" s="19">
        <f t="shared" si="2"/>
        <v>0</v>
      </c>
      <c r="H12" s="8"/>
      <c r="I12" s="2"/>
      <c r="J12" s="17"/>
      <c r="K12" s="8"/>
      <c r="L12" s="18"/>
      <c r="M12" s="19">
        <f t="shared" si="3"/>
        <v>0</v>
      </c>
      <c r="O12" s="8"/>
      <c r="P12" s="2"/>
      <c r="Q12" s="17"/>
      <c r="R12" s="8"/>
      <c r="S12" s="18"/>
      <c r="T12" s="19">
        <f t="shared" si="4"/>
        <v>0</v>
      </c>
      <c r="V12" s="8"/>
      <c r="W12" s="2"/>
      <c r="X12" s="17"/>
      <c r="Y12" s="8"/>
      <c r="Z12" s="18"/>
      <c r="AA12" s="19">
        <f t="shared" si="5"/>
        <v>0</v>
      </c>
      <c r="AC12" s="143"/>
      <c r="AD12" s="27"/>
      <c r="AE12" s="25"/>
      <c r="AF12" s="143"/>
      <c r="AG12" s="30"/>
      <c r="AH12" s="19">
        <f t="shared" si="6"/>
        <v>0</v>
      </c>
      <c r="AJ12" s="143"/>
      <c r="AK12" s="27"/>
      <c r="AL12" s="25"/>
      <c r="AM12" s="143"/>
      <c r="AN12" s="30"/>
      <c r="AO12" s="19">
        <f t="shared" si="7"/>
        <v>0</v>
      </c>
      <c r="AQ12" s="143"/>
      <c r="AR12" s="27"/>
      <c r="AS12" s="25"/>
      <c r="AT12" s="143"/>
      <c r="AU12" s="30"/>
      <c r="AV12" s="19">
        <f t="shared" si="8"/>
        <v>0</v>
      </c>
      <c r="AX12" s="8"/>
      <c r="AY12" s="2"/>
      <c r="AZ12" s="17"/>
      <c r="BA12" s="8"/>
      <c r="BB12" s="18"/>
      <c r="BC12" s="19">
        <f t="shared" si="9"/>
        <v>0</v>
      </c>
      <c r="BE12" s="8"/>
      <c r="BF12" s="2"/>
      <c r="BG12" s="17"/>
      <c r="BH12" s="8"/>
      <c r="BI12" s="18"/>
      <c r="BJ12" s="19">
        <f t="shared" si="10"/>
        <v>0</v>
      </c>
      <c r="BL12" s="8"/>
      <c r="BM12" s="2"/>
      <c r="BN12" s="17"/>
      <c r="BO12" s="8"/>
      <c r="BP12" s="18"/>
      <c r="BQ12" s="19">
        <f t="shared" si="136"/>
        <v>0</v>
      </c>
      <c r="BS12" s="8"/>
      <c r="BT12" s="2"/>
      <c r="BU12" s="17"/>
      <c r="BV12" s="8"/>
      <c r="BW12" s="353"/>
      <c r="BX12" s="19">
        <f t="shared" si="11"/>
        <v>0</v>
      </c>
      <c r="BZ12" s="8"/>
      <c r="CA12" s="2"/>
      <c r="CB12" s="17"/>
      <c r="CC12" s="8"/>
      <c r="CD12" s="18"/>
      <c r="CE12" s="19">
        <f t="shared" si="135"/>
        <v>0</v>
      </c>
      <c r="CG12" s="8"/>
      <c r="CH12" s="2"/>
      <c r="CI12" s="17"/>
      <c r="CJ12" s="8"/>
      <c r="CK12" s="18"/>
      <c r="CL12" s="19">
        <f t="shared" si="12"/>
        <v>0</v>
      </c>
      <c r="CN12" s="8"/>
      <c r="CO12" s="2"/>
      <c r="CP12" s="17"/>
      <c r="CQ12" s="8"/>
      <c r="CR12" s="18"/>
      <c r="CS12" s="19">
        <f t="shared" si="13"/>
        <v>0</v>
      </c>
      <c r="CU12" s="8"/>
      <c r="CV12" s="2"/>
      <c r="CW12" s="17"/>
      <c r="CX12" s="8"/>
      <c r="CY12" s="18"/>
      <c r="CZ12" s="19">
        <f t="shared" si="14"/>
        <v>0</v>
      </c>
      <c r="DB12" s="8"/>
      <c r="DC12" s="2"/>
      <c r="DD12" s="17"/>
      <c r="DE12" s="8"/>
      <c r="DF12" s="18"/>
      <c r="DG12" s="19">
        <f t="shared" si="15"/>
        <v>0</v>
      </c>
      <c r="DI12" s="8"/>
      <c r="DJ12" s="2"/>
      <c r="DK12" s="17"/>
      <c r="DL12" s="8"/>
      <c r="DM12" s="18"/>
      <c r="DN12" s="19">
        <f t="shared" si="16"/>
        <v>0</v>
      </c>
      <c r="DP12" s="8"/>
      <c r="DQ12" s="2"/>
      <c r="DR12" s="17"/>
      <c r="DS12" s="8"/>
      <c r="DT12" s="18"/>
      <c r="DU12" s="19">
        <f t="shared" si="17"/>
        <v>0</v>
      </c>
      <c r="DW12" s="8"/>
      <c r="DX12" s="2"/>
      <c r="DY12" s="17"/>
      <c r="DZ12" s="8"/>
      <c r="EA12" s="18"/>
      <c r="EB12" s="19">
        <f t="shared" si="18"/>
        <v>0</v>
      </c>
      <c r="ED12" s="8"/>
      <c r="EE12" s="2"/>
      <c r="EF12" s="17"/>
      <c r="EG12" s="8"/>
      <c r="EH12" s="18"/>
      <c r="EI12" s="19">
        <f t="shared" si="19"/>
        <v>0</v>
      </c>
      <c r="EK12" s="8"/>
      <c r="EL12" s="2"/>
      <c r="EM12" s="17"/>
      <c r="EN12" s="8"/>
      <c r="EO12" s="18"/>
      <c r="EP12" s="19">
        <f t="shared" si="20"/>
        <v>0</v>
      </c>
      <c r="ER12" s="8"/>
      <c r="ES12" s="2"/>
      <c r="ET12" s="17"/>
      <c r="EU12" s="8"/>
      <c r="EV12" s="18"/>
      <c r="EW12" s="19">
        <f t="shared" si="21"/>
        <v>0</v>
      </c>
      <c r="EY12" s="8"/>
      <c r="EZ12" s="2"/>
      <c r="FA12" s="17"/>
      <c r="FB12" s="8"/>
      <c r="FC12" s="18"/>
      <c r="FD12" s="19">
        <f t="shared" si="22"/>
        <v>0</v>
      </c>
      <c r="FF12" s="8"/>
      <c r="FG12" s="406"/>
      <c r="FH12" s="186"/>
      <c r="FI12" s="235"/>
      <c r="FJ12" s="18"/>
      <c r="FK12" s="187">
        <f t="shared" si="23"/>
        <v>0</v>
      </c>
      <c r="FM12" s="8"/>
      <c r="FN12" s="406"/>
      <c r="FO12" s="186"/>
      <c r="FP12" s="235"/>
      <c r="FQ12" s="18"/>
      <c r="FR12" s="187">
        <f t="shared" si="24"/>
        <v>0</v>
      </c>
      <c r="FT12" s="8"/>
      <c r="FU12" s="37"/>
      <c r="FV12" s="30"/>
      <c r="FW12" s="8"/>
      <c r="FX12" s="30"/>
      <c r="FY12" s="19">
        <f t="shared" si="25"/>
        <v>0</v>
      </c>
      <c r="GA12" s="8"/>
      <c r="GB12" s="37"/>
      <c r="GC12" s="30"/>
      <c r="GD12" s="8"/>
      <c r="GE12" s="30"/>
      <c r="GF12" s="19">
        <f t="shared" si="26"/>
        <v>0</v>
      </c>
      <c r="GH12" s="8"/>
      <c r="GI12" s="2"/>
      <c r="GJ12" s="17"/>
      <c r="GK12" s="8"/>
      <c r="GL12" s="18"/>
      <c r="GM12" s="19">
        <f t="shared" si="27"/>
        <v>0</v>
      </c>
      <c r="GO12" s="8"/>
      <c r="GP12" s="2"/>
      <c r="GQ12" s="17"/>
      <c r="GR12" s="8"/>
      <c r="GS12" s="18"/>
      <c r="GT12" s="19">
        <f t="shared" si="28"/>
        <v>0</v>
      </c>
      <c r="GV12" s="8"/>
      <c r="GW12" s="2"/>
      <c r="GX12" s="17"/>
      <c r="GY12" s="8"/>
      <c r="GZ12" s="18"/>
      <c r="HA12" s="19">
        <f t="shared" si="29"/>
        <v>0</v>
      </c>
      <c r="HC12" s="8"/>
      <c r="HD12" s="2"/>
      <c r="HE12" s="17"/>
      <c r="HF12" s="8"/>
      <c r="HG12" s="18"/>
      <c r="HH12" s="19">
        <f t="shared" si="30"/>
        <v>0</v>
      </c>
      <c r="HJ12" s="8"/>
      <c r="HK12" s="2"/>
      <c r="HL12" s="17"/>
      <c r="HM12" s="8"/>
      <c r="HN12" s="18"/>
      <c r="HO12" s="19">
        <f t="shared" si="31"/>
        <v>0</v>
      </c>
      <c r="HQ12" s="8"/>
      <c r="HR12" s="2"/>
      <c r="HS12" s="17"/>
      <c r="HT12" s="8"/>
      <c r="HU12" s="18"/>
      <c r="HV12" s="19">
        <f t="shared" si="32"/>
        <v>0</v>
      </c>
      <c r="HX12" s="8"/>
      <c r="HY12" s="2"/>
      <c r="HZ12" s="17"/>
      <c r="IA12" s="8"/>
      <c r="IB12" s="18"/>
      <c r="IC12" s="19">
        <f t="shared" si="33"/>
        <v>0</v>
      </c>
      <c r="IE12" s="8"/>
      <c r="IF12" s="2"/>
      <c r="IG12" s="17"/>
      <c r="IH12" s="8"/>
      <c r="II12" s="18"/>
      <c r="IJ12" s="19">
        <f t="shared" si="34"/>
        <v>0</v>
      </c>
      <c r="IL12" s="8"/>
      <c r="IM12" s="2"/>
      <c r="IN12" s="17"/>
      <c r="IO12" s="8"/>
      <c r="IP12" s="18"/>
      <c r="IQ12" s="19">
        <f t="shared" si="35"/>
        <v>0</v>
      </c>
      <c r="IS12" s="8"/>
      <c r="IT12" s="2"/>
      <c r="IU12" s="17"/>
      <c r="IV12" s="8"/>
      <c r="IW12" s="18"/>
      <c r="IX12" s="19">
        <f t="shared" si="36"/>
        <v>0</v>
      </c>
      <c r="IZ12" s="8"/>
      <c r="JA12" s="2"/>
      <c r="JB12" s="17"/>
      <c r="JC12" s="8"/>
      <c r="JD12" s="18"/>
      <c r="JE12" s="19">
        <f t="shared" si="37"/>
        <v>0</v>
      </c>
      <c r="JG12" s="8"/>
      <c r="JH12" s="2"/>
      <c r="JI12" s="17"/>
      <c r="JJ12" s="324"/>
      <c r="JK12" s="18"/>
      <c r="JL12" s="19">
        <f t="shared" si="38"/>
        <v>0</v>
      </c>
      <c r="JN12" s="278"/>
      <c r="JO12" s="2"/>
      <c r="JP12" s="17"/>
      <c r="JQ12" s="8"/>
      <c r="JR12" s="18"/>
      <c r="JS12" s="19">
        <f t="shared" si="39"/>
        <v>0</v>
      </c>
      <c r="JU12" s="8"/>
      <c r="JV12" s="2"/>
      <c r="JW12" s="17"/>
      <c r="JX12" s="8"/>
      <c r="JY12" s="18"/>
      <c r="JZ12" s="19">
        <f t="shared" si="40"/>
        <v>0</v>
      </c>
      <c r="KB12" s="8"/>
      <c r="KC12" s="2"/>
      <c r="KD12" s="17"/>
      <c r="KE12" s="8"/>
      <c r="KF12" s="18"/>
      <c r="KG12" s="19">
        <f t="shared" si="41"/>
        <v>0</v>
      </c>
      <c r="KI12" s="8"/>
      <c r="KJ12" s="2"/>
      <c r="KK12" s="17"/>
      <c r="KL12" s="8"/>
      <c r="KM12" s="18"/>
      <c r="KN12" s="19">
        <f t="shared" si="42"/>
        <v>0</v>
      </c>
      <c r="KP12" s="8"/>
      <c r="KQ12" s="2"/>
      <c r="KR12" s="17"/>
      <c r="KS12" s="8"/>
      <c r="KT12" s="18"/>
      <c r="KU12" s="19">
        <f t="shared" si="43"/>
        <v>0</v>
      </c>
      <c r="KW12" s="8"/>
      <c r="KX12" s="2"/>
      <c r="KY12" s="17"/>
      <c r="KZ12" s="8"/>
      <c r="LA12" s="18"/>
      <c r="LB12" s="19">
        <f t="shared" si="44"/>
        <v>0</v>
      </c>
      <c r="LD12" s="8"/>
      <c r="LE12" s="2"/>
      <c r="LF12" s="17"/>
      <c r="LG12" s="8"/>
      <c r="LH12" s="18"/>
      <c r="LI12" s="19">
        <f t="shared" si="45"/>
        <v>0</v>
      </c>
      <c r="LK12" s="8"/>
      <c r="LL12" s="2"/>
      <c r="LM12" s="17"/>
      <c r="LN12" s="8"/>
      <c r="LO12" s="18"/>
      <c r="LP12" s="19">
        <f t="shared" si="46"/>
        <v>0</v>
      </c>
      <c r="LR12" s="8"/>
      <c r="LS12" s="2"/>
      <c r="LT12" s="17"/>
      <c r="LU12" s="8"/>
      <c r="LV12" s="18"/>
      <c r="LW12" s="19">
        <f t="shared" si="47"/>
        <v>0</v>
      </c>
      <c r="LY12" s="8"/>
      <c r="LZ12" s="2"/>
      <c r="MA12" s="17"/>
      <c r="MB12" s="8"/>
      <c r="MC12" s="18"/>
      <c r="MD12" s="19">
        <f t="shared" si="48"/>
        <v>0</v>
      </c>
      <c r="MF12" s="8"/>
      <c r="MG12" s="2"/>
      <c r="MH12" s="17"/>
      <c r="MI12" s="8"/>
      <c r="MJ12" s="18"/>
      <c r="MK12" s="19">
        <f t="shared" si="49"/>
        <v>0</v>
      </c>
      <c r="MM12" s="8"/>
      <c r="MN12" s="2"/>
      <c r="MO12" s="17"/>
      <c r="MP12" s="8"/>
      <c r="MQ12" s="18"/>
      <c r="MR12" s="19">
        <f t="shared" si="50"/>
        <v>0</v>
      </c>
      <c r="MT12" s="8"/>
      <c r="MU12" s="2"/>
      <c r="MV12" s="17"/>
      <c r="MW12" s="8"/>
      <c r="MX12" s="18"/>
      <c r="MY12" s="19">
        <f t="shared" si="51"/>
        <v>0</v>
      </c>
      <c r="NA12" s="8"/>
      <c r="NB12" s="2"/>
      <c r="NC12" s="17"/>
      <c r="ND12" s="8"/>
      <c r="NE12" s="18"/>
      <c r="NF12" s="19">
        <f t="shared" si="52"/>
        <v>0</v>
      </c>
      <c r="NH12" s="8"/>
      <c r="NI12" s="2"/>
      <c r="NJ12" s="17"/>
      <c r="NK12" s="8"/>
      <c r="NL12" s="18"/>
      <c r="NM12" s="19">
        <f t="shared" si="53"/>
        <v>0</v>
      </c>
      <c r="NO12" s="8"/>
      <c r="NP12" s="2"/>
      <c r="NQ12" s="17"/>
      <c r="NR12" s="8"/>
      <c r="NS12" s="18"/>
      <c r="NT12" s="19">
        <f t="shared" si="54"/>
        <v>0</v>
      </c>
      <c r="NV12" s="8"/>
      <c r="NW12" s="2"/>
      <c r="NX12" s="17"/>
      <c r="NY12" s="8"/>
      <c r="NZ12" s="18"/>
      <c r="OA12" s="19">
        <f t="shared" si="55"/>
        <v>0</v>
      </c>
      <c r="OC12" s="8"/>
      <c r="OD12" s="2"/>
      <c r="OE12" s="17"/>
      <c r="OF12" s="252"/>
      <c r="OG12" s="18"/>
      <c r="OH12" s="19">
        <f t="shared" si="56"/>
        <v>0</v>
      </c>
      <c r="OJ12" s="8"/>
      <c r="OK12" s="2"/>
      <c r="OL12" s="17"/>
      <c r="OM12" s="252"/>
      <c r="ON12" s="18"/>
      <c r="OO12" s="19">
        <f t="shared" si="57"/>
        <v>0</v>
      </c>
      <c r="OQ12" s="8"/>
      <c r="OR12" s="2"/>
      <c r="OS12" s="17"/>
      <c r="OT12" s="252"/>
      <c r="OU12" s="18"/>
      <c r="OV12" s="19">
        <f t="shared" si="58"/>
        <v>0</v>
      </c>
      <c r="OX12" s="2"/>
      <c r="OY12" s="2"/>
      <c r="OZ12" s="17"/>
      <c r="PA12" s="8"/>
      <c r="PB12" s="18"/>
      <c r="PC12" s="19">
        <f t="shared" si="59"/>
        <v>0</v>
      </c>
      <c r="PE12" s="8"/>
      <c r="PF12" s="2"/>
      <c r="PG12" s="17"/>
      <c r="PH12" s="8"/>
      <c r="PI12" s="18"/>
      <c r="PJ12" s="19">
        <f t="shared" si="60"/>
        <v>0</v>
      </c>
      <c r="PL12" s="2"/>
      <c r="PM12" s="2"/>
      <c r="PN12" s="17"/>
      <c r="PO12" s="8"/>
      <c r="PP12" s="18"/>
      <c r="PQ12" s="19">
        <f t="shared" si="61"/>
        <v>0</v>
      </c>
      <c r="PS12" s="2"/>
      <c r="PT12" s="2"/>
      <c r="PU12" s="17"/>
      <c r="PV12" s="8"/>
      <c r="PW12" s="18"/>
      <c r="PX12" s="19">
        <f t="shared" si="62"/>
        <v>0</v>
      </c>
      <c r="PZ12" s="2"/>
      <c r="QA12" s="2"/>
      <c r="QB12" s="17"/>
      <c r="QC12" s="8"/>
      <c r="QD12" s="18"/>
      <c r="QE12" s="19">
        <f t="shared" si="63"/>
        <v>0</v>
      </c>
      <c r="QG12" s="8"/>
      <c r="QH12" s="2"/>
      <c r="QI12" s="17"/>
      <c r="QJ12" s="8"/>
      <c r="QK12" s="18"/>
      <c r="QL12" s="19">
        <f t="shared" si="64"/>
        <v>0</v>
      </c>
      <c r="QN12" s="2"/>
      <c r="QO12" s="2"/>
      <c r="QP12" s="17"/>
      <c r="QQ12" s="8"/>
      <c r="QR12" s="18"/>
      <c r="QS12" s="19">
        <f t="shared" si="65"/>
        <v>0</v>
      </c>
      <c r="QU12" s="2"/>
      <c r="QV12" s="2"/>
      <c r="QW12" s="17"/>
      <c r="QX12" s="8"/>
      <c r="QY12" s="18"/>
      <c r="QZ12" s="19">
        <f t="shared" si="66"/>
        <v>0</v>
      </c>
      <c r="RB12" s="2"/>
      <c r="RC12" s="2"/>
      <c r="RD12" s="17"/>
      <c r="RE12" s="8"/>
      <c r="RF12" s="18"/>
      <c r="RG12" s="19">
        <f t="shared" si="67"/>
        <v>0</v>
      </c>
      <c r="RI12" s="8"/>
      <c r="RJ12" s="2"/>
      <c r="RK12" s="17"/>
      <c r="RL12" s="8"/>
      <c r="RM12" s="18"/>
      <c r="RN12" s="19">
        <f t="shared" si="68"/>
        <v>0</v>
      </c>
      <c r="RP12" s="8"/>
      <c r="RQ12" s="2"/>
      <c r="RR12" s="17"/>
      <c r="RS12" s="8"/>
      <c r="RT12" s="18"/>
      <c r="RU12" s="19">
        <f t="shared" si="69"/>
        <v>0</v>
      </c>
      <c r="RW12" s="8"/>
      <c r="RX12" s="2"/>
      <c r="RY12" s="17"/>
      <c r="RZ12" s="8"/>
      <c r="SA12" s="18"/>
      <c r="SB12" s="19">
        <f t="shared" si="70"/>
        <v>0</v>
      </c>
      <c r="SD12" s="8"/>
      <c r="SE12" s="2"/>
      <c r="SF12" s="17"/>
      <c r="SG12" s="8"/>
      <c r="SH12" s="18"/>
      <c r="SI12" s="19">
        <f t="shared" si="71"/>
        <v>0</v>
      </c>
      <c r="SK12" s="8"/>
      <c r="SL12" s="259"/>
      <c r="SM12" s="17"/>
      <c r="SN12" s="8"/>
      <c r="SO12" s="18"/>
      <c r="SP12" s="19">
        <f t="shared" si="72"/>
        <v>0</v>
      </c>
      <c r="SR12" s="8"/>
      <c r="SS12" s="2"/>
      <c r="ST12" s="17"/>
      <c r="SU12" s="8"/>
      <c r="SV12" s="18"/>
      <c r="SW12" s="19">
        <f t="shared" si="73"/>
        <v>0</v>
      </c>
      <c r="SY12" s="8"/>
      <c r="SZ12" s="2"/>
      <c r="TA12" s="17"/>
      <c r="TB12" s="8"/>
      <c r="TC12" s="18"/>
      <c r="TD12" s="19">
        <f t="shared" si="74"/>
        <v>0</v>
      </c>
      <c r="TF12" s="8"/>
      <c r="TG12" s="2"/>
      <c r="TH12" s="17"/>
      <c r="TI12" s="8"/>
      <c r="TJ12" s="18"/>
      <c r="TK12" s="19">
        <f t="shared" si="75"/>
        <v>0</v>
      </c>
      <c r="TM12" s="8"/>
      <c r="TN12" s="2"/>
      <c r="TO12" s="17"/>
      <c r="TP12" s="8"/>
      <c r="TQ12" s="18"/>
      <c r="TR12" s="19">
        <f t="shared" si="76"/>
        <v>0</v>
      </c>
      <c r="TT12" s="8"/>
      <c r="TU12" s="2"/>
      <c r="TV12" s="17"/>
      <c r="TW12" s="74"/>
      <c r="TX12" s="18"/>
      <c r="TY12" s="19">
        <f t="shared" si="77"/>
        <v>0</v>
      </c>
      <c r="UA12" s="8"/>
      <c r="UB12" s="2"/>
      <c r="UC12" s="17"/>
      <c r="UD12" s="8"/>
      <c r="UE12" s="18"/>
      <c r="UF12" s="19">
        <f t="shared" si="78"/>
        <v>0</v>
      </c>
      <c r="UH12" s="8"/>
      <c r="UI12" s="2"/>
      <c r="UJ12" s="17"/>
      <c r="UK12" s="74"/>
      <c r="UL12" s="18"/>
      <c r="UM12" s="19">
        <f t="shared" si="79"/>
        <v>0</v>
      </c>
      <c r="UO12" s="8"/>
      <c r="UP12" s="2"/>
      <c r="UQ12" s="17"/>
      <c r="UR12" s="8"/>
      <c r="US12" s="18"/>
      <c r="UT12" s="19">
        <f t="shared" si="80"/>
        <v>0</v>
      </c>
      <c r="UV12" s="128"/>
      <c r="UW12" s="37"/>
      <c r="UX12" s="188"/>
      <c r="UY12" s="111"/>
      <c r="UZ12" s="30"/>
      <c r="VA12" s="187">
        <f t="shared" si="81"/>
        <v>0</v>
      </c>
      <c r="VC12" s="8"/>
      <c r="VD12" s="2"/>
      <c r="VE12" s="186"/>
      <c r="VF12" s="209"/>
      <c r="VG12" s="18"/>
      <c r="VH12" s="187">
        <f t="shared" si="82"/>
        <v>0</v>
      </c>
      <c r="VJ12" s="8"/>
      <c r="VK12" s="37"/>
      <c r="VL12" s="30"/>
      <c r="VM12" s="143"/>
      <c r="VN12" s="58"/>
      <c r="VO12" s="19">
        <f t="shared" si="83"/>
        <v>0</v>
      </c>
      <c r="VQ12" s="2"/>
      <c r="VR12" s="2"/>
      <c r="VS12" s="17"/>
      <c r="VT12" s="8"/>
      <c r="VU12" s="18"/>
      <c r="VV12" s="19">
        <f t="shared" si="84"/>
        <v>0</v>
      </c>
      <c r="VX12" s="8"/>
      <c r="VY12" s="2"/>
      <c r="VZ12" s="17"/>
      <c r="WA12" s="8"/>
      <c r="WB12" s="18"/>
      <c r="WC12" s="19">
        <f t="shared" si="85"/>
        <v>0</v>
      </c>
      <c r="WE12" s="8"/>
      <c r="WF12" s="2"/>
      <c r="WG12" s="17"/>
      <c r="WH12" s="8"/>
      <c r="WI12" s="18"/>
      <c r="WJ12" s="19">
        <f t="shared" si="86"/>
        <v>0</v>
      </c>
      <c r="WL12" s="8"/>
      <c r="WM12" s="2"/>
      <c r="WN12" s="17"/>
      <c r="WO12" s="8"/>
      <c r="WP12" s="18"/>
      <c r="WQ12" s="19">
        <f t="shared" si="87"/>
        <v>0</v>
      </c>
      <c r="WS12" s="8"/>
      <c r="WT12" s="2"/>
      <c r="WU12" s="17"/>
      <c r="WV12" s="8"/>
      <c r="WW12" s="18"/>
      <c r="WX12" s="19">
        <f t="shared" si="88"/>
        <v>0</v>
      </c>
      <c r="WZ12" s="8"/>
      <c r="XA12" s="2"/>
      <c r="XB12" s="17"/>
      <c r="XC12" s="8"/>
      <c r="XD12" s="18"/>
      <c r="XE12" s="19">
        <f t="shared" si="0"/>
        <v>0</v>
      </c>
      <c r="XG12" s="8"/>
      <c r="XH12" s="2"/>
      <c r="XI12" s="17"/>
      <c r="XJ12" s="8"/>
      <c r="XK12" s="18"/>
      <c r="XL12" s="19">
        <f t="shared" si="89"/>
        <v>0</v>
      </c>
      <c r="XN12" s="8"/>
      <c r="XO12" s="2"/>
      <c r="XP12" s="17"/>
      <c r="XQ12" s="8"/>
      <c r="XR12" s="18"/>
      <c r="XS12" s="19">
        <f t="shared" si="90"/>
        <v>0</v>
      </c>
      <c r="XU12" s="8"/>
      <c r="XV12" s="2"/>
      <c r="XW12" s="17"/>
      <c r="XX12" s="8"/>
      <c r="XY12" s="18"/>
      <c r="XZ12" s="19">
        <f t="shared" si="91"/>
        <v>0</v>
      </c>
      <c r="YB12" s="34"/>
      <c r="YC12" s="2"/>
      <c r="YD12" s="17"/>
      <c r="YE12" s="8"/>
      <c r="YF12" s="18"/>
      <c r="YG12" s="19">
        <f t="shared" si="92"/>
        <v>0</v>
      </c>
      <c r="YI12" s="8"/>
      <c r="YJ12" s="2"/>
      <c r="YK12" s="17"/>
      <c r="YL12" s="8"/>
      <c r="YM12" s="18"/>
      <c r="YN12" s="19">
        <f t="shared" si="93"/>
        <v>0</v>
      </c>
      <c r="YP12" s="34"/>
      <c r="YQ12" s="2"/>
      <c r="YR12" s="17"/>
      <c r="YS12" s="8"/>
      <c r="YT12" s="18"/>
      <c r="YU12" s="19">
        <f t="shared" si="94"/>
        <v>0</v>
      </c>
      <c r="YW12" s="8"/>
      <c r="YX12" s="2"/>
      <c r="YY12" s="17"/>
      <c r="YZ12" s="8"/>
      <c r="ZA12" s="18"/>
      <c r="ZB12" s="19">
        <f t="shared" si="95"/>
        <v>0</v>
      </c>
      <c r="ZD12" s="8"/>
      <c r="ZE12" s="2"/>
      <c r="ZF12" s="17"/>
      <c r="ZG12" s="8"/>
      <c r="ZH12" s="18"/>
      <c r="ZI12" s="19">
        <f t="shared" si="96"/>
        <v>0</v>
      </c>
      <c r="ZK12" s="8"/>
      <c r="ZL12" s="2"/>
      <c r="ZM12" s="17"/>
      <c r="ZN12" s="8"/>
      <c r="ZO12" s="18"/>
      <c r="ZP12" s="19">
        <f t="shared" si="97"/>
        <v>0</v>
      </c>
      <c r="ZR12" s="8"/>
      <c r="ZS12" s="2"/>
      <c r="ZT12" s="17"/>
      <c r="ZU12" s="8"/>
      <c r="ZV12" s="18"/>
      <c r="ZW12" s="19">
        <f t="shared" si="98"/>
        <v>0</v>
      </c>
      <c r="ZY12" s="8"/>
      <c r="ZZ12" s="2"/>
      <c r="AAA12" s="17"/>
      <c r="AAB12" s="8"/>
      <c r="AAC12" s="18"/>
      <c r="AAD12" s="19">
        <f t="shared" si="99"/>
        <v>0</v>
      </c>
      <c r="AAF12" s="8"/>
      <c r="AAG12" s="2"/>
      <c r="AAH12" s="17"/>
      <c r="AAI12" s="8"/>
      <c r="AAJ12" s="18"/>
      <c r="AAK12" s="19">
        <f t="shared" si="100"/>
        <v>0</v>
      </c>
      <c r="AAM12" s="8"/>
      <c r="AAN12" s="2"/>
      <c r="AAO12" s="17"/>
      <c r="AAP12" s="8"/>
      <c r="AAQ12" s="18"/>
      <c r="AAR12" s="19">
        <f t="shared" si="101"/>
        <v>0</v>
      </c>
      <c r="AAT12" s="8"/>
      <c r="AAU12" s="2"/>
      <c r="AAV12" s="17"/>
      <c r="AAW12" s="8"/>
      <c r="AAX12" s="18"/>
      <c r="AAY12" s="19">
        <f t="shared" ref="AAY12:AAY43" si="137">AAY11+AAV12-AAX12</f>
        <v>0</v>
      </c>
      <c r="ABA12" s="8"/>
      <c r="ABB12" s="2"/>
      <c r="ABC12" s="17"/>
      <c r="ABD12" s="8"/>
      <c r="ABE12" s="18"/>
      <c r="ABF12" s="19">
        <f t="shared" si="102"/>
        <v>0</v>
      </c>
      <c r="ABH12" s="8"/>
      <c r="ABI12" s="2"/>
      <c r="ABJ12" s="17"/>
      <c r="ABK12" s="8"/>
      <c r="ABL12" s="18"/>
      <c r="ABM12" s="19">
        <f t="shared" si="103"/>
        <v>0</v>
      </c>
      <c r="ABO12" s="8"/>
      <c r="ABP12" s="2"/>
      <c r="ABQ12" s="17"/>
      <c r="ABR12" s="8"/>
      <c r="ABS12" s="18"/>
      <c r="ABT12" s="19">
        <f t="shared" si="1"/>
        <v>0</v>
      </c>
      <c r="ABV12" s="8"/>
      <c r="ABX12" s="17"/>
      <c r="ABY12" s="8"/>
      <c r="ABZ12" s="18"/>
      <c r="ACA12" s="19">
        <f t="shared" si="104"/>
        <v>0</v>
      </c>
      <c r="ACC12" s="8"/>
      <c r="ACD12" s="2"/>
      <c r="ACE12" s="17"/>
      <c r="ACF12" s="8"/>
      <c r="ACG12" s="18"/>
      <c r="ACH12" s="19">
        <f t="shared" si="105"/>
        <v>0</v>
      </c>
      <c r="ACJ12" s="8"/>
      <c r="ACK12" s="2"/>
      <c r="ACL12" s="17"/>
      <c r="ACM12" s="8"/>
      <c r="ACN12" s="18"/>
      <c r="ACO12" s="19">
        <f t="shared" si="106"/>
        <v>0</v>
      </c>
      <c r="ACQ12" s="8"/>
      <c r="ACR12" s="2"/>
      <c r="ACS12" s="17"/>
      <c r="ACT12" s="8"/>
      <c r="ACU12" s="18"/>
      <c r="ACV12" s="19">
        <f t="shared" ref="ACV12:ACV43" si="138">ACV11+ACS12-ACU12</f>
        <v>0</v>
      </c>
      <c r="ACX12" s="8"/>
      <c r="ACY12" s="2"/>
      <c r="ACZ12" s="17"/>
      <c r="ADA12" s="8"/>
      <c r="ADB12" s="18"/>
      <c r="ADC12" s="19">
        <f t="shared" si="107"/>
        <v>0</v>
      </c>
      <c r="ADE12" s="8"/>
      <c r="ADF12" s="2"/>
      <c r="ADG12" s="17"/>
      <c r="ADH12" s="8"/>
      <c r="ADI12" s="18"/>
      <c r="ADJ12" s="19">
        <f t="shared" si="108"/>
        <v>0</v>
      </c>
      <c r="ADL12" s="8"/>
      <c r="ADM12" s="2"/>
      <c r="ADN12" s="17"/>
      <c r="ADO12" s="8"/>
      <c r="ADP12" s="18"/>
      <c r="ADQ12" s="19">
        <f t="shared" si="109"/>
        <v>0</v>
      </c>
      <c r="ADS12" s="8"/>
      <c r="ADT12" s="2"/>
      <c r="ADU12" s="17"/>
      <c r="ADV12" s="8"/>
      <c r="ADW12" s="18"/>
      <c r="ADX12" s="19">
        <f t="shared" si="110"/>
        <v>0</v>
      </c>
      <c r="ADZ12" s="8"/>
      <c r="AEA12" s="259"/>
      <c r="AEB12" s="261"/>
      <c r="AEC12" s="321"/>
      <c r="AED12" s="261"/>
      <c r="AEE12" s="19">
        <f t="shared" si="111"/>
        <v>0</v>
      </c>
      <c r="AEG12" s="8"/>
      <c r="AEH12" s="250"/>
      <c r="AEI12" s="435"/>
      <c r="AEJ12" s="250"/>
      <c r="AEK12" s="435"/>
      <c r="AEL12" s="19">
        <f t="shared" si="112"/>
        <v>0</v>
      </c>
      <c r="AEN12" s="8"/>
      <c r="AEO12" s="2"/>
      <c r="AEP12" s="17"/>
      <c r="AEQ12" s="8"/>
      <c r="AER12" s="18"/>
      <c r="AES12" s="19">
        <f t="shared" si="113"/>
        <v>0</v>
      </c>
      <c r="AEU12" s="8"/>
      <c r="AEV12" s="2"/>
      <c r="AEW12" s="17"/>
      <c r="AEX12" s="8"/>
      <c r="AEY12" s="353"/>
      <c r="AEZ12" s="19">
        <f t="shared" si="114"/>
        <v>0</v>
      </c>
      <c r="AFB12" s="8"/>
      <c r="AFC12" s="2"/>
      <c r="AFD12" s="17"/>
      <c r="AFE12" s="8"/>
      <c r="AFF12" s="18"/>
      <c r="AFG12" s="19">
        <f t="shared" si="115"/>
        <v>0</v>
      </c>
      <c r="AFI12" s="8"/>
      <c r="AFJ12" s="2"/>
      <c r="AFK12" s="17"/>
      <c r="AFL12" s="8"/>
      <c r="AFM12" s="18"/>
      <c r="AFN12" s="19">
        <f t="shared" si="116"/>
        <v>0</v>
      </c>
      <c r="AFP12" s="8"/>
      <c r="AFQ12" s="2"/>
      <c r="AFR12" s="17"/>
      <c r="AFS12" s="8"/>
      <c r="AFT12" s="18"/>
      <c r="AFU12" s="19">
        <f t="shared" si="117"/>
        <v>0</v>
      </c>
      <c r="AFW12" s="8"/>
      <c r="AFX12" s="2"/>
      <c r="AFY12" s="17"/>
      <c r="AFZ12" s="8"/>
      <c r="AGA12" s="18"/>
      <c r="AGB12" s="19">
        <f t="shared" si="118"/>
        <v>0</v>
      </c>
      <c r="AGD12" s="8"/>
      <c r="AGE12" s="2"/>
      <c r="AGF12" s="17"/>
      <c r="AGG12" s="8"/>
      <c r="AGH12" s="18"/>
      <c r="AGI12" s="19">
        <f t="shared" si="119"/>
        <v>0</v>
      </c>
      <c r="AGK12" s="54"/>
      <c r="AGL12" s="141"/>
      <c r="AGM12" s="25"/>
      <c r="AGN12" s="143"/>
      <c r="AGO12" s="30"/>
      <c r="AGP12" s="19">
        <f t="shared" si="120"/>
        <v>0</v>
      </c>
      <c r="AGR12" s="54"/>
      <c r="AGS12" s="141"/>
      <c r="AGT12" s="25"/>
      <c r="AGU12" s="143"/>
      <c r="AGV12" s="30"/>
      <c r="AGW12" s="19">
        <f t="shared" si="121"/>
        <v>0</v>
      </c>
      <c r="AGY12" s="34"/>
      <c r="AGZ12" s="148"/>
      <c r="AHA12" s="17"/>
      <c r="AHB12" s="8"/>
      <c r="AHC12" s="18"/>
      <c r="AHD12" s="19">
        <f t="shared" si="122"/>
        <v>0</v>
      </c>
      <c r="AHF12" s="74"/>
      <c r="AHG12" s="148"/>
      <c r="AHH12" s="17"/>
      <c r="AHI12" s="8"/>
      <c r="AHJ12" s="18"/>
      <c r="AHK12" s="19">
        <f t="shared" si="123"/>
        <v>0</v>
      </c>
      <c r="AHM12" s="74"/>
      <c r="AHN12" s="148"/>
      <c r="AHO12" s="17"/>
      <c r="AHP12" s="8"/>
      <c r="AHQ12" s="18"/>
      <c r="AHR12" s="19">
        <f t="shared" si="124"/>
        <v>0</v>
      </c>
      <c r="AHT12" s="34"/>
      <c r="AHU12" s="148"/>
      <c r="AHV12" s="17"/>
      <c r="AHW12" s="8"/>
      <c r="AHX12" s="18"/>
      <c r="AHY12" s="19">
        <f t="shared" si="125"/>
        <v>0</v>
      </c>
      <c r="AIA12" s="34"/>
      <c r="AIB12" s="148"/>
      <c r="AIC12" s="17"/>
      <c r="AID12" s="8"/>
      <c r="AIE12" s="18"/>
      <c r="AIF12" s="19">
        <f t="shared" si="126"/>
        <v>0</v>
      </c>
      <c r="AIH12" s="34"/>
      <c r="AII12" s="148"/>
      <c r="AIJ12" s="17"/>
      <c r="AIK12" s="8"/>
      <c r="AIL12" s="18"/>
      <c r="AIM12" s="19">
        <f t="shared" si="127"/>
        <v>0</v>
      </c>
      <c r="AIO12" s="8"/>
      <c r="AIP12" s="2"/>
      <c r="AIQ12" s="17"/>
      <c r="AIR12" s="8"/>
      <c r="AIS12" s="18"/>
      <c r="AIT12" s="19">
        <f t="shared" si="128"/>
        <v>0</v>
      </c>
      <c r="AIV12" s="34"/>
      <c r="AIW12" s="2"/>
      <c r="AIX12" s="17"/>
      <c r="AIY12" s="8"/>
      <c r="AIZ12" s="18"/>
      <c r="AJA12" s="19">
        <f t="shared" si="129"/>
        <v>0</v>
      </c>
      <c r="AJC12" s="34"/>
      <c r="AJD12" s="2"/>
      <c r="AJE12" s="17"/>
      <c r="AJF12" s="8"/>
      <c r="AJG12" s="18"/>
      <c r="AJH12" s="19">
        <f t="shared" si="130"/>
        <v>0</v>
      </c>
      <c r="AJJ12" s="143"/>
      <c r="AJK12" s="27"/>
      <c r="AJL12" s="25"/>
      <c r="AJM12" s="143"/>
      <c r="AJN12" s="30"/>
      <c r="AJO12" s="19">
        <f t="shared" si="131"/>
        <v>0</v>
      </c>
      <c r="AJQ12" s="143"/>
      <c r="AJR12" s="27"/>
      <c r="AJS12" s="25"/>
      <c r="AJT12" s="143"/>
      <c r="AJU12" s="30"/>
      <c r="AJV12" s="19">
        <f t="shared" si="132"/>
        <v>0</v>
      </c>
      <c r="AJX12" s="143"/>
      <c r="AJY12" s="27"/>
      <c r="AJZ12" s="25"/>
      <c r="AKA12" s="143"/>
      <c r="AKB12" s="30"/>
      <c r="AKC12" s="19">
        <f t="shared" si="133"/>
        <v>0</v>
      </c>
      <c r="AKE12" s="8"/>
      <c r="AKF12" s="2"/>
      <c r="AKG12" s="17"/>
      <c r="AKH12" s="8"/>
      <c r="AKI12" s="18"/>
      <c r="AKJ12" s="19">
        <f t="shared" si="134"/>
        <v>0</v>
      </c>
    </row>
    <row r="13" spans="1:973">
      <c r="A13" s="8"/>
      <c r="B13" s="37"/>
      <c r="C13" s="30"/>
      <c r="D13" s="8"/>
      <c r="E13" s="18"/>
      <c r="F13" s="19">
        <f t="shared" si="2"/>
        <v>0</v>
      </c>
      <c r="J13" s="3"/>
      <c r="K13" s="8"/>
      <c r="L13" s="18"/>
      <c r="M13" s="19">
        <f t="shared" si="3"/>
        <v>0</v>
      </c>
      <c r="Q13" s="3"/>
      <c r="R13" s="8"/>
      <c r="S13" s="18"/>
      <c r="T13" s="19">
        <f t="shared" si="4"/>
        <v>0</v>
      </c>
      <c r="V13" s="8"/>
      <c r="W13" s="37"/>
      <c r="X13" s="3"/>
      <c r="Y13" s="8"/>
      <c r="Z13" s="18"/>
      <c r="AA13" s="19">
        <f t="shared" si="5"/>
        <v>0</v>
      </c>
      <c r="AC13" s="143"/>
      <c r="AD13" s="37"/>
      <c r="AE13" s="44"/>
      <c r="AF13" s="143"/>
      <c r="AG13" s="30"/>
      <c r="AH13" s="19">
        <f t="shared" si="6"/>
        <v>0</v>
      </c>
      <c r="AJ13" s="143"/>
      <c r="AK13" s="37"/>
      <c r="AL13" s="44"/>
      <c r="AM13" s="143"/>
      <c r="AN13" s="30"/>
      <c r="AO13" s="19">
        <f t="shared" si="7"/>
        <v>0</v>
      </c>
      <c r="AQ13" s="143"/>
      <c r="AR13" s="37"/>
      <c r="AS13" s="44"/>
      <c r="AT13" s="143"/>
      <c r="AU13" s="30"/>
      <c r="AV13" s="19">
        <f t="shared" si="8"/>
        <v>0</v>
      </c>
      <c r="AX13" s="8"/>
      <c r="AY13" s="37"/>
      <c r="AZ13" s="3"/>
      <c r="BA13" s="8"/>
      <c r="BB13" s="18"/>
      <c r="BC13" s="19">
        <f t="shared" si="9"/>
        <v>0</v>
      </c>
      <c r="BE13" s="8"/>
      <c r="BF13" s="37"/>
      <c r="BG13" s="3"/>
      <c r="BH13" s="8"/>
      <c r="BI13" s="18"/>
      <c r="BJ13" s="19">
        <f t="shared" si="10"/>
        <v>0</v>
      </c>
      <c r="BL13" s="2"/>
      <c r="BM13" s="2"/>
      <c r="BN13" s="3"/>
      <c r="BO13" s="8"/>
      <c r="BP13" s="18"/>
      <c r="BQ13" s="19">
        <f t="shared" si="136"/>
        <v>0</v>
      </c>
      <c r="BS13" s="2"/>
      <c r="BT13" s="2"/>
      <c r="BU13" s="3"/>
      <c r="BV13" s="8"/>
      <c r="BW13" s="353"/>
      <c r="BX13" s="19">
        <f t="shared" si="11"/>
        <v>0</v>
      </c>
      <c r="BZ13" s="2"/>
      <c r="CA13" s="2"/>
      <c r="CB13" s="3"/>
      <c r="CC13" s="8"/>
      <c r="CD13" s="18"/>
      <c r="CE13" s="19">
        <f t="shared" si="135"/>
        <v>0</v>
      </c>
      <c r="CG13" s="2"/>
      <c r="CH13" s="2"/>
      <c r="CI13" s="3"/>
      <c r="CJ13" s="8"/>
      <c r="CK13" s="18"/>
      <c r="CL13" s="19">
        <f t="shared" si="12"/>
        <v>0</v>
      </c>
      <c r="CN13" s="2"/>
      <c r="CO13" s="2"/>
      <c r="CP13" s="3"/>
      <c r="CQ13" s="8"/>
      <c r="CR13" s="18"/>
      <c r="CS13" s="19">
        <f t="shared" si="13"/>
        <v>0</v>
      </c>
      <c r="CX13" s="8"/>
      <c r="CY13" s="18"/>
      <c r="CZ13" s="19">
        <f t="shared" si="14"/>
        <v>0</v>
      </c>
      <c r="DB13" s="8"/>
      <c r="DC13" s="37"/>
      <c r="DD13" s="30"/>
      <c r="DE13" s="8"/>
      <c r="DF13" s="18"/>
      <c r="DG13" s="19">
        <f t="shared" si="15"/>
        <v>0</v>
      </c>
      <c r="DI13" s="8"/>
      <c r="DJ13" s="37"/>
      <c r="DK13" s="30"/>
      <c r="DL13" s="8"/>
      <c r="DM13" s="18"/>
      <c r="DN13" s="19">
        <f t="shared" si="16"/>
        <v>0</v>
      </c>
      <c r="DP13" s="8"/>
      <c r="DQ13" s="37"/>
      <c r="DR13" s="30"/>
      <c r="DS13" s="8"/>
      <c r="DT13" s="18"/>
      <c r="DU13" s="19">
        <f t="shared" si="17"/>
        <v>0</v>
      </c>
      <c r="DW13" s="8"/>
      <c r="DX13" s="37"/>
      <c r="DY13" s="30"/>
      <c r="DZ13" s="8"/>
      <c r="EA13" s="18"/>
      <c r="EB13" s="19">
        <f t="shared" si="18"/>
        <v>0</v>
      </c>
      <c r="EG13" s="8"/>
      <c r="EH13" s="18"/>
      <c r="EI13" s="19">
        <f t="shared" si="19"/>
        <v>0</v>
      </c>
      <c r="EN13" s="8"/>
      <c r="EO13" s="18"/>
      <c r="EP13" s="19">
        <f t="shared" si="20"/>
        <v>0</v>
      </c>
      <c r="ER13" s="8"/>
      <c r="ES13" s="37"/>
      <c r="ET13" s="30"/>
      <c r="EU13" s="8"/>
      <c r="EV13" s="18"/>
      <c r="EW13" s="19">
        <f t="shared" si="21"/>
        <v>0</v>
      </c>
      <c r="FB13" s="8"/>
      <c r="FC13" s="18"/>
      <c r="FD13" s="19">
        <f t="shared" si="22"/>
        <v>0</v>
      </c>
      <c r="FF13" s="8"/>
      <c r="FG13" s="2"/>
      <c r="FH13" s="186"/>
      <c r="FI13" s="36"/>
      <c r="FJ13" s="18"/>
      <c r="FK13" s="187">
        <f t="shared" si="23"/>
        <v>0</v>
      </c>
      <c r="FM13" s="8"/>
      <c r="FN13" s="2"/>
      <c r="FO13" s="186"/>
      <c r="FP13" s="36"/>
      <c r="FQ13" s="18"/>
      <c r="FR13" s="187">
        <f t="shared" si="24"/>
        <v>0</v>
      </c>
      <c r="FT13" s="8"/>
      <c r="FU13" s="2"/>
      <c r="FV13" s="17"/>
      <c r="FW13" s="8"/>
      <c r="FX13" s="18"/>
      <c r="FY13" s="19">
        <f t="shared" si="25"/>
        <v>0</v>
      </c>
      <c r="GA13" s="8"/>
      <c r="GB13" s="2"/>
      <c r="GC13" s="17"/>
      <c r="GD13" s="8"/>
      <c r="GE13" s="18"/>
      <c r="GF13" s="19">
        <f t="shared" si="26"/>
        <v>0</v>
      </c>
      <c r="GH13" s="8"/>
      <c r="GI13" s="37"/>
      <c r="GJ13" s="30"/>
      <c r="GK13" s="8"/>
      <c r="GL13" s="18"/>
      <c r="GM13" s="19">
        <f t="shared" si="27"/>
        <v>0</v>
      </c>
      <c r="GO13" s="8"/>
      <c r="GP13" s="37"/>
      <c r="GQ13" s="30"/>
      <c r="GR13" s="8"/>
      <c r="GS13" s="18"/>
      <c r="GT13" s="19">
        <f t="shared" si="28"/>
        <v>0</v>
      </c>
      <c r="GV13" s="8"/>
      <c r="GW13" s="37"/>
      <c r="GX13" s="30"/>
      <c r="GY13" s="8"/>
      <c r="GZ13" s="18"/>
      <c r="HA13" s="19">
        <f t="shared" si="29"/>
        <v>0</v>
      </c>
      <c r="HC13" s="8"/>
      <c r="HD13" s="37"/>
      <c r="HE13" s="30"/>
      <c r="HF13" s="8"/>
      <c r="HG13" s="18"/>
      <c r="HH13" s="19">
        <f t="shared" si="30"/>
        <v>0</v>
      </c>
      <c r="HJ13" s="8"/>
      <c r="HK13" s="37"/>
      <c r="HL13" s="30"/>
      <c r="HM13" s="8"/>
      <c r="HN13" s="18"/>
      <c r="HO13" s="19">
        <f t="shared" si="31"/>
        <v>0</v>
      </c>
      <c r="HQ13" s="8"/>
      <c r="HR13" s="37"/>
      <c r="HS13" s="30"/>
      <c r="HT13" s="8"/>
      <c r="HU13" s="18"/>
      <c r="HV13" s="19">
        <f t="shared" si="32"/>
        <v>0</v>
      </c>
      <c r="HX13" s="8"/>
      <c r="HY13" s="37"/>
      <c r="HZ13" s="30"/>
      <c r="IA13" s="8"/>
      <c r="IB13" s="18"/>
      <c r="IC13" s="19">
        <f t="shared" si="33"/>
        <v>0</v>
      </c>
      <c r="IH13" s="8"/>
      <c r="II13" s="18"/>
      <c r="IJ13" s="19">
        <f t="shared" si="34"/>
        <v>0</v>
      </c>
      <c r="IO13" s="8"/>
      <c r="IP13" s="18"/>
      <c r="IQ13" s="19">
        <f t="shared" si="35"/>
        <v>0</v>
      </c>
      <c r="IS13" s="74"/>
      <c r="IT13" s="2"/>
      <c r="IU13" s="17"/>
      <c r="IV13" s="8"/>
      <c r="IW13" s="18"/>
      <c r="IX13" s="19">
        <f t="shared" si="36"/>
        <v>0</v>
      </c>
      <c r="IZ13" s="8"/>
      <c r="JA13" s="2"/>
      <c r="JB13" s="17"/>
      <c r="JC13" s="8"/>
      <c r="JD13" s="18"/>
      <c r="JE13" s="19">
        <f t="shared" si="37"/>
        <v>0</v>
      </c>
      <c r="JG13" s="8"/>
      <c r="JH13" s="2"/>
      <c r="JI13" s="17"/>
      <c r="JJ13" s="324"/>
      <c r="JK13" s="18"/>
      <c r="JL13" s="19">
        <f t="shared" si="38"/>
        <v>0</v>
      </c>
      <c r="JN13" s="8"/>
      <c r="JO13" s="2"/>
      <c r="JP13" s="17"/>
      <c r="JQ13" s="8"/>
      <c r="JR13" s="18"/>
      <c r="JS13" s="19">
        <f t="shared" si="39"/>
        <v>0</v>
      </c>
      <c r="JU13" s="8"/>
      <c r="JV13" s="2"/>
      <c r="JW13" s="17"/>
      <c r="JX13" s="8"/>
      <c r="JY13" s="18"/>
      <c r="JZ13" s="19">
        <f t="shared" si="40"/>
        <v>0</v>
      </c>
      <c r="KB13" s="8"/>
      <c r="KC13" s="2"/>
      <c r="KD13" s="17"/>
      <c r="KE13" s="8"/>
      <c r="KF13" s="18"/>
      <c r="KG13" s="19">
        <f t="shared" si="41"/>
        <v>0</v>
      </c>
      <c r="KI13" s="8"/>
      <c r="KJ13" s="2"/>
      <c r="KK13" s="17"/>
      <c r="KL13" s="8"/>
      <c r="KM13" s="18"/>
      <c r="KN13" s="19">
        <f t="shared" si="42"/>
        <v>0</v>
      </c>
      <c r="KP13" s="8"/>
      <c r="KQ13" s="2"/>
      <c r="KR13" s="17"/>
      <c r="KS13" s="8"/>
      <c r="KT13" s="18"/>
      <c r="KU13" s="19">
        <f t="shared" si="43"/>
        <v>0</v>
      </c>
      <c r="KW13" s="8"/>
      <c r="KX13" s="2"/>
      <c r="KY13" s="17"/>
      <c r="KZ13" s="8"/>
      <c r="LA13" s="18"/>
      <c r="LB13" s="19">
        <f t="shared" si="44"/>
        <v>0</v>
      </c>
      <c r="LD13" s="8"/>
      <c r="LE13" s="2"/>
      <c r="LF13" s="17"/>
      <c r="LG13" s="8"/>
      <c r="LH13" s="18"/>
      <c r="LI13" s="19">
        <f t="shared" si="45"/>
        <v>0</v>
      </c>
      <c r="LK13" s="8"/>
      <c r="LL13" s="2"/>
      <c r="LM13" s="17"/>
      <c r="LN13" s="8"/>
      <c r="LO13" s="18"/>
      <c r="LP13" s="19">
        <f t="shared" si="46"/>
        <v>0</v>
      </c>
      <c r="LR13" s="8"/>
      <c r="LS13" s="2"/>
      <c r="LT13" s="17"/>
      <c r="LU13" s="8"/>
      <c r="LV13" s="18"/>
      <c r="LW13" s="19">
        <f t="shared" si="47"/>
        <v>0</v>
      </c>
      <c r="LY13" s="8"/>
      <c r="LZ13" s="2"/>
      <c r="MA13" s="17"/>
      <c r="MB13" s="8"/>
      <c r="MC13" s="18"/>
      <c r="MD13" s="19">
        <f t="shared" si="48"/>
        <v>0</v>
      </c>
      <c r="MF13" s="8"/>
      <c r="MG13" s="2"/>
      <c r="MH13" s="17"/>
      <c r="MI13" s="8"/>
      <c r="MJ13" s="18"/>
      <c r="MK13" s="19">
        <f t="shared" si="49"/>
        <v>0</v>
      </c>
      <c r="MM13" s="8"/>
      <c r="MN13" s="2"/>
      <c r="MO13" s="17"/>
      <c r="MP13" s="8"/>
      <c r="MQ13" s="18"/>
      <c r="MR13" s="19">
        <f t="shared" si="50"/>
        <v>0</v>
      </c>
      <c r="MT13" s="8"/>
      <c r="MU13" s="2"/>
      <c r="MV13" s="17"/>
      <c r="MW13" s="8"/>
      <c r="MX13" s="18"/>
      <c r="MY13" s="19">
        <f t="shared" si="51"/>
        <v>0</v>
      </c>
      <c r="NA13" s="8"/>
      <c r="NB13" s="2"/>
      <c r="NC13" s="17"/>
      <c r="ND13" s="8"/>
      <c r="NE13" s="18"/>
      <c r="NF13" s="19">
        <f t="shared" si="52"/>
        <v>0</v>
      </c>
      <c r="NH13" s="8"/>
      <c r="NI13" s="2"/>
      <c r="NJ13" s="17"/>
      <c r="NK13" s="8"/>
      <c r="NL13" s="18"/>
      <c r="NM13" s="19">
        <f t="shared" si="53"/>
        <v>0</v>
      </c>
      <c r="NO13" s="8"/>
      <c r="NP13" s="2"/>
      <c r="NQ13" s="17"/>
      <c r="NR13" s="8"/>
      <c r="NS13" s="18"/>
      <c r="NT13" s="19">
        <f t="shared" si="54"/>
        <v>0</v>
      </c>
      <c r="NV13" s="8"/>
      <c r="NW13" s="2"/>
      <c r="NX13" s="17"/>
      <c r="NY13" s="8"/>
      <c r="NZ13" s="18"/>
      <c r="OA13" s="19">
        <f t="shared" si="55"/>
        <v>0</v>
      </c>
      <c r="OC13" s="8"/>
      <c r="OD13" s="2"/>
      <c r="OE13" s="17"/>
      <c r="OF13" s="74"/>
      <c r="OG13" s="18"/>
      <c r="OH13" s="19">
        <f t="shared" si="56"/>
        <v>0</v>
      </c>
      <c r="OJ13" s="8"/>
      <c r="OK13" s="2"/>
      <c r="OL13" s="17"/>
      <c r="OM13" s="8"/>
      <c r="ON13" s="18"/>
      <c r="OO13" s="19">
        <f t="shared" si="57"/>
        <v>0</v>
      </c>
      <c r="OQ13" s="8"/>
      <c r="OR13" s="2"/>
      <c r="OS13" s="17"/>
      <c r="OT13" s="8"/>
      <c r="OU13" s="18"/>
      <c r="OV13" s="19">
        <f t="shared" si="58"/>
        <v>0</v>
      </c>
      <c r="OX13" s="2"/>
      <c r="OY13" s="2"/>
      <c r="OZ13" s="17"/>
      <c r="PA13" s="8"/>
      <c r="PB13" s="18"/>
      <c r="PC13" s="19">
        <f t="shared" si="59"/>
        <v>0</v>
      </c>
      <c r="PE13" s="8"/>
      <c r="PF13" s="2"/>
      <c r="PG13" s="17"/>
      <c r="PH13" s="8"/>
      <c r="PI13" s="18"/>
      <c r="PJ13" s="19">
        <f t="shared" si="60"/>
        <v>0</v>
      </c>
      <c r="PL13" s="2"/>
      <c r="PM13" s="2"/>
      <c r="PN13" s="17"/>
      <c r="PO13" s="8"/>
      <c r="PP13" s="18"/>
      <c r="PQ13" s="19">
        <f t="shared" si="61"/>
        <v>0</v>
      </c>
      <c r="PS13" s="2"/>
      <c r="PT13" s="2"/>
      <c r="PU13" s="17"/>
      <c r="PV13" s="8"/>
      <c r="PW13" s="18"/>
      <c r="PX13" s="19">
        <f t="shared" si="62"/>
        <v>0</v>
      </c>
      <c r="PZ13" s="2"/>
      <c r="QA13" s="2"/>
      <c r="QB13" s="17"/>
      <c r="QC13" s="8"/>
      <c r="QD13" s="18"/>
      <c r="QE13" s="19">
        <f t="shared" si="63"/>
        <v>0</v>
      </c>
      <c r="QG13" s="8"/>
      <c r="QH13" s="2"/>
      <c r="QI13" s="17"/>
      <c r="QJ13" s="8"/>
      <c r="QK13" s="18"/>
      <c r="QL13" s="19">
        <f t="shared" si="64"/>
        <v>0</v>
      </c>
      <c r="QN13" s="2"/>
      <c r="QO13" s="2"/>
      <c r="QP13" s="17"/>
      <c r="QQ13" s="8"/>
      <c r="QR13" s="18"/>
      <c r="QS13" s="19">
        <f t="shared" si="65"/>
        <v>0</v>
      </c>
      <c r="QU13" s="2"/>
      <c r="QV13" s="2"/>
      <c r="QW13" s="17"/>
      <c r="QX13" s="8"/>
      <c r="QY13" s="18"/>
      <c r="QZ13" s="19">
        <f t="shared" si="66"/>
        <v>0</v>
      </c>
      <c r="RB13" s="2"/>
      <c r="RC13" s="2"/>
      <c r="RD13" s="17"/>
      <c r="RE13" s="8"/>
      <c r="RF13" s="18"/>
      <c r="RG13" s="19">
        <f t="shared" si="67"/>
        <v>0</v>
      </c>
      <c r="RI13" s="8"/>
      <c r="RJ13" s="2"/>
      <c r="RK13" s="17"/>
      <c r="RL13" s="8"/>
      <c r="RM13" s="18"/>
      <c r="RN13" s="19">
        <f t="shared" si="68"/>
        <v>0</v>
      </c>
      <c r="RP13" s="8"/>
      <c r="RQ13" s="2"/>
      <c r="RR13" s="17"/>
      <c r="RS13" s="8"/>
      <c r="RT13" s="18"/>
      <c r="RU13" s="19">
        <f t="shared" si="69"/>
        <v>0</v>
      </c>
      <c r="RW13" s="8"/>
      <c r="RX13" s="2"/>
      <c r="RY13" s="17"/>
      <c r="RZ13" s="8"/>
      <c r="SA13" s="18"/>
      <c r="SB13" s="19">
        <f t="shared" si="70"/>
        <v>0</v>
      </c>
      <c r="SD13" s="8"/>
      <c r="SE13" s="2"/>
      <c r="SF13" s="17"/>
      <c r="SG13" s="8"/>
      <c r="SH13" s="18"/>
      <c r="SI13" s="19">
        <f t="shared" si="71"/>
        <v>0</v>
      </c>
      <c r="SK13" s="8"/>
      <c r="SL13" s="2"/>
      <c r="SM13" s="17"/>
      <c r="SN13" s="8"/>
      <c r="SO13" s="18"/>
      <c r="SP13" s="19">
        <f t="shared" si="72"/>
        <v>0</v>
      </c>
      <c r="SR13" s="8"/>
      <c r="SS13" s="2"/>
      <c r="ST13" s="17"/>
      <c r="SU13" s="8"/>
      <c r="SV13" s="18"/>
      <c r="SW13" s="19">
        <f t="shared" si="73"/>
        <v>0</v>
      </c>
      <c r="SY13" s="8" t="s">
        <v>78</v>
      </c>
      <c r="SZ13" s="2"/>
      <c r="TA13" s="17"/>
      <c r="TB13" s="8"/>
      <c r="TC13" s="18"/>
      <c r="TD13" s="19">
        <f t="shared" si="74"/>
        <v>0</v>
      </c>
      <c r="TF13" s="8"/>
      <c r="TG13" s="2"/>
      <c r="TH13" s="17"/>
      <c r="TI13" s="8"/>
      <c r="TJ13" s="18"/>
      <c r="TK13" s="19">
        <f t="shared" si="75"/>
        <v>0</v>
      </c>
      <c r="TM13" s="8"/>
      <c r="TN13" s="2"/>
      <c r="TO13" s="17"/>
      <c r="TP13" s="8"/>
      <c r="TQ13" s="18"/>
      <c r="TR13" s="19">
        <f t="shared" si="76"/>
        <v>0</v>
      </c>
      <c r="TT13" s="8"/>
      <c r="TU13" s="2"/>
      <c r="TV13" s="17"/>
      <c r="TW13" s="8"/>
      <c r="TX13" s="18"/>
      <c r="TY13" s="19">
        <f t="shared" si="77"/>
        <v>0</v>
      </c>
      <c r="UA13" s="8"/>
      <c r="UB13" s="2"/>
      <c r="UC13" s="17"/>
      <c r="UD13" s="8"/>
      <c r="UE13" s="18"/>
      <c r="UF13" s="19">
        <f t="shared" si="78"/>
        <v>0</v>
      </c>
      <c r="UH13" s="2"/>
      <c r="UI13" s="2"/>
      <c r="UJ13" s="17"/>
      <c r="UK13" s="8"/>
      <c r="UL13" s="18"/>
      <c r="UM13" s="19">
        <f t="shared" si="79"/>
        <v>0</v>
      </c>
      <c r="UO13" s="8"/>
      <c r="UP13" s="2"/>
      <c r="UQ13" s="17"/>
      <c r="UR13" s="8"/>
      <c r="US13" s="18"/>
      <c r="UT13" s="19">
        <f t="shared" si="80"/>
        <v>0</v>
      </c>
      <c r="UV13" s="128"/>
      <c r="UW13" s="37"/>
      <c r="UX13" s="188"/>
      <c r="UY13" s="111"/>
      <c r="UZ13" s="30"/>
      <c r="VA13" s="187">
        <f t="shared" si="81"/>
        <v>0</v>
      </c>
      <c r="VC13" s="8"/>
      <c r="VD13" s="2"/>
      <c r="VE13" s="186"/>
      <c r="VF13" s="209"/>
      <c r="VG13" s="18"/>
      <c r="VH13" s="187">
        <f t="shared" si="82"/>
        <v>0</v>
      </c>
      <c r="VJ13" s="8"/>
      <c r="VK13" s="2"/>
      <c r="VL13" s="17"/>
      <c r="VM13" s="8"/>
      <c r="VN13" s="86"/>
      <c r="VO13" s="19">
        <f t="shared" si="83"/>
        <v>0</v>
      </c>
      <c r="VQ13" s="2"/>
      <c r="VR13" s="2"/>
      <c r="VS13" s="17"/>
      <c r="VT13" s="8"/>
      <c r="VU13" s="18"/>
      <c r="VV13" s="19">
        <f t="shared" si="84"/>
        <v>0</v>
      </c>
      <c r="VX13" s="34"/>
      <c r="VY13" s="2"/>
      <c r="VZ13" s="25"/>
      <c r="WA13" s="8"/>
      <c r="WB13" s="18"/>
      <c r="WC13" s="19">
        <f t="shared" si="85"/>
        <v>0</v>
      </c>
      <c r="WE13" s="2"/>
      <c r="WF13" s="2"/>
      <c r="WG13" s="17"/>
      <c r="WH13" s="8"/>
      <c r="WI13" s="18"/>
      <c r="WJ13" s="19">
        <f t="shared" si="86"/>
        <v>0</v>
      </c>
      <c r="WL13" s="2"/>
      <c r="WM13" s="2"/>
      <c r="WN13" s="17"/>
      <c r="WO13" s="8"/>
      <c r="WP13" s="18"/>
      <c r="WQ13" s="19">
        <f t="shared" si="87"/>
        <v>0</v>
      </c>
      <c r="WS13" s="2"/>
      <c r="WT13" s="2"/>
      <c r="WU13" s="17"/>
      <c r="WV13" s="8"/>
      <c r="WW13" s="18"/>
      <c r="WX13" s="19">
        <f t="shared" si="88"/>
        <v>0</v>
      </c>
      <c r="WZ13" s="2"/>
      <c r="XA13" s="2"/>
      <c r="XB13" s="17"/>
      <c r="XC13" s="8"/>
      <c r="XD13" s="18"/>
      <c r="XE13" s="19">
        <f t="shared" si="0"/>
        <v>0</v>
      </c>
      <c r="XG13" s="2"/>
      <c r="XH13" s="2"/>
      <c r="XI13" s="17"/>
      <c r="XJ13" s="8"/>
      <c r="XK13" s="18"/>
      <c r="XL13" s="19">
        <f t="shared" si="89"/>
        <v>0</v>
      </c>
      <c r="XN13" s="8"/>
      <c r="XO13" s="2"/>
      <c r="XP13" s="17"/>
      <c r="XQ13" s="8"/>
      <c r="XR13" s="18"/>
      <c r="XS13" s="19">
        <f t="shared" si="90"/>
        <v>0</v>
      </c>
      <c r="XU13" s="8"/>
      <c r="XV13" s="2"/>
      <c r="XW13" s="17"/>
      <c r="XX13" s="8"/>
      <c r="XY13" s="18"/>
      <c r="XZ13" s="19">
        <f t="shared" si="91"/>
        <v>0</v>
      </c>
      <c r="YB13" s="8"/>
      <c r="YC13" s="2"/>
      <c r="YD13" s="17"/>
      <c r="YE13" s="8"/>
      <c r="YF13" s="18"/>
      <c r="YG13" s="19">
        <f t="shared" si="92"/>
        <v>0</v>
      </c>
      <c r="YI13" s="8"/>
      <c r="YJ13" s="2"/>
      <c r="YK13" s="17"/>
      <c r="YL13" s="8"/>
      <c r="YM13" s="18"/>
      <c r="YN13" s="19">
        <f t="shared" si="93"/>
        <v>0</v>
      </c>
      <c r="YP13" s="8"/>
      <c r="YQ13" s="2"/>
      <c r="YR13" s="17"/>
      <c r="YS13" s="8"/>
      <c r="YT13" s="18"/>
      <c r="YU13" s="19">
        <f t="shared" si="94"/>
        <v>0</v>
      </c>
      <c r="YW13" s="8"/>
      <c r="YX13" s="2"/>
      <c r="YY13" s="17"/>
      <c r="YZ13" s="8"/>
      <c r="ZA13" s="18"/>
      <c r="ZB13" s="19">
        <f t="shared" si="95"/>
        <v>0</v>
      </c>
      <c r="ZD13" s="2"/>
      <c r="ZE13" s="2"/>
      <c r="ZF13" s="17"/>
      <c r="ZG13" s="8"/>
      <c r="ZH13" s="18"/>
      <c r="ZI13" s="19">
        <f t="shared" si="96"/>
        <v>0</v>
      </c>
      <c r="ZK13" s="8"/>
      <c r="ZL13" s="2"/>
      <c r="ZM13" s="17"/>
      <c r="ZN13" s="8"/>
      <c r="ZO13" s="18"/>
      <c r="ZP13" s="19">
        <f t="shared" si="97"/>
        <v>0</v>
      </c>
      <c r="ZR13" s="2"/>
      <c r="ZS13" s="2"/>
      <c r="ZT13" s="17"/>
      <c r="ZU13" s="8"/>
      <c r="ZV13" s="18"/>
      <c r="ZW13" s="19">
        <f t="shared" si="98"/>
        <v>0</v>
      </c>
      <c r="ZY13" s="2"/>
      <c r="ZZ13" s="2"/>
      <c r="AAA13" s="17"/>
      <c r="AAB13" s="8"/>
      <c r="AAC13" s="18"/>
      <c r="AAD13" s="19">
        <f t="shared" si="99"/>
        <v>0</v>
      </c>
      <c r="AAF13" s="2"/>
      <c r="AAG13" s="2"/>
      <c r="AAH13" s="17"/>
      <c r="AAI13" s="8"/>
      <c r="AAJ13" s="18"/>
      <c r="AAK13" s="19">
        <f t="shared" si="100"/>
        <v>0</v>
      </c>
      <c r="AAM13" s="8"/>
      <c r="AAN13" s="2"/>
      <c r="AAO13" s="17"/>
      <c r="AAP13" s="8"/>
      <c r="AAQ13" s="18"/>
      <c r="AAR13" s="19">
        <f t="shared" si="101"/>
        <v>0</v>
      </c>
      <c r="AAT13" s="8"/>
      <c r="AAU13" s="2"/>
      <c r="AAV13" s="17"/>
      <c r="AAW13" s="8"/>
      <c r="AAX13" s="18"/>
      <c r="AAY13" s="19">
        <f t="shared" si="137"/>
        <v>0</v>
      </c>
      <c r="ABA13" s="8"/>
      <c r="ABB13" s="2"/>
      <c r="ABC13" s="17"/>
      <c r="ABD13" s="8"/>
      <c r="ABE13" s="18"/>
      <c r="ABF13" s="19">
        <f t="shared" si="102"/>
        <v>0</v>
      </c>
      <c r="ABH13" s="8"/>
      <c r="ABI13" s="2"/>
      <c r="ABJ13" s="17"/>
      <c r="ABK13" s="8"/>
      <c r="ABL13" s="18"/>
      <c r="ABM13" s="19">
        <f t="shared" si="103"/>
        <v>0</v>
      </c>
      <c r="ABO13" s="8"/>
      <c r="ABP13" s="2"/>
      <c r="ABQ13" s="17"/>
      <c r="ABR13" s="8"/>
      <c r="ABS13" s="18"/>
      <c r="ABT13" s="19">
        <f t="shared" ref="ABT13:ABT43" si="139">ABT12+ABQ13-ABS13</f>
        <v>0</v>
      </c>
      <c r="ABV13" s="8"/>
      <c r="ABW13" s="2"/>
      <c r="ABX13" s="17"/>
      <c r="ABY13" s="8"/>
      <c r="ABZ13" s="18"/>
      <c r="ACA13" s="19">
        <f t="shared" si="104"/>
        <v>0</v>
      </c>
      <c r="ACC13" s="8"/>
      <c r="ACD13" s="2"/>
      <c r="ACE13" s="17"/>
      <c r="ACF13" s="8"/>
      <c r="ACG13" s="18"/>
      <c r="ACH13" s="19">
        <f t="shared" si="105"/>
        <v>0</v>
      </c>
      <c r="ACJ13" s="8"/>
      <c r="ACK13" s="2"/>
      <c r="ACL13" s="17"/>
      <c r="ACM13" s="8"/>
      <c r="ACN13" s="18"/>
      <c r="ACO13" s="19">
        <f t="shared" si="106"/>
        <v>0</v>
      </c>
      <c r="ACQ13" s="8"/>
      <c r="ACR13" s="2"/>
      <c r="ACS13" s="17"/>
      <c r="ACT13" s="8"/>
      <c r="ACU13" s="18"/>
      <c r="ACV13" s="19">
        <f t="shared" si="138"/>
        <v>0</v>
      </c>
      <c r="ACX13" s="8"/>
      <c r="ACY13" s="2"/>
      <c r="ACZ13" s="17"/>
      <c r="ADA13" s="8"/>
      <c r="ADB13" s="18"/>
      <c r="ADC13" s="19">
        <f t="shared" si="107"/>
        <v>0</v>
      </c>
      <c r="ADE13" s="8"/>
      <c r="ADF13" s="2"/>
      <c r="ADG13" s="17"/>
      <c r="ADH13" s="8"/>
      <c r="ADI13" s="18"/>
      <c r="ADJ13" s="19">
        <f t="shared" si="108"/>
        <v>0</v>
      </c>
      <c r="ADL13" s="8"/>
      <c r="ADM13" s="2"/>
      <c r="ADN13" s="17"/>
      <c r="ADO13" s="8"/>
      <c r="ADP13" s="18"/>
      <c r="ADQ13" s="19">
        <f t="shared" si="109"/>
        <v>0</v>
      </c>
      <c r="ADS13" s="2"/>
      <c r="ADT13" s="2"/>
      <c r="ADU13" s="17"/>
      <c r="ADV13" s="8"/>
      <c r="ADW13" s="18"/>
      <c r="ADX13" s="19">
        <f t="shared" si="110"/>
        <v>0</v>
      </c>
      <c r="ADZ13" s="8"/>
      <c r="AEA13" s="2"/>
      <c r="AEB13" s="17"/>
      <c r="AEC13" s="8"/>
      <c r="AED13" s="18"/>
      <c r="AEE13" s="19">
        <f t="shared" si="111"/>
        <v>0</v>
      </c>
      <c r="AEG13" s="2"/>
      <c r="AEH13" s="2"/>
      <c r="AEI13" s="403"/>
      <c r="AEJ13" s="8"/>
      <c r="AEK13" s="396"/>
      <c r="AEL13" s="19">
        <f t="shared" si="112"/>
        <v>0</v>
      </c>
      <c r="AEN13" s="2"/>
      <c r="AEO13" s="2"/>
      <c r="AEP13" s="17"/>
      <c r="AEQ13" s="8"/>
      <c r="AER13" s="18"/>
      <c r="AES13" s="19">
        <f t="shared" si="113"/>
        <v>0</v>
      </c>
      <c r="AEU13" s="8"/>
      <c r="AEV13" s="2"/>
      <c r="AEW13" s="17"/>
      <c r="AEX13" s="8"/>
      <c r="AEY13" s="353"/>
      <c r="AEZ13" s="19">
        <f t="shared" si="114"/>
        <v>0</v>
      </c>
      <c r="AFB13" s="8"/>
      <c r="AFC13" s="2"/>
      <c r="AFD13" s="17"/>
      <c r="AFE13" s="8"/>
      <c r="AFF13" s="18"/>
      <c r="AFG13" s="19">
        <f t="shared" si="115"/>
        <v>0</v>
      </c>
      <c r="AFI13" s="2"/>
      <c r="AFJ13" s="2"/>
      <c r="AFK13" s="17"/>
      <c r="AFL13" s="8"/>
      <c r="AFM13" s="18"/>
      <c r="AFN13" s="19">
        <f t="shared" si="116"/>
        <v>0</v>
      </c>
      <c r="AFP13" s="8"/>
      <c r="AFQ13" s="2"/>
      <c r="AFR13" s="17"/>
      <c r="AFS13" s="8"/>
      <c r="AFT13" s="18"/>
      <c r="AFU13" s="19">
        <f t="shared" si="117"/>
        <v>0</v>
      </c>
      <c r="AFW13" s="2"/>
      <c r="AFX13" s="2"/>
      <c r="AFY13" s="17"/>
      <c r="AFZ13" s="8"/>
      <c r="AGA13" s="18"/>
      <c r="AGB13" s="19">
        <f t="shared" si="118"/>
        <v>0</v>
      </c>
      <c r="AGD13" s="2"/>
      <c r="AGE13" s="2"/>
      <c r="AGF13" s="17"/>
      <c r="AGG13" s="8"/>
      <c r="AGH13" s="18"/>
      <c r="AGI13" s="19">
        <f t="shared" si="119"/>
        <v>0</v>
      </c>
      <c r="AGK13" s="143"/>
      <c r="AGL13" s="141"/>
      <c r="AGM13" s="25"/>
      <c r="AGN13" s="143"/>
      <c r="AGO13" s="30"/>
      <c r="AGP13" s="19">
        <f t="shared" si="120"/>
        <v>0</v>
      </c>
      <c r="AGR13" s="143"/>
      <c r="AGS13" s="141"/>
      <c r="AGT13" s="25"/>
      <c r="AGU13" s="143"/>
      <c r="AGV13" s="30"/>
      <c r="AGW13" s="19">
        <f t="shared" si="121"/>
        <v>0</v>
      </c>
      <c r="AGY13" s="8"/>
      <c r="AGZ13" s="148"/>
      <c r="AHA13" s="17"/>
      <c r="AHB13" s="143"/>
      <c r="AHC13" s="18"/>
      <c r="AHD13" s="19">
        <f t="shared" si="122"/>
        <v>0</v>
      </c>
      <c r="AHF13" s="8"/>
      <c r="AHG13" s="148"/>
      <c r="AHH13" s="17"/>
      <c r="AHI13" s="143"/>
      <c r="AHJ13" s="18"/>
      <c r="AHK13" s="19">
        <f t="shared" si="123"/>
        <v>0</v>
      </c>
      <c r="AHM13" s="8"/>
      <c r="AHN13" s="148"/>
      <c r="AHO13" s="17"/>
      <c r="AHP13" s="143"/>
      <c r="AHQ13" s="18"/>
      <c r="AHR13" s="19">
        <f t="shared" si="124"/>
        <v>0</v>
      </c>
      <c r="AHT13" s="8"/>
      <c r="AHU13" s="148"/>
      <c r="AHV13" s="17"/>
      <c r="AHW13" s="143"/>
      <c r="AHX13" s="18"/>
      <c r="AHY13" s="19">
        <f t="shared" si="125"/>
        <v>0</v>
      </c>
      <c r="AIA13" s="8"/>
      <c r="AIB13" s="148"/>
      <c r="AIC13" s="17"/>
      <c r="AID13" s="143"/>
      <c r="AIE13" s="18"/>
      <c r="AIF13" s="19">
        <f t="shared" si="126"/>
        <v>0</v>
      </c>
      <c r="AIH13" s="8"/>
      <c r="AII13" s="148"/>
      <c r="AIJ13" s="17"/>
      <c r="AIK13" s="143"/>
      <c r="AIL13" s="18"/>
      <c r="AIM13" s="19">
        <f t="shared" si="127"/>
        <v>0</v>
      </c>
      <c r="AIO13" s="8"/>
      <c r="AIP13" s="2"/>
      <c r="AIQ13" s="17"/>
      <c r="AIR13" s="143"/>
      <c r="AIS13" s="18"/>
      <c r="AIT13" s="19">
        <f t="shared" si="128"/>
        <v>0</v>
      </c>
      <c r="AIV13" s="8"/>
      <c r="AIW13" s="2"/>
      <c r="AIX13" s="17"/>
      <c r="AIY13" s="143"/>
      <c r="AIZ13" s="18"/>
      <c r="AJA13" s="19">
        <f t="shared" si="129"/>
        <v>0</v>
      </c>
      <c r="AJC13" s="8"/>
      <c r="AJD13" s="2"/>
      <c r="AJE13" s="17"/>
      <c r="AJF13" s="143"/>
      <c r="AJG13" s="18"/>
      <c r="AJH13" s="19">
        <f t="shared" si="130"/>
        <v>0</v>
      </c>
      <c r="AJJ13" s="143"/>
      <c r="AJK13" s="27"/>
      <c r="AJL13" s="25"/>
      <c r="AJM13" s="54"/>
      <c r="AJN13" s="30"/>
      <c r="AJO13" s="19">
        <f t="shared" si="131"/>
        <v>0</v>
      </c>
      <c r="AJQ13" s="143"/>
      <c r="AJR13" s="27"/>
      <c r="AJS13" s="25"/>
      <c r="AJT13" s="54"/>
      <c r="AJU13" s="30"/>
      <c r="AJV13" s="19">
        <f t="shared" si="132"/>
        <v>0</v>
      </c>
      <c r="AJX13" s="143"/>
      <c r="AJY13" s="27"/>
      <c r="AJZ13" s="25"/>
      <c r="AKA13" s="54"/>
      <c r="AKB13" s="30"/>
      <c r="AKC13" s="19">
        <f t="shared" si="133"/>
        <v>0</v>
      </c>
      <c r="AKE13" s="2"/>
      <c r="AKF13" s="2"/>
      <c r="AKG13" s="17"/>
      <c r="AKH13" s="8"/>
      <c r="AKI13" s="18"/>
      <c r="AKJ13" s="19">
        <f t="shared" si="134"/>
        <v>0</v>
      </c>
    </row>
    <row r="14" spans="1:973">
      <c r="A14" s="8"/>
      <c r="B14" s="37"/>
      <c r="C14" s="30"/>
      <c r="D14" s="8"/>
      <c r="E14" s="18"/>
      <c r="F14" s="19">
        <f t="shared" si="2"/>
        <v>0</v>
      </c>
      <c r="J14" s="3"/>
      <c r="K14" s="8"/>
      <c r="L14" s="18"/>
      <c r="M14" s="19">
        <f t="shared" ref="M14:M43" si="140">M13+J14-L14</f>
        <v>0</v>
      </c>
      <c r="Q14" s="3"/>
      <c r="R14" s="8"/>
      <c r="S14" s="18"/>
      <c r="T14" s="19">
        <f t="shared" si="4"/>
        <v>0</v>
      </c>
      <c r="V14" s="8"/>
      <c r="W14" s="37"/>
      <c r="X14" s="3"/>
      <c r="Y14" s="8"/>
      <c r="Z14" s="18"/>
      <c r="AA14" s="19">
        <f t="shared" si="5"/>
        <v>0</v>
      </c>
      <c r="AC14" s="143"/>
      <c r="AD14" s="37"/>
      <c r="AE14" s="44"/>
      <c r="AF14" s="143"/>
      <c r="AG14" s="30"/>
      <c r="AH14" s="19">
        <f t="shared" si="6"/>
        <v>0</v>
      </c>
      <c r="AJ14" s="143"/>
      <c r="AK14" s="37"/>
      <c r="AL14" s="44"/>
      <c r="AM14" s="143"/>
      <c r="AN14" s="30"/>
      <c r="AO14" s="19">
        <f t="shared" si="7"/>
        <v>0</v>
      </c>
      <c r="AQ14" s="143"/>
      <c r="AR14" s="37"/>
      <c r="AS14" s="44"/>
      <c r="AT14" s="143"/>
      <c r="AU14" s="30"/>
      <c r="AV14" s="19">
        <f t="shared" si="8"/>
        <v>0</v>
      </c>
      <c r="AX14" s="8"/>
      <c r="AY14" s="37"/>
      <c r="AZ14" s="3"/>
      <c r="BA14" s="8"/>
      <c r="BB14" s="18"/>
      <c r="BC14" s="19">
        <f t="shared" si="9"/>
        <v>0</v>
      </c>
      <c r="BE14" s="8"/>
      <c r="BF14" s="37"/>
      <c r="BG14" s="3"/>
      <c r="BH14" s="8"/>
      <c r="BI14" s="18"/>
      <c r="BJ14" s="19">
        <f t="shared" si="10"/>
        <v>0</v>
      </c>
      <c r="BL14" s="2"/>
      <c r="BM14" s="2"/>
      <c r="BN14" s="3"/>
      <c r="BO14" s="8"/>
      <c r="BP14" s="18"/>
      <c r="BQ14" s="19">
        <f t="shared" si="136"/>
        <v>0</v>
      </c>
      <c r="BS14" s="2"/>
      <c r="BT14" s="2"/>
      <c r="BU14" s="3"/>
      <c r="BV14" s="8"/>
      <c r="BW14" s="353"/>
      <c r="BX14" s="19">
        <f t="shared" si="11"/>
        <v>0</v>
      </c>
      <c r="BZ14" s="2"/>
      <c r="CA14" s="2"/>
      <c r="CB14" s="3"/>
      <c r="CC14" s="8"/>
      <c r="CD14" s="18"/>
      <c r="CE14" s="19">
        <f t="shared" si="135"/>
        <v>0</v>
      </c>
      <c r="CG14" s="2"/>
      <c r="CH14" s="2"/>
      <c r="CI14" s="3"/>
      <c r="CJ14" s="8"/>
      <c r="CK14" s="18"/>
      <c r="CL14" s="19">
        <f t="shared" ref="CL14:CL43" si="141">CL13+CI14-CK14</f>
        <v>0</v>
      </c>
      <c r="CN14" s="2"/>
      <c r="CO14" s="2"/>
      <c r="CP14" s="3"/>
      <c r="CQ14" s="8"/>
      <c r="CR14" s="18"/>
      <c r="CS14" s="19">
        <f t="shared" si="13"/>
        <v>0</v>
      </c>
      <c r="CX14" s="8"/>
      <c r="CY14" s="18"/>
      <c r="CZ14" s="19">
        <f t="shared" si="14"/>
        <v>0</v>
      </c>
      <c r="DB14" s="8"/>
      <c r="DC14" s="37"/>
      <c r="DD14" s="30"/>
      <c r="DE14" s="8"/>
      <c r="DF14" s="18"/>
      <c r="DG14" s="19">
        <f t="shared" si="15"/>
        <v>0</v>
      </c>
      <c r="DI14" s="8"/>
      <c r="DJ14" s="37"/>
      <c r="DK14" s="30"/>
      <c r="DL14" s="8"/>
      <c r="DM14" s="18"/>
      <c r="DN14" s="19">
        <f t="shared" si="16"/>
        <v>0</v>
      </c>
      <c r="DP14" s="8"/>
      <c r="DQ14" s="37"/>
      <c r="DR14" s="30"/>
      <c r="DS14" s="8"/>
      <c r="DT14" s="18"/>
      <c r="DU14" s="19">
        <f t="shared" si="17"/>
        <v>0</v>
      </c>
      <c r="DW14" s="8"/>
      <c r="DX14" s="37"/>
      <c r="DY14" s="30"/>
      <c r="DZ14" s="8"/>
      <c r="EA14" s="18"/>
      <c r="EB14" s="19">
        <f t="shared" si="18"/>
        <v>0</v>
      </c>
      <c r="EG14" s="8"/>
      <c r="EH14" s="18"/>
      <c r="EI14" s="19">
        <f t="shared" si="19"/>
        <v>0</v>
      </c>
      <c r="EN14" s="8"/>
      <c r="EO14" s="18"/>
      <c r="EP14" s="19">
        <f t="shared" si="20"/>
        <v>0</v>
      </c>
      <c r="ER14" s="8"/>
      <c r="ES14" s="37"/>
      <c r="ET14" s="30"/>
      <c r="EU14" s="8"/>
      <c r="EV14" s="18"/>
      <c r="EW14" s="19">
        <f t="shared" si="21"/>
        <v>0</v>
      </c>
      <c r="FB14" s="8"/>
      <c r="FC14" s="18"/>
      <c r="FD14" s="19">
        <f t="shared" si="22"/>
        <v>0</v>
      </c>
      <c r="FF14" s="8"/>
      <c r="FG14" s="2"/>
      <c r="FH14" s="186"/>
      <c r="FI14" s="36"/>
      <c r="FJ14" s="18"/>
      <c r="FK14" s="187">
        <f t="shared" si="23"/>
        <v>0</v>
      </c>
      <c r="FM14" s="8"/>
      <c r="FN14" s="2"/>
      <c r="FO14" s="186"/>
      <c r="FP14" s="36"/>
      <c r="FQ14" s="18"/>
      <c r="FR14" s="187">
        <f t="shared" si="24"/>
        <v>0</v>
      </c>
      <c r="FT14" s="8"/>
      <c r="FU14" s="37"/>
      <c r="FV14" s="30"/>
      <c r="FW14" s="74"/>
      <c r="FX14" s="18"/>
      <c r="FY14" s="19">
        <f t="shared" si="25"/>
        <v>0</v>
      </c>
      <c r="GA14" s="8"/>
      <c r="GB14" s="37"/>
      <c r="GC14" s="30"/>
      <c r="GD14" s="74"/>
      <c r="GE14" s="18"/>
      <c r="GF14" s="19">
        <f t="shared" si="26"/>
        <v>0</v>
      </c>
      <c r="GH14" s="8"/>
      <c r="GI14" s="37"/>
      <c r="GJ14" s="30"/>
      <c r="GK14" s="74"/>
      <c r="GL14" s="18"/>
      <c r="GM14" s="19">
        <f t="shared" si="27"/>
        <v>0</v>
      </c>
      <c r="GO14" s="8"/>
      <c r="GP14" s="37"/>
      <c r="GQ14" s="30"/>
      <c r="GR14" s="74"/>
      <c r="GS14" s="18"/>
      <c r="GT14" s="19">
        <f t="shared" si="28"/>
        <v>0</v>
      </c>
      <c r="GV14" s="8"/>
      <c r="GW14" s="37"/>
      <c r="GX14" s="30"/>
      <c r="GY14" s="74"/>
      <c r="GZ14" s="18"/>
      <c r="HA14" s="19">
        <f t="shared" si="29"/>
        <v>0</v>
      </c>
      <c r="HC14" s="8"/>
      <c r="HD14" s="37"/>
      <c r="HE14" s="30"/>
      <c r="HF14" s="74"/>
      <c r="HG14" s="18"/>
      <c r="HH14" s="19">
        <f t="shared" si="30"/>
        <v>0</v>
      </c>
      <c r="HJ14" s="8"/>
      <c r="HK14" s="37"/>
      <c r="HL14" s="30"/>
      <c r="HM14" s="223"/>
      <c r="HN14" s="18"/>
      <c r="HO14" s="19">
        <f t="shared" si="31"/>
        <v>0</v>
      </c>
      <c r="HQ14" s="8"/>
      <c r="HR14" s="37"/>
      <c r="HS14" s="30"/>
      <c r="HT14" s="223"/>
      <c r="HU14" s="18"/>
      <c r="HV14" s="19">
        <f t="shared" si="32"/>
        <v>0</v>
      </c>
      <c r="HX14" s="8"/>
      <c r="HY14" s="37"/>
      <c r="HZ14" s="30"/>
      <c r="IA14" s="223"/>
      <c r="IB14" s="18"/>
      <c r="IC14" s="19">
        <f t="shared" si="33"/>
        <v>0</v>
      </c>
      <c r="IH14" s="8"/>
      <c r="II14" s="18"/>
      <c r="IJ14" s="19">
        <f t="shared" si="34"/>
        <v>0</v>
      </c>
      <c r="IO14" s="8"/>
      <c r="IP14" s="18"/>
      <c r="IQ14" s="19">
        <f t="shared" si="35"/>
        <v>0</v>
      </c>
      <c r="IS14" s="8"/>
      <c r="IT14" s="37"/>
      <c r="IU14" s="30"/>
      <c r="IV14" s="8"/>
      <c r="IW14" s="30"/>
      <c r="IX14" s="19">
        <f t="shared" si="36"/>
        <v>0</v>
      </c>
      <c r="IZ14" s="8"/>
      <c r="JA14" s="2"/>
      <c r="JB14" s="17"/>
      <c r="JC14" s="8"/>
      <c r="JD14" s="18"/>
      <c r="JE14" s="19">
        <f t="shared" si="37"/>
        <v>0</v>
      </c>
      <c r="JG14" s="8"/>
      <c r="JH14" s="2"/>
      <c r="JI14" s="17"/>
      <c r="JJ14" s="324"/>
      <c r="JK14" s="18"/>
      <c r="JL14" s="19">
        <f t="shared" si="38"/>
        <v>0</v>
      </c>
      <c r="JN14" s="8"/>
      <c r="JO14" s="2"/>
      <c r="JP14" s="17"/>
      <c r="JQ14" s="8"/>
      <c r="JR14" s="18"/>
      <c r="JS14" s="19">
        <f t="shared" si="39"/>
        <v>0</v>
      </c>
      <c r="JU14" s="8"/>
      <c r="JV14" s="2"/>
      <c r="JW14" s="17"/>
      <c r="JX14" s="8"/>
      <c r="JY14" s="18"/>
      <c r="JZ14" s="19">
        <f t="shared" si="40"/>
        <v>0</v>
      </c>
      <c r="KB14" s="8"/>
      <c r="KC14" s="2"/>
      <c r="KD14" s="17"/>
      <c r="KE14" s="8"/>
      <c r="KF14" s="18"/>
      <c r="KG14" s="19">
        <f t="shared" si="41"/>
        <v>0</v>
      </c>
      <c r="KI14" s="8"/>
      <c r="KJ14" s="2"/>
      <c r="KK14" s="17"/>
      <c r="KL14" s="8"/>
      <c r="KM14" s="18"/>
      <c r="KN14" s="19">
        <f t="shared" si="42"/>
        <v>0</v>
      </c>
      <c r="KP14" s="8"/>
      <c r="KQ14" s="2"/>
      <c r="KR14" s="17"/>
      <c r="KS14" s="8"/>
      <c r="KT14" s="18"/>
      <c r="KU14" s="19">
        <f t="shared" si="43"/>
        <v>0</v>
      </c>
      <c r="KW14" s="8"/>
      <c r="KX14" s="2"/>
      <c r="KY14" s="17"/>
      <c r="KZ14" s="8"/>
      <c r="LA14" s="18"/>
      <c r="LB14" s="19">
        <f t="shared" si="44"/>
        <v>0</v>
      </c>
      <c r="LD14" s="8"/>
      <c r="LE14" s="2"/>
      <c r="LF14" s="17"/>
      <c r="LG14" s="8"/>
      <c r="LH14" s="18"/>
      <c r="LI14" s="19">
        <f t="shared" si="45"/>
        <v>0</v>
      </c>
      <c r="LK14" s="8"/>
      <c r="LL14" s="2"/>
      <c r="LM14" s="17"/>
      <c r="LN14" s="8"/>
      <c r="LO14" s="18"/>
      <c r="LP14" s="19">
        <f t="shared" si="46"/>
        <v>0</v>
      </c>
      <c r="LR14" s="8"/>
      <c r="LS14" s="2"/>
      <c r="LT14" s="17"/>
      <c r="LU14" s="8"/>
      <c r="LV14" s="18"/>
      <c r="LW14" s="19">
        <f t="shared" si="47"/>
        <v>0</v>
      </c>
      <c r="LY14" s="8"/>
      <c r="LZ14" s="2"/>
      <c r="MA14" s="17"/>
      <c r="MB14" s="8"/>
      <c r="MC14" s="18"/>
      <c r="MD14" s="19">
        <f t="shared" si="48"/>
        <v>0</v>
      </c>
      <c r="MF14" s="8"/>
      <c r="MG14" s="2"/>
      <c r="MH14" s="17"/>
      <c r="MI14" s="8"/>
      <c r="MJ14" s="18"/>
      <c r="MK14" s="19">
        <f t="shared" si="49"/>
        <v>0</v>
      </c>
      <c r="MM14" s="8"/>
      <c r="MN14" s="2"/>
      <c r="MO14" s="17"/>
      <c r="MP14" s="8"/>
      <c r="MQ14" s="18"/>
      <c r="MR14" s="19">
        <f t="shared" si="50"/>
        <v>0</v>
      </c>
      <c r="MT14" s="8"/>
      <c r="MU14" s="2"/>
      <c r="MV14" s="17"/>
      <c r="MW14" s="8"/>
      <c r="MX14" s="18"/>
      <c r="MY14" s="19">
        <f t="shared" si="51"/>
        <v>0</v>
      </c>
      <c r="NA14" s="8"/>
      <c r="NB14" s="2"/>
      <c r="NC14" s="17"/>
      <c r="ND14" s="8"/>
      <c r="NE14" s="18"/>
      <c r="NF14" s="19">
        <f t="shared" si="52"/>
        <v>0</v>
      </c>
      <c r="NH14" s="8"/>
      <c r="NI14" s="2"/>
      <c r="NJ14" s="17"/>
      <c r="NK14" s="8"/>
      <c r="NL14" s="18"/>
      <c r="NM14" s="19">
        <f t="shared" si="53"/>
        <v>0</v>
      </c>
      <c r="NO14" s="8"/>
      <c r="NP14" s="2"/>
      <c r="NQ14" s="17"/>
      <c r="NR14" s="8"/>
      <c r="NS14" s="18"/>
      <c r="NT14" s="19">
        <f t="shared" si="54"/>
        <v>0</v>
      </c>
      <c r="NV14" s="8"/>
      <c r="NW14" s="2"/>
      <c r="NX14" s="17"/>
      <c r="NY14" s="8"/>
      <c r="NZ14" s="18"/>
      <c r="OA14" s="19">
        <f t="shared" si="55"/>
        <v>0</v>
      </c>
      <c r="OC14" s="34"/>
      <c r="OD14" s="2"/>
      <c r="OE14" s="17"/>
      <c r="OF14" s="74"/>
      <c r="OG14" s="18"/>
      <c r="OH14" s="19">
        <f t="shared" si="56"/>
        <v>0</v>
      </c>
      <c r="OJ14" s="8"/>
      <c r="OK14" s="2"/>
      <c r="OL14" s="17"/>
      <c r="OM14" s="8"/>
      <c r="ON14" s="18"/>
      <c r="OO14" s="19">
        <f t="shared" si="57"/>
        <v>0</v>
      </c>
      <c r="OQ14" s="8"/>
      <c r="OR14" s="2"/>
      <c r="OS14" s="17"/>
      <c r="OT14" s="8"/>
      <c r="OU14" s="18"/>
      <c r="OV14" s="19">
        <f t="shared" si="58"/>
        <v>0</v>
      </c>
      <c r="OX14" s="2"/>
      <c r="OY14" s="2"/>
      <c r="OZ14" s="17"/>
      <c r="PA14" s="8"/>
      <c r="PB14" s="18"/>
      <c r="PC14" s="19">
        <f t="shared" si="59"/>
        <v>0</v>
      </c>
      <c r="PE14" s="8"/>
      <c r="PF14" s="2"/>
      <c r="PG14" s="17"/>
      <c r="PH14" s="8"/>
      <c r="PI14" s="18"/>
      <c r="PJ14" s="19">
        <f t="shared" si="60"/>
        <v>0</v>
      </c>
      <c r="PL14" s="2"/>
      <c r="PM14" s="2"/>
      <c r="PN14" s="17"/>
      <c r="PO14" s="8"/>
      <c r="PP14" s="18"/>
      <c r="PQ14" s="19">
        <f t="shared" si="61"/>
        <v>0</v>
      </c>
      <c r="PS14" s="2"/>
      <c r="PT14" s="2"/>
      <c r="PU14" s="17"/>
      <c r="PV14" s="8"/>
      <c r="PW14" s="18"/>
      <c r="PX14" s="19">
        <f t="shared" si="62"/>
        <v>0</v>
      </c>
      <c r="PZ14" s="2"/>
      <c r="QA14" s="2"/>
      <c r="QB14" s="17"/>
      <c r="QC14" s="8"/>
      <c r="QD14" s="18"/>
      <c r="QE14" s="19">
        <f t="shared" si="63"/>
        <v>0</v>
      </c>
      <c r="QG14" s="8"/>
      <c r="QH14" s="2"/>
      <c r="QI14" s="17"/>
      <c r="QJ14" s="8"/>
      <c r="QK14" s="18"/>
      <c r="QL14" s="19">
        <f t="shared" si="64"/>
        <v>0</v>
      </c>
      <c r="QN14" s="2"/>
      <c r="QO14" s="2"/>
      <c r="QP14" s="17"/>
      <c r="QQ14" s="8"/>
      <c r="QR14" s="18"/>
      <c r="QS14" s="19">
        <f t="shared" si="65"/>
        <v>0</v>
      </c>
      <c r="QU14" s="2"/>
      <c r="QV14" s="2"/>
      <c r="QW14" s="17"/>
      <c r="QX14" s="8"/>
      <c r="QY14" s="18"/>
      <c r="QZ14" s="19">
        <f t="shared" si="66"/>
        <v>0</v>
      </c>
      <c r="RB14" s="2"/>
      <c r="RC14" s="2"/>
      <c r="RD14" s="17"/>
      <c r="RE14" s="8"/>
      <c r="RF14" s="18"/>
      <c r="RG14" s="19">
        <f t="shared" si="67"/>
        <v>0</v>
      </c>
      <c r="RI14" s="8"/>
      <c r="RJ14" s="2"/>
      <c r="RK14" s="17"/>
      <c r="RL14" s="8"/>
      <c r="RM14" s="18"/>
      <c r="RN14" s="19">
        <f t="shared" si="68"/>
        <v>0</v>
      </c>
      <c r="RP14" s="8"/>
      <c r="RQ14" s="2"/>
      <c r="RR14" s="17"/>
      <c r="RS14" s="8"/>
      <c r="RT14" s="18"/>
      <c r="RU14" s="19">
        <f t="shared" si="69"/>
        <v>0</v>
      </c>
      <c r="RW14" s="8"/>
      <c r="RX14" s="2"/>
      <c r="RY14" s="17"/>
      <c r="RZ14" s="8"/>
      <c r="SA14" s="18"/>
      <c r="SB14" s="19">
        <f t="shared" si="70"/>
        <v>0</v>
      </c>
      <c r="SD14" s="8"/>
      <c r="SE14" s="2"/>
      <c r="SF14" s="17"/>
      <c r="SG14" s="8"/>
      <c r="SH14" s="18"/>
      <c r="SI14" s="19">
        <f t="shared" si="71"/>
        <v>0</v>
      </c>
      <c r="SK14" s="8"/>
      <c r="SL14" s="259"/>
      <c r="SM14" s="17"/>
      <c r="SN14" s="8"/>
      <c r="SO14" s="18"/>
      <c r="SP14" s="19">
        <f t="shared" si="72"/>
        <v>0</v>
      </c>
      <c r="SR14" s="8"/>
      <c r="SS14" s="2"/>
      <c r="ST14" s="17"/>
      <c r="SU14" s="8"/>
      <c r="SV14" s="18"/>
      <c r="SW14" s="19">
        <f t="shared" si="73"/>
        <v>0</v>
      </c>
      <c r="SY14" s="8"/>
      <c r="SZ14" s="2"/>
      <c r="TA14" s="17"/>
      <c r="TB14" s="8"/>
      <c r="TC14" s="18"/>
      <c r="TD14" s="19">
        <f t="shared" si="74"/>
        <v>0</v>
      </c>
      <c r="TF14" s="8"/>
      <c r="TG14" s="2"/>
      <c r="TH14" s="17"/>
      <c r="TI14" s="8"/>
      <c r="TJ14" s="18"/>
      <c r="TK14" s="19">
        <f t="shared" si="75"/>
        <v>0</v>
      </c>
      <c r="TM14" s="8"/>
      <c r="TN14" s="2"/>
      <c r="TO14" s="17"/>
      <c r="TP14" s="8"/>
      <c r="TQ14" s="18"/>
      <c r="TR14" s="19">
        <f t="shared" si="76"/>
        <v>0</v>
      </c>
      <c r="TT14" s="8"/>
      <c r="TU14" s="2"/>
      <c r="TV14" s="17"/>
      <c r="TW14" s="8"/>
      <c r="TX14" s="18"/>
      <c r="TY14" s="19">
        <f t="shared" si="77"/>
        <v>0</v>
      </c>
      <c r="UA14" s="8"/>
      <c r="UB14" s="2"/>
      <c r="UC14" s="17"/>
      <c r="UD14" s="8"/>
      <c r="UE14" s="18"/>
      <c r="UF14" s="19">
        <f t="shared" si="78"/>
        <v>0</v>
      </c>
      <c r="UH14" s="2"/>
      <c r="UI14" s="2"/>
      <c r="UJ14" s="17"/>
      <c r="UK14" s="8"/>
      <c r="UL14" s="18"/>
      <c r="UM14" s="19">
        <f t="shared" si="79"/>
        <v>0</v>
      </c>
      <c r="UO14" s="8"/>
      <c r="UP14" s="2"/>
      <c r="UQ14" s="17"/>
      <c r="UR14" s="8"/>
      <c r="US14" s="18"/>
      <c r="UT14" s="19">
        <f t="shared" si="80"/>
        <v>0</v>
      </c>
      <c r="UV14" s="128"/>
      <c r="UW14" s="37"/>
      <c r="UX14" s="200"/>
      <c r="UY14" s="97"/>
      <c r="UZ14" s="58"/>
      <c r="VA14" s="187">
        <f t="shared" si="81"/>
        <v>0</v>
      </c>
      <c r="VC14" s="8"/>
      <c r="VD14" s="2"/>
      <c r="VE14" s="186"/>
      <c r="VF14" s="209"/>
      <c r="VG14" s="18"/>
      <c r="VH14" s="187">
        <f t="shared" si="82"/>
        <v>0</v>
      </c>
      <c r="VJ14" s="8"/>
      <c r="VK14" s="2"/>
      <c r="VL14" s="17"/>
      <c r="VM14" s="8"/>
      <c r="VN14" s="86"/>
      <c r="VO14" s="19">
        <f t="shared" si="83"/>
        <v>0</v>
      </c>
      <c r="VQ14" s="2"/>
      <c r="VR14" s="2"/>
      <c r="VS14" s="17"/>
      <c r="VT14" s="8"/>
      <c r="VU14" s="18"/>
      <c r="VV14" s="19">
        <f t="shared" si="84"/>
        <v>0</v>
      </c>
      <c r="VX14" s="8"/>
      <c r="VY14" s="2"/>
      <c r="VZ14" s="17"/>
      <c r="WA14" s="8"/>
      <c r="WB14" s="18"/>
      <c r="WC14" s="19">
        <f t="shared" si="85"/>
        <v>0</v>
      </c>
      <c r="WE14" s="2"/>
      <c r="WF14" s="2"/>
      <c r="WG14" s="17"/>
      <c r="WH14" s="8"/>
      <c r="WI14" s="18"/>
      <c r="WJ14" s="19">
        <f t="shared" si="86"/>
        <v>0</v>
      </c>
      <c r="WL14" s="2"/>
      <c r="WM14" s="2"/>
      <c r="WN14" s="17"/>
      <c r="WO14" s="8"/>
      <c r="WP14" s="18"/>
      <c r="WQ14" s="19">
        <f t="shared" si="87"/>
        <v>0</v>
      </c>
      <c r="WS14" s="2"/>
      <c r="WT14" s="2"/>
      <c r="WU14" s="17"/>
      <c r="WV14" s="8"/>
      <c r="WW14" s="18"/>
      <c r="WX14" s="19">
        <f t="shared" si="88"/>
        <v>0</v>
      </c>
      <c r="WZ14" s="2"/>
      <c r="XA14" s="2"/>
      <c r="XB14" s="17"/>
      <c r="XC14" s="8"/>
      <c r="XD14" s="18"/>
      <c r="XE14" s="19">
        <f t="shared" si="0"/>
        <v>0</v>
      </c>
      <c r="XG14" s="2"/>
      <c r="XH14" s="2"/>
      <c r="XI14" s="17"/>
      <c r="XJ14" s="8"/>
      <c r="XK14" s="18"/>
      <c r="XL14" s="19">
        <f t="shared" si="89"/>
        <v>0</v>
      </c>
      <c r="XN14" s="8"/>
      <c r="XO14" s="2"/>
      <c r="XP14" s="17"/>
      <c r="XQ14" s="8"/>
      <c r="XR14" s="18"/>
      <c r="XS14" s="19">
        <f t="shared" si="90"/>
        <v>0</v>
      </c>
      <c r="XU14" s="8"/>
      <c r="XV14" s="2"/>
      <c r="XW14" s="17"/>
      <c r="XX14" s="8"/>
      <c r="XY14" s="18"/>
      <c r="XZ14" s="19">
        <f t="shared" si="91"/>
        <v>0</v>
      </c>
      <c r="YB14" s="8"/>
      <c r="YC14" s="2"/>
      <c r="YD14" s="17"/>
      <c r="YE14" s="8"/>
      <c r="YF14" s="18"/>
      <c r="YG14" s="19">
        <f t="shared" si="92"/>
        <v>0</v>
      </c>
      <c r="YI14" s="2"/>
      <c r="YJ14" s="2"/>
      <c r="YK14" s="17"/>
      <c r="YL14" s="8"/>
      <c r="YM14" s="18"/>
      <c r="YN14" s="19">
        <f t="shared" si="93"/>
        <v>0</v>
      </c>
      <c r="YP14" s="8"/>
      <c r="YQ14" s="2"/>
      <c r="YR14" s="17"/>
      <c r="YS14" s="8"/>
      <c r="YT14" s="18"/>
      <c r="YU14" s="19">
        <f t="shared" si="94"/>
        <v>0</v>
      </c>
      <c r="YW14" s="8"/>
      <c r="YX14" s="2"/>
      <c r="YY14" s="17"/>
      <c r="YZ14" s="8"/>
      <c r="ZA14" s="18"/>
      <c r="ZB14" s="19">
        <f t="shared" si="95"/>
        <v>0</v>
      </c>
      <c r="ZD14" s="2"/>
      <c r="ZE14" s="2"/>
      <c r="ZF14" s="17"/>
      <c r="ZG14" s="8"/>
      <c r="ZH14" s="18"/>
      <c r="ZI14" s="19">
        <f t="shared" si="96"/>
        <v>0</v>
      </c>
      <c r="ZK14" s="2"/>
      <c r="ZL14" s="2"/>
      <c r="ZM14" s="17"/>
      <c r="ZN14" s="8"/>
      <c r="ZO14" s="18"/>
      <c r="ZP14" s="19">
        <f t="shared" si="97"/>
        <v>0</v>
      </c>
      <c r="ZR14" s="2"/>
      <c r="ZS14" s="2"/>
      <c r="ZT14" s="17"/>
      <c r="ZU14" s="8"/>
      <c r="ZV14" s="18"/>
      <c r="ZW14" s="19">
        <f t="shared" si="98"/>
        <v>0</v>
      </c>
      <c r="ZY14" s="2"/>
      <c r="ZZ14" s="2"/>
      <c r="AAA14" s="17"/>
      <c r="AAB14" s="8"/>
      <c r="AAC14" s="18"/>
      <c r="AAD14" s="19">
        <f t="shared" si="99"/>
        <v>0</v>
      </c>
      <c r="AAF14" s="2"/>
      <c r="AAG14" s="2"/>
      <c r="AAH14" s="17"/>
      <c r="AAI14" s="8"/>
      <c r="AAJ14" s="18"/>
      <c r="AAK14" s="19">
        <f t="shared" si="100"/>
        <v>0</v>
      </c>
      <c r="AAM14" s="8"/>
      <c r="AAN14" s="2"/>
      <c r="AAO14" s="17"/>
      <c r="AAP14" s="8"/>
      <c r="AAQ14" s="18"/>
      <c r="AAR14" s="19">
        <f t="shared" si="101"/>
        <v>0</v>
      </c>
      <c r="AAT14" s="8"/>
      <c r="AAU14" s="2"/>
      <c r="AAV14" s="17"/>
      <c r="AAW14" s="8"/>
      <c r="AAX14" s="18"/>
      <c r="AAY14" s="19">
        <f t="shared" si="137"/>
        <v>0</v>
      </c>
      <c r="ABA14" s="8"/>
      <c r="ABB14" s="2"/>
      <c r="ABC14" s="17"/>
      <c r="ABD14" s="8"/>
      <c r="ABE14" s="18"/>
      <c r="ABF14" s="19">
        <f t="shared" si="102"/>
        <v>0</v>
      </c>
      <c r="ABH14" s="8"/>
      <c r="ABI14" s="2"/>
      <c r="ABJ14" s="17"/>
      <c r="ABK14" s="8"/>
      <c r="ABL14" s="18"/>
      <c r="ABM14" s="19">
        <f t="shared" si="103"/>
        <v>0</v>
      </c>
      <c r="ABO14" s="8"/>
      <c r="ABP14" s="2"/>
      <c r="ABQ14" s="17"/>
      <c r="ABR14" s="8"/>
      <c r="ABS14" s="18"/>
      <c r="ABT14" s="19">
        <f t="shared" si="139"/>
        <v>0</v>
      </c>
      <c r="ABV14" s="8"/>
      <c r="ABW14" s="2"/>
      <c r="ABX14" s="17"/>
      <c r="ABY14" s="8"/>
      <c r="ABZ14" s="18"/>
      <c r="ACA14" s="19">
        <f t="shared" si="104"/>
        <v>0</v>
      </c>
      <c r="ACC14" s="2"/>
      <c r="ACD14" s="2"/>
      <c r="ACE14" s="17"/>
      <c r="ACF14" s="8"/>
      <c r="ACG14" s="18"/>
      <c r="ACH14" s="19">
        <f t="shared" si="105"/>
        <v>0</v>
      </c>
      <c r="ACJ14" s="2"/>
      <c r="ACK14" s="2"/>
      <c r="ACL14" s="17"/>
      <c r="ACM14" s="8"/>
      <c r="ACN14" s="18"/>
      <c r="ACO14" s="19">
        <f t="shared" si="106"/>
        <v>0</v>
      </c>
      <c r="ACQ14" s="2"/>
      <c r="ACR14" s="2"/>
      <c r="ACS14" s="17"/>
      <c r="ACT14" s="8"/>
      <c r="ACU14" s="18"/>
      <c r="ACV14" s="19">
        <f t="shared" si="138"/>
        <v>0</v>
      </c>
      <c r="ACX14" s="2"/>
      <c r="ACY14" s="2"/>
      <c r="ACZ14" s="17"/>
      <c r="ADA14" s="8"/>
      <c r="ADB14" s="18"/>
      <c r="ADC14" s="19">
        <f t="shared" si="107"/>
        <v>0</v>
      </c>
      <c r="ADE14" s="2"/>
      <c r="ADF14" s="2"/>
      <c r="ADG14" s="17"/>
      <c r="ADH14" s="8"/>
      <c r="ADI14" s="18"/>
      <c r="ADJ14" s="19">
        <f t="shared" si="108"/>
        <v>0</v>
      </c>
      <c r="ADL14" s="2"/>
      <c r="ADM14" s="2"/>
      <c r="ADN14" s="17"/>
      <c r="ADO14" s="8"/>
      <c r="ADP14" s="18"/>
      <c r="ADQ14" s="19">
        <f t="shared" si="109"/>
        <v>0</v>
      </c>
      <c r="ADS14" s="2"/>
      <c r="ADT14" s="2"/>
      <c r="ADU14" s="17"/>
      <c r="ADV14" s="8"/>
      <c r="ADW14" s="18"/>
      <c r="ADX14" s="19">
        <f t="shared" si="110"/>
        <v>0</v>
      </c>
      <c r="ADZ14" s="8"/>
      <c r="AEA14" s="2"/>
      <c r="AEB14" s="17"/>
      <c r="AEC14" s="8"/>
      <c r="AED14" s="18"/>
      <c r="AEE14" s="19">
        <f t="shared" si="111"/>
        <v>0</v>
      </c>
      <c r="AEG14" s="2"/>
      <c r="AEH14" s="2"/>
      <c r="AEI14" s="403"/>
      <c r="AEJ14" s="8"/>
      <c r="AEK14" s="396"/>
      <c r="AEL14" s="19">
        <f t="shared" si="112"/>
        <v>0</v>
      </c>
      <c r="AEN14" s="2"/>
      <c r="AEO14" s="2"/>
      <c r="AEP14" s="17"/>
      <c r="AEQ14" s="8"/>
      <c r="AER14" s="18"/>
      <c r="AES14" s="19">
        <f t="shared" si="113"/>
        <v>0</v>
      </c>
      <c r="AEU14" s="8"/>
      <c r="AEV14" s="2"/>
      <c r="AEW14" s="17"/>
      <c r="AEX14" s="252"/>
      <c r="AEY14" s="353"/>
      <c r="AEZ14" s="19">
        <f t="shared" si="114"/>
        <v>0</v>
      </c>
      <c r="AFB14" s="2"/>
      <c r="AFC14" s="2"/>
      <c r="AFD14" s="17"/>
      <c r="AFE14" s="8"/>
      <c r="AFF14" s="18"/>
      <c r="AFG14" s="19">
        <f t="shared" si="115"/>
        <v>0</v>
      </c>
      <c r="AFI14" s="2"/>
      <c r="AFJ14" s="2"/>
      <c r="AFK14" s="17"/>
      <c r="AFL14" s="8"/>
      <c r="AFM14" s="18"/>
      <c r="AFN14" s="19">
        <f t="shared" si="116"/>
        <v>0</v>
      </c>
      <c r="AFP14" s="8"/>
      <c r="AFQ14" s="2"/>
      <c r="AFR14" s="17"/>
      <c r="AFS14" s="8"/>
      <c r="AFT14" s="18"/>
      <c r="AFU14" s="19">
        <f t="shared" si="117"/>
        <v>0</v>
      </c>
      <c r="AFW14" s="2"/>
      <c r="AFX14" s="2"/>
      <c r="AFY14" s="17"/>
      <c r="AFZ14" s="8"/>
      <c r="AGA14" s="18"/>
      <c r="AGB14" s="19">
        <f t="shared" si="118"/>
        <v>0</v>
      </c>
      <c r="AGD14" s="2"/>
      <c r="AGE14" s="2"/>
      <c r="AGF14" s="17"/>
      <c r="AGG14" s="8"/>
      <c r="AGH14" s="18"/>
      <c r="AGI14" s="19">
        <f t="shared" si="119"/>
        <v>0</v>
      </c>
      <c r="AGK14" s="8"/>
      <c r="AGL14" s="175"/>
      <c r="AGM14" s="30"/>
      <c r="AGN14" s="8"/>
      <c r="AGO14" s="30"/>
      <c r="AGP14" s="19">
        <f t="shared" si="120"/>
        <v>0</v>
      </c>
      <c r="AGR14" s="143"/>
      <c r="AGS14" s="141"/>
      <c r="AGT14" s="25"/>
      <c r="AGU14" s="143"/>
      <c r="AGV14" s="30"/>
      <c r="AGW14" s="19">
        <f t="shared" si="121"/>
        <v>0</v>
      </c>
      <c r="AGY14" s="8"/>
      <c r="AGZ14" s="148"/>
      <c r="AHA14" s="17"/>
      <c r="AHB14" s="143"/>
      <c r="AHC14" s="18"/>
      <c r="AHD14" s="19">
        <f t="shared" si="122"/>
        <v>0</v>
      </c>
      <c r="AHF14" s="8"/>
      <c r="AHG14" s="148"/>
      <c r="AHH14" s="17"/>
      <c r="AHI14" s="143"/>
      <c r="AHJ14" s="18"/>
      <c r="AHK14" s="19">
        <f t="shared" si="123"/>
        <v>0</v>
      </c>
      <c r="AHM14" s="8"/>
      <c r="AHN14" s="148"/>
      <c r="AHO14" s="17"/>
      <c r="AHP14" s="143"/>
      <c r="AHQ14" s="18"/>
      <c r="AHR14" s="19">
        <f t="shared" si="124"/>
        <v>0</v>
      </c>
      <c r="AHT14" s="8"/>
      <c r="AHU14" s="148"/>
      <c r="AHV14" s="17"/>
      <c r="AHW14" s="143"/>
      <c r="AHX14" s="18"/>
      <c r="AHY14" s="19">
        <f t="shared" si="125"/>
        <v>0</v>
      </c>
      <c r="AIA14" s="8"/>
      <c r="AIB14" s="148"/>
      <c r="AIC14" s="17"/>
      <c r="AID14" s="143"/>
      <c r="AIE14" s="18"/>
      <c r="AIF14" s="19">
        <f t="shared" si="126"/>
        <v>0</v>
      </c>
      <c r="AIH14" s="8"/>
      <c r="AII14" s="148"/>
      <c r="AIJ14" s="17"/>
      <c r="AIK14" s="143"/>
      <c r="AIL14" s="18"/>
      <c r="AIM14" s="19">
        <f t="shared" si="127"/>
        <v>0</v>
      </c>
      <c r="AIO14" s="8"/>
      <c r="AIP14" s="148"/>
      <c r="AIQ14" s="17"/>
      <c r="AIR14" s="143"/>
      <c r="AIS14" s="18"/>
      <c r="AIT14" s="19">
        <f t="shared" si="128"/>
        <v>0</v>
      </c>
      <c r="AIV14" s="8"/>
      <c r="AIW14" s="148"/>
      <c r="AIX14" s="17"/>
      <c r="AIY14" s="143"/>
      <c r="AIZ14" s="18"/>
      <c r="AJA14" s="19">
        <f t="shared" si="129"/>
        <v>0</v>
      </c>
      <c r="AJC14" s="8"/>
      <c r="AJD14" s="38"/>
      <c r="AJE14" s="17"/>
      <c r="AJF14" s="143"/>
      <c r="AJG14" s="18"/>
      <c r="AJH14" s="19">
        <f t="shared" si="130"/>
        <v>0</v>
      </c>
      <c r="AJJ14" s="143"/>
      <c r="AJK14" s="37"/>
      <c r="AJL14" s="30"/>
      <c r="AJM14" s="143"/>
      <c r="AJN14" s="30"/>
      <c r="AJO14" s="19">
        <f t="shared" si="131"/>
        <v>0</v>
      </c>
      <c r="AJQ14" s="143"/>
      <c r="AJR14" s="37"/>
      <c r="AJS14" s="30"/>
      <c r="AJT14" s="143"/>
      <c r="AJU14" s="30"/>
      <c r="AJV14" s="19">
        <f t="shared" si="132"/>
        <v>0</v>
      </c>
      <c r="AJX14" s="143"/>
      <c r="AJY14" s="37"/>
      <c r="AJZ14" s="30"/>
      <c r="AKA14" s="143"/>
      <c r="AKB14" s="30"/>
      <c r="AKC14" s="19">
        <f t="shared" si="133"/>
        <v>0</v>
      </c>
      <c r="AKE14" s="2"/>
      <c r="AKF14" s="2"/>
      <c r="AKG14" s="17"/>
      <c r="AKH14" s="8"/>
      <c r="AKI14" s="18"/>
      <c r="AKJ14" s="19">
        <f t="shared" si="134"/>
        <v>0</v>
      </c>
    </row>
    <row r="15" spans="1:973">
      <c r="A15" s="8"/>
      <c r="B15" s="2"/>
      <c r="C15" s="17"/>
      <c r="D15" s="8"/>
      <c r="E15" s="18"/>
      <c r="F15" s="19">
        <f t="shared" si="2"/>
        <v>0</v>
      </c>
      <c r="H15" s="2"/>
      <c r="I15" s="2"/>
      <c r="J15" s="17"/>
      <c r="K15" s="8"/>
      <c r="L15" s="18"/>
      <c r="M15" s="19">
        <f t="shared" si="140"/>
        <v>0</v>
      </c>
      <c r="O15" s="2"/>
      <c r="P15" s="2"/>
      <c r="Q15" s="17"/>
      <c r="R15" s="8"/>
      <c r="S15" s="18"/>
      <c r="T15" s="19">
        <f t="shared" si="4"/>
        <v>0</v>
      </c>
      <c r="V15" s="8"/>
      <c r="W15" s="2"/>
      <c r="X15" s="17"/>
      <c r="Y15" s="8"/>
      <c r="Z15" s="18"/>
      <c r="AA15" s="19">
        <f t="shared" si="5"/>
        <v>0</v>
      </c>
      <c r="AC15" s="2"/>
      <c r="AD15" s="2"/>
      <c r="AE15" s="17"/>
      <c r="AF15" s="8"/>
      <c r="AG15" s="18"/>
      <c r="AH15" s="19">
        <f t="shared" si="6"/>
        <v>0</v>
      </c>
      <c r="AJ15" s="8"/>
      <c r="AK15" s="2"/>
      <c r="AL15" s="17"/>
      <c r="AM15" s="8"/>
      <c r="AN15" s="18"/>
      <c r="AO15" s="19">
        <f t="shared" si="7"/>
        <v>0</v>
      </c>
      <c r="AQ15" s="2"/>
      <c r="AR15" s="2"/>
      <c r="AS15" s="17"/>
      <c r="AT15" s="8"/>
      <c r="AU15" s="18"/>
      <c r="AV15" s="19">
        <f t="shared" si="8"/>
        <v>0</v>
      </c>
      <c r="AX15" s="2"/>
      <c r="AY15" s="2"/>
      <c r="AZ15" s="17"/>
      <c r="BA15" s="8"/>
      <c r="BB15" s="18"/>
      <c r="BC15" s="19">
        <f t="shared" si="9"/>
        <v>0</v>
      </c>
      <c r="BE15" s="8"/>
      <c r="BF15" s="2"/>
      <c r="BG15" s="17"/>
      <c r="BH15" s="8"/>
      <c r="BI15" s="18"/>
      <c r="BJ15" s="19">
        <f t="shared" si="10"/>
        <v>0</v>
      </c>
      <c r="BL15" s="2"/>
      <c r="BM15" s="2"/>
      <c r="BN15" s="17"/>
      <c r="BO15" s="8"/>
      <c r="BP15" s="18"/>
      <c r="BQ15" s="19">
        <f t="shared" si="136"/>
        <v>0</v>
      </c>
      <c r="BS15" s="2"/>
      <c r="BT15" s="2"/>
      <c r="BU15" s="17"/>
      <c r="BV15" s="8"/>
      <c r="BW15" s="353"/>
      <c r="BX15" s="19">
        <f t="shared" si="11"/>
        <v>0</v>
      </c>
      <c r="BZ15" s="2"/>
      <c r="CA15" s="2"/>
      <c r="CB15" s="17"/>
      <c r="CC15" s="8"/>
      <c r="CD15" s="18"/>
      <c r="CE15" s="19">
        <f t="shared" si="135"/>
        <v>0</v>
      </c>
      <c r="CG15" s="2"/>
      <c r="CH15" s="2"/>
      <c r="CI15" s="17"/>
      <c r="CJ15" s="8"/>
      <c r="CK15" s="18"/>
      <c r="CL15" s="19">
        <f t="shared" si="141"/>
        <v>0</v>
      </c>
      <c r="CN15" s="2"/>
      <c r="CO15" s="2"/>
      <c r="CP15" s="17"/>
      <c r="CQ15" s="8"/>
      <c r="CR15" s="18"/>
      <c r="CS15" s="19">
        <f t="shared" si="13"/>
        <v>0</v>
      </c>
      <c r="CU15" s="2"/>
      <c r="CV15" s="2"/>
      <c r="CW15" s="17"/>
      <c r="CX15" s="8"/>
      <c r="CY15" s="18"/>
      <c r="CZ15" s="19">
        <f t="shared" si="14"/>
        <v>0</v>
      </c>
      <c r="DB15" s="2"/>
      <c r="DC15" s="2"/>
      <c r="DD15" s="17"/>
      <c r="DE15" s="8"/>
      <c r="DF15" s="18"/>
      <c r="DG15" s="19">
        <f t="shared" si="15"/>
        <v>0</v>
      </c>
      <c r="DI15" s="2"/>
      <c r="DJ15" s="2"/>
      <c r="DK15" s="17"/>
      <c r="DL15" s="8"/>
      <c r="DM15" s="18"/>
      <c r="DN15" s="19">
        <f t="shared" si="16"/>
        <v>0</v>
      </c>
      <c r="DP15" s="2"/>
      <c r="DQ15" s="2"/>
      <c r="DR15" s="17"/>
      <c r="DS15" s="8"/>
      <c r="DT15" s="18"/>
      <c r="DU15" s="19">
        <f t="shared" si="17"/>
        <v>0</v>
      </c>
      <c r="DW15" s="2"/>
      <c r="DX15" s="2"/>
      <c r="DY15" s="17"/>
      <c r="DZ15" s="8"/>
      <c r="EA15" s="18"/>
      <c r="EB15" s="19">
        <f t="shared" si="18"/>
        <v>0</v>
      </c>
      <c r="ED15" s="2"/>
      <c r="EE15" s="2"/>
      <c r="EF15" s="17"/>
      <c r="EG15" s="8"/>
      <c r="EH15" s="18"/>
      <c r="EI15" s="19">
        <f t="shared" si="19"/>
        <v>0</v>
      </c>
      <c r="EK15" s="2"/>
      <c r="EL15" s="2"/>
      <c r="EM15" s="17"/>
      <c r="EN15" s="8"/>
      <c r="EO15" s="18"/>
      <c r="EP15" s="19">
        <f t="shared" si="20"/>
        <v>0</v>
      </c>
      <c r="ER15" s="8"/>
      <c r="ES15" s="2"/>
      <c r="ET15" s="17"/>
      <c r="EU15" s="8"/>
      <c r="EV15" s="18"/>
      <c r="EW15" s="19">
        <f t="shared" si="21"/>
        <v>0</v>
      </c>
      <c r="EY15" s="2"/>
      <c r="EZ15" s="2"/>
      <c r="FA15" s="17"/>
      <c r="FB15" s="8"/>
      <c r="FC15" s="18"/>
      <c r="FD15" s="19">
        <f t="shared" si="22"/>
        <v>0</v>
      </c>
      <c r="FF15" s="8"/>
      <c r="FG15" s="2"/>
      <c r="FH15" s="186"/>
      <c r="FI15" s="36"/>
      <c r="FJ15" s="18"/>
      <c r="FK15" s="187">
        <f t="shared" si="23"/>
        <v>0</v>
      </c>
      <c r="FM15" s="8"/>
      <c r="FN15" s="2"/>
      <c r="FO15" s="186"/>
      <c r="FP15" s="36"/>
      <c r="FQ15" s="18"/>
      <c r="FR15" s="187">
        <f t="shared" si="24"/>
        <v>0</v>
      </c>
      <c r="FT15" s="8"/>
      <c r="FU15" s="2"/>
      <c r="FV15" s="17"/>
      <c r="FW15" s="8"/>
      <c r="FX15" s="18"/>
      <c r="FY15" s="19">
        <f t="shared" si="25"/>
        <v>0</v>
      </c>
      <c r="GA15" s="8"/>
      <c r="GB15" s="2"/>
      <c r="GC15" s="17"/>
      <c r="GD15" s="8"/>
      <c r="GE15" s="18"/>
      <c r="GF15" s="19">
        <f t="shared" ref="GF15:GF43" si="142">GF14+GC15-GE15</f>
        <v>0</v>
      </c>
      <c r="GH15" s="8"/>
      <c r="GI15" s="2"/>
      <c r="GJ15" s="17"/>
      <c r="GK15" s="8"/>
      <c r="GL15" s="18"/>
      <c r="GM15" s="19">
        <f t="shared" si="27"/>
        <v>0</v>
      </c>
      <c r="GO15" s="8"/>
      <c r="GP15" s="2"/>
      <c r="GQ15" s="17"/>
      <c r="GR15" s="8"/>
      <c r="GS15" s="18"/>
      <c r="GT15" s="19">
        <f t="shared" si="28"/>
        <v>0</v>
      </c>
      <c r="GV15" s="8"/>
      <c r="GW15" s="2"/>
      <c r="GX15" s="17"/>
      <c r="GY15" s="8"/>
      <c r="GZ15" s="18"/>
      <c r="HA15" s="19">
        <f t="shared" si="29"/>
        <v>0</v>
      </c>
      <c r="HC15" s="8"/>
      <c r="HD15" s="2"/>
      <c r="HE15" s="17"/>
      <c r="HF15" s="8"/>
      <c r="HG15" s="18"/>
      <c r="HH15" s="19">
        <f t="shared" si="30"/>
        <v>0</v>
      </c>
      <c r="HJ15" s="8"/>
      <c r="HK15" s="2"/>
      <c r="HL15" s="17"/>
      <c r="HM15" s="8"/>
      <c r="HN15" s="18"/>
      <c r="HO15" s="19">
        <f t="shared" si="31"/>
        <v>0</v>
      </c>
      <c r="HQ15" s="8"/>
      <c r="HR15" s="2"/>
      <c r="HS15" s="17"/>
      <c r="HT15" s="8"/>
      <c r="HU15" s="18"/>
      <c r="HV15" s="19">
        <f t="shared" si="32"/>
        <v>0</v>
      </c>
      <c r="HX15" s="8"/>
      <c r="HY15" s="2"/>
      <c r="HZ15" s="17"/>
      <c r="IA15" s="8"/>
      <c r="IB15" s="18"/>
      <c r="IC15" s="19">
        <f t="shared" si="33"/>
        <v>0</v>
      </c>
      <c r="IE15" s="2"/>
      <c r="IF15" s="2"/>
      <c r="IG15" s="17"/>
      <c r="IH15" s="8"/>
      <c r="II15" s="18"/>
      <c r="IJ15" s="19">
        <f t="shared" si="34"/>
        <v>0</v>
      </c>
      <c r="IL15" s="2"/>
      <c r="IM15" s="2"/>
      <c r="IN15" s="17"/>
      <c r="IO15" s="8"/>
      <c r="IP15" s="18"/>
      <c r="IQ15" s="19">
        <f t="shared" si="35"/>
        <v>0</v>
      </c>
      <c r="IS15" s="8"/>
      <c r="IT15" s="2"/>
      <c r="IU15" s="17"/>
      <c r="IV15" s="8"/>
      <c r="IW15" s="18"/>
      <c r="IX15" s="19">
        <f t="shared" si="36"/>
        <v>0</v>
      </c>
      <c r="IZ15" s="8"/>
      <c r="JA15" s="2"/>
      <c r="JB15" s="17"/>
      <c r="JC15" s="8"/>
      <c r="JD15" s="18"/>
      <c r="JE15" s="19">
        <f t="shared" si="37"/>
        <v>0</v>
      </c>
      <c r="JG15" s="8"/>
      <c r="JH15" s="2"/>
      <c r="JI15" s="17"/>
      <c r="JJ15" s="8"/>
      <c r="JK15" s="18"/>
      <c r="JL15" s="19">
        <f t="shared" si="38"/>
        <v>0</v>
      </c>
      <c r="JN15" s="8"/>
      <c r="JO15" s="2"/>
      <c r="JP15" s="17"/>
      <c r="JQ15" s="8"/>
      <c r="JR15" s="18"/>
      <c r="JS15" s="19">
        <f t="shared" si="39"/>
        <v>0</v>
      </c>
      <c r="JU15" s="8"/>
      <c r="JV15" s="2"/>
      <c r="JW15" s="17"/>
      <c r="JX15" s="8"/>
      <c r="JY15" s="18"/>
      <c r="JZ15" s="19">
        <f t="shared" si="40"/>
        <v>0</v>
      </c>
      <c r="KB15" s="8"/>
      <c r="KC15" s="2"/>
      <c r="KD15" s="17"/>
      <c r="KE15" s="8"/>
      <c r="KF15" s="18"/>
      <c r="KG15" s="19">
        <f t="shared" si="41"/>
        <v>0</v>
      </c>
      <c r="KI15" s="8"/>
      <c r="KJ15" s="2"/>
      <c r="KK15" s="17"/>
      <c r="KL15" s="8"/>
      <c r="KM15" s="18"/>
      <c r="KN15" s="19">
        <f t="shared" si="42"/>
        <v>0</v>
      </c>
      <c r="KP15" s="8"/>
      <c r="KQ15" s="2"/>
      <c r="KR15" s="17"/>
      <c r="KS15" s="8"/>
      <c r="KT15" s="18"/>
      <c r="KU15" s="19">
        <f t="shared" si="43"/>
        <v>0</v>
      </c>
      <c r="KW15" s="8"/>
      <c r="KX15" s="2"/>
      <c r="KY15" s="17"/>
      <c r="KZ15" s="8"/>
      <c r="LA15" s="18"/>
      <c r="LB15" s="19">
        <f t="shared" si="44"/>
        <v>0</v>
      </c>
      <c r="LD15" s="8"/>
      <c r="LE15" s="2"/>
      <c r="LF15" s="17"/>
      <c r="LG15" s="8"/>
      <c r="LH15" s="18"/>
      <c r="LI15" s="19">
        <f t="shared" si="45"/>
        <v>0</v>
      </c>
      <c r="LK15" s="8"/>
      <c r="LL15" s="2"/>
      <c r="LM15" s="17"/>
      <c r="LN15" s="8"/>
      <c r="LO15" s="18"/>
      <c r="LP15" s="19">
        <f t="shared" si="46"/>
        <v>0</v>
      </c>
      <c r="LR15" s="8"/>
      <c r="LS15" s="2"/>
      <c r="LT15" s="17"/>
      <c r="LU15" s="8"/>
      <c r="LV15" s="18"/>
      <c r="LW15" s="19">
        <f t="shared" si="47"/>
        <v>0</v>
      </c>
      <c r="LY15" s="8"/>
      <c r="LZ15" s="2"/>
      <c r="MA15" s="17"/>
      <c r="MB15" s="8"/>
      <c r="MC15" s="18"/>
      <c r="MD15" s="19">
        <f t="shared" si="48"/>
        <v>0</v>
      </c>
      <c r="MF15" s="8"/>
      <c r="MG15" s="2"/>
      <c r="MH15" s="17"/>
      <c r="MI15" s="8"/>
      <c r="MJ15" s="18"/>
      <c r="MK15" s="19">
        <f t="shared" si="49"/>
        <v>0</v>
      </c>
      <c r="MM15" s="8"/>
      <c r="MN15" s="2"/>
      <c r="MO15" s="17"/>
      <c r="MP15" s="8"/>
      <c r="MQ15" s="18"/>
      <c r="MR15" s="19">
        <f t="shared" si="50"/>
        <v>0</v>
      </c>
      <c r="MT15" s="8"/>
      <c r="MU15" s="2"/>
      <c r="MV15" s="17"/>
      <c r="MW15" s="8"/>
      <c r="MX15" s="18"/>
      <c r="MY15" s="19">
        <f t="shared" si="51"/>
        <v>0</v>
      </c>
      <c r="NA15" s="8"/>
      <c r="NB15" s="2"/>
      <c r="NC15" s="17"/>
      <c r="ND15" s="8"/>
      <c r="NE15" s="18"/>
      <c r="NF15" s="19">
        <f t="shared" si="52"/>
        <v>0</v>
      </c>
      <c r="NH15" s="8"/>
      <c r="NI15" s="2"/>
      <c r="NJ15" s="17"/>
      <c r="NK15" s="8"/>
      <c r="NL15" s="18"/>
      <c r="NM15" s="19">
        <f t="shared" si="53"/>
        <v>0</v>
      </c>
      <c r="NO15" s="8"/>
      <c r="NP15" s="2"/>
      <c r="NQ15" s="17"/>
      <c r="NR15" s="8"/>
      <c r="NS15" s="18"/>
      <c r="NT15" s="19">
        <f t="shared" si="54"/>
        <v>0</v>
      </c>
      <c r="NV15" s="8"/>
      <c r="NW15" s="2"/>
      <c r="NX15" s="17"/>
      <c r="NY15" s="8"/>
      <c r="NZ15" s="18"/>
      <c r="OA15" s="19">
        <f t="shared" si="55"/>
        <v>0</v>
      </c>
      <c r="OC15" s="8"/>
      <c r="OD15" s="2"/>
      <c r="OE15" s="17"/>
      <c r="OF15" s="74"/>
      <c r="OG15" s="18"/>
      <c r="OH15" s="19">
        <f t="shared" si="56"/>
        <v>0</v>
      </c>
      <c r="OJ15" s="8"/>
      <c r="OK15" s="2"/>
      <c r="OL15" s="17"/>
      <c r="OM15" s="8"/>
      <c r="ON15" s="18"/>
      <c r="OO15" s="19">
        <f t="shared" si="57"/>
        <v>0</v>
      </c>
      <c r="OQ15" s="8"/>
      <c r="OR15" s="2"/>
      <c r="OS15" s="17"/>
      <c r="OT15" s="8"/>
      <c r="OU15" s="18"/>
      <c r="OV15" s="19">
        <f t="shared" si="58"/>
        <v>0</v>
      </c>
      <c r="OX15" s="2"/>
      <c r="OY15" s="2"/>
      <c r="OZ15" s="17"/>
      <c r="PA15" s="8"/>
      <c r="PB15" s="18"/>
      <c r="PC15" s="19">
        <f t="shared" si="59"/>
        <v>0</v>
      </c>
      <c r="PE15" s="397"/>
      <c r="PF15" s="2"/>
      <c r="PG15" s="17"/>
      <c r="PH15" s="8"/>
      <c r="PI15" s="18"/>
      <c r="PJ15" s="19">
        <f t="shared" si="60"/>
        <v>0</v>
      </c>
      <c r="PL15" s="2"/>
      <c r="PM15" s="2"/>
      <c r="PN15" s="17"/>
      <c r="PO15" s="8"/>
      <c r="PP15" s="18"/>
      <c r="PQ15" s="19">
        <f t="shared" si="61"/>
        <v>0</v>
      </c>
      <c r="PS15" s="2"/>
      <c r="PT15" s="2"/>
      <c r="PU15" s="17"/>
      <c r="PV15" s="8"/>
      <c r="PW15" s="18"/>
      <c r="PX15" s="19">
        <f t="shared" si="62"/>
        <v>0</v>
      </c>
      <c r="PZ15" s="2"/>
      <c r="QA15" s="2"/>
      <c r="QB15" s="17"/>
      <c r="QC15" s="8"/>
      <c r="QD15" s="18"/>
      <c r="QE15" s="19">
        <f t="shared" si="63"/>
        <v>0</v>
      </c>
      <c r="QG15" s="2"/>
      <c r="QH15" s="2"/>
      <c r="QI15" s="17"/>
      <c r="QJ15" s="8"/>
      <c r="QK15" s="18"/>
      <c r="QL15" s="19">
        <f t="shared" si="64"/>
        <v>0</v>
      </c>
      <c r="QN15" s="2"/>
      <c r="QO15" s="2"/>
      <c r="QP15" s="17"/>
      <c r="QQ15" s="8"/>
      <c r="QR15" s="18"/>
      <c r="QS15" s="19">
        <f t="shared" si="65"/>
        <v>0</v>
      </c>
      <c r="QU15" s="2"/>
      <c r="QV15" s="2"/>
      <c r="QW15" s="17"/>
      <c r="QX15" s="8"/>
      <c r="QY15" s="18"/>
      <c r="QZ15" s="19">
        <f t="shared" si="66"/>
        <v>0</v>
      </c>
      <c r="RB15" s="2"/>
      <c r="RC15" s="2"/>
      <c r="RD15" s="17"/>
      <c r="RE15" s="8"/>
      <c r="RF15" s="18"/>
      <c r="RG15" s="19">
        <f t="shared" si="67"/>
        <v>0</v>
      </c>
      <c r="RI15" s="2"/>
      <c r="RJ15" s="2"/>
      <c r="RK15" s="17"/>
      <c r="RL15" s="8"/>
      <c r="RM15" s="18"/>
      <c r="RN15" s="19">
        <f t="shared" si="68"/>
        <v>0</v>
      </c>
      <c r="RP15" s="2"/>
      <c r="RQ15" s="2"/>
      <c r="RR15" s="17"/>
      <c r="RS15" s="8"/>
      <c r="RT15" s="18"/>
      <c r="RU15" s="19">
        <f t="shared" si="69"/>
        <v>0</v>
      </c>
      <c r="RW15" s="2"/>
      <c r="RX15" s="2"/>
      <c r="RY15" s="17"/>
      <c r="RZ15" s="8"/>
      <c r="SA15" s="18"/>
      <c r="SB15" s="19">
        <f t="shared" si="70"/>
        <v>0</v>
      </c>
      <c r="SD15" s="2"/>
      <c r="SE15" s="2"/>
      <c r="SF15" s="17"/>
      <c r="SG15" s="8"/>
      <c r="SH15" s="18"/>
      <c r="SI15" s="19">
        <f t="shared" si="71"/>
        <v>0</v>
      </c>
      <c r="SK15" s="8"/>
      <c r="SL15" s="2"/>
      <c r="SM15" s="17"/>
      <c r="SN15" s="8"/>
      <c r="SO15" s="18"/>
      <c r="SP15" s="19">
        <f t="shared" si="72"/>
        <v>0</v>
      </c>
      <c r="SR15" s="2"/>
      <c r="SS15" s="2"/>
      <c r="ST15" s="17"/>
      <c r="SU15" s="8" t="s">
        <v>78</v>
      </c>
      <c r="SV15" s="18"/>
      <c r="SW15" s="19">
        <f t="shared" si="73"/>
        <v>0</v>
      </c>
      <c r="SY15" s="2"/>
      <c r="SZ15" s="2"/>
      <c r="TA15" s="17"/>
      <c r="TB15" s="8" t="s">
        <v>78</v>
      </c>
      <c r="TC15" s="18"/>
      <c r="TD15" s="19">
        <f t="shared" si="74"/>
        <v>0</v>
      </c>
      <c r="TF15" s="8"/>
      <c r="TG15" s="2"/>
      <c r="TH15" s="17"/>
      <c r="TI15" s="8"/>
      <c r="TJ15" s="18"/>
      <c r="TK15" s="19">
        <f t="shared" si="75"/>
        <v>0</v>
      </c>
      <c r="TM15" s="8"/>
      <c r="TN15" s="2"/>
      <c r="TO15" s="17"/>
      <c r="TP15" s="8"/>
      <c r="TQ15" s="18"/>
      <c r="TR15" s="19">
        <f t="shared" si="76"/>
        <v>0</v>
      </c>
      <c r="TT15" s="8"/>
      <c r="TU15" s="2"/>
      <c r="TV15" s="17"/>
      <c r="TW15" s="74"/>
      <c r="TX15" s="18"/>
      <c r="TY15" s="19">
        <f t="shared" si="77"/>
        <v>0</v>
      </c>
      <c r="UA15" s="8"/>
      <c r="UB15" s="2"/>
      <c r="UC15" s="17"/>
      <c r="UD15" s="8"/>
      <c r="UE15" s="18"/>
      <c r="UF15" s="19">
        <f t="shared" si="78"/>
        <v>0</v>
      </c>
      <c r="UH15" s="2"/>
      <c r="UI15" s="2"/>
      <c r="UJ15" s="17"/>
      <c r="UK15" s="8"/>
      <c r="UL15" s="18"/>
      <c r="UM15" s="19">
        <f t="shared" si="79"/>
        <v>0</v>
      </c>
      <c r="UO15" s="8"/>
      <c r="UP15" s="2"/>
      <c r="UQ15" s="17"/>
      <c r="UR15" s="8"/>
      <c r="US15" s="18"/>
      <c r="UT15" s="19">
        <f t="shared" si="80"/>
        <v>0</v>
      </c>
      <c r="UV15" s="128"/>
      <c r="UW15" s="37"/>
      <c r="UX15" s="188"/>
      <c r="UY15" s="111"/>
      <c r="UZ15" s="30"/>
      <c r="VA15" s="187">
        <f t="shared" si="81"/>
        <v>0</v>
      </c>
      <c r="VC15" s="8"/>
      <c r="VD15" s="2"/>
      <c r="VE15" s="186"/>
      <c r="VF15" s="209"/>
      <c r="VG15" s="18"/>
      <c r="VH15" s="187">
        <f t="shared" si="82"/>
        <v>0</v>
      </c>
      <c r="VJ15" s="8"/>
      <c r="VK15" s="2"/>
      <c r="VL15" s="17"/>
      <c r="VM15" s="8"/>
      <c r="VN15" s="86"/>
      <c r="VO15" s="19">
        <f t="shared" si="83"/>
        <v>0</v>
      </c>
      <c r="VQ15" s="2"/>
      <c r="VR15" s="2"/>
      <c r="VS15" s="17"/>
      <c r="VT15" s="8"/>
      <c r="VU15" s="18"/>
      <c r="VV15" s="19">
        <f t="shared" si="84"/>
        <v>0</v>
      </c>
      <c r="VX15" s="34"/>
      <c r="VY15" s="2"/>
      <c r="VZ15" s="17"/>
      <c r="WA15" s="8"/>
      <c r="WB15" s="86"/>
      <c r="WC15" s="19">
        <f t="shared" si="85"/>
        <v>0</v>
      </c>
      <c r="WE15" s="2"/>
      <c r="WF15" s="2"/>
      <c r="WG15" s="17"/>
      <c r="WH15" s="8"/>
      <c r="WI15" s="18"/>
      <c r="WJ15" s="19">
        <f t="shared" si="86"/>
        <v>0</v>
      </c>
      <c r="WL15" s="2"/>
      <c r="WM15" s="2"/>
      <c r="WN15" s="17"/>
      <c r="WO15" s="8"/>
      <c r="WP15" s="18"/>
      <c r="WQ15" s="19">
        <f t="shared" si="87"/>
        <v>0</v>
      </c>
      <c r="WS15" s="2"/>
      <c r="WT15" s="2"/>
      <c r="WU15" s="17"/>
      <c r="WV15" s="8"/>
      <c r="WW15" s="18"/>
      <c r="WX15" s="19">
        <f t="shared" si="88"/>
        <v>0</v>
      </c>
      <c r="WZ15" s="2"/>
      <c r="XA15" s="2"/>
      <c r="XB15" s="17"/>
      <c r="XC15" s="8"/>
      <c r="XD15" s="18"/>
      <c r="XE15" s="19">
        <f t="shared" si="0"/>
        <v>0</v>
      </c>
      <c r="XG15" s="2"/>
      <c r="XH15" s="2"/>
      <c r="XI15" s="17"/>
      <c r="XJ15" s="8"/>
      <c r="XK15" s="18"/>
      <c r="XL15" s="19">
        <f t="shared" si="89"/>
        <v>0</v>
      </c>
      <c r="XN15" s="8"/>
      <c r="XO15" s="2"/>
      <c r="XP15" s="17"/>
      <c r="XQ15" s="8"/>
      <c r="XR15" s="18"/>
      <c r="XS15" s="19">
        <f t="shared" si="90"/>
        <v>0</v>
      </c>
      <c r="XU15" s="8"/>
      <c r="XV15" s="2"/>
      <c r="XW15" s="17"/>
      <c r="XX15" s="8"/>
      <c r="XY15" s="18"/>
      <c r="XZ15" s="19">
        <f t="shared" si="91"/>
        <v>0</v>
      </c>
      <c r="YB15" s="2"/>
      <c r="YC15" s="2"/>
      <c r="YD15" s="17"/>
      <c r="YE15" s="8"/>
      <c r="YF15" s="18"/>
      <c r="YG15" s="19">
        <f t="shared" si="92"/>
        <v>0</v>
      </c>
      <c r="YI15" s="2"/>
      <c r="YJ15" s="2"/>
      <c r="YK15" s="17"/>
      <c r="YL15" s="8"/>
      <c r="YM15" s="18"/>
      <c r="YN15" s="19">
        <f t="shared" si="93"/>
        <v>0</v>
      </c>
      <c r="YP15" s="8"/>
      <c r="YQ15" s="2"/>
      <c r="YR15" s="17"/>
      <c r="YS15" s="8"/>
      <c r="YT15" s="18"/>
      <c r="YU15" s="19">
        <f t="shared" si="94"/>
        <v>0</v>
      </c>
      <c r="YW15" s="2"/>
      <c r="YX15" s="2"/>
      <c r="YY15" s="17"/>
      <c r="YZ15" s="8"/>
      <c r="ZA15" s="18"/>
      <c r="ZB15" s="19">
        <f t="shared" si="95"/>
        <v>0</v>
      </c>
      <c r="ZD15" s="2"/>
      <c r="ZE15" s="2"/>
      <c r="ZF15" s="17"/>
      <c r="ZG15" s="8"/>
      <c r="ZH15" s="18"/>
      <c r="ZI15" s="19">
        <f t="shared" si="96"/>
        <v>0</v>
      </c>
      <c r="ZK15" s="2"/>
      <c r="ZL15" s="2"/>
      <c r="ZM15" s="17"/>
      <c r="ZN15" s="8"/>
      <c r="ZO15" s="18"/>
      <c r="ZP15" s="19">
        <f t="shared" si="97"/>
        <v>0</v>
      </c>
      <c r="ZR15" s="2"/>
      <c r="ZS15" s="2"/>
      <c r="ZT15" s="17"/>
      <c r="ZU15" s="8"/>
      <c r="ZV15" s="18"/>
      <c r="ZW15" s="19">
        <f t="shared" si="98"/>
        <v>0</v>
      </c>
      <c r="ZY15" s="2"/>
      <c r="ZZ15" s="2"/>
      <c r="AAA15" s="17"/>
      <c r="AAB15" s="8"/>
      <c r="AAC15" s="18"/>
      <c r="AAD15" s="19">
        <f t="shared" si="99"/>
        <v>0</v>
      </c>
      <c r="AAF15" s="2"/>
      <c r="AAG15" s="2"/>
      <c r="AAH15" s="17"/>
      <c r="AAI15" s="8"/>
      <c r="AAJ15" s="18"/>
      <c r="AAK15" s="19">
        <f t="shared" si="100"/>
        <v>0</v>
      </c>
      <c r="AAM15" s="8"/>
      <c r="AAN15" s="2"/>
      <c r="AAO15" s="17"/>
      <c r="AAP15" s="8"/>
      <c r="AAQ15" s="18"/>
      <c r="AAR15" s="19">
        <f t="shared" si="101"/>
        <v>0</v>
      </c>
      <c r="AAT15" s="8"/>
      <c r="AAU15" s="2"/>
      <c r="AAV15" s="17"/>
      <c r="AAW15" s="8"/>
      <c r="AAX15" s="18"/>
      <c r="AAY15" s="19">
        <f t="shared" si="137"/>
        <v>0</v>
      </c>
      <c r="ABA15" s="8"/>
      <c r="ABB15" s="2"/>
      <c r="ABC15" s="17"/>
      <c r="ABD15" s="8"/>
      <c r="ABE15" s="18"/>
      <c r="ABF15" s="19">
        <f t="shared" si="102"/>
        <v>0</v>
      </c>
      <c r="ABH15" s="8"/>
      <c r="ABI15" s="2"/>
      <c r="ABJ15" s="17"/>
      <c r="ABK15" s="8"/>
      <c r="ABL15" s="18"/>
      <c r="ABM15" s="19">
        <f t="shared" si="103"/>
        <v>0</v>
      </c>
      <c r="ABO15" s="8"/>
      <c r="ABP15" s="2"/>
      <c r="ABQ15" s="17"/>
      <c r="ABR15" s="8"/>
      <c r="ABS15" s="18"/>
      <c r="ABT15" s="19">
        <f t="shared" si="139"/>
        <v>0</v>
      </c>
      <c r="ABV15" s="2"/>
      <c r="ABW15" s="2"/>
      <c r="ABX15" s="17"/>
      <c r="ABY15" s="8"/>
      <c r="ABZ15" s="18"/>
      <c r="ACA15" s="19">
        <f t="shared" si="104"/>
        <v>0</v>
      </c>
      <c r="ACC15" s="2"/>
      <c r="ACD15" s="2"/>
      <c r="ACE15" s="17"/>
      <c r="ACF15" s="8"/>
      <c r="ACG15" s="18"/>
      <c r="ACH15" s="19">
        <f t="shared" si="105"/>
        <v>0</v>
      </c>
      <c r="ACJ15" s="2"/>
      <c r="ACK15" s="2"/>
      <c r="ACL15" s="17"/>
      <c r="ACM15" s="8"/>
      <c r="ACN15" s="18"/>
      <c r="ACO15" s="19">
        <f t="shared" si="106"/>
        <v>0</v>
      </c>
      <c r="ACQ15" s="2"/>
      <c r="ACR15" s="2"/>
      <c r="ACS15" s="17"/>
      <c r="ACT15" s="8"/>
      <c r="ACU15" s="18"/>
      <c r="ACV15" s="19">
        <f t="shared" si="138"/>
        <v>0</v>
      </c>
      <c r="ACX15" s="2"/>
      <c r="ACY15" s="2"/>
      <c r="ACZ15" s="17"/>
      <c r="ADA15" s="8"/>
      <c r="ADB15" s="18"/>
      <c r="ADC15" s="19">
        <f t="shared" si="107"/>
        <v>0</v>
      </c>
      <c r="ADE15" s="2"/>
      <c r="ADF15" s="2"/>
      <c r="ADG15" s="17"/>
      <c r="ADH15" s="8"/>
      <c r="ADI15" s="18"/>
      <c r="ADJ15" s="19">
        <f t="shared" si="108"/>
        <v>0</v>
      </c>
      <c r="ADL15" s="2"/>
      <c r="ADM15" s="2"/>
      <c r="ADN15" s="17"/>
      <c r="ADO15" s="8"/>
      <c r="ADP15" s="18"/>
      <c r="ADQ15" s="19">
        <f t="shared" si="109"/>
        <v>0</v>
      </c>
      <c r="ADS15" s="2"/>
      <c r="ADT15" s="2"/>
      <c r="ADU15" s="17"/>
      <c r="ADV15" s="8"/>
      <c r="ADW15" s="18"/>
      <c r="ADX15" s="19">
        <f t="shared" si="110"/>
        <v>0</v>
      </c>
      <c r="ADZ15" s="8"/>
      <c r="AEA15" s="2"/>
      <c r="AEB15" s="17"/>
      <c r="AEC15" s="8"/>
      <c r="AED15" s="18"/>
      <c r="AEE15" s="19">
        <f t="shared" si="111"/>
        <v>0</v>
      </c>
      <c r="AEG15" s="2"/>
      <c r="AEH15" s="2"/>
      <c r="AEI15" s="403"/>
      <c r="AEJ15" s="8"/>
      <c r="AEK15" s="396"/>
      <c r="AEL15" s="19">
        <f t="shared" si="112"/>
        <v>0</v>
      </c>
      <c r="AEN15" s="2"/>
      <c r="AEO15" s="2"/>
      <c r="AEP15" s="17"/>
      <c r="AEQ15" s="8"/>
      <c r="AER15" s="18"/>
      <c r="AES15" s="19">
        <f t="shared" si="113"/>
        <v>0</v>
      </c>
      <c r="AEU15" s="8"/>
      <c r="AEV15" s="2"/>
      <c r="AEW15" s="17"/>
      <c r="AEX15" s="252"/>
      <c r="AEY15" s="353"/>
      <c r="AEZ15" s="19">
        <f t="shared" si="114"/>
        <v>0</v>
      </c>
      <c r="AFB15" s="2"/>
      <c r="AFC15" s="2"/>
      <c r="AFD15" s="17"/>
      <c r="AFE15" s="8"/>
      <c r="AFF15" s="18"/>
      <c r="AFG15" s="19">
        <f t="shared" si="115"/>
        <v>0</v>
      </c>
      <c r="AFI15" s="2"/>
      <c r="AFJ15" s="2"/>
      <c r="AFK15" s="17"/>
      <c r="AFL15" s="8"/>
      <c r="AFM15" s="18"/>
      <c r="AFN15" s="19">
        <f t="shared" si="116"/>
        <v>0</v>
      </c>
      <c r="AFP15" s="8"/>
      <c r="AFQ15" s="2"/>
      <c r="AFR15" s="17"/>
      <c r="AFS15" s="8"/>
      <c r="AFT15" s="18"/>
      <c r="AFU15" s="19">
        <f t="shared" si="117"/>
        <v>0</v>
      </c>
      <c r="AFW15" s="2"/>
      <c r="AFX15" s="2"/>
      <c r="AFY15" s="17"/>
      <c r="AFZ15" s="8"/>
      <c r="AGA15" s="18"/>
      <c r="AGB15" s="19">
        <f t="shared" si="118"/>
        <v>0</v>
      </c>
      <c r="AGD15" s="2"/>
      <c r="AGE15" s="2"/>
      <c r="AGF15" s="17"/>
      <c r="AGG15" s="8"/>
      <c r="AGH15" s="18"/>
      <c r="AGI15" s="19">
        <f t="shared" si="119"/>
        <v>0</v>
      </c>
      <c r="AGK15" s="143"/>
      <c r="AGL15" s="141"/>
      <c r="AGM15" s="25"/>
      <c r="AGN15" s="143"/>
      <c r="AGO15" s="30"/>
      <c r="AGP15" s="19">
        <f t="shared" si="120"/>
        <v>0</v>
      </c>
      <c r="AGR15" s="143"/>
      <c r="AGS15" s="141"/>
      <c r="AGT15" s="25"/>
      <c r="AGU15" s="143"/>
      <c r="AGV15" s="30"/>
      <c r="AGW15" s="19">
        <f t="shared" si="121"/>
        <v>0</v>
      </c>
      <c r="AGY15" s="8"/>
      <c r="AGZ15" s="148"/>
      <c r="AHA15" s="17"/>
      <c r="AHB15" s="8"/>
      <c r="AHC15" s="18"/>
      <c r="AHD15" s="19">
        <f t="shared" si="122"/>
        <v>0</v>
      </c>
      <c r="AHF15" s="8"/>
      <c r="AHG15" s="148"/>
      <c r="AHH15" s="17"/>
      <c r="AHI15" s="8"/>
      <c r="AHJ15" s="18"/>
      <c r="AHK15" s="19">
        <f t="shared" si="123"/>
        <v>0</v>
      </c>
      <c r="AHM15" s="8"/>
      <c r="AHN15" s="148"/>
      <c r="AHO15" s="17"/>
      <c r="AHP15" s="8"/>
      <c r="AHQ15" s="18"/>
      <c r="AHR15" s="19">
        <f t="shared" si="124"/>
        <v>0</v>
      </c>
      <c r="AHT15" s="8"/>
      <c r="AHU15" s="148"/>
      <c r="AHV15" s="17"/>
      <c r="AHW15" s="8"/>
      <c r="AHX15" s="18"/>
      <c r="AHY15" s="19">
        <f t="shared" si="125"/>
        <v>0</v>
      </c>
      <c r="AIA15" s="8"/>
      <c r="AIB15" s="148"/>
      <c r="AIC15" s="17"/>
      <c r="AID15" s="8"/>
      <c r="AIE15" s="18"/>
      <c r="AIF15" s="19">
        <f t="shared" si="126"/>
        <v>0</v>
      </c>
      <c r="AIH15" s="8"/>
      <c r="AII15" s="148"/>
      <c r="AIJ15" s="17"/>
      <c r="AIK15" s="8"/>
      <c r="AIL15" s="18"/>
      <c r="AIM15" s="19">
        <f t="shared" si="127"/>
        <v>0</v>
      </c>
      <c r="AIO15" s="8"/>
      <c r="AIP15" s="2"/>
      <c r="AIQ15" s="17"/>
      <c r="AIR15" s="8"/>
      <c r="AIS15" s="18"/>
      <c r="AIT15" s="19">
        <f t="shared" si="128"/>
        <v>0</v>
      </c>
      <c r="AIV15" s="8"/>
      <c r="AIW15" s="2"/>
      <c r="AIX15" s="17"/>
      <c r="AIY15" s="8"/>
      <c r="AIZ15" s="18"/>
      <c r="AJA15" s="19">
        <f t="shared" si="129"/>
        <v>0</v>
      </c>
      <c r="AJC15" s="8"/>
      <c r="AJD15" s="2"/>
      <c r="AJE15" s="17"/>
      <c r="AJF15" s="8"/>
      <c r="AJG15" s="18"/>
      <c r="AJH15" s="19">
        <f t="shared" si="130"/>
        <v>0</v>
      </c>
      <c r="AJJ15" s="143"/>
      <c r="AJK15" s="37"/>
      <c r="AJL15" s="30"/>
      <c r="AJM15" s="143"/>
      <c r="AJN15" s="30"/>
      <c r="AJO15" s="19">
        <f t="shared" si="131"/>
        <v>0</v>
      </c>
      <c r="AJQ15" s="143"/>
      <c r="AJR15" s="37"/>
      <c r="AJS15" s="30"/>
      <c r="AJT15" s="143"/>
      <c r="AJU15" s="30"/>
      <c r="AJV15" s="19">
        <f t="shared" si="132"/>
        <v>0</v>
      </c>
      <c r="AJX15" s="143"/>
      <c r="AJY15" s="37"/>
      <c r="AJZ15" s="30"/>
      <c r="AKA15" s="143"/>
      <c r="AKB15" s="30"/>
      <c r="AKC15" s="19">
        <f t="shared" si="133"/>
        <v>0</v>
      </c>
      <c r="AKE15" s="2"/>
      <c r="AKF15" s="2"/>
      <c r="AKG15" s="17"/>
      <c r="AKH15" s="8"/>
      <c r="AKI15" s="18"/>
      <c r="AKJ15" s="19">
        <f t="shared" si="134"/>
        <v>0</v>
      </c>
    </row>
    <row r="16" spans="1:973">
      <c r="A16" s="8"/>
      <c r="B16" s="2"/>
      <c r="C16" s="17"/>
      <c r="D16" s="8"/>
      <c r="E16" s="18"/>
      <c r="F16" s="19">
        <f t="shared" si="2"/>
        <v>0</v>
      </c>
      <c r="H16" s="2"/>
      <c r="I16" s="2"/>
      <c r="J16" s="17"/>
      <c r="K16" s="8"/>
      <c r="L16" s="18"/>
      <c r="M16" s="19">
        <f t="shared" si="140"/>
        <v>0</v>
      </c>
      <c r="O16" s="2"/>
      <c r="P16" s="2"/>
      <c r="Q16" s="17"/>
      <c r="R16" s="8"/>
      <c r="S16" s="18"/>
      <c r="T16" s="19">
        <f t="shared" si="4"/>
        <v>0</v>
      </c>
      <c r="V16" s="8"/>
      <c r="W16" s="2"/>
      <c r="X16" s="17"/>
      <c r="Y16" s="8"/>
      <c r="Z16" s="18"/>
      <c r="AA16" s="19">
        <f t="shared" si="5"/>
        <v>0</v>
      </c>
      <c r="AC16" s="2"/>
      <c r="AD16" s="2"/>
      <c r="AE16" s="17"/>
      <c r="AF16" s="8"/>
      <c r="AG16" s="18"/>
      <c r="AH16" s="19">
        <f t="shared" ref="AH16:AH43" si="143">AH15+AE16-AG16</f>
        <v>0</v>
      </c>
      <c r="AJ16" s="8"/>
      <c r="AK16" s="2"/>
      <c r="AL16" s="17"/>
      <c r="AM16" s="8"/>
      <c r="AN16" s="18"/>
      <c r="AO16" s="19">
        <f t="shared" si="7"/>
        <v>0</v>
      </c>
      <c r="AQ16" s="2"/>
      <c r="AR16" s="2"/>
      <c r="AS16" s="17"/>
      <c r="AT16" s="8"/>
      <c r="AU16" s="18"/>
      <c r="AV16" s="19">
        <f t="shared" si="8"/>
        <v>0</v>
      </c>
      <c r="AX16" s="2"/>
      <c r="AY16" s="2"/>
      <c r="AZ16" s="17"/>
      <c r="BA16" s="8"/>
      <c r="BB16" s="18"/>
      <c r="BC16" s="19">
        <f t="shared" si="9"/>
        <v>0</v>
      </c>
      <c r="BE16" s="8"/>
      <c r="BF16" s="2"/>
      <c r="BG16" s="17"/>
      <c r="BH16" s="8"/>
      <c r="BI16" s="18"/>
      <c r="BJ16" s="19">
        <f t="shared" si="10"/>
        <v>0</v>
      </c>
      <c r="BL16" s="2"/>
      <c r="BM16" s="2"/>
      <c r="BN16" s="17"/>
      <c r="BO16" s="8"/>
      <c r="BP16" s="18"/>
      <c r="BQ16" s="19">
        <f t="shared" si="136"/>
        <v>0</v>
      </c>
      <c r="BS16" s="2"/>
      <c r="BT16" s="2"/>
      <c r="BU16" s="17"/>
      <c r="BV16" s="8"/>
      <c r="BW16" s="353"/>
      <c r="BX16" s="19">
        <f t="shared" si="11"/>
        <v>0</v>
      </c>
      <c r="BZ16" s="2"/>
      <c r="CA16" s="2"/>
      <c r="CB16" s="17"/>
      <c r="CC16" s="8"/>
      <c r="CD16" s="18"/>
      <c r="CE16" s="19">
        <f t="shared" si="135"/>
        <v>0</v>
      </c>
      <c r="CG16" s="2"/>
      <c r="CH16" s="2"/>
      <c r="CI16" s="17"/>
      <c r="CJ16" s="8"/>
      <c r="CK16" s="18"/>
      <c r="CL16" s="19">
        <f t="shared" si="141"/>
        <v>0</v>
      </c>
      <c r="CN16" s="2"/>
      <c r="CO16" s="2"/>
      <c r="CP16" s="17"/>
      <c r="CQ16" s="8"/>
      <c r="CR16" s="18"/>
      <c r="CS16" s="19">
        <f t="shared" si="13"/>
        <v>0</v>
      </c>
      <c r="CU16" s="2"/>
      <c r="CV16" s="2"/>
      <c r="CW16" s="17"/>
      <c r="CX16" s="8"/>
      <c r="CY16" s="18"/>
      <c r="CZ16" s="19">
        <f t="shared" si="14"/>
        <v>0</v>
      </c>
      <c r="DB16" s="2"/>
      <c r="DC16" s="2"/>
      <c r="DD16" s="17"/>
      <c r="DE16" s="8"/>
      <c r="DF16" s="18"/>
      <c r="DG16" s="19">
        <f t="shared" si="15"/>
        <v>0</v>
      </c>
      <c r="DI16" s="2"/>
      <c r="DJ16" s="2"/>
      <c r="DK16" s="17"/>
      <c r="DL16" s="8"/>
      <c r="DM16" s="18"/>
      <c r="DN16" s="19">
        <f t="shared" si="16"/>
        <v>0</v>
      </c>
      <c r="DP16" s="2"/>
      <c r="DQ16" s="2"/>
      <c r="DR16" s="17"/>
      <c r="DS16" s="8"/>
      <c r="DT16" s="18"/>
      <c r="DU16" s="19">
        <f t="shared" si="17"/>
        <v>0</v>
      </c>
      <c r="DW16" s="2"/>
      <c r="DX16" s="2"/>
      <c r="DY16" s="17"/>
      <c r="DZ16" s="8"/>
      <c r="EA16" s="18"/>
      <c r="EB16" s="19">
        <f t="shared" si="18"/>
        <v>0</v>
      </c>
      <c r="ED16" s="2"/>
      <c r="EE16" s="2"/>
      <c r="EF16" s="17"/>
      <c r="EG16" s="8"/>
      <c r="EH16" s="18"/>
      <c r="EI16" s="19">
        <f t="shared" si="19"/>
        <v>0</v>
      </c>
      <c r="EK16" s="2"/>
      <c r="EL16" s="2"/>
      <c r="EM16" s="17"/>
      <c r="EN16" s="8"/>
      <c r="EO16" s="18"/>
      <c r="EP16" s="19">
        <f t="shared" si="20"/>
        <v>0</v>
      </c>
      <c r="ER16" s="8"/>
      <c r="ES16" s="2"/>
      <c r="ET16" s="17"/>
      <c r="EU16" s="8"/>
      <c r="EV16" s="18"/>
      <c r="EW16" s="19">
        <f t="shared" si="21"/>
        <v>0</v>
      </c>
      <c r="EY16" s="2"/>
      <c r="EZ16" s="2"/>
      <c r="FA16" s="17"/>
      <c r="FB16" s="8"/>
      <c r="FC16" s="18"/>
      <c r="FD16" s="19">
        <f t="shared" si="22"/>
        <v>0</v>
      </c>
      <c r="FF16" s="8"/>
      <c r="FG16" s="2"/>
      <c r="FH16" s="186"/>
      <c r="FI16" s="36"/>
      <c r="FJ16" s="18"/>
      <c r="FK16" s="187">
        <f t="shared" si="23"/>
        <v>0</v>
      </c>
      <c r="FM16" s="8"/>
      <c r="FN16" s="2"/>
      <c r="FO16" s="186"/>
      <c r="FP16" s="36"/>
      <c r="FQ16" s="18"/>
      <c r="FR16" s="187">
        <f t="shared" si="24"/>
        <v>0</v>
      </c>
      <c r="FT16" s="8"/>
      <c r="FU16" s="2"/>
      <c r="FV16" s="17"/>
      <c r="FW16" s="8"/>
      <c r="FX16" s="18"/>
      <c r="FY16" s="19">
        <f t="shared" si="25"/>
        <v>0</v>
      </c>
      <c r="GA16" s="8"/>
      <c r="GB16" s="2"/>
      <c r="GC16" s="17"/>
      <c r="GD16" s="8"/>
      <c r="GE16" s="18"/>
      <c r="GF16" s="19">
        <f t="shared" si="142"/>
        <v>0</v>
      </c>
      <c r="GH16" s="8"/>
      <c r="GI16" s="2"/>
      <c r="GJ16" s="17"/>
      <c r="GK16" s="8"/>
      <c r="GL16" s="18"/>
      <c r="GM16" s="19">
        <f t="shared" si="27"/>
        <v>0</v>
      </c>
      <c r="GO16" s="8"/>
      <c r="GP16" s="2"/>
      <c r="GQ16" s="17"/>
      <c r="GR16" s="8"/>
      <c r="GS16" s="18"/>
      <c r="GT16" s="19">
        <f t="shared" si="28"/>
        <v>0</v>
      </c>
      <c r="GV16" s="8"/>
      <c r="GW16" s="2"/>
      <c r="GX16" s="17"/>
      <c r="GY16" s="8"/>
      <c r="GZ16" s="18"/>
      <c r="HA16" s="19">
        <f t="shared" si="29"/>
        <v>0</v>
      </c>
      <c r="HC16" s="8"/>
      <c r="HD16" s="2"/>
      <c r="HE16" s="17"/>
      <c r="HF16" s="8"/>
      <c r="HG16" s="18"/>
      <c r="HH16" s="19">
        <f t="shared" si="30"/>
        <v>0</v>
      </c>
      <c r="HJ16" s="8"/>
      <c r="HK16" s="2"/>
      <c r="HL16" s="17"/>
      <c r="HM16" s="8"/>
      <c r="HN16" s="18"/>
      <c r="HO16" s="19">
        <f t="shared" si="31"/>
        <v>0</v>
      </c>
      <c r="HQ16" s="8"/>
      <c r="HR16" s="2"/>
      <c r="HS16" s="17"/>
      <c r="HT16" s="8"/>
      <c r="HU16" s="18"/>
      <c r="HV16" s="19">
        <f t="shared" si="32"/>
        <v>0</v>
      </c>
      <c r="HX16" s="8"/>
      <c r="HY16" s="2"/>
      <c r="HZ16" s="17"/>
      <c r="IA16" s="8"/>
      <c r="IB16" s="18"/>
      <c r="IC16" s="19">
        <f t="shared" si="33"/>
        <v>0</v>
      </c>
      <c r="IE16" s="2"/>
      <c r="IF16" s="2"/>
      <c r="IG16" s="17"/>
      <c r="IH16" s="8"/>
      <c r="II16" s="18"/>
      <c r="IJ16" s="19">
        <f t="shared" si="34"/>
        <v>0</v>
      </c>
      <c r="IL16" s="2"/>
      <c r="IM16" s="2"/>
      <c r="IN16" s="17"/>
      <c r="IO16" s="8"/>
      <c r="IP16" s="18"/>
      <c r="IQ16" s="19">
        <f t="shared" si="35"/>
        <v>0</v>
      </c>
      <c r="IS16" s="8"/>
      <c r="IT16" s="2"/>
      <c r="IU16" s="17"/>
      <c r="IV16" s="74"/>
      <c r="IW16" s="86"/>
      <c r="IX16" s="19">
        <f t="shared" si="36"/>
        <v>0</v>
      </c>
      <c r="IZ16" s="8"/>
      <c r="JA16" s="2"/>
      <c r="JB16" s="17"/>
      <c r="JC16" s="8"/>
      <c r="JD16" s="76"/>
      <c r="JE16" s="19">
        <f t="shared" si="37"/>
        <v>0</v>
      </c>
      <c r="JG16" s="8"/>
      <c r="JH16" s="2"/>
      <c r="JI16" s="17"/>
      <c r="JJ16" s="290"/>
      <c r="JK16" s="86"/>
      <c r="JL16" s="19">
        <f t="shared" si="38"/>
        <v>0</v>
      </c>
      <c r="JN16" s="8"/>
      <c r="JO16" s="2"/>
      <c r="JP16" s="17"/>
      <c r="JQ16" s="290"/>
      <c r="JR16" s="86"/>
      <c r="JS16" s="19">
        <f t="shared" si="39"/>
        <v>0</v>
      </c>
      <c r="JU16" s="8"/>
      <c r="JV16" s="2"/>
      <c r="JW16" s="17"/>
      <c r="JX16" s="69"/>
      <c r="JY16" s="76"/>
      <c r="JZ16" s="19">
        <f t="shared" si="40"/>
        <v>0</v>
      </c>
      <c r="KB16" s="8"/>
      <c r="KC16" s="2"/>
      <c r="KD16" s="17"/>
      <c r="KE16" s="69"/>
      <c r="KF16" s="76"/>
      <c r="KG16" s="19">
        <f t="shared" si="41"/>
        <v>0</v>
      </c>
      <c r="KI16" s="8"/>
      <c r="KJ16" s="2"/>
      <c r="KK16" s="17"/>
      <c r="KL16" s="69"/>
      <c r="KM16" s="76"/>
      <c r="KN16" s="19">
        <f t="shared" si="42"/>
        <v>0</v>
      </c>
      <c r="KP16" s="8"/>
      <c r="KQ16" s="2"/>
      <c r="KR16" s="17"/>
      <c r="KS16" s="69"/>
      <c r="KT16" s="76"/>
      <c r="KU16" s="19">
        <f t="shared" si="43"/>
        <v>0</v>
      </c>
      <c r="KW16" s="8"/>
      <c r="KX16" s="2"/>
      <c r="KY16" s="17"/>
      <c r="KZ16" s="69"/>
      <c r="LA16" s="76"/>
      <c r="LB16" s="19">
        <f t="shared" si="44"/>
        <v>0</v>
      </c>
      <c r="LD16" s="8"/>
      <c r="LE16" s="2"/>
      <c r="LF16" s="17"/>
      <c r="LG16" s="69"/>
      <c r="LH16" s="76"/>
      <c r="LI16" s="19">
        <f t="shared" si="45"/>
        <v>0</v>
      </c>
      <c r="LK16" s="8"/>
      <c r="LL16" s="2"/>
      <c r="LM16" s="17"/>
      <c r="LN16" s="69"/>
      <c r="LO16" s="76"/>
      <c r="LP16" s="19">
        <f t="shared" si="46"/>
        <v>0</v>
      </c>
      <c r="LR16" s="8"/>
      <c r="LS16" s="2"/>
      <c r="LT16" s="17"/>
      <c r="LU16" s="69"/>
      <c r="LV16" s="76"/>
      <c r="LW16" s="19">
        <f t="shared" si="47"/>
        <v>0</v>
      </c>
      <c r="LY16" s="8"/>
      <c r="LZ16" s="2"/>
      <c r="MA16" s="17"/>
      <c r="MB16" s="69"/>
      <c r="MC16" s="76"/>
      <c r="MD16" s="19">
        <f t="shared" si="48"/>
        <v>0</v>
      </c>
      <c r="MF16" s="8"/>
      <c r="MG16" s="2"/>
      <c r="MH16" s="17"/>
      <c r="MI16" s="8"/>
      <c r="MJ16" s="18"/>
      <c r="MK16" s="19">
        <f t="shared" si="49"/>
        <v>0</v>
      </c>
      <c r="MM16" s="8"/>
      <c r="MN16" s="2"/>
      <c r="MO16" s="17"/>
      <c r="MP16" s="8"/>
      <c r="MQ16" s="18"/>
      <c r="MR16" s="19">
        <f t="shared" si="50"/>
        <v>0</v>
      </c>
      <c r="MT16" s="8"/>
      <c r="MU16" s="2"/>
      <c r="MV16" s="17"/>
      <c r="MW16" s="8"/>
      <c r="MX16" s="18"/>
      <c r="MY16" s="19">
        <f t="shared" si="51"/>
        <v>0</v>
      </c>
      <c r="NA16" s="8"/>
      <c r="NB16" s="2"/>
      <c r="NC16" s="17"/>
      <c r="ND16" s="8"/>
      <c r="NE16" s="18"/>
      <c r="NF16" s="19">
        <f t="shared" si="52"/>
        <v>0</v>
      </c>
      <c r="NH16" s="8"/>
      <c r="NI16" s="2"/>
      <c r="NJ16" s="17"/>
      <c r="NK16" s="8"/>
      <c r="NL16" s="18"/>
      <c r="NM16" s="19">
        <f t="shared" si="53"/>
        <v>0</v>
      </c>
      <c r="NO16" s="8"/>
      <c r="NP16" s="2"/>
      <c r="NQ16" s="17"/>
      <c r="NR16" s="8"/>
      <c r="NS16" s="18"/>
      <c r="NT16" s="19">
        <f t="shared" si="54"/>
        <v>0</v>
      </c>
      <c r="NV16" s="8"/>
      <c r="NW16" s="2"/>
      <c r="NX16" s="17"/>
      <c r="NY16" s="8"/>
      <c r="NZ16" s="18"/>
      <c r="OA16" s="19">
        <f t="shared" si="55"/>
        <v>0</v>
      </c>
      <c r="OC16" s="8"/>
      <c r="OD16" s="2"/>
      <c r="OE16" s="17"/>
      <c r="OF16" s="74"/>
      <c r="OG16" s="18"/>
      <c r="OH16" s="19">
        <f t="shared" si="56"/>
        <v>0</v>
      </c>
      <c r="OJ16" s="8"/>
      <c r="OK16" s="2"/>
      <c r="OL16" s="17"/>
      <c r="OM16" s="8"/>
      <c r="ON16" s="18"/>
      <c r="OO16" s="19">
        <f t="shared" si="57"/>
        <v>0</v>
      </c>
      <c r="OQ16" s="8"/>
      <c r="OR16" s="2"/>
      <c r="OS16" s="17"/>
      <c r="OT16" s="8"/>
      <c r="OU16" s="18"/>
      <c r="OV16" s="19">
        <f t="shared" si="58"/>
        <v>0</v>
      </c>
      <c r="OX16" s="2"/>
      <c r="OY16" s="2"/>
      <c r="OZ16" s="17"/>
      <c r="PA16" s="8"/>
      <c r="PB16" s="18"/>
      <c r="PC16" s="19">
        <f t="shared" si="59"/>
        <v>0</v>
      </c>
      <c r="PE16" s="397"/>
      <c r="PF16" s="2"/>
      <c r="PG16" s="17"/>
      <c r="PH16" s="8"/>
      <c r="PI16" s="18"/>
      <c r="PJ16" s="19">
        <f t="shared" si="60"/>
        <v>0</v>
      </c>
      <c r="PL16" s="2"/>
      <c r="PM16" s="2"/>
      <c r="PN16" s="17"/>
      <c r="PO16" s="8"/>
      <c r="PP16" s="18"/>
      <c r="PQ16" s="19">
        <f t="shared" si="61"/>
        <v>0</v>
      </c>
      <c r="PS16" s="2"/>
      <c r="PT16" s="2"/>
      <c r="PU16" s="17"/>
      <c r="PV16" s="8"/>
      <c r="PW16" s="18"/>
      <c r="PX16" s="19">
        <f t="shared" si="62"/>
        <v>0</v>
      </c>
      <c r="PZ16" s="2"/>
      <c r="QA16" s="2"/>
      <c r="QB16" s="17"/>
      <c r="QC16" s="8"/>
      <c r="QD16" s="18"/>
      <c r="QE16" s="19">
        <f t="shared" si="63"/>
        <v>0</v>
      </c>
      <c r="QG16" s="2"/>
      <c r="QH16" s="2"/>
      <c r="QI16" s="17"/>
      <c r="QJ16" s="8"/>
      <c r="QK16" s="18"/>
      <c r="QL16" s="19">
        <f t="shared" si="64"/>
        <v>0</v>
      </c>
      <c r="QN16" s="2"/>
      <c r="QO16" s="2"/>
      <c r="QP16" s="17"/>
      <c r="QQ16" s="8"/>
      <c r="QR16" s="18"/>
      <c r="QS16" s="19">
        <f t="shared" si="65"/>
        <v>0</v>
      </c>
      <c r="QU16" s="2"/>
      <c r="QV16" s="2"/>
      <c r="QW16" s="17"/>
      <c r="QX16" s="8"/>
      <c r="QY16" s="18"/>
      <c r="QZ16" s="19">
        <f t="shared" si="66"/>
        <v>0</v>
      </c>
      <c r="RB16" s="2"/>
      <c r="RC16" s="2"/>
      <c r="RD16" s="17"/>
      <c r="RE16" s="8"/>
      <c r="RF16" s="18"/>
      <c r="RG16" s="19">
        <f t="shared" si="67"/>
        <v>0</v>
      </c>
      <c r="RI16" s="2"/>
      <c r="RJ16" s="2"/>
      <c r="RK16" s="17"/>
      <c r="RL16" s="8"/>
      <c r="RM16" s="18"/>
      <c r="RN16" s="19">
        <f t="shared" si="68"/>
        <v>0</v>
      </c>
      <c r="RP16" s="2"/>
      <c r="RQ16" s="2"/>
      <c r="RR16" s="17"/>
      <c r="RS16" s="8"/>
      <c r="RT16" s="18"/>
      <c r="RU16" s="19">
        <f t="shared" si="69"/>
        <v>0</v>
      </c>
      <c r="RW16" s="2"/>
      <c r="RX16" s="2"/>
      <c r="RY16" s="17"/>
      <c r="RZ16" s="8"/>
      <c r="SA16" s="18"/>
      <c r="SB16" s="19">
        <f t="shared" si="70"/>
        <v>0</v>
      </c>
      <c r="SD16" s="2"/>
      <c r="SE16" s="2"/>
      <c r="SF16" s="17"/>
      <c r="SG16" s="8"/>
      <c r="SH16" s="18"/>
      <c r="SI16" s="19">
        <f t="shared" si="71"/>
        <v>0</v>
      </c>
      <c r="SK16" s="8"/>
      <c r="SL16" s="259"/>
      <c r="SM16" s="17"/>
      <c r="SN16" s="8"/>
      <c r="SO16" s="18"/>
      <c r="SP16" s="19">
        <f t="shared" si="72"/>
        <v>0</v>
      </c>
      <c r="SR16" s="2"/>
      <c r="SS16" s="2"/>
      <c r="ST16" s="17"/>
      <c r="SU16" s="8"/>
      <c r="SV16" s="18"/>
      <c r="SW16" s="19">
        <f t="shared" si="73"/>
        <v>0</v>
      </c>
      <c r="SY16" s="2"/>
      <c r="SZ16" s="2"/>
      <c r="TA16" s="17"/>
      <c r="TB16" s="8"/>
      <c r="TC16" s="18"/>
      <c r="TD16" s="19">
        <f t="shared" si="74"/>
        <v>0</v>
      </c>
      <c r="TF16" s="8"/>
      <c r="TG16" s="2"/>
      <c r="TH16" s="17"/>
      <c r="TI16" s="8"/>
      <c r="TJ16" s="18"/>
      <c r="TK16" s="19">
        <f t="shared" si="75"/>
        <v>0</v>
      </c>
      <c r="TM16" s="8"/>
      <c r="TN16" s="2"/>
      <c r="TO16" s="17"/>
      <c r="TP16" s="8"/>
      <c r="TQ16" s="18"/>
      <c r="TR16" s="19">
        <f t="shared" si="76"/>
        <v>0</v>
      </c>
      <c r="TT16" s="8"/>
      <c r="TU16" s="2"/>
      <c r="TV16" s="17"/>
      <c r="TW16" s="74"/>
      <c r="TX16" s="18"/>
      <c r="TY16" s="19">
        <f t="shared" si="77"/>
        <v>0</v>
      </c>
      <c r="UA16" s="8"/>
      <c r="UB16" s="2"/>
      <c r="UC16" s="17"/>
      <c r="UD16" s="8"/>
      <c r="UE16" s="18"/>
      <c r="UF16" s="19">
        <f t="shared" si="78"/>
        <v>0</v>
      </c>
      <c r="UH16" s="2"/>
      <c r="UI16" s="2"/>
      <c r="UJ16" s="17"/>
      <c r="UK16" s="8"/>
      <c r="UL16" s="18"/>
      <c r="UM16" s="19">
        <f t="shared" si="79"/>
        <v>0</v>
      </c>
      <c r="UO16" s="8"/>
      <c r="UP16" s="2"/>
      <c r="UQ16" s="17"/>
      <c r="UR16" s="8"/>
      <c r="US16" s="18"/>
      <c r="UT16" s="19">
        <f t="shared" si="80"/>
        <v>0</v>
      </c>
      <c r="UV16" s="128"/>
      <c r="UW16" s="37"/>
      <c r="UX16" s="188"/>
      <c r="UY16" s="111"/>
      <c r="UZ16" s="30"/>
      <c r="VA16" s="187">
        <f t="shared" si="81"/>
        <v>0</v>
      </c>
      <c r="VC16" s="8"/>
      <c r="VD16" s="2"/>
      <c r="VE16" s="186"/>
      <c r="VF16" s="209"/>
      <c r="VG16" s="18"/>
      <c r="VH16" s="187">
        <f t="shared" si="82"/>
        <v>0</v>
      </c>
      <c r="VJ16" s="8"/>
      <c r="VK16" s="2"/>
      <c r="VL16" s="17"/>
      <c r="VM16" s="8"/>
      <c r="VN16" s="86"/>
      <c r="VO16" s="19">
        <f t="shared" si="83"/>
        <v>0</v>
      </c>
      <c r="VQ16" s="2"/>
      <c r="VR16" s="2"/>
      <c r="VS16" s="17"/>
      <c r="VT16" s="8"/>
      <c r="VU16" s="18"/>
      <c r="VV16" s="19">
        <f t="shared" si="84"/>
        <v>0</v>
      </c>
      <c r="VX16" s="8"/>
      <c r="VY16" s="2"/>
      <c r="VZ16" s="17"/>
      <c r="WA16" s="8"/>
      <c r="WB16" s="18"/>
      <c r="WC16" s="19">
        <f t="shared" si="85"/>
        <v>0</v>
      </c>
      <c r="WE16" s="2"/>
      <c r="WF16" s="2"/>
      <c r="WG16" s="17"/>
      <c r="WH16" s="8"/>
      <c r="WI16" s="18"/>
      <c r="WJ16" s="19">
        <f t="shared" si="86"/>
        <v>0</v>
      </c>
      <c r="WL16" s="2"/>
      <c r="WM16" s="2"/>
      <c r="WN16" s="17"/>
      <c r="WO16" s="8"/>
      <c r="WP16" s="18"/>
      <c r="WQ16" s="19">
        <f t="shared" si="87"/>
        <v>0</v>
      </c>
      <c r="WS16" s="2"/>
      <c r="WT16" s="2"/>
      <c r="WU16" s="17"/>
      <c r="WV16" s="8"/>
      <c r="WW16" s="18"/>
      <c r="WX16" s="19">
        <f t="shared" si="88"/>
        <v>0</v>
      </c>
      <c r="WZ16" s="2"/>
      <c r="XA16" s="2"/>
      <c r="XB16" s="17"/>
      <c r="XC16" s="8"/>
      <c r="XD16" s="18"/>
      <c r="XE16" s="19">
        <f t="shared" si="0"/>
        <v>0</v>
      </c>
      <c r="XG16" s="2"/>
      <c r="XH16" s="2"/>
      <c r="XI16" s="17"/>
      <c r="XJ16" s="8"/>
      <c r="XK16" s="18"/>
      <c r="XL16" s="19">
        <f t="shared" si="89"/>
        <v>0</v>
      </c>
      <c r="XN16" s="8"/>
      <c r="XO16" s="2"/>
      <c r="XP16" s="17"/>
      <c r="XQ16" s="8"/>
      <c r="XR16" s="18"/>
      <c r="XS16" s="19">
        <f t="shared" si="90"/>
        <v>0</v>
      </c>
      <c r="XU16" s="8"/>
      <c r="XV16" s="2"/>
      <c r="XW16" s="17"/>
      <c r="XX16" s="8"/>
      <c r="XY16" s="18"/>
      <c r="XZ16" s="19">
        <f t="shared" si="91"/>
        <v>0</v>
      </c>
      <c r="YB16" s="2"/>
      <c r="YC16" s="2"/>
      <c r="YD16" s="17"/>
      <c r="YE16" s="8"/>
      <c r="YF16" s="18"/>
      <c r="YG16" s="19">
        <f t="shared" si="92"/>
        <v>0</v>
      </c>
      <c r="YI16" s="2"/>
      <c r="YJ16" s="2"/>
      <c r="YK16" s="17"/>
      <c r="YL16" s="8"/>
      <c r="YM16" s="18"/>
      <c r="YN16" s="19">
        <f t="shared" si="93"/>
        <v>0</v>
      </c>
      <c r="YP16" s="8"/>
      <c r="YQ16" s="2"/>
      <c r="YR16" s="17"/>
      <c r="YS16" s="8"/>
      <c r="YT16" s="18"/>
      <c r="YU16" s="19">
        <f t="shared" si="94"/>
        <v>0</v>
      </c>
      <c r="YW16" s="2"/>
      <c r="YX16" s="2"/>
      <c r="YY16" s="17"/>
      <c r="YZ16" s="8"/>
      <c r="ZA16" s="18"/>
      <c r="ZB16" s="19">
        <f t="shared" si="95"/>
        <v>0</v>
      </c>
      <c r="ZD16" s="2"/>
      <c r="ZE16" s="2"/>
      <c r="ZF16" s="17"/>
      <c r="ZG16" s="8"/>
      <c r="ZH16" s="18"/>
      <c r="ZI16" s="19">
        <f t="shared" si="96"/>
        <v>0</v>
      </c>
      <c r="ZK16" s="2"/>
      <c r="ZL16" s="2"/>
      <c r="ZM16" s="17"/>
      <c r="ZN16" s="8"/>
      <c r="ZO16" s="18"/>
      <c r="ZP16" s="19">
        <f t="shared" si="97"/>
        <v>0</v>
      </c>
      <c r="ZR16" s="2"/>
      <c r="ZS16" s="2"/>
      <c r="ZT16" s="17"/>
      <c r="ZU16" s="8"/>
      <c r="ZV16" s="18"/>
      <c r="ZW16" s="19">
        <f t="shared" si="98"/>
        <v>0</v>
      </c>
      <c r="ZY16" s="2"/>
      <c r="ZZ16" s="2"/>
      <c r="AAA16" s="17"/>
      <c r="AAB16" s="8"/>
      <c r="AAC16" s="18"/>
      <c r="AAD16" s="19">
        <f t="shared" si="99"/>
        <v>0</v>
      </c>
      <c r="AAF16" s="2"/>
      <c r="AAG16" s="2"/>
      <c r="AAH16" s="17"/>
      <c r="AAI16" s="8"/>
      <c r="AAJ16" s="18"/>
      <c r="AAK16" s="19">
        <f t="shared" si="100"/>
        <v>0</v>
      </c>
      <c r="AAM16" s="8"/>
      <c r="AAN16" s="2"/>
      <c r="AAO16" s="17"/>
      <c r="AAP16" s="8"/>
      <c r="AAQ16" s="18"/>
      <c r="AAR16" s="19">
        <f t="shared" si="101"/>
        <v>0</v>
      </c>
      <c r="AAT16" s="8"/>
      <c r="AAU16" s="2"/>
      <c r="AAV16" s="17"/>
      <c r="AAW16" s="8"/>
      <c r="AAX16" s="18"/>
      <c r="AAY16" s="19">
        <f t="shared" si="137"/>
        <v>0</v>
      </c>
      <c r="ABA16" s="8"/>
      <c r="ABB16" s="2"/>
      <c r="ABC16" s="17"/>
      <c r="ABD16" s="8"/>
      <c r="ABE16" s="18"/>
      <c r="ABF16" s="19">
        <f t="shared" si="102"/>
        <v>0</v>
      </c>
      <c r="ABH16" s="8"/>
      <c r="ABI16" s="2"/>
      <c r="ABJ16" s="17"/>
      <c r="ABK16" s="8"/>
      <c r="ABL16" s="18"/>
      <c r="ABM16" s="19">
        <f t="shared" si="103"/>
        <v>0</v>
      </c>
      <c r="ABO16" s="8"/>
      <c r="ABP16" s="2"/>
      <c r="ABQ16" s="17"/>
      <c r="ABR16" s="8"/>
      <c r="ABS16" s="18"/>
      <c r="ABT16" s="19">
        <f t="shared" si="139"/>
        <v>0</v>
      </c>
      <c r="ABV16" s="2"/>
      <c r="ABW16" s="2"/>
      <c r="ABX16" s="17"/>
      <c r="ABY16" s="8"/>
      <c r="ABZ16" s="18"/>
      <c r="ACA16" s="19">
        <f t="shared" si="104"/>
        <v>0</v>
      </c>
      <c r="ACC16" s="2"/>
      <c r="ACD16" s="2"/>
      <c r="ACE16" s="17"/>
      <c r="ACF16" s="8"/>
      <c r="ACG16" s="18"/>
      <c r="ACH16" s="19">
        <f t="shared" si="105"/>
        <v>0</v>
      </c>
      <c r="ACJ16" s="2"/>
      <c r="ACK16" s="2"/>
      <c r="ACL16" s="17"/>
      <c r="ACM16" s="8"/>
      <c r="ACN16" s="18"/>
      <c r="ACO16" s="19">
        <f t="shared" si="106"/>
        <v>0</v>
      </c>
      <c r="ACQ16" s="2"/>
      <c r="ACR16" s="2"/>
      <c r="ACS16" s="17"/>
      <c r="ACT16" s="8"/>
      <c r="ACU16" s="18"/>
      <c r="ACV16" s="19">
        <f t="shared" si="138"/>
        <v>0</v>
      </c>
      <c r="ACX16" s="2"/>
      <c r="ACY16" s="2"/>
      <c r="ACZ16" s="17"/>
      <c r="ADA16" s="8"/>
      <c r="ADB16" s="18"/>
      <c r="ADC16" s="19">
        <f t="shared" si="107"/>
        <v>0</v>
      </c>
      <c r="ADE16" s="2"/>
      <c r="ADF16" s="2"/>
      <c r="ADG16" s="17"/>
      <c r="ADH16" s="8"/>
      <c r="ADI16" s="18"/>
      <c r="ADJ16" s="19">
        <f t="shared" si="108"/>
        <v>0</v>
      </c>
      <c r="ADL16" s="2"/>
      <c r="ADM16" s="2"/>
      <c r="ADN16" s="17"/>
      <c r="ADO16" s="8"/>
      <c r="ADP16" s="18"/>
      <c r="ADQ16" s="19">
        <f t="shared" si="109"/>
        <v>0</v>
      </c>
      <c r="ADS16" s="2"/>
      <c r="ADT16" s="2"/>
      <c r="ADU16" s="17"/>
      <c r="ADV16" s="8"/>
      <c r="ADW16" s="18"/>
      <c r="ADX16" s="19">
        <f t="shared" si="110"/>
        <v>0</v>
      </c>
      <c r="ADZ16" s="8"/>
      <c r="AEA16" s="2"/>
      <c r="AEB16" s="17"/>
      <c r="AEC16" s="8"/>
      <c r="AED16" s="18"/>
      <c r="AEE16" s="19">
        <f t="shared" si="111"/>
        <v>0</v>
      </c>
      <c r="AEG16" s="2"/>
      <c r="AEH16" s="2"/>
      <c r="AEI16" s="403"/>
      <c r="AEJ16" s="8"/>
      <c r="AEK16" s="396"/>
      <c r="AEL16" s="19">
        <f t="shared" si="112"/>
        <v>0</v>
      </c>
      <c r="AEN16" s="2"/>
      <c r="AEO16" s="2"/>
      <c r="AEP16" s="17"/>
      <c r="AEQ16" s="8"/>
      <c r="AER16" s="18"/>
      <c r="AES16" s="19">
        <f t="shared" si="113"/>
        <v>0</v>
      </c>
      <c r="AEU16" s="8"/>
      <c r="AEV16" s="2"/>
      <c r="AEW16" s="17"/>
      <c r="AEX16" s="8"/>
      <c r="AEY16" s="353"/>
      <c r="AEZ16" s="19">
        <f t="shared" si="114"/>
        <v>0</v>
      </c>
      <c r="AFB16" s="2"/>
      <c r="AFC16" s="2"/>
      <c r="AFD16" s="17"/>
      <c r="AFE16" s="8"/>
      <c r="AFF16" s="18"/>
      <c r="AFG16" s="19">
        <f t="shared" si="115"/>
        <v>0</v>
      </c>
      <c r="AFI16" s="2"/>
      <c r="AFJ16" s="2"/>
      <c r="AFK16" s="17"/>
      <c r="AFL16" s="8"/>
      <c r="AFM16" s="18"/>
      <c r="AFN16" s="19">
        <f t="shared" si="116"/>
        <v>0</v>
      </c>
      <c r="AFP16" s="8"/>
      <c r="AFQ16" s="2"/>
      <c r="AFR16" s="17"/>
      <c r="AFS16" s="8"/>
      <c r="AFT16" s="18"/>
      <c r="AFU16" s="19">
        <f t="shared" si="117"/>
        <v>0</v>
      </c>
      <c r="AFW16" s="2"/>
      <c r="AFX16" s="2"/>
      <c r="AFY16" s="17"/>
      <c r="AFZ16" s="8"/>
      <c r="AGA16" s="18"/>
      <c r="AGB16" s="19">
        <f t="shared" si="118"/>
        <v>0</v>
      </c>
      <c r="AGD16" s="2"/>
      <c r="AGE16" s="2"/>
      <c r="AGF16" s="17"/>
      <c r="AGG16" s="8"/>
      <c r="AGH16" s="18"/>
      <c r="AGI16" s="19">
        <f t="shared" si="119"/>
        <v>0</v>
      </c>
      <c r="AGK16" s="143"/>
      <c r="AGL16" s="141"/>
      <c r="AGM16" s="25"/>
      <c r="AGN16" s="143"/>
      <c r="AGO16" s="30"/>
      <c r="AGP16" s="19">
        <f t="shared" si="120"/>
        <v>0</v>
      </c>
      <c r="AGR16" s="143"/>
      <c r="AGS16" s="141"/>
      <c r="AGT16" s="25"/>
      <c r="AGU16" s="143"/>
      <c r="AGV16" s="30"/>
      <c r="AGW16" s="19">
        <f t="shared" si="121"/>
        <v>0</v>
      </c>
      <c r="AGY16" s="8"/>
      <c r="AGZ16" s="148"/>
      <c r="AHA16" s="17"/>
      <c r="AHB16" s="8"/>
      <c r="AHC16" s="18"/>
      <c r="AHD16" s="19">
        <f t="shared" si="122"/>
        <v>0</v>
      </c>
      <c r="AHF16" s="8"/>
      <c r="AHG16" s="148"/>
      <c r="AHH16" s="17"/>
      <c r="AHI16" s="8"/>
      <c r="AHJ16" s="18"/>
      <c r="AHK16" s="19">
        <f t="shared" si="123"/>
        <v>0</v>
      </c>
      <c r="AHM16" s="8"/>
      <c r="AHN16" s="148"/>
      <c r="AHO16" s="17"/>
      <c r="AHP16" s="8"/>
      <c r="AHQ16" s="18"/>
      <c r="AHR16" s="19">
        <f t="shared" si="124"/>
        <v>0</v>
      </c>
      <c r="AHT16" s="8"/>
      <c r="AHU16" s="148"/>
      <c r="AHV16" s="17"/>
      <c r="AHW16" s="8"/>
      <c r="AHX16" s="18"/>
      <c r="AHY16" s="19">
        <f t="shared" si="125"/>
        <v>0</v>
      </c>
      <c r="AIA16" s="8"/>
      <c r="AIB16" s="148"/>
      <c r="AIC16" s="17"/>
      <c r="AID16" s="8"/>
      <c r="AIE16" s="18"/>
      <c r="AIF16" s="19">
        <f t="shared" si="126"/>
        <v>0</v>
      </c>
      <c r="AIH16" s="8"/>
      <c r="AII16" s="148"/>
      <c r="AIJ16" s="17"/>
      <c r="AIK16" s="8"/>
      <c r="AIL16" s="18"/>
      <c r="AIM16" s="19">
        <f t="shared" si="127"/>
        <v>0</v>
      </c>
      <c r="AIO16" s="8"/>
      <c r="AIP16" s="2"/>
      <c r="AIQ16" s="17"/>
      <c r="AIR16" s="8"/>
      <c r="AIS16" s="18"/>
      <c r="AIT16" s="19">
        <f t="shared" si="128"/>
        <v>0</v>
      </c>
      <c r="AIV16" s="8"/>
      <c r="AIW16" s="2"/>
      <c r="AIX16" s="17"/>
      <c r="AIY16" s="8"/>
      <c r="AIZ16" s="18"/>
      <c r="AJA16" s="19">
        <f t="shared" si="129"/>
        <v>0</v>
      </c>
      <c r="AJC16" s="8"/>
      <c r="AJD16" s="2"/>
      <c r="AJE16" s="17"/>
      <c r="AJF16" s="8"/>
      <c r="AJG16" s="18"/>
      <c r="AJH16" s="19">
        <f t="shared" si="130"/>
        <v>0</v>
      </c>
      <c r="AJJ16" s="143"/>
      <c r="AJK16" s="27"/>
      <c r="AJL16" s="25"/>
      <c r="AJM16" s="143"/>
      <c r="AJN16" s="30"/>
      <c r="AJO16" s="19">
        <f t="shared" si="131"/>
        <v>0</v>
      </c>
      <c r="AJQ16" s="143"/>
      <c r="AJR16" s="27"/>
      <c r="AJS16" s="25"/>
      <c r="AJT16" s="143"/>
      <c r="AJU16" s="30"/>
      <c r="AJV16" s="19">
        <f t="shared" si="132"/>
        <v>0</v>
      </c>
      <c r="AJX16" s="143"/>
      <c r="AJY16" s="27"/>
      <c r="AJZ16" s="25"/>
      <c r="AKA16" s="143"/>
      <c r="AKB16" s="30"/>
      <c r="AKC16" s="19">
        <f t="shared" si="133"/>
        <v>0</v>
      </c>
      <c r="AKE16" s="2"/>
      <c r="AKF16" s="2"/>
      <c r="AKG16" s="17"/>
      <c r="AKH16" s="8"/>
      <c r="AKI16" s="18"/>
      <c r="AKJ16" s="19">
        <f t="shared" si="134"/>
        <v>0</v>
      </c>
    </row>
    <row r="17" spans="1:972">
      <c r="A17" s="8"/>
      <c r="B17" s="2"/>
      <c r="C17" s="17"/>
      <c r="D17" s="8"/>
      <c r="E17" s="18"/>
      <c r="F17" s="19">
        <f t="shared" si="2"/>
        <v>0</v>
      </c>
      <c r="H17" s="2"/>
      <c r="I17" s="2"/>
      <c r="J17" s="17"/>
      <c r="K17" s="8"/>
      <c r="L17" s="18"/>
      <c r="M17" s="19">
        <f t="shared" si="140"/>
        <v>0</v>
      </c>
      <c r="O17" s="2"/>
      <c r="P17" s="2"/>
      <c r="Q17" s="17"/>
      <c r="R17" s="8"/>
      <c r="S17" s="18"/>
      <c r="T17" s="19">
        <f t="shared" si="4"/>
        <v>0</v>
      </c>
      <c r="V17" s="8"/>
      <c r="W17" s="2"/>
      <c r="X17" s="17"/>
      <c r="Y17" s="8"/>
      <c r="Z17" s="18"/>
      <c r="AA17" s="19">
        <f t="shared" si="5"/>
        <v>0</v>
      </c>
      <c r="AC17" s="2"/>
      <c r="AD17" s="2"/>
      <c r="AE17" s="17"/>
      <c r="AF17" s="8"/>
      <c r="AG17" s="18"/>
      <c r="AH17" s="19">
        <f t="shared" si="143"/>
        <v>0</v>
      </c>
      <c r="AJ17" s="8"/>
      <c r="AK17" s="2"/>
      <c r="AL17" s="17"/>
      <c r="AM17" s="8"/>
      <c r="AN17" s="18"/>
      <c r="AO17" s="19">
        <f t="shared" si="7"/>
        <v>0</v>
      </c>
      <c r="AQ17" s="2"/>
      <c r="AR17" s="2"/>
      <c r="AS17" s="17"/>
      <c r="AT17" s="8"/>
      <c r="AU17" s="18"/>
      <c r="AV17" s="19">
        <f t="shared" si="8"/>
        <v>0</v>
      </c>
      <c r="AX17" s="2"/>
      <c r="AY17" s="2"/>
      <c r="AZ17" s="17"/>
      <c r="BA17" s="8"/>
      <c r="BB17" s="18"/>
      <c r="BC17" s="19">
        <f t="shared" si="9"/>
        <v>0</v>
      </c>
      <c r="BE17" s="8"/>
      <c r="BF17" s="37"/>
      <c r="BG17" s="30"/>
      <c r="BH17" s="8"/>
      <c r="BI17" s="30"/>
      <c r="BJ17" s="19">
        <f t="shared" si="10"/>
        <v>0</v>
      </c>
      <c r="BL17" s="2"/>
      <c r="BM17" s="2"/>
      <c r="BN17" s="17"/>
      <c r="BO17" s="8"/>
      <c r="BP17" s="18"/>
      <c r="BQ17" s="19">
        <f t="shared" si="136"/>
        <v>0</v>
      </c>
      <c r="BS17" s="2"/>
      <c r="BT17" s="2"/>
      <c r="BU17" s="17"/>
      <c r="BV17" s="8"/>
      <c r="BW17" s="353"/>
      <c r="BX17" s="19">
        <f t="shared" si="11"/>
        <v>0</v>
      </c>
      <c r="BZ17" s="2"/>
      <c r="CA17" s="2"/>
      <c r="CB17" s="17"/>
      <c r="CC17" s="8"/>
      <c r="CD17" s="18"/>
      <c r="CE17" s="19">
        <f t="shared" si="135"/>
        <v>0</v>
      </c>
      <c r="CG17" s="2"/>
      <c r="CH17" s="2"/>
      <c r="CI17" s="17"/>
      <c r="CJ17" s="8"/>
      <c r="CK17" s="18"/>
      <c r="CL17" s="19">
        <f t="shared" si="141"/>
        <v>0</v>
      </c>
      <c r="CN17" s="2"/>
      <c r="CO17" s="2"/>
      <c r="CP17" s="17"/>
      <c r="CQ17" s="8"/>
      <c r="CR17" s="18"/>
      <c r="CS17" s="19">
        <f t="shared" si="13"/>
        <v>0</v>
      </c>
      <c r="CU17" s="2"/>
      <c r="CV17" s="2"/>
      <c r="CW17" s="17"/>
      <c r="CX17" s="8"/>
      <c r="CY17" s="18"/>
      <c r="CZ17" s="19">
        <f t="shared" si="14"/>
        <v>0</v>
      </c>
      <c r="DB17" s="2"/>
      <c r="DC17" s="2"/>
      <c r="DD17" s="17"/>
      <c r="DE17" s="8"/>
      <c r="DF17" s="18"/>
      <c r="DG17" s="19">
        <f t="shared" si="15"/>
        <v>0</v>
      </c>
      <c r="DI17" s="2"/>
      <c r="DJ17" s="2"/>
      <c r="DK17" s="17"/>
      <c r="DL17" s="8"/>
      <c r="DM17" s="18"/>
      <c r="DN17" s="19">
        <f t="shared" si="16"/>
        <v>0</v>
      </c>
      <c r="DP17" s="2"/>
      <c r="DQ17" s="2"/>
      <c r="DR17" s="17"/>
      <c r="DS17" s="8"/>
      <c r="DT17" s="18"/>
      <c r="DU17" s="19">
        <f t="shared" si="17"/>
        <v>0</v>
      </c>
      <c r="DW17" s="2"/>
      <c r="DX17" s="2"/>
      <c r="DY17" s="17"/>
      <c r="DZ17" s="8"/>
      <c r="EA17" s="18"/>
      <c r="EB17" s="19">
        <f t="shared" si="18"/>
        <v>0</v>
      </c>
      <c r="ED17" s="2"/>
      <c r="EE17" s="2"/>
      <c r="EF17" s="17"/>
      <c r="EG17" s="8"/>
      <c r="EH17" s="18"/>
      <c r="EI17" s="19">
        <f t="shared" si="19"/>
        <v>0</v>
      </c>
      <c r="EK17" s="2"/>
      <c r="EL17" s="2"/>
      <c r="EM17" s="17"/>
      <c r="EN17" s="8"/>
      <c r="EO17" s="18"/>
      <c r="EP17" s="19">
        <f t="shared" si="20"/>
        <v>0</v>
      </c>
      <c r="ER17" s="8"/>
      <c r="ES17" s="2"/>
      <c r="ET17" s="17"/>
      <c r="EU17" s="8"/>
      <c r="EV17" s="18"/>
      <c r="EW17" s="19">
        <f t="shared" si="21"/>
        <v>0</v>
      </c>
      <c r="EY17" s="2"/>
      <c r="EZ17" s="2"/>
      <c r="FA17" s="17"/>
      <c r="FB17" s="8"/>
      <c r="FC17" s="18"/>
      <c r="FD17" s="19">
        <f t="shared" si="22"/>
        <v>0</v>
      </c>
      <c r="FF17" s="8"/>
      <c r="FG17" s="2"/>
      <c r="FH17" s="186"/>
      <c r="FI17" s="36"/>
      <c r="FJ17" s="18"/>
      <c r="FK17" s="187">
        <f t="shared" si="23"/>
        <v>0</v>
      </c>
      <c r="FM17" s="8"/>
      <c r="FN17" s="2"/>
      <c r="FO17" s="186"/>
      <c r="FP17" s="36"/>
      <c r="FQ17" s="18"/>
      <c r="FR17" s="187">
        <f t="shared" si="24"/>
        <v>0</v>
      </c>
      <c r="FT17" s="8"/>
      <c r="FU17" s="2"/>
      <c r="FV17" s="17"/>
      <c r="FW17" s="8"/>
      <c r="FX17" s="18"/>
      <c r="FY17" s="19">
        <f t="shared" si="25"/>
        <v>0</v>
      </c>
      <c r="GA17" s="8"/>
      <c r="GB17" s="2"/>
      <c r="GC17" s="17"/>
      <c r="GD17" s="8"/>
      <c r="GE17" s="18"/>
      <c r="GF17" s="19">
        <f t="shared" si="142"/>
        <v>0</v>
      </c>
      <c r="GH17" s="8"/>
      <c r="GI17" s="2"/>
      <c r="GJ17" s="17"/>
      <c r="GK17" s="8"/>
      <c r="GL17" s="18"/>
      <c r="GM17" s="19">
        <f t="shared" si="27"/>
        <v>0</v>
      </c>
      <c r="GO17" s="8"/>
      <c r="GP17" s="2"/>
      <c r="GQ17" s="17"/>
      <c r="GR17" s="8"/>
      <c r="GS17" s="18"/>
      <c r="GT17" s="19">
        <f t="shared" si="28"/>
        <v>0</v>
      </c>
      <c r="GV17" s="8"/>
      <c r="GW17" s="2"/>
      <c r="GX17" s="17"/>
      <c r="GY17" s="8"/>
      <c r="GZ17" s="18"/>
      <c r="HA17" s="19">
        <f t="shared" si="29"/>
        <v>0</v>
      </c>
      <c r="HC17" s="8"/>
      <c r="HD17" s="2"/>
      <c r="HE17" s="17"/>
      <c r="HF17" s="8"/>
      <c r="HG17" s="18"/>
      <c r="HH17" s="19">
        <f t="shared" si="30"/>
        <v>0</v>
      </c>
      <c r="HJ17" s="8"/>
      <c r="HK17" s="2"/>
      <c r="HL17" s="17"/>
      <c r="HM17" s="8"/>
      <c r="HN17" s="18"/>
      <c r="HO17" s="19">
        <f t="shared" si="31"/>
        <v>0</v>
      </c>
      <c r="HQ17" s="8"/>
      <c r="HR17" s="2"/>
      <c r="HS17" s="17"/>
      <c r="HT17" s="8"/>
      <c r="HU17" s="18"/>
      <c r="HV17" s="19">
        <f t="shared" si="32"/>
        <v>0</v>
      </c>
      <c r="HX17" s="8"/>
      <c r="HY17" s="2"/>
      <c r="HZ17" s="17"/>
      <c r="IA17" s="8"/>
      <c r="IB17" s="18"/>
      <c r="IC17" s="19">
        <f t="shared" si="33"/>
        <v>0</v>
      </c>
      <c r="IE17" s="2"/>
      <c r="IF17" s="2"/>
      <c r="IG17" s="17"/>
      <c r="IH17" s="8"/>
      <c r="II17" s="18"/>
      <c r="IJ17" s="19">
        <f t="shared" si="34"/>
        <v>0</v>
      </c>
      <c r="IL17" s="2"/>
      <c r="IM17" s="2"/>
      <c r="IN17" s="17"/>
      <c r="IO17" s="8"/>
      <c r="IP17" s="18"/>
      <c r="IQ17" s="19">
        <f t="shared" si="35"/>
        <v>0</v>
      </c>
      <c r="IS17" s="8"/>
      <c r="IT17" s="39"/>
      <c r="IU17" s="18"/>
      <c r="IV17" s="8"/>
      <c r="IW17" s="18"/>
      <c r="IX17" s="19">
        <f t="shared" si="36"/>
        <v>0</v>
      </c>
      <c r="IZ17" s="8"/>
      <c r="JA17" s="39"/>
      <c r="JB17" s="18"/>
      <c r="JC17" s="8"/>
      <c r="JD17" s="18"/>
      <c r="JE17" s="19">
        <f t="shared" si="37"/>
        <v>0</v>
      </c>
      <c r="JG17" s="8"/>
      <c r="JH17" s="39"/>
      <c r="JI17" s="18"/>
      <c r="JJ17" s="290"/>
      <c r="JK17" s="18"/>
      <c r="JL17" s="19">
        <f t="shared" si="38"/>
        <v>0</v>
      </c>
      <c r="JN17" s="8"/>
      <c r="JO17" s="39"/>
      <c r="JP17" s="18"/>
      <c r="JQ17" s="290"/>
      <c r="JR17" s="18"/>
      <c r="JS17" s="19">
        <f t="shared" si="39"/>
        <v>0</v>
      </c>
      <c r="JU17" s="8"/>
      <c r="JV17" s="39"/>
      <c r="JW17" s="18"/>
      <c r="JX17" s="8"/>
      <c r="JY17" s="18"/>
      <c r="JZ17" s="19">
        <f t="shared" si="40"/>
        <v>0</v>
      </c>
      <c r="KB17" s="8"/>
      <c r="KC17" s="39"/>
      <c r="KD17" s="18"/>
      <c r="KE17" s="8"/>
      <c r="KF17" s="18"/>
      <c r="KG17" s="19">
        <f t="shared" si="41"/>
        <v>0</v>
      </c>
      <c r="KI17" s="8"/>
      <c r="KJ17" s="39"/>
      <c r="KK17" s="18"/>
      <c r="KL17" s="8"/>
      <c r="KM17" s="18"/>
      <c r="KN17" s="19">
        <f t="shared" si="42"/>
        <v>0</v>
      </c>
      <c r="KP17" s="8"/>
      <c r="KQ17" s="39"/>
      <c r="KR17" s="18"/>
      <c r="KS17" s="8"/>
      <c r="KT17" s="18"/>
      <c r="KU17" s="19">
        <f t="shared" si="43"/>
        <v>0</v>
      </c>
      <c r="KW17" s="8"/>
      <c r="KX17" s="39"/>
      <c r="KY17" s="18"/>
      <c r="KZ17" s="8"/>
      <c r="LA17" s="18"/>
      <c r="LB17" s="19">
        <f t="shared" si="44"/>
        <v>0</v>
      </c>
      <c r="LD17" s="8"/>
      <c r="LE17" s="39"/>
      <c r="LF17" s="18"/>
      <c r="LG17" s="8"/>
      <c r="LH17" s="18"/>
      <c r="LI17" s="19">
        <f t="shared" si="45"/>
        <v>0</v>
      </c>
      <c r="LK17" s="8"/>
      <c r="LL17" s="39"/>
      <c r="LM17" s="18"/>
      <c r="LN17" s="8"/>
      <c r="LO17" s="18"/>
      <c r="LP17" s="19">
        <f t="shared" si="46"/>
        <v>0</v>
      </c>
      <c r="LR17" s="8"/>
      <c r="LS17" s="39"/>
      <c r="LT17" s="18"/>
      <c r="LU17" s="8"/>
      <c r="LV17" s="18"/>
      <c r="LW17" s="19">
        <f t="shared" si="47"/>
        <v>0</v>
      </c>
      <c r="LY17" s="8"/>
      <c r="LZ17" s="39"/>
      <c r="MA17" s="18"/>
      <c r="MB17" s="8"/>
      <c r="MC17" s="18"/>
      <c r="MD17" s="19">
        <f t="shared" si="48"/>
        <v>0</v>
      </c>
      <c r="MF17" s="8"/>
      <c r="MG17" s="2"/>
      <c r="MH17" s="17"/>
      <c r="MI17" s="8"/>
      <c r="MJ17" s="18"/>
      <c r="MK17" s="19">
        <f t="shared" si="49"/>
        <v>0</v>
      </c>
      <c r="MM17" s="8"/>
      <c r="MN17" s="2"/>
      <c r="MO17" s="17"/>
      <c r="MP17" s="8"/>
      <c r="MQ17" s="18"/>
      <c r="MR17" s="19">
        <f t="shared" si="50"/>
        <v>0</v>
      </c>
      <c r="MT17" s="8"/>
      <c r="MU17" s="2"/>
      <c r="MV17" s="17"/>
      <c r="MW17" s="8"/>
      <c r="MX17" s="18"/>
      <c r="MY17" s="19">
        <f t="shared" si="51"/>
        <v>0</v>
      </c>
      <c r="NA17" s="8"/>
      <c r="NB17" s="2"/>
      <c r="NC17" s="17"/>
      <c r="ND17" s="8"/>
      <c r="NE17" s="18"/>
      <c r="NF17" s="19">
        <f t="shared" si="52"/>
        <v>0</v>
      </c>
      <c r="NH17" s="8"/>
      <c r="NI17" s="2"/>
      <c r="NJ17" s="17"/>
      <c r="NK17" s="8"/>
      <c r="NL17" s="18"/>
      <c r="NM17" s="19">
        <f t="shared" si="53"/>
        <v>0</v>
      </c>
      <c r="NO17" s="8"/>
      <c r="NP17" s="2"/>
      <c r="NQ17" s="17"/>
      <c r="NR17" s="8"/>
      <c r="NS17" s="18"/>
      <c r="NT17" s="19">
        <f t="shared" si="54"/>
        <v>0</v>
      </c>
      <c r="NV17" s="8"/>
      <c r="NW17" s="2"/>
      <c r="NX17" s="17"/>
      <c r="NY17" s="8"/>
      <c r="NZ17" s="18"/>
      <c r="OA17" s="19">
        <f t="shared" si="55"/>
        <v>0</v>
      </c>
      <c r="OC17" s="8"/>
      <c r="OD17" s="2"/>
      <c r="OE17" s="17"/>
      <c r="OF17" s="74"/>
      <c r="OG17" s="18"/>
      <c r="OH17" s="19">
        <f t="shared" si="56"/>
        <v>0</v>
      </c>
      <c r="OJ17" s="8"/>
      <c r="OK17" s="2"/>
      <c r="OL17" s="17"/>
      <c r="OM17" s="8"/>
      <c r="ON17" s="18"/>
      <c r="OO17" s="19">
        <f t="shared" si="57"/>
        <v>0</v>
      </c>
      <c r="OQ17" s="8"/>
      <c r="OR17" s="2"/>
      <c r="OS17" s="17"/>
      <c r="OT17" s="8"/>
      <c r="OU17" s="18"/>
      <c r="OV17" s="19">
        <f t="shared" si="58"/>
        <v>0</v>
      </c>
      <c r="OX17" s="2"/>
      <c r="OY17" s="2"/>
      <c r="OZ17" s="17"/>
      <c r="PA17" s="8"/>
      <c r="PB17" s="18"/>
      <c r="PC17" s="19">
        <f t="shared" si="59"/>
        <v>0</v>
      </c>
      <c r="PE17" s="397"/>
      <c r="PF17" s="2"/>
      <c r="PG17" s="17"/>
      <c r="PH17" s="8"/>
      <c r="PI17" s="18"/>
      <c r="PJ17" s="19">
        <f t="shared" si="60"/>
        <v>0</v>
      </c>
      <c r="PL17" s="2"/>
      <c r="PM17" s="2"/>
      <c r="PN17" s="17"/>
      <c r="PO17" s="8"/>
      <c r="PP17" s="18"/>
      <c r="PQ17" s="19">
        <f t="shared" si="61"/>
        <v>0</v>
      </c>
      <c r="PS17" s="2"/>
      <c r="PT17" s="2"/>
      <c r="PU17" s="17"/>
      <c r="PV17" s="8"/>
      <c r="PW17" s="18"/>
      <c r="PX17" s="19">
        <f t="shared" si="62"/>
        <v>0</v>
      </c>
      <c r="PZ17" s="2"/>
      <c r="QA17" s="2"/>
      <c r="QB17" s="17"/>
      <c r="QC17" s="8"/>
      <c r="QD17" s="18"/>
      <c r="QE17" s="19">
        <f t="shared" si="63"/>
        <v>0</v>
      </c>
      <c r="QG17" s="2"/>
      <c r="QH17" s="2"/>
      <c r="QI17" s="17"/>
      <c r="QJ17" s="8"/>
      <c r="QK17" s="18"/>
      <c r="QL17" s="19">
        <f t="shared" si="64"/>
        <v>0</v>
      </c>
      <c r="QN17" s="2"/>
      <c r="QO17" s="2"/>
      <c r="QP17" s="17"/>
      <c r="QQ17" s="8"/>
      <c r="QR17" s="18"/>
      <c r="QS17" s="19">
        <f t="shared" si="65"/>
        <v>0</v>
      </c>
      <c r="QU17" s="2"/>
      <c r="QV17" s="2"/>
      <c r="QW17" s="17"/>
      <c r="QX17" s="8"/>
      <c r="QY17" s="18"/>
      <c r="QZ17" s="19">
        <f t="shared" si="66"/>
        <v>0</v>
      </c>
      <c r="RB17" s="2"/>
      <c r="RC17" s="2"/>
      <c r="RD17" s="17"/>
      <c r="RE17" s="8"/>
      <c r="RF17" s="18"/>
      <c r="RG17" s="19">
        <f t="shared" si="67"/>
        <v>0</v>
      </c>
      <c r="RI17" s="2"/>
      <c r="RJ17" s="2"/>
      <c r="RK17" s="17"/>
      <c r="RL17" s="8"/>
      <c r="RM17" s="18"/>
      <c r="RN17" s="19">
        <f t="shared" si="68"/>
        <v>0</v>
      </c>
      <c r="RP17" s="2"/>
      <c r="RQ17" s="2"/>
      <c r="RR17" s="17"/>
      <c r="RS17" s="8"/>
      <c r="RT17" s="18"/>
      <c r="RU17" s="19">
        <f t="shared" si="69"/>
        <v>0</v>
      </c>
      <c r="RW17" s="2"/>
      <c r="RX17" s="2"/>
      <c r="RY17" s="17"/>
      <c r="RZ17" s="8"/>
      <c r="SA17" s="18"/>
      <c r="SB17" s="19">
        <f t="shared" si="70"/>
        <v>0</v>
      </c>
      <c r="SD17" s="2"/>
      <c r="SE17" s="2"/>
      <c r="SF17" s="17"/>
      <c r="SG17" s="8"/>
      <c r="SH17" s="18"/>
      <c r="SI17" s="19">
        <f t="shared" si="71"/>
        <v>0</v>
      </c>
      <c r="SK17" s="8"/>
      <c r="SL17" s="2"/>
      <c r="SM17" s="17"/>
      <c r="SN17" s="8"/>
      <c r="SO17" s="18"/>
      <c r="SP17" s="19">
        <f t="shared" si="72"/>
        <v>0</v>
      </c>
      <c r="SR17" s="2"/>
      <c r="SS17" s="2"/>
      <c r="ST17" s="17"/>
      <c r="SU17" s="8"/>
      <c r="SV17" s="18"/>
      <c r="SW17" s="19">
        <f t="shared" si="73"/>
        <v>0</v>
      </c>
      <c r="SY17" s="2"/>
      <c r="SZ17" s="2"/>
      <c r="TA17" s="17"/>
      <c r="TB17" s="8"/>
      <c r="TC17" s="18"/>
      <c r="TD17" s="19">
        <f t="shared" si="74"/>
        <v>0</v>
      </c>
      <c r="TF17" s="8"/>
      <c r="TG17" s="2"/>
      <c r="TH17" s="17"/>
      <c r="TI17" s="8"/>
      <c r="TJ17" s="18"/>
      <c r="TK17" s="19">
        <f t="shared" si="75"/>
        <v>0</v>
      </c>
      <c r="TM17" s="8"/>
      <c r="TN17" s="2"/>
      <c r="TO17" s="17"/>
      <c r="TP17" s="8"/>
      <c r="TQ17" s="18"/>
      <c r="TR17" s="19">
        <f t="shared" si="76"/>
        <v>0</v>
      </c>
      <c r="TT17" s="8"/>
      <c r="TU17" s="2"/>
      <c r="TV17" s="25"/>
      <c r="TW17" s="8"/>
      <c r="TX17" s="30"/>
      <c r="TY17" s="19">
        <f t="shared" si="77"/>
        <v>0</v>
      </c>
      <c r="UA17" s="8"/>
      <c r="UB17" s="2"/>
      <c r="UC17" s="17"/>
      <c r="UD17" s="8"/>
      <c r="UE17" s="18"/>
      <c r="UF17" s="19">
        <f t="shared" si="78"/>
        <v>0</v>
      </c>
      <c r="UH17" s="2"/>
      <c r="UI17" s="2"/>
      <c r="UJ17" s="17"/>
      <c r="UK17" s="8"/>
      <c r="UL17" s="18"/>
      <c r="UM17" s="19">
        <f t="shared" si="79"/>
        <v>0</v>
      </c>
      <c r="UO17" s="8"/>
      <c r="UP17" s="2"/>
      <c r="UQ17" s="17"/>
      <c r="UR17" s="8"/>
      <c r="US17" s="18"/>
      <c r="UT17" s="19">
        <f t="shared" si="80"/>
        <v>0</v>
      </c>
      <c r="UV17" s="128"/>
      <c r="UW17" s="37"/>
      <c r="UX17" s="188"/>
      <c r="UY17" s="111"/>
      <c r="UZ17" s="30"/>
      <c r="VA17" s="187">
        <f t="shared" si="81"/>
        <v>0</v>
      </c>
      <c r="VC17" s="8"/>
      <c r="VD17" s="2"/>
      <c r="VE17" s="207"/>
      <c r="VF17" s="209"/>
      <c r="VG17" s="18"/>
      <c r="VH17" s="187">
        <f t="shared" si="82"/>
        <v>0</v>
      </c>
      <c r="VJ17" s="8"/>
      <c r="VK17" s="2"/>
      <c r="VL17" s="17"/>
      <c r="VM17" s="8"/>
      <c r="VN17" s="86"/>
      <c r="VO17" s="19">
        <f t="shared" si="83"/>
        <v>0</v>
      </c>
      <c r="VQ17" s="2"/>
      <c r="VR17" s="2"/>
      <c r="VS17" s="17"/>
      <c r="VT17" s="8"/>
      <c r="VU17" s="18"/>
      <c r="VV17" s="19">
        <f t="shared" si="84"/>
        <v>0</v>
      </c>
      <c r="VX17" s="8"/>
      <c r="VY17" s="2"/>
      <c r="VZ17" s="17"/>
      <c r="WA17" s="8"/>
      <c r="WB17" s="18"/>
      <c r="WC17" s="19">
        <f t="shared" si="85"/>
        <v>0</v>
      </c>
      <c r="WE17" s="2"/>
      <c r="WF17" s="2"/>
      <c r="WG17" s="17"/>
      <c r="WH17" s="8"/>
      <c r="WI17" s="18"/>
      <c r="WJ17" s="19">
        <f t="shared" si="86"/>
        <v>0</v>
      </c>
      <c r="WL17" s="2"/>
      <c r="WM17" s="2"/>
      <c r="WN17" s="17"/>
      <c r="WO17" s="8"/>
      <c r="WP17" s="18"/>
      <c r="WQ17" s="19">
        <f t="shared" si="87"/>
        <v>0</v>
      </c>
      <c r="WS17" s="2"/>
      <c r="WT17" s="2"/>
      <c r="WU17" s="17"/>
      <c r="WV17" s="8"/>
      <c r="WW17" s="18"/>
      <c r="WX17" s="19">
        <f t="shared" si="88"/>
        <v>0</v>
      </c>
      <c r="WZ17" s="2"/>
      <c r="XA17" s="2"/>
      <c r="XB17" s="17"/>
      <c r="XC17" s="8"/>
      <c r="XD17" s="18"/>
      <c r="XE17" s="19">
        <f t="shared" si="0"/>
        <v>0</v>
      </c>
      <c r="XG17" s="2"/>
      <c r="XH17" s="2"/>
      <c r="XI17" s="17"/>
      <c r="XJ17" s="8"/>
      <c r="XK17" s="18"/>
      <c r="XL17" s="19">
        <f t="shared" si="89"/>
        <v>0</v>
      </c>
      <c r="XN17" s="8"/>
      <c r="XO17" s="2"/>
      <c r="XP17" s="17"/>
      <c r="XQ17" s="8"/>
      <c r="XR17" s="18"/>
      <c r="XS17" s="19">
        <f t="shared" si="90"/>
        <v>0</v>
      </c>
      <c r="XU17" s="8"/>
      <c r="XV17" s="2"/>
      <c r="XW17" s="17"/>
      <c r="XX17" s="8"/>
      <c r="XY17" s="18"/>
      <c r="XZ17" s="19">
        <f t="shared" si="91"/>
        <v>0</v>
      </c>
      <c r="YB17" s="2"/>
      <c r="YC17" s="2"/>
      <c r="YD17" s="17"/>
      <c r="YE17" s="8"/>
      <c r="YF17" s="18"/>
      <c r="YG17" s="19">
        <f t="shared" si="92"/>
        <v>0</v>
      </c>
      <c r="YI17" s="2"/>
      <c r="YJ17" s="2"/>
      <c r="YK17" s="17"/>
      <c r="YL17" s="8"/>
      <c r="YM17" s="18"/>
      <c r="YN17" s="19">
        <f t="shared" si="93"/>
        <v>0</v>
      </c>
      <c r="YP17" s="8"/>
      <c r="YQ17" s="2"/>
      <c r="YR17" s="17"/>
      <c r="YS17" s="8"/>
      <c r="YT17" s="18"/>
      <c r="YU17" s="19">
        <f t="shared" si="94"/>
        <v>0</v>
      </c>
      <c r="YW17" s="2"/>
      <c r="YX17" s="2"/>
      <c r="YY17" s="17"/>
      <c r="YZ17" s="8"/>
      <c r="ZA17" s="18"/>
      <c r="ZB17" s="19">
        <f t="shared" si="95"/>
        <v>0</v>
      </c>
      <c r="ZD17" s="2"/>
      <c r="ZE17" s="2"/>
      <c r="ZF17" s="17"/>
      <c r="ZG17" s="8"/>
      <c r="ZH17" s="18"/>
      <c r="ZI17" s="19">
        <f t="shared" si="96"/>
        <v>0</v>
      </c>
      <c r="ZK17" s="2"/>
      <c r="ZL17" s="2"/>
      <c r="ZM17" s="17"/>
      <c r="ZN17" s="8"/>
      <c r="ZO17" s="18"/>
      <c r="ZP17" s="19">
        <f t="shared" si="97"/>
        <v>0</v>
      </c>
      <c r="ZR17" s="2"/>
      <c r="ZS17" s="2"/>
      <c r="ZT17" s="17"/>
      <c r="ZU17" s="8"/>
      <c r="ZV17" s="18"/>
      <c r="ZW17" s="19">
        <f t="shared" si="98"/>
        <v>0</v>
      </c>
      <c r="ZY17" s="2"/>
      <c r="ZZ17" s="2"/>
      <c r="AAA17" s="17"/>
      <c r="AAB17" s="8"/>
      <c r="AAC17" s="18"/>
      <c r="AAD17" s="19">
        <f t="shared" si="99"/>
        <v>0</v>
      </c>
      <c r="AAF17" s="2"/>
      <c r="AAG17" s="2"/>
      <c r="AAH17" s="17"/>
      <c r="AAI17" s="8"/>
      <c r="AAJ17" s="18"/>
      <c r="AAK17" s="19">
        <f t="shared" si="100"/>
        <v>0</v>
      </c>
      <c r="AAM17" s="8"/>
      <c r="AAN17" s="2"/>
      <c r="AAO17" s="17"/>
      <c r="AAP17" s="8"/>
      <c r="AAQ17" s="18"/>
      <c r="AAR17" s="19">
        <f t="shared" si="101"/>
        <v>0</v>
      </c>
      <c r="AAT17" s="8"/>
      <c r="AAU17" s="2"/>
      <c r="AAV17" s="17"/>
      <c r="AAW17" s="8"/>
      <c r="AAX17" s="18"/>
      <c r="AAY17" s="19">
        <f t="shared" si="137"/>
        <v>0</v>
      </c>
      <c r="ABA17" s="8"/>
      <c r="ABB17" s="2"/>
      <c r="ABC17" s="17"/>
      <c r="ABD17" s="8"/>
      <c r="ABE17" s="18"/>
      <c r="ABF17" s="19">
        <f t="shared" si="102"/>
        <v>0</v>
      </c>
      <c r="ABH17" s="8"/>
      <c r="ABI17" s="2"/>
      <c r="ABJ17" s="17"/>
      <c r="ABK17" s="8"/>
      <c r="ABL17" s="18"/>
      <c r="ABM17" s="19">
        <f t="shared" si="103"/>
        <v>0</v>
      </c>
      <c r="ABO17" s="8"/>
      <c r="ABP17" s="2"/>
      <c r="ABQ17" s="17"/>
      <c r="ABR17" s="8"/>
      <c r="ABS17" s="18"/>
      <c r="ABT17" s="19">
        <f t="shared" si="139"/>
        <v>0</v>
      </c>
      <c r="ABV17" s="8"/>
      <c r="ABW17" s="2"/>
      <c r="ABX17" s="17"/>
      <c r="ABY17" s="8"/>
      <c r="ABZ17" s="18"/>
      <c r="ACA17" s="19">
        <f t="shared" si="104"/>
        <v>0</v>
      </c>
      <c r="ACC17" s="2"/>
      <c r="ACD17" s="2"/>
      <c r="ACE17" s="17"/>
      <c r="ACF17" s="8"/>
      <c r="ACG17" s="18"/>
      <c r="ACH17" s="19">
        <f t="shared" si="105"/>
        <v>0</v>
      </c>
      <c r="ACJ17" s="2"/>
      <c r="ACK17" s="2"/>
      <c r="ACL17" s="17"/>
      <c r="ACM17" s="8"/>
      <c r="ACN17" s="18"/>
      <c r="ACO17" s="19">
        <f t="shared" si="106"/>
        <v>0</v>
      </c>
      <c r="ACQ17" s="2"/>
      <c r="ACR17" s="2"/>
      <c r="ACS17" s="17"/>
      <c r="ACT17" s="8"/>
      <c r="ACU17" s="18"/>
      <c r="ACV17" s="19">
        <f t="shared" si="138"/>
        <v>0</v>
      </c>
      <c r="ACX17" s="2"/>
      <c r="ACY17" s="2"/>
      <c r="ACZ17" s="17"/>
      <c r="ADA17" s="8"/>
      <c r="ADB17" s="18"/>
      <c r="ADC17" s="19">
        <f t="shared" si="107"/>
        <v>0</v>
      </c>
      <c r="ADE17" s="2"/>
      <c r="ADF17" s="2"/>
      <c r="ADG17" s="17"/>
      <c r="ADH17" s="8"/>
      <c r="ADI17" s="18"/>
      <c r="ADJ17" s="19">
        <f t="shared" si="108"/>
        <v>0</v>
      </c>
      <c r="ADL17" s="2"/>
      <c r="ADM17" s="2"/>
      <c r="ADN17" s="17"/>
      <c r="ADO17" s="8"/>
      <c r="ADP17" s="18"/>
      <c r="ADQ17" s="19">
        <f t="shared" si="109"/>
        <v>0</v>
      </c>
      <c r="ADS17" s="2"/>
      <c r="ADT17" s="2"/>
      <c r="ADU17" s="17"/>
      <c r="ADV17" s="8"/>
      <c r="ADW17" s="18"/>
      <c r="ADX17" s="19">
        <f t="shared" si="110"/>
        <v>0</v>
      </c>
      <c r="ADZ17" s="8"/>
      <c r="AEA17" s="2"/>
      <c r="AEB17" s="17"/>
      <c r="AEC17" s="8"/>
      <c r="AED17" s="18"/>
      <c r="AEE17" s="19">
        <f t="shared" si="111"/>
        <v>0</v>
      </c>
      <c r="AEG17" s="2"/>
      <c r="AEH17" s="2"/>
      <c r="AEI17" s="403"/>
      <c r="AEJ17" s="8"/>
      <c r="AEK17" s="396"/>
      <c r="AEL17" s="19">
        <f t="shared" si="112"/>
        <v>0</v>
      </c>
      <c r="AEN17" s="2"/>
      <c r="AEO17" s="2"/>
      <c r="AEP17" s="17"/>
      <c r="AEQ17" s="8"/>
      <c r="AER17" s="18"/>
      <c r="AES17" s="19">
        <f t="shared" si="113"/>
        <v>0</v>
      </c>
      <c r="AEU17" s="8"/>
      <c r="AEV17" s="2"/>
      <c r="AEW17" s="17"/>
      <c r="AEX17" s="8"/>
      <c r="AEY17" s="353"/>
      <c r="AEZ17" s="19">
        <f t="shared" si="114"/>
        <v>0</v>
      </c>
      <c r="AFB17" s="2"/>
      <c r="AFC17" s="2"/>
      <c r="AFD17" s="17"/>
      <c r="AFE17" s="8"/>
      <c r="AFF17" s="18"/>
      <c r="AFG17" s="19">
        <f t="shared" si="115"/>
        <v>0</v>
      </c>
      <c r="AFI17" s="2"/>
      <c r="AFJ17" s="2"/>
      <c r="AFK17" s="17"/>
      <c r="AFL17" s="8"/>
      <c r="AFM17" s="18"/>
      <c r="AFN17" s="19">
        <f t="shared" si="116"/>
        <v>0</v>
      </c>
      <c r="AFP17" s="8"/>
      <c r="AFQ17" s="2"/>
      <c r="AFR17" s="17"/>
      <c r="AFS17" s="8"/>
      <c r="AFT17" s="18"/>
      <c r="AFU17" s="19">
        <f t="shared" si="117"/>
        <v>0</v>
      </c>
      <c r="AFW17" s="2"/>
      <c r="AFX17" s="2"/>
      <c r="AFY17" s="17"/>
      <c r="AFZ17" s="8"/>
      <c r="AGA17" s="18"/>
      <c r="AGB17" s="19">
        <f t="shared" si="118"/>
        <v>0</v>
      </c>
      <c r="AGD17" s="2"/>
      <c r="AGE17" s="2"/>
      <c r="AGF17" s="17"/>
      <c r="AGG17" s="8"/>
      <c r="AGH17" s="18"/>
      <c r="AGI17" s="19">
        <f t="shared" si="119"/>
        <v>0</v>
      </c>
      <c r="AGK17" s="143"/>
      <c r="AGL17" s="141"/>
      <c r="AGM17" s="25"/>
      <c r="AGN17" s="143"/>
      <c r="AGO17" s="30"/>
      <c r="AGP17" s="19">
        <f t="shared" si="120"/>
        <v>0</v>
      </c>
      <c r="AGR17" s="143"/>
      <c r="AGS17" s="141"/>
      <c r="AGT17" s="25"/>
      <c r="AGU17" s="143"/>
      <c r="AGV17" s="30"/>
      <c r="AGW17" s="19">
        <f t="shared" si="121"/>
        <v>0</v>
      </c>
      <c r="AGY17" s="8"/>
      <c r="AGZ17" s="148"/>
      <c r="AHA17" s="17"/>
      <c r="AHB17" s="8"/>
      <c r="AHC17" s="18"/>
      <c r="AHD17" s="19">
        <f t="shared" si="122"/>
        <v>0</v>
      </c>
      <c r="AHF17" s="2"/>
      <c r="AHG17" s="148"/>
      <c r="AHH17" s="17"/>
      <c r="AHI17" s="8"/>
      <c r="AHJ17" s="18"/>
      <c r="AHK17" s="19">
        <f t="shared" si="123"/>
        <v>0</v>
      </c>
      <c r="AHM17" s="2"/>
      <c r="AHN17" s="148"/>
      <c r="AHO17" s="17"/>
      <c r="AHP17" s="8"/>
      <c r="AHQ17" s="18"/>
      <c r="AHR17" s="19">
        <f t="shared" si="124"/>
        <v>0</v>
      </c>
      <c r="AHT17" s="2"/>
      <c r="AHU17" s="148"/>
      <c r="AHV17" s="17"/>
      <c r="AHW17" s="8"/>
      <c r="AHX17" s="18"/>
      <c r="AHY17" s="19">
        <f t="shared" si="125"/>
        <v>0</v>
      </c>
      <c r="AIA17" s="2"/>
      <c r="AIB17" s="148"/>
      <c r="AIC17" s="17"/>
      <c r="AID17" s="8"/>
      <c r="AIE17" s="18"/>
      <c r="AIF17" s="19">
        <f t="shared" si="126"/>
        <v>0</v>
      </c>
      <c r="AIH17" s="2"/>
      <c r="AII17" s="148"/>
      <c r="AIJ17" s="17"/>
      <c r="AIK17" s="8"/>
      <c r="AIL17" s="18"/>
      <c r="AIM17" s="19">
        <f t="shared" si="127"/>
        <v>0</v>
      </c>
      <c r="AIO17" s="8"/>
      <c r="AIP17" s="2"/>
      <c r="AIQ17" s="17"/>
      <c r="AIR17" s="8"/>
      <c r="AIS17" s="18"/>
      <c r="AIT17" s="19">
        <f t="shared" si="128"/>
        <v>0</v>
      </c>
      <c r="AIV17" s="8"/>
      <c r="AIW17" s="2"/>
      <c r="AIX17" s="17"/>
      <c r="AIY17" s="8"/>
      <c r="AIZ17" s="18"/>
      <c r="AJA17" s="19">
        <f t="shared" si="129"/>
        <v>0</v>
      </c>
      <c r="AJC17" s="2"/>
      <c r="AJD17" s="2"/>
      <c r="AJE17" s="17"/>
      <c r="AJF17" s="8"/>
      <c r="AJG17" s="18"/>
      <c r="AJH17" s="19">
        <f t="shared" si="130"/>
        <v>0</v>
      </c>
      <c r="AJJ17" s="143"/>
      <c r="AJK17" s="27"/>
      <c r="AJL17" s="25"/>
      <c r="AJM17" s="143"/>
      <c r="AJN17" s="30"/>
      <c r="AJO17" s="19">
        <f t="shared" si="131"/>
        <v>0</v>
      </c>
      <c r="AJQ17" s="143"/>
      <c r="AJR17" s="27"/>
      <c r="AJS17" s="25"/>
      <c r="AJT17" s="143"/>
      <c r="AJU17" s="30"/>
      <c r="AJV17" s="19">
        <f t="shared" si="132"/>
        <v>0</v>
      </c>
      <c r="AJX17" s="143"/>
      <c r="AJY17" s="27"/>
      <c r="AJZ17" s="25"/>
      <c r="AKA17" s="143"/>
      <c r="AKB17" s="30"/>
      <c r="AKC17" s="19">
        <f t="shared" si="133"/>
        <v>0</v>
      </c>
      <c r="AKE17" s="2"/>
      <c r="AKF17" s="2"/>
      <c r="AKG17" s="17"/>
      <c r="AKH17" s="8"/>
      <c r="AKI17" s="18"/>
      <c r="AKJ17" s="19">
        <f t="shared" si="134"/>
        <v>0</v>
      </c>
    </row>
    <row r="18" spans="1:972">
      <c r="A18" s="8"/>
      <c r="B18" s="2"/>
      <c r="C18" s="17"/>
      <c r="D18" s="8"/>
      <c r="E18" s="18"/>
      <c r="F18" s="19">
        <f t="shared" si="2"/>
        <v>0</v>
      </c>
      <c r="H18" s="2"/>
      <c r="I18" s="2"/>
      <c r="J18" s="17"/>
      <c r="K18" s="8"/>
      <c r="L18" s="18"/>
      <c r="M18" s="19">
        <f t="shared" si="140"/>
        <v>0</v>
      </c>
      <c r="O18" s="2"/>
      <c r="P18" s="2"/>
      <c r="Q18" s="17"/>
      <c r="R18" s="8"/>
      <c r="S18" s="18"/>
      <c r="T18" s="19">
        <f t="shared" si="4"/>
        <v>0</v>
      </c>
      <c r="V18" s="8"/>
      <c r="W18" s="2"/>
      <c r="X18" s="17"/>
      <c r="Y18" s="8"/>
      <c r="Z18" s="18"/>
      <c r="AA18" s="19">
        <f t="shared" si="5"/>
        <v>0</v>
      </c>
      <c r="AC18" s="2"/>
      <c r="AD18" s="2"/>
      <c r="AE18" s="17"/>
      <c r="AF18" s="8"/>
      <c r="AG18" s="18"/>
      <c r="AH18" s="19">
        <f t="shared" si="143"/>
        <v>0</v>
      </c>
      <c r="AJ18" s="8"/>
      <c r="AK18" s="2"/>
      <c r="AL18" s="17"/>
      <c r="AM18" s="8"/>
      <c r="AN18" s="18"/>
      <c r="AO18" s="19">
        <f t="shared" si="7"/>
        <v>0</v>
      </c>
      <c r="AQ18" s="2"/>
      <c r="AR18" s="2"/>
      <c r="AS18" s="17"/>
      <c r="AT18" s="8"/>
      <c r="AU18" s="18"/>
      <c r="AV18" s="19">
        <f t="shared" si="8"/>
        <v>0</v>
      </c>
      <c r="AX18" s="2"/>
      <c r="AY18" s="2"/>
      <c r="AZ18" s="17"/>
      <c r="BA18" s="8"/>
      <c r="BB18" s="18"/>
      <c r="BC18" s="19">
        <f t="shared" si="9"/>
        <v>0</v>
      </c>
      <c r="BE18" s="8"/>
      <c r="BF18" s="2"/>
      <c r="BG18" s="17"/>
      <c r="BH18" s="8"/>
      <c r="BI18" s="18"/>
      <c r="BJ18" s="19">
        <f t="shared" si="10"/>
        <v>0</v>
      </c>
      <c r="BL18" s="2"/>
      <c r="BM18" s="2"/>
      <c r="BN18" s="17"/>
      <c r="BO18" s="8"/>
      <c r="BP18" s="18"/>
      <c r="BQ18" s="19">
        <f t="shared" si="136"/>
        <v>0</v>
      </c>
      <c r="BS18" s="2"/>
      <c r="BT18" s="2"/>
      <c r="BU18" s="17"/>
      <c r="BV18" s="8"/>
      <c r="BW18" s="353"/>
      <c r="BX18" s="19">
        <f t="shared" si="11"/>
        <v>0</v>
      </c>
      <c r="BZ18" s="2"/>
      <c r="CA18" s="2"/>
      <c r="CB18" s="17"/>
      <c r="CC18" s="8"/>
      <c r="CD18" s="18"/>
      <c r="CE18" s="19">
        <f t="shared" si="135"/>
        <v>0</v>
      </c>
      <c r="CG18" s="2"/>
      <c r="CH18" s="2"/>
      <c r="CI18" s="17"/>
      <c r="CJ18" s="8"/>
      <c r="CK18" s="18"/>
      <c r="CL18" s="19">
        <f t="shared" si="141"/>
        <v>0</v>
      </c>
      <c r="CN18" s="2"/>
      <c r="CO18" s="2"/>
      <c r="CP18" s="17"/>
      <c r="CQ18" s="8"/>
      <c r="CR18" s="18"/>
      <c r="CS18" s="19">
        <f t="shared" si="13"/>
        <v>0</v>
      </c>
      <c r="CU18" s="2"/>
      <c r="CV18" s="2"/>
      <c r="CW18" s="17"/>
      <c r="CX18" s="8"/>
      <c r="CY18" s="18"/>
      <c r="CZ18" s="19">
        <f t="shared" si="14"/>
        <v>0</v>
      </c>
      <c r="DB18" s="2"/>
      <c r="DC18" s="2"/>
      <c r="DD18" s="17"/>
      <c r="DE18" s="8"/>
      <c r="DF18" s="18"/>
      <c r="DG18" s="19">
        <f t="shared" si="15"/>
        <v>0</v>
      </c>
      <c r="DI18" s="2"/>
      <c r="DJ18" s="2"/>
      <c r="DK18" s="17"/>
      <c r="DL18" s="8"/>
      <c r="DM18" s="18"/>
      <c r="DN18" s="19">
        <f t="shared" si="16"/>
        <v>0</v>
      </c>
      <c r="DP18" s="2"/>
      <c r="DQ18" s="2"/>
      <c r="DR18" s="17"/>
      <c r="DS18" s="8"/>
      <c r="DT18" s="18"/>
      <c r="DU18" s="19">
        <f t="shared" si="17"/>
        <v>0</v>
      </c>
      <c r="DW18" s="2"/>
      <c r="DX18" s="2"/>
      <c r="DY18" s="17"/>
      <c r="DZ18" s="8"/>
      <c r="EA18" s="18"/>
      <c r="EB18" s="19">
        <f t="shared" si="18"/>
        <v>0</v>
      </c>
      <c r="ED18" s="2"/>
      <c r="EE18" s="2"/>
      <c r="EF18" s="17"/>
      <c r="EG18" s="8"/>
      <c r="EH18" s="18"/>
      <c r="EI18" s="19">
        <f t="shared" si="19"/>
        <v>0</v>
      </c>
      <c r="EK18" s="2"/>
      <c r="EL18" s="2"/>
      <c r="EM18" s="17"/>
      <c r="EN18" s="8"/>
      <c r="EO18" s="18"/>
      <c r="EP18" s="19">
        <f t="shared" si="20"/>
        <v>0</v>
      </c>
      <c r="ER18" s="8"/>
      <c r="ES18" s="2"/>
      <c r="ET18" s="17"/>
      <c r="EU18" s="8"/>
      <c r="EV18" s="18"/>
      <c r="EW18" s="19">
        <f t="shared" si="21"/>
        <v>0</v>
      </c>
      <c r="EY18" s="2"/>
      <c r="EZ18" s="2"/>
      <c r="FA18" s="17"/>
      <c r="FB18" s="8"/>
      <c r="FC18" s="18"/>
      <c r="FD18" s="19">
        <f t="shared" si="22"/>
        <v>0</v>
      </c>
      <c r="FF18" s="34"/>
      <c r="FG18" s="2"/>
      <c r="FH18" s="186"/>
      <c r="FI18" s="272"/>
      <c r="FJ18" s="18"/>
      <c r="FK18" s="187">
        <f t="shared" si="23"/>
        <v>0</v>
      </c>
      <c r="FM18" s="34"/>
      <c r="FN18" s="2"/>
      <c r="FO18" s="186"/>
      <c r="FP18" s="272"/>
      <c r="FQ18" s="18"/>
      <c r="FR18" s="187">
        <f t="shared" si="24"/>
        <v>0</v>
      </c>
      <c r="FT18" s="8"/>
      <c r="FU18" s="27"/>
      <c r="FV18" s="17"/>
      <c r="FW18" s="8"/>
      <c r="FX18" s="18"/>
      <c r="FY18" s="19">
        <f t="shared" si="25"/>
        <v>0</v>
      </c>
      <c r="GA18" s="8"/>
      <c r="GB18" s="27"/>
      <c r="GC18" s="17"/>
      <c r="GD18" s="8"/>
      <c r="GE18" s="18"/>
      <c r="GF18" s="19">
        <f t="shared" si="142"/>
        <v>0</v>
      </c>
      <c r="GH18" s="8"/>
      <c r="GI18" s="2"/>
      <c r="GJ18" s="17"/>
      <c r="GK18" s="8"/>
      <c r="GL18" s="18"/>
      <c r="GM18" s="19">
        <f t="shared" si="27"/>
        <v>0</v>
      </c>
      <c r="GO18" s="8"/>
      <c r="GP18" s="2"/>
      <c r="GQ18" s="17"/>
      <c r="GR18" s="8"/>
      <c r="GS18" s="18"/>
      <c r="GT18" s="19">
        <f t="shared" si="28"/>
        <v>0</v>
      </c>
      <c r="GV18" s="8"/>
      <c r="GW18" s="2"/>
      <c r="GX18" s="17"/>
      <c r="GY18" s="8"/>
      <c r="GZ18" s="18"/>
      <c r="HA18" s="19">
        <f t="shared" si="29"/>
        <v>0</v>
      </c>
      <c r="HC18" s="8"/>
      <c r="HD18" s="2"/>
      <c r="HE18" s="17"/>
      <c r="HF18" s="8"/>
      <c r="HG18" s="18"/>
      <c r="HH18" s="19">
        <f t="shared" si="30"/>
        <v>0</v>
      </c>
      <c r="HJ18" s="8"/>
      <c r="HK18" s="2"/>
      <c r="HL18" s="17"/>
      <c r="HM18" s="8"/>
      <c r="HN18" s="18"/>
      <c r="HO18" s="19">
        <f t="shared" si="31"/>
        <v>0</v>
      </c>
      <c r="HQ18" s="8"/>
      <c r="HR18" s="2"/>
      <c r="HS18" s="17"/>
      <c r="HT18" s="8"/>
      <c r="HU18" s="18"/>
      <c r="HV18" s="19">
        <f t="shared" si="32"/>
        <v>0</v>
      </c>
      <c r="HX18" s="8"/>
      <c r="HY18" s="2"/>
      <c r="HZ18" s="17"/>
      <c r="IA18" s="8"/>
      <c r="IB18" s="18"/>
      <c r="IC18" s="19">
        <f t="shared" si="33"/>
        <v>0</v>
      </c>
      <c r="IE18" s="2"/>
      <c r="IF18" s="2"/>
      <c r="IG18" s="17"/>
      <c r="IH18" s="8"/>
      <c r="II18" s="18"/>
      <c r="IJ18" s="19">
        <f t="shared" si="34"/>
        <v>0</v>
      </c>
      <c r="IL18" s="2"/>
      <c r="IM18" s="2"/>
      <c r="IN18" s="17"/>
      <c r="IO18" s="8"/>
      <c r="IP18" s="18"/>
      <c r="IQ18" s="19">
        <f t="shared" si="35"/>
        <v>0</v>
      </c>
      <c r="IS18" s="8"/>
      <c r="IT18" s="39"/>
      <c r="IU18" s="30"/>
      <c r="IV18" s="74"/>
      <c r="IW18" s="86"/>
      <c r="IX18" s="19">
        <f t="shared" si="36"/>
        <v>0</v>
      </c>
      <c r="IZ18" s="8"/>
      <c r="JA18" s="39"/>
      <c r="JB18" s="30"/>
      <c r="JC18" s="69"/>
      <c r="JD18" s="76"/>
      <c r="JE18" s="19">
        <f t="shared" si="37"/>
        <v>0</v>
      </c>
      <c r="JG18" s="8"/>
      <c r="JH18" s="39"/>
      <c r="JI18" s="30"/>
      <c r="JJ18" s="290"/>
      <c r="JK18" s="86"/>
      <c r="JL18" s="19">
        <f t="shared" si="38"/>
        <v>0</v>
      </c>
      <c r="JN18" s="8"/>
      <c r="JO18" s="39"/>
      <c r="JP18" s="30"/>
      <c r="JQ18" s="290"/>
      <c r="JR18" s="86"/>
      <c r="JS18" s="19">
        <f t="shared" si="39"/>
        <v>0</v>
      </c>
      <c r="JU18" s="8"/>
      <c r="JV18" s="39"/>
      <c r="JW18" s="30"/>
      <c r="JX18" s="69"/>
      <c r="JY18" s="76"/>
      <c r="JZ18" s="19">
        <f t="shared" si="40"/>
        <v>0</v>
      </c>
      <c r="KB18" s="8"/>
      <c r="KC18" s="39"/>
      <c r="KD18" s="30"/>
      <c r="KE18" s="69"/>
      <c r="KF18" s="76"/>
      <c r="KG18" s="19">
        <f t="shared" si="41"/>
        <v>0</v>
      </c>
      <c r="KI18" s="8"/>
      <c r="KJ18" s="39"/>
      <c r="KK18" s="30"/>
      <c r="KL18" s="69"/>
      <c r="KM18" s="76"/>
      <c r="KN18" s="19">
        <f t="shared" si="42"/>
        <v>0</v>
      </c>
      <c r="KP18" s="8"/>
      <c r="KQ18" s="39"/>
      <c r="KR18" s="30"/>
      <c r="KS18" s="69"/>
      <c r="KT18" s="76"/>
      <c r="KU18" s="19">
        <f t="shared" si="43"/>
        <v>0</v>
      </c>
      <c r="KW18" s="8"/>
      <c r="KX18" s="39"/>
      <c r="KY18" s="30"/>
      <c r="KZ18" s="69"/>
      <c r="LA18" s="76"/>
      <c r="LB18" s="19">
        <f t="shared" si="44"/>
        <v>0</v>
      </c>
      <c r="LD18" s="8"/>
      <c r="LE18" s="39"/>
      <c r="LF18" s="30"/>
      <c r="LG18" s="69"/>
      <c r="LH18" s="76"/>
      <c r="LI18" s="19">
        <f t="shared" si="45"/>
        <v>0</v>
      </c>
      <c r="LK18" s="8"/>
      <c r="LL18" s="39"/>
      <c r="LM18" s="30"/>
      <c r="LN18" s="69"/>
      <c r="LO18" s="76"/>
      <c r="LP18" s="19">
        <f t="shared" si="46"/>
        <v>0</v>
      </c>
      <c r="LR18" s="8"/>
      <c r="LS18" s="39"/>
      <c r="LT18" s="30"/>
      <c r="LU18" s="69"/>
      <c r="LV18" s="76"/>
      <c r="LW18" s="19">
        <f t="shared" si="47"/>
        <v>0</v>
      </c>
      <c r="LY18" s="8"/>
      <c r="LZ18" s="39"/>
      <c r="MA18" s="30"/>
      <c r="MB18" s="69"/>
      <c r="MC18" s="76"/>
      <c r="MD18" s="19">
        <f t="shared" si="48"/>
        <v>0</v>
      </c>
      <c r="MF18" s="8"/>
      <c r="MG18" s="2"/>
      <c r="MH18" s="17"/>
      <c r="MI18" s="8"/>
      <c r="MJ18" s="18"/>
      <c r="MK18" s="19">
        <f t="shared" si="49"/>
        <v>0</v>
      </c>
      <c r="MM18" s="2"/>
      <c r="MN18" s="2"/>
      <c r="MO18" s="17"/>
      <c r="MP18" s="8"/>
      <c r="MQ18" s="18"/>
      <c r="MR18" s="19">
        <f t="shared" si="50"/>
        <v>0</v>
      </c>
      <c r="MT18" s="2"/>
      <c r="MU18" s="2"/>
      <c r="MV18" s="17"/>
      <c r="MW18" s="8"/>
      <c r="MX18" s="18"/>
      <c r="MY18" s="19">
        <f t="shared" si="51"/>
        <v>0</v>
      </c>
      <c r="NA18" s="2"/>
      <c r="NB18" s="2"/>
      <c r="NC18" s="17"/>
      <c r="ND18" s="8"/>
      <c r="NE18" s="18"/>
      <c r="NF18" s="19">
        <f t="shared" si="52"/>
        <v>0</v>
      </c>
      <c r="NH18" s="2"/>
      <c r="NI18" s="2"/>
      <c r="NJ18" s="17"/>
      <c r="NK18" s="8"/>
      <c r="NL18" s="18"/>
      <c r="NM18" s="19">
        <f t="shared" si="53"/>
        <v>0</v>
      </c>
      <c r="NO18" s="2"/>
      <c r="NP18" s="2"/>
      <c r="NQ18" s="17"/>
      <c r="NR18" s="8"/>
      <c r="NS18" s="18"/>
      <c r="NT18" s="19">
        <f t="shared" si="54"/>
        <v>0</v>
      </c>
      <c r="NV18" s="2"/>
      <c r="NW18" s="2"/>
      <c r="NX18" s="17"/>
      <c r="NY18" s="8"/>
      <c r="NZ18" s="18"/>
      <c r="OA18" s="19">
        <f t="shared" si="55"/>
        <v>0</v>
      </c>
      <c r="OC18" s="34"/>
      <c r="OD18" s="2"/>
      <c r="OE18" s="17"/>
      <c r="OF18" s="8"/>
      <c r="OG18" s="18"/>
      <c r="OH18" s="19">
        <f t="shared" si="56"/>
        <v>0</v>
      </c>
      <c r="OJ18" s="8"/>
      <c r="OK18" s="2"/>
      <c r="OL18" s="17"/>
      <c r="OM18" s="8"/>
      <c r="ON18" s="18"/>
      <c r="OO18" s="19">
        <f t="shared" si="57"/>
        <v>0</v>
      </c>
      <c r="OQ18" s="2"/>
      <c r="OR18" s="2"/>
      <c r="OS18" s="17"/>
      <c r="OT18" s="8"/>
      <c r="OU18" s="18"/>
      <c r="OV18" s="19">
        <f t="shared" si="58"/>
        <v>0</v>
      </c>
      <c r="OX18" s="2"/>
      <c r="OY18" s="2"/>
      <c r="OZ18" s="17"/>
      <c r="PA18" s="8"/>
      <c r="PB18" s="18"/>
      <c r="PC18" s="19">
        <f t="shared" si="59"/>
        <v>0</v>
      </c>
      <c r="PE18" s="397"/>
      <c r="PF18" s="2"/>
      <c r="PG18" s="17"/>
      <c r="PH18" s="8"/>
      <c r="PI18" s="18"/>
      <c r="PJ18" s="19">
        <f t="shared" si="60"/>
        <v>0</v>
      </c>
      <c r="PL18" s="2"/>
      <c r="PM18" s="2"/>
      <c r="PN18" s="17"/>
      <c r="PO18" s="8"/>
      <c r="PP18" s="18"/>
      <c r="PQ18" s="19">
        <f t="shared" si="61"/>
        <v>0</v>
      </c>
      <c r="PS18" s="2"/>
      <c r="PT18" s="2"/>
      <c r="PU18" s="17"/>
      <c r="PV18" s="8"/>
      <c r="PW18" s="18"/>
      <c r="PX18" s="19">
        <f t="shared" si="62"/>
        <v>0</v>
      </c>
      <c r="PZ18" s="2"/>
      <c r="QA18" s="2"/>
      <c r="QB18" s="17"/>
      <c r="QC18" s="8"/>
      <c r="QD18" s="18"/>
      <c r="QE18" s="19">
        <f t="shared" si="63"/>
        <v>0</v>
      </c>
      <c r="QG18" s="2"/>
      <c r="QH18" s="2"/>
      <c r="QI18" s="17"/>
      <c r="QJ18" s="8"/>
      <c r="QK18" s="18"/>
      <c r="QL18" s="19">
        <f t="shared" si="64"/>
        <v>0</v>
      </c>
      <c r="QN18" s="2"/>
      <c r="QO18" s="2"/>
      <c r="QP18" s="17"/>
      <c r="QQ18" s="8"/>
      <c r="QR18" s="18"/>
      <c r="QS18" s="19">
        <f t="shared" si="65"/>
        <v>0</v>
      </c>
      <c r="QU18" s="2"/>
      <c r="QV18" s="2"/>
      <c r="QW18" s="17"/>
      <c r="QX18" s="8"/>
      <c r="QY18" s="18"/>
      <c r="QZ18" s="19">
        <f t="shared" si="66"/>
        <v>0</v>
      </c>
      <c r="RB18" s="2"/>
      <c r="RC18" s="2"/>
      <c r="RD18" s="17"/>
      <c r="RE18" s="8"/>
      <c r="RF18" s="18"/>
      <c r="RG18" s="19">
        <f t="shared" si="67"/>
        <v>0</v>
      </c>
      <c r="RI18" s="2"/>
      <c r="RJ18" s="2"/>
      <c r="RK18" s="17"/>
      <c r="RL18" s="8"/>
      <c r="RM18" s="18"/>
      <c r="RN18" s="19">
        <f t="shared" si="68"/>
        <v>0</v>
      </c>
      <c r="RP18" s="2"/>
      <c r="RQ18" s="2"/>
      <c r="RR18" s="17"/>
      <c r="RS18" s="8"/>
      <c r="RT18" s="18"/>
      <c r="RU18" s="19">
        <f t="shared" si="69"/>
        <v>0</v>
      </c>
      <c r="RW18" s="2"/>
      <c r="RX18" s="2"/>
      <c r="RY18" s="17"/>
      <c r="RZ18" s="8"/>
      <c r="SA18" s="18"/>
      <c r="SB18" s="19">
        <f t="shared" si="70"/>
        <v>0</v>
      </c>
      <c r="SD18" s="2"/>
      <c r="SE18" s="2"/>
      <c r="SF18" s="17"/>
      <c r="SG18" s="8"/>
      <c r="SH18" s="18"/>
      <c r="SI18" s="19">
        <f t="shared" si="71"/>
        <v>0</v>
      </c>
      <c r="SK18" s="8"/>
      <c r="SL18" s="259"/>
      <c r="SM18" s="17"/>
      <c r="SN18" s="8"/>
      <c r="SO18" s="18"/>
      <c r="SP18" s="19">
        <f t="shared" si="72"/>
        <v>0</v>
      </c>
      <c r="SR18" s="2"/>
      <c r="SS18" s="2"/>
      <c r="ST18" s="17"/>
      <c r="SU18" s="8"/>
      <c r="SV18" s="18"/>
      <c r="SW18" s="19">
        <f t="shared" si="73"/>
        <v>0</v>
      </c>
      <c r="SY18" s="2"/>
      <c r="SZ18" s="2"/>
      <c r="TA18" s="17"/>
      <c r="TB18" s="8"/>
      <c r="TC18" s="18"/>
      <c r="TD18" s="19">
        <f t="shared" si="74"/>
        <v>0</v>
      </c>
      <c r="TF18" s="8"/>
      <c r="TG18" s="2"/>
      <c r="TH18" s="17"/>
      <c r="TI18" s="8"/>
      <c r="TJ18" s="18"/>
      <c r="TK18" s="19">
        <f t="shared" si="75"/>
        <v>0</v>
      </c>
      <c r="TM18" s="8"/>
      <c r="TN18" s="2"/>
      <c r="TO18" s="17"/>
      <c r="TP18" s="8"/>
      <c r="TQ18" s="18"/>
      <c r="TR18" s="19">
        <f t="shared" si="76"/>
        <v>0</v>
      </c>
      <c r="TT18" s="8"/>
      <c r="TU18" s="2"/>
      <c r="TV18" s="25"/>
      <c r="TW18" s="8"/>
      <c r="TX18" s="30"/>
      <c r="TY18" s="19">
        <f t="shared" si="77"/>
        <v>0</v>
      </c>
      <c r="UA18" s="8"/>
      <c r="UB18" s="2"/>
      <c r="UC18" s="17"/>
      <c r="UD18" s="8"/>
      <c r="UE18" s="18"/>
      <c r="UF18" s="19">
        <f t="shared" si="78"/>
        <v>0</v>
      </c>
      <c r="UH18" s="2"/>
      <c r="UI18" s="2"/>
      <c r="UJ18" s="17"/>
      <c r="UK18" s="8"/>
      <c r="UL18" s="18"/>
      <c r="UM18" s="19">
        <f t="shared" si="79"/>
        <v>0</v>
      </c>
      <c r="UO18" s="8"/>
      <c r="UP18" s="2"/>
      <c r="UQ18" s="17"/>
      <c r="UR18" s="8"/>
      <c r="US18" s="18"/>
      <c r="UT18" s="19">
        <f t="shared" si="80"/>
        <v>0</v>
      </c>
      <c r="UV18" s="128"/>
      <c r="UW18" s="37"/>
      <c r="UX18" s="188"/>
      <c r="UY18" s="157"/>
      <c r="UZ18" s="30"/>
      <c r="VA18" s="187">
        <f t="shared" si="81"/>
        <v>0</v>
      </c>
      <c r="VC18" s="8"/>
      <c r="VE18" s="186"/>
      <c r="VF18" s="209"/>
      <c r="VG18" s="18"/>
      <c r="VH18" s="187">
        <f t="shared" si="82"/>
        <v>0</v>
      </c>
      <c r="VJ18" s="8"/>
      <c r="VK18" s="2"/>
      <c r="VL18" s="17"/>
      <c r="VM18" s="8"/>
      <c r="VN18" s="86"/>
      <c r="VO18" s="19">
        <f t="shared" si="83"/>
        <v>0</v>
      </c>
      <c r="VQ18" s="2"/>
      <c r="VR18" s="2"/>
      <c r="VS18" s="17"/>
      <c r="VT18" s="8"/>
      <c r="VU18" s="18"/>
      <c r="VV18" s="19">
        <f t="shared" si="84"/>
        <v>0</v>
      </c>
      <c r="VX18" s="8"/>
      <c r="VY18" s="2"/>
      <c r="VZ18" s="17"/>
      <c r="WA18" s="8"/>
      <c r="WB18" s="18"/>
      <c r="WC18" s="19">
        <f t="shared" si="85"/>
        <v>0</v>
      </c>
      <c r="WE18" s="2"/>
      <c r="WF18" s="2"/>
      <c r="WG18" s="17"/>
      <c r="WH18" s="8"/>
      <c r="WI18" s="18"/>
      <c r="WJ18" s="19">
        <f t="shared" si="86"/>
        <v>0</v>
      </c>
      <c r="WL18" s="2"/>
      <c r="WM18" s="2"/>
      <c r="WN18" s="17"/>
      <c r="WO18" s="8"/>
      <c r="WP18" s="18"/>
      <c r="WQ18" s="19">
        <f t="shared" si="87"/>
        <v>0</v>
      </c>
      <c r="WS18" s="2"/>
      <c r="WT18" s="2"/>
      <c r="WU18" s="17"/>
      <c r="WV18" s="8"/>
      <c r="WW18" s="18"/>
      <c r="WX18" s="19">
        <f t="shared" si="88"/>
        <v>0</v>
      </c>
      <c r="WZ18" s="2"/>
      <c r="XA18" s="2"/>
      <c r="XB18" s="17"/>
      <c r="XC18" s="8"/>
      <c r="XD18" s="18"/>
      <c r="XE18" s="19">
        <f t="shared" si="0"/>
        <v>0</v>
      </c>
      <c r="XG18" s="2"/>
      <c r="XH18" s="2"/>
      <c r="XI18" s="17"/>
      <c r="XJ18" s="8"/>
      <c r="XK18" s="18"/>
      <c r="XL18" s="19">
        <f t="shared" si="89"/>
        <v>0</v>
      </c>
      <c r="XN18" s="8"/>
      <c r="XO18" s="2"/>
      <c r="XP18" s="17"/>
      <c r="XQ18" s="8"/>
      <c r="XR18" s="18"/>
      <c r="XS18" s="19">
        <f t="shared" si="90"/>
        <v>0</v>
      </c>
      <c r="XU18" s="8"/>
      <c r="XV18" s="2"/>
      <c r="XW18" s="17"/>
      <c r="XX18" s="8"/>
      <c r="XY18" s="18"/>
      <c r="XZ18" s="19">
        <f t="shared" si="91"/>
        <v>0</v>
      </c>
      <c r="YB18" s="2"/>
      <c r="YC18" s="2"/>
      <c r="YD18" s="17"/>
      <c r="YE18" s="8"/>
      <c r="YF18" s="18"/>
      <c r="YG18" s="19">
        <f t="shared" si="92"/>
        <v>0</v>
      </c>
      <c r="YI18" s="2"/>
      <c r="YJ18" s="2"/>
      <c r="YK18" s="17"/>
      <c r="YL18" s="8"/>
      <c r="YM18" s="18"/>
      <c r="YN18" s="19">
        <f t="shared" si="93"/>
        <v>0</v>
      </c>
      <c r="YP18" s="8"/>
      <c r="YQ18" s="2"/>
      <c r="YR18" s="17"/>
      <c r="YS18" s="8"/>
      <c r="YT18" s="18"/>
      <c r="YU18" s="19">
        <f t="shared" si="94"/>
        <v>0</v>
      </c>
      <c r="YW18" s="2"/>
      <c r="YX18" s="2"/>
      <c r="YY18" s="17"/>
      <c r="YZ18" s="8"/>
      <c r="ZA18" s="18"/>
      <c r="ZB18" s="19">
        <f t="shared" si="95"/>
        <v>0</v>
      </c>
      <c r="ZD18" s="2"/>
      <c r="ZE18" s="2"/>
      <c r="ZF18" s="17"/>
      <c r="ZG18" s="8"/>
      <c r="ZH18" s="18"/>
      <c r="ZI18" s="19">
        <f t="shared" si="96"/>
        <v>0</v>
      </c>
      <c r="ZK18" s="2"/>
      <c r="ZL18" s="2"/>
      <c r="ZM18" s="17"/>
      <c r="ZN18" s="8"/>
      <c r="ZO18" s="18"/>
      <c r="ZP18" s="19">
        <f t="shared" si="97"/>
        <v>0</v>
      </c>
      <c r="ZR18" s="2"/>
      <c r="ZS18" s="2"/>
      <c r="ZT18" s="17"/>
      <c r="ZU18" s="8"/>
      <c r="ZV18" s="18"/>
      <c r="ZW18" s="19">
        <f t="shared" si="98"/>
        <v>0</v>
      </c>
      <c r="ZY18" s="2"/>
      <c r="ZZ18" s="2"/>
      <c r="AAA18" s="17"/>
      <c r="AAB18" s="8"/>
      <c r="AAC18" s="18"/>
      <c r="AAD18" s="19">
        <f t="shared" si="99"/>
        <v>0</v>
      </c>
      <c r="AAF18" s="2"/>
      <c r="AAG18" s="2"/>
      <c r="AAH18" s="17"/>
      <c r="AAI18" s="8"/>
      <c r="AAJ18" s="18"/>
      <c r="AAK18" s="19">
        <f t="shared" si="100"/>
        <v>0</v>
      </c>
      <c r="AAM18" s="8"/>
      <c r="AAN18" s="2"/>
      <c r="AAO18" s="17"/>
      <c r="AAP18" s="8"/>
      <c r="AAQ18" s="18"/>
      <c r="AAR18" s="19">
        <f t="shared" si="101"/>
        <v>0</v>
      </c>
      <c r="AAT18" s="8"/>
      <c r="AAU18" s="2"/>
      <c r="AAV18" s="17"/>
      <c r="AAW18" s="8"/>
      <c r="AAX18" s="18"/>
      <c r="AAY18" s="19">
        <f t="shared" si="137"/>
        <v>0</v>
      </c>
      <c r="ABA18" s="8"/>
      <c r="ABB18" s="2"/>
      <c r="ABC18" s="17"/>
      <c r="ABD18" s="8"/>
      <c r="ABE18" s="18"/>
      <c r="ABF18" s="19">
        <f t="shared" si="102"/>
        <v>0</v>
      </c>
      <c r="ABH18" s="8"/>
      <c r="ABI18" s="2"/>
      <c r="ABJ18" s="17"/>
      <c r="ABK18" s="8"/>
      <c r="ABL18" s="18"/>
      <c r="ABM18" s="19">
        <f t="shared" si="103"/>
        <v>0</v>
      </c>
      <c r="ABO18" s="8"/>
      <c r="ABP18" s="2"/>
      <c r="ABQ18" s="17"/>
      <c r="ABR18" s="8"/>
      <c r="ABS18" s="18"/>
      <c r="ABT18" s="19">
        <f t="shared" si="139"/>
        <v>0</v>
      </c>
      <c r="ABV18" s="2"/>
      <c r="ABW18" s="2"/>
      <c r="ABX18" s="17"/>
      <c r="ABY18" s="8"/>
      <c r="ABZ18" s="18"/>
      <c r="ACA18" s="19">
        <f t="shared" si="104"/>
        <v>0</v>
      </c>
      <c r="ACC18" s="2"/>
      <c r="ACD18" s="2"/>
      <c r="ACE18" s="17"/>
      <c r="ACF18" s="8"/>
      <c r="ACG18" s="18"/>
      <c r="ACH18" s="19">
        <f t="shared" si="105"/>
        <v>0</v>
      </c>
      <c r="ACJ18" s="2"/>
      <c r="ACK18" s="2"/>
      <c r="ACL18" s="17"/>
      <c r="ACM18" s="8"/>
      <c r="ACN18" s="18"/>
      <c r="ACO18" s="19">
        <f t="shared" si="106"/>
        <v>0</v>
      </c>
      <c r="ACQ18" s="2"/>
      <c r="ACR18" s="2"/>
      <c r="ACS18" s="17"/>
      <c r="ACT18" s="8"/>
      <c r="ACU18" s="18"/>
      <c r="ACV18" s="19">
        <f t="shared" si="138"/>
        <v>0</v>
      </c>
      <c r="ACX18" s="2"/>
      <c r="ACY18" s="2"/>
      <c r="ACZ18" s="17"/>
      <c r="ADA18" s="8"/>
      <c r="ADB18" s="18"/>
      <c r="ADC18" s="19">
        <f t="shared" si="107"/>
        <v>0</v>
      </c>
      <c r="ADE18" s="2"/>
      <c r="ADF18" s="2"/>
      <c r="ADG18" s="17"/>
      <c r="ADH18" s="8"/>
      <c r="ADI18" s="18"/>
      <c r="ADJ18" s="19">
        <f t="shared" si="108"/>
        <v>0</v>
      </c>
      <c r="ADL18" s="2"/>
      <c r="ADM18" s="2"/>
      <c r="ADN18" s="17"/>
      <c r="ADO18" s="8"/>
      <c r="ADP18" s="18"/>
      <c r="ADQ18" s="19">
        <f t="shared" si="109"/>
        <v>0</v>
      </c>
      <c r="ADS18" s="2"/>
      <c r="ADT18" s="2"/>
      <c r="ADU18" s="17"/>
      <c r="ADV18" s="8"/>
      <c r="ADW18" s="18"/>
      <c r="ADX18" s="19">
        <f t="shared" si="110"/>
        <v>0</v>
      </c>
      <c r="ADZ18" s="8"/>
      <c r="AEA18" s="2"/>
      <c r="AEB18" s="17"/>
      <c r="AEC18" s="8"/>
      <c r="AED18" s="18"/>
      <c r="AEE18" s="19">
        <f t="shared" si="111"/>
        <v>0</v>
      </c>
      <c r="AEG18" s="2"/>
      <c r="AEH18" s="2"/>
      <c r="AEI18" s="403"/>
      <c r="AEJ18" s="8"/>
      <c r="AEK18" s="396"/>
      <c r="AEL18" s="19">
        <f t="shared" si="112"/>
        <v>0</v>
      </c>
      <c r="AEN18" s="2"/>
      <c r="AEO18" s="2"/>
      <c r="AEP18" s="17"/>
      <c r="AEQ18" s="8"/>
      <c r="AER18" s="18"/>
      <c r="AES18" s="19">
        <f t="shared" si="113"/>
        <v>0</v>
      </c>
      <c r="AEU18" s="8"/>
      <c r="AEV18" s="2"/>
      <c r="AEW18" s="17"/>
      <c r="AEX18" s="8"/>
      <c r="AEY18" s="353"/>
      <c r="AEZ18" s="19">
        <f t="shared" si="114"/>
        <v>0</v>
      </c>
      <c r="AFB18" s="2"/>
      <c r="AFC18" s="2"/>
      <c r="AFD18" s="17"/>
      <c r="AFE18" s="8"/>
      <c r="AFF18" s="18"/>
      <c r="AFG18" s="19">
        <f t="shared" si="115"/>
        <v>0</v>
      </c>
      <c r="AFI18" s="2"/>
      <c r="AFJ18" s="2"/>
      <c r="AFK18" s="17"/>
      <c r="AFL18" s="8"/>
      <c r="AFM18" s="18"/>
      <c r="AFN18" s="19">
        <f t="shared" si="116"/>
        <v>0</v>
      </c>
      <c r="AFP18" s="8"/>
      <c r="AFQ18" s="2"/>
      <c r="AFR18" s="17"/>
      <c r="AFS18" s="8"/>
      <c r="AFT18" s="18"/>
      <c r="AFU18" s="19">
        <f t="shared" si="117"/>
        <v>0</v>
      </c>
      <c r="AFW18" s="2"/>
      <c r="AFX18" s="2"/>
      <c r="AFY18" s="17"/>
      <c r="AFZ18" s="8"/>
      <c r="AGA18" s="18"/>
      <c r="AGB18" s="19">
        <f t="shared" si="118"/>
        <v>0</v>
      </c>
      <c r="AGD18" s="2"/>
      <c r="AGE18" s="2"/>
      <c r="AGF18" s="17"/>
      <c r="AGG18" s="8"/>
      <c r="AGH18" s="18"/>
      <c r="AGI18" s="19">
        <f t="shared" si="119"/>
        <v>0</v>
      </c>
      <c r="AGK18" s="143"/>
      <c r="AGL18" s="27"/>
      <c r="AGM18" s="25"/>
      <c r="AGN18" s="143"/>
      <c r="AGO18" s="30"/>
      <c r="AGP18" s="19">
        <f t="shared" si="120"/>
        <v>0</v>
      </c>
      <c r="AGR18" s="143"/>
      <c r="AGS18" s="27"/>
      <c r="AGT18" s="25"/>
      <c r="AGU18" s="143"/>
      <c r="AGV18" s="30"/>
      <c r="AGW18" s="19">
        <f t="shared" si="121"/>
        <v>0</v>
      </c>
      <c r="AGY18" s="8"/>
      <c r="AGZ18" s="148"/>
      <c r="AHA18" s="17"/>
      <c r="AHB18" s="8"/>
      <c r="AHC18" s="18"/>
      <c r="AHD18" s="19">
        <f t="shared" si="122"/>
        <v>0</v>
      </c>
      <c r="AHF18" s="2"/>
      <c r="AHG18" s="148"/>
      <c r="AHH18" s="17"/>
      <c r="AHI18" s="8"/>
      <c r="AHJ18" s="18"/>
      <c r="AHK18" s="19">
        <f t="shared" si="123"/>
        <v>0</v>
      </c>
      <c r="AHM18" s="2"/>
      <c r="AHN18" s="148"/>
      <c r="AHO18" s="17"/>
      <c r="AHP18" s="8"/>
      <c r="AHQ18" s="18"/>
      <c r="AHR18" s="19">
        <f t="shared" si="124"/>
        <v>0</v>
      </c>
      <c r="AHT18" s="2"/>
      <c r="AHU18" s="148"/>
      <c r="AHV18" s="17"/>
      <c r="AHW18" s="8"/>
      <c r="AHX18" s="18"/>
      <c r="AHY18" s="19">
        <f t="shared" si="125"/>
        <v>0</v>
      </c>
      <c r="AIA18" s="2"/>
      <c r="AIB18" s="148"/>
      <c r="AIC18" s="17"/>
      <c r="AID18" s="8"/>
      <c r="AIE18" s="18"/>
      <c r="AIF18" s="19">
        <f t="shared" si="126"/>
        <v>0</v>
      </c>
      <c r="AIH18" s="2"/>
      <c r="AII18" s="148"/>
      <c r="AIJ18" s="17"/>
      <c r="AIK18" s="8"/>
      <c r="AIL18" s="18"/>
      <c r="AIM18" s="19">
        <f t="shared" si="127"/>
        <v>0</v>
      </c>
      <c r="AIO18" s="8"/>
      <c r="AIP18" s="2"/>
      <c r="AIQ18" s="17"/>
      <c r="AIR18" s="8"/>
      <c r="AIS18" s="18"/>
      <c r="AIT18" s="19">
        <f t="shared" si="128"/>
        <v>0</v>
      </c>
      <c r="AIV18" s="8"/>
      <c r="AIW18" s="2"/>
      <c r="AIX18" s="17"/>
      <c r="AIY18" s="8"/>
      <c r="AIZ18" s="18"/>
      <c r="AJA18" s="19">
        <f t="shared" si="129"/>
        <v>0</v>
      </c>
      <c r="AJC18" s="2"/>
      <c r="AJD18" s="2"/>
      <c r="AJE18" s="17"/>
      <c r="AJF18" s="8"/>
      <c r="AJG18" s="18"/>
      <c r="AJH18" s="19">
        <f t="shared" si="130"/>
        <v>0</v>
      </c>
      <c r="AJJ18" s="27"/>
      <c r="AJK18" s="27"/>
      <c r="AJL18" s="25"/>
      <c r="AJM18" s="143"/>
      <c r="AJN18" s="30"/>
      <c r="AJO18" s="19">
        <f t="shared" si="131"/>
        <v>0</v>
      </c>
      <c r="AJQ18" s="27"/>
      <c r="AJR18" s="27"/>
      <c r="AJS18" s="25"/>
      <c r="AJT18" s="143"/>
      <c r="AJU18" s="30"/>
      <c r="AJV18" s="19">
        <f t="shared" si="132"/>
        <v>0</v>
      </c>
      <c r="AJX18" s="27"/>
      <c r="AJY18" s="27"/>
      <c r="AJZ18" s="25"/>
      <c r="AKA18" s="143"/>
      <c r="AKB18" s="30"/>
      <c r="AKC18" s="19">
        <f t="shared" si="133"/>
        <v>0</v>
      </c>
      <c r="AKE18" s="2"/>
      <c r="AKF18" s="373"/>
      <c r="AKG18" s="17"/>
      <c r="AKH18" s="8"/>
      <c r="AKI18" s="18"/>
      <c r="AKJ18" s="19">
        <f t="shared" si="134"/>
        <v>0</v>
      </c>
    </row>
    <row r="19" spans="1:972">
      <c r="A19" s="8"/>
      <c r="B19" s="2"/>
      <c r="C19" s="17"/>
      <c r="D19" s="8"/>
      <c r="E19" s="18"/>
      <c r="F19" s="19">
        <f t="shared" si="2"/>
        <v>0</v>
      </c>
      <c r="H19" s="2"/>
      <c r="I19" s="2"/>
      <c r="J19" s="17"/>
      <c r="K19" s="8"/>
      <c r="L19" s="18"/>
      <c r="M19" s="19">
        <f t="shared" si="140"/>
        <v>0</v>
      </c>
      <c r="O19" s="2"/>
      <c r="P19" s="2"/>
      <c r="Q19" s="17"/>
      <c r="R19" s="8"/>
      <c r="S19" s="18"/>
      <c r="T19" s="19">
        <f t="shared" si="4"/>
        <v>0</v>
      </c>
      <c r="V19" s="8"/>
      <c r="W19" s="2"/>
      <c r="X19" s="17"/>
      <c r="Y19" s="8"/>
      <c r="Z19" s="18"/>
      <c r="AA19" s="19">
        <f t="shared" si="5"/>
        <v>0</v>
      </c>
      <c r="AC19" s="2"/>
      <c r="AD19" s="2"/>
      <c r="AE19" s="17"/>
      <c r="AF19" s="8"/>
      <c r="AG19" s="18"/>
      <c r="AH19" s="19">
        <f t="shared" si="143"/>
        <v>0</v>
      </c>
      <c r="AJ19" s="8"/>
      <c r="AK19" s="2"/>
      <c r="AL19" s="17"/>
      <c r="AM19" s="8"/>
      <c r="AN19" s="18"/>
      <c r="AO19" s="19">
        <f t="shared" si="7"/>
        <v>0</v>
      </c>
      <c r="AQ19" s="2"/>
      <c r="AR19" s="2"/>
      <c r="AS19" s="17"/>
      <c r="AT19" s="8"/>
      <c r="AU19" s="18"/>
      <c r="AV19" s="19">
        <f t="shared" si="8"/>
        <v>0</v>
      </c>
      <c r="AX19" s="2"/>
      <c r="AY19" s="2"/>
      <c r="AZ19" s="17"/>
      <c r="BA19" s="8"/>
      <c r="BB19" s="18"/>
      <c r="BC19" s="19">
        <f t="shared" si="9"/>
        <v>0</v>
      </c>
      <c r="BE19" s="8"/>
      <c r="BF19" s="2"/>
      <c r="BG19" s="17"/>
      <c r="BH19" s="8"/>
      <c r="BI19" s="18"/>
      <c r="BJ19" s="19">
        <f t="shared" si="10"/>
        <v>0</v>
      </c>
      <c r="BL19" s="2"/>
      <c r="BM19" s="2"/>
      <c r="BN19" s="17"/>
      <c r="BO19" s="8"/>
      <c r="BP19" s="18"/>
      <c r="BQ19" s="19">
        <f t="shared" si="136"/>
        <v>0</v>
      </c>
      <c r="BS19" s="2"/>
      <c r="BT19" s="2"/>
      <c r="BU19" s="17"/>
      <c r="BV19" s="8"/>
      <c r="BW19" s="353"/>
      <c r="BX19" s="19">
        <f t="shared" si="11"/>
        <v>0</v>
      </c>
      <c r="BZ19" s="2"/>
      <c r="CA19" s="2"/>
      <c r="CB19" s="17"/>
      <c r="CC19" s="8"/>
      <c r="CD19" s="18"/>
      <c r="CE19" s="19">
        <f t="shared" si="135"/>
        <v>0</v>
      </c>
      <c r="CG19" s="2"/>
      <c r="CH19" s="2"/>
      <c r="CI19" s="17"/>
      <c r="CJ19" s="8"/>
      <c r="CK19" s="18"/>
      <c r="CL19" s="19">
        <f t="shared" si="141"/>
        <v>0</v>
      </c>
      <c r="CN19" s="2"/>
      <c r="CO19" s="2"/>
      <c r="CP19" s="17"/>
      <c r="CQ19" s="8"/>
      <c r="CR19" s="18"/>
      <c r="CS19" s="19">
        <f t="shared" si="13"/>
        <v>0</v>
      </c>
      <c r="CU19" s="2"/>
      <c r="CV19" s="2"/>
      <c r="CW19" s="17"/>
      <c r="CX19" s="8"/>
      <c r="CY19" s="18"/>
      <c r="CZ19" s="19">
        <f t="shared" si="14"/>
        <v>0</v>
      </c>
      <c r="DB19" s="2"/>
      <c r="DC19" s="2"/>
      <c r="DD19" s="17"/>
      <c r="DE19" s="8"/>
      <c r="DF19" s="18"/>
      <c r="DG19" s="19">
        <f t="shared" si="15"/>
        <v>0</v>
      </c>
      <c r="DI19" s="2"/>
      <c r="DJ19" s="2"/>
      <c r="DK19" s="17"/>
      <c r="DL19" s="8"/>
      <c r="DM19" s="18"/>
      <c r="DN19" s="19">
        <f t="shared" si="16"/>
        <v>0</v>
      </c>
      <c r="DP19" s="2"/>
      <c r="DQ19" s="2"/>
      <c r="DR19" s="17"/>
      <c r="DS19" s="8"/>
      <c r="DT19" s="18"/>
      <c r="DU19" s="19">
        <f t="shared" si="17"/>
        <v>0</v>
      </c>
      <c r="DW19" s="2"/>
      <c r="DX19" s="2"/>
      <c r="DY19" s="17"/>
      <c r="DZ19" s="8"/>
      <c r="EA19" s="18"/>
      <c r="EB19" s="19">
        <f t="shared" si="18"/>
        <v>0</v>
      </c>
      <c r="ED19" s="2"/>
      <c r="EE19" s="2"/>
      <c r="EF19" s="17"/>
      <c r="EG19" s="8"/>
      <c r="EH19" s="18"/>
      <c r="EI19" s="19">
        <f t="shared" si="19"/>
        <v>0</v>
      </c>
      <c r="EK19" s="2"/>
      <c r="EL19" s="2"/>
      <c r="EM19" s="17"/>
      <c r="EN19" s="8"/>
      <c r="EO19" s="18"/>
      <c r="EP19" s="19">
        <f t="shared" si="20"/>
        <v>0</v>
      </c>
      <c r="ER19" s="8"/>
      <c r="ES19" s="2"/>
      <c r="ET19" s="17"/>
      <c r="EU19" s="8"/>
      <c r="EV19" s="18"/>
      <c r="EW19" s="19">
        <f t="shared" si="21"/>
        <v>0</v>
      </c>
      <c r="EY19" s="2"/>
      <c r="EZ19" s="2"/>
      <c r="FA19" s="17"/>
      <c r="FB19" s="8"/>
      <c r="FC19" s="18"/>
      <c r="FD19" s="19">
        <f t="shared" si="22"/>
        <v>0</v>
      </c>
      <c r="FF19" s="8"/>
      <c r="FG19" s="2"/>
      <c r="FH19" s="186"/>
      <c r="FI19" s="36"/>
      <c r="FJ19" s="18"/>
      <c r="FK19" s="187">
        <f t="shared" si="23"/>
        <v>0</v>
      </c>
      <c r="FM19" s="8"/>
      <c r="FN19" s="2"/>
      <c r="FO19" s="186"/>
      <c r="FP19" s="36"/>
      <c r="FQ19" s="18"/>
      <c r="FR19" s="187">
        <f t="shared" si="24"/>
        <v>0</v>
      </c>
      <c r="FT19" s="8"/>
      <c r="FU19" s="2"/>
      <c r="FV19" s="17"/>
      <c r="FW19" s="8"/>
      <c r="FX19" s="18"/>
      <c r="FY19" s="19">
        <f t="shared" si="25"/>
        <v>0</v>
      </c>
      <c r="GA19" s="8"/>
      <c r="GB19" s="2"/>
      <c r="GC19" s="17"/>
      <c r="GD19" s="8"/>
      <c r="GE19" s="18"/>
      <c r="GF19" s="19">
        <f t="shared" si="142"/>
        <v>0</v>
      </c>
      <c r="GH19" s="8"/>
      <c r="GI19" s="2"/>
      <c r="GJ19" s="17"/>
      <c r="GK19" s="8"/>
      <c r="GL19" s="18"/>
      <c r="GM19" s="19">
        <f t="shared" si="27"/>
        <v>0</v>
      </c>
      <c r="GO19" s="8"/>
      <c r="GP19" s="2"/>
      <c r="GQ19" s="17"/>
      <c r="GR19" s="8"/>
      <c r="GS19" s="18"/>
      <c r="GT19" s="19">
        <f t="shared" si="28"/>
        <v>0</v>
      </c>
      <c r="GV19" s="8"/>
      <c r="GW19" s="2"/>
      <c r="GX19" s="17"/>
      <c r="GY19" s="8"/>
      <c r="GZ19" s="18"/>
      <c r="HA19" s="19">
        <f t="shared" si="29"/>
        <v>0</v>
      </c>
      <c r="HC19" s="8"/>
      <c r="HD19" s="2"/>
      <c r="HE19" s="17"/>
      <c r="HF19" s="8"/>
      <c r="HG19" s="18"/>
      <c r="HH19" s="19">
        <f t="shared" si="30"/>
        <v>0</v>
      </c>
      <c r="HJ19" s="8"/>
      <c r="HK19" s="2"/>
      <c r="HL19" s="17"/>
      <c r="HM19" s="8"/>
      <c r="HN19" s="18"/>
      <c r="HO19" s="19">
        <f t="shared" si="31"/>
        <v>0</v>
      </c>
      <c r="HQ19" s="2"/>
      <c r="HR19" s="2"/>
      <c r="HS19" s="17"/>
      <c r="HT19" s="8"/>
      <c r="HU19" s="18"/>
      <c r="HV19" s="19">
        <f t="shared" si="32"/>
        <v>0</v>
      </c>
      <c r="HX19" s="2"/>
      <c r="HY19" s="2"/>
      <c r="HZ19" s="17"/>
      <c r="IA19" s="8"/>
      <c r="IB19" s="18"/>
      <c r="IC19" s="19">
        <f t="shared" si="33"/>
        <v>0</v>
      </c>
      <c r="IE19" s="2"/>
      <c r="IF19" s="2"/>
      <c r="IG19" s="17"/>
      <c r="IH19" s="8"/>
      <c r="II19" s="18"/>
      <c r="IJ19" s="19">
        <f t="shared" si="34"/>
        <v>0</v>
      </c>
      <c r="IL19" s="2"/>
      <c r="IM19" s="2"/>
      <c r="IN19" s="17"/>
      <c r="IO19" s="8"/>
      <c r="IP19" s="18"/>
      <c r="IQ19" s="19">
        <f t="shared" si="35"/>
        <v>0</v>
      </c>
      <c r="IS19" s="34"/>
      <c r="IT19" s="39"/>
      <c r="IU19" s="18"/>
      <c r="IV19" s="54"/>
      <c r="IW19" s="86"/>
      <c r="IX19" s="19">
        <f t="shared" si="36"/>
        <v>0</v>
      </c>
      <c r="IZ19" s="8"/>
      <c r="JA19" s="39"/>
      <c r="JB19" s="18"/>
      <c r="JC19" s="172"/>
      <c r="JD19" s="76"/>
      <c r="JE19" s="19">
        <f t="shared" si="37"/>
        <v>0</v>
      </c>
      <c r="JG19" s="8"/>
      <c r="JH19" s="39"/>
      <c r="JI19" s="18"/>
      <c r="JJ19" s="279"/>
      <c r="JK19" s="86"/>
      <c r="JL19" s="19">
        <f t="shared" si="38"/>
        <v>0</v>
      </c>
      <c r="JN19" s="8"/>
      <c r="JO19" s="39"/>
      <c r="JP19" s="18"/>
      <c r="JQ19" s="279"/>
      <c r="JR19" s="86"/>
      <c r="JS19" s="19">
        <f t="shared" si="39"/>
        <v>0</v>
      </c>
      <c r="JU19" s="8"/>
      <c r="JV19" s="39"/>
      <c r="JW19" s="18"/>
      <c r="JX19" s="170"/>
      <c r="JY19" s="76"/>
      <c r="JZ19" s="19">
        <f t="shared" si="40"/>
        <v>0</v>
      </c>
      <c r="KB19" s="8"/>
      <c r="KC19" s="39"/>
      <c r="KD19" s="18"/>
      <c r="KE19" s="308"/>
      <c r="KF19" s="76"/>
      <c r="KG19" s="19">
        <f t="shared" si="41"/>
        <v>0</v>
      </c>
      <c r="KI19" s="8"/>
      <c r="KJ19" s="39"/>
      <c r="KK19" s="18"/>
      <c r="KL19" s="312"/>
      <c r="KM19" s="76"/>
      <c r="KN19" s="19">
        <f t="shared" si="42"/>
        <v>0</v>
      </c>
      <c r="KP19" s="8"/>
      <c r="KQ19" s="39"/>
      <c r="KR19" s="18"/>
      <c r="KS19" s="172"/>
      <c r="KT19" s="76"/>
      <c r="KU19" s="19">
        <f t="shared" si="43"/>
        <v>0</v>
      </c>
      <c r="KW19" s="8"/>
      <c r="KX19" s="39"/>
      <c r="KY19" s="18"/>
      <c r="KZ19" s="217"/>
      <c r="LA19" s="76"/>
      <c r="LB19" s="19">
        <f t="shared" si="44"/>
        <v>0</v>
      </c>
      <c r="LD19" s="8"/>
      <c r="LE19" s="39"/>
      <c r="LF19" s="18"/>
      <c r="LG19" s="242"/>
      <c r="LH19" s="76"/>
      <c r="LI19" s="19">
        <f t="shared" si="45"/>
        <v>0</v>
      </c>
      <c r="LK19" s="8"/>
      <c r="LL19" s="39"/>
      <c r="LM19" s="18"/>
      <c r="LN19" s="242"/>
      <c r="LO19" s="76"/>
      <c r="LP19" s="19">
        <f t="shared" si="46"/>
        <v>0</v>
      </c>
      <c r="LR19" s="8"/>
      <c r="LS19" s="39"/>
      <c r="LT19" s="18"/>
      <c r="LU19" s="214"/>
      <c r="LV19" s="76"/>
      <c r="LW19" s="19">
        <f t="shared" si="47"/>
        <v>0</v>
      </c>
      <c r="LY19" s="8"/>
      <c r="LZ19" s="39"/>
      <c r="MA19" s="18"/>
      <c r="MB19" s="217"/>
      <c r="MC19" s="76"/>
      <c r="MD19" s="19">
        <f t="shared" si="48"/>
        <v>0</v>
      </c>
      <c r="MF19" s="2"/>
      <c r="MG19" s="2"/>
      <c r="MH19" s="17"/>
      <c r="MI19" s="8"/>
      <c r="MJ19" s="18"/>
      <c r="MK19" s="19">
        <f t="shared" si="49"/>
        <v>0</v>
      </c>
      <c r="MM19" s="2"/>
      <c r="MN19" s="2"/>
      <c r="MO19" s="17"/>
      <c r="MP19" s="8"/>
      <c r="MQ19" s="18"/>
      <c r="MR19" s="19">
        <f t="shared" si="50"/>
        <v>0</v>
      </c>
      <c r="MT19" s="2"/>
      <c r="MU19" s="2"/>
      <c r="MV19" s="17"/>
      <c r="MW19" s="8"/>
      <c r="MX19" s="18"/>
      <c r="MY19" s="19">
        <f t="shared" si="51"/>
        <v>0</v>
      </c>
      <c r="NA19" s="2"/>
      <c r="NB19" s="2"/>
      <c r="NC19" s="17"/>
      <c r="ND19" s="8"/>
      <c r="NE19" s="18"/>
      <c r="NF19" s="19">
        <f t="shared" si="52"/>
        <v>0</v>
      </c>
      <c r="NH19" s="2"/>
      <c r="NI19" s="2"/>
      <c r="NJ19" s="17"/>
      <c r="NK19" s="8"/>
      <c r="NL19" s="18"/>
      <c r="NM19" s="19">
        <f t="shared" si="53"/>
        <v>0</v>
      </c>
      <c r="NO19" s="2"/>
      <c r="NP19" s="2"/>
      <c r="NQ19" s="17"/>
      <c r="NR19" s="8"/>
      <c r="NS19" s="18"/>
      <c r="NT19" s="19">
        <f t="shared" si="54"/>
        <v>0</v>
      </c>
      <c r="NV19" s="2"/>
      <c r="NW19" s="2"/>
      <c r="NX19" s="17"/>
      <c r="NY19" s="8"/>
      <c r="NZ19" s="18"/>
      <c r="OA19" s="19">
        <f t="shared" si="55"/>
        <v>0</v>
      </c>
      <c r="OC19" s="8"/>
      <c r="OD19" s="2"/>
      <c r="OE19" s="17"/>
      <c r="OF19" s="8"/>
      <c r="OG19" s="18"/>
      <c r="OH19" s="19">
        <f t="shared" si="56"/>
        <v>0</v>
      </c>
      <c r="OJ19" s="2"/>
      <c r="OK19" s="2"/>
      <c r="OL19" s="17"/>
      <c r="OM19" s="8"/>
      <c r="ON19" s="18"/>
      <c r="OO19" s="19">
        <f t="shared" si="57"/>
        <v>0</v>
      </c>
      <c r="OQ19" s="2"/>
      <c r="OR19" s="2"/>
      <c r="OS19" s="17"/>
      <c r="OT19" s="8"/>
      <c r="OU19" s="18"/>
      <c r="OV19" s="19">
        <f t="shared" si="58"/>
        <v>0</v>
      </c>
      <c r="OX19" s="2"/>
      <c r="OY19" s="2"/>
      <c r="OZ19" s="17"/>
      <c r="PA19" s="8"/>
      <c r="PB19" s="18"/>
      <c r="PC19" s="19">
        <f t="shared" si="59"/>
        <v>0</v>
      </c>
      <c r="PE19" s="397"/>
      <c r="PF19" s="2"/>
      <c r="PG19" s="17"/>
      <c r="PH19" s="8"/>
      <c r="PI19" s="18"/>
      <c r="PJ19" s="19">
        <f t="shared" si="60"/>
        <v>0</v>
      </c>
      <c r="PL19" s="2"/>
      <c r="PM19" s="2"/>
      <c r="PN19" s="17"/>
      <c r="PO19" s="8"/>
      <c r="PP19" s="18"/>
      <c r="PQ19" s="19">
        <f t="shared" si="61"/>
        <v>0</v>
      </c>
      <c r="PS19" s="2"/>
      <c r="PT19" s="2"/>
      <c r="PU19" s="17"/>
      <c r="PV19" s="8"/>
      <c r="PW19" s="18"/>
      <c r="PX19" s="19">
        <f t="shared" si="62"/>
        <v>0</v>
      </c>
      <c r="PZ19" s="2"/>
      <c r="QA19" s="2"/>
      <c r="QB19" s="17"/>
      <c r="QC19" s="8"/>
      <c r="QD19" s="18"/>
      <c r="QE19" s="19">
        <f t="shared" si="63"/>
        <v>0</v>
      </c>
      <c r="QG19" s="2"/>
      <c r="QH19" s="2"/>
      <c r="QI19" s="17"/>
      <c r="QJ19" s="8"/>
      <c r="QK19" s="18"/>
      <c r="QL19" s="19">
        <f t="shared" si="64"/>
        <v>0</v>
      </c>
      <c r="QN19" s="2"/>
      <c r="QO19" s="2"/>
      <c r="QP19" s="17"/>
      <c r="QQ19" s="8"/>
      <c r="QR19" s="18"/>
      <c r="QS19" s="19">
        <f t="shared" si="65"/>
        <v>0</v>
      </c>
      <c r="QU19" s="2"/>
      <c r="QV19" s="2"/>
      <c r="QW19" s="17"/>
      <c r="QX19" s="8"/>
      <c r="QY19" s="18"/>
      <c r="QZ19" s="19">
        <f t="shared" si="66"/>
        <v>0</v>
      </c>
      <c r="RB19" s="2"/>
      <c r="RC19" s="2"/>
      <c r="RD19" s="17"/>
      <c r="RE19" s="8"/>
      <c r="RF19" s="18"/>
      <c r="RG19" s="19">
        <f t="shared" si="67"/>
        <v>0</v>
      </c>
      <c r="RI19" s="2"/>
      <c r="RJ19" s="2"/>
      <c r="RK19" s="17"/>
      <c r="RL19" s="8"/>
      <c r="RM19" s="18"/>
      <c r="RN19" s="19">
        <f t="shared" si="68"/>
        <v>0</v>
      </c>
      <c r="RP19" s="2"/>
      <c r="RQ19" s="2"/>
      <c r="RR19" s="17"/>
      <c r="RS19" s="8"/>
      <c r="RT19" s="18"/>
      <c r="RU19" s="19">
        <f t="shared" si="69"/>
        <v>0</v>
      </c>
      <c r="RW19" s="2"/>
      <c r="RX19" s="2"/>
      <c r="RY19" s="17"/>
      <c r="RZ19" s="8"/>
      <c r="SA19" s="18"/>
      <c r="SB19" s="19">
        <f t="shared" si="70"/>
        <v>0</v>
      </c>
      <c r="SD19" s="2"/>
      <c r="SE19" s="2"/>
      <c r="SF19" s="17"/>
      <c r="SG19" s="8"/>
      <c r="SH19" s="18"/>
      <c r="SI19" s="19">
        <f t="shared" si="71"/>
        <v>0</v>
      </c>
      <c r="SK19" s="8"/>
      <c r="SL19" s="2"/>
      <c r="SM19" s="17"/>
      <c r="SN19" s="8"/>
      <c r="SO19" s="18"/>
      <c r="SP19" s="19">
        <f t="shared" si="72"/>
        <v>0</v>
      </c>
      <c r="SR19" s="2"/>
      <c r="SS19" s="2"/>
      <c r="ST19" s="17"/>
      <c r="SU19" s="8"/>
      <c r="SV19" s="18"/>
      <c r="SW19" s="19">
        <f t="shared" si="73"/>
        <v>0</v>
      </c>
      <c r="SY19" s="2"/>
      <c r="SZ19" s="2"/>
      <c r="TA19" s="17"/>
      <c r="TB19" s="8"/>
      <c r="TC19" s="18"/>
      <c r="TD19" s="19">
        <f t="shared" si="74"/>
        <v>0</v>
      </c>
      <c r="TF19" s="8"/>
      <c r="TG19" s="2"/>
      <c r="TH19" s="17"/>
      <c r="TI19" s="8"/>
      <c r="TJ19" s="18"/>
      <c r="TK19" s="19">
        <f t="shared" si="75"/>
        <v>0</v>
      </c>
      <c r="TM19" s="8"/>
      <c r="TN19" s="2"/>
      <c r="TO19" s="17"/>
      <c r="TP19" s="8"/>
      <c r="TQ19" s="18"/>
      <c r="TR19" s="19">
        <f t="shared" si="76"/>
        <v>0</v>
      </c>
      <c r="TT19" s="8"/>
      <c r="TU19" s="2"/>
      <c r="TV19" s="17"/>
      <c r="TW19" s="8"/>
      <c r="TX19" s="18"/>
      <c r="TY19" s="19">
        <f t="shared" si="77"/>
        <v>0</v>
      </c>
      <c r="UA19" s="2"/>
      <c r="UB19" s="2"/>
      <c r="UC19" s="17"/>
      <c r="UD19" s="8"/>
      <c r="UE19" s="18"/>
      <c r="UF19" s="19">
        <f t="shared" si="78"/>
        <v>0</v>
      </c>
      <c r="UH19" s="2"/>
      <c r="UI19" s="2"/>
      <c r="UJ19" s="17"/>
      <c r="UK19" s="8"/>
      <c r="UL19" s="18"/>
      <c r="UM19" s="19">
        <f t="shared" si="79"/>
        <v>0</v>
      </c>
      <c r="UO19" s="8"/>
      <c r="UP19" s="2"/>
      <c r="UQ19" s="17"/>
      <c r="UR19" s="8"/>
      <c r="US19" s="18"/>
      <c r="UT19" s="19">
        <f t="shared" si="80"/>
        <v>0</v>
      </c>
      <c r="UV19" s="128"/>
      <c r="UW19" s="37"/>
      <c r="UX19" s="188"/>
      <c r="UY19" s="157"/>
      <c r="UZ19" s="30"/>
      <c r="VA19" s="187">
        <f t="shared" si="81"/>
        <v>0</v>
      </c>
      <c r="VC19" s="8"/>
      <c r="VD19" s="2"/>
      <c r="VE19" s="186"/>
      <c r="VF19" s="209"/>
      <c r="VG19" s="18"/>
      <c r="VH19" s="187">
        <f t="shared" si="82"/>
        <v>0</v>
      </c>
      <c r="VJ19" s="8"/>
      <c r="VK19" s="2"/>
      <c r="VL19" s="17"/>
      <c r="VM19" s="8"/>
      <c r="VN19" s="18"/>
      <c r="VO19" s="19">
        <f t="shared" si="83"/>
        <v>0</v>
      </c>
      <c r="VQ19" s="2"/>
      <c r="VR19" s="2"/>
      <c r="VS19" s="17"/>
      <c r="VT19" s="8"/>
      <c r="VU19" s="18"/>
      <c r="VV19" s="19">
        <f t="shared" si="84"/>
        <v>0</v>
      </c>
      <c r="VX19" s="8"/>
      <c r="VY19" s="2"/>
      <c r="VZ19" s="17"/>
      <c r="WA19" s="8"/>
      <c r="WB19" s="18"/>
      <c r="WC19" s="19">
        <f t="shared" si="85"/>
        <v>0</v>
      </c>
      <c r="WE19" s="2"/>
      <c r="WF19" s="2"/>
      <c r="WG19" s="17"/>
      <c r="WH19" s="8"/>
      <c r="WI19" s="18"/>
      <c r="WJ19" s="19">
        <f t="shared" si="86"/>
        <v>0</v>
      </c>
      <c r="WL19" s="2"/>
      <c r="WM19" s="2"/>
      <c r="WN19" s="17"/>
      <c r="WO19" s="8"/>
      <c r="WP19" s="18"/>
      <c r="WQ19" s="19">
        <f t="shared" si="87"/>
        <v>0</v>
      </c>
      <c r="WS19" s="2"/>
      <c r="WT19" s="2"/>
      <c r="WU19" s="17"/>
      <c r="WV19" s="8"/>
      <c r="WW19" s="18"/>
      <c r="WX19" s="19">
        <f t="shared" si="88"/>
        <v>0</v>
      </c>
      <c r="WZ19" s="2"/>
      <c r="XA19" s="2"/>
      <c r="XB19" s="17"/>
      <c r="XC19" s="8"/>
      <c r="XD19" s="18"/>
      <c r="XE19" s="19">
        <f t="shared" si="0"/>
        <v>0</v>
      </c>
      <c r="XG19" s="2"/>
      <c r="XH19" s="2"/>
      <c r="XI19" s="17"/>
      <c r="XJ19" s="8"/>
      <c r="XK19" s="18"/>
      <c r="XL19" s="19">
        <f t="shared" si="89"/>
        <v>0</v>
      </c>
      <c r="XN19" s="8"/>
      <c r="XO19" s="2"/>
      <c r="XP19" s="17"/>
      <c r="XQ19" s="8"/>
      <c r="XR19" s="18"/>
      <c r="XS19" s="19">
        <f t="shared" si="90"/>
        <v>0</v>
      </c>
      <c r="XU19" s="2"/>
      <c r="XV19" s="2"/>
      <c r="XW19" s="17"/>
      <c r="XX19" s="8"/>
      <c r="XY19" s="18"/>
      <c r="XZ19" s="19">
        <f t="shared" si="91"/>
        <v>0</v>
      </c>
      <c r="YB19" s="2"/>
      <c r="YC19" s="2"/>
      <c r="YD19" s="17"/>
      <c r="YE19" s="8"/>
      <c r="YF19" s="18"/>
      <c r="YG19" s="19">
        <f t="shared" si="92"/>
        <v>0</v>
      </c>
      <c r="YI19" s="2"/>
      <c r="YJ19" s="2"/>
      <c r="YK19" s="17"/>
      <c r="YL19" s="8"/>
      <c r="YM19" s="18"/>
      <c r="YN19" s="19">
        <f t="shared" si="93"/>
        <v>0</v>
      </c>
      <c r="YP19" s="8"/>
      <c r="YQ19" s="2"/>
      <c r="YR19" s="17"/>
      <c r="YS19" s="8"/>
      <c r="YT19" s="18"/>
      <c r="YU19" s="19">
        <f t="shared" si="94"/>
        <v>0</v>
      </c>
      <c r="YW19" s="2"/>
      <c r="YX19" s="2"/>
      <c r="YY19" s="17"/>
      <c r="YZ19" s="8"/>
      <c r="ZA19" s="18"/>
      <c r="ZB19" s="19">
        <f t="shared" si="95"/>
        <v>0</v>
      </c>
      <c r="ZD19" s="2"/>
      <c r="ZE19" s="2"/>
      <c r="ZF19" s="17"/>
      <c r="ZG19" s="8"/>
      <c r="ZH19" s="18"/>
      <c r="ZI19" s="19">
        <f t="shared" si="96"/>
        <v>0</v>
      </c>
      <c r="ZK19" s="2"/>
      <c r="ZL19" s="2"/>
      <c r="ZM19" s="17"/>
      <c r="ZN19" s="8"/>
      <c r="ZO19" s="18"/>
      <c r="ZP19" s="19">
        <f t="shared" si="97"/>
        <v>0</v>
      </c>
      <c r="ZR19" s="2"/>
      <c r="ZS19" s="2"/>
      <c r="ZT19" s="17"/>
      <c r="ZU19" s="8"/>
      <c r="ZV19" s="18"/>
      <c r="ZW19" s="19">
        <f t="shared" si="98"/>
        <v>0</v>
      </c>
      <c r="ZY19" s="2"/>
      <c r="ZZ19" s="2"/>
      <c r="AAA19" s="17"/>
      <c r="AAB19" s="8"/>
      <c r="AAC19" s="18"/>
      <c r="AAD19" s="19">
        <f t="shared" si="99"/>
        <v>0</v>
      </c>
      <c r="AAF19" s="2"/>
      <c r="AAG19" s="2"/>
      <c r="AAH19" s="17"/>
      <c r="AAI19" s="8"/>
      <c r="AAJ19" s="18"/>
      <c r="AAK19" s="19">
        <f t="shared" si="100"/>
        <v>0</v>
      </c>
      <c r="AAM19" s="8"/>
      <c r="AAN19" s="2"/>
      <c r="AAO19" s="17"/>
      <c r="AAP19" s="8"/>
      <c r="AAQ19" s="18"/>
      <c r="AAR19" s="19">
        <f t="shared" si="101"/>
        <v>0</v>
      </c>
      <c r="AAT19" s="8"/>
      <c r="AAU19" s="2"/>
      <c r="AAV19" s="17"/>
      <c r="AAW19" s="8"/>
      <c r="AAX19" s="18"/>
      <c r="AAY19" s="19">
        <f t="shared" si="137"/>
        <v>0</v>
      </c>
      <c r="ABA19" s="8"/>
      <c r="ABB19" s="2"/>
      <c r="ABC19" s="17"/>
      <c r="ABD19" s="8"/>
      <c r="ABE19" s="18"/>
      <c r="ABF19" s="19">
        <f t="shared" si="102"/>
        <v>0</v>
      </c>
      <c r="ABH19" s="8"/>
      <c r="ABI19" s="2"/>
      <c r="ABJ19" s="17"/>
      <c r="ABK19" s="8"/>
      <c r="ABL19" s="18"/>
      <c r="ABM19" s="19">
        <f t="shared" si="103"/>
        <v>0</v>
      </c>
      <c r="ABO19" s="8"/>
      <c r="ABP19" s="2"/>
      <c r="ABQ19" s="17"/>
      <c r="ABR19" s="8"/>
      <c r="ABS19" s="18"/>
      <c r="ABT19" s="19">
        <f t="shared" si="139"/>
        <v>0</v>
      </c>
      <c r="ABV19" s="2"/>
      <c r="ABW19" s="2"/>
      <c r="ABX19" s="17"/>
      <c r="ABY19" s="8"/>
      <c r="ABZ19" s="18"/>
      <c r="ACA19" s="19">
        <f t="shared" si="104"/>
        <v>0</v>
      </c>
      <c r="ACC19" s="2"/>
      <c r="ACD19" s="2"/>
      <c r="ACE19" s="17"/>
      <c r="ACF19" s="8"/>
      <c r="ACG19" s="18"/>
      <c r="ACH19" s="19">
        <f t="shared" si="105"/>
        <v>0</v>
      </c>
      <c r="ACJ19" s="2"/>
      <c r="ACK19" s="2"/>
      <c r="ACL19" s="17"/>
      <c r="ACM19" s="8"/>
      <c r="ACN19" s="18"/>
      <c r="ACO19" s="19">
        <f t="shared" si="106"/>
        <v>0</v>
      </c>
      <c r="ACQ19" s="2"/>
      <c r="ACR19" s="2"/>
      <c r="ACS19" s="17"/>
      <c r="ACT19" s="8"/>
      <c r="ACU19" s="18"/>
      <c r="ACV19" s="19">
        <f t="shared" si="138"/>
        <v>0</v>
      </c>
      <c r="ACX19" s="2"/>
      <c r="ACY19" s="2"/>
      <c r="ACZ19" s="17"/>
      <c r="ADA19" s="8"/>
      <c r="ADB19" s="18"/>
      <c r="ADC19" s="19">
        <f t="shared" si="107"/>
        <v>0</v>
      </c>
      <c r="ADE19" s="2"/>
      <c r="ADF19" s="2"/>
      <c r="ADG19" s="17"/>
      <c r="ADH19" s="8"/>
      <c r="ADI19" s="18"/>
      <c r="ADJ19" s="19">
        <f t="shared" si="108"/>
        <v>0</v>
      </c>
      <c r="ADL19" s="2"/>
      <c r="ADM19" s="2"/>
      <c r="ADN19" s="17"/>
      <c r="ADO19" s="8"/>
      <c r="ADP19" s="18"/>
      <c r="ADQ19" s="19">
        <f t="shared" si="109"/>
        <v>0</v>
      </c>
      <c r="ADS19" s="2"/>
      <c r="ADT19" s="2"/>
      <c r="ADU19" s="17"/>
      <c r="ADV19" s="8"/>
      <c r="ADW19" s="18"/>
      <c r="ADX19" s="19">
        <f t="shared" si="110"/>
        <v>0</v>
      </c>
      <c r="ADZ19" s="8"/>
      <c r="AEA19" s="2"/>
      <c r="AEB19" s="17"/>
      <c r="AEC19" s="8"/>
      <c r="AED19" s="18"/>
      <c r="AEE19" s="19">
        <f t="shared" si="111"/>
        <v>0</v>
      </c>
      <c r="AEG19" s="2"/>
      <c r="AEH19" s="2"/>
      <c r="AEI19" s="17"/>
      <c r="AEJ19" s="8"/>
      <c r="AEK19" s="18"/>
      <c r="AEL19" s="19">
        <f t="shared" si="112"/>
        <v>0</v>
      </c>
      <c r="AEN19" s="2"/>
      <c r="AEO19" s="2"/>
      <c r="AEP19" s="17"/>
      <c r="AEQ19" s="8"/>
      <c r="AER19" s="18"/>
      <c r="AES19" s="19">
        <f t="shared" si="113"/>
        <v>0</v>
      </c>
      <c r="AEU19" s="8"/>
      <c r="AEV19" s="2"/>
      <c r="AEW19" s="17"/>
      <c r="AEX19" s="8"/>
      <c r="AEY19" s="353"/>
      <c r="AEZ19" s="19">
        <f t="shared" si="114"/>
        <v>0</v>
      </c>
      <c r="AFB19" s="2"/>
      <c r="AFC19" s="2"/>
      <c r="AFD19" s="17"/>
      <c r="AFE19" s="8"/>
      <c r="AFF19" s="18"/>
      <c r="AFG19" s="19">
        <f t="shared" si="115"/>
        <v>0</v>
      </c>
      <c r="AFI19" s="2"/>
      <c r="AFJ19" s="2"/>
      <c r="AFK19" s="17"/>
      <c r="AFL19" s="8"/>
      <c r="AFM19" s="18"/>
      <c r="AFN19" s="19">
        <f t="shared" si="116"/>
        <v>0</v>
      </c>
      <c r="AFP19" s="8"/>
      <c r="AFQ19" s="2"/>
      <c r="AFR19" s="17"/>
      <c r="AFS19" s="8"/>
      <c r="AFT19" s="18"/>
      <c r="AFU19" s="19">
        <f t="shared" si="117"/>
        <v>0</v>
      </c>
      <c r="AFW19" s="2"/>
      <c r="AFX19" s="2"/>
      <c r="AFY19" s="17"/>
      <c r="AFZ19" s="8"/>
      <c r="AGA19" s="18"/>
      <c r="AGB19" s="19">
        <f t="shared" si="118"/>
        <v>0</v>
      </c>
      <c r="AGD19" s="2"/>
      <c r="AGE19" s="2"/>
      <c r="AGF19" s="17"/>
      <c r="AGG19" s="8"/>
      <c r="AGH19" s="18"/>
      <c r="AGI19" s="19">
        <f t="shared" si="119"/>
        <v>0</v>
      </c>
      <c r="AGK19" s="143"/>
      <c r="AGL19" s="141"/>
      <c r="AGM19" s="25"/>
      <c r="AGN19" s="143"/>
      <c r="AGO19" s="30"/>
      <c r="AGP19" s="19">
        <f t="shared" si="120"/>
        <v>0</v>
      </c>
      <c r="AGR19" s="143"/>
      <c r="AGS19" s="141"/>
      <c r="AGT19" s="25"/>
      <c r="AGU19" s="143"/>
      <c r="AGV19" s="30"/>
      <c r="AGW19" s="19">
        <f t="shared" si="121"/>
        <v>0</v>
      </c>
      <c r="AGY19" s="8"/>
      <c r="AGZ19" s="148"/>
      <c r="AHA19" s="17"/>
      <c r="AHB19" s="8"/>
      <c r="AHC19" s="18"/>
      <c r="AHD19" s="19">
        <f t="shared" si="122"/>
        <v>0</v>
      </c>
      <c r="AHF19" s="2"/>
      <c r="AHG19" s="148"/>
      <c r="AHH19" s="17"/>
      <c r="AHI19" s="8"/>
      <c r="AHJ19" s="18"/>
      <c r="AHK19" s="19">
        <f t="shared" si="123"/>
        <v>0</v>
      </c>
      <c r="AHM19" s="2"/>
      <c r="AHN19" s="148"/>
      <c r="AHO19" s="17"/>
      <c r="AHP19" s="8"/>
      <c r="AHQ19" s="18"/>
      <c r="AHR19" s="19">
        <f t="shared" si="124"/>
        <v>0</v>
      </c>
      <c r="AHT19" s="2"/>
      <c r="AHU19" s="148"/>
      <c r="AHV19" s="17"/>
      <c r="AHW19" s="8"/>
      <c r="AHX19" s="18"/>
      <c r="AHY19" s="19">
        <f t="shared" si="125"/>
        <v>0</v>
      </c>
      <c r="AIA19" s="2"/>
      <c r="AIB19" s="148"/>
      <c r="AIC19" s="17"/>
      <c r="AID19" s="8"/>
      <c r="AIE19" s="18"/>
      <c r="AIF19" s="19">
        <f t="shared" si="126"/>
        <v>0</v>
      </c>
      <c r="AIH19" s="2"/>
      <c r="AII19" s="148"/>
      <c r="AIJ19" s="17"/>
      <c r="AIK19" s="8"/>
      <c r="AIL19" s="18"/>
      <c r="AIM19" s="19">
        <f t="shared" si="127"/>
        <v>0</v>
      </c>
      <c r="AIO19" s="8"/>
      <c r="AIP19" s="2"/>
      <c r="AIQ19" s="17"/>
      <c r="AIR19" s="8"/>
      <c r="AIS19" s="18"/>
      <c r="AIT19" s="19">
        <f t="shared" si="128"/>
        <v>0</v>
      </c>
      <c r="AIV19" s="8"/>
      <c r="AIW19" s="2"/>
      <c r="AIX19" s="17"/>
      <c r="AIY19" s="8"/>
      <c r="AIZ19" s="18"/>
      <c r="AJA19" s="19">
        <f t="shared" si="129"/>
        <v>0</v>
      </c>
      <c r="AJC19" s="2"/>
      <c r="AJD19" s="2"/>
      <c r="AJE19" s="17"/>
      <c r="AJF19" s="8"/>
      <c r="AJG19" s="18"/>
      <c r="AJH19" s="19">
        <f t="shared" si="130"/>
        <v>0</v>
      </c>
      <c r="AJJ19" s="143"/>
      <c r="AJK19" s="27"/>
      <c r="AJL19" s="25"/>
      <c r="AJM19" s="143"/>
      <c r="AJN19" s="30"/>
      <c r="AJO19" s="19">
        <f t="shared" si="131"/>
        <v>0</v>
      </c>
      <c r="AJQ19" s="143"/>
      <c r="AJR19" s="27"/>
      <c r="AJS19" s="25"/>
      <c r="AJT19" s="143"/>
      <c r="AJU19" s="30"/>
      <c r="AJV19" s="19">
        <f t="shared" si="132"/>
        <v>0</v>
      </c>
      <c r="AJX19" s="143"/>
      <c r="AJY19" s="27"/>
      <c r="AJZ19" s="25"/>
      <c r="AKA19" s="143"/>
      <c r="AKB19" s="30"/>
      <c r="AKC19" s="19">
        <f t="shared" si="133"/>
        <v>0</v>
      </c>
      <c r="AKE19" s="2"/>
      <c r="AKF19" s="2"/>
      <c r="AKG19" s="17"/>
      <c r="AKH19" s="8"/>
      <c r="AKI19" s="18"/>
      <c r="AKJ19" s="19">
        <f t="shared" si="134"/>
        <v>0</v>
      </c>
    </row>
    <row r="20" spans="1:972">
      <c r="A20" s="8"/>
      <c r="B20" s="2"/>
      <c r="C20" s="17"/>
      <c r="D20" s="8"/>
      <c r="E20" s="18"/>
      <c r="F20" s="19">
        <f t="shared" si="2"/>
        <v>0</v>
      </c>
      <c r="H20" s="2"/>
      <c r="I20" s="2"/>
      <c r="J20" s="17"/>
      <c r="K20" s="8"/>
      <c r="L20" s="18"/>
      <c r="M20" s="19">
        <f t="shared" si="140"/>
        <v>0</v>
      </c>
      <c r="O20" s="2"/>
      <c r="P20" s="2"/>
      <c r="Q20" s="17"/>
      <c r="R20" s="8"/>
      <c r="S20" s="18"/>
      <c r="T20" s="19">
        <f t="shared" si="4"/>
        <v>0</v>
      </c>
      <c r="V20" s="8"/>
      <c r="W20" s="2"/>
      <c r="X20" s="17"/>
      <c r="Y20" s="8"/>
      <c r="Z20" s="18"/>
      <c r="AA20" s="19">
        <f t="shared" si="5"/>
        <v>0</v>
      </c>
      <c r="AC20" s="2"/>
      <c r="AD20" s="2"/>
      <c r="AE20" s="17"/>
      <c r="AF20" s="8"/>
      <c r="AG20" s="18"/>
      <c r="AH20" s="19">
        <f t="shared" si="143"/>
        <v>0</v>
      </c>
      <c r="AJ20" s="8"/>
      <c r="AK20" s="2"/>
      <c r="AL20" s="17"/>
      <c r="AM20" s="8"/>
      <c r="AN20" s="18"/>
      <c r="AO20" s="19">
        <f t="shared" si="7"/>
        <v>0</v>
      </c>
      <c r="AQ20" s="2"/>
      <c r="AR20" s="2"/>
      <c r="AS20" s="17"/>
      <c r="AT20" s="8"/>
      <c r="AU20" s="18"/>
      <c r="AV20" s="19">
        <f t="shared" si="8"/>
        <v>0</v>
      </c>
      <c r="AX20" s="2"/>
      <c r="AY20" s="2"/>
      <c r="AZ20" s="17"/>
      <c r="BA20" s="8"/>
      <c r="BB20" s="18"/>
      <c r="BC20" s="19">
        <f t="shared" si="9"/>
        <v>0</v>
      </c>
      <c r="BE20" s="8"/>
      <c r="BF20" s="2"/>
      <c r="BG20" s="17"/>
      <c r="BH20" s="8"/>
      <c r="BI20" s="18"/>
      <c r="BJ20" s="19">
        <f t="shared" si="10"/>
        <v>0</v>
      </c>
      <c r="BL20" s="2"/>
      <c r="BM20" s="2"/>
      <c r="BN20" s="17"/>
      <c r="BO20" s="8"/>
      <c r="BP20" s="18"/>
      <c r="BQ20" s="19">
        <f t="shared" si="136"/>
        <v>0</v>
      </c>
      <c r="BS20" s="2"/>
      <c r="BT20" s="2"/>
      <c r="BU20" s="17"/>
      <c r="BV20" s="8"/>
      <c r="BW20" s="18"/>
      <c r="BX20" s="19">
        <f t="shared" si="11"/>
        <v>0</v>
      </c>
      <c r="BZ20" s="2"/>
      <c r="CA20" s="2"/>
      <c r="CB20" s="17"/>
      <c r="CC20" s="8"/>
      <c r="CD20" s="18"/>
      <c r="CE20" s="19">
        <f t="shared" si="135"/>
        <v>0</v>
      </c>
      <c r="CG20" s="2"/>
      <c r="CH20" s="2"/>
      <c r="CI20" s="17"/>
      <c r="CJ20" s="8"/>
      <c r="CK20" s="18"/>
      <c r="CL20" s="19">
        <f t="shared" si="141"/>
        <v>0</v>
      </c>
      <c r="CN20" s="2"/>
      <c r="CO20" s="2"/>
      <c r="CP20" s="17"/>
      <c r="CQ20" s="8"/>
      <c r="CR20" s="18"/>
      <c r="CS20" s="19">
        <f t="shared" si="13"/>
        <v>0</v>
      </c>
      <c r="CU20" s="2"/>
      <c r="CV20" s="2"/>
      <c r="CW20" s="17"/>
      <c r="CX20" s="8"/>
      <c r="CY20" s="18"/>
      <c r="CZ20" s="19">
        <f t="shared" si="14"/>
        <v>0</v>
      </c>
      <c r="DB20" s="2"/>
      <c r="DC20" s="2"/>
      <c r="DD20" s="17"/>
      <c r="DE20" s="8"/>
      <c r="DF20" s="18"/>
      <c r="DG20" s="19">
        <f t="shared" si="15"/>
        <v>0</v>
      </c>
      <c r="DI20" s="2"/>
      <c r="DJ20" s="2"/>
      <c r="DK20" s="17"/>
      <c r="DL20" s="8"/>
      <c r="DM20" s="18"/>
      <c r="DN20" s="19">
        <f t="shared" si="16"/>
        <v>0</v>
      </c>
      <c r="DP20" s="2"/>
      <c r="DQ20" s="2"/>
      <c r="DR20" s="17"/>
      <c r="DS20" s="8"/>
      <c r="DT20" s="18"/>
      <c r="DU20" s="19">
        <f t="shared" si="17"/>
        <v>0</v>
      </c>
      <c r="DW20" s="2"/>
      <c r="DX20" s="2"/>
      <c r="DY20" s="17"/>
      <c r="DZ20" s="8"/>
      <c r="EA20" s="18"/>
      <c r="EB20" s="19">
        <f t="shared" si="18"/>
        <v>0</v>
      </c>
      <c r="ED20" s="2"/>
      <c r="EE20" s="2"/>
      <c r="EF20" s="17"/>
      <c r="EG20" s="8"/>
      <c r="EH20" s="18"/>
      <c r="EI20" s="19">
        <f t="shared" si="19"/>
        <v>0</v>
      </c>
      <c r="EK20" s="2"/>
      <c r="EL20" s="2"/>
      <c r="EM20" s="17"/>
      <c r="EN20" s="8"/>
      <c r="EO20" s="18"/>
      <c r="EP20" s="19">
        <f t="shared" si="20"/>
        <v>0</v>
      </c>
      <c r="ER20" s="8"/>
      <c r="ES20" s="2"/>
      <c r="ET20" s="17"/>
      <c r="EU20" s="8"/>
      <c r="EV20" s="18"/>
      <c r="EW20" s="19">
        <f t="shared" si="21"/>
        <v>0</v>
      </c>
      <c r="EY20" s="2"/>
      <c r="EZ20" s="2"/>
      <c r="FA20" s="17"/>
      <c r="FB20" s="8"/>
      <c r="FC20" s="18"/>
      <c r="FD20" s="19">
        <f t="shared" si="22"/>
        <v>0</v>
      </c>
      <c r="FF20" s="8"/>
      <c r="FG20" s="2"/>
      <c r="FH20" s="186"/>
      <c r="FI20" s="36"/>
      <c r="FJ20" s="18"/>
      <c r="FK20" s="187">
        <f t="shared" si="23"/>
        <v>0</v>
      </c>
      <c r="FM20" s="8"/>
      <c r="FN20" s="2"/>
      <c r="FO20" s="186"/>
      <c r="FP20" s="36"/>
      <c r="FQ20" s="18"/>
      <c r="FR20" s="187">
        <f t="shared" si="24"/>
        <v>0</v>
      </c>
      <c r="FT20" s="8"/>
      <c r="FU20" s="2"/>
      <c r="FV20" s="17"/>
      <c r="FW20" s="8"/>
      <c r="FX20" s="18"/>
      <c r="FY20" s="19">
        <f t="shared" si="25"/>
        <v>0</v>
      </c>
      <c r="GA20" s="8"/>
      <c r="GB20" s="2"/>
      <c r="GC20" s="17"/>
      <c r="GD20" s="8"/>
      <c r="GE20" s="18"/>
      <c r="GF20" s="19">
        <f t="shared" si="142"/>
        <v>0</v>
      </c>
      <c r="GH20" s="8"/>
      <c r="GI20" s="2"/>
      <c r="GJ20" s="17"/>
      <c r="GK20" s="8"/>
      <c r="GL20" s="18"/>
      <c r="GM20" s="19">
        <f t="shared" si="27"/>
        <v>0</v>
      </c>
      <c r="GO20" s="8"/>
      <c r="GP20" s="2"/>
      <c r="GQ20" s="17"/>
      <c r="GR20" s="8"/>
      <c r="GS20" s="18"/>
      <c r="GT20" s="19">
        <f t="shared" si="28"/>
        <v>0</v>
      </c>
      <c r="GV20" s="8"/>
      <c r="GW20" s="2"/>
      <c r="GX20" s="17"/>
      <c r="GY20" s="8"/>
      <c r="GZ20" s="18"/>
      <c r="HA20" s="19">
        <f t="shared" si="29"/>
        <v>0</v>
      </c>
      <c r="HC20" s="8"/>
      <c r="HD20" s="2"/>
      <c r="HE20" s="17"/>
      <c r="HF20" s="8"/>
      <c r="HG20" s="18"/>
      <c r="HH20" s="19">
        <f t="shared" si="30"/>
        <v>0</v>
      </c>
      <c r="HJ20" s="8"/>
      <c r="HK20" s="2"/>
      <c r="HL20" s="17"/>
      <c r="HM20" s="8"/>
      <c r="HN20" s="18"/>
      <c r="HO20" s="19">
        <f t="shared" si="31"/>
        <v>0</v>
      </c>
      <c r="HQ20" s="2"/>
      <c r="HR20" s="2"/>
      <c r="HS20" s="17"/>
      <c r="HT20" s="8"/>
      <c r="HU20" s="18"/>
      <c r="HV20" s="19">
        <f t="shared" si="32"/>
        <v>0</v>
      </c>
      <c r="HX20" s="2"/>
      <c r="HY20" s="2"/>
      <c r="HZ20" s="17"/>
      <c r="IA20" s="8"/>
      <c r="IB20" s="18"/>
      <c r="IC20" s="19">
        <f t="shared" si="33"/>
        <v>0</v>
      </c>
      <c r="IE20" s="2"/>
      <c r="IF20" s="2"/>
      <c r="IG20" s="17"/>
      <c r="IH20" s="8"/>
      <c r="II20" s="18"/>
      <c r="IJ20" s="19">
        <f t="shared" si="34"/>
        <v>0</v>
      </c>
      <c r="IL20" s="2"/>
      <c r="IM20" s="2"/>
      <c r="IN20" s="17"/>
      <c r="IO20" s="8"/>
      <c r="IP20" s="18"/>
      <c r="IQ20" s="19">
        <f t="shared" si="35"/>
        <v>0</v>
      </c>
      <c r="IS20" s="8"/>
      <c r="IT20" s="39"/>
      <c r="IU20" s="30"/>
      <c r="IV20" s="74"/>
      <c r="IW20" s="86"/>
      <c r="IX20" s="19">
        <f t="shared" si="36"/>
        <v>0</v>
      </c>
      <c r="IZ20" s="8"/>
      <c r="JA20" s="39"/>
      <c r="JB20" s="30"/>
      <c r="JC20" s="69"/>
      <c r="JD20" s="76"/>
      <c r="JE20" s="19">
        <f t="shared" si="37"/>
        <v>0</v>
      </c>
      <c r="JG20" s="8"/>
      <c r="JH20" s="39"/>
      <c r="JI20" s="30"/>
      <c r="JJ20" s="290"/>
      <c r="JK20" s="86"/>
      <c r="JL20" s="19">
        <f t="shared" si="38"/>
        <v>0</v>
      </c>
      <c r="JN20" s="8"/>
      <c r="JO20" s="39"/>
      <c r="JP20" s="30"/>
      <c r="JQ20" s="290"/>
      <c r="JR20" s="86"/>
      <c r="JS20" s="19">
        <f t="shared" si="39"/>
        <v>0</v>
      </c>
      <c r="JU20" s="8"/>
      <c r="JV20" s="39"/>
      <c r="JW20" s="30"/>
      <c r="JX20" s="69"/>
      <c r="JY20" s="76"/>
      <c r="JZ20" s="19">
        <f t="shared" si="40"/>
        <v>0</v>
      </c>
      <c r="KB20" s="8"/>
      <c r="KC20" s="39"/>
      <c r="KD20" s="30"/>
      <c r="KE20" s="69"/>
      <c r="KF20" s="76"/>
      <c r="KG20" s="19">
        <f t="shared" si="41"/>
        <v>0</v>
      </c>
      <c r="KI20" s="8"/>
      <c r="KJ20" s="39"/>
      <c r="KK20" s="30"/>
      <c r="KL20" s="69"/>
      <c r="KM20" s="76"/>
      <c r="KN20" s="19">
        <f t="shared" si="42"/>
        <v>0</v>
      </c>
      <c r="KP20" s="8"/>
      <c r="KQ20" s="39"/>
      <c r="KR20" s="30"/>
      <c r="KS20" s="69"/>
      <c r="KT20" s="76"/>
      <c r="KU20" s="19">
        <f t="shared" si="43"/>
        <v>0</v>
      </c>
      <c r="KW20" s="8"/>
      <c r="KX20" s="39"/>
      <c r="KY20" s="30"/>
      <c r="KZ20" s="69"/>
      <c r="LA20" s="76"/>
      <c r="LB20" s="19">
        <f t="shared" si="44"/>
        <v>0</v>
      </c>
      <c r="LD20" s="8"/>
      <c r="LE20" s="39"/>
      <c r="LF20" s="30"/>
      <c r="LG20" s="69"/>
      <c r="LH20" s="76"/>
      <c r="LI20" s="19">
        <f t="shared" si="45"/>
        <v>0</v>
      </c>
      <c r="LK20" s="8"/>
      <c r="LL20" s="39"/>
      <c r="LM20" s="30"/>
      <c r="LN20" s="69"/>
      <c r="LO20" s="76"/>
      <c r="LP20" s="19">
        <f t="shared" si="46"/>
        <v>0</v>
      </c>
      <c r="LR20" s="8"/>
      <c r="LS20" s="39"/>
      <c r="LT20" s="30"/>
      <c r="LU20" s="69"/>
      <c r="LV20" s="76"/>
      <c r="LW20" s="19">
        <f t="shared" si="47"/>
        <v>0</v>
      </c>
      <c r="LY20" s="8"/>
      <c r="LZ20" s="39"/>
      <c r="MA20" s="30"/>
      <c r="MB20" s="69"/>
      <c r="MC20" s="76"/>
      <c r="MD20" s="19">
        <f t="shared" si="48"/>
        <v>0</v>
      </c>
      <c r="MF20" s="2"/>
      <c r="MG20" s="2"/>
      <c r="MH20" s="17"/>
      <c r="MI20" s="8"/>
      <c r="MJ20" s="18"/>
      <c r="MK20" s="19">
        <f t="shared" si="49"/>
        <v>0</v>
      </c>
      <c r="MM20" s="2"/>
      <c r="MN20" s="2"/>
      <c r="MO20" s="17"/>
      <c r="MP20" s="8"/>
      <c r="MQ20" s="18"/>
      <c r="MR20" s="19">
        <f t="shared" si="50"/>
        <v>0</v>
      </c>
      <c r="MT20" s="2"/>
      <c r="MU20" s="2"/>
      <c r="MV20" s="17"/>
      <c r="MW20" s="8"/>
      <c r="MX20" s="18"/>
      <c r="MY20" s="19">
        <f t="shared" si="51"/>
        <v>0</v>
      </c>
      <c r="NA20" s="2"/>
      <c r="NB20" s="2"/>
      <c r="NC20" s="17"/>
      <c r="ND20" s="8"/>
      <c r="NE20" s="18"/>
      <c r="NF20" s="19">
        <f t="shared" si="52"/>
        <v>0</v>
      </c>
      <c r="NH20" s="2"/>
      <c r="NI20" s="2"/>
      <c r="NJ20" s="17"/>
      <c r="NK20" s="8"/>
      <c r="NL20" s="18"/>
      <c r="NM20" s="19">
        <f t="shared" si="53"/>
        <v>0</v>
      </c>
      <c r="NO20" s="2"/>
      <c r="NP20" s="2"/>
      <c r="NQ20" s="17"/>
      <c r="NR20" s="8"/>
      <c r="NS20" s="18"/>
      <c r="NT20" s="19">
        <f t="shared" si="54"/>
        <v>0</v>
      </c>
      <c r="NV20" s="2"/>
      <c r="NW20" s="2"/>
      <c r="NX20" s="17"/>
      <c r="NY20" s="8"/>
      <c r="NZ20" s="18"/>
      <c r="OA20" s="19">
        <f t="shared" si="55"/>
        <v>0</v>
      </c>
      <c r="OC20" s="8"/>
      <c r="OD20" s="2"/>
      <c r="OE20" s="17"/>
      <c r="OF20" s="8"/>
      <c r="OG20" s="18"/>
      <c r="OH20" s="19">
        <f t="shared" si="56"/>
        <v>0</v>
      </c>
      <c r="OJ20" s="2"/>
      <c r="OK20" s="2"/>
      <c r="OL20" s="17"/>
      <c r="OM20" s="8"/>
      <c r="ON20" s="18"/>
      <c r="OO20" s="19">
        <f t="shared" si="57"/>
        <v>0</v>
      </c>
      <c r="OQ20" s="2"/>
      <c r="OR20" s="2"/>
      <c r="OS20" s="17"/>
      <c r="OT20" s="8"/>
      <c r="OU20" s="18"/>
      <c r="OV20" s="19">
        <f t="shared" si="58"/>
        <v>0</v>
      </c>
      <c r="OX20" s="2"/>
      <c r="OY20" s="2"/>
      <c r="OZ20" s="17"/>
      <c r="PA20" s="8"/>
      <c r="PB20" s="18"/>
      <c r="PC20" s="19">
        <f t="shared" si="59"/>
        <v>0</v>
      </c>
      <c r="PE20" s="397"/>
      <c r="PF20" s="2"/>
      <c r="PG20" s="17"/>
      <c r="PH20" s="8"/>
      <c r="PI20" s="18"/>
      <c r="PJ20" s="19">
        <f t="shared" si="60"/>
        <v>0</v>
      </c>
      <c r="PL20" s="2"/>
      <c r="PM20" s="2"/>
      <c r="PN20" s="17"/>
      <c r="PO20" s="8"/>
      <c r="PP20" s="18"/>
      <c r="PQ20" s="19">
        <f t="shared" si="61"/>
        <v>0</v>
      </c>
      <c r="PS20" s="2"/>
      <c r="PT20" s="2"/>
      <c r="PU20" s="17"/>
      <c r="PV20" s="8"/>
      <c r="PW20" s="18"/>
      <c r="PX20" s="19">
        <f t="shared" si="62"/>
        <v>0</v>
      </c>
      <c r="PZ20" s="2"/>
      <c r="QA20" s="2"/>
      <c r="QB20" s="17"/>
      <c r="QC20" s="8"/>
      <c r="QD20" s="18"/>
      <c r="QE20" s="19">
        <f t="shared" si="63"/>
        <v>0</v>
      </c>
      <c r="QG20" s="2"/>
      <c r="QH20" s="2"/>
      <c r="QI20" s="17"/>
      <c r="QJ20" s="8"/>
      <c r="QK20" s="18"/>
      <c r="QL20" s="19">
        <f t="shared" si="64"/>
        <v>0</v>
      </c>
      <c r="QN20" s="2"/>
      <c r="QO20" s="2"/>
      <c r="QP20" s="17"/>
      <c r="QQ20" s="8"/>
      <c r="QR20" s="18"/>
      <c r="QS20" s="19">
        <f t="shared" si="65"/>
        <v>0</v>
      </c>
      <c r="QU20" s="2"/>
      <c r="QV20" s="2"/>
      <c r="QW20" s="17"/>
      <c r="QX20" s="8"/>
      <c r="QY20" s="18"/>
      <c r="QZ20" s="19">
        <f t="shared" si="66"/>
        <v>0</v>
      </c>
      <c r="RB20" s="2"/>
      <c r="RC20" s="2"/>
      <c r="RD20" s="17"/>
      <c r="RE20" s="8"/>
      <c r="RF20" s="18"/>
      <c r="RG20" s="19">
        <f t="shared" si="67"/>
        <v>0</v>
      </c>
      <c r="RI20" s="2"/>
      <c r="RJ20" s="2"/>
      <c r="RK20" s="17"/>
      <c r="RL20" s="8"/>
      <c r="RM20" s="18"/>
      <c r="RN20" s="19">
        <f t="shared" si="68"/>
        <v>0</v>
      </c>
      <c r="RP20" s="2"/>
      <c r="RQ20" s="2"/>
      <c r="RR20" s="17"/>
      <c r="RS20" s="8"/>
      <c r="RT20" s="18"/>
      <c r="RU20" s="19">
        <f t="shared" si="69"/>
        <v>0</v>
      </c>
      <c r="RW20" s="2"/>
      <c r="RX20" s="2"/>
      <c r="RY20" s="17"/>
      <c r="RZ20" s="8"/>
      <c r="SA20" s="18"/>
      <c r="SB20" s="19">
        <f t="shared" si="70"/>
        <v>0</v>
      </c>
      <c r="SD20" s="2"/>
      <c r="SE20" s="2"/>
      <c r="SF20" s="17"/>
      <c r="SG20" s="8"/>
      <c r="SH20" s="18"/>
      <c r="SI20" s="19">
        <f t="shared" si="71"/>
        <v>0</v>
      </c>
      <c r="SK20" s="8"/>
      <c r="SL20" s="259"/>
      <c r="SM20" s="17"/>
      <c r="SN20" s="8"/>
      <c r="SO20" s="18"/>
      <c r="SP20" s="19">
        <f t="shared" si="72"/>
        <v>0</v>
      </c>
      <c r="SR20" s="2"/>
      <c r="SS20" s="2"/>
      <c r="ST20" s="17"/>
      <c r="SU20" s="8"/>
      <c r="SV20" s="18"/>
      <c r="SW20" s="19">
        <f t="shared" si="73"/>
        <v>0</v>
      </c>
      <c r="SY20" s="2"/>
      <c r="SZ20" s="2"/>
      <c r="TA20" s="17"/>
      <c r="TB20" s="8"/>
      <c r="TC20" s="18"/>
      <c r="TD20" s="19">
        <f t="shared" si="74"/>
        <v>0</v>
      </c>
      <c r="TF20" s="8"/>
      <c r="TG20" s="2"/>
      <c r="TH20" s="17"/>
      <c r="TI20" s="69"/>
      <c r="TJ20" s="18"/>
      <c r="TK20" s="19">
        <f t="shared" si="75"/>
        <v>0</v>
      </c>
      <c r="TM20" s="8"/>
      <c r="TN20" s="2"/>
      <c r="TO20" s="17"/>
      <c r="TP20" s="8"/>
      <c r="TQ20" s="18"/>
      <c r="TR20" s="19">
        <f t="shared" si="76"/>
        <v>0</v>
      </c>
      <c r="TT20" s="8"/>
      <c r="TU20" s="2"/>
      <c r="TV20" s="25"/>
      <c r="TW20" s="8"/>
      <c r="TX20" s="30"/>
      <c r="TY20" s="19">
        <f t="shared" si="77"/>
        <v>0</v>
      </c>
      <c r="UA20" s="2"/>
      <c r="UB20" s="2"/>
      <c r="UC20" s="17"/>
      <c r="UD20" s="8"/>
      <c r="UE20" s="18"/>
      <c r="UF20" s="19">
        <f t="shared" si="78"/>
        <v>0</v>
      </c>
      <c r="UH20" s="2"/>
      <c r="UI20" s="2"/>
      <c r="UJ20" s="17"/>
      <c r="UK20" s="8"/>
      <c r="UL20" s="18"/>
      <c r="UM20" s="19">
        <f t="shared" si="79"/>
        <v>0</v>
      </c>
      <c r="UO20" s="8"/>
      <c r="UP20" s="2"/>
      <c r="UQ20" s="17"/>
      <c r="UR20" s="8"/>
      <c r="US20" s="18"/>
      <c r="UT20" s="19">
        <f t="shared" si="80"/>
        <v>0</v>
      </c>
      <c r="UV20" s="128"/>
      <c r="UW20" s="37"/>
      <c r="UX20" s="188"/>
      <c r="UY20" s="157"/>
      <c r="UZ20" s="30"/>
      <c r="VA20" s="187">
        <f t="shared" si="81"/>
        <v>0</v>
      </c>
      <c r="VC20" s="8"/>
      <c r="VD20" s="2"/>
      <c r="VE20" s="186"/>
      <c r="VF20" s="209"/>
      <c r="VG20" s="18"/>
      <c r="VH20" s="187">
        <f t="shared" si="82"/>
        <v>0</v>
      </c>
      <c r="VJ20" s="8"/>
      <c r="VK20" s="2"/>
      <c r="VL20" s="17"/>
      <c r="VM20" s="8"/>
      <c r="VN20" s="18"/>
      <c r="VO20" s="19">
        <f t="shared" si="83"/>
        <v>0</v>
      </c>
      <c r="VQ20" s="2"/>
      <c r="VR20" s="2"/>
      <c r="VS20" s="17"/>
      <c r="VT20" s="8"/>
      <c r="VU20" s="18"/>
      <c r="VV20" s="19">
        <f t="shared" si="84"/>
        <v>0</v>
      </c>
      <c r="VX20" s="8"/>
      <c r="VY20" s="2"/>
      <c r="VZ20" s="17"/>
      <c r="WA20" s="8"/>
      <c r="WB20" s="18"/>
      <c r="WC20" s="19">
        <f t="shared" si="85"/>
        <v>0</v>
      </c>
      <c r="WE20" s="2"/>
      <c r="WF20" s="2"/>
      <c r="WG20" s="17"/>
      <c r="WH20" s="8"/>
      <c r="WI20" s="18"/>
      <c r="WJ20" s="19">
        <f t="shared" si="86"/>
        <v>0</v>
      </c>
      <c r="WL20" s="2"/>
      <c r="WM20" s="2"/>
      <c r="WN20" s="17"/>
      <c r="WO20" s="8"/>
      <c r="WP20" s="18"/>
      <c r="WQ20" s="19">
        <f t="shared" si="87"/>
        <v>0</v>
      </c>
      <c r="WS20" s="2"/>
      <c r="WT20" s="2"/>
      <c r="WU20" s="17"/>
      <c r="WV20" s="8"/>
      <c r="WW20" s="18"/>
      <c r="WX20" s="19">
        <f t="shared" si="88"/>
        <v>0</v>
      </c>
      <c r="WZ20" s="2"/>
      <c r="XA20" s="2"/>
      <c r="XB20" s="17"/>
      <c r="XC20" s="8"/>
      <c r="XD20" s="18"/>
      <c r="XE20" s="19">
        <f t="shared" si="0"/>
        <v>0</v>
      </c>
      <c r="XG20" s="2"/>
      <c r="XH20" s="2"/>
      <c r="XI20" s="17"/>
      <c r="XJ20" s="8"/>
      <c r="XK20" s="18"/>
      <c r="XL20" s="19">
        <f t="shared" si="89"/>
        <v>0</v>
      </c>
      <c r="XN20" s="8"/>
      <c r="XO20" s="2"/>
      <c r="XP20" s="17"/>
      <c r="XQ20" s="8"/>
      <c r="XR20" s="18"/>
      <c r="XS20" s="19">
        <f t="shared" si="90"/>
        <v>0</v>
      </c>
      <c r="XU20" s="2"/>
      <c r="XV20" s="2"/>
      <c r="XW20" s="17"/>
      <c r="XX20" s="8"/>
      <c r="XY20" s="18"/>
      <c r="XZ20" s="19">
        <f t="shared" si="91"/>
        <v>0</v>
      </c>
      <c r="YB20" s="2"/>
      <c r="YC20" s="2"/>
      <c r="YD20" s="17"/>
      <c r="YE20" s="8"/>
      <c r="YF20" s="18"/>
      <c r="YG20" s="19">
        <f t="shared" si="92"/>
        <v>0</v>
      </c>
      <c r="YI20" s="2"/>
      <c r="YJ20" s="2"/>
      <c r="YK20" s="17"/>
      <c r="YL20" s="8"/>
      <c r="YM20" s="18"/>
      <c r="YN20" s="19">
        <f t="shared" si="93"/>
        <v>0</v>
      </c>
      <c r="YP20" s="8"/>
      <c r="YQ20" s="2"/>
      <c r="YR20" s="17"/>
      <c r="YS20" s="8"/>
      <c r="YT20" s="18"/>
      <c r="YU20" s="19">
        <f t="shared" si="94"/>
        <v>0</v>
      </c>
      <c r="YW20" s="2"/>
      <c r="YX20" s="2"/>
      <c r="YY20" s="17"/>
      <c r="YZ20" s="8"/>
      <c r="ZA20" s="18"/>
      <c r="ZB20" s="19">
        <f t="shared" si="95"/>
        <v>0</v>
      </c>
      <c r="ZD20" s="2"/>
      <c r="ZE20" s="2"/>
      <c r="ZF20" s="17"/>
      <c r="ZG20" s="8"/>
      <c r="ZH20" s="18"/>
      <c r="ZI20" s="19">
        <f t="shared" si="96"/>
        <v>0</v>
      </c>
      <c r="ZK20" s="2"/>
      <c r="ZL20" s="2"/>
      <c r="ZM20" s="17"/>
      <c r="ZN20" s="8"/>
      <c r="ZO20" s="18"/>
      <c r="ZP20" s="19">
        <f t="shared" si="97"/>
        <v>0</v>
      </c>
      <c r="ZR20" s="2"/>
      <c r="ZS20" s="2"/>
      <c r="ZT20" s="17"/>
      <c r="ZU20" s="8"/>
      <c r="ZV20" s="18"/>
      <c r="ZW20" s="19">
        <f t="shared" si="98"/>
        <v>0</v>
      </c>
      <c r="ZY20" s="2"/>
      <c r="ZZ20" s="2"/>
      <c r="AAA20" s="17"/>
      <c r="AAB20" s="8"/>
      <c r="AAC20" s="18"/>
      <c r="AAD20" s="19">
        <f t="shared" si="99"/>
        <v>0</v>
      </c>
      <c r="AAF20" s="2"/>
      <c r="AAG20" s="2"/>
      <c r="AAH20" s="17"/>
      <c r="AAI20" s="8"/>
      <c r="AAJ20" s="18"/>
      <c r="AAK20" s="19">
        <f t="shared" si="100"/>
        <v>0</v>
      </c>
      <c r="AAM20" s="8"/>
      <c r="AAN20" s="2"/>
      <c r="AAO20" s="17"/>
      <c r="AAP20" s="8"/>
      <c r="AAQ20" s="18"/>
      <c r="AAR20" s="19">
        <f t="shared" si="101"/>
        <v>0</v>
      </c>
      <c r="AAT20" s="2"/>
      <c r="AAU20" s="2"/>
      <c r="AAV20" s="17"/>
      <c r="AAW20" s="8"/>
      <c r="AAX20" s="18"/>
      <c r="AAY20" s="19">
        <f t="shared" si="137"/>
        <v>0</v>
      </c>
      <c r="ABA20" s="2"/>
      <c r="ABB20" s="2"/>
      <c r="ABC20" s="17"/>
      <c r="ABD20" s="8"/>
      <c r="ABE20" s="18"/>
      <c r="ABF20" s="19">
        <f t="shared" si="102"/>
        <v>0</v>
      </c>
      <c r="ABH20" s="2"/>
      <c r="ABI20" s="2"/>
      <c r="ABJ20" s="17"/>
      <c r="ABK20" s="8"/>
      <c r="ABL20" s="18"/>
      <c r="ABM20" s="19">
        <f t="shared" si="103"/>
        <v>0</v>
      </c>
      <c r="ABO20" s="2"/>
      <c r="ABP20" s="2"/>
      <c r="ABQ20" s="17"/>
      <c r="ABR20" s="8"/>
      <c r="ABS20" s="18"/>
      <c r="ABT20" s="19">
        <f t="shared" si="139"/>
        <v>0</v>
      </c>
      <c r="ABV20" s="2"/>
      <c r="ABW20" s="2"/>
      <c r="ABX20" s="17"/>
      <c r="ABY20" s="8"/>
      <c r="ABZ20" s="18"/>
      <c r="ACA20" s="19">
        <f t="shared" si="104"/>
        <v>0</v>
      </c>
      <c r="ACC20" s="2"/>
      <c r="ACD20" s="2"/>
      <c r="ACE20" s="17"/>
      <c r="ACF20" s="8"/>
      <c r="ACG20" s="18"/>
      <c r="ACH20" s="19">
        <f t="shared" si="105"/>
        <v>0</v>
      </c>
      <c r="ACJ20" s="2"/>
      <c r="ACK20" s="2"/>
      <c r="ACL20" s="17"/>
      <c r="ACM20" s="8"/>
      <c r="ACN20" s="18"/>
      <c r="ACO20" s="19">
        <f t="shared" si="106"/>
        <v>0</v>
      </c>
      <c r="ACQ20" s="2"/>
      <c r="ACR20" s="2"/>
      <c r="ACS20" s="17"/>
      <c r="ACT20" s="8"/>
      <c r="ACU20" s="18"/>
      <c r="ACV20" s="19">
        <f t="shared" si="138"/>
        <v>0</v>
      </c>
      <c r="ACX20" s="2"/>
      <c r="ACY20" s="2"/>
      <c r="ACZ20" s="17"/>
      <c r="ADA20" s="8"/>
      <c r="ADB20" s="18"/>
      <c r="ADC20" s="19">
        <f t="shared" si="107"/>
        <v>0</v>
      </c>
      <c r="ADE20" s="2"/>
      <c r="ADF20" s="2"/>
      <c r="ADG20" s="17"/>
      <c r="ADH20" s="8"/>
      <c r="ADI20" s="18"/>
      <c r="ADJ20" s="19">
        <f t="shared" si="108"/>
        <v>0</v>
      </c>
      <c r="ADL20" s="2"/>
      <c r="ADM20" s="2"/>
      <c r="ADN20" s="17"/>
      <c r="ADO20" s="8"/>
      <c r="ADP20" s="18"/>
      <c r="ADQ20" s="19">
        <f t="shared" si="109"/>
        <v>0</v>
      </c>
      <c r="ADS20" s="2"/>
      <c r="ADT20" s="2"/>
      <c r="ADU20" s="17"/>
      <c r="ADV20" s="8"/>
      <c r="ADW20" s="18"/>
      <c r="ADX20" s="19">
        <f t="shared" si="110"/>
        <v>0</v>
      </c>
      <c r="ADZ20" s="8"/>
      <c r="AEA20" s="2"/>
      <c r="AEB20" s="17"/>
      <c r="AEC20" s="8"/>
      <c r="AED20" s="18"/>
      <c r="AEE20" s="19">
        <f t="shared" si="111"/>
        <v>0</v>
      </c>
      <c r="AEG20" s="2"/>
      <c r="AEH20" s="2"/>
      <c r="AEI20" s="17"/>
      <c r="AEJ20" s="8"/>
      <c r="AEK20" s="18"/>
      <c r="AEL20" s="19">
        <f t="shared" si="112"/>
        <v>0</v>
      </c>
      <c r="AEN20" s="2"/>
      <c r="AEO20" s="2"/>
      <c r="AEP20" s="17"/>
      <c r="AEQ20" s="8"/>
      <c r="AER20" s="18"/>
      <c r="AES20" s="19">
        <f t="shared" si="113"/>
        <v>0</v>
      </c>
      <c r="AEU20" s="8"/>
      <c r="AEV20" s="2"/>
      <c r="AEW20" s="17"/>
      <c r="AEX20" s="8"/>
      <c r="AEY20" s="353"/>
      <c r="AEZ20" s="19">
        <f t="shared" si="114"/>
        <v>0</v>
      </c>
      <c r="AFB20" s="2"/>
      <c r="AFC20" s="2"/>
      <c r="AFD20" s="17"/>
      <c r="AFE20" s="8"/>
      <c r="AFF20" s="18"/>
      <c r="AFG20" s="19">
        <f t="shared" si="115"/>
        <v>0</v>
      </c>
      <c r="AFI20" s="2"/>
      <c r="AFJ20" s="2"/>
      <c r="AFK20" s="17"/>
      <c r="AFL20" s="8"/>
      <c r="AFM20" s="18"/>
      <c r="AFN20" s="19">
        <f t="shared" si="116"/>
        <v>0</v>
      </c>
      <c r="AFP20" s="8"/>
      <c r="AFQ20" s="2"/>
      <c r="AFR20" s="17"/>
      <c r="AFS20" s="8"/>
      <c r="AFT20" s="18"/>
      <c r="AFU20" s="19">
        <f t="shared" si="117"/>
        <v>0</v>
      </c>
      <c r="AFW20" s="2"/>
      <c r="AFX20" s="2"/>
      <c r="AFY20" s="17"/>
      <c r="AFZ20" s="8"/>
      <c r="AGA20" s="18"/>
      <c r="AGB20" s="19">
        <f t="shared" si="118"/>
        <v>0</v>
      </c>
      <c r="AGD20" s="2"/>
      <c r="AGE20" s="2"/>
      <c r="AGF20" s="17"/>
      <c r="AGG20" s="8"/>
      <c r="AGH20" s="18"/>
      <c r="AGI20" s="19">
        <f t="shared" si="119"/>
        <v>0</v>
      </c>
      <c r="AGK20" s="143"/>
      <c r="AGL20" s="141"/>
      <c r="AGM20" s="25"/>
      <c r="AGN20" s="143"/>
      <c r="AGO20" s="30"/>
      <c r="AGP20" s="19">
        <f t="shared" si="120"/>
        <v>0</v>
      </c>
      <c r="AGR20" s="143"/>
      <c r="AGS20" s="141"/>
      <c r="AGT20" s="25"/>
      <c r="AGU20" s="143"/>
      <c r="AGV20" s="30"/>
      <c r="AGW20" s="19">
        <f t="shared" si="121"/>
        <v>0</v>
      </c>
      <c r="AGY20" s="8"/>
      <c r="AGZ20" s="148"/>
      <c r="AHA20" s="17"/>
      <c r="AHB20" s="8"/>
      <c r="AHC20" s="18"/>
      <c r="AHD20" s="19">
        <f t="shared" si="122"/>
        <v>0</v>
      </c>
      <c r="AHF20" s="2"/>
      <c r="AHG20" s="148"/>
      <c r="AHH20" s="17"/>
      <c r="AHI20" s="8"/>
      <c r="AHJ20" s="18"/>
      <c r="AHK20" s="19">
        <f t="shared" si="123"/>
        <v>0</v>
      </c>
      <c r="AHM20" s="2"/>
      <c r="AHN20" s="148"/>
      <c r="AHO20" s="17"/>
      <c r="AHP20" s="8"/>
      <c r="AHQ20" s="18"/>
      <c r="AHR20" s="19">
        <f t="shared" si="124"/>
        <v>0</v>
      </c>
      <c r="AHT20" s="2"/>
      <c r="AHU20" s="148"/>
      <c r="AHV20" s="17"/>
      <c r="AHW20" s="8"/>
      <c r="AHX20" s="18"/>
      <c r="AHY20" s="19">
        <f t="shared" si="125"/>
        <v>0</v>
      </c>
      <c r="AIA20" s="2"/>
      <c r="AIB20" s="148"/>
      <c r="AIC20" s="17"/>
      <c r="AID20" s="8"/>
      <c r="AIE20" s="18"/>
      <c r="AIF20" s="19">
        <f t="shared" si="126"/>
        <v>0</v>
      </c>
      <c r="AIH20" s="2"/>
      <c r="AII20" s="148"/>
      <c r="AIJ20" s="17"/>
      <c r="AIK20" s="8"/>
      <c r="AIL20" s="18"/>
      <c r="AIM20" s="19">
        <f t="shared" si="127"/>
        <v>0</v>
      </c>
      <c r="AIO20" s="8"/>
      <c r="AIP20" s="2"/>
      <c r="AIQ20" s="17"/>
      <c r="AIR20" s="8"/>
      <c r="AIS20" s="18"/>
      <c r="AIT20" s="19">
        <f t="shared" si="128"/>
        <v>0</v>
      </c>
      <c r="AIV20" s="8"/>
      <c r="AIW20" s="2"/>
      <c r="AIX20" s="17"/>
      <c r="AIY20" s="8"/>
      <c r="AIZ20" s="18"/>
      <c r="AJA20" s="19">
        <f t="shared" si="129"/>
        <v>0</v>
      </c>
      <c r="AJC20" s="2"/>
      <c r="AJD20" s="2"/>
      <c r="AJE20" s="17"/>
      <c r="AJF20" s="8"/>
      <c r="AJG20" s="18"/>
      <c r="AJH20" s="19">
        <f t="shared" si="130"/>
        <v>0</v>
      </c>
      <c r="AJJ20" s="162"/>
      <c r="AJK20" s="163"/>
      <c r="AJL20" s="163"/>
      <c r="AJM20" s="155"/>
      <c r="AJN20" s="75"/>
      <c r="AJO20" s="19">
        <f t="shared" si="131"/>
        <v>0</v>
      </c>
      <c r="AJQ20" s="162"/>
      <c r="AJR20" s="163"/>
      <c r="AJS20" s="163"/>
      <c r="AJT20" s="274"/>
      <c r="AJU20" s="75"/>
      <c r="AJV20" s="19">
        <f t="shared" si="132"/>
        <v>0</v>
      </c>
      <c r="AJX20" s="162"/>
      <c r="AJY20" s="163"/>
      <c r="AJZ20" s="163"/>
      <c r="AKA20" s="313"/>
      <c r="AKB20" s="75"/>
      <c r="AKC20" s="19">
        <f t="shared" si="133"/>
        <v>0</v>
      </c>
      <c r="AKE20" s="2"/>
      <c r="AKF20" s="2"/>
      <c r="AKG20" s="17"/>
      <c r="AKH20" s="8"/>
      <c r="AKI20" s="18"/>
      <c r="AKJ20" s="19">
        <f t="shared" si="134"/>
        <v>0</v>
      </c>
    </row>
    <row r="21" spans="1:972">
      <c r="A21" s="8"/>
      <c r="B21" s="2"/>
      <c r="C21" s="25"/>
      <c r="D21" s="8"/>
      <c r="E21" s="18"/>
      <c r="F21" s="19">
        <f t="shared" si="2"/>
        <v>0</v>
      </c>
      <c r="H21" s="2"/>
      <c r="I21" s="2"/>
      <c r="J21" s="17"/>
      <c r="K21" s="8"/>
      <c r="L21" s="18"/>
      <c r="M21" s="19">
        <f t="shared" si="140"/>
        <v>0</v>
      </c>
      <c r="O21" s="2"/>
      <c r="P21" s="2"/>
      <c r="Q21" s="17"/>
      <c r="R21" s="8"/>
      <c r="S21" s="18"/>
      <c r="T21" s="19">
        <f t="shared" si="4"/>
        <v>0</v>
      </c>
      <c r="V21" s="8"/>
      <c r="W21" s="2"/>
      <c r="X21" s="17"/>
      <c r="Y21" s="8"/>
      <c r="Z21" s="18"/>
      <c r="AA21" s="19">
        <f t="shared" si="5"/>
        <v>0</v>
      </c>
      <c r="AC21" s="2"/>
      <c r="AD21" s="2"/>
      <c r="AE21" s="17"/>
      <c r="AF21" s="8"/>
      <c r="AG21" s="18"/>
      <c r="AH21" s="19">
        <f t="shared" si="143"/>
        <v>0</v>
      </c>
      <c r="AJ21" s="8"/>
      <c r="AK21" s="2"/>
      <c r="AL21" s="17"/>
      <c r="AM21" s="8"/>
      <c r="AN21" s="18"/>
      <c r="AO21" s="19">
        <f t="shared" si="7"/>
        <v>0</v>
      </c>
      <c r="AQ21" s="2"/>
      <c r="AR21" s="2"/>
      <c r="AS21" s="17"/>
      <c r="AT21" s="8"/>
      <c r="AU21" s="18"/>
      <c r="AV21" s="19">
        <f t="shared" si="8"/>
        <v>0</v>
      </c>
      <c r="AX21" s="2"/>
      <c r="AY21" s="2"/>
      <c r="AZ21" s="17"/>
      <c r="BA21" s="8"/>
      <c r="BB21" s="18"/>
      <c r="BC21" s="19">
        <f t="shared" si="9"/>
        <v>0</v>
      </c>
      <c r="BE21" s="2"/>
      <c r="BF21" s="2"/>
      <c r="BG21" s="17"/>
      <c r="BH21" s="8"/>
      <c r="BI21" s="18"/>
      <c r="BJ21" s="19">
        <f t="shared" si="10"/>
        <v>0</v>
      </c>
      <c r="BL21" s="2"/>
      <c r="BM21" s="2"/>
      <c r="BN21" s="17"/>
      <c r="BO21" s="8"/>
      <c r="BP21" s="18"/>
      <c r="BQ21" s="19">
        <f t="shared" si="136"/>
        <v>0</v>
      </c>
      <c r="BS21" s="2"/>
      <c r="BT21" s="2"/>
      <c r="BU21" s="17"/>
      <c r="BV21" s="8"/>
      <c r="BW21" s="18"/>
      <c r="BX21" s="19">
        <f t="shared" si="11"/>
        <v>0</v>
      </c>
      <c r="BZ21" s="2"/>
      <c r="CA21" s="2"/>
      <c r="CB21" s="17"/>
      <c r="CC21" s="8"/>
      <c r="CD21" s="18"/>
      <c r="CE21" s="19">
        <f t="shared" si="135"/>
        <v>0</v>
      </c>
      <c r="CG21" s="2"/>
      <c r="CH21" s="2"/>
      <c r="CI21" s="17"/>
      <c r="CJ21" s="8"/>
      <c r="CK21" s="18"/>
      <c r="CL21" s="19">
        <f t="shared" si="141"/>
        <v>0</v>
      </c>
      <c r="CN21" s="2"/>
      <c r="CO21" s="2"/>
      <c r="CP21" s="17"/>
      <c r="CQ21" s="8"/>
      <c r="CR21" s="18"/>
      <c r="CS21" s="19">
        <f t="shared" si="13"/>
        <v>0</v>
      </c>
      <c r="CU21" s="2"/>
      <c r="CV21" s="2"/>
      <c r="CW21" s="17"/>
      <c r="CX21" s="8"/>
      <c r="CY21" s="18"/>
      <c r="CZ21" s="19">
        <f t="shared" si="14"/>
        <v>0</v>
      </c>
      <c r="DB21" s="2"/>
      <c r="DC21" s="2"/>
      <c r="DD21" s="17"/>
      <c r="DE21" s="8"/>
      <c r="DF21" s="18"/>
      <c r="DG21" s="19">
        <f t="shared" si="15"/>
        <v>0</v>
      </c>
      <c r="DI21" s="2"/>
      <c r="DJ21" s="2"/>
      <c r="DK21" s="17"/>
      <c r="DL21" s="8"/>
      <c r="DM21" s="18"/>
      <c r="DN21" s="19">
        <f t="shared" si="16"/>
        <v>0</v>
      </c>
      <c r="DP21" s="2"/>
      <c r="DQ21" s="2"/>
      <c r="DR21" s="17"/>
      <c r="DS21" s="8"/>
      <c r="DT21" s="18"/>
      <c r="DU21" s="19">
        <f t="shared" si="17"/>
        <v>0</v>
      </c>
      <c r="DW21" s="2"/>
      <c r="DX21" s="2"/>
      <c r="DY21" s="17"/>
      <c r="DZ21" s="8"/>
      <c r="EA21" s="18"/>
      <c r="EB21" s="19">
        <f t="shared" si="18"/>
        <v>0</v>
      </c>
      <c r="ED21" s="2"/>
      <c r="EE21" s="2"/>
      <c r="EF21" s="17"/>
      <c r="EG21" s="8"/>
      <c r="EH21" s="18"/>
      <c r="EI21" s="19">
        <f t="shared" si="19"/>
        <v>0</v>
      </c>
      <c r="EK21" s="2"/>
      <c r="EL21" s="2"/>
      <c r="EM21" s="17"/>
      <c r="EN21" s="8"/>
      <c r="EO21" s="18"/>
      <c r="EP21" s="19">
        <f t="shared" si="20"/>
        <v>0</v>
      </c>
      <c r="ER21" s="8"/>
      <c r="ES21" s="2"/>
      <c r="ET21" s="17"/>
      <c r="EU21" s="8"/>
      <c r="EV21" s="18"/>
      <c r="EW21" s="19">
        <f t="shared" si="21"/>
        <v>0</v>
      </c>
      <c r="EY21" s="2"/>
      <c r="EZ21" s="2"/>
      <c r="FA21" s="17"/>
      <c r="FB21" s="8"/>
      <c r="FC21" s="18"/>
      <c r="FD21" s="19">
        <f t="shared" si="22"/>
        <v>0</v>
      </c>
      <c r="FF21" s="8"/>
      <c r="FG21" s="2"/>
      <c r="FH21" s="186"/>
      <c r="FI21" s="36"/>
      <c r="FJ21" s="18"/>
      <c r="FK21" s="187">
        <f t="shared" si="23"/>
        <v>0</v>
      </c>
      <c r="FM21" s="8"/>
      <c r="FN21" s="2"/>
      <c r="FO21" s="186"/>
      <c r="FP21" s="36"/>
      <c r="FQ21" s="18"/>
      <c r="FR21" s="187">
        <f t="shared" si="24"/>
        <v>0</v>
      </c>
      <c r="FT21" s="8"/>
      <c r="FU21" s="2"/>
      <c r="FV21" s="17"/>
      <c r="FW21" s="8"/>
      <c r="FX21" s="18"/>
      <c r="FY21" s="19">
        <f t="shared" si="25"/>
        <v>0</v>
      </c>
      <c r="GA21" s="8"/>
      <c r="GB21" s="2"/>
      <c r="GC21" s="17"/>
      <c r="GD21" s="8"/>
      <c r="GE21" s="18"/>
      <c r="GF21" s="19">
        <f t="shared" si="142"/>
        <v>0</v>
      </c>
      <c r="GH21" s="8"/>
      <c r="GI21" s="2"/>
      <c r="GJ21" s="17"/>
      <c r="GK21" s="8"/>
      <c r="GL21" s="18"/>
      <c r="GM21" s="19">
        <f t="shared" si="27"/>
        <v>0</v>
      </c>
      <c r="GO21" s="8"/>
      <c r="GP21" s="2"/>
      <c r="GQ21" s="17"/>
      <c r="GR21" s="8"/>
      <c r="GS21" s="18"/>
      <c r="GT21" s="19">
        <f t="shared" si="28"/>
        <v>0</v>
      </c>
      <c r="GV21" s="8"/>
      <c r="GW21" s="2"/>
      <c r="GX21" s="17"/>
      <c r="GY21" s="8"/>
      <c r="GZ21" s="18"/>
      <c r="HA21" s="19">
        <f t="shared" si="29"/>
        <v>0</v>
      </c>
      <c r="HC21" s="8"/>
      <c r="HD21" s="2"/>
      <c r="HE21" s="17"/>
      <c r="HF21" s="8"/>
      <c r="HG21" s="18"/>
      <c r="HH21" s="19">
        <f t="shared" si="30"/>
        <v>0</v>
      </c>
      <c r="HJ21" s="2"/>
      <c r="HK21" s="2"/>
      <c r="HL21" s="17"/>
      <c r="HM21" s="8"/>
      <c r="HN21" s="18"/>
      <c r="HO21" s="19">
        <f t="shared" si="31"/>
        <v>0</v>
      </c>
      <c r="HQ21" s="2"/>
      <c r="HR21" s="2"/>
      <c r="HS21" s="17"/>
      <c r="HT21" s="8"/>
      <c r="HU21" s="18"/>
      <c r="HV21" s="19">
        <f t="shared" si="32"/>
        <v>0</v>
      </c>
      <c r="HX21" s="2"/>
      <c r="HY21" s="2"/>
      <c r="HZ21" s="17"/>
      <c r="IA21" s="8"/>
      <c r="IB21" s="18"/>
      <c r="IC21" s="19">
        <f t="shared" si="33"/>
        <v>0</v>
      </c>
      <c r="IE21" s="2"/>
      <c r="IF21" s="2"/>
      <c r="IG21" s="17"/>
      <c r="IH21" s="8"/>
      <c r="II21" s="18"/>
      <c r="IJ21" s="19">
        <f t="shared" si="34"/>
        <v>0</v>
      </c>
      <c r="IL21" s="2"/>
      <c r="IM21" s="2"/>
      <c r="IN21" s="17"/>
      <c r="IO21" s="8"/>
      <c r="IP21" s="18"/>
      <c r="IQ21" s="19">
        <f t="shared" si="35"/>
        <v>0</v>
      </c>
      <c r="IS21" s="34"/>
      <c r="IT21" s="39"/>
      <c r="IU21" s="30"/>
      <c r="IV21" s="54"/>
      <c r="IW21" s="86"/>
      <c r="IX21" s="19">
        <f t="shared" si="36"/>
        <v>0</v>
      </c>
      <c r="IZ21" s="8"/>
      <c r="JA21" s="39"/>
      <c r="JB21" s="30"/>
      <c r="JC21" s="172"/>
      <c r="JD21" s="76"/>
      <c r="JE21" s="19">
        <f t="shared" si="37"/>
        <v>0</v>
      </c>
      <c r="JG21" s="8"/>
      <c r="JH21" s="39"/>
      <c r="JI21" s="30"/>
      <c r="JJ21" s="279"/>
      <c r="JK21" s="86"/>
      <c r="JL21" s="19">
        <f t="shared" si="38"/>
        <v>0</v>
      </c>
      <c r="JN21" s="8"/>
      <c r="JO21" s="39"/>
      <c r="JP21" s="30"/>
      <c r="JQ21" s="279"/>
      <c r="JR21" s="86"/>
      <c r="JS21" s="19">
        <f t="shared" si="39"/>
        <v>0</v>
      </c>
      <c r="JU21" s="8"/>
      <c r="JV21" s="39"/>
      <c r="JW21" s="30"/>
      <c r="JX21" s="170"/>
      <c r="JY21" s="76"/>
      <c r="JZ21" s="19">
        <f t="shared" si="40"/>
        <v>0</v>
      </c>
      <c r="KB21" s="8"/>
      <c r="KC21" s="39"/>
      <c r="KD21" s="30"/>
      <c r="KE21" s="308"/>
      <c r="KF21" s="76"/>
      <c r="KG21" s="19">
        <f t="shared" si="41"/>
        <v>0</v>
      </c>
      <c r="KI21" s="8"/>
      <c r="KJ21" s="39"/>
      <c r="KK21" s="30"/>
      <c r="KL21" s="312"/>
      <c r="KM21" s="76"/>
      <c r="KN21" s="19">
        <f t="shared" si="42"/>
        <v>0</v>
      </c>
      <c r="KP21" s="8"/>
      <c r="KQ21" s="39"/>
      <c r="KR21" s="30"/>
      <c r="KS21" s="172"/>
      <c r="KT21" s="76"/>
      <c r="KU21" s="19">
        <f t="shared" si="43"/>
        <v>0</v>
      </c>
      <c r="KW21" s="8"/>
      <c r="KX21" s="39"/>
      <c r="KY21" s="30"/>
      <c r="KZ21" s="217"/>
      <c r="LA21" s="76"/>
      <c r="LB21" s="19">
        <f t="shared" si="44"/>
        <v>0</v>
      </c>
      <c r="LD21" s="8"/>
      <c r="LE21" s="39"/>
      <c r="LF21" s="30"/>
      <c r="LG21" s="242"/>
      <c r="LH21" s="76"/>
      <c r="LI21" s="19">
        <f t="shared" si="45"/>
        <v>0</v>
      </c>
      <c r="LK21" s="8"/>
      <c r="LL21" s="39"/>
      <c r="LM21" s="30"/>
      <c r="LN21" s="242"/>
      <c r="LO21" s="76"/>
      <c r="LP21" s="19">
        <f t="shared" si="46"/>
        <v>0</v>
      </c>
      <c r="LR21" s="8"/>
      <c r="LS21" s="39"/>
      <c r="LT21" s="30"/>
      <c r="LU21" s="214"/>
      <c r="LV21" s="76"/>
      <c r="LW21" s="19">
        <f t="shared" si="47"/>
        <v>0</v>
      </c>
      <c r="LY21" s="8"/>
      <c r="LZ21" s="39"/>
      <c r="MA21" s="30"/>
      <c r="MB21" s="217"/>
      <c r="MC21" s="76"/>
      <c r="MD21" s="19">
        <f t="shared" si="48"/>
        <v>0</v>
      </c>
      <c r="MF21" s="2"/>
      <c r="MG21" s="2"/>
      <c r="MH21" s="17"/>
      <c r="MI21" s="8"/>
      <c r="MJ21" s="18"/>
      <c r="MK21" s="19">
        <f t="shared" si="49"/>
        <v>0</v>
      </c>
      <c r="MM21" s="2"/>
      <c r="MN21" s="2"/>
      <c r="MO21" s="17"/>
      <c r="MP21" s="8"/>
      <c r="MQ21" s="18"/>
      <c r="MR21" s="19">
        <f t="shared" si="50"/>
        <v>0</v>
      </c>
      <c r="MT21" s="2"/>
      <c r="MU21" s="2"/>
      <c r="MV21" s="17"/>
      <c r="MW21" s="8"/>
      <c r="MX21" s="18"/>
      <c r="MY21" s="19">
        <f t="shared" si="51"/>
        <v>0</v>
      </c>
      <c r="NA21" s="2"/>
      <c r="NB21" s="2"/>
      <c r="NC21" s="17"/>
      <c r="ND21" s="8"/>
      <c r="NE21" s="18"/>
      <c r="NF21" s="19">
        <f t="shared" si="52"/>
        <v>0</v>
      </c>
      <c r="NH21" s="2"/>
      <c r="NI21" s="2"/>
      <c r="NJ21" s="17"/>
      <c r="NK21" s="8"/>
      <c r="NL21" s="18"/>
      <c r="NM21" s="19">
        <f t="shared" si="53"/>
        <v>0</v>
      </c>
      <c r="NO21" s="2"/>
      <c r="NP21" s="2"/>
      <c r="NQ21" s="17"/>
      <c r="NR21" s="8"/>
      <c r="NS21" s="18"/>
      <c r="NT21" s="19">
        <f t="shared" si="54"/>
        <v>0</v>
      </c>
      <c r="NV21" s="2"/>
      <c r="NW21" s="2"/>
      <c r="NX21" s="17"/>
      <c r="NY21" s="8"/>
      <c r="NZ21" s="18"/>
      <c r="OA21" s="19">
        <f t="shared" si="55"/>
        <v>0</v>
      </c>
      <c r="OC21" s="8"/>
      <c r="OD21" s="2"/>
      <c r="OE21" s="17"/>
      <c r="OF21" s="8"/>
      <c r="OG21" s="18"/>
      <c r="OH21" s="19">
        <f t="shared" si="56"/>
        <v>0</v>
      </c>
      <c r="OJ21" s="2"/>
      <c r="OK21" s="2"/>
      <c r="OL21" s="17"/>
      <c r="OM21" s="8"/>
      <c r="ON21" s="18"/>
      <c r="OO21" s="19">
        <f t="shared" si="57"/>
        <v>0</v>
      </c>
      <c r="OQ21" s="2"/>
      <c r="OR21" s="2"/>
      <c r="OS21" s="17"/>
      <c r="OT21" s="8"/>
      <c r="OU21" s="18"/>
      <c r="OV21" s="19">
        <f t="shared" si="58"/>
        <v>0</v>
      </c>
      <c r="OX21" s="2"/>
      <c r="OY21" s="2"/>
      <c r="OZ21" s="17"/>
      <c r="PA21" s="8"/>
      <c r="PB21" s="18"/>
      <c r="PC21" s="19">
        <f t="shared" si="59"/>
        <v>0</v>
      </c>
      <c r="PE21" s="397"/>
      <c r="PF21" s="2"/>
      <c r="PG21" s="17"/>
      <c r="PH21" s="8"/>
      <c r="PI21" s="18"/>
      <c r="PJ21" s="19">
        <f t="shared" si="60"/>
        <v>0</v>
      </c>
      <c r="PL21" s="2"/>
      <c r="PM21" s="2"/>
      <c r="PN21" s="17"/>
      <c r="PO21" s="8"/>
      <c r="PP21" s="18"/>
      <c r="PQ21" s="19">
        <f t="shared" si="61"/>
        <v>0</v>
      </c>
      <c r="PS21" s="2"/>
      <c r="PT21" s="2"/>
      <c r="PU21" s="17"/>
      <c r="PV21" s="8"/>
      <c r="PW21" s="18"/>
      <c r="PX21" s="19">
        <f t="shared" si="62"/>
        <v>0</v>
      </c>
      <c r="PZ21" s="2"/>
      <c r="QA21" s="2"/>
      <c r="QB21" s="17"/>
      <c r="QC21" s="8"/>
      <c r="QD21" s="18"/>
      <c r="QE21" s="19">
        <f t="shared" si="63"/>
        <v>0</v>
      </c>
      <c r="QG21" s="2"/>
      <c r="QH21" s="2"/>
      <c r="QI21" s="17"/>
      <c r="QJ21" s="8"/>
      <c r="QK21" s="18"/>
      <c r="QL21" s="19">
        <f t="shared" si="64"/>
        <v>0</v>
      </c>
      <c r="QN21" s="2"/>
      <c r="QO21" s="2"/>
      <c r="QP21" s="17"/>
      <c r="QQ21" s="8"/>
      <c r="QR21" s="18"/>
      <c r="QS21" s="19">
        <f t="shared" si="65"/>
        <v>0</v>
      </c>
      <c r="QU21" s="2"/>
      <c r="QV21" s="2"/>
      <c r="QW21" s="17"/>
      <c r="QX21" s="8"/>
      <c r="QY21" s="18"/>
      <c r="QZ21" s="19">
        <f t="shared" si="66"/>
        <v>0</v>
      </c>
      <c r="RB21" s="2"/>
      <c r="RC21" s="2"/>
      <c r="RD21" s="17"/>
      <c r="RE21" s="8"/>
      <c r="RF21" s="18"/>
      <c r="RG21" s="19">
        <f t="shared" si="67"/>
        <v>0</v>
      </c>
      <c r="RI21" s="2"/>
      <c r="RJ21" s="2"/>
      <c r="RK21" s="17"/>
      <c r="RL21" s="8"/>
      <c r="RM21" s="18"/>
      <c r="RN21" s="19">
        <f t="shared" si="68"/>
        <v>0</v>
      </c>
      <c r="RP21" s="2"/>
      <c r="RQ21" s="2"/>
      <c r="RR21" s="17"/>
      <c r="RS21" s="8"/>
      <c r="RT21" s="18"/>
      <c r="RU21" s="19">
        <f t="shared" si="69"/>
        <v>0</v>
      </c>
      <c r="RW21" s="2"/>
      <c r="RX21" s="2"/>
      <c r="RY21" s="17"/>
      <c r="RZ21" s="8"/>
      <c r="SA21" s="18"/>
      <c r="SB21" s="19">
        <f t="shared" si="70"/>
        <v>0</v>
      </c>
      <c r="SD21" s="2"/>
      <c r="SE21" s="2"/>
      <c r="SF21" s="17"/>
      <c r="SG21" s="8"/>
      <c r="SH21" s="18"/>
      <c r="SI21" s="19">
        <f t="shared" si="71"/>
        <v>0</v>
      </c>
      <c r="SK21" s="8"/>
      <c r="SL21" s="2"/>
      <c r="SM21" s="17"/>
      <c r="SN21" s="8"/>
      <c r="SO21" s="18"/>
      <c r="SP21" s="19">
        <f t="shared" si="72"/>
        <v>0</v>
      </c>
      <c r="SR21" s="2"/>
      <c r="SS21" s="2"/>
      <c r="ST21" s="17"/>
      <c r="SU21" s="8"/>
      <c r="SV21" s="18"/>
      <c r="SW21" s="19">
        <f t="shared" si="73"/>
        <v>0</v>
      </c>
      <c r="SY21" s="2"/>
      <c r="SZ21" s="2"/>
      <c r="TA21" s="17"/>
      <c r="TB21" s="8"/>
      <c r="TC21" s="18"/>
      <c r="TD21" s="19">
        <f t="shared" si="74"/>
        <v>0</v>
      </c>
      <c r="TF21" s="8"/>
      <c r="TG21" s="2"/>
      <c r="TH21" s="17"/>
      <c r="TI21" s="8"/>
      <c r="TJ21" s="18"/>
      <c r="TK21" s="19">
        <f t="shared" si="75"/>
        <v>0</v>
      </c>
      <c r="TM21" s="2"/>
      <c r="TN21" s="2"/>
      <c r="TO21" s="17"/>
      <c r="TP21" s="8"/>
      <c r="TQ21" s="18"/>
      <c r="TR21" s="19">
        <f t="shared" si="76"/>
        <v>0</v>
      </c>
      <c r="TT21" s="8"/>
      <c r="TU21" s="2"/>
      <c r="TV21" s="25"/>
      <c r="TW21" s="8"/>
      <c r="TX21" s="30"/>
      <c r="TY21" s="19">
        <f t="shared" si="77"/>
        <v>0</v>
      </c>
      <c r="UA21" s="2"/>
      <c r="UB21" s="2"/>
      <c r="UC21" s="17"/>
      <c r="UD21" s="8"/>
      <c r="UE21" s="18"/>
      <c r="UF21" s="19">
        <f t="shared" si="78"/>
        <v>0</v>
      </c>
      <c r="UH21" s="2"/>
      <c r="UI21" s="2"/>
      <c r="UJ21" s="17"/>
      <c r="UK21" s="8"/>
      <c r="UL21" s="18"/>
      <c r="UM21" s="19">
        <f t="shared" si="79"/>
        <v>0</v>
      </c>
      <c r="UO21" s="8"/>
      <c r="UP21" s="2"/>
      <c r="UQ21" s="17"/>
      <c r="UR21" s="8"/>
      <c r="US21" s="18"/>
      <c r="UT21" s="19">
        <f t="shared" si="80"/>
        <v>0</v>
      </c>
      <c r="UV21" s="128"/>
      <c r="UW21" s="37"/>
      <c r="UX21" s="188"/>
      <c r="UY21" s="157"/>
      <c r="UZ21" s="30"/>
      <c r="VA21" s="187">
        <f t="shared" si="81"/>
        <v>0</v>
      </c>
      <c r="VC21" s="8"/>
      <c r="VD21" s="2"/>
      <c r="VE21" s="186"/>
      <c r="VF21" s="209"/>
      <c r="VG21" s="18"/>
      <c r="VH21" s="187">
        <f t="shared" si="82"/>
        <v>0</v>
      </c>
      <c r="VJ21" s="8"/>
      <c r="VK21" s="2"/>
      <c r="VL21" s="17"/>
      <c r="VM21" s="8"/>
      <c r="VN21" s="18"/>
      <c r="VO21" s="19">
        <f t="shared" si="83"/>
        <v>0</v>
      </c>
      <c r="VQ21" s="2"/>
      <c r="VR21" s="2"/>
      <c r="VS21" s="17"/>
      <c r="VT21" s="8"/>
      <c r="VU21" s="18"/>
      <c r="VV21" s="19">
        <f t="shared" si="84"/>
        <v>0</v>
      </c>
      <c r="VX21" s="8"/>
      <c r="VY21" s="2"/>
      <c r="VZ21" s="17"/>
      <c r="WA21" s="8"/>
      <c r="WB21" s="18"/>
      <c r="WC21" s="19">
        <f t="shared" si="85"/>
        <v>0</v>
      </c>
      <c r="WE21" s="2"/>
      <c r="WF21" s="2"/>
      <c r="WG21" s="17"/>
      <c r="WH21" s="8"/>
      <c r="WI21" s="18"/>
      <c r="WJ21" s="19">
        <f t="shared" si="86"/>
        <v>0</v>
      </c>
      <c r="WL21" s="2"/>
      <c r="WM21" s="2"/>
      <c r="WN21" s="17"/>
      <c r="WO21" s="8"/>
      <c r="WP21" s="18"/>
      <c r="WQ21" s="19">
        <f t="shared" si="87"/>
        <v>0</v>
      </c>
      <c r="WS21" s="2"/>
      <c r="WT21" s="2"/>
      <c r="WU21" s="17"/>
      <c r="WV21" s="8"/>
      <c r="WW21" s="18"/>
      <c r="WX21" s="19">
        <f t="shared" si="88"/>
        <v>0</v>
      </c>
      <c r="WZ21" s="2"/>
      <c r="XA21" s="2"/>
      <c r="XB21" s="17"/>
      <c r="XC21" s="8"/>
      <c r="XD21" s="18"/>
      <c r="XE21" s="19">
        <f t="shared" si="0"/>
        <v>0</v>
      </c>
      <c r="XG21" s="2"/>
      <c r="XH21" s="2"/>
      <c r="XI21" s="17"/>
      <c r="XJ21" s="8"/>
      <c r="XK21" s="18"/>
      <c r="XL21" s="19">
        <f t="shared" si="89"/>
        <v>0</v>
      </c>
      <c r="XN21" s="8"/>
      <c r="XO21" s="2"/>
      <c r="XP21" s="17"/>
      <c r="XQ21" s="8"/>
      <c r="XR21" s="18"/>
      <c r="XS21" s="19">
        <f t="shared" si="90"/>
        <v>0</v>
      </c>
      <c r="XU21" s="2"/>
      <c r="XV21" s="2"/>
      <c r="XW21" s="17"/>
      <c r="XX21" s="8"/>
      <c r="XY21" s="18"/>
      <c r="XZ21" s="19">
        <f t="shared" si="91"/>
        <v>0</v>
      </c>
      <c r="YB21" s="2"/>
      <c r="YC21" s="2"/>
      <c r="YD21" s="17"/>
      <c r="YE21" s="8"/>
      <c r="YF21" s="18"/>
      <c r="YG21" s="19">
        <f t="shared" si="92"/>
        <v>0</v>
      </c>
      <c r="YI21" s="2"/>
      <c r="YJ21" s="2"/>
      <c r="YK21" s="17"/>
      <c r="YL21" s="8"/>
      <c r="YM21" s="18"/>
      <c r="YN21" s="19">
        <f t="shared" si="93"/>
        <v>0</v>
      </c>
      <c r="YP21" s="8"/>
      <c r="YQ21" s="2"/>
      <c r="YR21" s="17"/>
      <c r="YS21" s="8"/>
      <c r="YT21" s="18"/>
      <c r="YU21" s="19">
        <f t="shared" si="94"/>
        <v>0</v>
      </c>
      <c r="YW21" s="2"/>
      <c r="YX21" s="2"/>
      <c r="YY21" s="17"/>
      <c r="YZ21" s="8"/>
      <c r="ZA21" s="18"/>
      <c r="ZB21" s="19">
        <f t="shared" si="95"/>
        <v>0</v>
      </c>
      <c r="ZD21" s="2"/>
      <c r="ZE21" s="2"/>
      <c r="ZF21" s="17"/>
      <c r="ZG21" s="8"/>
      <c r="ZH21" s="18"/>
      <c r="ZI21" s="19">
        <f t="shared" si="96"/>
        <v>0</v>
      </c>
      <c r="ZK21" s="2"/>
      <c r="ZL21" s="2"/>
      <c r="ZM21" s="17"/>
      <c r="ZN21" s="8"/>
      <c r="ZO21" s="18"/>
      <c r="ZP21" s="19">
        <f t="shared" si="97"/>
        <v>0</v>
      </c>
      <c r="ZR21" s="2"/>
      <c r="ZS21" s="2"/>
      <c r="ZT21" s="17"/>
      <c r="ZU21" s="8"/>
      <c r="ZV21" s="18"/>
      <c r="ZW21" s="19">
        <f t="shared" si="98"/>
        <v>0</v>
      </c>
      <c r="ZY21" s="2"/>
      <c r="ZZ21" s="2"/>
      <c r="AAA21" s="17"/>
      <c r="AAB21" s="8"/>
      <c r="AAC21" s="18"/>
      <c r="AAD21" s="19">
        <f t="shared" si="99"/>
        <v>0</v>
      </c>
      <c r="AAF21" s="2"/>
      <c r="AAG21" s="2"/>
      <c r="AAH21" s="17"/>
      <c r="AAI21" s="8"/>
      <c r="AAJ21" s="18"/>
      <c r="AAK21" s="19">
        <f t="shared" si="100"/>
        <v>0</v>
      </c>
      <c r="AAM21" s="8"/>
      <c r="AAN21" s="2"/>
      <c r="AAO21" s="17"/>
      <c r="AAP21" s="8"/>
      <c r="AAQ21" s="18"/>
      <c r="AAR21" s="19">
        <f t="shared" si="101"/>
        <v>0</v>
      </c>
      <c r="AAT21" s="2"/>
      <c r="AAU21" s="2"/>
      <c r="AAV21" s="17"/>
      <c r="AAW21" s="8"/>
      <c r="AAX21" s="18"/>
      <c r="AAY21" s="19">
        <f t="shared" si="137"/>
        <v>0</v>
      </c>
      <c r="ABA21" s="2"/>
      <c r="ABB21" s="2"/>
      <c r="ABC21" s="17"/>
      <c r="ABD21" s="8"/>
      <c r="ABE21" s="18"/>
      <c r="ABF21" s="19">
        <f t="shared" si="102"/>
        <v>0</v>
      </c>
      <c r="ABH21" s="2"/>
      <c r="ABI21" s="2"/>
      <c r="ABJ21" s="17"/>
      <c r="ABK21" s="8"/>
      <c r="ABL21" s="18"/>
      <c r="ABM21" s="19">
        <f t="shared" si="103"/>
        <v>0</v>
      </c>
      <c r="ABO21" s="2"/>
      <c r="ABP21" s="2"/>
      <c r="ABQ21" s="17"/>
      <c r="ABR21" s="8"/>
      <c r="ABS21" s="18"/>
      <c r="ABT21" s="19">
        <f t="shared" si="139"/>
        <v>0</v>
      </c>
      <c r="ABV21" s="2"/>
      <c r="ABW21" s="2"/>
      <c r="ABX21" s="17"/>
      <c r="ABY21" s="8"/>
      <c r="ABZ21" s="18"/>
      <c r="ACA21" s="19">
        <f t="shared" si="104"/>
        <v>0</v>
      </c>
      <c r="ACC21" s="2"/>
      <c r="ACD21" s="2"/>
      <c r="ACE21" s="17"/>
      <c r="ACF21" s="8"/>
      <c r="ACG21" s="18"/>
      <c r="ACH21" s="19">
        <f t="shared" si="105"/>
        <v>0</v>
      </c>
      <c r="ACJ21" s="2"/>
      <c r="ACK21" s="2"/>
      <c r="ACL21" s="17"/>
      <c r="ACM21" s="8"/>
      <c r="ACN21" s="18"/>
      <c r="ACO21" s="19">
        <f t="shared" si="106"/>
        <v>0</v>
      </c>
      <c r="ACQ21" s="2"/>
      <c r="ACR21" s="2"/>
      <c r="ACS21" s="17"/>
      <c r="ACT21" s="8"/>
      <c r="ACU21" s="18"/>
      <c r="ACV21" s="19">
        <f t="shared" si="138"/>
        <v>0</v>
      </c>
      <c r="ACX21" s="2"/>
      <c r="ACY21" s="2"/>
      <c r="ACZ21" s="17"/>
      <c r="ADA21" s="8"/>
      <c r="ADB21" s="18"/>
      <c r="ADC21" s="19">
        <f t="shared" si="107"/>
        <v>0</v>
      </c>
      <c r="ADE21" s="2"/>
      <c r="ADF21" s="2"/>
      <c r="ADG21" s="17"/>
      <c r="ADH21" s="8"/>
      <c r="ADI21" s="18"/>
      <c r="ADJ21" s="19">
        <f t="shared" si="108"/>
        <v>0</v>
      </c>
      <c r="ADL21" s="2"/>
      <c r="ADM21" s="2"/>
      <c r="ADN21" s="17"/>
      <c r="ADO21" s="8"/>
      <c r="ADP21" s="18"/>
      <c r="ADQ21" s="19">
        <f t="shared" si="109"/>
        <v>0</v>
      </c>
      <c r="ADS21" s="2"/>
      <c r="ADT21" s="2"/>
      <c r="ADU21" s="17"/>
      <c r="ADV21" s="8"/>
      <c r="ADW21" s="18"/>
      <c r="ADX21" s="19">
        <f t="shared" si="110"/>
        <v>0</v>
      </c>
      <c r="ADZ21" s="8"/>
      <c r="AEA21" s="2"/>
      <c r="AEB21" s="17"/>
      <c r="AEC21" s="8"/>
      <c r="AED21" s="18"/>
      <c r="AEE21" s="19">
        <f t="shared" si="111"/>
        <v>0</v>
      </c>
      <c r="AEG21" s="2"/>
      <c r="AEH21" s="2"/>
      <c r="AEI21" s="17"/>
      <c r="AEJ21" s="8"/>
      <c r="AEK21" s="18"/>
      <c r="AEL21" s="19">
        <f t="shared" si="112"/>
        <v>0</v>
      </c>
      <c r="AEN21" s="2"/>
      <c r="AEO21" s="2"/>
      <c r="AEP21" s="17"/>
      <c r="AEQ21" s="8"/>
      <c r="AER21" s="18"/>
      <c r="AES21" s="19">
        <f t="shared" si="113"/>
        <v>0</v>
      </c>
      <c r="AEU21" s="8"/>
      <c r="AEV21" s="2"/>
      <c r="AEW21" s="17"/>
      <c r="AEX21" s="8"/>
      <c r="AEY21" s="353"/>
      <c r="AEZ21" s="19">
        <f t="shared" si="114"/>
        <v>0</v>
      </c>
      <c r="AFB21" s="2"/>
      <c r="AFC21" s="2"/>
      <c r="AFD21" s="17"/>
      <c r="AFE21" s="8"/>
      <c r="AFF21" s="18"/>
      <c r="AFG21" s="19">
        <f t="shared" si="115"/>
        <v>0</v>
      </c>
      <c r="AFI21" s="2"/>
      <c r="AFJ21" s="2"/>
      <c r="AFK21" s="17"/>
      <c r="AFL21" s="8"/>
      <c r="AFM21" s="18"/>
      <c r="AFN21" s="19">
        <f t="shared" si="116"/>
        <v>0</v>
      </c>
      <c r="AFP21" s="8"/>
      <c r="AFQ21" s="2"/>
      <c r="AFR21" s="17"/>
      <c r="AFS21" s="8"/>
      <c r="AFT21" s="18"/>
      <c r="AFU21" s="19">
        <f t="shared" si="117"/>
        <v>0</v>
      </c>
      <c r="AFW21" s="2"/>
      <c r="AFX21" s="2"/>
      <c r="AFY21" s="17"/>
      <c r="AFZ21" s="8"/>
      <c r="AGA21" s="18"/>
      <c r="AGB21" s="19">
        <f t="shared" si="118"/>
        <v>0</v>
      </c>
      <c r="AGD21" s="2"/>
      <c r="AGE21" s="2"/>
      <c r="AGF21" s="17"/>
      <c r="AGG21" s="8"/>
      <c r="AGH21" s="18"/>
      <c r="AGI21" s="19">
        <f t="shared" si="119"/>
        <v>0</v>
      </c>
      <c r="AGK21" s="143"/>
      <c r="AGL21" s="141"/>
      <c r="AGM21" s="25"/>
      <c r="AGN21" s="143"/>
      <c r="AGO21" s="30"/>
      <c r="AGP21" s="19">
        <f t="shared" si="120"/>
        <v>0</v>
      </c>
      <c r="AGR21" s="143"/>
      <c r="AGS21" s="141"/>
      <c r="AGT21" s="25"/>
      <c r="AGU21" s="143"/>
      <c r="AGV21" s="30"/>
      <c r="AGW21" s="19">
        <f t="shared" si="121"/>
        <v>0</v>
      </c>
      <c r="AGY21" s="8"/>
      <c r="AGZ21" s="148"/>
      <c r="AHA21" s="17"/>
      <c r="AHB21" s="8"/>
      <c r="AHC21" s="18"/>
      <c r="AHD21" s="19">
        <f t="shared" si="122"/>
        <v>0</v>
      </c>
      <c r="AHF21" s="2"/>
      <c r="AHG21" s="148"/>
      <c r="AHH21" s="17"/>
      <c r="AHI21" s="8"/>
      <c r="AHJ21" s="18"/>
      <c r="AHK21" s="19">
        <f t="shared" si="123"/>
        <v>0</v>
      </c>
      <c r="AHM21" s="2"/>
      <c r="AHN21" s="148"/>
      <c r="AHO21" s="17"/>
      <c r="AHP21" s="8"/>
      <c r="AHQ21" s="18"/>
      <c r="AHR21" s="19">
        <f t="shared" si="124"/>
        <v>0</v>
      </c>
      <c r="AHT21" s="2"/>
      <c r="AHU21" s="148"/>
      <c r="AHV21" s="17"/>
      <c r="AHW21" s="8"/>
      <c r="AHX21" s="18"/>
      <c r="AHY21" s="19">
        <f t="shared" si="125"/>
        <v>0</v>
      </c>
      <c r="AIA21" s="2"/>
      <c r="AIB21" s="148"/>
      <c r="AIC21" s="17"/>
      <c r="AID21" s="8"/>
      <c r="AIE21" s="18"/>
      <c r="AIF21" s="19">
        <f t="shared" si="126"/>
        <v>0</v>
      </c>
      <c r="AIH21" s="2"/>
      <c r="AII21" s="148"/>
      <c r="AIJ21" s="17"/>
      <c r="AIK21" s="8"/>
      <c r="AIL21" s="18"/>
      <c r="AIM21" s="19">
        <f t="shared" si="127"/>
        <v>0</v>
      </c>
      <c r="AIO21" s="8"/>
      <c r="AIP21" s="2"/>
      <c r="AIQ21" s="17"/>
      <c r="AIR21" s="8"/>
      <c r="AIS21" s="18"/>
      <c r="AIT21" s="19">
        <f t="shared" si="128"/>
        <v>0</v>
      </c>
      <c r="AIV21" s="8"/>
      <c r="AIW21" s="2"/>
      <c r="AIX21" s="17"/>
      <c r="AIY21" s="8"/>
      <c r="AIZ21" s="18"/>
      <c r="AJA21" s="19">
        <f t="shared" si="129"/>
        <v>0</v>
      </c>
      <c r="AJC21" s="2"/>
      <c r="AJD21" s="2"/>
      <c r="AJE21" s="17"/>
      <c r="AJF21" s="8"/>
      <c r="AJG21" s="18"/>
      <c r="AJH21" s="19">
        <f t="shared" si="130"/>
        <v>0</v>
      </c>
      <c r="AJJ21" s="143"/>
      <c r="AJK21" s="27"/>
      <c r="AJL21" s="25"/>
      <c r="AJM21" s="143"/>
      <c r="AJN21" s="30"/>
      <c r="AJO21" s="19">
        <f t="shared" si="131"/>
        <v>0</v>
      </c>
      <c r="AJQ21" s="143"/>
      <c r="AJR21" s="27"/>
      <c r="AJS21" s="25"/>
      <c r="AJT21" s="143"/>
      <c r="AJU21" s="30"/>
      <c r="AJV21" s="19">
        <f t="shared" si="132"/>
        <v>0</v>
      </c>
      <c r="AJX21" s="143"/>
      <c r="AJY21" s="27"/>
      <c r="AJZ21" s="25"/>
      <c r="AKA21" s="143"/>
      <c r="AKB21" s="30"/>
      <c r="AKC21" s="19">
        <f t="shared" si="133"/>
        <v>0</v>
      </c>
      <c r="AKE21" s="2"/>
      <c r="AKF21" s="2"/>
      <c r="AKG21" s="17"/>
      <c r="AKH21" s="8"/>
      <c r="AKI21" s="18"/>
      <c r="AKJ21" s="19">
        <f t="shared" si="134"/>
        <v>0</v>
      </c>
    </row>
    <row r="22" spans="1:972">
      <c r="A22" s="8"/>
      <c r="B22" s="2"/>
      <c r="C22" s="17"/>
      <c r="D22" s="8"/>
      <c r="E22" s="18"/>
      <c r="F22" s="19">
        <f t="shared" si="2"/>
        <v>0</v>
      </c>
      <c r="H22" s="2"/>
      <c r="I22" s="2"/>
      <c r="J22" s="17"/>
      <c r="K22" s="8"/>
      <c r="L22" s="18"/>
      <c r="M22" s="19">
        <f t="shared" si="140"/>
        <v>0</v>
      </c>
      <c r="O22" s="2"/>
      <c r="P22" s="2"/>
      <c r="Q22" s="17"/>
      <c r="R22" s="8"/>
      <c r="S22" s="18"/>
      <c r="T22" s="19">
        <f t="shared" si="4"/>
        <v>0</v>
      </c>
      <c r="V22" s="2"/>
      <c r="W22" s="2"/>
      <c r="X22" s="17"/>
      <c r="Y22" s="8"/>
      <c r="Z22" s="18"/>
      <c r="AA22" s="19">
        <f t="shared" si="5"/>
        <v>0</v>
      </c>
      <c r="AC22" s="2"/>
      <c r="AD22" s="2"/>
      <c r="AE22" s="17"/>
      <c r="AF22" s="8"/>
      <c r="AG22" s="18"/>
      <c r="AH22" s="19">
        <f t="shared" si="143"/>
        <v>0</v>
      </c>
      <c r="AJ22" s="397"/>
      <c r="AK22" s="2"/>
      <c r="AL22" s="17"/>
      <c r="AM22" s="8"/>
      <c r="AN22" s="18"/>
      <c r="AO22" s="19">
        <f t="shared" si="7"/>
        <v>0</v>
      </c>
      <c r="AQ22" s="2"/>
      <c r="AR22" s="2"/>
      <c r="AS22" s="17"/>
      <c r="AT22" s="8"/>
      <c r="AU22" s="18"/>
      <c r="AV22" s="19">
        <f t="shared" si="8"/>
        <v>0</v>
      </c>
      <c r="AX22" s="2"/>
      <c r="AY22" s="2"/>
      <c r="AZ22" s="17"/>
      <c r="BA22" s="8"/>
      <c r="BB22" s="18"/>
      <c r="BC22" s="19">
        <f t="shared" si="9"/>
        <v>0</v>
      </c>
      <c r="BE22" s="2"/>
      <c r="BF22" s="2"/>
      <c r="BG22" s="17"/>
      <c r="BH22" s="8"/>
      <c r="BI22" s="18"/>
      <c r="BJ22" s="19">
        <f t="shared" si="10"/>
        <v>0</v>
      </c>
      <c r="BL22" s="2"/>
      <c r="BM22" s="2"/>
      <c r="BN22" s="17"/>
      <c r="BO22" s="8"/>
      <c r="BP22" s="18"/>
      <c r="BQ22" s="19">
        <f t="shared" si="136"/>
        <v>0</v>
      </c>
      <c r="BS22" s="2"/>
      <c r="BT22" s="2"/>
      <c r="BU22" s="17"/>
      <c r="BV22" s="8"/>
      <c r="BW22" s="18"/>
      <c r="BX22" s="19">
        <f t="shared" si="11"/>
        <v>0</v>
      </c>
      <c r="BZ22" s="2"/>
      <c r="CA22" s="2"/>
      <c r="CB22" s="17"/>
      <c r="CC22" s="8"/>
      <c r="CD22" s="18"/>
      <c r="CE22" s="19">
        <f t="shared" si="135"/>
        <v>0</v>
      </c>
      <c r="CG22" s="2"/>
      <c r="CH22" s="2"/>
      <c r="CI22" s="17"/>
      <c r="CJ22" s="8"/>
      <c r="CK22" s="18"/>
      <c r="CL22" s="19">
        <f t="shared" si="141"/>
        <v>0</v>
      </c>
      <c r="CN22" s="2"/>
      <c r="CO22" s="2"/>
      <c r="CP22" s="17"/>
      <c r="CQ22" s="8"/>
      <c r="CR22" s="18"/>
      <c r="CS22" s="19">
        <f t="shared" si="13"/>
        <v>0</v>
      </c>
      <c r="CU22" s="2"/>
      <c r="CV22" s="2"/>
      <c r="CW22" s="17"/>
      <c r="CX22" s="8"/>
      <c r="CY22" s="18"/>
      <c r="CZ22" s="19">
        <f t="shared" si="14"/>
        <v>0</v>
      </c>
      <c r="DB22" s="2"/>
      <c r="DC22" s="2"/>
      <c r="DD22" s="17"/>
      <c r="DE22" s="8"/>
      <c r="DF22" s="18"/>
      <c r="DG22" s="19">
        <f t="shared" si="15"/>
        <v>0</v>
      </c>
      <c r="DI22" s="2"/>
      <c r="DJ22" s="2"/>
      <c r="DK22" s="17"/>
      <c r="DL22" s="8"/>
      <c r="DM22" s="18"/>
      <c r="DN22" s="19">
        <f t="shared" si="16"/>
        <v>0</v>
      </c>
      <c r="DP22" s="2"/>
      <c r="DQ22" s="2"/>
      <c r="DR22" s="17"/>
      <c r="DS22" s="8"/>
      <c r="DT22" s="18"/>
      <c r="DU22" s="19">
        <f t="shared" si="17"/>
        <v>0</v>
      </c>
      <c r="DW22" s="2"/>
      <c r="DX22" s="2"/>
      <c r="DY22" s="17"/>
      <c r="DZ22" s="8"/>
      <c r="EA22" s="18"/>
      <c r="EB22" s="19">
        <f t="shared" si="18"/>
        <v>0</v>
      </c>
      <c r="ED22" s="2"/>
      <c r="EE22" s="2"/>
      <c r="EF22" s="17"/>
      <c r="EG22" s="8"/>
      <c r="EH22" s="18"/>
      <c r="EI22" s="19">
        <f t="shared" si="19"/>
        <v>0</v>
      </c>
      <c r="EK22" s="2"/>
      <c r="EL22" s="2"/>
      <c r="EM22" s="17"/>
      <c r="EN22" s="8"/>
      <c r="EO22" s="18"/>
      <c r="EP22" s="19">
        <f t="shared" si="20"/>
        <v>0</v>
      </c>
      <c r="ER22" s="2"/>
      <c r="ES22" s="2"/>
      <c r="ET22" s="17"/>
      <c r="EU22" s="8"/>
      <c r="EV22" s="18"/>
      <c r="EW22" s="19">
        <f t="shared" si="21"/>
        <v>0</v>
      </c>
      <c r="EY22" s="2"/>
      <c r="EZ22" s="2"/>
      <c r="FA22" s="17"/>
      <c r="FB22" s="8"/>
      <c r="FC22" s="18"/>
      <c r="FD22" s="19">
        <f t="shared" si="22"/>
        <v>0</v>
      </c>
      <c r="FF22" s="8"/>
      <c r="FG22" s="2"/>
      <c r="FH22" s="186"/>
      <c r="FI22" s="36"/>
      <c r="FJ22" s="18"/>
      <c r="FK22" s="187">
        <f t="shared" si="23"/>
        <v>0</v>
      </c>
      <c r="FM22" s="8"/>
      <c r="FN22" s="2"/>
      <c r="FO22" s="186"/>
      <c r="FP22" s="36"/>
      <c r="FQ22" s="18"/>
      <c r="FR22" s="187">
        <f t="shared" si="24"/>
        <v>0</v>
      </c>
      <c r="FT22" s="8"/>
      <c r="FU22" s="2"/>
      <c r="FV22" s="17"/>
      <c r="FW22" s="8"/>
      <c r="FX22" s="18"/>
      <c r="FY22" s="19">
        <f t="shared" si="25"/>
        <v>0</v>
      </c>
      <c r="GA22" s="8"/>
      <c r="GB22" s="2"/>
      <c r="GC22" s="17"/>
      <c r="GD22" s="8"/>
      <c r="GE22" s="18"/>
      <c r="GF22" s="19">
        <f t="shared" si="142"/>
        <v>0</v>
      </c>
      <c r="GH22" s="8"/>
      <c r="GI22" s="2"/>
      <c r="GJ22" s="17"/>
      <c r="GK22" s="8"/>
      <c r="GL22" s="18"/>
      <c r="GM22" s="19">
        <f t="shared" si="27"/>
        <v>0</v>
      </c>
      <c r="GO22" s="8"/>
      <c r="GP22" s="2"/>
      <c r="GQ22" s="17"/>
      <c r="GR22" s="8"/>
      <c r="GS22" s="18"/>
      <c r="GT22" s="19">
        <f t="shared" si="28"/>
        <v>0</v>
      </c>
      <c r="GV22" s="8"/>
      <c r="GW22" s="2"/>
      <c r="GX22" s="17"/>
      <c r="GY22" s="8"/>
      <c r="GZ22" s="18"/>
      <c r="HA22" s="19">
        <f t="shared" si="29"/>
        <v>0</v>
      </c>
      <c r="HC22" s="8"/>
      <c r="HD22" s="2"/>
      <c r="HE22" s="17"/>
      <c r="HF22" s="8"/>
      <c r="HG22" s="18"/>
      <c r="HH22" s="19">
        <f t="shared" si="30"/>
        <v>0</v>
      </c>
      <c r="HJ22" s="2"/>
      <c r="HK22" s="2"/>
      <c r="HL22" s="17"/>
      <c r="HM22" s="8"/>
      <c r="HN22" s="18"/>
      <c r="HO22" s="19">
        <f t="shared" si="31"/>
        <v>0</v>
      </c>
      <c r="HQ22" s="2"/>
      <c r="HR22" s="2"/>
      <c r="HS22" s="17"/>
      <c r="HT22" s="8"/>
      <c r="HU22" s="18"/>
      <c r="HV22" s="19">
        <f t="shared" si="32"/>
        <v>0</v>
      </c>
      <c r="HX22" s="2"/>
      <c r="HY22" s="2"/>
      <c r="HZ22" s="17"/>
      <c r="IA22" s="8"/>
      <c r="IB22" s="18"/>
      <c r="IC22" s="19">
        <f t="shared" si="33"/>
        <v>0</v>
      </c>
      <c r="IE22" s="2"/>
      <c r="IF22" s="2"/>
      <c r="IG22" s="17"/>
      <c r="IH22" s="8"/>
      <c r="II22" s="18"/>
      <c r="IJ22" s="19">
        <f t="shared" si="34"/>
        <v>0</v>
      </c>
      <c r="IL22" s="2"/>
      <c r="IM22" s="2"/>
      <c r="IN22" s="17"/>
      <c r="IO22" s="8"/>
      <c r="IP22" s="18"/>
      <c r="IQ22" s="19">
        <f t="shared" si="35"/>
        <v>0</v>
      </c>
      <c r="IS22" s="8"/>
      <c r="IT22" s="39"/>
      <c r="IU22" s="30"/>
      <c r="IV22" s="74"/>
      <c r="IW22" s="58"/>
      <c r="IX22" s="19">
        <f t="shared" si="36"/>
        <v>0</v>
      </c>
      <c r="IZ22" s="8"/>
      <c r="JA22" s="39"/>
      <c r="JB22" s="30"/>
      <c r="JC22" s="69"/>
      <c r="JD22" s="75"/>
      <c r="JE22" s="19">
        <f t="shared" si="37"/>
        <v>0</v>
      </c>
      <c r="JG22" s="8"/>
      <c r="JH22" s="39"/>
      <c r="JI22" s="30"/>
      <c r="JJ22" s="290"/>
      <c r="JK22" s="58"/>
      <c r="JL22" s="19">
        <f t="shared" si="38"/>
        <v>0</v>
      </c>
      <c r="JN22" s="8"/>
      <c r="JO22" s="39"/>
      <c r="JP22" s="30"/>
      <c r="JQ22" s="290"/>
      <c r="JR22" s="58"/>
      <c r="JS22" s="19">
        <f t="shared" si="39"/>
        <v>0</v>
      </c>
      <c r="JU22" s="8"/>
      <c r="JV22" s="39"/>
      <c r="JW22" s="30"/>
      <c r="JX22" s="69"/>
      <c r="JY22" s="75"/>
      <c r="JZ22" s="19">
        <f t="shared" si="40"/>
        <v>0</v>
      </c>
      <c r="KB22" s="8"/>
      <c r="KC22" s="39"/>
      <c r="KD22" s="30"/>
      <c r="KE22" s="69"/>
      <c r="KF22" s="75"/>
      <c r="KG22" s="19">
        <f t="shared" si="41"/>
        <v>0</v>
      </c>
      <c r="KI22" s="8"/>
      <c r="KJ22" s="39"/>
      <c r="KK22" s="30"/>
      <c r="KL22" s="69"/>
      <c r="KM22" s="75"/>
      <c r="KN22" s="19">
        <f t="shared" si="42"/>
        <v>0</v>
      </c>
      <c r="KP22" s="8"/>
      <c r="KQ22" s="39"/>
      <c r="KR22" s="30"/>
      <c r="KS22" s="69"/>
      <c r="KT22" s="75"/>
      <c r="KU22" s="19">
        <f t="shared" si="43"/>
        <v>0</v>
      </c>
      <c r="KW22" s="8"/>
      <c r="KX22" s="39"/>
      <c r="KY22" s="30"/>
      <c r="KZ22" s="69"/>
      <c r="LA22" s="75"/>
      <c r="LB22" s="19">
        <f t="shared" si="44"/>
        <v>0</v>
      </c>
      <c r="LD22" s="8"/>
      <c r="LE22" s="39"/>
      <c r="LF22" s="30"/>
      <c r="LG22" s="69"/>
      <c r="LH22" s="75"/>
      <c r="LI22" s="19">
        <f t="shared" si="45"/>
        <v>0</v>
      </c>
      <c r="LK22" s="8"/>
      <c r="LL22" s="39"/>
      <c r="LM22" s="30"/>
      <c r="LN22" s="69"/>
      <c r="LO22" s="75"/>
      <c r="LP22" s="19">
        <f t="shared" si="46"/>
        <v>0</v>
      </c>
      <c r="LR22" s="8"/>
      <c r="LS22" s="39"/>
      <c r="LT22" s="30"/>
      <c r="LU22" s="69"/>
      <c r="LV22" s="75"/>
      <c r="LW22" s="19">
        <f t="shared" si="47"/>
        <v>0</v>
      </c>
      <c r="LY22" s="8"/>
      <c r="LZ22" s="39"/>
      <c r="MA22" s="30"/>
      <c r="MB22" s="69"/>
      <c r="MC22" s="75"/>
      <c r="MD22" s="19">
        <f t="shared" si="48"/>
        <v>0</v>
      </c>
      <c r="MF22" s="2"/>
      <c r="MG22" s="2"/>
      <c r="MH22" s="17"/>
      <c r="MI22" s="8"/>
      <c r="MJ22" s="18"/>
      <c r="MK22" s="19">
        <f t="shared" si="49"/>
        <v>0</v>
      </c>
      <c r="MM22" s="2"/>
      <c r="MN22" s="2"/>
      <c r="MO22" s="17"/>
      <c r="MP22" s="8"/>
      <c r="MQ22" s="18"/>
      <c r="MR22" s="19">
        <f t="shared" si="50"/>
        <v>0</v>
      </c>
      <c r="MT22" s="2"/>
      <c r="MU22" s="2"/>
      <c r="MV22" s="17"/>
      <c r="MW22" s="8"/>
      <c r="MX22" s="18"/>
      <c r="MY22" s="19">
        <f t="shared" si="51"/>
        <v>0</v>
      </c>
      <c r="NA22" s="2"/>
      <c r="NB22" s="2"/>
      <c r="NC22" s="17"/>
      <c r="ND22" s="8"/>
      <c r="NE22" s="18"/>
      <c r="NF22" s="19">
        <f t="shared" si="52"/>
        <v>0</v>
      </c>
      <c r="NH22" s="2"/>
      <c r="NI22" s="2"/>
      <c r="NJ22" s="17"/>
      <c r="NK22" s="8"/>
      <c r="NL22" s="18"/>
      <c r="NM22" s="19">
        <f t="shared" si="53"/>
        <v>0</v>
      </c>
      <c r="NO22" s="2"/>
      <c r="NP22" s="2"/>
      <c r="NQ22" s="17"/>
      <c r="NR22" s="8"/>
      <c r="NS22" s="18"/>
      <c r="NT22" s="19">
        <f t="shared" si="54"/>
        <v>0</v>
      </c>
      <c r="NV22" s="2"/>
      <c r="NW22" s="2"/>
      <c r="NX22" s="17"/>
      <c r="NY22" s="8"/>
      <c r="NZ22" s="18"/>
      <c r="OA22" s="19">
        <f t="shared" si="55"/>
        <v>0</v>
      </c>
      <c r="OC22" s="8"/>
      <c r="OD22" s="2"/>
      <c r="OE22" s="17"/>
      <c r="OF22" s="8"/>
      <c r="OG22" s="18"/>
      <c r="OH22" s="19">
        <f t="shared" si="56"/>
        <v>0</v>
      </c>
      <c r="OJ22" s="2"/>
      <c r="OK22" s="2"/>
      <c r="OL22" s="17"/>
      <c r="OM22" s="8"/>
      <c r="ON22" s="18"/>
      <c r="OO22" s="19">
        <f t="shared" si="57"/>
        <v>0</v>
      </c>
      <c r="OQ22" s="2"/>
      <c r="OR22" s="2"/>
      <c r="OS22" s="17"/>
      <c r="OT22" s="8"/>
      <c r="OU22" s="18"/>
      <c r="OV22" s="19">
        <f t="shared" si="58"/>
        <v>0</v>
      </c>
      <c r="OX22" s="2"/>
      <c r="OY22" s="2"/>
      <c r="OZ22" s="17"/>
      <c r="PA22" s="8"/>
      <c r="PB22" s="18"/>
      <c r="PC22" s="19">
        <f t="shared" si="59"/>
        <v>0</v>
      </c>
      <c r="PE22" s="397"/>
      <c r="PF22" s="2"/>
      <c r="PG22" s="17"/>
      <c r="PH22" s="8"/>
      <c r="PI22" s="18"/>
      <c r="PJ22" s="19">
        <f t="shared" si="60"/>
        <v>0</v>
      </c>
      <c r="PL22" s="2"/>
      <c r="PM22" s="2"/>
      <c r="PN22" s="17"/>
      <c r="PO22" s="8"/>
      <c r="PP22" s="18"/>
      <c r="PQ22" s="19">
        <f t="shared" si="61"/>
        <v>0</v>
      </c>
      <c r="PS22" s="2"/>
      <c r="PT22" s="2"/>
      <c r="PU22" s="17"/>
      <c r="PV22" s="8"/>
      <c r="PW22" s="18"/>
      <c r="PX22" s="19">
        <f t="shared" si="62"/>
        <v>0</v>
      </c>
      <c r="PZ22" s="2"/>
      <c r="QA22" s="2"/>
      <c r="QB22" s="17"/>
      <c r="QC22" s="8"/>
      <c r="QD22" s="18"/>
      <c r="QE22" s="19">
        <f t="shared" si="63"/>
        <v>0</v>
      </c>
      <c r="QG22" s="2"/>
      <c r="QH22" s="2"/>
      <c r="QI22" s="17"/>
      <c r="QJ22" s="8"/>
      <c r="QK22" s="18"/>
      <c r="QL22" s="19">
        <f t="shared" si="64"/>
        <v>0</v>
      </c>
      <c r="QN22" s="2"/>
      <c r="QO22" s="2"/>
      <c r="QP22" s="17"/>
      <c r="QQ22" s="8"/>
      <c r="QR22" s="18"/>
      <c r="QS22" s="19">
        <f t="shared" si="65"/>
        <v>0</v>
      </c>
      <c r="QU22" s="2"/>
      <c r="QV22" s="2"/>
      <c r="QW22" s="17"/>
      <c r="QX22" s="8"/>
      <c r="QY22" s="18"/>
      <c r="QZ22" s="19">
        <f t="shared" si="66"/>
        <v>0</v>
      </c>
      <c r="RB22" s="2"/>
      <c r="RC22" s="2"/>
      <c r="RD22" s="17"/>
      <c r="RE22" s="8"/>
      <c r="RF22" s="18"/>
      <c r="RG22" s="19">
        <f t="shared" si="67"/>
        <v>0</v>
      </c>
      <c r="RI22" s="2"/>
      <c r="RJ22" s="2"/>
      <c r="RK22" s="17"/>
      <c r="RL22" s="8"/>
      <c r="RM22" s="18"/>
      <c r="RN22" s="19">
        <f t="shared" si="68"/>
        <v>0</v>
      </c>
      <c r="RP22" s="2"/>
      <c r="RQ22" s="2"/>
      <c r="RR22" s="17"/>
      <c r="RS22" s="8"/>
      <c r="RT22" s="18"/>
      <c r="RU22" s="19">
        <f t="shared" si="69"/>
        <v>0</v>
      </c>
      <c r="RW22" s="2"/>
      <c r="RX22" s="2"/>
      <c r="RY22" s="17"/>
      <c r="RZ22" s="8"/>
      <c r="SA22" s="18"/>
      <c r="SB22" s="19">
        <f t="shared" si="70"/>
        <v>0</v>
      </c>
      <c r="SD22" s="2"/>
      <c r="SE22" s="2"/>
      <c r="SF22" s="17"/>
      <c r="SG22" s="8"/>
      <c r="SH22" s="18"/>
      <c r="SI22" s="19">
        <f t="shared" si="71"/>
        <v>0</v>
      </c>
      <c r="SK22" s="8"/>
      <c r="SL22" s="259"/>
      <c r="SM22" s="17"/>
      <c r="SN22" s="8"/>
      <c r="SO22" s="18"/>
      <c r="SP22" s="19">
        <f t="shared" si="72"/>
        <v>0</v>
      </c>
      <c r="SR22" s="2"/>
      <c r="SS22" s="2"/>
      <c r="ST22" s="17"/>
      <c r="SU22" s="8"/>
      <c r="SV22" s="18"/>
      <c r="SW22" s="19">
        <f t="shared" si="73"/>
        <v>0</v>
      </c>
      <c r="SY22" s="2"/>
      <c r="SZ22" s="2"/>
      <c r="TA22" s="17"/>
      <c r="TB22" s="8"/>
      <c r="TC22" s="18"/>
      <c r="TD22" s="19">
        <f t="shared" si="74"/>
        <v>0</v>
      </c>
      <c r="TF22" s="8"/>
      <c r="TG22" s="2"/>
      <c r="TH22" s="17"/>
      <c r="TI22" s="8"/>
      <c r="TJ22" s="18"/>
      <c r="TK22" s="19">
        <f t="shared" si="75"/>
        <v>0</v>
      </c>
      <c r="TM22" s="2"/>
      <c r="TN22" s="2"/>
      <c r="TO22" s="17"/>
      <c r="TP22" s="8"/>
      <c r="TQ22" s="18"/>
      <c r="TR22" s="19">
        <f t="shared" si="76"/>
        <v>0</v>
      </c>
      <c r="TT22" s="8"/>
      <c r="TU22" s="2"/>
      <c r="TV22" s="17"/>
      <c r="TW22" s="8"/>
      <c r="TX22" s="18"/>
      <c r="TY22" s="19">
        <f t="shared" si="77"/>
        <v>0</v>
      </c>
      <c r="UA22" s="2"/>
      <c r="UB22" s="2"/>
      <c r="UC22" s="17"/>
      <c r="UD22" s="8"/>
      <c r="UE22" s="18"/>
      <c r="UF22" s="19">
        <f t="shared" si="78"/>
        <v>0</v>
      </c>
      <c r="UH22" s="2"/>
      <c r="UI22" s="2"/>
      <c r="UJ22" s="17"/>
      <c r="UK22" s="8"/>
      <c r="UL22" s="18"/>
      <c r="UM22" s="19">
        <f t="shared" si="79"/>
        <v>0</v>
      </c>
      <c r="UO22" s="2"/>
      <c r="UP22" s="2"/>
      <c r="UQ22" s="17"/>
      <c r="UR22" s="8"/>
      <c r="US22" s="18"/>
      <c r="UT22" s="19">
        <f t="shared" si="80"/>
        <v>0</v>
      </c>
      <c r="UV22" s="128"/>
      <c r="UW22" s="37"/>
      <c r="UX22" s="188"/>
      <c r="UY22" s="157"/>
      <c r="UZ22" s="30"/>
      <c r="VA22" s="187">
        <f t="shared" si="81"/>
        <v>0</v>
      </c>
      <c r="VC22" s="8"/>
      <c r="VD22" s="2"/>
      <c r="VE22" s="186"/>
      <c r="VF22" s="209"/>
      <c r="VG22" s="18"/>
      <c r="VH22" s="187">
        <f t="shared" si="82"/>
        <v>0</v>
      </c>
      <c r="VJ22" s="8"/>
      <c r="VK22" s="2"/>
      <c r="VL22" s="17"/>
      <c r="VM22" s="8"/>
      <c r="VN22" s="18"/>
      <c r="VO22" s="19">
        <f t="shared" si="83"/>
        <v>0</v>
      </c>
      <c r="VQ22" s="2"/>
      <c r="VR22" s="2"/>
      <c r="VS22" s="17"/>
      <c r="VT22" s="8"/>
      <c r="VU22" s="18"/>
      <c r="VV22" s="19">
        <f t="shared" si="84"/>
        <v>0</v>
      </c>
      <c r="VX22" s="8"/>
      <c r="VY22" s="2"/>
      <c r="VZ22" s="17"/>
      <c r="WA22" s="8"/>
      <c r="WB22" s="18"/>
      <c r="WC22" s="19">
        <f t="shared" si="85"/>
        <v>0</v>
      </c>
      <c r="WE22" s="2"/>
      <c r="WF22" s="2"/>
      <c r="WG22" s="17"/>
      <c r="WH22" s="8"/>
      <c r="WI22" s="18"/>
      <c r="WJ22" s="19">
        <f t="shared" si="86"/>
        <v>0</v>
      </c>
      <c r="WL22" s="2"/>
      <c r="WM22" s="2"/>
      <c r="WN22" s="17"/>
      <c r="WO22" s="8"/>
      <c r="WP22" s="18"/>
      <c r="WQ22" s="19">
        <f t="shared" si="87"/>
        <v>0</v>
      </c>
      <c r="WS22" s="2"/>
      <c r="WT22" s="2"/>
      <c r="WU22" s="17"/>
      <c r="WV22" s="8"/>
      <c r="WW22" s="18"/>
      <c r="WX22" s="19">
        <f t="shared" si="88"/>
        <v>0</v>
      </c>
      <c r="WZ22" s="2"/>
      <c r="XA22" s="2"/>
      <c r="XB22" s="17"/>
      <c r="XC22" s="8"/>
      <c r="XD22" s="18"/>
      <c r="XE22" s="19">
        <f t="shared" si="0"/>
        <v>0</v>
      </c>
      <c r="XG22" s="2"/>
      <c r="XH22" s="2"/>
      <c r="XI22" s="17"/>
      <c r="XJ22" s="8"/>
      <c r="XK22" s="18"/>
      <c r="XL22" s="19">
        <f t="shared" si="89"/>
        <v>0</v>
      </c>
      <c r="XN22" s="8"/>
      <c r="XO22" s="2"/>
      <c r="XP22" s="17"/>
      <c r="XQ22" s="8"/>
      <c r="XR22" s="18"/>
      <c r="XS22" s="19">
        <f t="shared" si="90"/>
        <v>0</v>
      </c>
      <c r="XU22" s="2"/>
      <c r="XV22" s="2"/>
      <c r="XW22" s="17"/>
      <c r="XX22" s="8"/>
      <c r="XY22" s="18"/>
      <c r="XZ22" s="19">
        <f t="shared" si="91"/>
        <v>0</v>
      </c>
      <c r="YB22" s="2"/>
      <c r="YC22" s="2"/>
      <c r="YD22" s="17"/>
      <c r="YE22" s="8"/>
      <c r="YF22" s="18"/>
      <c r="YG22" s="19">
        <f t="shared" si="92"/>
        <v>0</v>
      </c>
      <c r="YI22" s="2"/>
      <c r="YJ22" s="2"/>
      <c r="YK22" s="17"/>
      <c r="YL22" s="8"/>
      <c r="YM22" s="18"/>
      <c r="YN22" s="19">
        <f t="shared" si="93"/>
        <v>0</v>
      </c>
      <c r="YP22" s="8"/>
      <c r="YQ22" s="2"/>
      <c r="YR22" s="17"/>
      <c r="YS22" s="8"/>
      <c r="YT22" s="18"/>
      <c r="YU22" s="19">
        <f t="shared" si="94"/>
        <v>0</v>
      </c>
      <c r="YW22" s="2"/>
      <c r="YX22" s="2"/>
      <c r="YY22" s="17"/>
      <c r="YZ22" s="8"/>
      <c r="ZA22" s="18"/>
      <c r="ZB22" s="19">
        <f t="shared" si="95"/>
        <v>0</v>
      </c>
      <c r="ZD22" s="2"/>
      <c r="ZE22" s="2"/>
      <c r="ZF22" s="17"/>
      <c r="ZG22" s="8"/>
      <c r="ZH22" s="18"/>
      <c r="ZI22" s="19">
        <f t="shared" si="96"/>
        <v>0</v>
      </c>
      <c r="ZK22" s="2"/>
      <c r="ZL22" s="2"/>
      <c r="ZM22" s="17"/>
      <c r="ZN22" s="8"/>
      <c r="ZO22" s="18"/>
      <c r="ZP22" s="19">
        <f t="shared" si="97"/>
        <v>0</v>
      </c>
      <c r="ZR22" s="2"/>
      <c r="ZS22" s="2"/>
      <c r="ZT22" s="17"/>
      <c r="ZU22" s="8"/>
      <c r="ZV22" s="18"/>
      <c r="ZW22" s="19">
        <f t="shared" si="98"/>
        <v>0</v>
      </c>
      <c r="ZY22" s="2"/>
      <c r="ZZ22" s="2"/>
      <c r="AAA22" s="17"/>
      <c r="AAB22" s="8"/>
      <c r="AAC22" s="18"/>
      <c r="AAD22" s="19">
        <f t="shared" si="99"/>
        <v>0</v>
      </c>
      <c r="AAF22" s="2"/>
      <c r="AAG22" s="2"/>
      <c r="AAH22" s="17"/>
      <c r="AAI22" s="8"/>
      <c r="AAJ22" s="18"/>
      <c r="AAK22" s="19">
        <f t="shared" si="100"/>
        <v>0</v>
      </c>
      <c r="AAM22" s="8"/>
      <c r="AAN22" s="2"/>
      <c r="AAO22" s="17"/>
      <c r="AAP22" s="8"/>
      <c r="AAQ22" s="18"/>
      <c r="AAR22" s="19">
        <f t="shared" si="101"/>
        <v>0</v>
      </c>
      <c r="AAT22" s="2"/>
      <c r="AAU22" s="2"/>
      <c r="AAV22" s="17"/>
      <c r="AAW22" s="8"/>
      <c r="AAX22" s="18"/>
      <c r="AAY22" s="19">
        <f t="shared" si="137"/>
        <v>0</v>
      </c>
      <c r="ABA22" s="2"/>
      <c r="ABB22" s="2"/>
      <c r="ABC22" s="17"/>
      <c r="ABD22" s="8"/>
      <c r="ABE22" s="18"/>
      <c r="ABF22" s="19">
        <f t="shared" si="102"/>
        <v>0</v>
      </c>
      <c r="ABH22" s="2"/>
      <c r="ABI22" s="2"/>
      <c r="ABJ22" s="17"/>
      <c r="ABK22" s="8"/>
      <c r="ABL22" s="18"/>
      <c r="ABM22" s="19">
        <f t="shared" si="103"/>
        <v>0</v>
      </c>
      <c r="ABO22" s="2"/>
      <c r="ABP22" s="2"/>
      <c r="ABQ22" s="17"/>
      <c r="ABR22" s="8"/>
      <c r="ABS22" s="18"/>
      <c r="ABT22" s="19">
        <f t="shared" si="139"/>
        <v>0</v>
      </c>
      <c r="ABV22" s="2"/>
      <c r="ABW22" s="2"/>
      <c r="ABX22" s="17"/>
      <c r="ABY22" s="8"/>
      <c r="ABZ22" s="18"/>
      <c r="ACA22" s="19">
        <f t="shared" si="104"/>
        <v>0</v>
      </c>
      <c r="ACC22" s="2"/>
      <c r="ACD22" s="2"/>
      <c r="ACE22" s="17"/>
      <c r="ACF22" s="8"/>
      <c r="ACG22" s="18"/>
      <c r="ACH22" s="19">
        <f t="shared" si="105"/>
        <v>0</v>
      </c>
      <c r="ACJ22" s="2"/>
      <c r="ACK22" s="2"/>
      <c r="ACL22" s="17"/>
      <c r="ACM22" s="8"/>
      <c r="ACN22" s="18"/>
      <c r="ACO22" s="19">
        <f t="shared" si="106"/>
        <v>0</v>
      </c>
      <c r="ACQ22" s="2"/>
      <c r="ACR22" s="2"/>
      <c r="ACS22" s="17"/>
      <c r="ACT22" s="8"/>
      <c r="ACU22" s="18"/>
      <c r="ACV22" s="19">
        <f t="shared" si="138"/>
        <v>0</v>
      </c>
      <c r="ACX22" s="2"/>
      <c r="ACY22" s="2"/>
      <c r="ACZ22" s="17"/>
      <c r="ADA22" s="8"/>
      <c r="ADB22" s="18"/>
      <c r="ADC22" s="19">
        <f t="shared" si="107"/>
        <v>0</v>
      </c>
      <c r="ADE22" s="2"/>
      <c r="ADF22" s="2"/>
      <c r="ADG22" s="17"/>
      <c r="ADH22" s="8"/>
      <c r="ADI22" s="18"/>
      <c r="ADJ22" s="19">
        <f t="shared" si="108"/>
        <v>0</v>
      </c>
      <c r="ADL22" s="2"/>
      <c r="ADM22" s="2"/>
      <c r="ADN22" s="17"/>
      <c r="ADO22" s="8"/>
      <c r="ADP22" s="18"/>
      <c r="ADQ22" s="19">
        <f t="shared" si="109"/>
        <v>0</v>
      </c>
      <c r="ADS22" s="2"/>
      <c r="ADT22" s="2"/>
      <c r="ADU22" s="17"/>
      <c r="ADV22" s="8"/>
      <c r="ADW22" s="18"/>
      <c r="ADX22" s="19">
        <f t="shared" si="110"/>
        <v>0</v>
      </c>
      <c r="ADZ22" s="8"/>
      <c r="AEA22" s="2"/>
      <c r="AEB22" s="17"/>
      <c r="AEC22" s="8"/>
      <c r="AED22" s="18"/>
      <c r="AEE22" s="19">
        <f t="shared" si="111"/>
        <v>0</v>
      </c>
      <c r="AEG22" s="2"/>
      <c r="AEH22" s="2"/>
      <c r="AEI22" s="17"/>
      <c r="AEJ22" s="8"/>
      <c r="AEK22" s="18"/>
      <c r="AEL22" s="19">
        <f t="shared" si="112"/>
        <v>0</v>
      </c>
      <c r="AEN22" s="2"/>
      <c r="AEO22" s="2"/>
      <c r="AEP22" s="17"/>
      <c r="AEQ22" s="8"/>
      <c r="AER22" s="18"/>
      <c r="AES22" s="19">
        <f t="shared" si="113"/>
        <v>0</v>
      </c>
      <c r="AEU22" s="8"/>
      <c r="AEV22" s="2"/>
      <c r="AEW22" s="17"/>
      <c r="AEX22" s="8"/>
      <c r="AEY22" s="353"/>
      <c r="AEZ22" s="19">
        <f t="shared" si="114"/>
        <v>0</v>
      </c>
      <c r="AFB22" s="2"/>
      <c r="AFC22" s="2"/>
      <c r="AFD22" s="17"/>
      <c r="AFE22" s="8"/>
      <c r="AFF22" s="18"/>
      <c r="AFG22" s="19">
        <f t="shared" si="115"/>
        <v>0</v>
      </c>
      <c r="AFI22" s="2"/>
      <c r="AFJ22" s="2"/>
      <c r="AFK22" s="17"/>
      <c r="AFL22" s="8"/>
      <c r="AFM22" s="18"/>
      <c r="AFN22" s="19">
        <f t="shared" si="116"/>
        <v>0</v>
      </c>
      <c r="AFP22" s="2"/>
      <c r="AFQ22" s="2"/>
      <c r="AFR22" s="17"/>
      <c r="AFS22" s="8"/>
      <c r="AFT22" s="18"/>
      <c r="AFU22" s="19">
        <f t="shared" si="117"/>
        <v>0</v>
      </c>
      <c r="AFW22" s="2"/>
      <c r="AFX22" s="2"/>
      <c r="AFY22" s="17"/>
      <c r="AFZ22" s="8"/>
      <c r="AGA22" s="18"/>
      <c r="AGB22" s="19">
        <f t="shared" si="118"/>
        <v>0</v>
      </c>
      <c r="AGD22" s="2"/>
      <c r="AGE22" s="2"/>
      <c r="AGF22" s="17"/>
      <c r="AGG22" s="8"/>
      <c r="AGH22" s="18"/>
      <c r="AGI22" s="19">
        <f t="shared" si="119"/>
        <v>0</v>
      </c>
      <c r="AGK22" s="143"/>
      <c r="AGL22" s="141"/>
      <c r="AGM22" s="25"/>
      <c r="AGN22" s="143"/>
      <c r="AGO22" s="30"/>
      <c r="AGP22" s="19">
        <f t="shared" si="120"/>
        <v>0</v>
      </c>
      <c r="AGR22" s="143"/>
      <c r="AGS22" s="141"/>
      <c r="AGT22" s="25"/>
      <c r="AGU22" s="143"/>
      <c r="AGV22" s="30"/>
      <c r="AGW22" s="19">
        <f t="shared" si="121"/>
        <v>0</v>
      </c>
      <c r="AGY22" s="2"/>
      <c r="AGZ22" s="148"/>
      <c r="AHA22" s="17"/>
      <c r="AHB22" s="8"/>
      <c r="AHC22" s="18"/>
      <c r="AHD22" s="19">
        <f t="shared" si="122"/>
        <v>0</v>
      </c>
      <c r="AHF22" s="2"/>
      <c r="AHG22" s="148"/>
      <c r="AHH22" s="17"/>
      <c r="AHI22" s="8"/>
      <c r="AHJ22" s="18"/>
      <c r="AHK22" s="19">
        <f t="shared" si="123"/>
        <v>0</v>
      </c>
      <c r="AHM22" s="2"/>
      <c r="AHN22" s="148"/>
      <c r="AHO22" s="17"/>
      <c r="AHP22" s="8"/>
      <c r="AHQ22" s="18"/>
      <c r="AHR22" s="19">
        <f t="shared" si="124"/>
        <v>0</v>
      </c>
      <c r="AHT22" s="2"/>
      <c r="AHU22" s="148"/>
      <c r="AHV22" s="17"/>
      <c r="AHW22" s="8"/>
      <c r="AHX22" s="18"/>
      <c r="AHY22" s="19">
        <f t="shared" si="125"/>
        <v>0</v>
      </c>
      <c r="AIA22" s="2"/>
      <c r="AIB22" s="148"/>
      <c r="AIC22" s="17"/>
      <c r="AID22" s="8"/>
      <c r="AIE22" s="18"/>
      <c r="AIF22" s="19">
        <f t="shared" si="126"/>
        <v>0</v>
      </c>
      <c r="AIH22" s="2"/>
      <c r="AII22" s="148"/>
      <c r="AIJ22" s="17"/>
      <c r="AIK22" s="8"/>
      <c r="AIL22" s="18"/>
      <c r="AIM22" s="19">
        <f t="shared" si="127"/>
        <v>0</v>
      </c>
      <c r="AIO22" s="8"/>
      <c r="AIP22" s="2"/>
      <c r="AIQ22" s="17"/>
      <c r="AIR22" s="8"/>
      <c r="AIS22" s="18"/>
      <c r="AIT22" s="19">
        <f t="shared" si="128"/>
        <v>0</v>
      </c>
      <c r="AIV22" s="8"/>
      <c r="AIW22" s="2"/>
      <c r="AIX22" s="17"/>
      <c r="AIY22" s="8"/>
      <c r="AIZ22" s="18"/>
      <c r="AJA22" s="19">
        <f t="shared" si="129"/>
        <v>0</v>
      </c>
      <c r="AJC22" s="2"/>
      <c r="AJD22" s="2"/>
      <c r="AJE22" s="17"/>
      <c r="AJF22" s="8"/>
      <c r="AJG22" s="18"/>
      <c r="AJH22" s="19">
        <f t="shared" si="130"/>
        <v>0</v>
      </c>
      <c r="AJJ22" s="143"/>
      <c r="AJK22" s="27"/>
      <c r="AJL22" s="25"/>
      <c r="AJM22" s="143"/>
      <c r="AJN22" s="30"/>
      <c r="AJO22" s="19">
        <f t="shared" si="131"/>
        <v>0</v>
      </c>
      <c r="AJQ22" s="143"/>
      <c r="AJR22" s="27"/>
      <c r="AJS22" s="25"/>
      <c r="AJT22" s="143"/>
      <c r="AJU22" s="30"/>
      <c r="AJV22" s="19">
        <f t="shared" si="132"/>
        <v>0</v>
      </c>
      <c r="AJX22" s="143"/>
      <c r="AJY22" s="27"/>
      <c r="AJZ22" s="25"/>
      <c r="AKA22" s="143"/>
      <c r="AKB22" s="30"/>
      <c r="AKC22" s="19">
        <f t="shared" si="133"/>
        <v>0</v>
      </c>
      <c r="AKE22" s="2"/>
      <c r="AKF22" s="2"/>
      <c r="AKG22" s="17"/>
      <c r="AKH22" s="8"/>
      <c r="AKI22" s="18"/>
      <c r="AKJ22" s="19">
        <f t="shared" si="134"/>
        <v>0</v>
      </c>
    </row>
    <row r="23" spans="1:972">
      <c r="A23" s="2"/>
      <c r="B23" s="2"/>
      <c r="C23" s="17"/>
      <c r="D23" s="8"/>
      <c r="E23" s="18"/>
      <c r="F23" s="19">
        <f t="shared" si="2"/>
        <v>0</v>
      </c>
      <c r="H23" s="2"/>
      <c r="I23" s="2"/>
      <c r="J23" s="17"/>
      <c r="K23" s="8"/>
      <c r="L23" s="18"/>
      <c r="M23" s="19">
        <f t="shared" si="140"/>
        <v>0</v>
      </c>
      <c r="O23" s="2"/>
      <c r="P23" s="2"/>
      <c r="Q23" s="17"/>
      <c r="R23" s="8"/>
      <c r="S23" s="18"/>
      <c r="T23" s="19">
        <f t="shared" si="4"/>
        <v>0</v>
      </c>
      <c r="V23" s="2"/>
      <c r="W23" s="2"/>
      <c r="X23" s="17"/>
      <c r="Y23" s="8"/>
      <c r="Z23" s="18"/>
      <c r="AA23" s="19">
        <f t="shared" si="5"/>
        <v>0</v>
      </c>
      <c r="AC23" s="2"/>
      <c r="AD23" s="2"/>
      <c r="AE23" s="17"/>
      <c r="AF23" s="8"/>
      <c r="AG23" s="18"/>
      <c r="AH23" s="19">
        <f t="shared" si="143"/>
        <v>0</v>
      </c>
      <c r="AJ23" s="397"/>
      <c r="AK23" s="2"/>
      <c r="AL23" s="17"/>
      <c r="AM23" s="8"/>
      <c r="AN23" s="18"/>
      <c r="AO23" s="19">
        <f t="shared" si="7"/>
        <v>0</v>
      </c>
      <c r="AQ23" s="2"/>
      <c r="AR23" s="2"/>
      <c r="AS23" s="17"/>
      <c r="AT23" s="8"/>
      <c r="AU23" s="18"/>
      <c r="AV23" s="19">
        <f t="shared" si="8"/>
        <v>0</v>
      </c>
      <c r="AX23" s="2"/>
      <c r="AY23" s="2"/>
      <c r="AZ23" s="17"/>
      <c r="BA23" s="8"/>
      <c r="BB23" s="18"/>
      <c r="BC23" s="19">
        <f t="shared" si="9"/>
        <v>0</v>
      </c>
      <c r="BE23" s="2"/>
      <c r="BF23" s="2"/>
      <c r="BG23" s="17"/>
      <c r="BH23" s="8"/>
      <c r="BI23" s="18"/>
      <c r="BJ23" s="19">
        <f t="shared" si="10"/>
        <v>0</v>
      </c>
      <c r="BL23" s="2"/>
      <c r="BM23" s="2"/>
      <c r="BN23" s="17"/>
      <c r="BO23" s="8"/>
      <c r="BP23" s="18"/>
      <c r="BQ23" s="19">
        <f t="shared" si="136"/>
        <v>0</v>
      </c>
      <c r="BS23" s="2"/>
      <c r="BT23" s="2"/>
      <c r="BU23" s="17"/>
      <c r="BV23" s="8"/>
      <c r="BW23" s="18"/>
      <c r="BX23" s="19">
        <f t="shared" si="11"/>
        <v>0</v>
      </c>
      <c r="BZ23" s="2"/>
      <c r="CA23" s="2"/>
      <c r="CB23" s="17"/>
      <c r="CC23" s="8"/>
      <c r="CD23" s="18"/>
      <c r="CE23" s="19">
        <f t="shared" si="135"/>
        <v>0</v>
      </c>
      <c r="CG23" s="2"/>
      <c r="CH23" s="2"/>
      <c r="CI23" s="17"/>
      <c r="CJ23" s="8"/>
      <c r="CK23" s="18"/>
      <c r="CL23" s="19">
        <f t="shared" si="141"/>
        <v>0</v>
      </c>
      <c r="CN23" s="2"/>
      <c r="CO23" s="2"/>
      <c r="CP23" s="17"/>
      <c r="CQ23" s="8"/>
      <c r="CR23" s="18"/>
      <c r="CS23" s="19">
        <f t="shared" si="13"/>
        <v>0</v>
      </c>
      <c r="CU23" s="2"/>
      <c r="CV23" s="2"/>
      <c r="CW23" s="17"/>
      <c r="CX23" s="8"/>
      <c r="CY23" s="18"/>
      <c r="CZ23" s="19">
        <f t="shared" si="14"/>
        <v>0</v>
      </c>
      <c r="DB23" s="2"/>
      <c r="DC23" s="2"/>
      <c r="DD23" s="17"/>
      <c r="DE23" s="8"/>
      <c r="DF23" s="18"/>
      <c r="DG23" s="19">
        <f t="shared" si="15"/>
        <v>0</v>
      </c>
      <c r="DI23" s="2"/>
      <c r="DJ23" s="2"/>
      <c r="DK23" s="17"/>
      <c r="DL23" s="8"/>
      <c r="DM23" s="18"/>
      <c r="DN23" s="19">
        <f t="shared" si="16"/>
        <v>0</v>
      </c>
      <c r="DP23" s="2"/>
      <c r="DQ23" s="2"/>
      <c r="DR23" s="17"/>
      <c r="DS23" s="8"/>
      <c r="DT23" s="18"/>
      <c r="DU23" s="19">
        <f t="shared" si="17"/>
        <v>0</v>
      </c>
      <c r="DW23" s="2"/>
      <c r="DX23" s="2"/>
      <c r="DY23" s="17"/>
      <c r="DZ23" s="8"/>
      <c r="EA23" s="18"/>
      <c r="EB23" s="19">
        <f t="shared" si="18"/>
        <v>0</v>
      </c>
      <c r="ED23" s="2"/>
      <c r="EE23" s="2"/>
      <c r="EF23" s="17"/>
      <c r="EG23" s="8"/>
      <c r="EH23" s="18"/>
      <c r="EI23" s="19">
        <f t="shared" si="19"/>
        <v>0</v>
      </c>
      <c r="EK23" s="2"/>
      <c r="EL23" s="2"/>
      <c r="EM23" s="17"/>
      <c r="EN23" s="8"/>
      <c r="EO23" s="18"/>
      <c r="EP23" s="19">
        <f t="shared" si="20"/>
        <v>0</v>
      </c>
      <c r="ER23" s="2"/>
      <c r="ES23" s="2"/>
      <c r="ET23" s="17"/>
      <c r="EU23" s="8"/>
      <c r="EV23" s="18"/>
      <c r="EW23" s="19">
        <f t="shared" si="21"/>
        <v>0</v>
      </c>
      <c r="EY23" s="2"/>
      <c r="EZ23" s="2"/>
      <c r="FA23" s="17"/>
      <c r="FB23" s="8"/>
      <c r="FC23" s="18"/>
      <c r="FD23" s="19">
        <f t="shared" si="22"/>
        <v>0</v>
      </c>
      <c r="FF23" s="8"/>
      <c r="FG23" s="2"/>
      <c r="FH23" s="186"/>
      <c r="FI23" s="235"/>
      <c r="FJ23" s="18"/>
      <c r="FK23" s="187">
        <f t="shared" si="23"/>
        <v>0</v>
      </c>
      <c r="FM23" s="8"/>
      <c r="FN23" s="2"/>
      <c r="FO23" s="186"/>
      <c r="FP23" s="235"/>
      <c r="FQ23" s="18"/>
      <c r="FR23" s="187">
        <f t="shared" si="24"/>
        <v>0</v>
      </c>
      <c r="FT23" s="8"/>
      <c r="FU23" s="2"/>
      <c r="FV23" s="17"/>
      <c r="FW23" s="8"/>
      <c r="FX23" s="18"/>
      <c r="FY23" s="19">
        <f t="shared" si="25"/>
        <v>0</v>
      </c>
      <c r="GA23" s="8"/>
      <c r="GB23" s="2"/>
      <c r="GC23" s="17"/>
      <c r="GD23" s="8"/>
      <c r="GE23" s="18"/>
      <c r="GF23" s="19">
        <f t="shared" si="142"/>
        <v>0</v>
      </c>
      <c r="GH23" s="8"/>
      <c r="GI23" s="2"/>
      <c r="GJ23" s="17"/>
      <c r="GK23" s="8"/>
      <c r="GL23" s="18"/>
      <c r="GM23" s="19">
        <f t="shared" si="27"/>
        <v>0</v>
      </c>
      <c r="GO23" s="8"/>
      <c r="GP23" s="2"/>
      <c r="GQ23" s="17"/>
      <c r="GR23" s="8"/>
      <c r="GS23" s="18"/>
      <c r="GT23" s="19">
        <f t="shared" si="28"/>
        <v>0</v>
      </c>
      <c r="GV23" s="8"/>
      <c r="GW23" s="2"/>
      <c r="GX23" s="17"/>
      <c r="GY23" s="8"/>
      <c r="GZ23" s="18"/>
      <c r="HA23" s="19">
        <f t="shared" si="29"/>
        <v>0</v>
      </c>
      <c r="HC23" s="8"/>
      <c r="HD23" s="2"/>
      <c r="HE23" s="17"/>
      <c r="HF23" s="8"/>
      <c r="HG23" s="18"/>
      <c r="HH23" s="19">
        <f t="shared" si="30"/>
        <v>0</v>
      </c>
      <c r="HJ23" s="2"/>
      <c r="HK23" s="2"/>
      <c r="HL23" s="17"/>
      <c r="HM23" s="8"/>
      <c r="HN23" s="18"/>
      <c r="HO23" s="19">
        <f t="shared" si="31"/>
        <v>0</v>
      </c>
      <c r="HQ23" s="2"/>
      <c r="HR23" s="2"/>
      <c r="HS23" s="17"/>
      <c r="HT23" s="8"/>
      <c r="HU23" s="18"/>
      <c r="HV23" s="19">
        <f t="shared" si="32"/>
        <v>0</v>
      </c>
      <c r="HX23" s="2"/>
      <c r="HY23" s="2"/>
      <c r="HZ23" s="17"/>
      <c r="IA23" s="8"/>
      <c r="IB23" s="18"/>
      <c r="IC23" s="19">
        <f t="shared" si="33"/>
        <v>0</v>
      </c>
      <c r="IE23" s="2"/>
      <c r="IF23" s="2"/>
      <c r="IG23" s="17"/>
      <c r="IH23" s="8"/>
      <c r="II23" s="18"/>
      <c r="IJ23" s="19">
        <f t="shared" si="34"/>
        <v>0</v>
      </c>
      <c r="IL23" s="2"/>
      <c r="IM23" s="2"/>
      <c r="IN23" s="17"/>
      <c r="IO23" s="8"/>
      <c r="IP23" s="18"/>
      <c r="IQ23" s="19">
        <f t="shared" si="35"/>
        <v>0</v>
      </c>
      <c r="IS23" s="8"/>
      <c r="IT23" s="39"/>
      <c r="IU23" s="30"/>
      <c r="IV23" s="143"/>
      <c r="IW23" s="30"/>
      <c r="IX23" s="19">
        <f t="shared" si="36"/>
        <v>0</v>
      </c>
      <c r="IZ23" s="8"/>
      <c r="JA23" s="39"/>
      <c r="JB23" s="30"/>
      <c r="JC23" s="143"/>
      <c r="JD23" s="30"/>
      <c r="JE23" s="19">
        <f t="shared" si="37"/>
        <v>0</v>
      </c>
      <c r="JG23" s="8"/>
      <c r="JH23" s="39"/>
      <c r="JI23" s="30"/>
      <c r="JJ23" s="224"/>
      <c r="JK23" s="30"/>
      <c r="JL23" s="19">
        <f t="shared" si="38"/>
        <v>0</v>
      </c>
      <c r="JN23" s="8"/>
      <c r="JO23" s="39"/>
      <c r="JP23" s="30"/>
      <c r="JQ23" s="224"/>
      <c r="JR23" s="30"/>
      <c r="JS23" s="19">
        <f t="shared" si="39"/>
        <v>0</v>
      </c>
      <c r="JU23" s="8"/>
      <c r="JV23" s="39"/>
      <c r="JW23" s="30"/>
      <c r="JX23" s="143"/>
      <c r="JY23" s="30"/>
      <c r="JZ23" s="19">
        <f t="shared" si="40"/>
        <v>0</v>
      </c>
      <c r="KB23" s="8"/>
      <c r="KC23" s="39"/>
      <c r="KD23" s="30"/>
      <c r="KE23" s="143"/>
      <c r="KF23" s="30"/>
      <c r="KG23" s="19">
        <f t="shared" si="41"/>
        <v>0</v>
      </c>
      <c r="KI23" s="8"/>
      <c r="KJ23" s="39"/>
      <c r="KK23" s="30"/>
      <c r="KL23" s="143"/>
      <c r="KM23" s="30"/>
      <c r="KN23" s="19">
        <f t="shared" si="42"/>
        <v>0</v>
      </c>
      <c r="KP23" s="8"/>
      <c r="KQ23" s="39"/>
      <c r="KR23" s="30"/>
      <c r="KS23" s="143"/>
      <c r="KT23" s="30"/>
      <c r="KU23" s="19">
        <f t="shared" si="43"/>
        <v>0</v>
      </c>
      <c r="KW23" s="8"/>
      <c r="KX23" s="39"/>
      <c r="KY23" s="30"/>
      <c r="KZ23" s="143"/>
      <c r="LA23" s="30"/>
      <c r="LB23" s="19">
        <f t="shared" si="44"/>
        <v>0</v>
      </c>
      <c r="LD23" s="8"/>
      <c r="LE23" s="39"/>
      <c r="LF23" s="30"/>
      <c r="LG23" s="143"/>
      <c r="LH23" s="30"/>
      <c r="LI23" s="19">
        <f t="shared" si="45"/>
        <v>0</v>
      </c>
      <c r="LK23" s="8"/>
      <c r="LL23" s="39"/>
      <c r="LM23" s="30"/>
      <c r="LN23" s="143"/>
      <c r="LO23" s="30"/>
      <c r="LP23" s="19">
        <f t="shared" si="46"/>
        <v>0</v>
      </c>
      <c r="LR23" s="8"/>
      <c r="LS23" s="39"/>
      <c r="LT23" s="30"/>
      <c r="LU23" s="143"/>
      <c r="LV23" s="30"/>
      <c r="LW23" s="19">
        <f t="shared" si="47"/>
        <v>0</v>
      </c>
      <c r="LY23" s="8"/>
      <c r="LZ23" s="39"/>
      <c r="MA23" s="30"/>
      <c r="MB23" s="143"/>
      <c r="MC23" s="30"/>
      <c r="MD23" s="19">
        <f t="shared" si="48"/>
        <v>0</v>
      </c>
      <c r="MF23" s="2"/>
      <c r="MG23" s="2"/>
      <c r="MH23" s="17"/>
      <c r="MI23" s="8"/>
      <c r="MJ23" s="18"/>
      <c r="MK23" s="19">
        <f t="shared" si="49"/>
        <v>0</v>
      </c>
      <c r="MM23" s="2"/>
      <c r="MN23" s="2"/>
      <c r="MO23" s="17"/>
      <c r="MP23" s="8"/>
      <c r="MQ23" s="18"/>
      <c r="MR23" s="19">
        <f t="shared" si="50"/>
        <v>0</v>
      </c>
      <c r="MT23" s="2"/>
      <c r="MU23" s="2"/>
      <c r="MV23" s="17"/>
      <c r="MW23" s="8"/>
      <c r="MX23" s="18"/>
      <c r="MY23" s="19">
        <f t="shared" si="51"/>
        <v>0</v>
      </c>
      <c r="NA23" s="2"/>
      <c r="NB23" s="2"/>
      <c r="NC23" s="17"/>
      <c r="ND23" s="8"/>
      <c r="NE23" s="18"/>
      <c r="NF23" s="19">
        <f t="shared" si="52"/>
        <v>0</v>
      </c>
      <c r="NH23" s="2"/>
      <c r="NI23" s="2"/>
      <c r="NJ23" s="17"/>
      <c r="NK23" s="8"/>
      <c r="NL23" s="18"/>
      <c r="NM23" s="19">
        <f t="shared" si="53"/>
        <v>0</v>
      </c>
      <c r="NO23" s="2"/>
      <c r="NP23" s="2"/>
      <c r="NQ23" s="17"/>
      <c r="NR23" s="8"/>
      <c r="NS23" s="18"/>
      <c r="NT23" s="19">
        <f t="shared" si="54"/>
        <v>0</v>
      </c>
      <c r="NV23" s="2"/>
      <c r="NW23" s="2"/>
      <c r="NX23" s="17"/>
      <c r="NY23" s="8"/>
      <c r="NZ23" s="18"/>
      <c r="OA23" s="19">
        <f t="shared" si="55"/>
        <v>0</v>
      </c>
      <c r="OC23" s="34"/>
      <c r="OD23" s="2"/>
      <c r="OE23" s="17"/>
      <c r="OF23" s="8"/>
      <c r="OG23" s="18"/>
      <c r="OH23" s="19">
        <f t="shared" si="56"/>
        <v>0</v>
      </c>
      <c r="OJ23" s="2"/>
      <c r="OK23" s="2"/>
      <c r="OL23" s="17"/>
      <c r="OM23" s="8"/>
      <c r="ON23" s="18"/>
      <c r="OO23" s="19">
        <f t="shared" si="57"/>
        <v>0</v>
      </c>
      <c r="OQ23" s="2"/>
      <c r="OR23" s="2"/>
      <c r="OS23" s="17"/>
      <c r="OT23" s="8"/>
      <c r="OU23" s="18"/>
      <c r="OV23" s="19">
        <f t="shared" si="58"/>
        <v>0</v>
      </c>
      <c r="OX23" s="2"/>
      <c r="OY23" s="2"/>
      <c r="OZ23" s="17"/>
      <c r="PA23" s="8"/>
      <c r="PB23" s="18"/>
      <c r="PC23" s="19">
        <f t="shared" si="59"/>
        <v>0</v>
      </c>
      <c r="PE23" s="397"/>
      <c r="PF23" s="2"/>
      <c r="PG23" s="17"/>
      <c r="PH23" s="8"/>
      <c r="PI23" s="18"/>
      <c r="PJ23" s="19">
        <f t="shared" si="60"/>
        <v>0</v>
      </c>
      <c r="PL23" s="2"/>
      <c r="PM23" s="2"/>
      <c r="PN23" s="17"/>
      <c r="PO23" s="8"/>
      <c r="PP23" s="18"/>
      <c r="PQ23" s="19">
        <f t="shared" si="61"/>
        <v>0</v>
      </c>
      <c r="PS23" s="2"/>
      <c r="PT23" s="2"/>
      <c r="PU23" s="17"/>
      <c r="PV23" s="8"/>
      <c r="PW23" s="18"/>
      <c r="PX23" s="19">
        <f t="shared" si="62"/>
        <v>0</v>
      </c>
      <c r="PZ23" s="2"/>
      <c r="QA23" s="2"/>
      <c r="QB23" s="17"/>
      <c r="QC23" s="8"/>
      <c r="QD23" s="18"/>
      <c r="QE23" s="19">
        <f t="shared" si="63"/>
        <v>0</v>
      </c>
      <c r="QG23" s="2"/>
      <c r="QH23" s="2"/>
      <c r="QI23" s="17"/>
      <c r="QJ23" s="8"/>
      <c r="QK23" s="18"/>
      <c r="QL23" s="19">
        <f t="shared" si="64"/>
        <v>0</v>
      </c>
      <c r="QN23" s="2"/>
      <c r="QO23" s="2"/>
      <c r="QP23" s="17"/>
      <c r="QQ23" s="8"/>
      <c r="QR23" s="18"/>
      <c r="QS23" s="19">
        <f t="shared" si="65"/>
        <v>0</v>
      </c>
      <c r="QU23" s="2"/>
      <c r="QV23" s="2"/>
      <c r="QW23" s="17"/>
      <c r="QX23" s="8"/>
      <c r="QY23" s="18"/>
      <c r="QZ23" s="19">
        <f t="shared" si="66"/>
        <v>0</v>
      </c>
      <c r="RB23" s="2"/>
      <c r="RC23" s="2"/>
      <c r="RD23" s="17"/>
      <c r="RE23" s="8"/>
      <c r="RF23" s="18"/>
      <c r="RG23" s="19">
        <f t="shared" si="67"/>
        <v>0</v>
      </c>
      <c r="RI23" s="2"/>
      <c r="RJ23" s="2"/>
      <c r="RK23" s="17"/>
      <c r="RL23" s="8"/>
      <c r="RM23" s="18"/>
      <c r="RN23" s="19">
        <f t="shared" si="68"/>
        <v>0</v>
      </c>
      <c r="RP23" s="2"/>
      <c r="RQ23" s="2"/>
      <c r="RR23" s="17"/>
      <c r="RS23" s="8"/>
      <c r="RT23" s="18"/>
      <c r="RU23" s="19">
        <f t="shared" si="69"/>
        <v>0</v>
      </c>
      <c r="RW23" s="2"/>
      <c r="RX23" s="2"/>
      <c r="RY23" s="17"/>
      <c r="RZ23" s="8"/>
      <c r="SA23" s="18"/>
      <c r="SB23" s="19">
        <f t="shared" si="70"/>
        <v>0</v>
      </c>
      <c r="SD23" s="2"/>
      <c r="SE23" s="2"/>
      <c r="SF23" s="17"/>
      <c r="SG23" s="8"/>
      <c r="SH23" s="18"/>
      <c r="SI23" s="19">
        <f t="shared" si="71"/>
        <v>0</v>
      </c>
      <c r="SK23" s="8"/>
      <c r="SL23" s="2"/>
      <c r="SM23" s="17"/>
      <c r="SN23" s="8"/>
      <c r="SO23" s="18"/>
      <c r="SP23" s="19">
        <f t="shared" si="72"/>
        <v>0</v>
      </c>
      <c r="SR23" s="2"/>
      <c r="SS23" s="2"/>
      <c r="ST23" s="17"/>
      <c r="SU23" s="8"/>
      <c r="SV23" s="18"/>
      <c r="SW23" s="19">
        <f t="shared" si="73"/>
        <v>0</v>
      </c>
      <c r="SY23" s="2"/>
      <c r="SZ23" s="2"/>
      <c r="TA23" s="17"/>
      <c r="TB23" s="8"/>
      <c r="TC23" s="18"/>
      <c r="TD23" s="19">
        <f t="shared" si="74"/>
        <v>0</v>
      </c>
      <c r="TF23" s="8"/>
      <c r="TG23" s="2"/>
      <c r="TH23" s="17"/>
      <c r="TI23" s="8"/>
      <c r="TJ23" s="18"/>
      <c r="TK23" s="19">
        <f t="shared" si="75"/>
        <v>0</v>
      </c>
      <c r="TM23" s="2"/>
      <c r="TN23" s="2"/>
      <c r="TO23" s="17"/>
      <c r="TP23" s="8"/>
      <c r="TQ23" s="18"/>
      <c r="TR23" s="19">
        <f t="shared" si="76"/>
        <v>0</v>
      </c>
      <c r="TT23" s="8"/>
      <c r="TU23" s="2"/>
      <c r="TV23" s="25"/>
      <c r="TW23" s="8"/>
      <c r="TX23" s="30"/>
      <c r="TY23" s="19">
        <f t="shared" si="77"/>
        <v>0</v>
      </c>
      <c r="UA23" s="2"/>
      <c r="UB23" s="2"/>
      <c r="UC23" s="17"/>
      <c r="UD23" s="8"/>
      <c r="UE23" s="18"/>
      <c r="UF23" s="19">
        <f t="shared" si="78"/>
        <v>0</v>
      </c>
      <c r="UH23" s="2"/>
      <c r="UI23" s="2"/>
      <c r="UJ23" s="17"/>
      <c r="UK23" s="8"/>
      <c r="UL23" s="18"/>
      <c r="UM23" s="19">
        <f t="shared" si="79"/>
        <v>0</v>
      </c>
      <c r="UO23" s="2"/>
      <c r="UP23" s="2"/>
      <c r="UQ23" s="17"/>
      <c r="UR23" s="8"/>
      <c r="US23" s="18"/>
      <c r="UT23" s="19">
        <f t="shared" si="80"/>
        <v>0</v>
      </c>
      <c r="UV23" s="128"/>
      <c r="UW23" s="37"/>
      <c r="UX23" s="188"/>
      <c r="UY23" s="157"/>
      <c r="UZ23" s="30"/>
      <c r="VA23" s="187">
        <f t="shared" si="81"/>
        <v>0</v>
      </c>
      <c r="VC23" s="8"/>
      <c r="VD23" s="2"/>
      <c r="VE23" s="186"/>
      <c r="VF23" s="209"/>
      <c r="VG23" s="18"/>
      <c r="VH23" s="187">
        <f t="shared" si="82"/>
        <v>0</v>
      </c>
      <c r="VJ23" s="8"/>
      <c r="VK23" s="2"/>
      <c r="VL23" s="17"/>
      <c r="VM23" s="8"/>
      <c r="VN23" s="18"/>
      <c r="VO23" s="19">
        <f t="shared" si="83"/>
        <v>0</v>
      </c>
      <c r="VQ23" s="2"/>
      <c r="VR23" s="2"/>
      <c r="VS23" s="17"/>
      <c r="VT23" s="8"/>
      <c r="VU23" s="18"/>
      <c r="VV23" s="19">
        <f t="shared" si="84"/>
        <v>0</v>
      </c>
      <c r="VX23" s="8"/>
      <c r="VY23" s="2"/>
      <c r="VZ23" s="17"/>
      <c r="WA23" s="8"/>
      <c r="WB23" s="18"/>
      <c r="WC23" s="19">
        <f t="shared" si="85"/>
        <v>0</v>
      </c>
      <c r="WE23" s="2"/>
      <c r="WF23" s="2"/>
      <c r="WG23" s="17"/>
      <c r="WH23" s="8"/>
      <c r="WI23" s="18"/>
      <c r="WJ23" s="19">
        <f t="shared" si="86"/>
        <v>0</v>
      </c>
      <c r="WL23" s="2"/>
      <c r="WM23" s="2"/>
      <c r="WN23" s="17"/>
      <c r="WO23" s="8"/>
      <c r="WP23" s="18"/>
      <c r="WQ23" s="19">
        <f t="shared" si="87"/>
        <v>0</v>
      </c>
      <c r="WS23" s="2"/>
      <c r="WT23" s="2"/>
      <c r="WU23" s="17"/>
      <c r="WV23" s="8"/>
      <c r="WW23" s="18"/>
      <c r="WX23" s="19">
        <f t="shared" si="88"/>
        <v>0</v>
      </c>
      <c r="WZ23" s="2"/>
      <c r="XA23" s="2"/>
      <c r="XB23" s="17"/>
      <c r="XC23" s="8"/>
      <c r="XD23" s="18"/>
      <c r="XE23" s="19">
        <f t="shared" si="0"/>
        <v>0</v>
      </c>
      <c r="XG23" s="2"/>
      <c r="XH23" s="2"/>
      <c r="XI23" s="17"/>
      <c r="XJ23" s="8"/>
      <c r="XK23" s="18"/>
      <c r="XL23" s="19">
        <f t="shared" si="89"/>
        <v>0</v>
      </c>
      <c r="XN23" s="8"/>
      <c r="XO23" s="2"/>
      <c r="XP23" s="17"/>
      <c r="XQ23" s="8"/>
      <c r="XR23" s="18"/>
      <c r="XS23" s="19">
        <f t="shared" si="90"/>
        <v>0</v>
      </c>
      <c r="XU23" s="2"/>
      <c r="XV23" s="2"/>
      <c r="XW23" s="17"/>
      <c r="XX23" s="8"/>
      <c r="XY23" s="18"/>
      <c r="XZ23" s="19">
        <f t="shared" si="91"/>
        <v>0</v>
      </c>
      <c r="YB23" s="2"/>
      <c r="YC23" s="2"/>
      <c r="YD23" s="17"/>
      <c r="YE23" s="8"/>
      <c r="YF23" s="18"/>
      <c r="YG23" s="19">
        <f t="shared" si="92"/>
        <v>0</v>
      </c>
      <c r="YI23" s="2"/>
      <c r="YJ23" s="2"/>
      <c r="YK23" s="17"/>
      <c r="YL23" s="8"/>
      <c r="YM23" s="18"/>
      <c r="YN23" s="19">
        <f t="shared" si="93"/>
        <v>0</v>
      </c>
      <c r="YP23" s="8"/>
      <c r="YQ23" s="2"/>
      <c r="YR23" s="17"/>
      <c r="YS23" s="8"/>
      <c r="YT23" s="18"/>
      <c r="YU23" s="19">
        <f t="shared" si="94"/>
        <v>0</v>
      </c>
      <c r="YW23" s="2"/>
      <c r="YX23" s="2"/>
      <c r="YY23" s="17"/>
      <c r="YZ23" s="8"/>
      <c r="ZA23" s="18"/>
      <c r="ZB23" s="19">
        <f t="shared" si="95"/>
        <v>0</v>
      </c>
      <c r="ZD23" s="2"/>
      <c r="ZE23" s="2"/>
      <c r="ZF23" s="17"/>
      <c r="ZG23" s="8"/>
      <c r="ZH23" s="18"/>
      <c r="ZI23" s="19">
        <f t="shared" si="96"/>
        <v>0</v>
      </c>
      <c r="ZK23" s="2"/>
      <c r="ZL23" s="2"/>
      <c r="ZM23" s="17"/>
      <c r="ZN23" s="8"/>
      <c r="ZO23" s="18"/>
      <c r="ZP23" s="19">
        <f t="shared" si="97"/>
        <v>0</v>
      </c>
      <c r="ZR23" s="2"/>
      <c r="ZS23" s="2"/>
      <c r="ZT23" s="17"/>
      <c r="ZU23" s="8"/>
      <c r="ZV23" s="18"/>
      <c r="ZW23" s="19">
        <f t="shared" si="98"/>
        <v>0</v>
      </c>
      <c r="ZY23" s="2"/>
      <c r="ZZ23" s="2"/>
      <c r="AAA23" s="17"/>
      <c r="AAB23" s="8"/>
      <c r="AAC23" s="18"/>
      <c r="AAD23" s="19">
        <f t="shared" si="99"/>
        <v>0</v>
      </c>
      <c r="AAF23" s="2"/>
      <c r="AAG23" s="2"/>
      <c r="AAH23" s="17"/>
      <c r="AAI23" s="8"/>
      <c r="AAJ23" s="18"/>
      <c r="AAK23" s="19">
        <f t="shared" si="100"/>
        <v>0</v>
      </c>
      <c r="AAM23" s="8"/>
      <c r="AAN23" s="2"/>
      <c r="AAO23" s="17"/>
      <c r="AAP23" s="8"/>
      <c r="AAQ23" s="18"/>
      <c r="AAR23" s="19">
        <f t="shared" si="101"/>
        <v>0</v>
      </c>
      <c r="AAT23" s="2"/>
      <c r="AAU23" s="2"/>
      <c r="AAV23" s="17"/>
      <c r="AAW23" s="8"/>
      <c r="AAX23" s="18"/>
      <c r="AAY23" s="19">
        <f t="shared" si="137"/>
        <v>0</v>
      </c>
      <c r="ABA23" s="2"/>
      <c r="ABB23" s="2"/>
      <c r="ABC23" s="17"/>
      <c r="ABD23" s="8"/>
      <c r="ABE23" s="18"/>
      <c r="ABF23" s="19">
        <f t="shared" si="102"/>
        <v>0</v>
      </c>
      <c r="ABH23" s="2"/>
      <c r="ABI23" s="2"/>
      <c r="ABJ23" s="17"/>
      <c r="ABK23" s="8"/>
      <c r="ABL23" s="18"/>
      <c r="ABM23" s="19">
        <f t="shared" si="103"/>
        <v>0</v>
      </c>
      <c r="ABO23" s="2"/>
      <c r="ABP23" s="2"/>
      <c r="ABQ23" s="17"/>
      <c r="ABR23" s="8"/>
      <c r="ABS23" s="18"/>
      <c r="ABT23" s="19">
        <f t="shared" si="139"/>
        <v>0</v>
      </c>
      <c r="ABV23" s="2"/>
      <c r="ABW23" s="2"/>
      <c r="ABX23" s="17"/>
      <c r="ABY23" s="8"/>
      <c r="ABZ23" s="18"/>
      <c r="ACA23" s="19">
        <f t="shared" si="104"/>
        <v>0</v>
      </c>
      <c r="ACC23" s="2"/>
      <c r="ACD23" s="2"/>
      <c r="ACE23" s="17"/>
      <c r="ACF23" s="8"/>
      <c r="ACG23" s="18"/>
      <c r="ACH23" s="19">
        <f t="shared" si="105"/>
        <v>0</v>
      </c>
      <c r="ACJ23" s="2"/>
      <c r="ACK23" s="2"/>
      <c r="ACL23" s="17"/>
      <c r="ACM23" s="8"/>
      <c r="ACN23" s="18"/>
      <c r="ACO23" s="19">
        <f t="shared" si="106"/>
        <v>0</v>
      </c>
      <c r="ACQ23" s="2"/>
      <c r="ACR23" s="2"/>
      <c r="ACS23" s="17"/>
      <c r="ACT23" s="8"/>
      <c r="ACU23" s="18"/>
      <c r="ACV23" s="19">
        <f t="shared" si="138"/>
        <v>0</v>
      </c>
      <c r="ACX23" s="2"/>
      <c r="ACY23" s="2"/>
      <c r="ACZ23" s="17"/>
      <c r="ADA23" s="8"/>
      <c r="ADB23" s="18"/>
      <c r="ADC23" s="19">
        <f t="shared" si="107"/>
        <v>0</v>
      </c>
      <c r="ADE23" s="2"/>
      <c r="ADF23" s="2"/>
      <c r="ADG23" s="17"/>
      <c r="ADH23" s="8"/>
      <c r="ADI23" s="18"/>
      <c r="ADJ23" s="19">
        <f t="shared" si="108"/>
        <v>0</v>
      </c>
      <c r="ADL23" s="2"/>
      <c r="ADM23" s="2"/>
      <c r="ADN23" s="17"/>
      <c r="ADO23" s="8"/>
      <c r="ADP23" s="18"/>
      <c r="ADQ23" s="19">
        <f t="shared" si="109"/>
        <v>0</v>
      </c>
      <c r="ADS23" s="2"/>
      <c r="ADT23" s="2"/>
      <c r="ADU23" s="17"/>
      <c r="ADV23" s="8"/>
      <c r="ADW23" s="18"/>
      <c r="ADX23" s="19">
        <f t="shared" si="110"/>
        <v>0</v>
      </c>
      <c r="ADZ23" s="8"/>
      <c r="AEA23" s="2"/>
      <c r="AEB23" s="17"/>
      <c r="AEC23" s="8"/>
      <c r="AED23" s="18"/>
      <c r="AEE23" s="19">
        <f t="shared" si="111"/>
        <v>0</v>
      </c>
      <c r="AEG23" s="2"/>
      <c r="AEH23" s="2"/>
      <c r="AEI23" s="17"/>
      <c r="AEJ23" s="8"/>
      <c r="AEK23" s="18"/>
      <c r="AEL23" s="19">
        <f t="shared" si="112"/>
        <v>0</v>
      </c>
      <c r="AEN23" s="2"/>
      <c r="AEO23" s="2"/>
      <c r="AEP23" s="17"/>
      <c r="AEQ23" s="8"/>
      <c r="AER23" s="18"/>
      <c r="AES23" s="19">
        <f t="shared" si="113"/>
        <v>0</v>
      </c>
      <c r="AEU23" s="2"/>
      <c r="AEV23" s="2"/>
      <c r="AEW23" s="17"/>
      <c r="AEX23" s="8"/>
      <c r="AEY23" s="353"/>
      <c r="AEZ23" s="19">
        <f t="shared" si="114"/>
        <v>0</v>
      </c>
      <c r="AFB23" s="2"/>
      <c r="AFC23" s="2"/>
      <c r="AFD23" s="17"/>
      <c r="AFE23" s="8"/>
      <c r="AFF23" s="18"/>
      <c r="AFG23" s="19">
        <f t="shared" si="115"/>
        <v>0</v>
      </c>
      <c r="AFI23" s="2"/>
      <c r="AFJ23" s="2"/>
      <c r="AFK23" s="17"/>
      <c r="AFL23" s="8"/>
      <c r="AFM23" s="18"/>
      <c r="AFN23" s="19">
        <f t="shared" si="116"/>
        <v>0</v>
      </c>
      <c r="AFP23" s="2"/>
      <c r="AFQ23" s="2"/>
      <c r="AFR23" s="17"/>
      <c r="AFS23" s="8"/>
      <c r="AFT23" s="18"/>
      <c r="AFU23" s="19">
        <f t="shared" si="117"/>
        <v>0</v>
      </c>
      <c r="AFW23" s="2"/>
      <c r="AFX23" s="2"/>
      <c r="AFY23" s="17"/>
      <c r="AFZ23" s="8"/>
      <c r="AGA23" s="18"/>
      <c r="AGB23" s="19">
        <f t="shared" si="118"/>
        <v>0</v>
      </c>
      <c r="AGD23" s="2"/>
      <c r="AGE23" s="2"/>
      <c r="AGF23" s="17"/>
      <c r="AGG23" s="8"/>
      <c r="AGH23" s="18"/>
      <c r="AGI23" s="19">
        <f t="shared" si="119"/>
        <v>0</v>
      </c>
      <c r="AGK23" s="143" t="s">
        <v>169</v>
      </c>
      <c r="AGL23" s="141"/>
      <c r="AGM23" s="25"/>
      <c r="AGN23" s="143"/>
      <c r="AGO23" s="30"/>
      <c r="AGP23" s="19">
        <f t="shared" si="120"/>
        <v>0</v>
      </c>
      <c r="AGR23" s="143"/>
      <c r="AGS23" s="141"/>
      <c r="AGT23" s="25"/>
      <c r="AGU23" s="143"/>
      <c r="AGV23" s="30"/>
      <c r="AGW23" s="19">
        <f t="shared" si="121"/>
        <v>0</v>
      </c>
      <c r="AGY23" s="2"/>
      <c r="AGZ23" s="148"/>
      <c r="AHA23" s="17"/>
      <c r="AHB23" s="8"/>
      <c r="AHC23" s="18"/>
      <c r="AHD23" s="19">
        <f t="shared" si="122"/>
        <v>0</v>
      </c>
      <c r="AHF23" s="2"/>
      <c r="AHG23" s="148"/>
      <c r="AHH23" s="17"/>
      <c r="AHI23" s="8"/>
      <c r="AHJ23" s="18"/>
      <c r="AHK23" s="19">
        <f t="shared" si="123"/>
        <v>0</v>
      </c>
      <c r="AHM23" s="2"/>
      <c r="AHN23" s="148"/>
      <c r="AHO23" s="17"/>
      <c r="AHP23" s="8"/>
      <c r="AHQ23" s="18"/>
      <c r="AHR23" s="19">
        <f t="shared" si="124"/>
        <v>0</v>
      </c>
      <c r="AHT23" s="2"/>
      <c r="AHU23" s="148"/>
      <c r="AHV23" s="17"/>
      <c r="AHW23" s="8"/>
      <c r="AHX23" s="18"/>
      <c r="AHY23" s="19">
        <f t="shared" si="125"/>
        <v>0</v>
      </c>
      <c r="AIA23" s="2"/>
      <c r="AIB23" s="148"/>
      <c r="AIC23" s="17"/>
      <c r="AID23" s="8"/>
      <c r="AIE23" s="18"/>
      <c r="AIF23" s="19">
        <f t="shared" si="126"/>
        <v>0</v>
      </c>
      <c r="AIH23" s="2"/>
      <c r="AII23" s="148"/>
      <c r="AIJ23" s="17"/>
      <c r="AIK23" s="8"/>
      <c r="AIL23" s="18"/>
      <c r="AIM23" s="19">
        <f t="shared" si="127"/>
        <v>0</v>
      </c>
      <c r="AIO23" s="8"/>
      <c r="AIP23" s="2"/>
      <c r="AIQ23" s="17"/>
      <c r="AIR23" s="8"/>
      <c r="AIS23" s="18"/>
      <c r="AIT23" s="19">
        <f t="shared" si="128"/>
        <v>0</v>
      </c>
      <c r="AIV23" s="8"/>
      <c r="AIW23" s="2"/>
      <c r="AIX23" s="17"/>
      <c r="AIY23" s="8"/>
      <c r="AIZ23" s="18"/>
      <c r="AJA23" s="19">
        <f t="shared" si="129"/>
        <v>0</v>
      </c>
      <c r="AJC23" s="2"/>
      <c r="AJD23" s="2"/>
      <c r="AJE23" s="17"/>
      <c r="AJF23" s="8"/>
      <c r="AJG23" s="18"/>
      <c r="AJH23" s="19">
        <f t="shared" si="130"/>
        <v>0</v>
      </c>
      <c r="AJJ23" s="162"/>
      <c r="AJK23" s="40"/>
      <c r="AJL23" s="40"/>
      <c r="AJM23" s="143"/>
      <c r="AJN23" s="30"/>
      <c r="AJO23" s="19">
        <f t="shared" si="131"/>
        <v>0</v>
      </c>
      <c r="AJQ23" s="162"/>
      <c r="AJR23" s="40"/>
      <c r="AJS23" s="40"/>
      <c r="AJT23" s="143"/>
      <c r="AJU23" s="30"/>
      <c r="AJV23" s="19">
        <f t="shared" si="132"/>
        <v>0</v>
      </c>
      <c r="AJX23" s="162"/>
      <c r="AJY23" s="40"/>
      <c r="AJZ23" s="40"/>
      <c r="AKA23" s="143"/>
      <c r="AKB23" s="30"/>
      <c r="AKC23" s="19">
        <f t="shared" si="133"/>
        <v>0</v>
      </c>
      <c r="AKE23" s="2"/>
      <c r="AKF23" s="2"/>
      <c r="AKG23" s="17"/>
      <c r="AKH23" s="8"/>
      <c r="AKI23" s="18"/>
      <c r="AKJ23" s="19">
        <f t="shared" si="134"/>
        <v>0</v>
      </c>
    </row>
    <row r="24" spans="1:972">
      <c r="A24" s="2"/>
      <c r="B24" s="2"/>
      <c r="C24" s="17"/>
      <c r="D24" s="8"/>
      <c r="E24" s="18"/>
      <c r="F24" s="19">
        <f t="shared" si="2"/>
        <v>0</v>
      </c>
      <c r="H24" s="2"/>
      <c r="I24" s="2"/>
      <c r="J24" s="17"/>
      <c r="K24" s="8"/>
      <c r="L24" s="18"/>
      <c r="M24" s="19">
        <f t="shared" si="140"/>
        <v>0</v>
      </c>
      <c r="O24" s="2"/>
      <c r="P24" s="2"/>
      <c r="Q24" s="17"/>
      <c r="R24" s="8"/>
      <c r="S24" s="18"/>
      <c r="T24" s="19">
        <f t="shared" si="4"/>
        <v>0</v>
      </c>
      <c r="V24" s="2"/>
      <c r="W24" s="2"/>
      <c r="X24" s="17"/>
      <c r="Y24" s="8"/>
      <c r="Z24" s="18"/>
      <c r="AA24" s="19">
        <f t="shared" si="5"/>
        <v>0</v>
      </c>
      <c r="AC24" s="2"/>
      <c r="AD24" s="2"/>
      <c r="AE24" s="17"/>
      <c r="AF24" s="8"/>
      <c r="AG24" s="18"/>
      <c r="AH24" s="19">
        <f t="shared" si="143"/>
        <v>0</v>
      </c>
      <c r="AJ24" s="397"/>
      <c r="AK24" s="2"/>
      <c r="AL24" s="17"/>
      <c r="AM24" s="8"/>
      <c r="AN24" s="18"/>
      <c r="AO24" s="19">
        <f t="shared" si="7"/>
        <v>0</v>
      </c>
      <c r="AQ24" s="2"/>
      <c r="AR24" s="2"/>
      <c r="AS24" s="17"/>
      <c r="AT24" s="8"/>
      <c r="AU24" s="18"/>
      <c r="AV24" s="19">
        <f t="shared" si="8"/>
        <v>0</v>
      </c>
      <c r="AX24" s="2"/>
      <c r="AY24" s="2"/>
      <c r="AZ24" s="17"/>
      <c r="BA24" s="8"/>
      <c r="BB24" s="18"/>
      <c r="BC24" s="19">
        <f t="shared" si="9"/>
        <v>0</v>
      </c>
      <c r="BE24" s="2"/>
      <c r="BF24" s="2"/>
      <c r="BG24" s="17"/>
      <c r="BH24" s="8"/>
      <c r="BI24" s="18"/>
      <c r="BJ24" s="19">
        <f t="shared" si="10"/>
        <v>0</v>
      </c>
      <c r="BL24" s="2"/>
      <c r="BM24" s="2"/>
      <c r="BN24" s="17"/>
      <c r="BO24" s="8"/>
      <c r="BP24" s="18"/>
      <c r="BQ24" s="19">
        <f t="shared" si="136"/>
        <v>0</v>
      </c>
      <c r="BS24" s="2"/>
      <c r="BT24" s="2"/>
      <c r="BU24" s="17"/>
      <c r="BV24" s="8"/>
      <c r="BW24" s="18"/>
      <c r="BX24" s="19">
        <f t="shared" si="11"/>
        <v>0</v>
      </c>
      <c r="BZ24" s="2"/>
      <c r="CA24" s="2"/>
      <c r="CB24" s="17"/>
      <c r="CC24" s="8"/>
      <c r="CD24" s="18"/>
      <c r="CE24" s="19">
        <f t="shared" si="135"/>
        <v>0</v>
      </c>
      <c r="CG24" s="2"/>
      <c r="CH24" s="2"/>
      <c r="CI24" s="17"/>
      <c r="CJ24" s="8"/>
      <c r="CK24" s="18"/>
      <c r="CL24" s="19">
        <f t="shared" si="141"/>
        <v>0</v>
      </c>
      <c r="CN24" s="2"/>
      <c r="CO24" s="2"/>
      <c r="CP24" s="17"/>
      <c r="CQ24" s="8"/>
      <c r="CR24" s="18"/>
      <c r="CS24" s="19">
        <f t="shared" si="13"/>
        <v>0</v>
      </c>
      <c r="CU24" s="2"/>
      <c r="CV24" s="2"/>
      <c r="CW24" s="17"/>
      <c r="CX24" s="8"/>
      <c r="CY24" s="18"/>
      <c r="CZ24" s="19">
        <f t="shared" si="14"/>
        <v>0</v>
      </c>
      <c r="DB24" s="2"/>
      <c r="DC24" s="2"/>
      <c r="DD24" s="17"/>
      <c r="DE24" s="8"/>
      <c r="DF24" s="18"/>
      <c r="DG24" s="19">
        <f t="shared" si="15"/>
        <v>0</v>
      </c>
      <c r="DI24" s="2"/>
      <c r="DJ24" s="2"/>
      <c r="DK24" s="17"/>
      <c r="DL24" s="8"/>
      <c r="DM24" s="18"/>
      <c r="DN24" s="19">
        <f t="shared" si="16"/>
        <v>0</v>
      </c>
      <c r="DP24" s="2"/>
      <c r="DQ24" s="2"/>
      <c r="DR24" s="17"/>
      <c r="DS24" s="8"/>
      <c r="DT24" s="18"/>
      <c r="DU24" s="19">
        <f t="shared" si="17"/>
        <v>0</v>
      </c>
      <c r="DW24" s="2"/>
      <c r="DX24" s="2"/>
      <c r="DY24" s="17"/>
      <c r="DZ24" s="8"/>
      <c r="EA24" s="18"/>
      <c r="EB24" s="19">
        <f t="shared" si="18"/>
        <v>0</v>
      </c>
      <c r="ED24" s="2"/>
      <c r="EE24" s="2"/>
      <c r="EF24" s="17"/>
      <c r="EG24" s="8"/>
      <c r="EH24" s="18"/>
      <c r="EI24" s="19">
        <f t="shared" si="19"/>
        <v>0</v>
      </c>
      <c r="EK24" s="2"/>
      <c r="EL24" s="2"/>
      <c r="EM24" s="17"/>
      <c r="EN24" s="8"/>
      <c r="EO24" s="18"/>
      <c r="EP24" s="19">
        <f t="shared" si="20"/>
        <v>0</v>
      </c>
      <c r="ER24" s="2"/>
      <c r="ES24" s="2"/>
      <c r="ET24" s="17"/>
      <c r="EU24" s="8"/>
      <c r="EV24" s="18"/>
      <c r="EW24" s="19">
        <f t="shared" si="21"/>
        <v>0</v>
      </c>
      <c r="EY24" s="2"/>
      <c r="EZ24" s="2"/>
      <c r="FA24" s="17"/>
      <c r="FB24" s="8"/>
      <c r="FC24" s="18"/>
      <c r="FD24" s="19">
        <f t="shared" si="22"/>
        <v>0</v>
      </c>
      <c r="FF24" s="8"/>
      <c r="FG24" s="2"/>
      <c r="FH24" s="186"/>
      <c r="FI24" s="36"/>
      <c r="FJ24" s="18"/>
      <c r="FK24" s="187">
        <f t="shared" si="23"/>
        <v>0</v>
      </c>
      <c r="FM24" s="8"/>
      <c r="FN24" s="2"/>
      <c r="FO24" s="186"/>
      <c r="FP24" s="36"/>
      <c r="FQ24" s="18"/>
      <c r="FR24" s="187">
        <f t="shared" si="24"/>
        <v>0</v>
      </c>
      <c r="FT24" s="8"/>
      <c r="FU24" s="2"/>
      <c r="FV24" s="17"/>
      <c r="FW24" s="8"/>
      <c r="FX24" s="18"/>
      <c r="FY24" s="19">
        <f t="shared" si="25"/>
        <v>0</v>
      </c>
      <c r="GA24" s="8"/>
      <c r="GB24" s="2"/>
      <c r="GC24" s="17"/>
      <c r="GD24" s="8"/>
      <c r="GE24" s="18"/>
      <c r="GF24" s="19">
        <f t="shared" si="142"/>
        <v>0</v>
      </c>
      <c r="GH24" s="2"/>
      <c r="GI24" s="2"/>
      <c r="GJ24" s="17"/>
      <c r="GK24" s="8"/>
      <c r="GL24" s="18"/>
      <c r="GM24" s="19">
        <f t="shared" si="27"/>
        <v>0</v>
      </c>
      <c r="GO24" s="2"/>
      <c r="GP24" s="2"/>
      <c r="GQ24" s="17"/>
      <c r="GR24" s="8"/>
      <c r="GS24" s="18"/>
      <c r="GT24" s="19">
        <f t="shared" si="28"/>
        <v>0</v>
      </c>
      <c r="GV24" s="2"/>
      <c r="GW24" s="2"/>
      <c r="GX24" s="17"/>
      <c r="GY24" s="8"/>
      <c r="GZ24" s="18"/>
      <c r="HA24" s="19">
        <f t="shared" si="29"/>
        <v>0</v>
      </c>
      <c r="HC24" s="2"/>
      <c r="HD24" s="2"/>
      <c r="HE24" s="17"/>
      <c r="HF24" s="8"/>
      <c r="HG24" s="18"/>
      <c r="HH24" s="19">
        <f t="shared" si="30"/>
        <v>0</v>
      </c>
      <c r="HJ24" s="2"/>
      <c r="HK24" s="2"/>
      <c r="HL24" s="17"/>
      <c r="HM24" s="8"/>
      <c r="HN24" s="18"/>
      <c r="HO24" s="19">
        <f t="shared" si="31"/>
        <v>0</v>
      </c>
      <c r="HQ24" s="2"/>
      <c r="HR24" s="2"/>
      <c r="HS24" s="17"/>
      <c r="HT24" s="8"/>
      <c r="HU24" s="18"/>
      <c r="HV24" s="19">
        <f t="shared" si="32"/>
        <v>0</v>
      </c>
      <c r="HX24" s="2"/>
      <c r="HY24" s="2"/>
      <c r="HZ24" s="17"/>
      <c r="IA24" s="8"/>
      <c r="IB24" s="18"/>
      <c r="IC24" s="19">
        <f t="shared" si="33"/>
        <v>0</v>
      </c>
      <c r="IE24" s="2"/>
      <c r="IF24" s="2"/>
      <c r="IG24" s="17"/>
      <c r="IH24" s="8"/>
      <c r="II24" s="18"/>
      <c r="IJ24" s="19">
        <f t="shared" si="34"/>
        <v>0</v>
      </c>
      <c r="IL24" s="2"/>
      <c r="IM24" s="2"/>
      <c r="IN24" s="17"/>
      <c r="IO24" s="8"/>
      <c r="IP24" s="18"/>
      <c r="IQ24" s="19">
        <f t="shared" si="35"/>
        <v>0</v>
      </c>
      <c r="IS24" s="8"/>
      <c r="IT24" s="39"/>
      <c r="IU24" s="30"/>
      <c r="IV24" s="143"/>
      <c r="IW24" s="30"/>
      <c r="IX24" s="19">
        <f t="shared" si="36"/>
        <v>0</v>
      </c>
      <c r="IZ24" s="8"/>
      <c r="JA24" s="39"/>
      <c r="JB24" s="30"/>
      <c r="JC24" s="143"/>
      <c r="JD24" s="30"/>
      <c r="JE24" s="19">
        <f t="shared" si="37"/>
        <v>0</v>
      </c>
      <c r="JG24" s="8"/>
      <c r="JH24" s="39"/>
      <c r="JI24" s="30"/>
      <c r="JJ24" s="279"/>
      <c r="JK24" s="30"/>
      <c r="JL24" s="19">
        <f t="shared" si="38"/>
        <v>0</v>
      </c>
      <c r="JN24" s="8"/>
      <c r="JO24" s="39"/>
      <c r="JP24" s="30"/>
      <c r="JQ24" s="279"/>
      <c r="JR24" s="30"/>
      <c r="JS24" s="19">
        <f t="shared" si="39"/>
        <v>0</v>
      </c>
      <c r="JU24" s="8"/>
      <c r="JV24" s="39"/>
      <c r="JW24" s="30"/>
      <c r="JX24" s="143"/>
      <c r="JY24" s="30"/>
      <c r="JZ24" s="19">
        <f t="shared" si="40"/>
        <v>0</v>
      </c>
      <c r="KB24" s="8"/>
      <c r="KC24" s="39"/>
      <c r="KD24" s="30"/>
      <c r="KE24" s="143"/>
      <c r="KF24" s="30"/>
      <c r="KG24" s="19">
        <f t="shared" si="41"/>
        <v>0</v>
      </c>
      <c r="KI24" s="8"/>
      <c r="KJ24" s="39"/>
      <c r="KK24" s="30"/>
      <c r="KL24" s="143"/>
      <c r="KM24" s="30"/>
      <c r="KN24" s="19">
        <f t="shared" si="42"/>
        <v>0</v>
      </c>
      <c r="KP24" s="8"/>
      <c r="KQ24" s="39"/>
      <c r="KR24" s="30"/>
      <c r="KS24" s="143"/>
      <c r="KT24" s="30"/>
      <c r="KU24" s="19">
        <f t="shared" si="43"/>
        <v>0</v>
      </c>
      <c r="KW24" s="8"/>
      <c r="KX24" s="39"/>
      <c r="KY24" s="30"/>
      <c r="KZ24" s="143"/>
      <c r="LA24" s="30"/>
      <c r="LB24" s="19">
        <f t="shared" si="44"/>
        <v>0</v>
      </c>
      <c r="LD24" s="8"/>
      <c r="LE24" s="39"/>
      <c r="LF24" s="30"/>
      <c r="LG24" s="143"/>
      <c r="LH24" s="30"/>
      <c r="LI24" s="19">
        <f t="shared" si="45"/>
        <v>0</v>
      </c>
      <c r="LK24" s="8"/>
      <c r="LL24" s="39"/>
      <c r="LM24" s="30"/>
      <c r="LN24" s="143"/>
      <c r="LO24" s="30"/>
      <c r="LP24" s="19">
        <f t="shared" si="46"/>
        <v>0</v>
      </c>
      <c r="LR24" s="8"/>
      <c r="LS24" s="39"/>
      <c r="LT24" s="30"/>
      <c r="LU24" s="143"/>
      <c r="LV24" s="30"/>
      <c r="LW24" s="19">
        <f t="shared" si="47"/>
        <v>0</v>
      </c>
      <c r="LY24" s="8"/>
      <c r="LZ24" s="39"/>
      <c r="MA24" s="30"/>
      <c r="MB24" s="143"/>
      <c r="MC24" s="30"/>
      <c r="MD24" s="19">
        <f t="shared" si="48"/>
        <v>0</v>
      </c>
      <c r="MF24" s="2"/>
      <c r="MG24" s="2"/>
      <c r="MH24" s="17"/>
      <c r="MI24" s="8"/>
      <c r="MJ24" s="18"/>
      <c r="MK24" s="19">
        <f t="shared" si="49"/>
        <v>0</v>
      </c>
      <c r="MM24" s="2"/>
      <c r="MN24" s="2"/>
      <c r="MO24" s="17"/>
      <c r="MP24" s="8"/>
      <c r="MQ24" s="18"/>
      <c r="MR24" s="19">
        <f t="shared" si="50"/>
        <v>0</v>
      </c>
      <c r="MT24" s="2"/>
      <c r="MU24" s="2"/>
      <c r="MV24" s="17"/>
      <c r="MW24" s="8"/>
      <c r="MX24" s="18"/>
      <c r="MY24" s="19">
        <f t="shared" si="51"/>
        <v>0</v>
      </c>
      <c r="NA24" s="2"/>
      <c r="NB24" s="2"/>
      <c r="NC24" s="17"/>
      <c r="ND24" s="8"/>
      <c r="NE24" s="18"/>
      <c r="NF24" s="19">
        <f t="shared" si="52"/>
        <v>0</v>
      </c>
      <c r="NH24" s="2"/>
      <c r="NI24" s="2"/>
      <c r="NJ24" s="17"/>
      <c r="NK24" s="8"/>
      <c r="NL24" s="18"/>
      <c r="NM24" s="19">
        <f t="shared" si="53"/>
        <v>0</v>
      </c>
      <c r="NO24" s="2"/>
      <c r="NP24" s="2"/>
      <c r="NQ24" s="17"/>
      <c r="NR24" s="8"/>
      <c r="NS24" s="18"/>
      <c r="NT24" s="19">
        <f t="shared" si="54"/>
        <v>0</v>
      </c>
      <c r="NV24" s="2"/>
      <c r="NW24" s="2"/>
      <c r="NX24" s="17"/>
      <c r="NY24" s="8"/>
      <c r="NZ24" s="18"/>
      <c r="OA24" s="19">
        <f t="shared" si="55"/>
        <v>0</v>
      </c>
      <c r="OC24" s="8"/>
      <c r="OD24" s="2"/>
      <c r="OE24" s="17"/>
      <c r="OF24" s="8"/>
      <c r="OG24" s="18"/>
      <c r="OH24" s="19">
        <f t="shared" si="56"/>
        <v>0</v>
      </c>
      <c r="OJ24" s="2"/>
      <c r="OK24" s="2"/>
      <c r="OL24" s="17"/>
      <c r="OM24" s="8"/>
      <c r="ON24" s="18"/>
      <c r="OO24" s="19">
        <f t="shared" si="57"/>
        <v>0</v>
      </c>
      <c r="OQ24" s="2"/>
      <c r="OR24" s="2"/>
      <c r="OS24" s="17"/>
      <c r="OT24" s="8"/>
      <c r="OU24" s="18"/>
      <c r="OV24" s="19">
        <f t="shared" si="58"/>
        <v>0</v>
      </c>
      <c r="OX24" s="2"/>
      <c r="OY24" s="2"/>
      <c r="OZ24" s="17"/>
      <c r="PA24" s="8"/>
      <c r="PB24" s="18"/>
      <c r="PC24" s="19">
        <f t="shared" si="59"/>
        <v>0</v>
      </c>
      <c r="PE24" s="2"/>
      <c r="PF24" s="2"/>
      <c r="PG24" s="17"/>
      <c r="PH24" s="8"/>
      <c r="PI24" s="18"/>
      <c r="PJ24" s="19">
        <f t="shared" si="60"/>
        <v>0</v>
      </c>
      <c r="PL24" s="2"/>
      <c r="PM24" s="2"/>
      <c r="PN24" s="17"/>
      <c r="PO24" s="8"/>
      <c r="PP24" s="18"/>
      <c r="PQ24" s="19">
        <f t="shared" si="61"/>
        <v>0</v>
      </c>
      <c r="PS24" s="2"/>
      <c r="PT24" s="2"/>
      <c r="PU24" s="17"/>
      <c r="PV24" s="8"/>
      <c r="PW24" s="18"/>
      <c r="PX24" s="19">
        <f t="shared" si="62"/>
        <v>0</v>
      </c>
      <c r="PZ24" s="2"/>
      <c r="QA24" s="2"/>
      <c r="QB24" s="17"/>
      <c r="QC24" s="8"/>
      <c r="QD24" s="18"/>
      <c r="QE24" s="19">
        <f t="shared" si="63"/>
        <v>0</v>
      </c>
      <c r="QG24" s="2"/>
      <c r="QH24" s="2"/>
      <c r="QI24" s="17"/>
      <c r="QJ24" s="8"/>
      <c r="QK24" s="18"/>
      <c r="QL24" s="19">
        <f t="shared" si="64"/>
        <v>0</v>
      </c>
      <c r="QN24" s="2"/>
      <c r="QO24" s="2"/>
      <c r="QP24" s="17"/>
      <c r="QQ24" s="8"/>
      <c r="QR24" s="18"/>
      <c r="QS24" s="19">
        <f t="shared" si="65"/>
        <v>0</v>
      </c>
      <c r="QU24" s="2"/>
      <c r="QV24" s="2"/>
      <c r="QW24" s="17"/>
      <c r="QX24" s="8"/>
      <c r="QY24" s="18"/>
      <c r="QZ24" s="19">
        <f t="shared" si="66"/>
        <v>0</v>
      </c>
      <c r="RB24" s="2"/>
      <c r="RC24" s="2"/>
      <c r="RD24" s="17"/>
      <c r="RE24" s="8"/>
      <c r="RF24" s="18"/>
      <c r="RG24" s="19">
        <f t="shared" si="67"/>
        <v>0</v>
      </c>
      <c r="RI24" s="2"/>
      <c r="RJ24" s="2"/>
      <c r="RK24" s="17"/>
      <c r="RL24" s="8"/>
      <c r="RM24" s="18"/>
      <c r="RN24" s="19">
        <f t="shared" si="68"/>
        <v>0</v>
      </c>
      <c r="RP24" s="2"/>
      <c r="RQ24" s="2"/>
      <c r="RR24" s="17"/>
      <c r="RS24" s="8"/>
      <c r="RT24" s="18"/>
      <c r="RU24" s="19">
        <f t="shared" si="69"/>
        <v>0</v>
      </c>
      <c r="RW24" s="2"/>
      <c r="RX24" s="2"/>
      <c r="RY24" s="17"/>
      <c r="RZ24" s="8"/>
      <c r="SA24" s="18"/>
      <c r="SB24" s="19">
        <f t="shared" si="70"/>
        <v>0</v>
      </c>
      <c r="SD24" s="2"/>
      <c r="SE24" s="2"/>
      <c r="SF24" s="17"/>
      <c r="SG24" s="8"/>
      <c r="SH24" s="18"/>
      <c r="SI24" s="19">
        <f t="shared" si="71"/>
        <v>0</v>
      </c>
      <c r="SK24" s="8"/>
      <c r="SL24" s="2"/>
      <c r="SM24" s="17"/>
      <c r="SN24" s="8"/>
      <c r="SO24" s="18"/>
      <c r="SP24" s="19">
        <f t="shared" si="72"/>
        <v>0</v>
      </c>
      <c r="SR24" s="2"/>
      <c r="SS24" s="2"/>
      <c r="ST24" s="17"/>
      <c r="SU24" s="8"/>
      <c r="SV24" s="18"/>
      <c r="SW24" s="19">
        <f t="shared" si="73"/>
        <v>0</v>
      </c>
      <c r="SY24" s="2"/>
      <c r="SZ24" s="2"/>
      <c r="TA24" s="17"/>
      <c r="TB24" s="8"/>
      <c r="TC24" s="18"/>
      <c r="TD24" s="19">
        <f t="shared" si="74"/>
        <v>0</v>
      </c>
      <c r="TF24" s="8"/>
      <c r="TG24" s="2"/>
      <c r="TH24" s="17"/>
      <c r="TI24" s="8"/>
      <c r="TJ24" s="18"/>
      <c r="TK24" s="19">
        <f t="shared" si="75"/>
        <v>0</v>
      </c>
      <c r="TM24" s="2"/>
      <c r="TN24" s="2"/>
      <c r="TO24" s="17"/>
      <c r="TP24" s="8"/>
      <c r="TQ24" s="18"/>
      <c r="TR24" s="19">
        <f t="shared" si="76"/>
        <v>0</v>
      </c>
      <c r="TT24" s="8"/>
      <c r="TU24" s="2"/>
      <c r="TV24" s="25"/>
      <c r="TW24" s="8"/>
      <c r="TX24" s="30"/>
      <c r="TY24" s="19">
        <f t="shared" si="77"/>
        <v>0</v>
      </c>
      <c r="UA24" s="2"/>
      <c r="UB24" s="2"/>
      <c r="UC24" s="17"/>
      <c r="UD24" s="8"/>
      <c r="UE24" s="18"/>
      <c r="UF24" s="19">
        <f t="shared" si="78"/>
        <v>0</v>
      </c>
      <c r="UH24" s="2"/>
      <c r="UI24" s="2"/>
      <c r="UJ24" s="17"/>
      <c r="UK24" s="8"/>
      <c r="UL24" s="18"/>
      <c r="UM24" s="19">
        <f t="shared" si="79"/>
        <v>0</v>
      </c>
      <c r="UO24" s="2"/>
      <c r="UP24" s="2"/>
      <c r="UQ24" s="17"/>
      <c r="UR24" s="8"/>
      <c r="US24" s="18"/>
      <c r="UT24" s="19">
        <f t="shared" si="80"/>
        <v>0</v>
      </c>
      <c r="UV24" s="128"/>
      <c r="UW24" s="37"/>
      <c r="UX24" s="188"/>
      <c r="UY24" s="157"/>
      <c r="UZ24" s="30"/>
      <c r="VA24" s="187">
        <f t="shared" si="81"/>
        <v>0</v>
      </c>
      <c r="VC24" s="8"/>
      <c r="VD24" s="2"/>
      <c r="VE24" s="186"/>
      <c r="VF24" s="209"/>
      <c r="VG24" s="18"/>
      <c r="VH24" s="187">
        <f t="shared" si="82"/>
        <v>0</v>
      </c>
      <c r="VJ24" s="8"/>
      <c r="VK24" s="2"/>
      <c r="VL24" s="17"/>
      <c r="VM24" s="8"/>
      <c r="VN24" s="18"/>
      <c r="VO24" s="19">
        <f t="shared" si="83"/>
        <v>0</v>
      </c>
      <c r="VQ24" s="2"/>
      <c r="VR24" s="2"/>
      <c r="VS24" s="17"/>
      <c r="VT24" s="8"/>
      <c r="VU24" s="18"/>
      <c r="VV24" s="19">
        <f t="shared" si="84"/>
        <v>0</v>
      </c>
      <c r="VX24" s="8"/>
      <c r="VY24" s="2"/>
      <c r="VZ24" s="17"/>
      <c r="WA24" s="8"/>
      <c r="WB24" s="18"/>
      <c r="WC24" s="19">
        <f t="shared" si="85"/>
        <v>0</v>
      </c>
      <c r="WE24" s="2"/>
      <c r="WF24" s="2"/>
      <c r="WG24" s="17"/>
      <c r="WH24" s="8"/>
      <c r="WI24" s="18"/>
      <c r="WJ24" s="19">
        <f t="shared" si="86"/>
        <v>0</v>
      </c>
      <c r="WL24" s="2"/>
      <c r="WM24" s="2"/>
      <c r="WN24" s="17"/>
      <c r="WO24" s="8"/>
      <c r="WP24" s="18"/>
      <c r="WQ24" s="19">
        <f t="shared" si="87"/>
        <v>0</v>
      </c>
      <c r="WS24" s="2"/>
      <c r="WT24" s="2"/>
      <c r="WU24" s="17"/>
      <c r="WV24" s="8"/>
      <c r="WW24" s="18"/>
      <c r="WX24" s="19">
        <f t="shared" si="88"/>
        <v>0</v>
      </c>
      <c r="WZ24" s="2"/>
      <c r="XA24" s="2"/>
      <c r="XB24" s="17"/>
      <c r="XC24" s="8"/>
      <c r="XD24" s="18"/>
      <c r="XE24" s="19">
        <f t="shared" si="0"/>
        <v>0</v>
      </c>
      <c r="XG24" s="2"/>
      <c r="XH24" s="2"/>
      <c r="XI24" s="17"/>
      <c r="XJ24" s="8"/>
      <c r="XK24" s="18"/>
      <c r="XL24" s="19">
        <f t="shared" si="89"/>
        <v>0</v>
      </c>
      <c r="XN24" s="8"/>
      <c r="XO24" s="2"/>
      <c r="XP24" s="17"/>
      <c r="XQ24" s="8"/>
      <c r="XR24" s="18"/>
      <c r="XS24" s="19">
        <f t="shared" si="90"/>
        <v>0</v>
      </c>
      <c r="XU24" s="2"/>
      <c r="XV24" s="2"/>
      <c r="XW24" s="17"/>
      <c r="XX24" s="8"/>
      <c r="XY24" s="18"/>
      <c r="XZ24" s="19">
        <f t="shared" si="91"/>
        <v>0</v>
      </c>
      <c r="YB24" s="2"/>
      <c r="YC24" s="2"/>
      <c r="YD24" s="17"/>
      <c r="YE24" s="8"/>
      <c r="YF24" s="18"/>
      <c r="YG24" s="19">
        <f t="shared" si="92"/>
        <v>0</v>
      </c>
      <c r="YI24" s="2"/>
      <c r="YJ24" s="2"/>
      <c r="YK24" s="17"/>
      <c r="YL24" s="8"/>
      <c r="YM24" s="18"/>
      <c r="YN24" s="19">
        <f t="shared" si="93"/>
        <v>0</v>
      </c>
      <c r="YP24" s="8"/>
      <c r="YQ24" s="2"/>
      <c r="YR24" s="17"/>
      <c r="YS24" s="8"/>
      <c r="YT24" s="18"/>
      <c r="YU24" s="19">
        <f t="shared" si="94"/>
        <v>0</v>
      </c>
      <c r="YW24" s="2"/>
      <c r="YX24" s="2"/>
      <c r="YY24" s="17"/>
      <c r="YZ24" s="8"/>
      <c r="ZA24" s="18"/>
      <c r="ZB24" s="19">
        <f t="shared" si="95"/>
        <v>0</v>
      </c>
      <c r="ZD24" s="2"/>
      <c r="ZE24" s="2"/>
      <c r="ZF24" s="17"/>
      <c r="ZG24" s="8"/>
      <c r="ZH24" s="18"/>
      <c r="ZI24" s="19">
        <f t="shared" si="96"/>
        <v>0</v>
      </c>
      <c r="ZK24" s="2"/>
      <c r="ZL24" s="2"/>
      <c r="ZM24" s="17"/>
      <c r="ZN24" s="8"/>
      <c r="ZO24" s="18"/>
      <c r="ZP24" s="19">
        <f t="shared" si="97"/>
        <v>0</v>
      </c>
      <c r="ZR24" s="2"/>
      <c r="ZS24" s="2"/>
      <c r="ZT24" s="17"/>
      <c r="ZU24" s="8"/>
      <c r="ZV24" s="18"/>
      <c r="ZW24" s="19">
        <f t="shared" si="98"/>
        <v>0</v>
      </c>
      <c r="ZY24" s="2"/>
      <c r="ZZ24" s="2"/>
      <c r="AAA24" s="17"/>
      <c r="AAB24" s="8"/>
      <c r="AAC24" s="18"/>
      <c r="AAD24" s="19">
        <f t="shared" si="99"/>
        <v>0</v>
      </c>
      <c r="AAF24" s="2"/>
      <c r="AAG24" s="2"/>
      <c r="AAH24" s="17"/>
      <c r="AAI24" s="8"/>
      <c r="AAJ24" s="18"/>
      <c r="AAK24" s="19">
        <f t="shared" si="100"/>
        <v>0</v>
      </c>
      <c r="AAM24" s="2"/>
      <c r="AAN24" s="2"/>
      <c r="AAO24" s="17"/>
      <c r="AAP24" s="8"/>
      <c r="AAQ24" s="18"/>
      <c r="AAR24" s="19">
        <f t="shared" si="101"/>
        <v>0</v>
      </c>
      <c r="AAT24" s="2"/>
      <c r="AAU24" s="2"/>
      <c r="AAV24" s="17"/>
      <c r="AAW24" s="8"/>
      <c r="AAX24" s="18"/>
      <c r="AAY24" s="19">
        <f t="shared" si="137"/>
        <v>0</v>
      </c>
      <c r="ABA24" s="2"/>
      <c r="ABB24" s="2"/>
      <c r="ABC24" s="17"/>
      <c r="ABD24" s="8"/>
      <c r="ABE24" s="18"/>
      <c r="ABF24" s="19">
        <f t="shared" si="102"/>
        <v>0</v>
      </c>
      <c r="ABH24" s="2"/>
      <c r="ABI24" s="2"/>
      <c r="ABJ24" s="17"/>
      <c r="ABK24" s="8"/>
      <c r="ABL24" s="18"/>
      <c r="ABM24" s="19">
        <f t="shared" si="103"/>
        <v>0</v>
      </c>
      <c r="ABO24" s="2"/>
      <c r="ABP24" s="2"/>
      <c r="ABQ24" s="17"/>
      <c r="ABR24" s="8"/>
      <c r="ABS24" s="18"/>
      <c r="ABT24" s="19">
        <f t="shared" si="139"/>
        <v>0</v>
      </c>
      <c r="ABV24" s="2"/>
      <c r="ABW24" s="2"/>
      <c r="ABX24" s="17"/>
      <c r="ABY24" s="8"/>
      <c r="ABZ24" s="18"/>
      <c r="ACA24" s="19">
        <f t="shared" si="104"/>
        <v>0</v>
      </c>
      <c r="ACC24" s="2"/>
      <c r="ACD24" s="2"/>
      <c r="ACE24" s="17"/>
      <c r="ACF24" s="8"/>
      <c r="ACG24" s="18"/>
      <c r="ACH24" s="19">
        <f t="shared" si="105"/>
        <v>0</v>
      </c>
      <c r="ACJ24" s="2"/>
      <c r="ACK24" s="2"/>
      <c r="ACL24" s="17"/>
      <c r="ACM24" s="8"/>
      <c r="ACN24" s="18"/>
      <c r="ACO24" s="19">
        <f t="shared" si="106"/>
        <v>0</v>
      </c>
      <c r="ACQ24" s="2"/>
      <c r="ACR24" s="2"/>
      <c r="ACS24" s="17"/>
      <c r="ACT24" s="8"/>
      <c r="ACU24" s="18"/>
      <c r="ACV24" s="19">
        <f t="shared" si="138"/>
        <v>0</v>
      </c>
      <c r="ACX24" s="2"/>
      <c r="ACY24" s="2"/>
      <c r="ACZ24" s="17"/>
      <c r="ADA24" s="8"/>
      <c r="ADB24" s="18"/>
      <c r="ADC24" s="19">
        <f t="shared" si="107"/>
        <v>0</v>
      </c>
      <c r="ADE24" s="2"/>
      <c r="ADF24" s="2"/>
      <c r="ADG24" s="17"/>
      <c r="ADH24" s="8"/>
      <c r="ADI24" s="18"/>
      <c r="ADJ24" s="19">
        <f t="shared" si="108"/>
        <v>0</v>
      </c>
      <c r="ADL24" s="2"/>
      <c r="ADM24" s="2"/>
      <c r="ADN24" s="17"/>
      <c r="ADO24" s="8"/>
      <c r="ADP24" s="18"/>
      <c r="ADQ24" s="19">
        <f t="shared" si="109"/>
        <v>0</v>
      </c>
      <c r="ADS24" s="2"/>
      <c r="ADT24" s="2"/>
      <c r="ADU24" s="17"/>
      <c r="ADV24" s="8"/>
      <c r="ADW24" s="18"/>
      <c r="ADX24" s="19">
        <f t="shared" si="110"/>
        <v>0</v>
      </c>
      <c r="ADZ24" s="2"/>
      <c r="AEA24" s="2"/>
      <c r="AEB24" s="17"/>
      <c r="AEC24" s="8"/>
      <c r="AED24" s="18"/>
      <c r="AEE24" s="19">
        <f t="shared" si="111"/>
        <v>0</v>
      </c>
      <c r="AEG24" s="2"/>
      <c r="AEH24" s="2"/>
      <c r="AEI24" s="17"/>
      <c r="AEJ24" s="8"/>
      <c r="AEK24" s="18"/>
      <c r="AEL24" s="19">
        <f t="shared" si="112"/>
        <v>0</v>
      </c>
      <c r="AEN24" s="2"/>
      <c r="AEO24" s="2"/>
      <c r="AEP24" s="17"/>
      <c r="AEQ24" s="8"/>
      <c r="AER24" s="18"/>
      <c r="AES24" s="19">
        <f t="shared" si="113"/>
        <v>0</v>
      </c>
      <c r="AEU24" s="2"/>
      <c r="AEV24" s="2"/>
      <c r="AEW24" s="17"/>
      <c r="AEX24" s="8"/>
      <c r="AEY24" s="353"/>
      <c r="AEZ24" s="19">
        <f t="shared" si="114"/>
        <v>0</v>
      </c>
      <c r="AFB24" s="2"/>
      <c r="AFC24" s="2"/>
      <c r="AFD24" s="17"/>
      <c r="AFE24" s="8"/>
      <c r="AFF24" s="18"/>
      <c r="AFG24" s="19">
        <f t="shared" si="115"/>
        <v>0</v>
      </c>
      <c r="AFI24" s="2"/>
      <c r="AFJ24" s="2"/>
      <c r="AFK24" s="17"/>
      <c r="AFL24" s="8"/>
      <c r="AFM24" s="18"/>
      <c r="AFN24" s="19">
        <f t="shared" si="116"/>
        <v>0</v>
      </c>
      <c r="AFP24" s="2"/>
      <c r="AFQ24" s="2"/>
      <c r="AFR24" s="17"/>
      <c r="AFS24" s="8"/>
      <c r="AFT24" s="18"/>
      <c r="AFU24" s="19">
        <f t="shared" si="117"/>
        <v>0</v>
      </c>
      <c r="AFW24" s="2"/>
      <c r="AFX24" s="2"/>
      <c r="AFY24" s="17"/>
      <c r="AFZ24" s="8"/>
      <c r="AGA24" s="18"/>
      <c r="AGB24" s="19">
        <f t="shared" si="118"/>
        <v>0</v>
      </c>
      <c r="AGD24" s="2"/>
      <c r="AGE24" s="2"/>
      <c r="AGF24" s="17"/>
      <c r="AGG24" s="8"/>
      <c r="AGH24" s="18"/>
      <c r="AGI24" s="19">
        <f t="shared" si="119"/>
        <v>0</v>
      </c>
      <c r="AGK24" s="143"/>
      <c r="AGL24" s="141"/>
      <c r="AGM24" s="25"/>
      <c r="AGN24" s="143"/>
      <c r="AGO24" s="30"/>
      <c r="AGP24" s="19">
        <f t="shared" si="120"/>
        <v>0</v>
      </c>
      <c r="AGR24" s="143"/>
      <c r="AGS24" s="141"/>
      <c r="AGT24" s="25"/>
      <c r="AGU24" s="143"/>
      <c r="AGV24" s="30"/>
      <c r="AGW24" s="19">
        <f t="shared" si="121"/>
        <v>0</v>
      </c>
      <c r="AGY24" s="2"/>
      <c r="AGZ24" s="148"/>
      <c r="AHA24" s="17"/>
      <c r="AHB24" s="8"/>
      <c r="AHC24" s="18"/>
      <c r="AHD24" s="19">
        <f t="shared" si="122"/>
        <v>0</v>
      </c>
      <c r="AHF24" s="2"/>
      <c r="AHG24" s="148"/>
      <c r="AHH24" s="17"/>
      <c r="AHI24" s="8"/>
      <c r="AHJ24" s="18"/>
      <c r="AHK24" s="19">
        <f t="shared" si="123"/>
        <v>0</v>
      </c>
      <c r="AHM24" s="2"/>
      <c r="AHN24" s="148"/>
      <c r="AHO24" s="17"/>
      <c r="AHP24" s="8"/>
      <c r="AHQ24" s="18"/>
      <c r="AHR24" s="19">
        <f t="shared" si="124"/>
        <v>0</v>
      </c>
      <c r="AHT24" s="2"/>
      <c r="AHU24" s="148"/>
      <c r="AHV24" s="17"/>
      <c r="AHW24" s="8"/>
      <c r="AHX24" s="18"/>
      <c r="AHY24" s="19">
        <f t="shared" si="125"/>
        <v>0</v>
      </c>
      <c r="AIA24" s="2"/>
      <c r="AIB24" s="148"/>
      <c r="AIC24" s="17"/>
      <c r="AID24" s="8"/>
      <c r="AIE24" s="18"/>
      <c r="AIF24" s="19">
        <f t="shared" si="126"/>
        <v>0</v>
      </c>
      <c r="AIH24" s="2"/>
      <c r="AII24" s="148"/>
      <c r="AIJ24" s="17"/>
      <c r="AIK24" s="8"/>
      <c r="AIL24" s="18"/>
      <c r="AIM24" s="19">
        <f t="shared" si="127"/>
        <v>0</v>
      </c>
      <c r="AIO24" s="8"/>
      <c r="AIP24" s="2"/>
      <c r="AIQ24" s="17"/>
      <c r="AIR24" s="8"/>
      <c r="AIS24" s="18"/>
      <c r="AIT24" s="19">
        <f t="shared" si="128"/>
        <v>0</v>
      </c>
      <c r="AIV24" s="8"/>
      <c r="AIW24" s="2"/>
      <c r="AIX24" s="17"/>
      <c r="AIY24" s="8"/>
      <c r="AIZ24" s="18"/>
      <c r="AJA24" s="19">
        <f t="shared" si="129"/>
        <v>0</v>
      </c>
      <c r="AJC24" s="2"/>
      <c r="AJD24" s="2"/>
      <c r="AJE24" s="17"/>
      <c r="AJF24" s="8"/>
      <c r="AJG24" s="18"/>
      <c r="AJH24" s="19">
        <f t="shared" si="130"/>
        <v>0</v>
      </c>
      <c r="AJJ24" s="143"/>
      <c r="AJK24" s="27"/>
      <c r="AJL24" s="25"/>
      <c r="AJM24" s="143"/>
      <c r="AJN24" s="30"/>
      <c r="AJO24" s="19">
        <f t="shared" si="131"/>
        <v>0</v>
      </c>
      <c r="AJQ24" s="143"/>
      <c r="AJR24" s="27"/>
      <c r="AJS24" s="25"/>
      <c r="AJT24" s="143"/>
      <c r="AJU24" s="30"/>
      <c r="AJV24" s="19">
        <f t="shared" si="132"/>
        <v>0</v>
      </c>
      <c r="AJX24" s="143"/>
      <c r="AJY24" s="27"/>
      <c r="AJZ24" s="25"/>
      <c r="AKA24" s="143"/>
      <c r="AKB24" s="30"/>
      <c r="AKC24" s="19">
        <f t="shared" si="133"/>
        <v>0</v>
      </c>
      <c r="AKE24" s="2"/>
      <c r="AKF24" s="2"/>
      <c r="AKG24" s="17"/>
      <c r="AKH24" s="18"/>
      <c r="AKI24" s="18"/>
      <c r="AKJ24" s="19">
        <f t="shared" si="134"/>
        <v>0</v>
      </c>
    </row>
    <row r="25" spans="1:972">
      <c r="A25" s="2"/>
      <c r="B25" s="2"/>
      <c r="C25" s="17"/>
      <c r="D25" s="8"/>
      <c r="E25" s="18"/>
      <c r="F25" s="19">
        <f t="shared" si="2"/>
        <v>0</v>
      </c>
      <c r="H25" s="2"/>
      <c r="I25" s="2"/>
      <c r="J25" s="17"/>
      <c r="K25" s="8"/>
      <c r="L25" s="18"/>
      <c r="M25" s="19">
        <f t="shared" si="140"/>
        <v>0</v>
      </c>
      <c r="O25" s="2"/>
      <c r="P25" s="2"/>
      <c r="Q25" s="17"/>
      <c r="R25" s="8"/>
      <c r="S25" s="18"/>
      <c r="T25" s="19">
        <f t="shared" si="4"/>
        <v>0</v>
      </c>
      <c r="V25" s="2"/>
      <c r="W25" s="2"/>
      <c r="X25" s="17"/>
      <c r="Y25" s="8"/>
      <c r="Z25" s="18"/>
      <c r="AA25" s="19">
        <f t="shared" si="5"/>
        <v>0</v>
      </c>
      <c r="AC25" s="2"/>
      <c r="AD25" s="2"/>
      <c r="AE25" s="17"/>
      <c r="AF25" s="8"/>
      <c r="AG25" s="18"/>
      <c r="AH25" s="19">
        <f t="shared" si="143"/>
        <v>0</v>
      </c>
      <c r="AJ25" s="397"/>
      <c r="AK25" s="2"/>
      <c r="AL25" s="17"/>
      <c r="AM25" s="8"/>
      <c r="AN25" s="18"/>
      <c r="AO25" s="19">
        <f t="shared" si="7"/>
        <v>0</v>
      </c>
      <c r="AQ25" s="2"/>
      <c r="AR25" s="2"/>
      <c r="AS25" s="17"/>
      <c r="AT25" s="8"/>
      <c r="AU25" s="18"/>
      <c r="AV25" s="19">
        <f t="shared" si="8"/>
        <v>0</v>
      </c>
      <c r="AX25" s="2"/>
      <c r="AY25" s="2"/>
      <c r="AZ25" s="17"/>
      <c r="BA25" s="8"/>
      <c r="BB25" s="18"/>
      <c r="BC25" s="19">
        <f t="shared" si="9"/>
        <v>0</v>
      </c>
      <c r="BE25" s="2"/>
      <c r="BF25" s="2"/>
      <c r="BG25" s="17"/>
      <c r="BH25" s="8"/>
      <c r="BI25" s="18"/>
      <c r="BJ25" s="19">
        <f t="shared" si="10"/>
        <v>0</v>
      </c>
      <c r="BL25" s="2"/>
      <c r="BM25" s="2"/>
      <c r="BN25" s="17"/>
      <c r="BO25" s="8"/>
      <c r="BP25" s="18"/>
      <c r="BQ25" s="19">
        <f t="shared" si="136"/>
        <v>0</v>
      </c>
      <c r="BS25" s="2"/>
      <c r="BT25" s="2"/>
      <c r="BU25" s="17"/>
      <c r="BV25" s="8"/>
      <c r="BW25" s="18"/>
      <c r="BX25" s="19">
        <f t="shared" si="11"/>
        <v>0</v>
      </c>
      <c r="BZ25" s="2"/>
      <c r="CA25" s="2"/>
      <c r="CB25" s="17"/>
      <c r="CC25" s="8"/>
      <c r="CD25" s="18"/>
      <c r="CE25" s="19">
        <f t="shared" si="135"/>
        <v>0</v>
      </c>
      <c r="CG25" s="2"/>
      <c r="CH25" s="2"/>
      <c r="CI25" s="17"/>
      <c r="CJ25" s="8"/>
      <c r="CK25" s="18"/>
      <c r="CL25" s="19">
        <f t="shared" si="141"/>
        <v>0</v>
      </c>
      <c r="CN25" s="2"/>
      <c r="CO25" s="2"/>
      <c r="CP25" s="17"/>
      <c r="CQ25" s="8"/>
      <c r="CR25" s="18"/>
      <c r="CS25" s="19">
        <f t="shared" si="13"/>
        <v>0</v>
      </c>
      <c r="CU25" s="2"/>
      <c r="CV25" s="2"/>
      <c r="CW25" s="17"/>
      <c r="CX25" s="8"/>
      <c r="CY25" s="18"/>
      <c r="CZ25" s="19">
        <f t="shared" si="14"/>
        <v>0</v>
      </c>
      <c r="DB25" s="2"/>
      <c r="DC25" s="2"/>
      <c r="DD25" s="17"/>
      <c r="DE25" s="8"/>
      <c r="DF25" s="18"/>
      <c r="DG25" s="19">
        <f t="shared" si="15"/>
        <v>0</v>
      </c>
      <c r="DI25" s="2"/>
      <c r="DJ25" s="2"/>
      <c r="DK25" s="17"/>
      <c r="DL25" s="8"/>
      <c r="DM25" s="18"/>
      <c r="DN25" s="19">
        <f t="shared" si="16"/>
        <v>0</v>
      </c>
      <c r="DP25" s="2"/>
      <c r="DQ25" s="2"/>
      <c r="DR25" s="17"/>
      <c r="DS25" s="8"/>
      <c r="DT25" s="18"/>
      <c r="DU25" s="19">
        <f t="shared" si="17"/>
        <v>0</v>
      </c>
      <c r="DW25" s="2"/>
      <c r="DX25" s="2"/>
      <c r="DY25" s="17"/>
      <c r="DZ25" s="8"/>
      <c r="EA25" s="18"/>
      <c r="EB25" s="19">
        <f t="shared" si="18"/>
        <v>0</v>
      </c>
      <c r="ED25" s="2"/>
      <c r="EE25" s="2"/>
      <c r="EF25" s="17"/>
      <c r="EG25" s="8"/>
      <c r="EH25" s="18"/>
      <c r="EI25" s="19">
        <f t="shared" si="19"/>
        <v>0</v>
      </c>
      <c r="EK25" s="2"/>
      <c r="EL25" s="2"/>
      <c r="EM25" s="17"/>
      <c r="EN25" s="8"/>
      <c r="EO25" s="18"/>
      <c r="EP25" s="19">
        <f t="shared" si="20"/>
        <v>0</v>
      </c>
      <c r="ER25" s="2"/>
      <c r="ES25" s="2"/>
      <c r="ET25" s="17"/>
      <c r="EU25" s="8"/>
      <c r="EV25" s="18"/>
      <c r="EW25" s="19">
        <f t="shared" si="21"/>
        <v>0</v>
      </c>
      <c r="EY25" s="2"/>
      <c r="EZ25" s="2"/>
      <c r="FA25" s="17"/>
      <c r="FB25" s="8"/>
      <c r="FC25" s="18"/>
      <c r="FD25" s="19">
        <f t="shared" si="22"/>
        <v>0</v>
      </c>
      <c r="FF25" s="8"/>
      <c r="FG25" s="2"/>
      <c r="FH25" s="186"/>
      <c r="FI25" s="36"/>
      <c r="FJ25" s="18"/>
      <c r="FK25" s="187">
        <f t="shared" si="23"/>
        <v>0</v>
      </c>
      <c r="FM25" s="8"/>
      <c r="FN25" s="2"/>
      <c r="FO25" s="186"/>
      <c r="FP25" s="36"/>
      <c r="FQ25" s="18"/>
      <c r="FR25" s="187">
        <f t="shared" si="24"/>
        <v>0</v>
      </c>
      <c r="FT25" s="8"/>
      <c r="FU25" s="2"/>
      <c r="FV25" s="17"/>
      <c r="FW25" s="8"/>
      <c r="FX25" s="18"/>
      <c r="FY25" s="19">
        <f t="shared" si="25"/>
        <v>0</v>
      </c>
      <c r="GA25" s="8"/>
      <c r="GB25" s="2"/>
      <c r="GC25" s="17"/>
      <c r="GD25" s="8"/>
      <c r="GE25" s="18"/>
      <c r="GF25" s="19">
        <f t="shared" si="142"/>
        <v>0</v>
      </c>
      <c r="GH25" s="2"/>
      <c r="GI25" s="2"/>
      <c r="GJ25" s="17"/>
      <c r="GK25" s="8"/>
      <c r="GL25" s="18"/>
      <c r="GM25" s="19">
        <f t="shared" si="27"/>
        <v>0</v>
      </c>
      <c r="GO25" s="2"/>
      <c r="GP25" s="2"/>
      <c r="GQ25" s="17"/>
      <c r="GR25" s="8"/>
      <c r="GS25" s="18"/>
      <c r="GT25" s="19">
        <f t="shared" si="28"/>
        <v>0</v>
      </c>
      <c r="GV25" s="2"/>
      <c r="GW25" s="2"/>
      <c r="GX25" s="17"/>
      <c r="GY25" s="8"/>
      <c r="GZ25" s="18"/>
      <c r="HA25" s="19">
        <f t="shared" si="29"/>
        <v>0</v>
      </c>
      <c r="HC25" s="2"/>
      <c r="HD25" s="2"/>
      <c r="HE25" s="17"/>
      <c r="HF25" s="8"/>
      <c r="HG25" s="18"/>
      <c r="HH25" s="19">
        <f t="shared" si="30"/>
        <v>0</v>
      </c>
      <c r="HJ25" s="2"/>
      <c r="HK25" s="2"/>
      <c r="HL25" s="17"/>
      <c r="HM25" s="8"/>
      <c r="HN25" s="18"/>
      <c r="HO25" s="19">
        <f t="shared" si="31"/>
        <v>0</v>
      </c>
      <c r="HQ25" s="2"/>
      <c r="HR25" s="2"/>
      <c r="HS25" s="17"/>
      <c r="HT25" s="8"/>
      <c r="HU25" s="18"/>
      <c r="HV25" s="19">
        <f t="shared" si="32"/>
        <v>0</v>
      </c>
      <c r="HX25" s="2"/>
      <c r="HY25" s="2"/>
      <c r="HZ25" s="17"/>
      <c r="IA25" s="8"/>
      <c r="IB25" s="18"/>
      <c r="IC25" s="19">
        <f t="shared" si="33"/>
        <v>0</v>
      </c>
      <c r="IE25" s="2"/>
      <c r="IF25" s="2"/>
      <c r="IG25" s="17"/>
      <c r="IH25" s="8"/>
      <c r="II25" s="18"/>
      <c r="IJ25" s="19">
        <f t="shared" si="34"/>
        <v>0</v>
      </c>
      <c r="IL25" s="2"/>
      <c r="IM25" s="2"/>
      <c r="IN25" s="17"/>
      <c r="IO25" s="8"/>
      <c r="IP25" s="18"/>
      <c r="IQ25" s="19">
        <f t="shared" si="35"/>
        <v>0</v>
      </c>
      <c r="IS25" s="8"/>
      <c r="IT25" s="39"/>
      <c r="IU25" s="30"/>
      <c r="IV25" s="143"/>
      <c r="IW25" s="30"/>
      <c r="IX25" s="19">
        <f t="shared" si="36"/>
        <v>0</v>
      </c>
      <c r="IZ25" s="8"/>
      <c r="JA25" s="39"/>
      <c r="JB25" s="30"/>
      <c r="JC25" s="143"/>
      <c r="JD25" s="30"/>
      <c r="JE25" s="19">
        <f t="shared" si="37"/>
        <v>0</v>
      </c>
      <c r="JG25" s="8"/>
      <c r="JH25" s="39"/>
      <c r="JI25" s="30"/>
      <c r="JJ25" s="279"/>
      <c r="JK25" s="30"/>
      <c r="JL25" s="19">
        <f t="shared" si="38"/>
        <v>0</v>
      </c>
      <c r="JN25" s="8"/>
      <c r="JO25" s="39"/>
      <c r="JP25" s="30"/>
      <c r="JQ25" s="279"/>
      <c r="JR25" s="30"/>
      <c r="JS25" s="19">
        <f t="shared" si="39"/>
        <v>0</v>
      </c>
      <c r="JU25" s="8"/>
      <c r="JV25" s="39"/>
      <c r="JW25" s="30"/>
      <c r="JX25" s="143"/>
      <c r="JY25" s="30"/>
      <c r="JZ25" s="19">
        <f t="shared" si="40"/>
        <v>0</v>
      </c>
      <c r="KB25" s="8"/>
      <c r="KC25" s="39"/>
      <c r="KD25" s="30"/>
      <c r="KE25" s="143"/>
      <c r="KF25" s="30"/>
      <c r="KG25" s="19">
        <f t="shared" si="41"/>
        <v>0</v>
      </c>
      <c r="KI25" s="8"/>
      <c r="KJ25" s="39"/>
      <c r="KK25" s="30"/>
      <c r="KL25" s="143"/>
      <c r="KM25" s="30"/>
      <c r="KN25" s="19">
        <f t="shared" si="42"/>
        <v>0</v>
      </c>
      <c r="KP25" s="8"/>
      <c r="KQ25" s="39"/>
      <c r="KR25" s="30"/>
      <c r="KS25" s="143"/>
      <c r="KT25" s="30"/>
      <c r="KU25" s="19">
        <f t="shared" si="43"/>
        <v>0</v>
      </c>
      <c r="KW25" s="8"/>
      <c r="KX25" s="39"/>
      <c r="KY25" s="30"/>
      <c r="KZ25" s="143"/>
      <c r="LA25" s="30"/>
      <c r="LB25" s="19">
        <f t="shared" si="44"/>
        <v>0</v>
      </c>
      <c r="LD25" s="8"/>
      <c r="LE25" s="39"/>
      <c r="LF25" s="30"/>
      <c r="LG25" s="143"/>
      <c r="LH25" s="30"/>
      <c r="LI25" s="19">
        <f t="shared" si="45"/>
        <v>0</v>
      </c>
      <c r="LK25" s="8"/>
      <c r="LL25" s="39"/>
      <c r="LM25" s="30"/>
      <c r="LN25" s="143"/>
      <c r="LO25" s="30"/>
      <c r="LP25" s="19">
        <f t="shared" si="46"/>
        <v>0</v>
      </c>
      <c r="LR25" s="8"/>
      <c r="LS25" s="39"/>
      <c r="LT25" s="30"/>
      <c r="LU25" s="143"/>
      <c r="LV25" s="30"/>
      <c r="LW25" s="19">
        <f t="shared" si="47"/>
        <v>0</v>
      </c>
      <c r="LY25" s="8"/>
      <c r="LZ25" s="39"/>
      <c r="MA25" s="30"/>
      <c r="MB25" s="143"/>
      <c r="MC25" s="30"/>
      <c r="MD25" s="19">
        <f t="shared" si="48"/>
        <v>0</v>
      </c>
      <c r="MF25" s="2"/>
      <c r="MG25" s="2"/>
      <c r="MH25" s="17"/>
      <c r="MI25" s="8"/>
      <c r="MJ25" s="18"/>
      <c r="MK25" s="19">
        <f t="shared" si="49"/>
        <v>0</v>
      </c>
      <c r="MM25" s="2"/>
      <c r="MN25" s="2"/>
      <c r="MO25" s="17"/>
      <c r="MP25" s="8"/>
      <c r="MQ25" s="18"/>
      <c r="MR25" s="19">
        <f t="shared" si="50"/>
        <v>0</v>
      </c>
      <c r="MT25" s="2"/>
      <c r="MU25" s="2"/>
      <c r="MV25" s="17"/>
      <c r="MW25" s="8"/>
      <c r="MX25" s="18"/>
      <c r="MY25" s="19">
        <f t="shared" si="51"/>
        <v>0</v>
      </c>
      <c r="NA25" s="2"/>
      <c r="NB25" s="2"/>
      <c r="NC25" s="17"/>
      <c r="ND25" s="8"/>
      <c r="NE25" s="18"/>
      <c r="NF25" s="19">
        <f t="shared" si="52"/>
        <v>0</v>
      </c>
      <c r="NH25" s="2"/>
      <c r="NI25" s="2"/>
      <c r="NJ25" s="17"/>
      <c r="NK25" s="8"/>
      <c r="NL25" s="18"/>
      <c r="NM25" s="19">
        <f t="shared" si="53"/>
        <v>0</v>
      </c>
      <c r="NO25" s="2"/>
      <c r="NP25" s="2"/>
      <c r="NQ25" s="17"/>
      <c r="NR25" s="8"/>
      <c r="NS25" s="18"/>
      <c r="NT25" s="19">
        <f t="shared" si="54"/>
        <v>0</v>
      </c>
      <c r="NV25" s="2"/>
      <c r="NW25" s="2"/>
      <c r="NX25" s="17"/>
      <c r="NY25" s="8"/>
      <c r="NZ25" s="18"/>
      <c r="OA25" s="19">
        <f t="shared" si="55"/>
        <v>0</v>
      </c>
      <c r="OC25" s="8"/>
      <c r="OD25" s="2"/>
      <c r="OE25" s="17"/>
      <c r="OF25" s="8"/>
      <c r="OG25" s="18"/>
      <c r="OH25" s="19">
        <f t="shared" si="56"/>
        <v>0</v>
      </c>
      <c r="OJ25" s="2"/>
      <c r="OK25" s="2"/>
      <c r="OL25" s="17"/>
      <c r="OM25" s="8"/>
      <c r="ON25" s="18"/>
      <c r="OO25" s="19">
        <f t="shared" si="57"/>
        <v>0</v>
      </c>
      <c r="OQ25" s="2"/>
      <c r="OR25" s="2"/>
      <c r="OS25" s="17"/>
      <c r="OT25" s="8"/>
      <c r="OU25" s="18"/>
      <c r="OV25" s="19">
        <f t="shared" si="58"/>
        <v>0</v>
      </c>
      <c r="OX25" s="2"/>
      <c r="OY25" s="2"/>
      <c r="OZ25" s="17"/>
      <c r="PA25" s="8"/>
      <c r="PB25" s="18"/>
      <c r="PC25" s="19">
        <f t="shared" si="59"/>
        <v>0</v>
      </c>
      <c r="PE25" s="2"/>
      <c r="PF25" s="2"/>
      <c r="PG25" s="17"/>
      <c r="PH25" s="8"/>
      <c r="PI25" s="18"/>
      <c r="PJ25" s="19">
        <f t="shared" si="60"/>
        <v>0</v>
      </c>
      <c r="PL25" s="2"/>
      <c r="PM25" s="2"/>
      <c r="PN25" s="17"/>
      <c r="PO25" s="8"/>
      <c r="PP25" s="18"/>
      <c r="PQ25" s="19">
        <f t="shared" si="61"/>
        <v>0</v>
      </c>
      <c r="PS25" s="2"/>
      <c r="PT25" s="2"/>
      <c r="PU25" s="17"/>
      <c r="PV25" s="8"/>
      <c r="PW25" s="18"/>
      <c r="PX25" s="19">
        <f t="shared" si="62"/>
        <v>0</v>
      </c>
      <c r="PZ25" s="2"/>
      <c r="QA25" s="2"/>
      <c r="QB25" s="17"/>
      <c r="QC25" s="8"/>
      <c r="QD25" s="18"/>
      <c r="QE25" s="19">
        <f t="shared" si="63"/>
        <v>0</v>
      </c>
      <c r="QG25" s="2"/>
      <c r="QH25" s="2"/>
      <c r="QI25" s="17"/>
      <c r="QJ25" s="8"/>
      <c r="QK25" s="18"/>
      <c r="QL25" s="19">
        <f t="shared" si="64"/>
        <v>0</v>
      </c>
      <c r="QN25" s="2"/>
      <c r="QO25" s="2"/>
      <c r="QP25" s="17"/>
      <c r="QQ25" s="8"/>
      <c r="QR25" s="18"/>
      <c r="QS25" s="19">
        <f t="shared" si="65"/>
        <v>0</v>
      </c>
      <c r="QU25" s="2"/>
      <c r="QV25" s="2"/>
      <c r="QW25" s="17"/>
      <c r="QX25" s="8"/>
      <c r="QY25" s="18"/>
      <c r="QZ25" s="19">
        <f t="shared" si="66"/>
        <v>0</v>
      </c>
      <c r="RB25" s="2"/>
      <c r="RC25" s="2"/>
      <c r="RD25" s="17"/>
      <c r="RE25" s="8"/>
      <c r="RF25" s="18"/>
      <c r="RG25" s="19">
        <f t="shared" si="67"/>
        <v>0</v>
      </c>
      <c r="RI25" s="2"/>
      <c r="RJ25" s="2"/>
      <c r="RK25" s="17"/>
      <c r="RL25" s="8"/>
      <c r="RM25" s="18"/>
      <c r="RN25" s="19">
        <f t="shared" si="68"/>
        <v>0</v>
      </c>
      <c r="RP25" s="2"/>
      <c r="RQ25" s="2"/>
      <c r="RR25" s="17"/>
      <c r="RS25" s="8"/>
      <c r="RT25" s="18"/>
      <c r="RU25" s="19">
        <f t="shared" si="69"/>
        <v>0</v>
      </c>
      <c r="RW25" s="2"/>
      <c r="RX25" s="2"/>
      <c r="RY25" s="17"/>
      <c r="RZ25" s="8"/>
      <c r="SA25" s="18"/>
      <c r="SB25" s="19">
        <f t="shared" si="70"/>
        <v>0</v>
      </c>
      <c r="SD25" s="2"/>
      <c r="SE25" s="2"/>
      <c r="SF25" s="17"/>
      <c r="SG25" s="8"/>
      <c r="SH25" s="18"/>
      <c r="SI25" s="19">
        <f t="shared" si="71"/>
        <v>0</v>
      </c>
      <c r="SK25" s="8"/>
      <c r="SL25" s="2"/>
      <c r="SM25" s="17"/>
      <c r="SN25" s="8"/>
      <c r="SO25" s="18"/>
      <c r="SP25" s="19">
        <f t="shared" si="72"/>
        <v>0</v>
      </c>
      <c r="SR25" s="2"/>
      <c r="SS25" s="2"/>
      <c r="ST25" s="17"/>
      <c r="SU25" s="8"/>
      <c r="SV25" s="18"/>
      <c r="SW25" s="19">
        <f t="shared" si="73"/>
        <v>0</v>
      </c>
      <c r="SY25" s="2"/>
      <c r="SZ25" s="2"/>
      <c r="TA25" s="17"/>
      <c r="TB25" s="8"/>
      <c r="TC25" s="18"/>
      <c r="TD25" s="19">
        <f t="shared" si="74"/>
        <v>0</v>
      </c>
      <c r="TF25" s="2"/>
      <c r="TG25" s="2"/>
      <c r="TH25" s="17"/>
      <c r="TI25" s="8"/>
      <c r="TJ25" s="18"/>
      <c r="TK25" s="19">
        <f t="shared" si="75"/>
        <v>0</v>
      </c>
      <c r="TM25" s="2"/>
      <c r="TN25" s="2"/>
      <c r="TO25" s="17"/>
      <c r="TP25" s="8"/>
      <c r="TQ25" s="18"/>
      <c r="TR25" s="19">
        <f t="shared" si="76"/>
        <v>0</v>
      </c>
      <c r="TT25" s="8"/>
      <c r="TU25" s="2"/>
      <c r="TV25" s="17"/>
      <c r="TW25" s="8"/>
      <c r="TX25" s="18"/>
      <c r="TY25" s="19">
        <f t="shared" si="77"/>
        <v>0</v>
      </c>
      <c r="UA25" s="2"/>
      <c r="UB25" s="2"/>
      <c r="UC25" s="17"/>
      <c r="UD25" s="8"/>
      <c r="UE25" s="18"/>
      <c r="UF25" s="19">
        <f t="shared" si="78"/>
        <v>0</v>
      </c>
      <c r="UH25" s="2"/>
      <c r="UI25" s="2"/>
      <c r="UJ25" s="17"/>
      <c r="UK25" s="8"/>
      <c r="UL25" s="18"/>
      <c r="UM25" s="19">
        <f t="shared" si="79"/>
        <v>0</v>
      </c>
      <c r="UO25" s="2"/>
      <c r="UP25" s="2"/>
      <c r="UQ25" s="17"/>
      <c r="UR25" s="8"/>
      <c r="US25" s="18"/>
      <c r="UT25" s="19">
        <f t="shared" si="80"/>
        <v>0</v>
      </c>
      <c r="UV25" s="128"/>
      <c r="UW25" s="37"/>
      <c r="UX25" s="188"/>
      <c r="UY25" s="157"/>
      <c r="UZ25" s="30"/>
      <c r="VA25" s="187">
        <f t="shared" si="81"/>
        <v>0</v>
      </c>
      <c r="VC25" s="8"/>
      <c r="VD25" s="2"/>
      <c r="VE25" s="186"/>
      <c r="VF25" s="209"/>
      <c r="VG25" s="18"/>
      <c r="VH25" s="187">
        <f t="shared" si="82"/>
        <v>0</v>
      </c>
      <c r="VJ25" s="8"/>
      <c r="VK25" s="2"/>
      <c r="VL25" s="17"/>
      <c r="VM25" s="8"/>
      <c r="VN25" s="18"/>
      <c r="VO25" s="19">
        <f t="shared" si="83"/>
        <v>0</v>
      </c>
      <c r="VQ25" s="2"/>
      <c r="VR25" s="2"/>
      <c r="VS25" s="17"/>
      <c r="VT25" s="8"/>
      <c r="VU25" s="18"/>
      <c r="VV25" s="19">
        <f t="shared" si="84"/>
        <v>0</v>
      </c>
      <c r="VX25" s="8"/>
      <c r="VY25" s="2"/>
      <c r="VZ25" s="17"/>
      <c r="WA25" s="8"/>
      <c r="WB25" s="18"/>
      <c r="WC25" s="19">
        <f t="shared" si="85"/>
        <v>0</v>
      </c>
      <c r="WE25" s="2"/>
      <c r="WF25" s="2"/>
      <c r="WG25" s="17"/>
      <c r="WH25" s="8"/>
      <c r="WI25" s="18"/>
      <c r="WJ25" s="19">
        <f t="shared" si="86"/>
        <v>0</v>
      </c>
      <c r="WL25" s="2"/>
      <c r="WM25" s="2"/>
      <c r="WN25" s="17"/>
      <c r="WO25" s="8"/>
      <c r="WP25" s="18"/>
      <c r="WQ25" s="19">
        <f t="shared" si="87"/>
        <v>0</v>
      </c>
      <c r="WS25" s="2"/>
      <c r="WT25" s="2"/>
      <c r="WU25" s="17"/>
      <c r="WV25" s="8"/>
      <c r="WW25" s="18"/>
      <c r="WX25" s="19">
        <f t="shared" si="88"/>
        <v>0</v>
      </c>
      <c r="WZ25" s="2"/>
      <c r="XA25" s="2"/>
      <c r="XB25" s="17"/>
      <c r="XC25" s="8"/>
      <c r="XD25" s="18"/>
      <c r="XE25" s="19">
        <f t="shared" si="0"/>
        <v>0</v>
      </c>
      <c r="XG25" s="2"/>
      <c r="XH25" s="2"/>
      <c r="XI25" s="17"/>
      <c r="XJ25" s="8"/>
      <c r="XK25" s="18"/>
      <c r="XL25" s="19">
        <f t="shared" si="89"/>
        <v>0</v>
      </c>
      <c r="XN25" s="2"/>
      <c r="XO25" s="2"/>
      <c r="XP25" s="17"/>
      <c r="XQ25" s="8"/>
      <c r="XR25" s="18"/>
      <c r="XS25" s="19">
        <f t="shared" si="90"/>
        <v>0</v>
      </c>
      <c r="XU25" s="2"/>
      <c r="XV25" s="2"/>
      <c r="XW25" s="17"/>
      <c r="XX25" s="8"/>
      <c r="XY25" s="18"/>
      <c r="XZ25" s="19">
        <f t="shared" si="91"/>
        <v>0</v>
      </c>
      <c r="YB25" s="2"/>
      <c r="YC25" s="2"/>
      <c r="YD25" s="17"/>
      <c r="YE25" s="8"/>
      <c r="YF25" s="18"/>
      <c r="YG25" s="19">
        <f t="shared" si="92"/>
        <v>0</v>
      </c>
      <c r="YI25" s="2"/>
      <c r="YJ25" s="2"/>
      <c r="YK25" s="17"/>
      <c r="YL25" s="8"/>
      <c r="YM25" s="18"/>
      <c r="YN25" s="19">
        <f t="shared" si="93"/>
        <v>0</v>
      </c>
      <c r="YP25" s="8"/>
      <c r="YQ25" s="2"/>
      <c r="YR25" s="17"/>
      <c r="YS25" s="8"/>
      <c r="YT25" s="18"/>
      <c r="YU25" s="19">
        <f t="shared" si="94"/>
        <v>0</v>
      </c>
      <c r="YW25" s="2"/>
      <c r="YX25" s="2"/>
      <c r="YY25" s="17"/>
      <c r="YZ25" s="8"/>
      <c r="ZA25" s="18"/>
      <c r="ZB25" s="19">
        <f t="shared" si="95"/>
        <v>0</v>
      </c>
      <c r="ZD25" s="2"/>
      <c r="ZE25" s="2"/>
      <c r="ZF25" s="17"/>
      <c r="ZG25" s="8"/>
      <c r="ZH25" s="18"/>
      <c r="ZI25" s="19">
        <f t="shared" si="96"/>
        <v>0</v>
      </c>
      <c r="ZK25" s="2"/>
      <c r="ZL25" s="2"/>
      <c r="ZM25" s="17"/>
      <c r="ZN25" s="8"/>
      <c r="ZO25" s="18"/>
      <c r="ZP25" s="19">
        <f t="shared" si="97"/>
        <v>0</v>
      </c>
      <c r="ZR25" s="2"/>
      <c r="ZS25" s="2"/>
      <c r="ZT25" s="17"/>
      <c r="ZU25" s="8"/>
      <c r="ZV25" s="18"/>
      <c r="ZW25" s="19">
        <f t="shared" si="98"/>
        <v>0</v>
      </c>
      <c r="ZY25" s="2"/>
      <c r="ZZ25" s="2"/>
      <c r="AAA25" s="17"/>
      <c r="AAB25" s="8"/>
      <c r="AAC25" s="18"/>
      <c r="AAD25" s="19">
        <f t="shared" si="99"/>
        <v>0</v>
      </c>
      <c r="AAF25" s="2"/>
      <c r="AAG25" s="2"/>
      <c r="AAH25" s="17"/>
      <c r="AAI25" s="8"/>
      <c r="AAJ25" s="18"/>
      <c r="AAK25" s="19">
        <f t="shared" si="100"/>
        <v>0</v>
      </c>
      <c r="AAM25" s="2"/>
      <c r="AAN25" s="2"/>
      <c r="AAO25" s="17"/>
      <c r="AAP25" s="8"/>
      <c r="AAQ25" s="18"/>
      <c r="AAR25" s="19">
        <f t="shared" si="101"/>
        <v>0</v>
      </c>
      <c r="AAT25" s="2"/>
      <c r="AAU25" s="2"/>
      <c r="AAV25" s="17"/>
      <c r="AAW25" s="8"/>
      <c r="AAX25" s="18"/>
      <c r="AAY25" s="19">
        <f t="shared" si="137"/>
        <v>0</v>
      </c>
      <c r="ABA25" s="2"/>
      <c r="ABB25" s="2"/>
      <c r="ABC25" s="17"/>
      <c r="ABD25" s="8"/>
      <c r="ABE25" s="18"/>
      <c r="ABF25" s="19">
        <f t="shared" si="102"/>
        <v>0</v>
      </c>
      <c r="ABH25" s="2"/>
      <c r="ABI25" s="2"/>
      <c r="ABJ25" s="17"/>
      <c r="ABK25" s="8"/>
      <c r="ABL25" s="18"/>
      <c r="ABM25" s="19">
        <f t="shared" si="103"/>
        <v>0</v>
      </c>
      <c r="ABO25" s="2"/>
      <c r="ABP25" s="2"/>
      <c r="ABQ25" s="17"/>
      <c r="ABR25" s="8"/>
      <c r="ABS25" s="18"/>
      <c r="ABT25" s="19">
        <f t="shared" si="139"/>
        <v>0</v>
      </c>
      <c r="ABV25" s="2"/>
      <c r="ABW25" s="2"/>
      <c r="ABX25" s="17"/>
      <c r="ABY25" s="8"/>
      <c r="ABZ25" s="18"/>
      <c r="ACA25" s="19">
        <f t="shared" si="104"/>
        <v>0</v>
      </c>
      <c r="ACC25" s="2"/>
      <c r="ACD25" s="2"/>
      <c r="ACE25" s="17"/>
      <c r="ACF25" s="8"/>
      <c r="ACG25" s="18"/>
      <c r="ACH25" s="19">
        <f t="shared" si="105"/>
        <v>0</v>
      </c>
      <c r="ACJ25" s="2"/>
      <c r="ACK25" s="2"/>
      <c r="ACL25" s="17"/>
      <c r="ACM25" s="8"/>
      <c r="ACN25" s="18"/>
      <c r="ACO25" s="19">
        <f t="shared" si="106"/>
        <v>0</v>
      </c>
      <c r="ACQ25" s="2"/>
      <c r="ACR25" s="2"/>
      <c r="ACS25" s="17"/>
      <c r="ACT25" s="8"/>
      <c r="ACU25" s="18"/>
      <c r="ACV25" s="19">
        <f t="shared" si="138"/>
        <v>0</v>
      </c>
      <c r="ACX25" s="2"/>
      <c r="ACY25" s="2"/>
      <c r="ACZ25" s="17"/>
      <c r="ADA25" s="8"/>
      <c r="ADB25" s="18"/>
      <c r="ADC25" s="19">
        <f t="shared" si="107"/>
        <v>0</v>
      </c>
      <c r="ADE25" s="2"/>
      <c r="ADF25" s="2"/>
      <c r="ADG25" s="17"/>
      <c r="ADH25" s="8"/>
      <c r="ADI25" s="18"/>
      <c r="ADJ25" s="19">
        <f t="shared" si="108"/>
        <v>0</v>
      </c>
      <c r="ADL25" s="2"/>
      <c r="ADM25" s="2"/>
      <c r="ADN25" s="17"/>
      <c r="ADO25" s="8"/>
      <c r="ADP25" s="18"/>
      <c r="ADQ25" s="19">
        <f t="shared" si="109"/>
        <v>0</v>
      </c>
      <c r="ADS25" s="2"/>
      <c r="ADT25" s="2"/>
      <c r="ADU25" s="17"/>
      <c r="ADV25" s="8"/>
      <c r="ADW25" s="18"/>
      <c r="ADX25" s="19">
        <f t="shared" si="110"/>
        <v>0</v>
      </c>
      <c r="ADZ25" s="2"/>
      <c r="AEA25" s="2"/>
      <c r="AEB25" s="17"/>
      <c r="AEC25" s="8"/>
      <c r="AED25" s="18"/>
      <c r="AEE25" s="19">
        <f t="shared" si="111"/>
        <v>0</v>
      </c>
      <c r="AEG25" s="2"/>
      <c r="AEH25" s="2"/>
      <c r="AEI25" s="17"/>
      <c r="AEJ25" s="8"/>
      <c r="AEK25" s="18"/>
      <c r="AEL25" s="19">
        <f t="shared" si="112"/>
        <v>0</v>
      </c>
      <c r="AEN25" s="2"/>
      <c r="AEO25" s="2"/>
      <c r="AEP25" s="17"/>
      <c r="AEQ25" s="8"/>
      <c r="AER25" s="18"/>
      <c r="AES25" s="19">
        <f t="shared" si="113"/>
        <v>0</v>
      </c>
      <c r="AEU25" s="2"/>
      <c r="AEV25" s="2"/>
      <c r="AEW25" s="17"/>
      <c r="AEX25" s="8"/>
      <c r="AEY25" s="353"/>
      <c r="AEZ25" s="19">
        <f t="shared" si="114"/>
        <v>0</v>
      </c>
      <c r="AFB25" s="2"/>
      <c r="AFC25" s="2"/>
      <c r="AFD25" s="17"/>
      <c r="AFE25" s="8"/>
      <c r="AFF25" s="18"/>
      <c r="AFG25" s="19">
        <f t="shared" si="115"/>
        <v>0</v>
      </c>
      <c r="AFI25" s="2"/>
      <c r="AFJ25" s="2"/>
      <c r="AFK25" s="17"/>
      <c r="AFL25" s="8"/>
      <c r="AFM25" s="18"/>
      <c r="AFN25" s="19">
        <f t="shared" si="116"/>
        <v>0</v>
      </c>
      <c r="AFP25" s="2"/>
      <c r="AFQ25" s="2"/>
      <c r="AFR25" s="17"/>
      <c r="AFS25" s="8"/>
      <c r="AFT25" s="18"/>
      <c r="AFU25" s="19">
        <f t="shared" si="117"/>
        <v>0</v>
      </c>
      <c r="AFW25" s="2"/>
      <c r="AFX25" s="2"/>
      <c r="AFY25" s="17"/>
      <c r="AFZ25" s="8"/>
      <c r="AGA25" s="18"/>
      <c r="AGB25" s="19">
        <f t="shared" si="118"/>
        <v>0</v>
      </c>
      <c r="AGD25" s="2"/>
      <c r="AGE25" s="2"/>
      <c r="AGF25" s="17"/>
      <c r="AGG25" s="8"/>
      <c r="AGH25" s="18"/>
      <c r="AGI25" s="19">
        <f t="shared" si="119"/>
        <v>0</v>
      </c>
      <c r="AGK25" s="143"/>
      <c r="AGL25" s="27"/>
      <c r="AGM25" s="25"/>
      <c r="AGN25" s="143"/>
      <c r="AGO25" s="30"/>
      <c r="AGP25" s="19">
        <f t="shared" si="120"/>
        <v>0</v>
      </c>
      <c r="AGR25" s="143"/>
      <c r="AGS25" s="27"/>
      <c r="AGT25" s="25"/>
      <c r="AGU25" s="143"/>
      <c r="AGV25" s="30"/>
      <c r="AGW25" s="19">
        <f t="shared" si="121"/>
        <v>0</v>
      </c>
      <c r="AGY25" s="2"/>
      <c r="AGZ25" s="148"/>
      <c r="AHA25" s="17"/>
      <c r="AHB25" s="8"/>
      <c r="AHC25" s="18"/>
      <c r="AHD25" s="19">
        <f t="shared" si="122"/>
        <v>0</v>
      </c>
      <c r="AHF25" s="2"/>
      <c r="AHG25" s="148"/>
      <c r="AHH25" s="17"/>
      <c r="AHI25" s="8"/>
      <c r="AHJ25" s="18"/>
      <c r="AHK25" s="19">
        <f t="shared" si="123"/>
        <v>0</v>
      </c>
      <c r="AHM25" s="2"/>
      <c r="AHN25" s="148"/>
      <c r="AHO25" s="17"/>
      <c r="AHP25" s="8"/>
      <c r="AHQ25" s="18"/>
      <c r="AHR25" s="19">
        <f t="shared" si="124"/>
        <v>0</v>
      </c>
      <c r="AHT25" s="2"/>
      <c r="AHU25" s="148"/>
      <c r="AHV25" s="17"/>
      <c r="AHW25" s="8"/>
      <c r="AHX25" s="18"/>
      <c r="AHY25" s="19">
        <f t="shared" si="125"/>
        <v>0</v>
      </c>
      <c r="AIA25" s="2"/>
      <c r="AIB25" s="148"/>
      <c r="AIC25" s="17"/>
      <c r="AID25" s="8"/>
      <c r="AIE25" s="18"/>
      <c r="AIF25" s="19">
        <f t="shared" si="126"/>
        <v>0</v>
      </c>
      <c r="AIH25" s="2"/>
      <c r="AII25" s="148"/>
      <c r="AIJ25" s="17"/>
      <c r="AIK25" s="8"/>
      <c r="AIL25" s="18"/>
      <c r="AIM25" s="19">
        <f t="shared" si="127"/>
        <v>0</v>
      </c>
      <c r="AIO25" s="8"/>
      <c r="AIP25" s="2"/>
      <c r="AIQ25" s="17"/>
      <c r="AIR25" s="8"/>
      <c r="AIS25" s="18"/>
      <c r="AIT25" s="19">
        <f t="shared" si="128"/>
        <v>0</v>
      </c>
      <c r="AIV25" s="8"/>
      <c r="AIW25" s="2"/>
      <c r="AIX25" s="17"/>
      <c r="AIY25" s="8"/>
      <c r="AIZ25" s="18"/>
      <c r="AJA25" s="19">
        <f t="shared" si="129"/>
        <v>0</v>
      </c>
      <c r="AJC25" s="2"/>
      <c r="AJD25" s="2"/>
      <c r="AJE25" s="17"/>
      <c r="AJF25" s="8"/>
      <c r="AJG25" s="18"/>
      <c r="AJH25" s="19">
        <f t="shared" si="130"/>
        <v>0</v>
      </c>
      <c r="AJJ25" s="143"/>
      <c r="AJK25" s="27"/>
      <c r="AJL25" s="25"/>
      <c r="AJM25" s="143"/>
      <c r="AJN25" s="30"/>
      <c r="AJO25" s="19">
        <f t="shared" si="131"/>
        <v>0</v>
      </c>
      <c r="AJQ25" s="143"/>
      <c r="AJR25" s="27"/>
      <c r="AJS25" s="25"/>
      <c r="AJT25" s="143"/>
      <c r="AJU25" s="30"/>
      <c r="AJV25" s="19">
        <f t="shared" si="132"/>
        <v>0</v>
      </c>
      <c r="AJX25" s="143"/>
      <c r="AJY25" s="27"/>
      <c r="AJZ25" s="25"/>
      <c r="AKA25" s="143"/>
      <c r="AKB25" s="30"/>
      <c r="AKC25" s="19">
        <f t="shared" si="133"/>
        <v>0</v>
      </c>
      <c r="AKE25" s="2"/>
      <c r="AKF25" s="2"/>
      <c r="AKG25" s="17"/>
      <c r="AKH25" s="18"/>
      <c r="AKI25" s="18"/>
      <c r="AKJ25" s="19">
        <f t="shared" si="134"/>
        <v>0</v>
      </c>
    </row>
    <row r="26" spans="1:972">
      <c r="A26" s="2"/>
      <c r="B26" s="2"/>
      <c r="C26" s="17"/>
      <c r="D26" s="8"/>
      <c r="E26" s="18"/>
      <c r="F26" s="19">
        <f t="shared" si="2"/>
        <v>0</v>
      </c>
      <c r="H26" s="2"/>
      <c r="I26" s="2"/>
      <c r="J26" s="17"/>
      <c r="K26" s="8"/>
      <c r="L26" s="18"/>
      <c r="M26" s="19">
        <f t="shared" si="140"/>
        <v>0</v>
      </c>
      <c r="O26" s="2"/>
      <c r="P26" s="2"/>
      <c r="Q26" s="17"/>
      <c r="R26" s="8"/>
      <c r="S26" s="18"/>
      <c r="T26" s="19">
        <f t="shared" si="4"/>
        <v>0</v>
      </c>
      <c r="V26" s="2"/>
      <c r="W26" s="2"/>
      <c r="X26" s="17"/>
      <c r="Y26" s="8"/>
      <c r="Z26" s="18"/>
      <c r="AA26" s="19">
        <f t="shared" si="5"/>
        <v>0</v>
      </c>
      <c r="AC26" s="2"/>
      <c r="AD26" s="2"/>
      <c r="AE26" s="17"/>
      <c r="AF26" s="8"/>
      <c r="AG26" s="18"/>
      <c r="AH26" s="19">
        <f t="shared" si="143"/>
        <v>0</v>
      </c>
      <c r="AJ26" s="397"/>
      <c r="AK26" s="2"/>
      <c r="AL26" s="17"/>
      <c r="AM26" s="8"/>
      <c r="AN26" s="18"/>
      <c r="AO26" s="19">
        <f t="shared" si="7"/>
        <v>0</v>
      </c>
      <c r="AQ26" s="2"/>
      <c r="AR26" s="2"/>
      <c r="AS26" s="17"/>
      <c r="AT26" s="8"/>
      <c r="AU26" s="18"/>
      <c r="AV26" s="19">
        <f t="shared" si="8"/>
        <v>0</v>
      </c>
      <c r="AX26" s="2"/>
      <c r="AY26" s="2"/>
      <c r="AZ26" s="17"/>
      <c r="BA26" s="8"/>
      <c r="BB26" s="18"/>
      <c r="BC26" s="19">
        <f t="shared" si="9"/>
        <v>0</v>
      </c>
      <c r="BE26" s="2"/>
      <c r="BF26" s="2"/>
      <c r="BG26" s="17"/>
      <c r="BH26" s="8"/>
      <c r="BI26" s="18"/>
      <c r="BJ26" s="19">
        <f t="shared" si="10"/>
        <v>0</v>
      </c>
      <c r="BL26" s="2"/>
      <c r="BM26" s="2"/>
      <c r="BN26" s="17"/>
      <c r="BO26" s="8"/>
      <c r="BP26" s="18"/>
      <c r="BQ26" s="19">
        <f t="shared" si="136"/>
        <v>0</v>
      </c>
      <c r="BS26" s="2"/>
      <c r="BT26" s="2"/>
      <c r="BU26" s="17"/>
      <c r="BV26" s="8"/>
      <c r="BW26" s="18"/>
      <c r="BX26" s="19">
        <f t="shared" si="11"/>
        <v>0</v>
      </c>
      <c r="BZ26" s="2"/>
      <c r="CA26" s="2"/>
      <c r="CB26" s="17"/>
      <c r="CC26" s="8"/>
      <c r="CD26" s="18"/>
      <c r="CE26" s="19">
        <f t="shared" si="135"/>
        <v>0</v>
      </c>
      <c r="CG26" s="2"/>
      <c r="CH26" s="2"/>
      <c r="CI26" s="17"/>
      <c r="CJ26" s="8"/>
      <c r="CK26" s="18"/>
      <c r="CL26" s="19">
        <f t="shared" si="141"/>
        <v>0</v>
      </c>
      <c r="CN26" s="2"/>
      <c r="CO26" s="2"/>
      <c r="CP26" s="17"/>
      <c r="CQ26" s="8"/>
      <c r="CR26" s="18"/>
      <c r="CS26" s="19">
        <f t="shared" si="13"/>
        <v>0</v>
      </c>
      <c r="CU26" s="2"/>
      <c r="CV26" s="2"/>
      <c r="CW26" s="17"/>
      <c r="CX26" s="8"/>
      <c r="CY26" s="18"/>
      <c r="CZ26" s="19">
        <f t="shared" si="14"/>
        <v>0</v>
      </c>
      <c r="DB26" s="2"/>
      <c r="DC26" s="2"/>
      <c r="DD26" s="17"/>
      <c r="DE26" s="8"/>
      <c r="DF26" s="18"/>
      <c r="DG26" s="19">
        <f t="shared" si="15"/>
        <v>0</v>
      </c>
      <c r="DI26" s="2"/>
      <c r="DJ26" s="2"/>
      <c r="DK26" s="17"/>
      <c r="DL26" s="8"/>
      <c r="DM26" s="18"/>
      <c r="DN26" s="19">
        <f t="shared" si="16"/>
        <v>0</v>
      </c>
      <c r="DP26" s="2"/>
      <c r="DQ26" s="2"/>
      <c r="DR26" s="17"/>
      <c r="DS26" s="8"/>
      <c r="DT26" s="18"/>
      <c r="DU26" s="19">
        <f t="shared" si="17"/>
        <v>0</v>
      </c>
      <c r="DW26" s="2"/>
      <c r="DX26" s="2"/>
      <c r="DY26" s="17"/>
      <c r="DZ26" s="8"/>
      <c r="EA26" s="18"/>
      <c r="EB26" s="19">
        <f t="shared" si="18"/>
        <v>0</v>
      </c>
      <c r="ED26" s="2"/>
      <c r="EE26" s="2"/>
      <c r="EF26" s="17"/>
      <c r="EG26" s="8"/>
      <c r="EH26" s="18"/>
      <c r="EI26" s="19">
        <f t="shared" si="19"/>
        <v>0</v>
      </c>
      <c r="EK26" s="2"/>
      <c r="EL26" s="2"/>
      <c r="EM26" s="17"/>
      <c r="EN26" s="8"/>
      <c r="EO26" s="18"/>
      <c r="EP26" s="19">
        <f t="shared" si="20"/>
        <v>0</v>
      </c>
      <c r="ER26" s="2"/>
      <c r="ES26" s="2"/>
      <c r="ET26" s="17"/>
      <c r="EU26" s="8"/>
      <c r="EV26" s="18"/>
      <c r="EW26" s="19">
        <f t="shared" si="21"/>
        <v>0</v>
      </c>
      <c r="EY26" s="2"/>
      <c r="EZ26" s="2"/>
      <c r="FA26" s="17"/>
      <c r="FB26" s="8"/>
      <c r="FC26" s="18"/>
      <c r="FD26" s="19">
        <f t="shared" si="22"/>
        <v>0</v>
      </c>
      <c r="FF26" s="8"/>
      <c r="FG26" s="2"/>
      <c r="FH26" s="186"/>
      <c r="FI26" s="36"/>
      <c r="FJ26" s="18"/>
      <c r="FK26" s="187">
        <f t="shared" si="23"/>
        <v>0</v>
      </c>
      <c r="FM26" s="8"/>
      <c r="FN26" s="2"/>
      <c r="FO26" s="186"/>
      <c r="FP26" s="36"/>
      <c r="FQ26" s="18"/>
      <c r="FR26" s="187">
        <f t="shared" si="24"/>
        <v>0</v>
      </c>
      <c r="FT26" s="8"/>
      <c r="FU26" s="2"/>
      <c r="FV26" s="17"/>
      <c r="FW26" s="8"/>
      <c r="FX26" s="18"/>
      <c r="FY26" s="19">
        <f t="shared" si="25"/>
        <v>0</v>
      </c>
      <c r="GA26" s="8"/>
      <c r="GB26" s="2"/>
      <c r="GC26" s="17"/>
      <c r="GD26" s="8"/>
      <c r="GE26" s="18"/>
      <c r="GF26" s="19">
        <f t="shared" si="142"/>
        <v>0</v>
      </c>
      <c r="GH26" s="2"/>
      <c r="GI26" s="2"/>
      <c r="GJ26" s="17"/>
      <c r="GK26" s="8"/>
      <c r="GL26" s="18"/>
      <c r="GM26" s="19">
        <f t="shared" si="27"/>
        <v>0</v>
      </c>
      <c r="GO26" s="2"/>
      <c r="GP26" s="2"/>
      <c r="GQ26" s="17"/>
      <c r="GR26" s="8"/>
      <c r="GS26" s="18"/>
      <c r="GT26" s="19">
        <f t="shared" si="28"/>
        <v>0</v>
      </c>
      <c r="GV26" s="2"/>
      <c r="GW26" s="2"/>
      <c r="GX26" s="17"/>
      <c r="GY26" s="8"/>
      <c r="GZ26" s="18"/>
      <c r="HA26" s="19">
        <f t="shared" si="29"/>
        <v>0</v>
      </c>
      <c r="HC26" s="2"/>
      <c r="HD26" s="2"/>
      <c r="HE26" s="17"/>
      <c r="HF26" s="8"/>
      <c r="HG26" s="18"/>
      <c r="HH26" s="19">
        <f t="shared" si="30"/>
        <v>0</v>
      </c>
      <c r="HJ26" s="2"/>
      <c r="HK26" s="2"/>
      <c r="HL26" s="17"/>
      <c r="HM26" s="8"/>
      <c r="HN26" s="18"/>
      <c r="HO26" s="19">
        <f t="shared" si="31"/>
        <v>0</v>
      </c>
      <c r="HQ26" s="2"/>
      <c r="HR26" s="2"/>
      <c r="HS26" s="17"/>
      <c r="HT26" s="8"/>
      <c r="HU26" s="18"/>
      <c r="HV26" s="19">
        <f t="shared" si="32"/>
        <v>0</v>
      </c>
      <c r="HX26" s="2"/>
      <c r="HY26" s="2"/>
      <c r="HZ26" s="17"/>
      <c r="IA26" s="8"/>
      <c r="IB26" s="18"/>
      <c r="IC26" s="19">
        <f t="shared" si="33"/>
        <v>0</v>
      </c>
      <c r="IE26" s="2"/>
      <c r="IF26" s="2"/>
      <c r="IG26" s="17"/>
      <c r="IH26" s="8"/>
      <c r="II26" s="18"/>
      <c r="IJ26" s="19">
        <f t="shared" si="34"/>
        <v>0</v>
      </c>
      <c r="IL26" s="2"/>
      <c r="IM26" s="2"/>
      <c r="IN26" s="17"/>
      <c r="IO26" s="8"/>
      <c r="IP26" s="18"/>
      <c r="IQ26" s="19">
        <f t="shared" si="35"/>
        <v>0</v>
      </c>
      <c r="IS26" s="8"/>
      <c r="IT26" s="39"/>
      <c r="IU26" s="30"/>
      <c r="IV26" s="143"/>
      <c r="IW26" s="30"/>
      <c r="IX26" s="19">
        <f t="shared" si="36"/>
        <v>0</v>
      </c>
      <c r="IZ26" s="8"/>
      <c r="JA26" s="39"/>
      <c r="JB26" s="30"/>
      <c r="JC26" s="143"/>
      <c r="JD26" s="30"/>
      <c r="JE26" s="19">
        <f t="shared" si="37"/>
        <v>0</v>
      </c>
      <c r="JG26" s="8"/>
      <c r="JH26" s="39"/>
      <c r="JI26" s="30"/>
      <c r="JJ26" s="224"/>
      <c r="JK26" s="30"/>
      <c r="JL26" s="19">
        <f t="shared" si="38"/>
        <v>0</v>
      </c>
      <c r="JN26" s="8"/>
      <c r="JO26" s="39"/>
      <c r="JP26" s="30"/>
      <c r="JQ26" s="224"/>
      <c r="JR26" s="30"/>
      <c r="JS26" s="19">
        <f t="shared" si="39"/>
        <v>0</v>
      </c>
      <c r="JU26" s="8"/>
      <c r="JV26" s="39"/>
      <c r="JW26" s="30"/>
      <c r="JX26" s="143"/>
      <c r="JY26" s="30"/>
      <c r="JZ26" s="19">
        <f t="shared" si="40"/>
        <v>0</v>
      </c>
      <c r="KB26" s="8"/>
      <c r="KC26" s="39"/>
      <c r="KD26" s="30"/>
      <c r="KE26" s="143"/>
      <c r="KF26" s="30"/>
      <c r="KG26" s="19">
        <f t="shared" si="41"/>
        <v>0</v>
      </c>
      <c r="KI26" s="8"/>
      <c r="KJ26" s="39"/>
      <c r="KK26" s="30"/>
      <c r="KL26" s="143"/>
      <c r="KM26" s="30"/>
      <c r="KN26" s="19">
        <f t="shared" si="42"/>
        <v>0</v>
      </c>
      <c r="KP26" s="8"/>
      <c r="KQ26" s="39"/>
      <c r="KR26" s="30"/>
      <c r="KS26" s="143"/>
      <c r="KT26" s="30"/>
      <c r="KU26" s="19">
        <f t="shared" si="43"/>
        <v>0</v>
      </c>
      <c r="KW26" s="8"/>
      <c r="KX26" s="39"/>
      <c r="KY26" s="30"/>
      <c r="KZ26" s="143"/>
      <c r="LA26" s="30"/>
      <c r="LB26" s="19">
        <f t="shared" si="44"/>
        <v>0</v>
      </c>
      <c r="LD26" s="8"/>
      <c r="LE26" s="39"/>
      <c r="LF26" s="30"/>
      <c r="LG26" s="143"/>
      <c r="LH26" s="30"/>
      <c r="LI26" s="19">
        <f t="shared" si="45"/>
        <v>0</v>
      </c>
      <c r="LK26" s="8"/>
      <c r="LL26" s="39"/>
      <c r="LM26" s="30"/>
      <c r="LN26" s="143"/>
      <c r="LO26" s="30"/>
      <c r="LP26" s="19">
        <f t="shared" si="46"/>
        <v>0</v>
      </c>
      <c r="LR26" s="8"/>
      <c r="LS26" s="39"/>
      <c r="LT26" s="30"/>
      <c r="LU26" s="143"/>
      <c r="LV26" s="30"/>
      <c r="LW26" s="19">
        <f t="shared" si="47"/>
        <v>0</v>
      </c>
      <c r="LY26" s="8"/>
      <c r="LZ26" s="39"/>
      <c r="MA26" s="30"/>
      <c r="MB26" s="143"/>
      <c r="MC26" s="30"/>
      <c r="MD26" s="19">
        <f t="shared" si="48"/>
        <v>0</v>
      </c>
      <c r="MF26" s="2"/>
      <c r="MG26" s="2"/>
      <c r="MH26" s="17"/>
      <c r="MI26" s="8"/>
      <c r="MJ26" s="18"/>
      <c r="MK26" s="19">
        <f t="shared" si="49"/>
        <v>0</v>
      </c>
      <c r="MM26" s="2"/>
      <c r="MN26" s="2"/>
      <c r="MO26" s="17"/>
      <c r="MP26" s="8"/>
      <c r="MQ26" s="18"/>
      <c r="MR26" s="19">
        <f t="shared" si="50"/>
        <v>0</v>
      </c>
      <c r="MT26" s="2"/>
      <c r="MU26" s="2"/>
      <c r="MV26" s="17"/>
      <c r="MW26" s="8"/>
      <c r="MX26" s="18"/>
      <c r="MY26" s="19">
        <f t="shared" si="51"/>
        <v>0</v>
      </c>
      <c r="NA26" s="2"/>
      <c r="NB26" s="2"/>
      <c r="NC26" s="17"/>
      <c r="ND26" s="8"/>
      <c r="NE26" s="18"/>
      <c r="NF26" s="19">
        <f t="shared" si="52"/>
        <v>0</v>
      </c>
      <c r="NH26" s="2"/>
      <c r="NI26" s="2"/>
      <c r="NJ26" s="17"/>
      <c r="NK26" s="8"/>
      <c r="NL26" s="18"/>
      <c r="NM26" s="19">
        <f t="shared" si="53"/>
        <v>0</v>
      </c>
      <c r="NO26" s="2"/>
      <c r="NP26" s="2"/>
      <c r="NQ26" s="17"/>
      <c r="NR26" s="8"/>
      <c r="NS26" s="18"/>
      <c r="NT26" s="19">
        <f t="shared" si="54"/>
        <v>0</v>
      </c>
      <c r="NV26" s="2"/>
      <c r="NW26" s="2"/>
      <c r="NX26" s="17"/>
      <c r="NY26" s="8"/>
      <c r="NZ26" s="18"/>
      <c r="OA26" s="19">
        <f t="shared" si="55"/>
        <v>0</v>
      </c>
      <c r="OC26" s="8"/>
      <c r="OD26" s="2"/>
      <c r="OE26" s="17"/>
      <c r="OF26" s="8"/>
      <c r="OG26" s="18"/>
      <c r="OH26" s="19">
        <f t="shared" si="56"/>
        <v>0</v>
      </c>
      <c r="OJ26" s="2"/>
      <c r="OK26" s="2"/>
      <c r="OL26" s="17"/>
      <c r="OM26" s="8"/>
      <c r="ON26" s="18"/>
      <c r="OO26" s="19">
        <f t="shared" si="57"/>
        <v>0</v>
      </c>
      <c r="OQ26" s="2"/>
      <c r="OR26" s="2"/>
      <c r="OS26" s="17"/>
      <c r="OT26" s="8"/>
      <c r="OU26" s="18"/>
      <c r="OV26" s="19">
        <f t="shared" si="58"/>
        <v>0</v>
      </c>
      <c r="OX26" s="2"/>
      <c r="OY26" s="2"/>
      <c r="OZ26" s="17"/>
      <c r="PA26" s="8"/>
      <c r="PB26" s="18"/>
      <c r="PC26" s="19">
        <f t="shared" si="59"/>
        <v>0</v>
      </c>
      <c r="PE26" s="2"/>
      <c r="PF26" s="2"/>
      <c r="PG26" s="17"/>
      <c r="PH26" s="8"/>
      <c r="PI26" s="18"/>
      <c r="PJ26" s="19">
        <f t="shared" si="60"/>
        <v>0</v>
      </c>
      <c r="PL26" s="2"/>
      <c r="PM26" s="2"/>
      <c r="PN26" s="17"/>
      <c r="PO26" s="8"/>
      <c r="PP26" s="18"/>
      <c r="PQ26" s="19">
        <f t="shared" si="61"/>
        <v>0</v>
      </c>
      <c r="PS26" s="2"/>
      <c r="PT26" s="2"/>
      <c r="PU26" s="17"/>
      <c r="PV26" s="8"/>
      <c r="PW26" s="18"/>
      <c r="PX26" s="19">
        <f t="shared" si="62"/>
        <v>0</v>
      </c>
      <c r="PZ26" s="2"/>
      <c r="QA26" s="2"/>
      <c r="QB26" s="17"/>
      <c r="QC26" s="8"/>
      <c r="QD26" s="18"/>
      <c r="QE26" s="19">
        <f t="shared" si="63"/>
        <v>0</v>
      </c>
      <c r="QG26" s="2"/>
      <c r="QH26" s="2"/>
      <c r="QI26" s="17"/>
      <c r="QJ26" s="8"/>
      <c r="QK26" s="18"/>
      <c r="QL26" s="19">
        <f t="shared" si="64"/>
        <v>0</v>
      </c>
      <c r="QN26" s="2"/>
      <c r="QO26" s="2"/>
      <c r="QP26" s="17"/>
      <c r="QQ26" s="8"/>
      <c r="QR26" s="18"/>
      <c r="QS26" s="19">
        <f t="shared" si="65"/>
        <v>0</v>
      </c>
      <c r="QU26" s="2"/>
      <c r="QV26" s="2"/>
      <c r="QW26" s="17"/>
      <c r="QX26" s="8"/>
      <c r="QY26" s="18"/>
      <c r="QZ26" s="19">
        <f t="shared" si="66"/>
        <v>0</v>
      </c>
      <c r="RB26" s="2"/>
      <c r="RC26" s="2"/>
      <c r="RD26" s="17"/>
      <c r="RE26" s="8"/>
      <c r="RF26" s="18"/>
      <c r="RG26" s="19">
        <f t="shared" si="67"/>
        <v>0</v>
      </c>
      <c r="RI26" s="2"/>
      <c r="RJ26" s="2"/>
      <c r="RK26" s="17"/>
      <c r="RL26" s="8"/>
      <c r="RM26" s="18"/>
      <c r="RN26" s="19">
        <f t="shared" si="68"/>
        <v>0</v>
      </c>
      <c r="RP26" s="2"/>
      <c r="RQ26" s="2"/>
      <c r="RR26" s="17"/>
      <c r="RS26" s="8"/>
      <c r="RT26" s="18"/>
      <c r="RU26" s="19">
        <f t="shared" si="69"/>
        <v>0</v>
      </c>
      <c r="RW26" s="2"/>
      <c r="RX26" s="2"/>
      <c r="RY26" s="17"/>
      <c r="RZ26" s="8"/>
      <c r="SA26" s="18"/>
      <c r="SB26" s="19">
        <f t="shared" si="70"/>
        <v>0</v>
      </c>
      <c r="SD26" s="2"/>
      <c r="SE26" s="2"/>
      <c r="SF26" s="17"/>
      <c r="SG26" s="8"/>
      <c r="SH26" s="18"/>
      <c r="SI26" s="19">
        <f t="shared" si="71"/>
        <v>0</v>
      </c>
      <c r="SK26" s="8"/>
      <c r="SL26" s="2"/>
      <c r="SM26" s="17"/>
      <c r="SN26" s="8"/>
      <c r="SO26" s="18"/>
      <c r="SP26" s="19">
        <f t="shared" si="72"/>
        <v>0</v>
      </c>
      <c r="SR26" s="2"/>
      <c r="SS26" s="2"/>
      <c r="ST26" s="17"/>
      <c r="SU26" s="8"/>
      <c r="SV26" s="18"/>
      <c r="SW26" s="19">
        <f t="shared" si="73"/>
        <v>0</v>
      </c>
      <c r="SY26" s="2"/>
      <c r="SZ26" s="2"/>
      <c r="TA26" s="17"/>
      <c r="TB26" s="8"/>
      <c r="TC26" s="18"/>
      <c r="TD26" s="19">
        <f t="shared" si="74"/>
        <v>0</v>
      </c>
      <c r="TF26" s="2"/>
      <c r="TG26" s="2"/>
      <c r="TH26" s="17"/>
      <c r="TI26" s="8"/>
      <c r="TJ26" s="18"/>
      <c r="TK26" s="19">
        <f t="shared" si="75"/>
        <v>0</v>
      </c>
      <c r="TM26" s="2"/>
      <c r="TN26" s="2"/>
      <c r="TO26" s="17"/>
      <c r="TP26" s="8"/>
      <c r="TQ26" s="18"/>
      <c r="TR26" s="19">
        <f t="shared" si="76"/>
        <v>0</v>
      </c>
      <c r="TT26" s="8"/>
      <c r="TU26" s="2"/>
      <c r="TV26" s="17"/>
      <c r="TW26" s="8"/>
      <c r="TX26" s="18"/>
      <c r="TY26" s="19">
        <f t="shared" si="77"/>
        <v>0</v>
      </c>
      <c r="UA26" s="2"/>
      <c r="UB26" s="2"/>
      <c r="UC26" s="17"/>
      <c r="UD26" s="8"/>
      <c r="UE26" s="18"/>
      <c r="UF26" s="19">
        <f t="shared" si="78"/>
        <v>0</v>
      </c>
      <c r="UH26" s="2"/>
      <c r="UI26" s="2"/>
      <c r="UJ26" s="17"/>
      <c r="UK26" s="8"/>
      <c r="UL26" s="18"/>
      <c r="UM26" s="19">
        <f t="shared" si="79"/>
        <v>0</v>
      </c>
      <c r="UO26" s="2"/>
      <c r="UP26" s="2"/>
      <c r="UQ26" s="17"/>
      <c r="UR26" s="8"/>
      <c r="US26" s="18"/>
      <c r="UT26" s="19">
        <f t="shared" si="80"/>
        <v>0</v>
      </c>
      <c r="UV26" s="128"/>
      <c r="UW26" s="37"/>
      <c r="UX26" s="188"/>
      <c r="UY26" s="157"/>
      <c r="UZ26" s="30"/>
      <c r="VA26" s="187">
        <f t="shared" si="81"/>
        <v>0</v>
      </c>
      <c r="VC26" s="8"/>
      <c r="VD26" s="2"/>
      <c r="VE26" s="186"/>
      <c r="VF26" s="209"/>
      <c r="VG26" s="18"/>
      <c r="VH26" s="187">
        <f t="shared" si="82"/>
        <v>0</v>
      </c>
      <c r="VJ26" s="8"/>
      <c r="VK26" s="2"/>
      <c r="VL26" s="17"/>
      <c r="VM26" s="8"/>
      <c r="VN26" s="18"/>
      <c r="VO26" s="19">
        <f t="shared" si="83"/>
        <v>0</v>
      </c>
      <c r="VQ26" s="2"/>
      <c r="VR26" s="2"/>
      <c r="VS26" s="17"/>
      <c r="VT26" s="8"/>
      <c r="VU26" s="18"/>
      <c r="VV26" s="19">
        <f t="shared" si="84"/>
        <v>0</v>
      </c>
      <c r="VX26" s="8"/>
      <c r="VY26" s="2"/>
      <c r="VZ26" s="17"/>
      <c r="WA26" s="8"/>
      <c r="WB26" s="18"/>
      <c r="WC26" s="19">
        <f t="shared" si="85"/>
        <v>0</v>
      </c>
      <c r="WE26" s="2"/>
      <c r="WF26" s="2"/>
      <c r="WG26" s="17"/>
      <c r="WH26" s="8"/>
      <c r="WI26" s="18"/>
      <c r="WJ26" s="19">
        <f t="shared" si="86"/>
        <v>0</v>
      </c>
      <c r="WL26" s="2"/>
      <c r="WM26" s="2"/>
      <c r="WN26" s="17"/>
      <c r="WO26" s="8"/>
      <c r="WP26" s="18"/>
      <c r="WQ26" s="19">
        <f t="shared" si="87"/>
        <v>0</v>
      </c>
      <c r="WS26" s="2"/>
      <c r="WT26" s="2"/>
      <c r="WU26" s="17"/>
      <c r="WV26" s="8"/>
      <c r="WW26" s="18"/>
      <c r="WX26" s="19">
        <f t="shared" si="88"/>
        <v>0</v>
      </c>
      <c r="WZ26" s="2"/>
      <c r="XA26" s="2"/>
      <c r="XB26" s="17"/>
      <c r="XC26" s="8"/>
      <c r="XD26" s="18"/>
      <c r="XE26" s="19">
        <f t="shared" si="0"/>
        <v>0</v>
      </c>
      <c r="XG26" s="2"/>
      <c r="XH26" s="2"/>
      <c r="XI26" s="17"/>
      <c r="XJ26" s="8"/>
      <c r="XK26" s="18"/>
      <c r="XL26" s="19">
        <f t="shared" si="89"/>
        <v>0</v>
      </c>
      <c r="XN26" s="2"/>
      <c r="XO26" s="2"/>
      <c r="XP26" s="17"/>
      <c r="XQ26" s="8"/>
      <c r="XR26" s="18"/>
      <c r="XS26" s="19">
        <f t="shared" si="90"/>
        <v>0</v>
      </c>
      <c r="XU26" s="2"/>
      <c r="XV26" s="2"/>
      <c r="XW26" s="17"/>
      <c r="XX26" s="8"/>
      <c r="XY26" s="18"/>
      <c r="XZ26" s="19">
        <f t="shared" si="91"/>
        <v>0</v>
      </c>
      <c r="YB26" s="2"/>
      <c r="YC26" s="2"/>
      <c r="YD26" s="17"/>
      <c r="YE26" s="8"/>
      <c r="YF26" s="18"/>
      <c r="YG26" s="19">
        <f t="shared" si="92"/>
        <v>0</v>
      </c>
      <c r="YI26" s="2"/>
      <c r="YJ26" s="2"/>
      <c r="YK26" s="17"/>
      <c r="YL26" s="8"/>
      <c r="YM26" s="18"/>
      <c r="YN26" s="19">
        <f t="shared" si="93"/>
        <v>0</v>
      </c>
      <c r="YP26" s="8"/>
      <c r="YQ26" s="2"/>
      <c r="YR26" s="17"/>
      <c r="YS26" s="8"/>
      <c r="YT26" s="18"/>
      <c r="YU26" s="19">
        <f t="shared" si="94"/>
        <v>0</v>
      </c>
      <c r="YW26" s="2"/>
      <c r="YX26" s="2"/>
      <c r="YY26" s="17"/>
      <c r="YZ26" s="8"/>
      <c r="ZA26" s="18"/>
      <c r="ZB26" s="19">
        <f t="shared" si="95"/>
        <v>0</v>
      </c>
      <c r="ZD26" s="2"/>
      <c r="ZE26" s="2"/>
      <c r="ZF26" s="17"/>
      <c r="ZG26" s="8"/>
      <c r="ZH26" s="18"/>
      <c r="ZI26" s="19">
        <f t="shared" si="96"/>
        <v>0</v>
      </c>
      <c r="ZK26" s="2"/>
      <c r="ZL26" s="2"/>
      <c r="ZM26" s="17"/>
      <c r="ZN26" s="8"/>
      <c r="ZO26" s="18"/>
      <c r="ZP26" s="19">
        <f t="shared" si="97"/>
        <v>0</v>
      </c>
      <c r="ZR26" s="2"/>
      <c r="ZS26" s="2"/>
      <c r="ZT26" s="17"/>
      <c r="ZU26" s="8"/>
      <c r="ZV26" s="18"/>
      <c r="ZW26" s="19">
        <f t="shared" si="98"/>
        <v>0</v>
      </c>
      <c r="ZY26" s="2"/>
      <c r="ZZ26" s="2"/>
      <c r="AAA26" s="17"/>
      <c r="AAB26" s="8"/>
      <c r="AAC26" s="18"/>
      <c r="AAD26" s="19">
        <f t="shared" si="99"/>
        <v>0</v>
      </c>
      <c r="AAF26" s="2"/>
      <c r="AAG26" s="2"/>
      <c r="AAH26" s="17"/>
      <c r="AAI26" s="8"/>
      <c r="AAJ26" s="18"/>
      <c r="AAK26" s="19">
        <f t="shared" si="100"/>
        <v>0</v>
      </c>
      <c r="AAM26" s="2"/>
      <c r="AAN26" s="2"/>
      <c r="AAO26" s="17"/>
      <c r="AAP26" s="8"/>
      <c r="AAQ26" s="18"/>
      <c r="AAR26" s="19">
        <f t="shared" si="101"/>
        <v>0</v>
      </c>
      <c r="AAT26" s="2"/>
      <c r="AAU26" s="2"/>
      <c r="AAV26" s="17"/>
      <c r="AAW26" s="8"/>
      <c r="AAX26" s="18"/>
      <c r="AAY26" s="19">
        <f t="shared" si="137"/>
        <v>0</v>
      </c>
      <c r="ABA26" s="2"/>
      <c r="ABB26" s="2"/>
      <c r="ABC26" s="17"/>
      <c r="ABD26" s="8"/>
      <c r="ABE26" s="18"/>
      <c r="ABF26" s="19">
        <f t="shared" si="102"/>
        <v>0</v>
      </c>
      <c r="ABH26" s="2"/>
      <c r="ABI26" s="2"/>
      <c r="ABJ26" s="17"/>
      <c r="ABK26" s="8"/>
      <c r="ABL26" s="18"/>
      <c r="ABM26" s="19">
        <f t="shared" si="103"/>
        <v>0</v>
      </c>
      <c r="ABO26" s="2"/>
      <c r="ABP26" s="2"/>
      <c r="ABQ26" s="17"/>
      <c r="ABR26" s="8"/>
      <c r="ABS26" s="18"/>
      <c r="ABT26" s="19">
        <f t="shared" si="139"/>
        <v>0</v>
      </c>
      <c r="ABV26" s="2"/>
      <c r="ABW26" s="2"/>
      <c r="ABX26" s="17"/>
      <c r="ABY26" s="8"/>
      <c r="ABZ26" s="18"/>
      <c r="ACA26" s="19">
        <f t="shared" si="104"/>
        <v>0</v>
      </c>
      <c r="ACC26" s="2"/>
      <c r="ACD26" s="2"/>
      <c r="ACE26" s="17"/>
      <c r="ACF26" s="8"/>
      <c r="ACG26" s="18"/>
      <c r="ACH26" s="19">
        <f t="shared" si="105"/>
        <v>0</v>
      </c>
      <c r="ACJ26" s="2"/>
      <c r="ACK26" s="2"/>
      <c r="ACL26" s="17"/>
      <c r="ACM26" s="8"/>
      <c r="ACN26" s="18"/>
      <c r="ACO26" s="19">
        <f t="shared" si="106"/>
        <v>0</v>
      </c>
      <c r="ACQ26" s="2"/>
      <c r="ACR26" s="2"/>
      <c r="ACS26" s="17"/>
      <c r="ACT26" s="8"/>
      <c r="ACU26" s="18"/>
      <c r="ACV26" s="19">
        <f t="shared" si="138"/>
        <v>0</v>
      </c>
      <c r="ACX26" s="2"/>
      <c r="ACY26" s="2"/>
      <c r="ACZ26" s="17"/>
      <c r="ADA26" s="8"/>
      <c r="ADB26" s="18"/>
      <c r="ADC26" s="19">
        <f t="shared" si="107"/>
        <v>0</v>
      </c>
      <c r="ADE26" s="2"/>
      <c r="ADF26" s="2"/>
      <c r="ADG26" s="17"/>
      <c r="ADH26" s="8"/>
      <c r="ADI26" s="18"/>
      <c r="ADJ26" s="19">
        <f t="shared" si="108"/>
        <v>0</v>
      </c>
      <c r="ADL26" s="2"/>
      <c r="ADM26" s="2"/>
      <c r="ADN26" s="17"/>
      <c r="ADO26" s="8"/>
      <c r="ADP26" s="18"/>
      <c r="ADQ26" s="19">
        <f t="shared" si="109"/>
        <v>0</v>
      </c>
      <c r="ADS26" s="2"/>
      <c r="ADT26" s="2"/>
      <c r="ADU26" s="17"/>
      <c r="ADV26" s="8"/>
      <c r="ADW26" s="18"/>
      <c r="ADX26" s="19">
        <f t="shared" si="110"/>
        <v>0</v>
      </c>
      <c r="ADZ26" s="2"/>
      <c r="AEA26" s="2"/>
      <c r="AEB26" s="17"/>
      <c r="AEC26" s="8"/>
      <c r="AED26" s="18"/>
      <c r="AEE26" s="19">
        <f t="shared" si="111"/>
        <v>0</v>
      </c>
      <c r="AEG26" s="2"/>
      <c r="AEH26" s="2"/>
      <c r="AEI26" s="17"/>
      <c r="AEJ26" s="8"/>
      <c r="AEK26" s="18"/>
      <c r="AEL26" s="19">
        <f t="shared" si="112"/>
        <v>0</v>
      </c>
      <c r="AEN26" s="2"/>
      <c r="AEO26" s="2"/>
      <c r="AEP26" s="17"/>
      <c r="AEQ26" s="8"/>
      <c r="AER26" s="18"/>
      <c r="AES26" s="19">
        <f t="shared" si="113"/>
        <v>0</v>
      </c>
      <c r="AEU26" s="2"/>
      <c r="AEV26" s="2"/>
      <c r="AEW26" s="17"/>
      <c r="AEX26" s="8"/>
      <c r="AEY26" s="18"/>
      <c r="AEZ26" s="19">
        <f t="shared" ref="AEZ26:AEZ43" si="144">AEZ25+AEW26-AEY26</f>
        <v>0</v>
      </c>
      <c r="AFB26" s="2"/>
      <c r="AFC26" s="2"/>
      <c r="AFD26" s="17"/>
      <c r="AFE26" s="8"/>
      <c r="AFF26" s="18"/>
      <c r="AFG26" s="19">
        <f t="shared" si="115"/>
        <v>0</v>
      </c>
      <c r="AFI26" s="2"/>
      <c r="AFJ26" s="2"/>
      <c r="AFK26" s="17"/>
      <c r="AFL26" s="8"/>
      <c r="AFM26" s="18"/>
      <c r="AFN26" s="19">
        <f t="shared" si="116"/>
        <v>0</v>
      </c>
      <c r="AFP26" s="2"/>
      <c r="AFQ26" s="2"/>
      <c r="AFR26" s="17"/>
      <c r="AFS26" s="8"/>
      <c r="AFT26" s="18"/>
      <c r="AFU26" s="19">
        <f t="shared" si="117"/>
        <v>0</v>
      </c>
      <c r="AFW26" s="2"/>
      <c r="AFX26" s="2"/>
      <c r="AFY26" s="17"/>
      <c r="AFZ26" s="8"/>
      <c r="AGA26" s="18"/>
      <c r="AGB26" s="19">
        <f t="shared" si="118"/>
        <v>0</v>
      </c>
      <c r="AGD26" s="2"/>
      <c r="AGE26" s="2"/>
      <c r="AGF26" s="17"/>
      <c r="AGG26" s="8"/>
      <c r="AGH26" s="18"/>
      <c r="AGI26" s="19">
        <f t="shared" si="119"/>
        <v>0</v>
      </c>
      <c r="AGK26" s="143"/>
      <c r="AGL26" s="27"/>
      <c r="AGM26" s="25"/>
      <c r="AGN26" s="143"/>
      <c r="AGO26" s="30"/>
      <c r="AGP26" s="19">
        <f t="shared" si="120"/>
        <v>0</v>
      </c>
      <c r="AGR26" s="143"/>
      <c r="AGS26" s="27"/>
      <c r="AGT26" s="25"/>
      <c r="AGU26" s="143"/>
      <c r="AGV26" s="30"/>
      <c r="AGW26" s="19">
        <f t="shared" si="121"/>
        <v>0</v>
      </c>
      <c r="AGY26" s="2"/>
      <c r="AGZ26" s="2"/>
      <c r="AHA26" s="17"/>
      <c r="AHB26" s="8"/>
      <c r="AHC26" s="18"/>
      <c r="AHD26" s="19">
        <f t="shared" si="122"/>
        <v>0</v>
      </c>
      <c r="AHF26" s="2"/>
      <c r="AHG26" s="2"/>
      <c r="AHH26" s="17"/>
      <c r="AHI26" s="8"/>
      <c r="AHJ26" s="18"/>
      <c r="AHK26" s="19">
        <f t="shared" si="123"/>
        <v>0</v>
      </c>
      <c r="AHM26" s="2"/>
      <c r="AHN26" s="2"/>
      <c r="AHO26" s="17"/>
      <c r="AHP26" s="8"/>
      <c r="AHQ26" s="18"/>
      <c r="AHR26" s="19">
        <f t="shared" si="124"/>
        <v>0</v>
      </c>
      <c r="AHT26" s="2"/>
      <c r="AHU26" s="2"/>
      <c r="AHV26" s="17"/>
      <c r="AHW26" s="8"/>
      <c r="AHX26" s="18"/>
      <c r="AHY26" s="19">
        <f t="shared" si="125"/>
        <v>0</v>
      </c>
      <c r="AIA26" s="2"/>
      <c r="AIB26" s="2"/>
      <c r="AIC26" s="17"/>
      <c r="AID26" s="8"/>
      <c r="AIE26" s="18"/>
      <c r="AIF26" s="19">
        <f t="shared" si="126"/>
        <v>0</v>
      </c>
      <c r="AIH26" s="2"/>
      <c r="AII26" s="2"/>
      <c r="AIJ26" s="17"/>
      <c r="AIK26" s="8"/>
      <c r="AIL26" s="18"/>
      <c r="AIM26" s="19">
        <f t="shared" si="127"/>
        <v>0</v>
      </c>
      <c r="AIO26" s="8"/>
      <c r="AIP26" s="2"/>
      <c r="AIQ26" s="17"/>
      <c r="AIR26" s="8"/>
      <c r="AIS26" s="18"/>
      <c r="AIT26" s="19">
        <f t="shared" si="128"/>
        <v>0</v>
      </c>
      <c r="AIV26" s="8"/>
      <c r="AIW26" s="2"/>
      <c r="AIX26" s="17"/>
      <c r="AIY26" s="8"/>
      <c r="AIZ26" s="18"/>
      <c r="AJA26" s="19">
        <f t="shared" si="129"/>
        <v>0</v>
      </c>
      <c r="AJC26" s="2"/>
      <c r="AJD26" s="2"/>
      <c r="AJE26" s="17"/>
      <c r="AJF26" s="8"/>
      <c r="AJG26" s="18"/>
      <c r="AJH26" s="19">
        <f t="shared" si="130"/>
        <v>0</v>
      </c>
      <c r="AJJ26" s="143"/>
      <c r="AJK26" s="27"/>
      <c r="AJL26" s="25"/>
      <c r="AJM26" s="143"/>
      <c r="AJN26" s="30"/>
      <c r="AJO26" s="19">
        <f t="shared" si="131"/>
        <v>0</v>
      </c>
      <c r="AJQ26" s="143"/>
      <c r="AJR26" s="27"/>
      <c r="AJS26" s="25"/>
      <c r="AJT26" s="143"/>
      <c r="AJU26" s="30"/>
      <c r="AJV26" s="19">
        <f t="shared" si="132"/>
        <v>0</v>
      </c>
      <c r="AJX26" s="143"/>
      <c r="AJY26" s="27"/>
      <c r="AJZ26" s="25"/>
      <c r="AKA26" s="143"/>
      <c r="AKB26" s="30"/>
      <c r="AKC26" s="19">
        <f t="shared" si="133"/>
        <v>0</v>
      </c>
      <c r="AKE26" s="2"/>
      <c r="AKF26" s="2"/>
      <c r="AKG26" s="17"/>
      <c r="AKH26" s="18"/>
      <c r="AKI26" s="18"/>
      <c r="AKJ26" s="19">
        <f t="shared" si="134"/>
        <v>0</v>
      </c>
    </row>
    <row r="27" spans="1:972">
      <c r="A27" s="2"/>
      <c r="B27" s="2"/>
      <c r="C27" s="17"/>
      <c r="D27" s="8"/>
      <c r="E27" s="18"/>
      <c r="F27" s="19">
        <f t="shared" si="2"/>
        <v>0</v>
      </c>
      <c r="H27" s="2"/>
      <c r="I27" s="2"/>
      <c r="J27" s="17"/>
      <c r="K27" s="8"/>
      <c r="L27" s="18"/>
      <c r="M27" s="19">
        <f t="shared" si="140"/>
        <v>0</v>
      </c>
      <c r="O27" s="2"/>
      <c r="P27" s="2"/>
      <c r="Q27" s="17"/>
      <c r="R27" s="8"/>
      <c r="S27" s="18"/>
      <c r="T27" s="19">
        <f t="shared" si="4"/>
        <v>0</v>
      </c>
      <c r="V27" s="2"/>
      <c r="W27" s="2"/>
      <c r="X27" s="17"/>
      <c r="Y27" s="8"/>
      <c r="Z27" s="18"/>
      <c r="AA27" s="19">
        <f t="shared" si="5"/>
        <v>0</v>
      </c>
      <c r="AC27" s="2"/>
      <c r="AD27" s="2"/>
      <c r="AE27" s="17"/>
      <c r="AF27" s="8"/>
      <c r="AG27" s="18"/>
      <c r="AH27" s="19">
        <f t="shared" si="143"/>
        <v>0</v>
      </c>
      <c r="AJ27" s="397"/>
      <c r="AK27" s="2"/>
      <c r="AL27" s="17"/>
      <c r="AM27" s="8"/>
      <c r="AN27" s="18"/>
      <c r="AO27" s="19">
        <f t="shared" si="7"/>
        <v>0</v>
      </c>
      <c r="AQ27" s="2"/>
      <c r="AR27" s="2"/>
      <c r="AS27" s="17"/>
      <c r="AT27" s="8"/>
      <c r="AU27" s="18"/>
      <c r="AV27" s="19">
        <f t="shared" si="8"/>
        <v>0</v>
      </c>
      <c r="AX27" s="2"/>
      <c r="AY27" s="2"/>
      <c r="AZ27" s="17"/>
      <c r="BA27" s="8"/>
      <c r="BB27" s="18"/>
      <c r="BC27" s="19">
        <f t="shared" si="9"/>
        <v>0</v>
      </c>
      <c r="BE27" s="2"/>
      <c r="BF27" s="2"/>
      <c r="BG27" s="17"/>
      <c r="BH27" s="8"/>
      <c r="BI27" s="18"/>
      <c r="BJ27" s="19">
        <f t="shared" si="10"/>
        <v>0</v>
      </c>
      <c r="BL27" s="2"/>
      <c r="BM27" s="2"/>
      <c r="BN27" s="17"/>
      <c r="BO27" s="8"/>
      <c r="BP27" s="18"/>
      <c r="BQ27" s="19">
        <f t="shared" si="136"/>
        <v>0</v>
      </c>
      <c r="BS27" s="2"/>
      <c r="BT27" s="2"/>
      <c r="BU27" s="17"/>
      <c r="BV27" s="8"/>
      <c r="BW27" s="18"/>
      <c r="BX27" s="19">
        <f t="shared" si="11"/>
        <v>0</v>
      </c>
      <c r="BZ27" s="2"/>
      <c r="CA27" s="2"/>
      <c r="CB27" s="17"/>
      <c r="CC27" s="8"/>
      <c r="CD27" s="18"/>
      <c r="CE27" s="19">
        <f t="shared" si="135"/>
        <v>0</v>
      </c>
      <c r="CG27" s="2"/>
      <c r="CH27" s="2"/>
      <c r="CI27" s="17"/>
      <c r="CJ27" s="8"/>
      <c r="CK27" s="18"/>
      <c r="CL27" s="19">
        <f t="shared" si="141"/>
        <v>0</v>
      </c>
      <c r="CN27" s="2"/>
      <c r="CO27" s="2"/>
      <c r="CP27" s="17"/>
      <c r="CQ27" s="8"/>
      <c r="CR27" s="18"/>
      <c r="CS27" s="19">
        <f t="shared" si="13"/>
        <v>0</v>
      </c>
      <c r="CU27" s="2"/>
      <c r="CV27" s="2"/>
      <c r="CW27" s="17"/>
      <c r="CX27" s="8"/>
      <c r="CY27" s="18"/>
      <c r="CZ27" s="19">
        <f t="shared" si="14"/>
        <v>0</v>
      </c>
      <c r="DB27" s="2"/>
      <c r="DC27" s="2"/>
      <c r="DD27" s="17"/>
      <c r="DE27" s="8"/>
      <c r="DF27" s="18"/>
      <c r="DG27" s="19">
        <f t="shared" si="15"/>
        <v>0</v>
      </c>
      <c r="DI27" s="2"/>
      <c r="DJ27" s="2"/>
      <c r="DK27" s="17"/>
      <c r="DL27" s="8"/>
      <c r="DM27" s="18"/>
      <c r="DN27" s="19">
        <f t="shared" si="16"/>
        <v>0</v>
      </c>
      <c r="DP27" s="2"/>
      <c r="DQ27" s="2"/>
      <c r="DR27" s="17"/>
      <c r="DS27" s="8"/>
      <c r="DT27" s="18"/>
      <c r="DU27" s="19">
        <f t="shared" si="17"/>
        <v>0</v>
      </c>
      <c r="DW27" s="2"/>
      <c r="DX27" s="2"/>
      <c r="DY27" s="17"/>
      <c r="DZ27" s="8"/>
      <c r="EA27" s="18"/>
      <c r="EB27" s="19">
        <f t="shared" si="18"/>
        <v>0</v>
      </c>
      <c r="ED27" s="2"/>
      <c r="EE27" s="2"/>
      <c r="EF27" s="17"/>
      <c r="EG27" s="8"/>
      <c r="EH27" s="18"/>
      <c r="EI27" s="19">
        <f t="shared" si="19"/>
        <v>0</v>
      </c>
      <c r="EK27" s="2"/>
      <c r="EL27" s="2"/>
      <c r="EM27" s="17"/>
      <c r="EN27" s="8"/>
      <c r="EO27" s="18"/>
      <c r="EP27" s="19">
        <f t="shared" si="20"/>
        <v>0</v>
      </c>
      <c r="ER27" s="2"/>
      <c r="ES27" s="2"/>
      <c r="ET27" s="17"/>
      <c r="EU27" s="8"/>
      <c r="EV27" s="18"/>
      <c r="EW27" s="19">
        <f t="shared" si="21"/>
        <v>0</v>
      </c>
      <c r="EY27" s="2"/>
      <c r="EZ27" s="2"/>
      <c r="FA27" s="17"/>
      <c r="FB27" s="8"/>
      <c r="FC27" s="18"/>
      <c r="FD27" s="19">
        <f t="shared" si="22"/>
        <v>0</v>
      </c>
      <c r="FF27" s="2"/>
      <c r="FG27" s="2"/>
      <c r="FH27" s="186"/>
      <c r="FI27" s="36"/>
      <c r="FJ27" s="18"/>
      <c r="FK27" s="187">
        <f t="shared" si="23"/>
        <v>0</v>
      </c>
      <c r="FM27" s="2"/>
      <c r="FN27" s="2"/>
      <c r="FO27" s="186"/>
      <c r="FP27" s="36"/>
      <c r="FQ27" s="18"/>
      <c r="FR27" s="187">
        <f t="shared" si="24"/>
        <v>0</v>
      </c>
      <c r="FT27" s="2"/>
      <c r="FU27" s="2"/>
      <c r="FV27" s="17"/>
      <c r="FW27" s="8"/>
      <c r="FX27" s="18"/>
      <c r="FY27" s="19">
        <f t="shared" si="25"/>
        <v>0</v>
      </c>
      <c r="GA27" s="2"/>
      <c r="GB27" s="2"/>
      <c r="GC27" s="17"/>
      <c r="GD27" s="8"/>
      <c r="GE27" s="18"/>
      <c r="GF27" s="19">
        <f t="shared" si="142"/>
        <v>0</v>
      </c>
      <c r="GH27" s="2"/>
      <c r="GI27" s="2"/>
      <c r="GJ27" s="17"/>
      <c r="GK27" s="8"/>
      <c r="GL27" s="18"/>
      <c r="GM27" s="19">
        <f t="shared" si="27"/>
        <v>0</v>
      </c>
      <c r="GO27" s="2"/>
      <c r="GP27" s="2"/>
      <c r="GQ27" s="17"/>
      <c r="GR27" s="8"/>
      <c r="GS27" s="18"/>
      <c r="GT27" s="19">
        <f t="shared" si="28"/>
        <v>0</v>
      </c>
      <c r="GV27" s="2"/>
      <c r="GW27" s="2"/>
      <c r="GX27" s="17"/>
      <c r="GY27" s="8"/>
      <c r="GZ27" s="18"/>
      <c r="HA27" s="19">
        <f t="shared" si="29"/>
        <v>0</v>
      </c>
      <c r="HC27" s="2"/>
      <c r="HD27" s="2"/>
      <c r="HE27" s="17"/>
      <c r="HF27" s="8"/>
      <c r="HG27" s="18"/>
      <c r="HH27" s="19">
        <f t="shared" si="30"/>
        <v>0</v>
      </c>
      <c r="HJ27" s="2"/>
      <c r="HK27" s="2"/>
      <c r="HL27" s="17"/>
      <c r="HM27" s="8"/>
      <c r="HN27" s="18"/>
      <c r="HO27" s="19">
        <f t="shared" si="31"/>
        <v>0</v>
      </c>
      <c r="HQ27" s="2"/>
      <c r="HR27" s="2"/>
      <c r="HS27" s="17"/>
      <c r="HT27" s="8"/>
      <c r="HU27" s="18"/>
      <c r="HV27" s="19">
        <f t="shared" si="32"/>
        <v>0</v>
      </c>
      <c r="HX27" s="2"/>
      <c r="HY27" s="2"/>
      <c r="HZ27" s="17"/>
      <c r="IA27" s="8"/>
      <c r="IB27" s="18"/>
      <c r="IC27" s="19">
        <f t="shared" si="33"/>
        <v>0</v>
      </c>
      <c r="IE27" s="2"/>
      <c r="IF27" s="2"/>
      <c r="IG27" s="17"/>
      <c r="IH27" s="8"/>
      <c r="II27" s="18"/>
      <c r="IJ27" s="19">
        <f t="shared" si="34"/>
        <v>0</v>
      </c>
      <c r="IL27" s="2"/>
      <c r="IM27" s="2"/>
      <c r="IN27" s="17"/>
      <c r="IO27" s="8"/>
      <c r="IP27" s="18"/>
      <c r="IQ27" s="19">
        <f t="shared" si="35"/>
        <v>0</v>
      </c>
      <c r="IS27" s="8"/>
      <c r="IT27" s="39"/>
      <c r="IU27" s="30"/>
      <c r="IV27" s="74"/>
      <c r="IW27" s="30"/>
      <c r="IX27" s="19">
        <f t="shared" si="36"/>
        <v>0</v>
      </c>
      <c r="IZ27" s="8"/>
      <c r="JA27" s="39"/>
      <c r="JB27" s="30"/>
      <c r="JC27" s="69"/>
      <c r="JD27" s="30"/>
      <c r="JE27" s="19">
        <f t="shared" si="37"/>
        <v>0</v>
      </c>
      <c r="JG27" s="8"/>
      <c r="JH27" s="39"/>
      <c r="JI27" s="30"/>
      <c r="JJ27" s="290"/>
      <c r="JK27" s="30"/>
      <c r="JL27" s="19">
        <f t="shared" si="38"/>
        <v>0</v>
      </c>
      <c r="JN27" s="8"/>
      <c r="JO27" s="39"/>
      <c r="JP27" s="30"/>
      <c r="JQ27" s="290"/>
      <c r="JR27" s="30"/>
      <c r="JS27" s="19">
        <f t="shared" si="39"/>
        <v>0</v>
      </c>
      <c r="JU27" s="8"/>
      <c r="JV27" s="39"/>
      <c r="JW27" s="30"/>
      <c r="JX27" s="69"/>
      <c r="JY27" s="30"/>
      <c r="JZ27" s="19">
        <f t="shared" si="40"/>
        <v>0</v>
      </c>
      <c r="KB27" s="8"/>
      <c r="KC27" s="39"/>
      <c r="KD27" s="30"/>
      <c r="KE27" s="69"/>
      <c r="KF27" s="30"/>
      <c r="KG27" s="19">
        <f t="shared" si="41"/>
        <v>0</v>
      </c>
      <c r="KI27" s="8"/>
      <c r="KJ27" s="39"/>
      <c r="KK27" s="30"/>
      <c r="KL27" s="69"/>
      <c r="KM27" s="30"/>
      <c r="KN27" s="19">
        <f t="shared" si="42"/>
        <v>0</v>
      </c>
      <c r="KP27" s="8"/>
      <c r="KQ27" s="39"/>
      <c r="KR27" s="30"/>
      <c r="KS27" s="69"/>
      <c r="KT27" s="30"/>
      <c r="KU27" s="19">
        <f t="shared" si="43"/>
        <v>0</v>
      </c>
      <c r="KW27" s="8"/>
      <c r="KX27" s="39"/>
      <c r="KY27" s="30"/>
      <c r="KZ27" s="69"/>
      <c r="LA27" s="30"/>
      <c r="LB27" s="19">
        <f t="shared" si="44"/>
        <v>0</v>
      </c>
      <c r="LD27" s="8"/>
      <c r="LE27" s="39"/>
      <c r="LF27" s="30"/>
      <c r="LG27" s="69"/>
      <c r="LH27" s="30"/>
      <c r="LI27" s="19">
        <f t="shared" si="45"/>
        <v>0</v>
      </c>
      <c r="LK27" s="8"/>
      <c r="LL27" s="39"/>
      <c r="LM27" s="30"/>
      <c r="LN27" s="69"/>
      <c r="LO27" s="30"/>
      <c r="LP27" s="19">
        <f t="shared" si="46"/>
        <v>0</v>
      </c>
      <c r="LR27" s="8"/>
      <c r="LS27" s="39"/>
      <c r="LT27" s="30"/>
      <c r="LU27" s="69"/>
      <c r="LV27" s="30"/>
      <c r="LW27" s="19">
        <f t="shared" si="47"/>
        <v>0</v>
      </c>
      <c r="LY27" s="8"/>
      <c r="LZ27" s="39"/>
      <c r="MA27" s="30"/>
      <c r="MB27" s="69"/>
      <c r="MC27" s="30"/>
      <c r="MD27" s="19">
        <f t="shared" si="48"/>
        <v>0</v>
      </c>
      <c r="MF27" s="2"/>
      <c r="MG27" s="2"/>
      <c r="MH27" s="17"/>
      <c r="MI27" s="8"/>
      <c r="MJ27" s="18"/>
      <c r="MK27" s="19">
        <f t="shared" si="49"/>
        <v>0</v>
      </c>
      <c r="MM27" s="2"/>
      <c r="MN27" s="2"/>
      <c r="MO27" s="17"/>
      <c r="MP27" s="8"/>
      <c r="MQ27" s="18"/>
      <c r="MR27" s="19">
        <f t="shared" si="50"/>
        <v>0</v>
      </c>
      <c r="MT27" s="2"/>
      <c r="MU27" s="2"/>
      <c r="MV27" s="17"/>
      <c r="MW27" s="8"/>
      <c r="MX27" s="18"/>
      <c r="MY27" s="19">
        <f t="shared" si="51"/>
        <v>0</v>
      </c>
      <c r="NA27" s="2"/>
      <c r="NB27" s="2"/>
      <c r="NC27" s="17"/>
      <c r="ND27" s="8"/>
      <c r="NE27" s="18"/>
      <c r="NF27" s="19">
        <f t="shared" si="52"/>
        <v>0</v>
      </c>
      <c r="NH27" s="2"/>
      <c r="NI27" s="2"/>
      <c r="NJ27" s="17"/>
      <c r="NK27" s="8"/>
      <c r="NL27" s="18"/>
      <c r="NM27" s="19">
        <f t="shared" si="53"/>
        <v>0</v>
      </c>
      <c r="NO27" s="2"/>
      <c r="NP27" s="2"/>
      <c r="NQ27" s="17"/>
      <c r="NR27" s="8"/>
      <c r="NS27" s="18"/>
      <c r="NT27" s="19">
        <f t="shared" si="54"/>
        <v>0</v>
      </c>
      <c r="NV27" s="2"/>
      <c r="NW27" s="2"/>
      <c r="NX27" s="17"/>
      <c r="NY27" s="8"/>
      <c r="NZ27" s="18"/>
      <c r="OA27" s="19">
        <f t="shared" si="55"/>
        <v>0</v>
      </c>
      <c r="OC27" s="8"/>
      <c r="OD27" s="2"/>
      <c r="OE27" s="17"/>
      <c r="OF27" s="8"/>
      <c r="OG27" s="18"/>
      <c r="OH27" s="19">
        <f t="shared" si="56"/>
        <v>0</v>
      </c>
      <c r="OJ27" s="2"/>
      <c r="OK27" s="2"/>
      <c r="OL27" s="17"/>
      <c r="OM27" s="8"/>
      <c r="ON27" s="18"/>
      <c r="OO27" s="19">
        <f t="shared" si="57"/>
        <v>0</v>
      </c>
      <c r="OQ27" s="2"/>
      <c r="OR27" s="2"/>
      <c r="OS27" s="17"/>
      <c r="OT27" s="8"/>
      <c r="OU27" s="18"/>
      <c r="OV27" s="19">
        <f t="shared" si="58"/>
        <v>0</v>
      </c>
      <c r="OX27" s="2"/>
      <c r="OY27" s="2"/>
      <c r="OZ27" s="17"/>
      <c r="PA27" s="8"/>
      <c r="PB27" s="18"/>
      <c r="PC27" s="19">
        <f t="shared" si="59"/>
        <v>0</v>
      </c>
      <c r="PE27" s="2"/>
      <c r="PF27" s="2"/>
      <c r="PG27" s="17"/>
      <c r="PH27" s="8"/>
      <c r="PI27" s="18"/>
      <c r="PJ27" s="19">
        <f t="shared" si="60"/>
        <v>0</v>
      </c>
      <c r="PL27" s="2"/>
      <c r="PM27" s="2"/>
      <c r="PN27" s="17"/>
      <c r="PO27" s="8"/>
      <c r="PP27" s="18"/>
      <c r="PQ27" s="19">
        <f t="shared" si="61"/>
        <v>0</v>
      </c>
      <c r="PS27" s="2"/>
      <c r="PT27" s="2"/>
      <c r="PU27" s="17"/>
      <c r="PV27" s="8"/>
      <c r="PW27" s="18"/>
      <c r="PX27" s="19">
        <f t="shared" si="62"/>
        <v>0</v>
      </c>
      <c r="PZ27" s="2"/>
      <c r="QA27" s="2"/>
      <c r="QB27" s="17"/>
      <c r="QC27" s="8"/>
      <c r="QD27" s="18"/>
      <c r="QE27" s="19">
        <f t="shared" si="63"/>
        <v>0</v>
      </c>
      <c r="QG27" s="2"/>
      <c r="QH27" s="2"/>
      <c r="QI27" s="17"/>
      <c r="QJ27" s="8"/>
      <c r="QK27" s="18"/>
      <c r="QL27" s="19">
        <f t="shared" si="64"/>
        <v>0</v>
      </c>
      <c r="QN27" s="2"/>
      <c r="QO27" s="2"/>
      <c r="QP27" s="17"/>
      <c r="QQ27" s="8"/>
      <c r="QR27" s="18"/>
      <c r="QS27" s="19">
        <f t="shared" si="65"/>
        <v>0</v>
      </c>
      <c r="QU27" s="2"/>
      <c r="QV27" s="2"/>
      <c r="QW27" s="17"/>
      <c r="QX27" s="8"/>
      <c r="QY27" s="18"/>
      <c r="QZ27" s="19">
        <f t="shared" si="66"/>
        <v>0</v>
      </c>
      <c r="RB27" s="2"/>
      <c r="RC27" s="2"/>
      <c r="RD27" s="17"/>
      <c r="RE27" s="8"/>
      <c r="RF27" s="18"/>
      <c r="RG27" s="19">
        <f t="shared" si="67"/>
        <v>0</v>
      </c>
      <c r="RI27" s="2"/>
      <c r="RJ27" s="2"/>
      <c r="RK27" s="17"/>
      <c r="RL27" s="8"/>
      <c r="RM27" s="18"/>
      <c r="RN27" s="19">
        <f t="shared" si="68"/>
        <v>0</v>
      </c>
      <c r="RP27" s="2"/>
      <c r="RQ27" s="2"/>
      <c r="RR27" s="17"/>
      <c r="RS27" s="8"/>
      <c r="RT27" s="18"/>
      <c r="RU27" s="19">
        <f t="shared" si="69"/>
        <v>0</v>
      </c>
      <c r="RW27" s="2"/>
      <c r="RX27" s="2"/>
      <c r="RY27" s="17"/>
      <c r="RZ27" s="8"/>
      <c r="SA27" s="18"/>
      <c r="SB27" s="19">
        <f t="shared" si="70"/>
        <v>0</v>
      </c>
      <c r="SD27" s="2"/>
      <c r="SE27" s="2"/>
      <c r="SF27" s="17"/>
      <c r="SG27" s="8"/>
      <c r="SH27" s="18"/>
      <c r="SI27" s="19">
        <f t="shared" si="71"/>
        <v>0</v>
      </c>
      <c r="SK27" s="2"/>
      <c r="SL27" s="2"/>
      <c r="SM27" s="17"/>
      <c r="SN27" s="8"/>
      <c r="SO27" s="18"/>
      <c r="SP27" s="19">
        <f t="shared" si="72"/>
        <v>0</v>
      </c>
      <c r="SR27" s="2"/>
      <c r="SS27" s="2"/>
      <c r="ST27" s="17"/>
      <c r="SU27" s="8"/>
      <c r="SV27" s="18"/>
      <c r="SW27" s="19">
        <f t="shared" si="73"/>
        <v>0</v>
      </c>
      <c r="SY27" s="2"/>
      <c r="SZ27" s="2"/>
      <c r="TA27" s="17"/>
      <c r="TB27" s="8"/>
      <c r="TC27" s="18"/>
      <c r="TD27" s="19">
        <f t="shared" si="74"/>
        <v>0</v>
      </c>
      <c r="TF27" s="2"/>
      <c r="TG27" s="2"/>
      <c r="TH27" s="17"/>
      <c r="TI27" s="8"/>
      <c r="TJ27" s="18"/>
      <c r="TK27" s="19">
        <f t="shared" si="75"/>
        <v>0</v>
      </c>
      <c r="TM27" s="2"/>
      <c r="TN27" s="2"/>
      <c r="TO27" s="17"/>
      <c r="TP27" s="8"/>
      <c r="TQ27" s="18"/>
      <c r="TR27" s="19">
        <f t="shared" si="76"/>
        <v>0</v>
      </c>
      <c r="TT27" s="8"/>
      <c r="TU27" s="2"/>
      <c r="TV27" s="17"/>
      <c r="TW27" s="8"/>
      <c r="TX27" s="18"/>
      <c r="TY27" s="19">
        <f t="shared" si="77"/>
        <v>0</v>
      </c>
      <c r="UA27" s="2"/>
      <c r="UB27" s="2"/>
      <c r="UC27" s="17"/>
      <c r="UD27" s="8"/>
      <c r="UE27" s="18"/>
      <c r="UF27" s="19">
        <f t="shared" si="78"/>
        <v>0</v>
      </c>
      <c r="UH27" s="2"/>
      <c r="UI27" s="2"/>
      <c r="UJ27" s="17"/>
      <c r="UK27" s="8"/>
      <c r="UL27" s="18"/>
      <c r="UM27" s="19">
        <f t="shared" si="79"/>
        <v>0</v>
      </c>
      <c r="UO27" s="2"/>
      <c r="UP27" s="2"/>
      <c r="UQ27" s="17"/>
      <c r="UR27" s="8"/>
      <c r="US27" s="18"/>
      <c r="UT27" s="19">
        <f t="shared" si="80"/>
        <v>0</v>
      </c>
      <c r="UV27" s="128"/>
      <c r="UW27" s="37"/>
      <c r="UX27" s="188"/>
      <c r="UY27" s="157"/>
      <c r="UZ27" s="30"/>
      <c r="VA27" s="187">
        <f t="shared" si="81"/>
        <v>0</v>
      </c>
      <c r="VC27" s="8"/>
      <c r="VD27" s="2"/>
      <c r="VE27" s="186"/>
      <c r="VF27" s="209"/>
      <c r="VG27" s="18"/>
      <c r="VH27" s="187">
        <f t="shared" si="82"/>
        <v>0</v>
      </c>
      <c r="VJ27" s="8"/>
      <c r="VK27" s="2"/>
      <c r="VL27" s="17"/>
      <c r="VM27" s="8"/>
      <c r="VN27" s="18"/>
      <c r="VO27" s="19">
        <f t="shared" si="83"/>
        <v>0</v>
      </c>
      <c r="VQ27" s="2"/>
      <c r="VR27" s="2"/>
      <c r="VS27" s="17"/>
      <c r="VT27" s="8"/>
      <c r="VU27" s="18"/>
      <c r="VV27" s="19">
        <f t="shared" si="84"/>
        <v>0</v>
      </c>
      <c r="VX27" s="8"/>
      <c r="VY27" s="2"/>
      <c r="VZ27" s="17"/>
      <c r="WA27" s="8"/>
      <c r="WB27" s="18"/>
      <c r="WC27" s="19">
        <f t="shared" si="85"/>
        <v>0</v>
      </c>
      <c r="WE27" s="2"/>
      <c r="WF27" s="2"/>
      <c r="WG27" s="17"/>
      <c r="WH27" s="8"/>
      <c r="WI27" s="18"/>
      <c r="WJ27" s="19">
        <f t="shared" si="86"/>
        <v>0</v>
      </c>
      <c r="WL27" s="2"/>
      <c r="WM27" s="2"/>
      <c r="WN27" s="17"/>
      <c r="WO27" s="8"/>
      <c r="WP27" s="18"/>
      <c r="WQ27" s="19">
        <f t="shared" si="87"/>
        <v>0</v>
      </c>
      <c r="WS27" s="2"/>
      <c r="WT27" s="2"/>
      <c r="WU27" s="17"/>
      <c r="WV27" s="8"/>
      <c r="WW27" s="18"/>
      <c r="WX27" s="19">
        <f t="shared" si="88"/>
        <v>0</v>
      </c>
      <c r="WZ27" s="2"/>
      <c r="XA27" s="2"/>
      <c r="XB27" s="17"/>
      <c r="XC27" s="8"/>
      <c r="XD27" s="18"/>
      <c r="XE27" s="19">
        <f t="shared" si="0"/>
        <v>0</v>
      </c>
      <c r="XG27" s="2"/>
      <c r="XH27" s="2"/>
      <c r="XI27" s="17"/>
      <c r="XJ27" s="8"/>
      <c r="XK27" s="18"/>
      <c r="XL27" s="19">
        <f t="shared" si="89"/>
        <v>0</v>
      </c>
      <c r="XN27" s="2"/>
      <c r="XO27" s="2"/>
      <c r="XP27" s="17"/>
      <c r="XQ27" s="8"/>
      <c r="XR27" s="18"/>
      <c r="XS27" s="19">
        <f t="shared" si="90"/>
        <v>0</v>
      </c>
      <c r="XU27" s="2"/>
      <c r="XV27" s="2"/>
      <c r="XW27" s="17"/>
      <c r="XX27" s="8"/>
      <c r="XY27" s="18"/>
      <c r="XZ27" s="19">
        <f t="shared" si="91"/>
        <v>0</v>
      </c>
      <c r="YB27" s="2"/>
      <c r="YC27" s="2"/>
      <c r="YD27" s="17"/>
      <c r="YE27" s="8"/>
      <c r="YF27" s="18"/>
      <c r="YG27" s="19">
        <f t="shared" si="92"/>
        <v>0</v>
      </c>
      <c r="YI27" s="2"/>
      <c r="YJ27" s="2"/>
      <c r="YK27" s="17"/>
      <c r="YL27" s="8"/>
      <c r="YM27" s="18"/>
      <c r="YN27" s="19">
        <f t="shared" si="93"/>
        <v>0</v>
      </c>
      <c r="YP27" s="8"/>
      <c r="YQ27" s="2"/>
      <c r="YR27" s="17"/>
      <c r="YS27" s="8"/>
      <c r="YT27" s="18"/>
      <c r="YU27" s="19">
        <f t="shared" si="94"/>
        <v>0</v>
      </c>
      <c r="YW27" s="2"/>
      <c r="YX27" s="2"/>
      <c r="YY27" s="17"/>
      <c r="YZ27" s="8"/>
      <c r="ZA27" s="18"/>
      <c r="ZB27" s="19">
        <f t="shared" si="95"/>
        <v>0</v>
      </c>
      <c r="ZD27" s="2"/>
      <c r="ZE27" s="2"/>
      <c r="ZF27" s="17"/>
      <c r="ZG27" s="8"/>
      <c r="ZH27" s="18"/>
      <c r="ZI27" s="19">
        <f t="shared" si="96"/>
        <v>0</v>
      </c>
      <c r="ZK27" s="2"/>
      <c r="ZL27" s="2"/>
      <c r="ZM27" s="17"/>
      <c r="ZN27" s="8"/>
      <c r="ZO27" s="18"/>
      <c r="ZP27" s="19">
        <f t="shared" si="97"/>
        <v>0</v>
      </c>
      <c r="ZR27" s="2"/>
      <c r="ZS27" s="2"/>
      <c r="ZT27" s="17"/>
      <c r="ZU27" s="8"/>
      <c r="ZV27" s="18"/>
      <c r="ZW27" s="19">
        <f t="shared" si="98"/>
        <v>0</v>
      </c>
      <c r="ZY27" s="2"/>
      <c r="ZZ27" s="2"/>
      <c r="AAA27" s="17"/>
      <c r="AAB27" s="8"/>
      <c r="AAC27" s="18"/>
      <c r="AAD27" s="19">
        <f t="shared" si="99"/>
        <v>0</v>
      </c>
      <c r="AAF27" s="2"/>
      <c r="AAG27" s="2"/>
      <c r="AAH27" s="17"/>
      <c r="AAI27" s="8"/>
      <c r="AAJ27" s="18"/>
      <c r="AAK27" s="19">
        <f t="shared" si="100"/>
        <v>0</v>
      </c>
      <c r="AAM27" s="2"/>
      <c r="AAN27" s="2"/>
      <c r="AAO27" s="17"/>
      <c r="AAP27" s="8"/>
      <c r="AAQ27" s="18"/>
      <c r="AAR27" s="19">
        <f t="shared" si="101"/>
        <v>0</v>
      </c>
      <c r="AAT27" s="2"/>
      <c r="AAU27" s="2"/>
      <c r="AAV27" s="17"/>
      <c r="AAW27" s="8"/>
      <c r="AAX27" s="18"/>
      <c r="AAY27" s="19">
        <f t="shared" si="137"/>
        <v>0</v>
      </c>
      <c r="ABA27" s="2"/>
      <c r="ABB27" s="2"/>
      <c r="ABC27" s="17"/>
      <c r="ABD27" s="8"/>
      <c r="ABE27" s="18"/>
      <c r="ABF27" s="19">
        <f t="shared" si="102"/>
        <v>0</v>
      </c>
      <c r="ABH27" s="2"/>
      <c r="ABI27" s="2"/>
      <c r="ABJ27" s="17"/>
      <c r="ABK27" s="8"/>
      <c r="ABL27" s="18"/>
      <c r="ABM27" s="19">
        <f t="shared" si="103"/>
        <v>0</v>
      </c>
      <c r="ABO27" s="2"/>
      <c r="ABP27" s="2"/>
      <c r="ABQ27" s="17"/>
      <c r="ABR27" s="8"/>
      <c r="ABS27" s="18"/>
      <c r="ABT27" s="19">
        <f t="shared" si="139"/>
        <v>0</v>
      </c>
      <c r="ABV27" s="2"/>
      <c r="ABW27" s="2"/>
      <c r="ABX27" s="17"/>
      <c r="ABY27" s="8"/>
      <c r="ABZ27" s="18"/>
      <c r="ACA27" s="19">
        <f t="shared" si="104"/>
        <v>0</v>
      </c>
      <c r="ACC27" s="2"/>
      <c r="ACD27" s="2"/>
      <c r="ACE27" s="17"/>
      <c r="ACF27" s="8"/>
      <c r="ACG27" s="18"/>
      <c r="ACH27" s="19">
        <f t="shared" si="105"/>
        <v>0</v>
      </c>
      <c r="ACJ27" s="2"/>
      <c r="ACK27" s="2"/>
      <c r="ACL27" s="17"/>
      <c r="ACM27" s="8"/>
      <c r="ACN27" s="18"/>
      <c r="ACO27" s="19">
        <f t="shared" si="106"/>
        <v>0</v>
      </c>
      <c r="ACQ27" s="2"/>
      <c r="ACR27" s="2"/>
      <c r="ACS27" s="17"/>
      <c r="ACT27" s="8"/>
      <c r="ACU27" s="18"/>
      <c r="ACV27" s="19">
        <f t="shared" si="138"/>
        <v>0</v>
      </c>
      <c r="ACX27" s="2"/>
      <c r="ACY27" s="2"/>
      <c r="ACZ27" s="17"/>
      <c r="ADA27" s="8"/>
      <c r="ADB27" s="18"/>
      <c r="ADC27" s="19">
        <f t="shared" si="107"/>
        <v>0</v>
      </c>
      <c r="ADE27" s="2"/>
      <c r="ADF27" s="2"/>
      <c r="ADG27" s="17"/>
      <c r="ADH27" s="8"/>
      <c r="ADI27" s="18"/>
      <c r="ADJ27" s="19">
        <f t="shared" si="108"/>
        <v>0</v>
      </c>
      <c r="ADL27" s="2"/>
      <c r="ADM27" s="2"/>
      <c r="ADN27" s="17"/>
      <c r="ADO27" s="8"/>
      <c r="ADP27" s="18"/>
      <c r="ADQ27" s="19">
        <f t="shared" si="109"/>
        <v>0</v>
      </c>
      <c r="ADS27" s="2"/>
      <c r="ADT27" s="2"/>
      <c r="ADU27" s="17"/>
      <c r="ADV27" s="8"/>
      <c r="ADW27" s="18"/>
      <c r="ADX27" s="19">
        <f t="shared" si="110"/>
        <v>0</v>
      </c>
      <c r="ADZ27" s="2"/>
      <c r="AEA27" s="2"/>
      <c r="AEB27" s="17"/>
      <c r="AEC27" s="8"/>
      <c r="AED27" s="18"/>
      <c r="AEE27" s="19">
        <f t="shared" si="111"/>
        <v>0</v>
      </c>
      <c r="AEG27" s="2"/>
      <c r="AEH27" s="2"/>
      <c r="AEI27" s="17"/>
      <c r="AEJ27" s="8"/>
      <c r="AEK27" s="18"/>
      <c r="AEL27" s="19">
        <f t="shared" si="112"/>
        <v>0</v>
      </c>
      <c r="AEN27" s="2"/>
      <c r="AEO27" s="2"/>
      <c r="AEP27" s="17"/>
      <c r="AEQ27" s="8"/>
      <c r="AER27" s="18"/>
      <c r="AES27" s="19">
        <f t="shared" si="113"/>
        <v>0</v>
      </c>
      <c r="AEU27" s="2"/>
      <c r="AEV27" s="2"/>
      <c r="AEW27" s="17"/>
      <c r="AEX27" s="8"/>
      <c r="AEY27" s="18"/>
      <c r="AEZ27" s="19">
        <f t="shared" si="144"/>
        <v>0</v>
      </c>
      <c r="AFB27" s="2"/>
      <c r="AFC27" s="2"/>
      <c r="AFD27" s="17"/>
      <c r="AFE27" s="8"/>
      <c r="AFF27" s="18"/>
      <c r="AFG27" s="19">
        <f t="shared" si="115"/>
        <v>0</v>
      </c>
      <c r="AFI27" s="2"/>
      <c r="AFJ27" s="2"/>
      <c r="AFK27" s="17"/>
      <c r="AFL27" s="8"/>
      <c r="AFM27" s="18"/>
      <c r="AFN27" s="19">
        <f t="shared" si="116"/>
        <v>0</v>
      </c>
      <c r="AFP27" s="2"/>
      <c r="AFQ27" s="2"/>
      <c r="AFR27" s="17"/>
      <c r="AFS27" s="8"/>
      <c r="AFT27" s="18"/>
      <c r="AFU27" s="19">
        <f t="shared" si="117"/>
        <v>0</v>
      </c>
      <c r="AFW27" s="2"/>
      <c r="AFX27" s="2"/>
      <c r="AFY27" s="17"/>
      <c r="AFZ27" s="8"/>
      <c r="AGA27" s="18"/>
      <c r="AGB27" s="19">
        <f t="shared" si="118"/>
        <v>0</v>
      </c>
      <c r="AGD27" s="2"/>
      <c r="AGE27" s="2"/>
      <c r="AGF27" s="17"/>
      <c r="AGG27" s="8"/>
      <c r="AGH27" s="18"/>
      <c r="AGI27" s="19">
        <f t="shared" si="119"/>
        <v>0</v>
      </c>
      <c r="AGK27" s="143"/>
      <c r="AGL27" s="27"/>
      <c r="AGM27" s="25"/>
      <c r="AGN27" s="143"/>
      <c r="AGO27" s="30"/>
      <c r="AGP27" s="19">
        <f t="shared" ref="AGP27:AGP43" si="145">AGP26+AGM27-AGO27</f>
        <v>0</v>
      </c>
      <c r="AGR27" s="143"/>
      <c r="AGS27" s="27"/>
      <c r="AGT27" s="25"/>
      <c r="AGU27" s="143"/>
      <c r="AGV27" s="30"/>
      <c r="AGW27" s="19">
        <f t="shared" si="121"/>
        <v>0</v>
      </c>
      <c r="AGY27" s="2"/>
      <c r="AGZ27" s="2"/>
      <c r="AHA27" s="17"/>
      <c r="AHB27" s="8"/>
      <c r="AHC27" s="18"/>
      <c r="AHD27" s="19">
        <f t="shared" si="122"/>
        <v>0</v>
      </c>
      <c r="AHF27" s="2"/>
      <c r="AHG27" s="2"/>
      <c r="AHH27" s="17"/>
      <c r="AHI27" s="8"/>
      <c r="AHJ27" s="18"/>
      <c r="AHK27" s="19">
        <f t="shared" si="123"/>
        <v>0</v>
      </c>
      <c r="AHM27" s="2"/>
      <c r="AHN27" s="2"/>
      <c r="AHO27" s="17"/>
      <c r="AHP27" s="8"/>
      <c r="AHQ27" s="18"/>
      <c r="AHR27" s="19">
        <f t="shared" si="124"/>
        <v>0</v>
      </c>
      <c r="AHT27" s="2"/>
      <c r="AHU27" s="2"/>
      <c r="AHV27" s="17"/>
      <c r="AHW27" s="8"/>
      <c r="AHX27" s="18"/>
      <c r="AHY27" s="19">
        <f t="shared" si="125"/>
        <v>0</v>
      </c>
      <c r="AIA27" s="2"/>
      <c r="AIB27" s="2"/>
      <c r="AIC27" s="17"/>
      <c r="AID27" s="8"/>
      <c r="AIE27" s="18"/>
      <c r="AIF27" s="19">
        <f t="shared" si="126"/>
        <v>0</v>
      </c>
      <c r="AIH27" s="2"/>
      <c r="AII27" s="2"/>
      <c r="AIJ27" s="17"/>
      <c r="AIK27" s="8"/>
      <c r="AIL27" s="18"/>
      <c r="AIM27" s="19">
        <f t="shared" si="127"/>
        <v>0</v>
      </c>
      <c r="AIO27" s="8"/>
      <c r="AIP27" s="2"/>
      <c r="AIQ27" s="17"/>
      <c r="AIR27" s="8"/>
      <c r="AIS27" s="18"/>
      <c r="AIT27" s="19">
        <f t="shared" si="128"/>
        <v>0</v>
      </c>
      <c r="AIV27" s="2"/>
      <c r="AIW27" s="2"/>
      <c r="AIX27" s="17"/>
      <c r="AIY27" s="8"/>
      <c r="AIZ27" s="18"/>
      <c r="AJA27" s="19">
        <f t="shared" si="129"/>
        <v>0</v>
      </c>
      <c r="AJC27" s="2"/>
      <c r="AJD27" s="2"/>
      <c r="AJE27" s="17"/>
      <c r="AJF27" s="8"/>
      <c r="AJG27" s="18"/>
      <c r="AJH27" s="19">
        <f t="shared" si="130"/>
        <v>0</v>
      </c>
      <c r="AJJ27" s="143"/>
      <c r="AJK27" s="27"/>
      <c r="AJL27" s="25"/>
      <c r="AJM27" s="143"/>
      <c r="AJN27" s="30"/>
      <c r="AJO27" s="19">
        <f t="shared" si="131"/>
        <v>0</v>
      </c>
      <c r="AJQ27" s="143"/>
      <c r="AJR27" s="27"/>
      <c r="AJS27" s="25"/>
      <c r="AJT27" s="143"/>
      <c r="AJU27" s="30"/>
      <c r="AJV27" s="19">
        <f t="shared" si="132"/>
        <v>0</v>
      </c>
      <c r="AJX27" s="143"/>
      <c r="AJY27" s="27"/>
      <c r="AJZ27" s="25"/>
      <c r="AKA27" s="143"/>
      <c r="AKB27" s="30"/>
      <c r="AKC27" s="19">
        <f t="shared" si="133"/>
        <v>0</v>
      </c>
      <c r="AKE27" s="2"/>
      <c r="AKF27" s="2"/>
      <c r="AKG27" s="17"/>
      <c r="AKH27" s="18"/>
      <c r="AKI27" s="18"/>
      <c r="AKJ27" s="19">
        <f t="shared" si="134"/>
        <v>0</v>
      </c>
    </row>
    <row r="28" spans="1:972">
      <c r="A28" s="2"/>
      <c r="B28" s="2"/>
      <c r="C28" s="17"/>
      <c r="D28" s="8"/>
      <c r="E28" s="18"/>
      <c r="F28" s="19">
        <f t="shared" si="2"/>
        <v>0</v>
      </c>
      <c r="H28" s="2"/>
      <c r="I28" s="2"/>
      <c r="J28" s="17"/>
      <c r="K28" s="8"/>
      <c r="L28" s="18"/>
      <c r="M28" s="19">
        <f t="shared" si="140"/>
        <v>0</v>
      </c>
      <c r="O28" s="2"/>
      <c r="P28" s="2"/>
      <c r="Q28" s="17"/>
      <c r="R28" s="8"/>
      <c r="S28" s="18"/>
      <c r="T28" s="19">
        <f t="shared" si="4"/>
        <v>0</v>
      </c>
      <c r="V28" s="2"/>
      <c r="W28" s="2"/>
      <c r="X28" s="17"/>
      <c r="Y28" s="8"/>
      <c r="Z28" s="18"/>
      <c r="AA28" s="19">
        <f t="shared" si="5"/>
        <v>0</v>
      </c>
      <c r="AC28" s="2"/>
      <c r="AD28" s="2"/>
      <c r="AE28" s="17"/>
      <c r="AF28" s="8"/>
      <c r="AG28" s="18"/>
      <c r="AH28" s="19">
        <f t="shared" si="143"/>
        <v>0</v>
      </c>
      <c r="AJ28" s="397"/>
      <c r="AK28" s="2"/>
      <c r="AL28" s="17"/>
      <c r="AM28" s="8"/>
      <c r="AN28" s="18"/>
      <c r="AO28" s="19">
        <f t="shared" si="7"/>
        <v>0</v>
      </c>
      <c r="AQ28" s="2"/>
      <c r="AR28" s="2"/>
      <c r="AS28" s="17"/>
      <c r="AT28" s="8"/>
      <c r="AU28" s="18"/>
      <c r="AV28" s="19">
        <f t="shared" si="8"/>
        <v>0</v>
      </c>
      <c r="AX28" s="2"/>
      <c r="AY28" s="2"/>
      <c r="AZ28" s="17"/>
      <c r="BA28" s="8"/>
      <c r="BB28" s="18"/>
      <c r="BC28" s="19">
        <f t="shared" si="9"/>
        <v>0</v>
      </c>
      <c r="BE28" s="2"/>
      <c r="BF28" s="2"/>
      <c r="BG28" s="17"/>
      <c r="BH28" s="8"/>
      <c r="BI28" s="18"/>
      <c r="BJ28" s="19">
        <f t="shared" si="10"/>
        <v>0</v>
      </c>
      <c r="BL28" s="2"/>
      <c r="BM28" s="2"/>
      <c r="BN28" s="17"/>
      <c r="BO28" s="8"/>
      <c r="BP28" s="18"/>
      <c r="BQ28" s="19">
        <f t="shared" si="136"/>
        <v>0</v>
      </c>
      <c r="BS28" s="2"/>
      <c r="BT28" s="2"/>
      <c r="BU28" s="17"/>
      <c r="BV28" s="8"/>
      <c r="BW28" s="18"/>
      <c r="BX28" s="19">
        <f t="shared" si="11"/>
        <v>0</v>
      </c>
      <c r="BZ28" s="2"/>
      <c r="CA28" s="2"/>
      <c r="CB28" s="17"/>
      <c r="CC28" s="8"/>
      <c r="CD28" s="18"/>
      <c r="CE28" s="19">
        <f t="shared" si="135"/>
        <v>0</v>
      </c>
      <c r="CG28" s="2"/>
      <c r="CH28" s="2"/>
      <c r="CI28" s="17"/>
      <c r="CJ28" s="8"/>
      <c r="CK28" s="18"/>
      <c r="CL28" s="19">
        <f t="shared" si="141"/>
        <v>0</v>
      </c>
      <c r="CN28" s="2"/>
      <c r="CO28" s="2"/>
      <c r="CP28" s="17"/>
      <c r="CQ28" s="8"/>
      <c r="CR28" s="18"/>
      <c r="CS28" s="19">
        <f t="shared" si="13"/>
        <v>0</v>
      </c>
      <c r="CU28" s="2"/>
      <c r="CV28" s="2"/>
      <c r="CW28" s="17"/>
      <c r="CX28" s="8"/>
      <c r="CY28" s="18"/>
      <c r="CZ28" s="19">
        <f t="shared" si="14"/>
        <v>0</v>
      </c>
      <c r="DB28" s="2"/>
      <c r="DC28" s="2"/>
      <c r="DD28" s="17"/>
      <c r="DE28" s="8"/>
      <c r="DF28" s="18"/>
      <c r="DG28" s="19">
        <f t="shared" si="15"/>
        <v>0</v>
      </c>
      <c r="DI28" s="2"/>
      <c r="DJ28" s="2"/>
      <c r="DK28" s="17"/>
      <c r="DL28" s="8"/>
      <c r="DM28" s="18"/>
      <c r="DN28" s="19">
        <f t="shared" si="16"/>
        <v>0</v>
      </c>
      <c r="DP28" s="2"/>
      <c r="DQ28" s="2"/>
      <c r="DR28" s="17"/>
      <c r="DS28" s="8"/>
      <c r="DT28" s="18"/>
      <c r="DU28" s="19">
        <f t="shared" si="17"/>
        <v>0</v>
      </c>
      <c r="DW28" s="2"/>
      <c r="DX28" s="2"/>
      <c r="DY28" s="17"/>
      <c r="DZ28" s="8"/>
      <c r="EA28" s="18"/>
      <c r="EB28" s="19">
        <f t="shared" si="18"/>
        <v>0</v>
      </c>
      <c r="ED28" s="2"/>
      <c r="EE28" s="2"/>
      <c r="EF28" s="17"/>
      <c r="EG28" s="8"/>
      <c r="EH28" s="18"/>
      <c r="EI28" s="19">
        <f t="shared" si="19"/>
        <v>0</v>
      </c>
      <c r="EK28" s="2"/>
      <c r="EL28" s="2"/>
      <c r="EM28" s="17"/>
      <c r="EN28" s="8"/>
      <c r="EO28" s="18"/>
      <c r="EP28" s="19">
        <f t="shared" si="20"/>
        <v>0</v>
      </c>
      <c r="ER28" s="2"/>
      <c r="ES28" s="2"/>
      <c r="ET28" s="17"/>
      <c r="EU28" s="8"/>
      <c r="EV28" s="18"/>
      <c r="EW28" s="19">
        <f t="shared" si="21"/>
        <v>0</v>
      </c>
      <c r="EY28" s="2"/>
      <c r="EZ28" s="2"/>
      <c r="FA28" s="17"/>
      <c r="FB28" s="8"/>
      <c r="FC28" s="18"/>
      <c r="FD28" s="19">
        <f t="shared" si="22"/>
        <v>0</v>
      </c>
      <c r="FF28" s="2"/>
      <c r="FG28" s="2"/>
      <c r="FH28" s="186"/>
      <c r="FI28" s="36"/>
      <c r="FJ28" s="18"/>
      <c r="FK28" s="187">
        <f t="shared" si="23"/>
        <v>0</v>
      </c>
      <c r="FM28" s="2"/>
      <c r="FN28" s="2"/>
      <c r="FO28" s="186"/>
      <c r="FP28" s="36"/>
      <c r="FQ28" s="18"/>
      <c r="FR28" s="187">
        <f t="shared" si="24"/>
        <v>0</v>
      </c>
      <c r="FT28" s="2"/>
      <c r="FU28" s="2"/>
      <c r="FV28" s="17"/>
      <c r="FW28" s="8"/>
      <c r="FX28" s="18"/>
      <c r="FY28" s="19">
        <f t="shared" si="25"/>
        <v>0</v>
      </c>
      <c r="GA28" s="2"/>
      <c r="GB28" s="2"/>
      <c r="GC28" s="17"/>
      <c r="GD28" s="8"/>
      <c r="GE28" s="18"/>
      <c r="GF28" s="19">
        <f t="shared" si="142"/>
        <v>0</v>
      </c>
      <c r="GH28" s="2"/>
      <c r="GI28" s="2"/>
      <c r="GJ28" s="17"/>
      <c r="GK28" s="8"/>
      <c r="GL28" s="18"/>
      <c r="GM28" s="19">
        <f t="shared" si="27"/>
        <v>0</v>
      </c>
      <c r="GO28" s="2"/>
      <c r="GP28" s="2"/>
      <c r="GQ28" s="17"/>
      <c r="GR28" s="8"/>
      <c r="GS28" s="18"/>
      <c r="GT28" s="19">
        <f t="shared" si="28"/>
        <v>0</v>
      </c>
      <c r="GV28" s="2"/>
      <c r="GW28" s="2"/>
      <c r="GX28" s="17"/>
      <c r="GY28" s="8"/>
      <c r="GZ28" s="18"/>
      <c r="HA28" s="19">
        <f t="shared" si="29"/>
        <v>0</v>
      </c>
      <c r="HC28" s="2"/>
      <c r="HD28" s="2"/>
      <c r="HE28" s="17"/>
      <c r="HF28" s="8"/>
      <c r="HG28" s="18"/>
      <c r="HH28" s="19">
        <f t="shared" si="30"/>
        <v>0</v>
      </c>
      <c r="HJ28" s="2"/>
      <c r="HK28" s="2"/>
      <c r="HL28" s="17"/>
      <c r="HM28" s="8"/>
      <c r="HN28" s="18"/>
      <c r="HO28" s="19">
        <f t="shared" si="31"/>
        <v>0</v>
      </c>
      <c r="HQ28" s="2"/>
      <c r="HR28" s="2"/>
      <c r="HS28" s="17"/>
      <c r="HT28" s="8"/>
      <c r="HU28" s="18"/>
      <c r="HV28" s="19">
        <f t="shared" si="32"/>
        <v>0</v>
      </c>
      <c r="HX28" s="2"/>
      <c r="HY28" s="2"/>
      <c r="HZ28" s="17"/>
      <c r="IA28" s="8"/>
      <c r="IB28" s="18"/>
      <c r="IC28" s="19">
        <f t="shared" si="33"/>
        <v>0</v>
      </c>
      <c r="IE28" s="2"/>
      <c r="IF28" s="2"/>
      <c r="IG28" s="17"/>
      <c r="IH28" s="8"/>
      <c r="II28" s="18"/>
      <c r="IJ28" s="19">
        <f t="shared" si="34"/>
        <v>0</v>
      </c>
      <c r="IL28" s="2"/>
      <c r="IM28" s="2"/>
      <c r="IN28" s="17"/>
      <c r="IO28" s="8"/>
      <c r="IP28" s="18"/>
      <c r="IQ28" s="19">
        <f t="shared" si="35"/>
        <v>0</v>
      </c>
      <c r="IS28" s="8"/>
      <c r="IT28" s="39"/>
      <c r="IU28" s="18"/>
      <c r="IV28" s="74"/>
      <c r="IW28" s="18"/>
      <c r="IX28" s="19">
        <f t="shared" si="36"/>
        <v>0</v>
      </c>
      <c r="IZ28" s="8"/>
      <c r="JA28" s="39"/>
      <c r="JB28" s="18"/>
      <c r="JC28" s="69"/>
      <c r="JD28" s="18"/>
      <c r="JE28" s="19">
        <f t="shared" si="37"/>
        <v>0</v>
      </c>
      <c r="JG28" s="8"/>
      <c r="JH28" s="39"/>
      <c r="JI28" s="18"/>
      <c r="JJ28" s="290"/>
      <c r="JK28" s="18"/>
      <c r="JL28" s="19">
        <f t="shared" si="38"/>
        <v>0</v>
      </c>
      <c r="JN28" s="8"/>
      <c r="JO28" s="39"/>
      <c r="JP28" s="18"/>
      <c r="JQ28" s="290"/>
      <c r="JR28" s="18"/>
      <c r="JS28" s="19">
        <f t="shared" si="39"/>
        <v>0</v>
      </c>
      <c r="JU28" s="8"/>
      <c r="JV28" s="39"/>
      <c r="JW28" s="18"/>
      <c r="JX28" s="69"/>
      <c r="JY28" s="18"/>
      <c r="JZ28" s="19">
        <f t="shared" si="40"/>
        <v>0</v>
      </c>
      <c r="KB28" s="8"/>
      <c r="KC28" s="39"/>
      <c r="KD28" s="18"/>
      <c r="KE28" s="69"/>
      <c r="KF28" s="18"/>
      <c r="KG28" s="19">
        <f t="shared" si="41"/>
        <v>0</v>
      </c>
      <c r="KI28" s="8"/>
      <c r="KJ28" s="39"/>
      <c r="KK28" s="18"/>
      <c r="KL28" s="69"/>
      <c r="KM28" s="18"/>
      <c r="KN28" s="19">
        <f t="shared" si="42"/>
        <v>0</v>
      </c>
      <c r="KP28" s="8"/>
      <c r="KQ28" s="39"/>
      <c r="KR28" s="18"/>
      <c r="KS28" s="69"/>
      <c r="KT28" s="18"/>
      <c r="KU28" s="19">
        <f t="shared" si="43"/>
        <v>0</v>
      </c>
      <c r="KW28" s="8"/>
      <c r="KX28" s="39"/>
      <c r="KY28" s="18"/>
      <c r="KZ28" s="69"/>
      <c r="LA28" s="18"/>
      <c r="LB28" s="19">
        <f t="shared" si="44"/>
        <v>0</v>
      </c>
      <c r="LD28" s="8"/>
      <c r="LE28" s="39"/>
      <c r="LF28" s="18"/>
      <c r="LG28" s="69"/>
      <c r="LH28" s="18"/>
      <c r="LI28" s="19">
        <f t="shared" si="45"/>
        <v>0</v>
      </c>
      <c r="LK28" s="8"/>
      <c r="LL28" s="39"/>
      <c r="LM28" s="18"/>
      <c r="LN28" s="69"/>
      <c r="LO28" s="18"/>
      <c r="LP28" s="19">
        <f t="shared" si="46"/>
        <v>0</v>
      </c>
      <c r="LR28" s="8"/>
      <c r="LS28" s="39"/>
      <c r="LT28" s="18"/>
      <c r="LU28" s="69"/>
      <c r="LV28" s="18"/>
      <c r="LW28" s="19">
        <f t="shared" si="47"/>
        <v>0</v>
      </c>
      <c r="LY28" s="8"/>
      <c r="LZ28" s="39"/>
      <c r="MA28" s="18"/>
      <c r="MB28" s="69"/>
      <c r="MC28" s="18"/>
      <c r="MD28" s="19">
        <f t="shared" si="48"/>
        <v>0</v>
      </c>
      <c r="MF28" s="2"/>
      <c r="MG28" s="2"/>
      <c r="MH28" s="17"/>
      <c r="MI28" s="8"/>
      <c r="MJ28" s="18"/>
      <c r="MK28" s="19">
        <f t="shared" si="49"/>
        <v>0</v>
      </c>
      <c r="MM28" s="2"/>
      <c r="MN28" s="2"/>
      <c r="MO28" s="17"/>
      <c r="MP28" s="8"/>
      <c r="MQ28" s="18"/>
      <c r="MR28" s="19">
        <f t="shared" si="50"/>
        <v>0</v>
      </c>
      <c r="MT28" s="2"/>
      <c r="MU28" s="2"/>
      <c r="MV28" s="17"/>
      <c r="MW28" s="8"/>
      <c r="MX28" s="18"/>
      <c r="MY28" s="19">
        <f t="shared" si="51"/>
        <v>0</v>
      </c>
      <c r="NA28" s="2"/>
      <c r="NB28" s="2"/>
      <c r="NC28" s="17"/>
      <c r="ND28" s="8"/>
      <c r="NE28" s="18"/>
      <c r="NF28" s="19">
        <f t="shared" si="52"/>
        <v>0</v>
      </c>
      <c r="NH28" s="2"/>
      <c r="NI28" s="2"/>
      <c r="NJ28" s="17"/>
      <c r="NK28" s="8"/>
      <c r="NL28" s="18"/>
      <c r="NM28" s="19">
        <f t="shared" si="53"/>
        <v>0</v>
      </c>
      <c r="NO28" s="2"/>
      <c r="NP28" s="2"/>
      <c r="NQ28" s="17"/>
      <c r="NR28" s="8"/>
      <c r="NS28" s="18"/>
      <c r="NT28" s="19">
        <f t="shared" si="54"/>
        <v>0</v>
      </c>
      <c r="NV28" s="2"/>
      <c r="NW28" s="2"/>
      <c r="NX28" s="17"/>
      <c r="NY28" s="8"/>
      <c r="NZ28" s="18"/>
      <c r="OA28" s="19">
        <f t="shared" si="55"/>
        <v>0</v>
      </c>
      <c r="OC28" s="2"/>
      <c r="OD28" s="2"/>
      <c r="OE28" s="17"/>
      <c r="OF28" s="8"/>
      <c r="OG28" s="18"/>
      <c r="OH28" s="19">
        <f t="shared" si="56"/>
        <v>0</v>
      </c>
      <c r="OJ28" s="2"/>
      <c r="OK28" s="2"/>
      <c r="OL28" s="17"/>
      <c r="OM28" s="8"/>
      <c r="ON28" s="18"/>
      <c r="OO28" s="19">
        <f t="shared" si="57"/>
        <v>0</v>
      </c>
      <c r="OQ28" s="2"/>
      <c r="OR28" s="2"/>
      <c r="OS28" s="17"/>
      <c r="OT28" s="8"/>
      <c r="OU28" s="18"/>
      <c r="OV28" s="19">
        <f t="shared" si="58"/>
        <v>0</v>
      </c>
      <c r="OX28" s="2"/>
      <c r="OY28" s="2"/>
      <c r="OZ28" s="17"/>
      <c r="PA28" s="8"/>
      <c r="PB28" s="18"/>
      <c r="PC28" s="19">
        <f t="shared" si="59"/>
        <v>0</v>
      </c>
      <c r="PE28" s="2"/>
      <c r="PF28" s="2"/>
      <c r="PG28" s="17"/>
      <c r="PH28" s="8"/>
      <c r="PI28" s="18"/>
      <c r="PJ28" s="19">
        <f t="shared" si="60"/>
        <v>0</v>
      </c>
      <c r="PL28" s="2"/>
      <c r="PM28" s="2"/>
      <c r="PN28" s="17"/>
      <c r="PO28" s="8"/>
      <c r="PP28" s="18"/>
      <c r="PQ28" s="19">
        <f t="shared" si="61"/>
        <v>0</v>
      </c>
      <c r="PS28" s="2"/>
      <c r="PT28" s="2"/>
      <c r="PU28" s="17"/>
      <c r="PV28" s="8"/>
      <c r="PW28" s="18"/>
      <c r="PX28" s="19">
        <f t="shared" si="62"/>
        <v>0</v>
      </c>
      <c r="PZ28" s="2"/>
      <c r="QA28" s="2"/>
      <c r="QB28" s="17"/>
      <c r="QC28" s="8"/>
      <c r="QD28" s="18"/>
      <c r="QE28" s="19">
        <f t="shared" si="63"/>
        <v>0</v>
      </c>
      <c r="QG28" s="2"/>
      <c r="QH28" s="2"/>
      <c r="QI28" s="17"/>
      <c r="QJ28" s="8"/>
      <c r="QK28" s="18"/>
      <c r="QL28" s="19">
        <f t="shared" si="64"/>
        <v>0</v>
      </c>
      <c r="QN28" s="2"/>
      <c r="QO28" s="2"/>
      <c r="QP28" s="17"/>
      <c r="QQ28" s="8"/>
      <c r="QR28" s="18"/>
      <c r="QS28" s="19">
        <f t="shared" si="65"/>
        <v>0</v>
      </c>
      <c r="QU28" s="2"/>
      <c r="QV28" s="2"/>
      <c r="QW28" s="17"/>
      <c r="QX28" s="8"/>
      <c r="QY28" s="18"/>
      <c r="QZ28" s="19">
        <f t="shared" si="66"/>
        <v>0</v>
      </c>
      <c r="RB28" s="2"/>
      <c r="RC28" s="2"/>
      <c r="RD28" s="17"/>
      <c r="RE28" s="8"/>
      <c r="RF28" s="18"/>
      <c r="RG28" s="19">
        <f t="shared" si="67"/>
        <v>0</v>
      </c>
      <c r="RI28" s="2"/>
      <c r="RJ28" s="2"/>
      <c r="RK28" s="17"/>
      <c r="RL28" s="8"/>
      <c r="RM28" s="18"/>
      <c r="RN28" s="19">
        <f t="shared" si="68"/>
        <v>0</v>
      </c>
      <c r="RP28" s="2"/>
      <c r="RQ28" s="2"/>
      <c r="RR28" s="17"/>
      <c r="RS28" s="8"/>
      <c r="RT28" s="18"/>
      <c r="RU28" s="19">
        <f t="shared" si="69"/>
        <v>0</v>
      </c>
      <c r="RW28" s="2"/>
      <c r="RX28" s="2"/>
      <c r="RY28" s="17"/>
      <c r="RZ28" s="8"/>
      <c r="SA28" s="18"/>
      <c r="SB28" s="19">
        <f t="shared" si="70"/>
        <v>0</v>
      </c>
      <c r="SD28" s="2"/>
      <c r="SE28" s="2"/>
      <c r="SF28" s="17"/>
      <c r="SG28" s="8"/>
      <c r="SH28" s="18"/>
      <c r="SI28" s="19">
        <f t="shared" si="71"/>
        <v>0</v>
      </c>
      <c r="SK28" s="2"/>
      <c r="SL28" s="2"/>
      <c r="SM28" s="17"/>
      <c r="SN28" s="8"/>
      <c r="SO28" s="18"/>
      <c r="SP28" s="19">
        <f t="shared" si="72"/>
        <v>0</v>
      </c>
      <c r="SR28" s="2"/>
      <c r="SS28" s="2"/>
      <c r="ST28" s="17"/>
      <c r="SU28" s="8"/>
      <c r="SV28" s="18"/>
      <c r="SW28" s="19">
        <f t="shared" si="73"/>
        <v>0</v>
      </c>
      <c r="SY28" s="2"/>
      <c r="SZ28" s="2"/>
      <c r="TA28" s="17"/>
      <c r="TB28" s="8"/>
      <c r="TC28" s="18"/>
      <c r="TD28" s="19">
        <f t="shared" si="74"/>
        <v>0</v>
      </c>
      <c r="TF28" s="2"/>
      <c r="TG28" s="2"/>
      <c r="TH28" s="17"/>
      <c r="TI28" s="8"/>
      <c r="TJ28" s="18"/>
      <c r="TK28" s="19">
        <f t="shared" si="75"/>
        <v>0</v>
      </c>
      <c r="TM28" s="2"/>
      <c r="TN28" s="2"/>
      <c r="TO28" s="17"/>
      <c r="TP28" s="8"/>
      <c r="TQ28" s="18"/>
      <c r="TR28" s="19">
        <f t="shared" si="76"/>
        <v>0</v>
      </c>
      <c r="TT28" s="8"/>
      <c r="TU28" s="2"/>
      <c r="TV28" s="17"/>
      <c r="TW28" s="8"/>
      <c r="TX28" s="18"/>
      <c r="TY28" s="19">
        <f t="shared" si="77"/>
        <v>0</v>
      </c>
      <c r="UA28" s="2"/>
      <c r="UB28" s="2"/>
      <c r="UC28" s="17"/>
      <c r="UD28" s="8"/>
      <c r="UE28" s="18"/>
      <c r="UF28" s="19">
        <f t="shared" si="78"/>
        <v>0</v>
      </c>
      <c r="UH28" s="2"/>
      <c r="UI28" s="2"/>
      <c r="UJ28" s="17"/>
      <c r="UK28" s="8"/>
      <c r="UL28" s="18"/>
      <c r="UM28" s="19">
        <f t="shared" si="79"/>
        <v>0</v>
      </c>
      <c r="UO28" s="2"/>
      <c r="UP28" s="2"/>
      <c r="UQ28" s="17"/>
      <c r="UR28" s="8"/>
      <c r="US28" s="18"/>
      <c r="UT28" s="19">
        <f t="shared" si="80"/>
        <v>0</v>
      </c>
      <c r="UV28" s="128"/>
      <c r="UW28" s="37"/>
      <c r="UX28" s="188"/>
      <c r="UY28" s="157"/>
      <c r="UZ28" s="30"/>
      <c r="VA28" s="187">
        <f t="shared" si="81"/>
        <v>0</v>
      </c>
      <c r="VC28" s="8"/>
      <c r="VD28" s="2"/>
      <c r="VE28" s="186"/>
      <c r="VF28" s="209"/>
      <c r="VG28" s="18"/>
      <c r="VH28" s="187">
        <f t="shared" si="82"/>
        <v>0</v>
      </c>
      <c r="VJ28" s="8"/>
      <c r="VK28" s="2"/>
      <c r="VL28" s="17"/>
      <c r="VM28" s="8"/>
      <c r="VN28" s="18"/>
      <c r="VO28" s="19">
        <f t="shared" si="83"/>
        <v>0</v>
      </c>
      <c r="VQ28" s="2"/>
      <c r="VR28" s="2"/>
      <c r="VS28" s="17"/>
      <c r="VT28" s="8"/>
      <c r="VU28" s="18"/>
      <c r="VV28" s="19">
        <f t="shared" si="84"/>
        <v>0</v>
      </c>
      <c r="VX28" s="8"/>
      <c r="VY28" s="2"/>
      <c r="VZ28" s="17"/>
      <c r="WA28" s="8"/>
      <c r="WB28" s="18"/>
      <c r="WC28" s="19">
        <f t="shared" si="85"/>
        <v>0</v>
      </c>
      <c r="WE28" s="2"/>
      <c r="WF28" s="2"/>
      <c r="WG28" s="17"/>
      <c r="WH28" s="8"/>
      <c r="WI28" s="18"/>
      <c r="WJ28" s="19">
        <f t="shared" si="86"/>
        <v>0</v>
      </c>
      <c r="WL28" s="2"/>
      <c r="WM28" s="2"/>
      <c r="WN28" s="17"/>
      <c r="WO28" s="8"/>
      <c r="WP28" s="18"/>
      <c r="WQ28" s="19">
        <f t="shared" si="87"/>
        <v>0</v>
      </c>
      <c r="WS28" s="2"/>
      <c r="WT28" s="2"/>
      <c r="WU28" s="17"/>
      <c r="WV28" s="8"/>
      <c r="WW28" s="18"/>
      <c r="WX28" s="19">
        <f t="shared" si="88"/>
        <v>0</v>
      </c>
      <c r="WZ28" s="2"/>
      <c r="XA28" s="2"/>
      <c r="XB28" s="17"/>
      <c r="XC28" s="8"/>
      <c r="XD28" s="18"/>
      <c r="XE28" s="19">
        <f t="shared" si="0"/>
        <v>0</v>
      </c>
      <c r="XG28" s="2"/>
      <c r="XH28" s="2"/>
      <c r="XI28" s="17"/>
      <c r="XJ28" s="8"/>
      <c r="XK28" s="18"/>
      <c r="XL28" s="19">
        <f t="shared" si="89"/>
        <v>0</v>
      </c>
      <c r="XN28" s="2"/>
      <c r="XO28" s="2"/>
      <c r="XP28" s="17"/>
      <c r="XQ28" s="8"/>
      <c r="XR28" s="18"/>
      <c r="XS28" s="19">
        <f t="shared" si="90"/>
        <v>0</v>
      </c>
      <c r="XU28" s="2"/>
      <c r="XV28" s="2"/>
      <c r="XW28" s="17"/>
      <c r="XX28" s="8"/>
      <c r="XY28" s="18"/>
      <c r="XZ28" s="19">
        <f t="shared" si="91"/>
        <v>0</v>
      </c>
      <c r="YB28" s="2"/>
      <c r="YC28" s="2"/>
      <c r="YD28" s="17"/>
      <c r="YE28" s="8"/>
      <c r="YF28" s="18"/>
      <c r="YG28" s="19">
        <f t="shared" si="92"/>
        <v>0</v>
      </c>
      <c r="YI28" s="2"/>
      <c r="YJ28" s="2"/>
      <c r="YK28" s="17"/>
      <c r="YL28" s="8"/>
      <c r="YM28" s="18"/>
      <c r="YN28" s="19">
        <f t="shared" si="93"/>
        <v>0</v>
      </c>
      <c r="YP28" s="8"/>
      <c r="YQ28" s="2"/>
      <c r="YR28" s="17"/>
      <c r="YS28" s="8"/>
      <c r="YT28" s="18"/>
      <c r="YU28" s="19">
        <f t="shared" si="94"/>
        <v>0</v>
      </c>
      <c r="YW28" s="2"/>
      <c r="YX28" s="2"/>
      <c r="YY28" s="17"/>
      <c r="YZ28" s="8"/>
      <c r="ZA28" s="18"/>
      <c r="ZB28" s="19">
        <f t="shared" si="95"/>
        <v>0</v>
      </c>
      <c r="ZD28" s="2"/>
      <c r="ZE28" s="2"/>
      <c r="ZF28" s="17"/>
      <c r="ZG28" s="8"/>
      <c r="ZH28" s="18"/>
      <c r="ZI28" s="19">
        <f t="shared" si="96"/>
        <v>0</v>
      </c>
      <c r="ZK28" s="2"/>
      <c r="ZL28" s="2"/>
      <c r="ZM28" s="17"/>
      <c r="ZN28" s="8"/>
      <c r="ZO28" s="18"/>
      <c r="ZP28" s="19">
        <f t="shared" si="97"/>
        <v>0</v>
      </c>
      <c r="ZR28" s="2"/>
      <c r="ZS28" s="2"/>
      <c r="ZT28" s="17"/>
      <c r="ZU28" s="8"/>
      <c r="ZV28" s="18"/>
      <c r="ZW28" s="19">
        <f t="shared" si="98"/>
        <v>0</v>
      </c>
      <c r="ZY28" s="2"/>
      <c r="ZZ28" s="2"/>
      <c r="AAA28" s="17"/>
      <c r="AAB28" s="8"/>
      <c r="AAC28" s="18"/>
      <c r="AAD28" s="19">
        <f t="shared" si="99"/>
        <v>0</v>
      </c>
      <c r="AAF28" s="2"/>
      <c r="AAG28" s="2"/>
      <c r="AAH28" s="17"/>
      <c r="AAI28" s="8"/>
      <c r="AAJ28" s="18"/>
      <c r="AAK28" s="19">
        <f t="shared" si="100"/>
        <v>0</v>
      </c>
      <c r="AAM28" s="2"/>
      <c r="AAN28" s="2"/>
      <c r="AAO28" s="17"/>
      <c r="AAP28" s="8"/>
      <c r="AAQ28" s="18"/>
      <c r="AAR28" s="19">
        <f t="shared" si="101"/>
        <v>0</v>
      </c>
      <c r="AAT28" s="2"/>
      <c r="AAU28" s="2"/>
      <c r="AAV28" s="17"/>
      <c r="AAW28" s="8"/>
      <c r="AAX28" s="18"/>
      <c r="AAY28" s="19">
        <f t="shared" si="137"/>
        <v>0</v>
      </c>
      <c r="ABA28" s="2"/>
      <c r="ABB28" s="2"/>
      <c r="ABC28" s="17"/>
      <c r="ABD28" s="8"/>
      <c r="ABE28" s="18"/>
      <c r="ABF28" s="19">
        <f t="shared" si="102"/>
        <v>0</v>
      </c>
      <c r="ABH28" s="2"/>
      <c r="ABI28" s="2"/>
      <c r="ABJ28" s="17"/>
      <c r="ABK28" s="8"/>
      <c r="ABL28" s="18"/>
      <c r="ABM28" s="19">
        <f t="shared" si="103"/>
        <v>0</v>
      </c>
      <c r="ABO28" s="2"/>
      <c r="ABP28" s="2"/>
      <c r="ABQ28" s="17"/>
      <c r="ABR28" s="8"/>
      <c r="ABS28" s="18"/>
      <c r="ABT28" s="19">
        <f t="shared" si="139"/>
        <v>0</v>
      </c>
      <c r="ABV28" s="2"/>
      <c r="ABW28" s="2"/>
      <c r="ABX28" s="17"/>
      <c r="ABY28" s="8"/>
      <c r="ABZ28" s="18"/>
      <c r="ACA28" s="19">
        <f t="shared" si="104"/>
        <v>0</v>
      </c>
      <c r="ACC28" s="2"/>
      <c r="ACD28" s="2"/>
      <c r="ACE28" s="17"/>
      <c r="ACF28" s="8"/>
      <c r="ACG28" s="18"/>
      <c r="ACH28" s="19">
        <f t="shared" si="105"/>
        <v>0</v>
      </c>
      <c r="ACJ28" s="2"/>
      <c r="ACK28" s="2"/>
      <c r="ACL28" s="17"/>
      <c r="ACM28" s="8"/>
      <c r="ACN28" s="18"/>
      <c r="ACO28" s="19">
        <f t="shared" si="106"/>
        <v>0</v>
      </c>
      <c r="ACQ28" s="2"/>
      <c r="ACR28" s="2"/>
      <c r="ACS28" s="17"/>
      <c r="ACT28" s="8"/>
      <c r="ACU28" s="18"/>
      <c r="ACV28" s="19">
        <f t="shared" si="138"/>
        <v>0</v>
      </c>
      <c r="ACX28" s="2"/>
      <c r="ACY28" s="2"/>
      <c r="ACZ28" s="17"/>
      <c r="ADA28" s="8"/>
      <c r="ADB28" s="18"/>
      <c r="ADC28" s="19">
        <f t="shared" si="107"/>
        <v>0</v>
      </c>
      <c r="ADE28" s="2"/>
      <c r="ADF28" s="2"/>
      <c r="ADG28" s="17"/>
      <c r="ADH28" s="8"/>
      <c r="ADI28" s="18"/>
      <c r="ADJ28" s="19">
        <f t="shared" si="108"/>
        <v>0</v>
      </c>
      <c r="ADL28" s="2"/>
      <c r="ADM28" s="2"/>
      <c r="ADN28" s="17"/>
      <c r="ADO28" s="8"/>
      <c r="ADP28" s="18"/>
      <c r="ADQ28" s="19">
        <f t="shared" si="109"/>
        <v>0</v>
      </c>
      <c r="ADS28" s="2"/>
      <c r="ADT28" s="2"/>
      <c r="ADU28" s="17"/>
      <c r="ADV28" s="8"/>
      <c r="ADW28" s="18"/>
      <c r="ADX28" s="19">
        <f t="shared" si="110"/>
        <v>0</v>
      </c>
      <c r="ADZ28" s="2"/>
      <c r="AEA28" s="2"/>
      <c r="AEB28" s="17"/>
      <c r="AEC28" s="8"/>
      <c r="AED28" s="18"/>
      <c r="AEE28" s="19">
        <f t="shared" si="111"/>
        <v>0</v>
      </c>
      <c r="AEG28" s="2"/>
      <c r="AEH28" s="2"/>
      <c r="AEI28" s="17"/>
      <c r="AEJ28" s="8"/>
      <c r="AEK28" s="18"/>
      <c r="AEL28" s="19">
        <f t="shared" si="112"/>
        <v>0</v>
      </c>
      <c r="AEN28" s="2"/>
      <c r="AEO28" s="2"/>
      <c r="AEP28" s="17"/>
      <c r="AEQ28" s="8"/>
      <c r="AER28" s="18"/>
      <c r="AES28" s="19">
        <f t="shared" si="113"/>
        <v>0</v>
      </c>
      <c r="AEU28" s="2"/>
      <c r="AEV28" s="2"/>
      <c r="AEW28" s="17"/>
      <c r="AEX28" s="8"/>
      <c r="AEY28" s="18"/>
      <c r="AEZ28" s="19">
        <f t="shared" si="144"/>
        <v>0</v>
      </c>
      <c r="AFB28" s="2"/>
      <c r="AFC28" s="2"/>
      <c r="AFD28" s="17"/>
      <c r="AFE28" s="8"/>
      <c r="AFF28" s="18"/>
      <c r="AFG28" s="19">
        <f t="shared" si="115"/>
        <v>0</v>
      </c>
      <c r="AFI28" s="2"/>
      <c r="AFJ28" s="2"/>
      <c r="AFK28" s="17"/>
      <c r="AFL28" s="8"/>
      <c r="AFM28" s="18"/>
      <c r="AFN28" s="19">
        <f t="shared" si="116"/>
        <v>0</v>
      </c>
      <c r="AFP28" s="2"/>
      <c r="AFQ28" s="2"/>
      <c r="AFR28" s="17"/>
      <c r="AFS28" s="8"/>
      <c r="AFT28" s="18"/>
      <c r="AFU28" s="19">
        <f t="shared" si="117"/>
        <v>0</v>
      </c>
      <c r="AFW28" s="2"/>
      <c r="AFX28" s="2"/>
      <c r="AFY28" s="17"/>
      <c r="AFZ28" s="8"/>
      <c r="AGA28" s="18"/>
      <c r="AGB28" s="19">
        <f t="shared" si="118"/>
        <v>0</v>
      </c>
      <c r="AGD28" s="2"/>
      <c r="AGE28" s="2"/>
      <c r="AGF28" s="17"/>
      <c r="AGG28" s="8"/>
      <c r="AGH28" s="18"/>
      <c r="AGI28" s="19">
        <f t="shared" si="119"/>
        <v>0</v>
      </c>
      <c r="AGK28" s="143"/>
      <c r="AGL28" s="27"/>
      <c r="AGM28" s="25"/>
      <c r="AGN28" s="143"/>
      <c r="AGO28" s="30"/>
      <c r="AGP28" s="19">
        <f t="shared" si="145"/>
        <v>0</v>
      </c>
      <c r="AGR28" s="143"/>
      <c r="AGS28" s="27"/>
      <c r="AGT28" s="25"/>
      <c r="AGU28" s="143"/>
      <c r="AGV28" s="30"/>
      <c r="AGW28" s="19">
        <f t="shared" si="121"/>
        <v>0</v>
      </c>
      <c r="AGY28" s="2"/>
      <c r="AGZ28" s="2"/>
      <c r="AHA28" s="17"/>
      <c r="AHB28" s="8"/>
      <c r="AHC28" s="18"/>
      <c r="AHD28" s="19">
        <f t="shared" si="122"/>
        <v>0</v>
      </c>
      <c r="AHF28" s="2"/>
      <c r="AHG28" s="2"/>
      <c r="AHH28" s="17"/>
      <c r="AHI28" s="8"/>
      <c r="AHJ28" s="18"/>
      <c r="AHK28" s="19">
        <f t="shared" si="123"/>
        <v>0</v>
      </c>
      <c r="AHM28" s="2"/>
      <c r="AHN28" s="2"/>
      <c r="AHO28" s="17"/>
      <c r="AHP28" s="8"/>
      <c r="AHQ28" s="18"/>
      <c r="AHR28" s="19">
        <f t="shared" si="124"/>
        <v>0</v>
      </c>
      <c r="AHT28" s="2"/>
      <c r="AHU28" s="2"/>
      <c r="AHV28" s="17"/>
      <c r="AHW28" s="8"/>
      <c r="AHX28" s="18"/>
      <c r="AHY28" s="19">
        <f t="shared" si="125"/>
        <v>0</v>
      </c>
      <c r="AIA28" s="2"/>
      <c r="AIB28" s="2"/>
      <c r="AIC28" s="17"/>
      <c r="AID28" s="8"/>
      <c r="AIE28" s="18"/>
      <c r="AIF28" s="19">
        <f t="shared" si="126"/>
        <v>0</v>
      </c>
      <c r="AIH28" s="2"/>
      <c r="AII28" s="2"/>
      <c r="AIJ28" s="17"/>
      <c r="AIK28" s="8"/>
      <c r="AIL28" s="18"/>
      <c r="AIM28" s="19">
        <f t="shared" si="127"/>
        <v>0</v>
      </c>
      <c r="AIO28" s="8"/>
      <c r="AIP28" s="2"/>
      <c r="AIQ28" s="17"/>
      <c r="AIR28" s="8"/>
      <c r="AIS28" s="18"/>
      <c r="AIT28" s="19">
        <f t="shared" si="128"/>
        <v>0</v>
      </c>
      <c r="AIV28" s="2"/>
      <c r="AIW28" s="2"/>
      <c r="AIX28" s="17"/>
      <c r="AIY28" s="8"/>
      <c r="AIZ28" s="18"/>
      <c r="AJA28" s="19">
        <f t="shared" si="129"/>
        <v>0</v>
      </c>
      <c r="AJC28" s="2"/>
      <c r="AJD28" s="2"/>
      <c r="AJE28" s="17"/>
      <c r="AJF28" s="8"/>
      <c r="AJG28" s="18"/>
      <c r="AJH28" s="19">
        <f t="shared" si="130"/>
        <v>0</v>
      </c>
      <c r="AJJ28" s="164"/>
      <c r="AJK28" s="165"/>
      <c r="AJL28" s="166"/>
      <c r="AJM28" s="167"/>
      <c r="AJN28" s="30"/>
      <c r="AJO28" s="19">
        <f t="shared" si="131"/>
        <v>0</v>
      </c>
      <c r="AJQ28" s="164"/>
      <c r="AJR28" s="165"/>
      <c r="AJS28" s="166"/>
      <c r="AJT28" s="167"/>
      <c r="AJU28" s="30"/>
      <c r="AJV28" s="19">
        <f t="shared" si="132"/>
        <v>0</v>
      </c>
      <c r="AJX28" s="164"/>
      <c r="AJY28" s="165"/>
      <c r="AJZ28" s="166"/>
      <c r="AKA28" s="167"/>
      <c r="AKB28" s="30"/>
      <c r="AKC28" s="19">
        <f t="shared" si="133"/>
        <v>0</v>
      </c>
      <c r="AKE28" s="2"/>
      <c r="AKF28" s="2"/>
      <c r="AKG28" s="17"/>
      <c r="AKH28" s="18"/>
      <c r="AKI28" s="18"/>
      <c r="AKJ28" s="19">
        <f t="shared" si="134"/>
        <v>0</v>
      </c>
    </row>
    <row r="29" spans="1:972">
      <c r="A29" s="2"/>
      <c r="B29" s="2"/>
      <c r="C29" s="17"/>
      <c r="D29" s="8"/>
      <c r="E29" s="18"/>
      <c r="F29" s="19">
        <f t="shared" si="2"/>
        <v>0</v>
      </c>
      <c r="H29" s="2"/>
      <c r="I29" s="2"/>
      <c r="J29" s="17"/>
      <c r="K29" s="8"/>
      <c r="L29" s="18"/>
      <c r="M29" s="19">
        <f t="shared" si="140"/>
        <v>0</v>
      </c>
      <c r="O29" s="2"/>
      <c r="P29" s="2"/>
      <c r="Q29" s="17"/>
      <c r="R29" s="8"/>
      <c r="S29" s="18"/>
      <c r="T29" s="19">
        <f t="shared" si="4"/>
        <v>0</v>
      </c>
      <c r="V29" s="2"/>
      <c r="W29" s="2"/>
      <c r="X29" s="17"/>
      <c r="Y29" s="8"/>
      <c r="Z29" s="18"/>
      <c r="AA29" s="19">
        <f t="shared" si="5"/>
        <v>0</v>
      </c>
      <c r="AC29" s="2"/>
      <c r="AD29" s="2"/>
      <c r="AE29" s="17"/>
      <c r="AF29" s="8"/>
      <c r="AG29" s="18"/>
      <c r="AH29" s="19">
        <f t="shared" si="143"/>
        <v>0</v>
      </c>
      <c r="AJ29" s="397"/>
      <c r="AK29" s="2"/>
      <c r="AL29" s="17"/>
      <c r="AM29" s="8"/>
      <c r="AN29" s="18"/>
      <c r="AO29" s="19">
        <f t="shared" si="7"/>
        <v>0</v>
      </c>
      <c r="AQ29" s="2"/>
      <c r="AR29" s="2"/>
      <c r="AS29" s="17"/>
      <c r="AT29" s="8"/>
      <c r="AU29" s="18"/>
      <c r="AV29" s="19">
        <f t="shared" si="8"/>
        <v>0</v>
      </c>
      <c r="AX29" s="2"/>
      <c r="AY29" s="2"/>
      <c r="AZ29" s="17"/>
      <c r="BA29" s="8"/>
      <c r="BB29" s="18"/>
      <c r="BC29" s="19">
        <f t="shared" si="9"/>
        <v>0</v>
      </c>
      <c r="BE29" s="2"/>
      <c r="BF29" s="2"/>
      <c r="BG29" s="17"/>
      <c r="BH29" s="8"/>
      <c r="BI29" s="18"/>
      <c r="BJ29" s="19">
        <f t="shared" si="10"/>
        <v>0</v>
      </c>
      <c r="BL29" s="2"/>
      <c r="BM29" s="2"/>
      <c r="BN29" s="17"/>
      <c r="BO29" s="8"/>
      <c r="BP29" s="18"/>
      <c r="BQ29" s="19">
        <f t="shared" si="136"/>
        <v>0</v>
      </c>
      <c r="BS29" s="2"/>
      <c r="BT29" s="2"/>
      <c r="BU29" s="17"/>
      <c r="BV29" s="8"/>
      <c r="BW29" s="18"/>
      <c r="BX29" s="19">
        <f t="shared" si="11"/>
        <v>0</v>
      </c>
      <c r="BZ29" s="2"/>
      <c r="CA29" s="2"/>
      <c r="CB29" s="17"/>
      <c r="CC29" s="8"/>
      <c r="CD29" s="18"/>
      <c r="CE29" s="19">
        <f t="shared" si="135"/>
        <v>0</v>
      </c>
      <c r="CG29" s="2"/>
      <c r="CH29" s="2"/>
      <c r="CI29" s="17"/>
      <c r="CJ29" s="8"/>
      <c r="CK29" s="18"/>
      <c r="CL29" s="19">
        <f t="shared" si="141"/>
        <v>0</v>
      </c>
      <c r="CN29" s="2"/>
      <c r="CO29" s="2"/>
      <c r="CP29" s="17"/>
      <c r="CQ29" s="8"/>
      <c r="CR29" s="18"/>
      <c r="CS29" s="19">
        <f t="shared" si="13"/>
        <v>0</v>
      </c>
      <c r="CU29" s="2"/>
      <c r="CV29" s="2"/>
      <c r="CW29" s="17"/>
      <c r="CX29" s="8"/>
      <c r="CY29" s="18"/>
      <c r="CZ29" s="19">
        <f t="shared" si="14"/>
        <v>0</v>
      </c>
      <c r="DB29" s="2"/>
      <c r="DC29" s="2"/>
      <c r="DD29" s="17"/>
      <c r="DE29" s="8"/>
      <c r="DF29" s="18"/>
      <c r="DG29" s="19">
        <f t="shared" si="15"/>
        <v>0</v>
      </c>
      <c r="DI29" s="2"/>
      <c r="DJ29" s="2"/>
      <c r="DK29" s="17"/>
      <c r="DL29" s="8"/>
      <c r="DM29" s="18"/>
      <c r="DN29" s="19">
        <f t="shared" si="16"/>
        <v>0</v>
      </c>
      <c r="DP29" s="2"/>
      <c r="DQ29" s="2"/>
      <c r="DR29" s="17"/>
      <c r="DS29" s="8"/>
      <c r="DT29" s="18"/>
      <c r="DU29" s="19">
        <f t="shared" si="17"/>
        <v>0</v>
      </c>
      <c r="DW29" s="2"/>
      <c r="DX29" s="2"/>
      <c r="DY29" s="17"/>
      <c r="DZ29" s="8"/>
      <c r="EA29" s="18"/>
      <c r="EB29" s="19">
        <f t="shared" si="18"/>
        <v>0</v>
      </c>
      <c r="ED29" s="2"/>
      <c r="EE29" s="2"/>
      <c r="EF29" s="17"/>
      <c r="EG29" s="8"/>
      <c r="EH29" s="18"/>
      <c r="EI29" s="19">
        <f t="shared" si="19"/>
        <v>0</v>
      </c>
      <c r="EK29" s="2"/>
      <c r="EL29" s="2"/>
      <c r="EM29" s="17"/>
      <c r="EN29" s="8"/>
      <c r="EO29" s="18"/>
      <c r="EP29" s="19">
        <f t="shared" si="20"/>
        <v>0</v>
      </c>
      <c r="ER29" s="2"/>
      <c r="ES29" s="2"/>
      <c r="ET29" s="17"/>
      <c r="EU29" s="8"/>
      <c r="EV29" s="18"/>
      <c r="EW29" s="19">
        <f t="shared" si="21"/>
        <v>0</v>
      </c>
      <c r="EY29" s="2"/>
      <c r="EZ29" s="2"/>
      <c r="FA29" s="17"/>
      <c r="FB29" s="8"/>
      <c r="FC29" s="18"/>
      <c r="FD29" s="19">
        <f t="shared" si="22"/>
        <v>0</v>
      </c>
      <c r="FF29" s="2"/>
      <c r="FG29" s="2"/>
      <c r="FH29" s="186"/>
      <c r="FI29" s="36"/>
      <c r="FJ29" s="18"/>
      <c r="FK29" s="187">
        <f t="shared" si="23"/>
        <v>0</v>
      </c>
      <c r="FM29" s="2"/>
      <c r="FN29" s="2"/>
      <c r="FO29" s="186"/>
      <c r="FP29" s="36"/>
      <c r="FQ29" s="18"/>
      <c r="FR29" s="187">
        <f t="shared" si="24"/>
        <v>0</v>
      </c>
      <c r="FT29" s="2"/>
      <c r="FU29" s="2"/>
      <c r="FV29" s="17"/>
      <c r="FW29" s="8"/>
      <c r="FX29" s="18"/>
      <c r="FY29" s="19">
        <f t="shared" si="25"/>
        <v>0</v>
      </c>
      <c r="GA29" s="2"/>
      <c r="GB29" s="2"/>
      <c r="GC29" s="17"/>
      <c r="GD29" s="8"/>
      <c r="GE29" s="18"/>
      <c r="GF29" s="19">
        <f t="shared" si="142"/>
        <v>0</v>
      </c>
      <c r="GH29" s="2"/>
      <c r="GI29" s="2"/>
      <c r="GJ29" s="17"/>
      <c r="GK29" s="8"/>
      <c r="GL29" s="18"/>
      <c r="GM29" s="19">
        <f t="shared" si="27"/>
        <v>0</v>
      </c>
      <c r="GO29" s="2"/>
      <c r="GP29" s="2"/>
      <c r="GQ29" s="17"/>
      <c r="GR29" s="8"/>
      <c r="GS29" s="18"/>
      <c r="GT29" s="19">
        <f t="shared" si="28"/>
        <v>0</v>
      </c>
      <c r="GV29" s="2"/>
      <c r="GW29" s="2"/>
      <c r="GX29" s="17"/>
      <c r="GY29" s="8"/>
      <c r="GZ29" s="18"/>
      <c r="HA29" s="19">
        <f t="shared" si="29"/>
        <v>0</v>
      </c>
      <c r="HC29" s="2"/>
      <c r="HD29" s="2"/>
      <c r="HE29" s="17"/>
      <c r="HF29" s="8"/>
      <c r="HG29" s="18"/>
      <c r="HH29" s="19">
        <f t="shared" si="30"/>
        <v>0</v>
      </c>
      <c r="HJ29" s="2"/>
      <c r="HK29" s="2"/>
      <c r="HL29" s="17"/>
      <c r="HM29" s="8"/>
      <c r="HN29" s="18"/>
      <c r="HO29" s="19">
        <f t="shared" si="31"/>
        <v>0</v>
      </c>
      <c r="HQ29" s="2"/>
      <c r="HR29" s="2"/>
      <c r="HS29" s="17"/>
      <c r="HT29" s="8"/>
      <c r="HU29" s="18"/>
      <c r="HV29" s="19">
        <f t="shared" si="32"/>
        <v>0</v>
      </c>
      <c r="HX29" s="2"/>
      <c r="HY29" s="2"/>
      <c r="HZ29" s="17"/>
      <c r="IA29" s="8"/>
      <c r="IB29" s="18"/>
      <c r="IC29" s="19">
        <f t="shared" si="33"/>
        <v>0</v>
      </c>
      <c r="IE29" s="2"/>
      <c r="IF29" s="2"/>
      <c r="IG29" s="17"/>
      <c r="IH29" s="8"/>
      <c r="II29" s="18"/>
      <c r="IJ29" s="19">
        <f t="shared" si="34"/>
        <v>0</v>
      </c>
      <c r="IL29" s="2"/>
      <c r="IM29" s="2"/>
      <c r="IN29" s="17"/>
      <c r="IO29" s="8"/>
      <c r="IP29" s="18"/>
      <c r="IQ29" s="19">
        <f t="shared" si="35"/>
        <v>0</v>
      </c>
      <c r="IS29" s="8"/>
      <c r="IT29" s="39"/>
      <c r="IU29" s="18"/>
      <c r="IV29" s="74"/>
      <c r="IW29" s="18"/>
      <c r="IX29" s="19">
        <f t="shared" si="36"/>
        <v>0</v>
      </c>
      <c r="IZ29" s="8"/>
      <c r="JA29" s="39"/>
      <c r="JB29" s="18"/>
      <c r="JC29" s="69"/>
      <c r="JD29" s="18"/>
      <c r="JE29" s="19">
        <f t="shared" si="37"/>
        <v>0</v>
      </c>
      <c r="JG29" s="8"/>
      <c r="JH29" s="39"/>
      <c r="JI29" s="18"/>
      <c r="JJ29" s="69"/>
      <c r="JK29" s="18"/>
      <c r="JL29" s="19">
        <f t="shared" si="38"/>
        <v>0</v>
      </c>
      <c r="JN29" s="8"/>
      <c r="JO29" s="39"/>
      <c r="JP29" s="18"/>
      <c r="JQ29" s="69"/>
      <c r="JR29" s="18"/>
      <c r="JS29" s="19">
        <f t="shared" si="39"/>
        <v>0</v>
      </c>
      <c r="JU29" s="8"/>
      <c r="JV29" s="39"/>
      <c r="JW29" s="18"/>
      <c r="JX29" s="69"/>
      <c r="JY29" s="18"/>
      <c r="JZ29" s="19">
        <f t="shared" si="40"/>
        <v>0</v>
      </c>
      <c r="KB29" s="8"/>
      <c r="KC29" s="39"/>
      <c r="KD29" s="18"/>
      <c r="KE29" s="69"/>
      <c r="KF29" s="18"/>
      <c r="KG29" s="19">
        <f t="shared" si="41"/>
        <v>0</v>
      </c>
      <c r="KI29" s="8"/>
      <c r="KJ29" s="39"/>
      <c r="KK29" s="18"/>
      <c r="KL29" s="69"/>
      <c r="KM29" s="18"/>
      <c r="KN29" s="19">
        <f t="shared" si="42"/>
        <v>0</v>
      </c>
      <c r="KP29" s="8"/>
      <c r="KQ29" s="39"/>
      <c r="KR29" s="18"/>
      <c r="KS29" s="69"/>
      <c r="KT29" s="18"/>
      <c r="KU29" s="19">
        <f t="shared" si="43"/>
        <v>0</v>
      </c>
      <c r="KW29" s="8"/>
      <c r="KX29" s="39"/>
      <c r="KY29" s="18"/>
      <c r="KZ29" s="69"/>
      <c r="LA29" s="18"/>
      <c r="LB29" s="19">
        <f t="shared" si="44"/>
        <v>0</v>
      </c>
      <c r="LD29" s="8"/>
      <c r="LE29" s="39"/>
      <c r="LF29" s="18"/>
      <c r="LG29" s="69"/>
      <c r="LH29" s="18"/>
      <c r="LI29" s="19">
        <f t="shared" si="45"/>
        <v>0</v>
      </c>
      <c r="LK29" s="8"/>
      <c r="LL29" s="39"/>
      <c r="LM29" s="18"/>
      <c r="LN29" s="69"/>
      <c r="LO29" s="18"/>
      <c r="LP29" s="19">
        <f t="shared" si="46"/>
        <v>0</v>
      </c>
      <c r="LR29" s="8"/>
      <c r="LS29" s="39"/>
      <c r="LT29" s="18"/>
      <c r="LU29" s="69"/>
      <c r="LV29" s="18"/>
      <c r="LW29" s="19">
        <f t="shared" si="47"/>
        <v>0</v>
      </c>
      <c r="LY29" s="8"/>
      <c r="LZ29" s="39"/>
      <c r="MA29" s="18"/>
      <c r="MB29" s="69"/>
      <c r="MC29" s="18"/>
      <c r="MD29" s="19">
        <f t="shared" si="48"/>
        <v>0</v>
      </c>
      <c r="MF29" s="2"/>
      <c r="MG29" s="2"/>
      <c r="MH29" s="17"/>
      <c r="MI29" s="8"/>
      <c r="MJ29" s="18"/>
      <c r="MK29" s="19">
        <f t="shared" si="49"/>
        <v>0</v>
      </c>
      <c r="MM29" s="2"/>
      <c r="MN29" s="2"/>
      <c r="MO29" s="17"/>
      <c r="MP29" s="8"/>
      <c r="MQ29" s="18"/>
      <c r="MR29" s="19">
        <f t="shared" si="50"/>
        <v>0</v>
      </c>
      <c r="MT29" s="2"/>
      <c r="MU29" s="2"/>
      <c r="MV29" s="17"/>
      <c r="MW29" s="8"/>
      <c r="MX29" s="18"/>
      <c r="MY29" s="19">
        <f t="shared" si="51"/>
        <v>0</v>
      </c>
      <c r="NA29" s="2"/>
      <c r="NB29" s="2"/>
      <c r="NC29" s="17"/>
      <c r="ND29" s="8"/>
      <c r="NE29" s="18"/>
      <c r="NF29" s="19">
        <f t="shared" si="52"/>
        <v>0</v>
      </c>
      <c r="NH29" s="2"/>
      <c r="NI29" s="2"/>
      <c r="NJ29" s="17"/>
      <c r="NK29" s="8"/>
      <c r="NL29" s="18"/>
      <c r="NM29" s="19">
        <f t="shared" si="53"/>
        <v>0</v>
      </c>
      <c r="NO29" s="2"/>
      <c r="NP29" s="2"/>
      <c r="NQ29" s="17"/>
      <c r="NR29" s="8"/>
      <c r="NS29" s="18"/>
      <c r="NT29" s="19">
        <f t="shared" si="54"/>
        <v>0</v>
      </c>
      <c r="NV29" s="2"/>
      <c r="NW29" s="2"/>
      <c r="NX29" s="17"/>
      <c r="NY29" s="8"/>
      <c r="NZ29" s="18"/>
      <c r="OA29" s="19">
        <f t="shared" si="55"/>
        <v>0</v>
      </c>
      <c r="OC29" s="2"/>
      <c r="OD29" s="2"/>
      <c r="OE29" s="17"/>
      <c r="OF29" s="8"/>
      <c r="OG29" s="18"/>
      <c r="OH29" s="19">
        <f t="shared" si="56"/>
        <v>0</v>
      </c>
      <c r="OJ29" s="2"/>
      <c r="OK29" s="2"/>
      <c r="OL29" s="17"/>
      <c r="OM29" s="8"/>
      <c r="ON29" s="18"/>
      <c r="OO29" s="19">
        <f t="shared" si="57"/>
        <v>0</v>
      </c>
      <c r="OQ29" s="2"/>
      <c r="OR29" s="2"/>
      <c r="OS29" s="17"/>
      <c r="OT29" s="8"/>
      <c r="OU29" s="18"/>
      <c r="OV29" s="19">
        <f t="shared" si="58"/>
        <v>0</v>
      </c>
      <c r="OX29" s="2"/>
      <c r="OY29" s="2"/>
      <c r="OZ29" s="17"/>
      <c r="PA29" s="8"/>
      <c r="PB29" s="18"/>
      <c r="PC29" s="19">
        <f t="shared" si="59"/>
        <v>0</v>
      </c>
      <c r="PE29" s="2"/>
      <c r="PF29" s="2"/>
      <c r="PG29" s="17"/>
      <c r="PH29" s="8"/>
      <c r="PI29" s="18"/>
      <c r="PJ29" s="19">
        <f t="shared" si="60"/>
        <v>0</v>
      </c>
      <c r="PL29" s="2"/>
      <c r="PM29" s="2"/>
      <c r="PN29" s="17"/>
      <c r="PO29" s="8"/>
      <c r="PP29" s="18"/>
      <c r="PQ29" s="19">
        <f t="shared" si="61"/>
        <v>0</v>
      </c>
      <c r="PS29" s="2"/>
      <c r="PT29" s="2"/>
      <c r="PU29" s="17"/>
      <c r="PV29" s="8"/>
      <c r="PW29" s="18"/>
      <c r="PX29" s="19">
        <f t="shared" si="62"/>
        <v>0</v>
      </c>
      <c r="PZ29" s="2"/>
      <c r="QA29" s="2"/>
      <c r="QB29" s="17"/>
      <c r="QC29" s="8"/>
      <c r="QD29" s="18"/>
      <c r="QE29" s="19">
        <f t="shared" si="63"/>
        <v>0</v>
      </c>
      <c r="QG29" s="2"/>
      <c r="QH29" s="2"/>
      <c r="QI29" s="17"/>
      <c r="QJ29" s="8"/>
      <c r="QK29" s="18"/>
      <c r="QL29" s="19">
        <f t="shared" si="64"/>
        <v>0</v>
      </c>
      <c r="QN29" s="2"/>
      <c r="QO29" s="2"/>
      <c r="QP29" s="17"/>
      <c r="QQ29" s="8"/>
      <c r="QR29" s="18"/>
      <c r="QS29" s="19">
        <f t="shared" si="65"/>
        <v>0</v>
      </c>
      <c r="QU29" s="2"/>
      <c r="QV29" s="2"/>
      <c r="QW29" s="17"/>
      <c r="QX29" s="8"/>
      <c r="QY29" s="18"/>
      <c r="QZ29" s="19">
        <f t="shared" si="66"/>
        <v>0</v>
      </c>
      <c r="RB29" s="2"/>
      <c r="RC29" s="2"/>
      <c r="RD29" s="17"/>
      <c r="RE29" s="8"/>
      <c r="RF29" s="18"/>
      <c r="RG29" s="19">
        <f t="shared" si="67"/>
        <v>0</v>
      </c>
      <c r="RI29" s="2"/>
      <c r="RJ29" s="2"/>
      <c r="RK29" s="17"/>
      <c r="RL29" s="8"/>
      <c r="RM29" s="18"/>
      <c r="RN29" s="19">
        <f t="shared" si="68"/>
        <v>0</v>
      </c>
      <c r="RP29" s="2"/>
      <c r="RQ29" s="2"/>
      <c r="RR29" s="17"/>
      <c r="RS29" s="8"/>
      <c r="RT29" s="18"/>
      <c r="RU29" s="19">
        <f t="shared" si="69"/>
        <v>0</v>
      </c>
      <c r="RW29" s="2"/>
      <c r="RX29" s="2"/>
      <c r="RY29" s="17"/>
      <c r="RZ29" s="8"/>
      <c r="SA29" s="18"/>
      <c r="SB29" s="19">
        <f t="shared" si="70"/>
        <v>0</v>
      </c>
      <c r="SD29" s="2"/>
      <c r="SE29" s="2"/>
      <c r="SF29" s="17"/>
      <c r="SG29" s="8"/>
      <c r="SH29" s="18"/>
      <c r="SI29" s="19">
        <f t="shared" si="71"/>
        <v>0</v>
      </c>
      <c r="SK29" s="2"/>
      <c r="SL29" s="2"/>
      <c r="SM29" s="17"/>
      <c r="SN29" s="8"/>
      <c r="SO29" s="18"/>
      <c r="SP29" s="19">
        <f t="shared" si="72"/>
        <v>0</v>
      </c>
      <c r="SR29" s="2"/>
      <c r="SS29" s="2"/>
      <c r="ST29" s="17"/>
      <c r="SU29" s="8"/>
      <c r="SV29" s="18"/>
      <c r="SW29" s="19">
        <f t="shared" si="73"/>
        <v>0</v>
      </c>
      <c r="SY29" s="2"/>
      <c r="SZ29" s="2"/>
      <c r="TA29" s="17"/>
      <c r="TB29" s="8"/>
      <c r="TC29" s="18"/>
      <c r="TD29" s="19">
        <f t="shared" si="74"/>
        <v>0</v>
      </c>
      <c r="TF29" s="2"/>
      <c r="TG29" s="2"/>
      <c r="TH29" s="17"/>
      <c r="TI29" s="8"/>
      <c r="TJ29" s="18"/>
      <c r="TK29" s="19">
        <f t="shared" si="75"/>
        <v>0</v>
      </c>
      <c r="TM29" s="2"/>
      <c r="TN29" s="2"/>
      <c r="TO29" s="17"/>
      <c r="TP29" s="8"/>
      <c r="TQ29" s="18"/>
      <c r="TR29" s="19">
        <f t="shared" si="76"/>
        <v>0</v>
      </c>
      <c r="TT29" s="8"/>
      <c r="TU29" s="2"/>
      <c r="TV29" s="17"/>
      <c r="TW29" s="8"/>
      <c r="TX29" s="18"/>
      <c r="TY29" s="19">
        <f t="shared" si="77"/>
        <v>0</v>
      </c>
      <c r="UA29" s="2"/>
      <c r="UB29" s="2"/>
      <c r="UC29" s="17"/>
      <c r="UD29" s="8"/>
      <c r="UE29" s="18"/>
      <c r="UF29" s="19">
        <f t="shared" si="78"/>
        <v>0</v>
      </c>
      <c r="UH29" s="2"/>
      <c r="UI29" s="2"/>
      <c r="UJ29" s="17"/>
      <c r="UK29" s="8"/>
      <c r="UL29" s="18"/>
      <c r="UM29" s="19">
        <f t="shared" si="79"/>
        <v>0</v>
      </c>
      <c r="UO29" s="2"/>
      <c r="UP29" s="2"/>
      <c r="UQ29" s="17"/>
      <c r="UR29" s="8"/>
      <c r="US29" s="18"/>
      <c r="UT29" s="19">
        <f t="shared" si="80"/>
        <v>0</v>
      </c>
      <c r="UV29" s="128"/>
      <c r="UW29" s="37"/>
      <c r="UX29" s="188"/>
      <c r="UY29" s="157"/>
      <c r="UZ29" s="30"/>
      <c r="VA29" s="187">
        <f t="shared" si="81"/>
        <v>0</v>
      </c>
      <c r="VC29" s="8"/>
      <c r="VD29" s="2"/>
      <c r="VE29" s="186"/>
      <c r="VF29" s="209"/>
      <c r="VG29" s="18"/>
      <c r="VH29" s="187">
        <f t="shared" si="82"/>
        <v>0</v>
      </c>
      <c r="VJ29" s="8"/>
      <c r="VK29" s="2"/>
      <c r="VL29" s="17"/>
      <c r="VM29" s="8"/>
      <c r="VN29" s="18"/>
      <c r="VO29" s="19">
        <f t="shared" si="83"/>
        <v>0</v>
      </c>
      <c r="VQ29" s="2"/>
      <c r="VR29" s="2"/>
      <c r="VS29" s="17"/>
      <c r="VT29" s="8"/>
      <c r="VU29" s="18"/>
      <c r="VV29" s="19">
        <f t="shared" si="84"/>
        <v>0</v>
      </c>
      <c r="VX29" s="8"/>
      <c r="VY29" s="2"/>
      <c r="VZ29" s="17"/>
      <c r="WA29" s="8"/>
      <c r="WB29" s="18"/>
      <c r="WC29" s="19">
        <f t="shared" si="85"/>
        <v>0</v>
      </c>
      <c r="WE29" s="2"/>
      <c r="WF29" s="2"/>
      <c r="WG29" s="17"/>
      <c r="WH29" s="8"/>
      <c r="WI29" s="18"/>
      <c r="WJ29" s="19">
        <f t="shared" si="86"/>
        <v>0</v>
      </c>
      <c r="WL29" s="2"/>
      <c r="WM29" s="2"/>
      <c r="WN29" s="17"/>
      <c r="WO29" s="8"/>
      <c r="WP29" s="18"/>
      <c r="WQ29" s="19">
        <f t="shared" si="87"/>
        <v>0</v>
      </c>
      <c r="WS29" s="2"/>
      <c r="WT29" s="2"/>
      <c r="WU29" s="17"/>
      <c r="WV29" s="8"/>
      <c r="WW29" s="18"/>
      <c r="WX29" s="19">
        <f t="shared" si="88"/>
        <v>0</v>
      </c>
      <c r="WZ29" s="2"/>
      <c r="XA29" s="2"/>
      <c r="XB29" s="17"/>
      <c r="XC29" s="8"/>
      <c r="XD29" s="18"/>
      <c r="XE29" s="19">
        <f t="shared" si="0"/>
        <v>0</v>
      </c>
      <c r="XG29" s="2"/>
      <c r="XH29" s="2"/>
      <c r="XI29" s="17"/>
      <c r="XJ29" s="8"/>
      <c r="XK29" s="18"/>
      <c r="XL29" s="19">
        <f t="shared" si="89"/>
        <v>0</v>
      </c>
      <c r="XN29" s="2"/>
      <c r="XO29" s="2"/>
      <c r="XP29" s="17"/>
      <c r="XQ29" s="8"/>
      <c r="XR29" s="18"/>
      <c r="XS29" s="19">
        <f t="shared" si="90"/>
        <v>0</v>
      </c>
      <c r="XU29" s="2"/>
      <c r="XV29" s="2"/>
      <c r="XW29" s="17"/>
      <c r="XX29" s="8"/>
      <c r="XY29" s="18"/>
      <c r="XZ29" s="19">
        <f t="shared" si="91"/>
        <v>0</v>
      </c>
      <c r="YB29" s="2"/>
      <c r="YC29" s="2"/>
      <c r="YD29" s="17"/>
      <c r="YE29" s="8"/>
      <c r="YF29" s="18"/>
      <c r="YG29" s="19">
        <f t="shared" si="92"/>
        <v>0</v>
      </c>
      <c r="YI29" s="2"/>
      <c r="YJ29" s="2"/>
      <c r="YK29" s="17"/>
      <c r="YL29" s="8"/>
      <c r="YM29" s="18"/>
      <c r="YN29" s="19">
        <f t="shared" si="93"/>
        <v>0</v>
      </c>
      <c r="YP29" s="8"/>
      <c r="YQ29" s="2"/>
      <c r="YR29" s="17"/>
      <c r="YS29" s="8"/>
      <c r="YT29" s="18"/>
      <c r="YU29" s="19">
        <f t="shared" si="94"/>
        <v>0</v>
      </c>
      <c r="YW29" s="2"/>
      <c r="YX29" s="2"/>
      <c r="YY29" s="17"/>
      <c r="YZ29" s="8"/>
      <c r="ZA29" s="18"/>
      <c r="ZB29" s="19">
        <f t="shared" si="95"/>
        <v>0</v>
      </c>
      <c r="ZD29" s="2"/>
      <c r="ZE29" s="2"/>
      <c r="ZF29" s="17"/>
      <c r="ZG29" s="8"/>
      <c r="ZH29" s="18"/>
      <c r="ZI29" s="19">
        <f t="shared" si="96"/>
        <v>0</v>
      </c>
      <c r="ZK29" s="2"/>
      <c r="ZL29" s="2"/>
      <c r="ZM29" s="17"/>
      <c r="ZN29" s="8"/>
      <c r="ZO29" s="18"/>
      <c r="ZP29" s="19">
        <f t="shared" si="97"/>
        <v>0</v>
      </c>
      <c r="ZR29" s="2"/>
      <c r="ZS29" s="2"/>
      <c r="ZT29" s="17"/>
      <c r="ZU29" s="8"/>
      <c r="ZV29" s="18"/>
      <c r="ZW29" s="19">
        <f t="shared" si="98"/>
        <v>0</v>
      </c>
      <c r="ZY29" s="2"/>
      <c r="ZZ29" s="2"/>
      <c r="AAA29" s="17"/>
      <c r="AAB29" s="8"/>
      <c r="AAC29" s="18"/>
      <c r="AAD29" s="19">
        <f t="shared" si="99"/>
        <v>0</v>
      </c>
      <c r="AAF29" s="2"/>
      <c r="AAG29" s="2"/>
      <c r="AAH29" s="17"/>
      <c r="AAI29" s="8"/>
      <c r="AAJ29" s="18"/>
      <c r="AAK29" s="19">
        <f t="shared" si="100"/>
        <v>0</v>
      </c>
      <c r="AAM29" s="2"/>
      <c r="AAN29" s="2"/>
      <c r="AAO29" s="17"/>
      <c r="AAP29" s="8"/>
      <c r="AAQ29" s="18"/>
      <c r="AAR29" s="19">
        <f t="shared" si="101"/>
        <v>0</v>
      </c>
      <c r="AAT29" s="2"/>
      <c r="AAU29" s="2"/>
      <c r="AAV29" s="17"/>
      <c r="AAW29" s="8"/>
      <c r="AAX29" s="18"/>
      <c r="AAY29" s="19">
        <f t="shared" si="137"/>
        <v>0</v>
      </c>
      <c r="ABA29" s="2"/>
      <c r="ABB29" s="2"/>
      <c r="ABC29" s="17"/>
      <c r="ABD29" s="8"/>
      <c r="ABE29" s="18"/>
      <c r="ABF29" s="19">
        <f t="shared" si="102"/>
        <v>0</v>
      </c>
      <c r="ABH29" s="2"/>
      <c r="ABI29" s="2"/>
      <c r="ABJ29" s="17"/>
      <c r="ABK29" s="8"/>
      <c r="ABL29" s="18"/>
      <c r="ABM29" s="19">
        <f t="shared" si="103"/>
        <v>0</v>
      </c>
      <c r="ABO29" s="2"/>
      <c r="ABP29" s="2"/>
      <c r="ABQ29" s="17"/>
      <c r="ABR29" s="8"/>
      <c r="ABS29" s="18"/>
      <c r="ABT29" s="19">
        <f t="shared" si="139"/>
        <v>0</v>
      </c>
      <c r="ABV29" s="2"/>
      <c r="ABW29" s="2"/>
      <c r="ABX29" s="17"/>
      <c r="ABY29" s="8"/>
      <c r="ABZ29" s="18"/>
      <c r="ACA29" s="19">
        <f t="shared" si="104"/>
        <v>0</v>
      </c>
      <c r="ACC29" s="2"/>
      <c r="ACD29" s="2"/>
      <c r="ACE29" s="17"/>
      <c r="ACF29" s="8"/>
      <c r="ACG29" s="18"/>
      <c r="ACH29" s="19">
        <f t="shared" si="105"/>
        <v>0</v>
      </c>
      <c r="ACJ29" s="2"/>
      <c r="ACK29" s="2"/>
      <c r="ACL29" s="17"/>
      <c r="ACM29" s="8"/>
      <c r="ACN29" s="18"/>
      <c r="ACO29" s="19">
        <f t="shared" si="106"/>
        <v>0</v>
      </c>
      <c r="ACQ29" s="2"/>
      <c r="ACR29" s="2"/>
      <c r="ACS29" s="17"/>
      <c r="ACT29" s="8"/>
      <c r="ACU29" s="18"/>
      <c r="ACV29" s="19">
        <f t="shared" si="138"/>
        <v>0</v>
      </c>
      <c r="ACX29" s="2"/>
      <c r="ACY29" s="2"/>
      <c r="ACZ29" s="17"/>
      <c r="ADA29" s="8"/>
      <c r="ADB29" s="18"/>
      <c r="ADC29" s="19">
        <f t="shared" si="107"/>
        <v>0</v>
      </c>
      <c r="ADE29" s="2"/>
      <c r="ADF29" s="2"/>
      <c r="ADG29" s="17"/>
      <c r="ADH29" s="8"/>
      <c r="ADI29" s="18"/>
      <c r="ADJ29" s="19">
        <f t="shared" si="108"/>
        <v>0</v>
      </c>
      <c r="ADL29" s="2"/>
      <c r="ADM29" s="2"/>
      <c r="ADN29" s="17"/>
      <c r="ADO29" s="8"/>
      <c r="ADP29" s="18"/>
      <c r="ADQ29" s="19">
        <f t="shared" si="109"/>
        <v>0</v>
      </c>
      <c r="ADS29" s="2"/>
      <c r="ADT29" s="2"/>
      <c r="ADU29" s="17"/>
      <c r="ADV29" s="8"/>
      <c r="ADW29" s="18"/>
      <c r="ADX29" s="19">
        <f t="shared" si="110"/>
        <v>0</v>
      </c>
      <c r="ADZ29" s="2"/>
      <c r="AEA29" s="2"/>
      <c r="AEB29" s="17"/>
      <c r="AEC29" s="8"/>
      <c r="AED29" s="18"/>
      <c r="AEE29" s="19">
        <f t="shared" si="111"/>
        <v>0</v>
      </c>
      <c r="AEG29" s="2"/>
      <c r="AEH29" s="2"/>
      <c r="AEI29" s="17"/>
      <c r="AEJ29" s="8"/>
      <c r="AEK29" s="18"/>
      <c r="AEL29" s="19">
        <f t="shared" si="112"/>
        <v>0</v>
      </c>
      <c r="AEN29" s="2"/>
      <c r="AEO29" s="2"/>
      <c r="AEP29" s="17"/>
      <c r="AEQ29" s="8"/>
      <c r="AER29" s="18"/>
      <c r="AES29" s="19">
        <f t="shared" si="113"/>
        <v>0</v>
      </c>
      <c r="AEU29" s="2"/>
      <c r="AEV29" s="2"/>
      <c r="AEW29" s="17"/>
      <c r="AEX29" s="8"/>
      <c r="AEY29" s="18"/>
      <c r="AEZ29" s="19">
        <f t="shared" si="144"/>
        <v>0</v>
      </c>
      <c r="AFB29" s="2"/>
      <c r="AFC29" s="2"/>
      <c r="AFD29" s="17"/>
      <c r="AFE29" s="8"/>
      <c r="AFF29" s="18"/>
      <c r="AFG29" s="19">
        <f t="shared" si="115"/>
        <v>0</v>
      </c>
      <c r="AFI29" s="2"/>
      <c r="AFJ29" s="2"/>
      <c r="AFK29" s="17"/>
      <c r="AFL29" s="8"/>
      <c r="AFM29" s="18"/>
      <c r="AFN29" s="19">
        <f t="shared" si="116"/>
        <v>0</v>
      </c>
      <c r="AFP29" s="2"/>
      <c r="AFQ29" s="2"/>
      <c r="AFR29" s="17"/>
      <c r="AFS29" s="8"/>
      <c r="AFT29" s="18"/>
      <c r="AFU29" s="19">
        <f t="shared" si="117"/>
        <v>0</v>
      </c>
      <c r="AFW29" s="2"/>
      <c r="AFX29" s="2"/>
      <c r="AFY29" s="17"/>
      <c r="AFZ29" s="8"/>
      <c r="AGA29" s="18"/>
      <c r="AGB29" s="19">
        <f t="shared" si="118"/>
        <v>0</v>
      </c>
      <c r="AGD29" s="2"/>
      <c r="AGE29" s="2"/>
      <c r="AGF29" s="17"/>
      <c r="AGG29" s="8"/>
      <c r="AGH29" s="18"/>
      <c r="AGI29" s="19">
        <f t="shared" si="119"/>
        <v>0</v>
      </c>
      <c r="AGK29" s="8"/>
      <c r="AGL29" s="2"/>
      <c r="AGM29" s="17"/>
      <c r="AGN29" s="8"/>
      <c r="AGO29" s="18"/>
      <c r="AGP29" s="19">
        <f t="shared" si="145"/>
        <v>0</v>
      </c>
      <c r="AGR29" s="8"/>
      <c r="AGS29" s="2"/>
      <c r="AGT29" s="17"/>
      <c r="AGU29" s="8"/>
      <c r="AGV29" s="18"/>
      <c r="AGW29" s="19">
        <f t="shared" si="121"/>
        <v>0</v>
      </c>
      <c r="AGY29" s="2"/>
      <c r="AGZ29" s="2"/>
      <c r="AHA29" s="17"/>
      <c r="AHB29" s="8"/>
      <c r="AHC29" s="18"/>
      <c r="AHD29" s="19">
        <f t="shared" si="122"/>
        <v>0</v>
      </c>
      <c r="AHF29" s="2"/>
      <c r="AHG29" s="2"/>
      <c r="AHH29" s="17"/>
      <c r="AHI29" s="8"/>
      <c r="AHJ29" s="18"/>
      <c r="AHK29" s="19">
        <f t="shared" si="123"/>
        <v>0</v>
      </c>
      <c r="AHM29" s="2"/>
      <c r="AHN29" s="2"/>
      <c r="AHO29" s="17"/>
      <c r="AHP29" s="8"/>
      <c r="AHQ29" s="18"/>
      <c r="AHR29" s="19">
        <f t="shared" si="124"/>
        <v>0</v>
      </c>
      <c r="AHT29" s="2"/>
      <c r="AHU29" s="2"/>
      <c r="AHV29" s="17"/>
      <c r="AHW29" s="8"/>
      <c r="AHX29" s="18"/>
      <c r="AHY29" s="19">
        <f t="shared" si="125"/>
        <v>0</v>
      </c>
      <c r="AIA29" s="2"/>
      <c r="AIB29" s="2"/>
      <c r="AIC29" s="17"/>
      <c r="AID29" s="8"/>
      <c r="AIE29" s="18"/>
      <c r="AIF29" s="19">
        <f t="shared" si="126"/>
        <v>0</v>
      </c>
      <c r="AIH29" s="2"/>
      <c r="AII29" s="2"/>
      <c r="AIJ29" s="17"/>
      <c r="AIK29" s="8"/>
      <c r="AIL29" s="18"/>
      <c r="AIM29" s="19">
        <f t="shared" si="127"/>
        <v>0</v>
      </c>
      <c r="AIO29" s="8"/>
      <c r="AIP29" s="2"/>
      <c r="AIQ29" s="17"/>
      <c r="AIR29" s="8"/>
      <c r="AIS29" s="18"/>
      <c r="AIT29" s="19">
        <f t="shared" si="128"/>
        <v>0</v>
      </c>
      <c r="AIV29" s="2"/>
      <c r="AIW29" s="2"/>
      <c r="AIX29" s="17"/>
      <c r="AIY29" s="8"/>
      <c r="AIZ29" s="18"/>
      <c r="AJA29" s="19">
        <f t="shared" si="129"/>
        <v>0</v>
      </c>
      <c r="AJC29" s="2"/>
      <c r="AJD29" s="2"/>
      <c r="AJE29" s="17"/>
      <c r="AJF29" s="8"/>
      <c r="AJG29" s="18"/>
      <c r="AJH29" s="19">
        <f t="shared" si="130"/>
        <v>0</v>
      </c>
      <c r="AJJ29" s="164"/>
      <c r="AJK29" s="165"/>
      <c r="AJL29" s="166"/>
      <c r="AJM29" s="167"/>
      <c r="AJN29" s="30"/>
      <c r="AJO29" s="19">
        <f t="shared" si="131"/>
        <v>0</v>
      </c>
      <c r="AJQ29" s="164"/>
      <c r="AJR29" s="165"/>
      <c r="AJS29" s="166"/>
      <c r="AJT29" s="167"/>
      <c r="AJU29" s="30"/>
      <c r="AJV29" s="19">
        <f t="shared" si="132"/>
        <v>0</v>
      </c>
      <c r="AJX29" s="164"/>
      <c r="AJY29" s="165"/>
      <c r="AJZ29" s="166"/>
      <c r="AKA29" s="167"/>
      <c r="AKB29" s="30"/>
      <c r="AKC29" s="19">
        <f t="shared" si="133"/>
        <v>0</v>
      </c>
      <c r="AKE29" s="2"/>
      <c r="AKF29" s="2"/>
      <c r="AKG29" s="17"/>
      <c r="AKH29" s="18"/>
      <c r="AKI29" s="18"/>
      <c r="AKJ29" s="19">
        <f t="shared" si="134"/>
        <v>0</v>
      </c>
    </row>
    <row r="30" spans="1:972">
      <c r="A30" s="2"/>
      <c r="B30" s="2"/>
      <c r="C30" s="17"/>
      <c r="D30" s="8"/>
      <c r="E30" s="18"/>
      <c r="F30" s="19">
        <f t="shared" si="2"/>
        <v>0</v>
      </c>
      <c r="H30" s="2"/>
      <c r="I30" s="2"/>
      <c r="J30" s="17"/>
      <c r="K30" s="8"/>
      <c r="L30" s="18"/>
      <c r="M30" s="19">
        <f t="shared" si="140"/>
        <v>0</v>
      </c>
      <c r="O30" s="2"/>
      <c r="P30" s="2"/>
      <c r="Q30" s="17"/>
      <c r="R30" s="8"/>
      <c r="S30" s="18"/>
      <c r="T30" s="19">
        <f t="shared" si="4"/>
        <v>0</v>
      </c>
      <c r="V30" s="2"/>
      <c r="W30" s="2"/>
      <c r="X30" s="17"/>
      <c r="Y30" s="8"/>
      <c r="Z30" s="18"/>
      <c r="AA30" s="19">
        <f t="shared" si="5"/>
        <v>0</v>
      </c>
      <c r="AC30" s="2"/>
      <c r="AD30" s="2"/>
      <c r="AE30" s="17"/>
      <c r="AF30" s="8"/>
      <c r="AG30" s="18"/>
      <c r="AH30" s="19">
        <f t="shared" si="143"/>
        <v>0</v>
      </c>
      <c r="AJ30" s="2"/>
      <c r="AK30" s="2"/>
      <c r="AL30" s="17"/>
      <c r="AM30" s="8"/>
      <c r="AN30" s="18"/>
      <c r="AO30" s="19">
        <f t="shared" si="7"/>
        <v>0</v>
      </c>
      <c r="AQ30" s="2"/>
      <c r="AR30" s="2"/>
      <c r="AS30" s="17"/>
      <c r="AT30" s="8"/>
      <c r="AU30" s="18"/>
      <c r="AV30" s="19">
        <f t="shared" si="8"/>
        <v>0</v>
      </c>
      <c r="AX30" s="2"/>
      <c r="AY30" s="2"/>
      <c r="AZ30" s="17"/>
      <c r="BA30" s="8"/>
      <c r="BB30" s="18"/>
      <c r="BC30" s="19">
        <f t="shared" si="9"/>
        <v>0</v>
      </c>
      <c r="BE30" s="2"/>
      <c r="BF30" s="2"/>
      <c r="BG30" s="17"/>
      <c r="BH30" s="8"/>
      <c r="BI30" s="18"/>
      <c r="BJ30" s="19">
        <f t="shared" si="10"/>
        <v>0</v>
      </c>
      <c r="BL30" s="2"/>
      <c r="BM30" s="2"/>
      <c r="BN30" s="17"/>
      <c r="BO30" s="8"/>
      <c r="BP30" s="18"/>
      <c r="BQ30" s="19">
        <f t="shared" si="136"/>
        <v>0</v>
      </c>
      <c r="BS30" s="2"/>
      <c r="BT30" s="2"/>
      <c r="BU30" s="17"/>
      <c r="BV30" s="8"/>
      <c r="BW30" s="18"/>
      <c r="BX30" s="19">
        <f t="shared" si="11"/>
        <v>0</v>
      </c>
      <c r="BZ30" s="2"/>
      <c r="CA30" s="2"/>
      <c r="CB30" s="17"/>
      <c r="CC30" s="8"/>
      <c r="CD30" s="18"/>
      <c r="CE30" s="19">
        <f t="shared" si="135"/>
        <v>0</v>
      </c>
      <c r="CG30" s="2"/>
      <c r="CH30" s="2"/>
      <c r="CI30" s="17"/>
      <c r="CJ30" s="8"/>
      <c r="CK30" s="18"/>
      <c r="CL30" s="19">
        <f t="shared" si="141"/>
        <v>0</v>
      </c>
      <c r="CN30" s="2"/>
      <c r="CO30" s="2"/>
      <c r="CP30" s="17"/>
      <c r="CQ30" s="8"/>
      <c r="CR30" s="18"/>
      <c r="CS30" s="19">
        <f t="shared" si="13"/>
        <v>0</v>
      </c>
      <c r="CU30" s="2"/>
      <c r="CV30" s="2"/>
      <c r="CW30" s="17"/>
      <c r="CX30" s="8"/>
      <c r="CY30" s="18"/>
      <c r="CZ30" s="19">
        <f t="shared" si="14"/>
        <v>0</v>
      </c>
      <c r="DB30" s="2"/>
      <c r="DC30" s="2"/>
      <c r="DD30" s="17"/>
      <c r="DE30" s="8"/>
      <c r="DF30" s="18"/>
      <c r="DG30" s="19">
        <f t="shared" si="15"/>
        <v>0</v>
      </c>
      <c r="DI30" s="2"/>
      <c r="DJ30" s="2"/>
      <c r="DK30" s="17"/>
      <c r="DL30" s="8"/>
      <c r="DM30" s="18"/>
      <c r="DN30" s="19">
        <f t="shared" si="16"/>
        <v>0</v>
      </c>
      <c r="DP30" s="2"/>
      <c r="DQ30" s="2"/>
      <c r="DR30" s="17"/>
      <c r="DS30" s="8"/>
      <c r="DT30" s="18"/>
      <c r="DU30" s="19">
        <f t="shared" si="17"/>
        <v>0</v>
      </c>
      <c r="DW30" s="2"/>
      <c r="DX30" s="2"/>
      <c r="DY30" s="17"/>
      <c r="DZ30" s="8"/>
      <c r="EA30" s="18"/>
      <c r="EB30" s="19">
        <f t="shared" si="18"/>
        <v>0</v>
      </c>
      <c r="ED30" s="2"/>
      <c r="EE30" s="2"/>
      <c r="EF30" s="17"/>
      <c r="EG30" s="8"/>
      <c r="EH30" s="18"/>
      <c r="EI30" s="19">
        <f t="shared" si="19"/>
        <v>0</v>
      </c>
      <c r="EK30" s="2"/>
      <c r="EL30" s="2"/>
      <c r="EM30" s="17"/>
      <c r="EN30" s="8"/>
      <c r="EO30" s="18"/>
      <c r="EP30" s="19">
        <f t="shared" si="20"/>
        <v>0</v>
      </c>
      <c r="ER30" s="2"/>
      <c r="ES30" s="2"/>
      <c r="ET30" s="17"/>
      <c r="EU30" s="8"/>
      <c r="EV30" s="18"/>
      <c r="EW30" s="19">
        <f t="shared" si="21"/>
        <v>0</v>
      </c>
      <c r="EY30" s="2"/>
      <c r="EZ30" s="2"/>
      <c r="FA30" s="17"/>
      <c r="FB30" s="8"/>
      <c r="FC30" s="18"/>
      <c r="FD30" s="19">
        <f t="shared" si="22"/>
        <v>0</v>
      </c>
      <c r="FF30" s="2"/>
      <c r="FG30" s="2"/>
      <c r="FH30" s="186"/>
      <c r="FI30" s="36"/>
      <c r="FJ30" s="18"/>
      <c r="FK30" s="187">
        <f t="shared" si="23"/>
        <v>0</v>
      </c>
      <c r="FM30" s="2"/>
      <c r="FN30" s="2"/>
      <c r="FO30" s="186"/>
      <c r="FP30" s="36"/>
      <c r="FQ30" s="18"/>
      <c r="FR30" s="187">
        <f t="shared" si="24"/>
        <v>0</v>
      </c>
      <c r="FT30" s="2"/>
      <c r="FU30" s="2"/>
      <c r="FV30" s="17"/>
      <c r="FW30" s="8"/>
      <c r="FX30" s="18"/>
      <c r="FY30" s="19">
        <f t="shared" si="25"/>
        <v>0</v>
      </c>
      <c r="GA30" s="2"/>
      <c r="GB30" s="2"/>
      <c r="GC30" s="17"/>
      <c r="GD30" s="8"/>
      <c r="GE30" s="18"/>
      <c r="GF30" s="19">
        <f t="shared" si="142"/>
        <v>0</v>
      </c>
      <c r="GH30" s="2"/>
      <c r="GI30" s="2"/>
      <c r="GJ30" s="17"/>
      <c r="GK30" s="8"/>
      <c r="GL30" s="18"/>
      <c r="GM30" s="19">
        <f t="shared" si="27"/>
        <v>0</v>
      </c>
      <c r="GO30" s="2"/>
      <c r="GP30" s="2"/>
      <c r="GQ30" s="17"/>
      <c r="GR30" s="8"/>
      <c r="GS30" s="18"/>
      <c r="GT30" s="19">
        <f t="shared" si="28"/>
        <v>0</v>
      </c>
      <c r="GV30" s="2"/>
      <c r="GW30" s="2"/>
      <c r="GX30" s="17"/>
      <c r="GY30" s="8"/>
      <c r="GZ30" s="18"/>
      <c r="HA30" s="19">
        <f t="shared" si="29"/>
        <v>0</v>
      </c>
      <c r="HC30" s="2"/>
      <c r="HD30" s="2"/>
      <c r="HE30" s="17"/>
      <c r="HF30" s="8"/>
      <c r="HG30" s="18"/>
      <c r="HH30" s="19">
        <f t="shared" si="30"/>
        <v>0</v>
      </c>
      <c r="HJ30" s="2"/>
      <c r="HK30" s="2"/>
      <c r="HL30" s="17"/>
      <c r="HM30" s="8"/>
      <c r="HN30" s="18"/>
      <c r="HO30" s="19">
        <f t="shared" si="31"/>
        <v>0</v>
      </c>
      <c r="HQ30" s="2"/>
      <c r="HR30" s="2"/>
      <c r="HS30" s="17"/>
      <c r="HT30" s="8"/>
      <c r="HU30" s="18"/>
      <c r="HV30" s="19">
        <f t="shared" si="32"/>
        <v>0</v>
      </c>
      <c r="HX30" s="2"/>
      <c r="HY30" s="2"/>
      <c r="HZ30" s="17"/>
      <c r="IA30" s="8"/>
      <c r="IB30" s="18"/>
      <c r="IC30" s="19">
        <f t="shared" si="33"/>
        <v>0</v>
      </c>
      <c r="IE30" s="2"/>
      <c r="IF30" s="2"/>
      <c r="IG30" s="17"/>
      <c r="IH30" s="8"/>
      <c r="II30" s="18"/>
      <c r="IJ30" s="19">
        <f t="shared" si="34"/>
        <v>0</v>
      </c>
      <c r="IL30" s="2"/>
      <c r="IM30" s="2"/>
      <c r="IN30" s="17"/>
      <c r="IO30" s="8"/>
      <c r="IP30" s="18"/>
      <c r="IQ30" s="19">
        <f t="shared" si="35"/>
        <v>0</v>
      </c>
      <c r="IS30" s="8"/>
      <c r="IT30" s="2"/>
      <c r="IU30" s="17"/>
      <c r="IV30" s="74"/>
      <c r="IW30" s="18"/>
      <c r="IX30" s="19">
        <f t="shared" si="36"/>
        <v>0</v>
      </c>
      <c r="IZ30" s="8"/>
      <c r="JA30" s="2"/>
      <c r="JB30" s="17"/>
      <c r="JC30" s="69"/>
      <c r="JD30" s="18"/>
      <c r="JE30" s="19">
        <f t="shared" si="37"/>
        <v>0</v>
      </c>
      <c r="JG30" s="8"/>
      <c r="JH30" s="2"/>
      <c r="JI30" s="17"/>
      <c r="JJ30" s="69"/>
      <c r="JK30" s="18"/>
      <c r="JL30" s="19">
        <f t="shared" si="38"/>
        <v>0</v>
      </c>
      <c r="JN30" s="8"/>
      <c r="JO30" s="2"/>
      <c r="JP30" s="17"/>
      <c r="JQ30" s="69"/>
      <c r="JR30" s="18"/>
      <c r="JS30" s="19">
        <f t="shared" si="39"/>
        <v>0</v>
      </c>
      <c r="JU30" s="8"/>
      <c r="JV30" s="2"/>
      <c r="JW30" s="17"/>
      <c r="JX30" s="69"/>
      <c r="JY30" s="18"/>
      <c r="JZ30" s="19">
        <f t="shared" si="40"/>
        <v>0</v>
      </c>
      <c r="KB30" s="8"/>
      <c r="KC30" s="2"/>
      <c r="KD30" s="17"/>
      <c r="KE30" s="69"/>
      <c r="KF30" s="18"/>
      <c r="KG30" s="19">
        <f t="shared" si="41"/>
        <v>0</v>
      </c>
      <c r="KI30" s="8"/>
      <c r="KJ30" s="2"/>
      <c r="KK30" s="17"/>
      <c r="KL30" s="69"/>
      <c r="KM30" s="18"/>
      <c r="KN30" s="19">
        <f t="shared" si="42"/>
        <v>0</v>
      </c>
      <c r="KP30" s="8"/>
      <c r="KQ30" s="2"/>
      <c r="KR30" s="17"/>
      <c r="KS30" s="69"/>
      <c r="KT30" s="18"/>
      <c r="KU30" s="19">
        <f t="shared" si="43"/>
        <v>0</v>
      </c>
      <c r="KW30" s="8"/>
      <c r="KX30" s="2"/>
      <c r="KY30" s="17"/>
      <c r="KZ30" s="69"/>
      <c r="LA30" s="18"/>
      <c r="LB30" s="19">
        <f t="shared" si="44"/>
        <v>0</v>
      </c>
      <c r="LD30" s="8"/>
      <c r="LE30" s="2"/>
      <c r="LF30" s="17"/>
      <c r="LG30" s="69"/>
      <c r="LH30" s="18"/>
      <c r="LI30" s="19">
        <f t="shared" si="45"/>
        <v>0</v>
      </c>
      <c r="LK30" s="8"/>
      <c r="LL30" s="2"/>
      <c r="LM30" s="17"/>
      <c r="LN30" s="69"/>
      <c r="LO30" s="18"/>
      <c r="LP30" s="19">
        <f t="shared" si="46"/>
        <v>0</v>
      </c>
      <c r="LR30" s="8"/>
      <c r="LS30" s="2"/>
      <c r="LT30" s="17"/>
      <c r="LU30" s="69"/>
      <c r="LV30" s="18"/>
      <c r="LW30" s="19">
        <f t="shared" si="47"/>
        <v>0</v>
      </c>
      <c r="LY30" s="8"/>
      <c r="LZ30" s="2"/>
      <c r="MA30" s="17"/>
      <c r="MB30" s="69"/>
      <c r="MC30" s="18"/>
      <c r="MD30" s="19">
        <f t="shared" si="48"/>
        <v>0</v>
      </c>
      <c r="MF30" s="2"/>
      <c r="MG30" s="2"/>
      <c r="MH30" s="17"/>
      <c r="MI30" s="8"/>
      <c r="MJ30" s="18"/>
      <c r="MK30" s="19">
        <f t="shared" si="49"/>
        <v>0</v>
      </c>
      <c r="MM30" s="2"/>
      <c r="MN30" s="2"/>
      <c r="MO30" s="17"/>
      <c r="MP30" s="8"/>
      <c r="MQ30" s="18"/>
      <c r="MR30" s="19">
        <f t="shared" si="50"/>
        <v>0</v>
      </c>
      <c r="MT30" s="2"/>
      <c r="MU30" s="2"/>
      <c r="MV30" s="17"/>
      <c r="MW30" s="8"/>
      <c r="MX30" s="18"/>
      <c r="MY30" s="19">
        <f t="shared" si="51"/>
        <v>0</v>
      </c>
      <c r="NA30" s="2"/>
      <c r="NB30" s="2"/>
      <c r="NC30" s="17"/>
      <c r="ND30" s="8"/>
      <c r="NE30" s="18"/>
      <c r="NF30" s="19">
        <f t="shared" si="52"/>
        <v>0</v>
      </c>
      <c r="NH30" s="2"/>
      <c r="NI30" s="2"/>
      <c r="NJ30" s="17"/>
      <c r="NK30" s="8"/>
      <c r="NL30" s="18"/>
      <c r="NM30" s="19">
        <f t="shared" si="53"/>
        <v>0</v>
      </c>
      <c r="NO30" s="2"/>
      <c r="NP30" s="2"/>
      <c r="NQ30" s="17"/>
      <c r="NR30" s="8"/>
      <c r="NS30" s="18"/>
      <c r="NT30" s="19">
        <f t="shared" si="54"/>
        <v>0</v>
      </c>
      <c r="NV30" s="2"/>
      <c r="NW30" s="2"/>
      <c r="NX30" s="17"/>
      <c r="NY30" s="8"/>
      <c r="NZ30" s="18"/>
      <c r="OA30" s="19">
        <f t="shared" si="55"/>
        <v>0</v>
      </c>
      <c r="OC30" s="2"/>
      <c r="OD30" s="2"/>
      <c r="OE30" s="17"/>
      <c r="OF30" s="8"/>
      <c r="OG30" s="18"/>
      <c r="OH30" s="19">
        <f t="shared" si="56"/>
        <v>0</v>
      </c>
      <c r="OJ30" s="2"/>
      <c r="OK30" s="2"/>
      <c r="OL30" s="17"/>
      <c r="OM30" s="8"/>
      <c r="ON30" s="18"/>
      <c r="OO30" s="19">
        <f t="shared" si="57"/>
        <v>0</v>
      </c>
      <c r="OQ30" s="2"/>
      <c r="OR30" s="2"/>
      <c r="OS30" s="17"/>
      <c r="OT30" s="8"/>
      <c r="OU30" s="18"/>
      <c r="OV30" s="19">
        <f t="shared" si="58"/>
        <v>0</v>
      </c>
      <c r="OX30" s="2"/>
      <c r="OY30" s="2"/>
      <c r="OZ30" s="17"/>
      <c r="PA30" s="8"/>
      <c r="PB30" s="18"/>
      <c r="PC30" s="19">
        <f t="shared" si="59"/>
        <v>0</v>
      </c>
      <c r="PE30" s="2"/>
      <c r="PF30" s="2"/>
      <c r="PG30" s="17"/>
      <c r="PH30" s="8"/>
      <c r="PI30" s="18"/>
      <c r="PJ30" s="19">
        <f t="shared" si="60"/>
        <v>0</v>
      </c>
      <c r="PL30" s="2"/>
      <c r="PM30" s="2"/>
      <c r="PN30" s="17"/>
      <c r="PO30" s="8"/>
      <c r="PP30" s="18"/>
      <c r="PQ30" s="19">
        <f t="shared" si="61"/>
        <v>0</v>
      </c>
      <c r="PS30" s="2"/>
      <c r="PT30" s="2"/>
      <c r="PU30" s="17"/>
      <c r="PV30" s="8"/>
      <c r="PW30" s="18"/>
      <c r="PX30" s="19">
        <f t="shared" si="62"/>
        <v>0</v>
      </c>
      <c r="PZ30" s="2"/>
      <c r="QA30" s="2"/>
      <c r="QB30" s="17"/>
      <c r="QC30" s="8"/>
      <c r="QD30" s="18"/>
      <c r="QE30" s="19">
        <f t="shared" si="63"/>
        <v>0</v>
      </c>
      <c r="QG30" s="2"/>
      <c r="QH30" s="2"/>
      <c r="QI30" s="17"/>
      <c r="QJ30" s="8"/>
      <c r="QK30" s="18"/>
      <c r="QL30" s="19">
        <f t="shared" si="64"/>
        <v>0</v>
      </c>
      <c r="QN30" s="2"/>
      <c r="QO30" s="2"/>
      <c r="QP30" s="17"/>
      <c r="QQ30" s="8"/>
      <c r="QR30" s="18"/>
      <c r="QS30" s="19">
        <f t="shared" si="65"/>
        <v>0</v>
      </c>
      <c r="QU30" s="2"/>
      <c r="QV30" s="2"/>
      <c r="QW30" s="17"/>
      <c r="QX30" s="8"/>
      <c r="QY30" s="18"/>
      <c r="QZ30" s="19">
        <f t="shared" si="66"/>
        <v>0</v>
      </c>
      <c r="RB30" s="2"/>
      <c r="RC30" s="2"/>
      <c r="RD30" s="17"/>
      <c r="RE30" s="8"/>
      <c r="RF30" s="18"/>
      <c r="RG30" s="19">
        <f t="shared" si="67"/>
        <v>0</v>
      </c>
      <c r="RI30" s="2"/>
      <c r="RJ30" s="2"/>
      <c r="RK30" s="17"/>
      <c r="RL30" s="8"/>
      <c r="RM30" s="18"/>
      <c r="RN30" s="19">
        <f t="shared" si="68"/>
        <v>0</v>
      </c>
      <c r="RP30" s="2"/>
      <c r="RQ30" s="2"/>
      <c r="RR30" s="17"/>
      <c r="RS30" s="8"/>
      <c r="RT30" s="18"/>
      <c r="RU30" s="19">
        <f t="shared" si="69"/>
        <v>0</v>
      </c>
      <c r="RW30" s="2"/>
      <c r="RX30" s="2"/>
      <c r="RY30" s="17"/>
      <c r="RZ30" s="8"/>
      <c r="SA30" s="18"/>
      <c r="SB30" s="19">
        <f t="shared" si="70"/>
        <v>0</v>
      </c>
      <c r="SD30" s="2"/>
      <c r="SE30" s="2"/>
      <c r="SF30" s="17"/>
      <c r="SG30" s="8"/>
      <c r="SH30" s="18"/>
      <c r="SI30" s="19">
        <f t="shared" si="71"/>
        <v>0</v>
      </c>
      <c r="SK30" s="2"/>
      <c r="SL30" s="2"/>
      <c r="SM30" s="17"/>
      <c r="SN30" s="8"/>
      <c r="SO30" s="18"/>
      <c r="SP30" s="19">
        <f t="shared" si="72"/>
        <v>0</v>
      </c>
      <c r="SR30" s="2"/>
      <c r="SS30" s="2"/>
      <c r="ST30" s="17"/>
      <c r="SU30" s="8"/>
      <c r="SV30" s="18"/>
      <c r="SW30" s="19">
        <f t="shared" si="73"/>
        <v>0</v>
      </c>
      <c r="SY30" s="2"/>
      <c r="SZ30" s="2"/>
      <c r="TA30" s="17"/>
      <c r="TB30" s="8"/>
      <c r="TC30" s="18"/>
      <c r="TD30" s="19">
        <f t="shared" si="74"/>
        <v>0</v>
      </c>
      <c r="TF30" s="2"/>
      <c r="TG30" s="2"/>
      <c r="TH30" s="17"/>
      <c r="TI30" s="8"/>
      <c r="TJ30" s="18"/>
      <c r="TK30" s="19">
        <f t="shared" si="75"/>
        <v>0</v>
      </c>
      <c r="TM30" s="2"/>
      <c r="TN30" s="2"/>
      <c r="TO30" s="17"/>
      <c r="TP30" s="8"/>
      <c r="TQ30" s="18"/>
      <c r="TR30" s="19">
        <f t="shared" si="76"/>
        <v>0</v>
      </c>
      <c r="TT30" s="8"/>
      <c r="TU30" s="2"/>
      <c r="TV30" s="17"/>
      <c r="TW30" s="8"/>
      <c r="TX30" s="18"/>
      <c r="TY30" s="19">
        <f t="shared" si="77"/>
        <v>0</v>
      </c>
      <c r="UA30" s="2"/>
      <c r="UB30" s="2"/>
      <c r="UC30" s="17"/>
      <c r="UD30" s="8"/>
      <c r="UE30" s="18"/>
      <c r="UF30" s="19">
        <f t="shared" si="78"/>
        <v>0</v>
      </c>
      <c r="UH30" s="2"/>
      <c r="UI30" s="2"/>
      <c r="UJ30" s="17"/>
      <c r="UK30" s="8"/>
      <c r="UL30" s="18"/>
      <c r="UM30" s="19">
        <f t="shared" si="79"/>
        <v>0</v>
      </c>
      <c r="UO30" s="2"/>
      <c r="UP30" s="2"/>
      <c r="UQ30" s="17"/>
      <c r="UR30" s="8"/>
      <c r="US30" s="18"/>
      <c r="UT30" s="19">
        <f t="shared" si="80"/>
        <v>0</v>
      </c>
      <c r="UV30" s="128"/>
      <c r="UW30" s="37"/>
      <c r="UX30" s="188"/>
      <c r="UY30" s="157"/>
      <c r="UZ30" s="30"/>
      <c r="VA30" s="187">
        <f t="shared" si="81"/>
        <v>0</v>
      </c>
      <c r="VC30" s="8"/>
      <c r="VD30" s="2"/>
      <c r="VE30" s="186"/>
      <c r="VF30" s="209"/>
      <c r="VG30" s="18"/>
      <c r="VH30" s="187">
        <f t="shared" si="82"/>
        <v>0</v>
      </c>
      <c r="VJ30" s="8"/>
      <c r="VK30" s="2"/>
      <c r="VL30" s="17"/>
      <c r="VM30" s="8"/>
      <c r="VN30" s="18"/>
      <c r="VO30" s="19">
        <f t="shared" si="83"/>
        <v>0</v>
      </c>
      <c r="VQ30" s="2"/>
      <c r="VR30" s="2"/>
      <c r="VS30" s="17"/>
      <c r="VT30" s="8"/>
      <c r="VU30" s="18"/>
      <c r="VV30" s="19">
        <f t="shared" si="84"/>
        <v>0</v>
      </c>
      <c r="VX30" s="8"/>
      <c r="VY30" s="2"/>
      <c r="VZ30" s="17"/>
      <c r="WA30" s="8"/>
      <c r="WB30" s="18"/>
      <c r="WC30" s="19">
        <f t="shared" si="85"/>
        <v>0</v>
      </c>
      <c r="WE30" s="2"/>
      <c r="WF30" s="2"/>
      <c r="WG30" s="17"/>
      <c r="WH30" s="8"/>
      <c r="WI30" s="18"/>
      <c r="WJ30" s="19">
        <f t="shared" si="86"/>
        <v>0</v>
      </c>
      <c r="WL30" s="2"/>
      <c r="WM30" s="2"/>
      <c r="WN30" s="17"/>
      <c r="WO30" s="8"/>
      <c r="WP30" s="18"/>
      <c r="WQ30" s="19">
        <f t="shared" si="87"/>
        <v>0</v>
      </c>
      <c r="WS30" s="2"/>
      <c r="WT30" s="2"/>
      <c r="WU30" s="17"/>
      <c r="WV30" s="8"/>
      <c r="WW30" s="18"/>
      <c r="WX30" s="19">
        <f t="shared" si="88"/>
        <v>0</v>
      </c>
      <c r="WZ30" s="2"/>
      <c r="XA30" s="2"/>
      <c r="XB30" s="17"/>
      <c r="XC30" s="8"/>
      <c r="XD30" s="18"/>
      <c r="XE30" s="19">
        <f t="shared" si="0"/>
        <v>0</v>
      </c>
      <c r="XG30" s="2"/>
      <c r="XH30" s="2"/>
      <c r="XI30" s="17"/>
      <c r="XJ30" s="8"/>
      <c r="XK30" s="18"/>
      <c r="XL30" s="19">
        <f t="shared" si="89"/>
        <v>0</v>
      </c>
      <c r="XN30" s="2"/>
      <c r="XO30" s="2"/>
      <c r="XP30" s="17"/>
      <c r="XQ30" s="8"/>
      <c r="XR30" s="18"/>
      <c r="XS30" s="19">
        <f t="shared" si="90"/>
        <v>0</v>
      </c>
      <c r="XU30" s="2"/>
      <c r="XV30" s="2"/>
      <c r="XW30" s="17"/>
      <c r="XX30" s="8"/>
      <c r="XY30" s="18"/>
      <c r="XZ30" s="19">
        <f t="shared" si="91"/>
        <v>0</v>
      </c>
      <c r="YB30" s="2"/>
      <c r="YC30" s="2"/>
      <c r="YD30" s="17"/>
      <c r="YE30" s="8"/>
      <c r="YF30" s="18"/>
      <c r="YG30" s="19">
        <f t="shared" si="92"/>
        <v>0</v>
      </c>
      <c r="YI30" s="2"/>
      <c r="YJ30" s="2"/>
      <c r="YK30" s="17"/>
      <c r="YL30" s="8"/>
      <c r="YM30" s="18"/>
      <c r="YN30" s="19">
        <f t="shared" si="93"/>
        <v>0</v>
      </c>
      <c r="YP30" s="8"/>
      <c r="YQ30" s="2"/>
      <c r="YR30" s="17"/>
      <c r="YS30" s="8"/>
      <c r="YT30" s="18"/>
      <c r="YU30" s="19">
        <f t="shared" si="94"/>
        <v>0</v>
      </c>
      <c r="YW30" s="2"/>
      <c r="YX30" s="2"/>
      <c r="YY30" s="17"/>
      <c r="YZ30" s="8"/>
      <c r="ZA30" s="18"/>
      <c r="ZB30" s="19">
        <f t="shared" si="95"/>
        <v>0</v>
      </c>
      <c r="ZD30" s="2"/>
      <c r="ZE30" s="2"/>
      <c r="ZF30" s="17"/>
      <c r="ZG30" s="8"/>
      <c r="ZH30" s="18"/>
      <c r="ZI30" s="19">
        <f t="shared" si="96"/>
        <v>0</v>
      </c>
      <c r="ZK30" s="2"/>
      <c r="ZL30" s="2"/>
      <c r="ZM30" s="17"/>
      <c r="ZN30" s="8"/>
      <c r="ZO30" s="18"/>
      <c r="ZP30" s="19">
        <f t="shared" si="97"/>
        <v>0</v>
      </c>
      <c r="ZR30" s="2"/>
      <c r="ZS30" s="2"/>
      <c r="ZT30" s="17"/>
      <c r="ZU30" s="8"/>
      <c r="ZV30" s="18"/>
      <c r="ZW30" s="19">
        <f t="shared" si="98"/>
        <v>0</v>
      </c>
      <c r="ZY30" s="2"/>
      <c r="ZZ30" s="2"/>
      <c r="AAA30" s="17"/>
      <c r="AAB30" s="8"/>
      <c r="AAC30" s="18"/>
      <c r="AAD30" s="19">
        <f t="shared" si="99"/>
        <v>0</v>
      </c>
      <c r="AAF30" s="2"/>
      <c r="AAG30" s="2"/>
      <c r="AAH30" s="17"/>
      <c r="AAI30" s="8"/>
      <c r="AAJ30" s="18"/>
      <c r="AAK30" s="19">
        <f t="shared" si="100"/>
        <v>0</v>
      </c>
      <c r="AAM30" s="2"/>
      <c r="AAN30" s="2"/>
      <c r="AAO30" s="17"/>
      <c r="AAP30" s="8"/>
      <c r="AAQ30" s="18"/>
      <c r="AAR30" s="19">
        <f t="shared" si="101"/>
        <v>0</v>
      </c>
      <c r="AAT30" s="2"/>
      <c r="AAU30" s="2"/>
      <c r="AAV30" s="17"/>
      <c r="AAW30" s="8"/>
      <c r="AAX30" s="18"/>
      <c r="AAY30" s="19">
        <f t="shared" si="137"/>
        <v>0</v>
      </c>
      <c r="ABA30" s="2"/>
      <c r="ABB30" s="2"/>
      <c r="ABC30" s="17"/>
      <c r="ABD30" s="8"/>
      <c r="ABE30" s="18"/>
      <c r="ABF30" s="19">
        <f t="shared" si="102"/>
        <v>0</v>
      </c>
      <c r="ABH30" s="2"/>
      <c r="ABI30" s="2"/>
      <c r="ABJ30" s="17"/>
      <c r="ABK30" s="8"/>
      <c r="ABL30" s="18"/>
      <c r="ABM30" s="19">
        <f t="shared" si="103"/>
        <v>0</v>
      </c>
      <c r="ABO30" s="2"/>
      <c r="ABP30" s="2"/>
      <c r="ABQ30" s="17"/>
      <c r="ABR30" s="8"/>
      <c r="ABS30" s="18"/>
      <c r="ABT30" s="19">
        <f t="shared" si="139"/>
        <v>0</v>
      </c>
      <c r="ABV30" s="2"/>
      <c r="ABW30" s="2"/>
      <c r="ABX30" s="17"/>
      <c r="ABY30" s="8"/>
      <c r="ABZ30" s="18"/>
      <c r="ACA30" s="19">
        <f t="shared" si="104"/>
        <v>0</v>
      </c>
      <c r="ACC30" s="2"/>
      <c r="ACD30" s="2"/>
      <c r="ACE30" s="17"/>
      <c r="ACF30" s="8"/>
      <c r="ACG30" s="18"/>
      <c r="ACH30" s="19">
        <f t="shared" si="105"/>
        <v>0</v>
      </c>
      <c r="ACJ30" s="2"/>
      <c r="ACK30" s="2"/>
      <c r="ACL30" s="17"/>
      <c r="ACM30" s="8"/>
      <c r="ACN30" s="18"/>
      <c r="ACO30" s="19">
        <f t="shared" si="106"/>
        <v>0</v>
      </c>
      <c r="ACQ30" s="2"/>
      <c r="ACR30" s="2"/>
      <c r="ACS30" s="17"/>
      <c r="ACT30" s="8"/>
      <c r="ACU30" s="18"/>
      <c r="ACV30" s="19">
        <f t="shared" si="138"/>
        <v>0</v>
      </c>
      <c r="ACX30" s="2"/>
      <c r="ACY30" s="2"/>
      <c r="ACZ30" s="17"/>
      <c r="ADA30" s="8"/>
      <c r="ADB30" s="18"/>
      <c r="ADC30" s="19">
        <f t="shared" si="107"/>
        <v>0</v>
      </c>
      <c r="ADE30" s="2"/>
      <c r="ADF30" s="2"/>
      <c r="ADG30" s="17"/>
      <c r="ADH30" s="8"/>
      <c r="ADI30" s="18"/>
      <c r="ADJ30" s="19">
        <f t="shared" si="108"/>
        <v>0</v>
      </c>
      <c r="ADL30" s="2"/>
      <c r="ADM30" s="2"/>
      <c r="ADN30" s="17"/>
      <c r="ADO30" s="8"/>
      <c r="ADP30" s="18"/>
      <c r="ADQ30" s="19">
        <f t="shared" si="109"/>
        <v>0</v>
      </c>
      <c r="ADS30" s="2"/>
      <c r="ADT30" s="2"/>
      <c r="ADU30" s="17"/>
      <c r="ADV30" s="8"/>
      <c r="ADW30" s="18"/>
      <c r="ADX30" s="19">
        <f t="shared" si="110"/>
        <v>0</v>
      </c>
      <c r="ADZ30" s="2"/>
      <c r="AEA30" s="2"/>
      <c r="AEB30" s="17"/>
      <c r="AEC30" s="8"/>
      <c r="AED30" s="18"/>
      <c r="AEE30" s="19">
        <f t="shared" si="111"/>
        <v>0</v>
      </c>
      <c r="AEG30" s="2"/>
      <c r="AEH30" s="2"/>
      <c r="AEI30" s="17"/>
      <c r="AEJ30" s="8"/>
      <c r="AEK30" s="18"/>
      <c r="AEL30" s="19">
        <f t="shared" si="112"/>
        <v>0</v>
      </c>
      <c r="AEN30" s="2"/>
      <c r="AEO30" s="2"/>
      <c r="AEP30" s="17"/>
      <c r="AEQ30" s="8"/>
      <c r="AER30" s="18"/>
      <c r="AES30" s="19">
        <f t="shared" si="113"/>
        <v>0</v>
      </c>
      <c r="AEU30" s="2"/>
      <c r="AEV30" s="2"/>
      <c r="AEW30" s="17"/>
      <c r="AEX30" s="8"/>
      <c r="AEY30" s="18"/>
      <c r="AEZ30" s="19">
        <f t="shared" si="144"/>
        <v>0</v>
      </c>
      <c r="AFB30" s="2"/>
      <c r="AFC30" s="2"/>
      <c r="AFD30" s="17"/>
      <c r="AFE30" s="8"/>
      <c r="AFF30" s="18"/>
      <c r="AFG30" s="19">
        <f t="shared" si="115"/>
        <v>0</v>
      </c>
      <c r="AFI30" s="2"/>
      <c r="AFJ30" s="2"/>
      <c r="AFK30" s="17"/>
      <c r="AFL30" s="8"/>
      <c r="AFM30" s="18"/>
      <c r="AFN30" s="19">
        <f t="shared" si="116"/>
        <v>0</v>
      </c>
      <c r="AFP30" s="2"/>
      <c r="AFQ30" s="2"/>
      <c r="AFR30" s="17"/>
      <c r="AFS30" s="8"/>
      <c r="AFT30" s="18"/>
      <c r="AFU30" s="19">
        <f t="shared" si="117"/>
        <v>0</v>
      </c>
      <c r="AFW30" s="2"/>
      <c r="AFX30" s="2"/>
      <c r="AFY30" s="17"/>
      <c r="AFZ30" s="8"/>
      <c r="AGA30" s="18"/>
      <c r="AGB30" s="19">
        <f t="shared" si="118"/>
        <v>0</v>
      </c>
      <c r="AGD30" s="2"/>
      <c r="AGE30" s="2"/>
      <c r="AGF30" s="17"/>
      <c r="AGG30" s="8"/>
      <c r="AGH30" s="18"/>
      <c r="AGI30" s="19">
        <f t="shared" si="119"/>
        <v>0</v>
      </c>
      <c r="AGK30" s="8"/>
      <c r="AGL30" s="2"/>
      <c r="AGM30" s="17"/>
      <c r="AGN30" s="8"/>
      <c r="AGO30" s="18"/>
      <c r="AGP30" s="19">
        <f t="shared" si="145"/>
        <v>0</v>
      </c>
      <c r="AGR30" s="8"/>
      <c r="AGS30" s="2"/>
      <c r="AGT30" s="17"/>
      <c r="AGU30" s="8"/>
      <c r="AGV30" s="18"/>
      <c r="AGW30" s="19">
        <f t="shared" si="121"/>
        <v>0</v>
      </c>
      <c r="AGY30" s="2"/>
      <c r="AGZ30" s="2"/>
      <c r="AHA30" s="17"/>
      <c r="AHB30" s="8"/>
      <c r="AHC30" s="18"/>
      <c r="AHD30" s="19">
        <f t="shared" si="122"/>
        <v>0</v>
      </c>
      <c r="AHF30" s="2"/>
      <c r="AHG30" s="2"/>
      <c r="AHH30" s="17"/>
      <c r="AHI30" s="8"/>
      <c r="AHJ30" s="18"/>
      <c r="AHK30" s="19">
        <f t="shared" si="123"/>
        <v>0</v>
      </c>
      <c r="AHM30" s="2"/>
      <c r="AHN30" s="2"/>
      <c r="AHO30" s="17"/>
      <c r="AHP30" s="8"/>
      <c r="AHQ30" s="18"/>
      <c r="AHR30" s="19">
        <f t="shared" si="124"/>
        <v>0</v>
      </c>
      <c r="AHT30" s="2"/>
      <c r="AHU30" s="2"/>
      <c r="AHV30" s="17"/>
      <c r="AHW30" s="8"/>
      <c r="AHX30" s="18"/>
      <c r="AHY30" s="19">
        <f t="shared" si="125"/>
        <v>0</v>
      </c>
      <c r="AIA30" s="2"/>
      <c r="AIB30" s="2"/>
      <c r="AIC30" s="17"/>
      <c r="AID30" s="8"/>
      <c r="AIE30" s="18"/>
      <c r="AIF30" s="19">
        <f t="shared" si="126"/>
        <v>0</v>
      </c>
      <c r="AIH30" s="2"/>
      <c r="AII30" s="2"/>
      <c r="AIJ30" s="17"/>
      <c r="AIK30" s="8"/>
      <c r="AIL30" s="18"/>
      <c r="AIM30" s="19">
        <f t="shared" si="127"/>
        <v>0</v>
      </c>
      <c r="AIO30" s="8"/>
      <c r="AIP30" s="2"/>
      <c r="AIQ30" s="17"/>
      <c r="AIR30" s="8"/>
      <c r="AIS30" s="18"/>
      <c r="AIT30" s="19">
        <f t="shared" si="128"/>
        <v>0</v>
      </c>
      <c r="AIV30" s="2"/>
      <c r="AIW30" s="2"/>
      <c r="AIX30" s="17"/>
      <c r="AIY30" s="8"/>
      <c r="AIZ30" s="18"/>
      <c r="AJA30" s="19">
        <f t="shared" si="129"/>
        <v>0</v>
      </c>
      <c r="AJC30" s="2"/>
      <c r="AJD30" s="2"/>
      <c r="AJE30" s="17"/>
      <c r="AJF30" s="8"/>
      <c r="AJG30" s="18"/>
      <c r="AJH30" s="19">
        <f t="shared" si="130"/>
        <v>0</v>
      </c>
      <c r="AJJ30" s="143"/>
      <c r="AJK30" s="27"/>
      <c r="AJL30" s="25"/>
      <c r="AJM30" s="143"/>
      <c r="AJN30" s="30"/>
      <c r="AJO30" s="19">
        <f t="shared" si="131"/>
        <v>0</v>
      </c>
      <c r="AJQ30" s="143"/>
      <c r="AJR30" s="27"/>
      <c r="AJS30" s="25"/>
      <c r="AJT30" s="143"/>
      <c r="AJU30" s="30"/>
      <c r="AJV30" s="19">
        <f t="shared" si="132"/>
        <v>0</v>
      </c>
      <c r="AJX30" s="143"/>
      <c r="AJY30" s="27"/>
      <c r="AJZ30" s="25"/>
      <c r="AKA30" s="143"/>
      <c r="AKB30" s="30"/>
      <c r="AKC30" s="19">
        <f t="shared" si="133"/>
        <v>0</v>
      </c>
      <c r="AKE30" s="2"/>
      <c r="AKF30" s="2"/>
      <c r="AKG30" s="17"/>
      <c r="AKH30" s="18"/>
      <c r="AKI30" s="18"/>
      <c r="AKJ30" s="19">
        <f t="shared" si="134"/>
        <v>0</v>
      </c>
    </row>
    <row r="31" spans="1:972">
      <c r="A31" s="2"/>
      <c r="B31" s="2"/>
      <c r="C31" s="17"/>
      <c r="D31" s="8"/>
      <c r="E31" s="18"/>
      <c r="F31" s="19">
        <f t="shared" si="2"/>
        <v>0</v>
      </c>
      <c r="H31" s="2"/>
      <c r="I31" s="2"/>
      <c r="J31" s="17"/>
      <c r="K31" s="8"/>
      <c r="L31" s="18"/>
      <c r="M31" s="19">
        <f t="shared" si="140"/>
        <v>0</v>
      </c>
      <c r="O31" s="2"/>
      <c r="P31" s="2"/>
      <c r="Q31" s="17"/>
      <c r="R31" s="8"/>
      <c r="S31" s="18"/>
      <c r="T31" s="19">
        <f t="shared" si="4"/>
        <v>0</v>
      </c>
      <c r="V31" s="2"/>
      <c r="W31" s="2"/>
      <c r="X31" s="17"/>
      <c r="Y31" s="8"/>
      <c r="Z31" s="18"/>
      <c r="AA31" s="19">
        <f t="shared" si="5"/>
        <v>0</v>
      </c>
      <c r="AC31" s="2"/>
      <c r="AD31" s="2"/>
      <c r="AE31" s="17"/>
      <c r="AF31" s="8"/>
      <c r="AG31" s="18"/>
      <c r="AH31" s="19">
        <f t="shared" si="143"/>
        <v>0</v>
      </c>
      <c r="AJ31" s="2"/>
      <c r="AK31" s="2"/>
      <c r="AL31" s="17"/>
      <c r="AM31" s="8"/>
      <c r="AN31" s="18"/>
      <c r="AO31" s="19">
        <f t="shared" si="7"/>
        <v>0</v>
      </c>
      <c r="AQ31" s="2"/>
      <c r="AR31" s="2"/>
      <c r="AS31" s="17"/>
      <c r="AT31" s="8"/>
      <c r="AU31" s="18"/>
      <c r="AV31" s="19">
        <f t="shared" si="8"/>
        <v>0</v>
      </c>
      <c r="AX31" s="2"/>
      <c r="AY31" s="2"/>
      <c r="AZ31" s="17"/>
      <c r="BA31" s="8"/>
      <c r="BB31" s="18"/>
      <c r="BC31" s="19">
        <f t="shared" si="9"/>
        <v>0</v>
      </c>
      <c r="BE31" s="2"/>
      <c r="BF31" s="2"/>
      <c r="BG31" s="17"/>
      <c r="BH31" s="8"/>
      <c r="BI31" s="18"/>
      <c r="BJ31" s="19">
        <f t="shared" si="10"/>
        <v>0</v>
      </c>
      <c r="BL31" s="2"/>
      <c r="BM31" s="2"/>
      <c r="BN31" s="17"/>
      <c r="BO31" s="8"/>
      <c r="BP31" s="18"/>
      <c r="BQ31" s="19">
        <f t="shared" si="136"/>
        <v>0</v>
      </c>
      <c r="BS31" s="2"/>
      <c r="BT31" s="2"/>
      <c r="BU31" s="17"/>
      <c r="BV31" s="8"/>
      <c r="BW31" s="18"/>
      <c r="BX31" s="19">
        <f t="shared" si="11"/>
        <v>0</v>
      </c>
      <c r="BZ31" s="2"/>
      <c r="CA31" s="2"/>
      <c r="CB31" s="17"/>
      <c r="CC31" s="8"/>
      <c r="CD31" s="18"/>
      <c r="CE31" s="19">
        <f t="shared" si="135"/>
        <v>0</v>
      </c>
      <c r="CG31" s="2"/>
      <c r="CH31" s="2"/>
      <c r="CI31" s="17"/>
      <c r="CJ31" s="8"/>
      <c r="CK31" s="18"/>
      <c r="CL31" s="19">
        <f t="shared" si="141"/>
        <v>0</v>
      </c>
      <c r="CN31" s="2"/>
      <c r="CO31" s="2"/>
      <c r="CP31" s="17"/>
      <c r="CQ31" s="8"/>
      <c r="CR31" s="18"/>
      <c r="CS31" s="19">
        <f t="shared" si="13"/>
        <v>0</v>
      </c>
      <c r="CU31" s="2"/>
      <c r="CV31" s="2"/>
      <c r="CW31" s="17"/>
      <c r="CX31" s="8"/>
      <c r="CY31" s="18"/>
      <c r="CZ31" s="19">
        <f t="shared" si="14"/>
        <v>0</v>
      </c>
      <c r="DB31" s="2"/>
      <c r="DC31" s="2"/>
      <c r="DD31" s="17"/>
      <c r="DE31" s="8"/>
      <c r="DF31" s="18"/>
      <c r="DG31" s="19">
        <f t="shared" si="15"/>
        <v>0</v>
      </c>
      <c r="DI31" s="2"/>
      <c r="DJ31" s="2"/>
      <c r="DK31" s="17"/>
      <c r="DL31" s="8"/>
      <c r="DM31" s="18"/>
      <c r="DN31" s="19">
        <f t="shared" si="16"/>
        <v>0</v>
      </c>
      <c r="DP31" s="2"/>
      <c r="DQ31" s="2"/>
      <c r="DR31" s="17"/>
      <c r="DS31" s="8"/>
      <c r="DT31" s="18"/>
      <c r="DU31" s="19">
        <f t="shared" si="17"/>
        <v>0</v>
      </c>
      <c r="DW31" s="2"/>
      <c r="DX31" s="2"/>
      <c r="DY31" s="17"/>
      <c r="DZ31" s="8"/>
      <c r="EA31" s="18"/>
      <c r="EB31" s="19">
        <f t="shared" si="18"/>
        <v>0</v>
      </c>
      <c r="ED31" s="2"/>
      <c r="EE31" s="2"/>
      <c r="EF31" s="17"/>
      <c r="EG31" s="8"/>
      <c r="EH31" s="18"/>
      <c r="EI31" s="19">
        <f t="shared" si="19"/>
        <v>0</v>
      </c>
      <c r="EK31" s="2"/>
      <c r="EL31" s="2"/>
      <c r="EM31" s="17"/>
      <c r="EN31" s="8"/>
      <c r="EO31" s="18"/>
      <c r="EP31" s="19">
        <f t="shared" si="20"/>
        <v>0</v>
      </c>
      <c r="ER31" s="2"/>
      <c r="ES31" s="2"/>
      <c r="ET31" s="17"/>
      <c r="EU31" s="8"/>
      <c r="EV31" s="18"/>
      <c r="EW31" s="19">
        <f t="shared" si="21"/>
        <v>0</v>
      </c>
      <c r="EY31" s="2"/>
      <c r="EZ31" s="2"/>
      <c r="FA31" s="17"/>
      <c r="FB31" s="8"/>
      <c r="FC31" s="18"/>
      <c r="FD31" s="19">
        <f t="shared" si="22"/>
        <v>0</v>
      </c>
      <c r="FF31" s="2"/>
      <c r="FG31" s="2"/>
      <c r="FH31" s="186"/>
      <c r="FI31" s="36"/>
      <c r="FJ31" s="18"/>
      <c r="FK31" s="187">
        <f t="shared" si="23"/>
        <v>0</v>
      </c>
      <c r="FM31" s="2"/>
      <c r="FN31" s="2"/>
      <c r="FO31" s="186"/>
      <c r="FP31" s="36"/>
      <c r="FQ31" s="18"/>
      <c r="FR31" s="187">
        <f t="shared" si="24"/>
        <v>0</v>
      </c>
      <c r="FT31" s="2"/>
      <c r="FU31" s="2"/>
      <c r="FV31" s="17"/>
      <c r="FW31" s="8"/>
      <c r="FX31" s="18"/>
      <c r="FY31" s="19">
        <f t="shared" si="25"/>
        <v>0</v>
      </c>
      <c r="GA31" s="2"/>
      <c r="GB31" s="2"/>
      <c r="GC31" s="17"/>
      <c r="GD31" s="8"/>
      <c r="GE31" s="18"/>
      <c r="GF31" s="19">
        <f t="shared" si="142"/>
        <v>0</v>
      </c>
      <c r="GH31" s="2"/>
      <c r="GI31" s="2"/>
      <c r="GJ31" s="17"/>
      <c r="GK31" s="8"/>
      <c r="GL31" s="18"/>
      <c r="GM31" s="19">
        <f t="shared" si="27"/>
        <v>0</v>
      </c>
      <c r="GO31" s="2"/>
      <c r="GP31" s="2"/>
      <c r="GQ31" s="17"/>
      <c r="GR31" s="8"/>
      <c r="GS31" s="18"/>
      <c r="GT31" s="19">
        <f t="shared" si="28"/>
        <v>0</v>
      </c>
      <c r="GV31" s="2"/>
      <c r="GW31" s="2"/>
      <c r="GX31" s="17"/>
      <c r="GY31" s="8"/>
      <c r="GZ31" s="18"/>
      <c r="HA31" s="19">
        <f t="shared" si="29"/>
        <v>0</v>
      </c>
      <c r="HC31" s="2"/>
      <c r="HD31" s="2"/>
      <c r="HE31" s="17"/>
      <c r="HF31" s="8"/>
      <c r="HG31" s="18"/>
      <c r="HH31" s="19">
        <f t="shared" si="30"/>
        <v>0</v>
      </c>
      <c r="HJ31" s="2"/>
      <c r="HK31" s="2"/>
      <c r="HL31" s="17"/>
      <c r="HM31" s="8"/>
      <c r="HN31" s="18"/>
      <c r="HO31" s="19">
        <f t="shared" si="31"/>
        <v>0</v>
      </c>
      <c r="HQ31" s="2"/>
      <c r="HR31" s="2"/>
      <c r="HS31" s="17"/>
      <c r="HT31" s="8"/>
      <c r="HU31" s="18"/>
      <c r="HV31" s="19">
        <f t="shared" si="32"/>
        <v>0</v>
      </c>
      <c r="HX31" s="2"/>
      <c r="HY31" s="2"/>
      <c r="HZ31" s="17"/>
      <c r="IA31" s="8"/>
      <c r="IB31" s="18"/>
      <c r="IC31" s="19">
        <f t="shared" si="33"/>
        <v>0</v>
      </c>
      <c r="IE31" s="2"/>
      <c r="IF31" s="2"/>
      <c r="IG31" s="17"/>
      <c r="IH31" s="8"/>
      <c r="II31" s="18"/>
      <c r="IJ31" s="19">
        <f t="shared" si="34"/>
        <v>0</v>
      </c>
      <c r="IL31" s="2"/>
      <c r="IM31" s="2"/>
      <c r="IN31" s="17"/>
      <c r="IO31" s="8"/>
      <c r="IP31" s="18"/>
      <c r="IQ31" s="19">
        <f t="shared" si="35"/>
        <v>0</v>
      </c>
      <c r="IS31" s="8"/>
      <c r="IT31" s="2"/>
      <c r="IU31" s="17"/>
      <c r="IV31" s="74"/>
      <c r="IW31" s="18"/>
      <c r="IX31" s="19">
        <f t="shared" si="36"/>
        <v>0</v>
      </c>
      <c r="IZ31" s="8"/>
      <c r="JA31" s="2"/>
      <c r="JB31" s="17"/>
      <c r="JC31" s="69"/>
      <c r="JD31" s="18"/>
      <c r="JE31" s="19">
        <f t="shared" si="37"/>
        <v>0</v>
      </c>
      <c r="JG31" s="8"/>
      <c r="JH31" s="2"/>
      <c r="JI31" s="17"/>
      <c r="JJ31" s="69"/>
      <c r="JK31" s="18"/>
      <c r="JL31" s="19">
        <f t="shared" si="38"/>
        <v>0</v>
      </c>
      <c r="JN31" s="8"/>
      <c r="JO31" s="2"/>
      <c r="JP31" s="17"/>
      <c r="JQ31" s="69"/>
      <c r="JR31" s="18"/>
      <c r="JS31" s="19">
        <f t="shared" si="39"/>
        <v>0</v>
      </c>
      <c r="JU31" s="8"/>
      <c r="JV31" s="2"/>
      <c r="JW31" s="17"/>
      <c r="JX31" s="69"/>
      <c r="JY31" s="18"/>
      <c r="JZ31" s="19">
        <f t="shared" si="40"/>
        <v>0</v>
      </c>
      <c r="KB31" s="8"/>
      <c r="KC31" s="2"/>
      <c r="KD31" s="17"/>
      <c r="KE31" s="69"/>
      <c r="KF31" s="18"/>
      <c r="KG31" s="19">
        <f t="shared" si="41"/>
        <v>0</v>
      </c>
      <c r="KI31" s="8"/>
      <c r="KJ31" s="2"/>
      <c r="KK31" s="17"/>
      <c r="KL31" s="69"/>
      <c r="KM31" s="18"/>
      <c r="KN31" s="19">
        <f t="shared" si="42"/>
        <v>0</v>
      </c>
      <c r="KP31" s="8"/>
      <c r="KQ31" s="2"/>
      <c r="KR31" s="17"/>
      <c r="KS31" s="69"/>
      <c r="KT31" s="18"/>
      <c r="KU31" s="19">
        <f t="shared" si="43"/>
        <v>0</v>
      </c>
      <c r="KW31" s="8"/>
      <c r="KX31" s="2"/>
      <c r="KY31" s="17"/>
      <c r="KZ31" s="69"/>
      <c r="LA31" s="18"/>
      <c r="LB31" s="19">
        <f t="shared" si="44"/>
        <v>0</v>
      </c>
      <c r="LD31" s="8"/>
      <c r="LE31" s="2"/>
      <c r="LF31" s="17"/>
      <c r="LG31" s="69"/>
      <c r="LH31" s="18"/>
      <c r="LI31" s="19">
        <f t="shared" si="45"/>
        <v>0</v>
      </c>
      <c r="LK31" s="8"/>
      <c r="LL31" s="2"/>
      <c r="LM31" s="17"/>
      <c r="LN31" s="69"/>
      <c r="LO31" s="18"/>
      <c r="LP31" s="19">
        <f t="shared" si="46"/>
        <v>0</v>
      </c>
      <c r="LR31" s="8"/>
      <c r="LS31" s="2"/>
      <c r="LT31" s="17"/>
      <c r="LU31" s="69"/>
      <c r="LV31" s="18"/>
      <c r="LW31" s="19">
        <f t="shared" si="47"/>
        <v>0</v>
      </c>
      <c r="LY31" s="8"/>
      <c r="LZ31" s="2"/>
      <c r="MA31" s="17"/>
      <c r="MB31" s="69"/>
      <c r="MC31" s="18"/>
      <c r="MD31" s="19">
        <f t="shared" si="48"/>
        <v>0</v>
      </c>
      <c r="MF31" s="2"/>
      <c r="MG31" s="2"/>
      <c r="MH31" s="17"/>
      <c r="MI31" s="8"/>
      <c r="MJ31" s="18"/>
      <c r="MK31" s="19">
        <f t="shared" si="49"/>
        <v>0</v>
      </c>
      <c r="MM31" s="2"/>
      <c r="MN31" s="2"/>
      <c r="MO31" s="17"/>
      <c r="MP31" s="8"/>
      <c r="MQ31" s="18"/>
      <c r="MR31" s="19">
        <f t="shared" si="50"/>
        <v>0</v>
      </c>
      <c r="MT31" s="2"/>
      <c r="MU31" s="2"/>
      <c r="MV31" s="17"/>
      <c r="MW31" s="8"/>
      <c r="MX31" s="18"/>
      <c r="MY31" s="19">
        <f t="shared" si="51"/>
        <v>0</v>
      </c>
      <c r="NA31" s="2"/>
      <c r="NB31" s="2"/>
      <c r="NC31" s="17"/>
      <c r="ND31" s="8"/>
      <c r="NE31" s="18"/>
      <c r="NF31" s="19">
        <f t="shared" si="52"/>
        <v>0</v>
      </c>
      <c r="NH31" s="2"/>
      <c r="NI31" s="2"/>
      <c r="NJ31" s="17"/>
      <c r="NK31" s="8"/>
      <c r="NL31" s="18"/>
      <c r="NM31" s="19">
        <f t="shared" si="53"/>
        <v>0</v>
      </c>
      <c r="NO31" s="2"/>
      <c r="NP31" s="2"/>
      <c r="NQ31" s="17"/>
      <c r="NR31" s="8"/>
      <c r="NS31" s="18"/>
      <c r="NT31" s="19">
        <f t="shared" si="54"/>
        <v>0</v>
      </c>
      <c r="NV31" s="2"/>
      <c r="NW31" s="2"/>
      <c r="NX31" s="17"/>
      <c r="NY31" s="8"/>
      <c r="NZ31" s="18"/>
      <c r="OA31" s="19">
        <f t="shared" si="55"/>
        <v>0</v>
      </c>
      <c r="OC31" s="2"/>
      <c r="OD31" s="2"/>
      <c r="OE31" s="17"/>
      <c r="OF31" s="8"/>
      <c r="OG31" s="18"/>
      <c r="OH31" s="19">
        <f t="shared" si="56"/>
        <v>0</v>
      </c>
      <c r="OJ31" s="2"/>
      <c r="OK31" s="2"/>
      <c r="OL31" s="17"/>
      <c r="OM31" s="8"/>
      <c r="ON31" s="18"/>
      <c r="OO31" s="19">
        <f t="shared" si="57"/>
        <v>0</v>
      </c>
      <c r="OQ31" s="2"/>
      <c r="OR31" s="2"/>
      <c r="OS31" s="17"/>
      <c r="OT31" s="8"/>
      <c r="OU31" s="18"/>
      <c r="OV31" s="19">
        <f t="shared" si="58"/>
        <v>0</v>
      </c>
      <c r="OX31" s="2"/>
      <c r="OY31" s="2"/>
      <c r="OZ31" s="17"/>
      <c r="PA31" s="8"/>
      <c r="PB31" s="18"/>
      <c r="PC31" s="19">
        <f t="shared" si="59"/>
        <v>0</v>
      </c>
      <c r="PE31" s="2"/>
      <c r="PF31" s="2"/>
      <c r="PG31" s="17"/>
      <c r="PH31" s="8"/>
      <c r="PI31" s="18"/>
      <c r="PJ31" s="19">
        <f t="shared" si="60"/>
        <v>0</v>
      </c>
      <c r="PL31" s="2"/>
      <c r="PM31" s="2"/>
      <c r="PN31" s="17"/>
      <c r="PO31" s="8"/>
      <c r="PP31" s="18"/>
      <c r="PQ31" s="19">
        <f t="shared" si="61"/>
        <v>0</v>
      </c>
      <c r="PS31" s="2"/>
      <c r="PT31" s="2"/>
      <c r="PU31" s="17"/>
      <c r="PV31" s="8"/>
      <c r="PW31" s="18"/>
      <c r="PX31" s="19">
        <f t="shared" si="62"/>
        <v>0</v>
      </c>
      <c r="PZ31" s="2"/>
      <c r="QA31" s="2"/>
      <c r="QB31" s="17"/>
      <c r="QC31" s="8"/>
      <c r="QD31" s="18"/>
      <c r="QE31" s="19">
        <f t="shared" si="63"/>
        <v>0</v>
      </c>
      <c r="QG31" s="2"/>
      <c r="QH31" s="2"/>
      <c r="QI31" s="17"/>
      <c r="QJ31" s="8"/>
      <c r="QK31" s="18"/>
      <c r="QL31" s="19">
        <f t="shared" si="64"/>
        <v>0</v>
      </c>
      <c r="QN31" s="2"/>
      <c r="QO31" s="2"/>
      <c r="QP31" s="17"/>
      <c r="QQ31" s="8"/>
      <c r="QR31" s="18"/>
      <c r="QS31" s="19">
        <f t="shared" si="65"/>
        <v>0</v>
      </c>
      <c r="QU31" s="2"/>
      <c r="QV31" s="2"/>
      <c r="QW31" s="17"/>
      <c r="QX31" s="8"/>
      <c r="QY31" s="18"/>
      <c r="QZ31" s="19">
        <f t="shared" si="66"/>
        <v>0</v>
      </c>
      <c r="RB31" s="2"/>
      <c r="RC31" s="2"/>
      <c r="RD31" s="17"/>
      <c r="RE31" s="8"/>
      <c r="RF31" s="18"/>
      <c r="RG31" s="19">
        <f t="shared" si="67"/>
        <v>0</v>
      </c>
      <c r="RI31" s="2"/>
      <c r="RJ31" s="2"/>
      <c r="RK31" s="17"/>
      <c r="RL31" s="8"/>
      <c r="RM31" s="18"/>
      <c r="RN31" s="19">
        <f t="shared" si="68"/>
        <v>0</v>
      </c>
      <c r="RP31" s="2"/>
      <c r="RQ31" s="2"/>
      <c r="RR31" s="17"/>
      <c r="RS31" s="8"/>
      <c r="RT31" s="18"/>
      <c r="RU31" s="19">
        <f t="shared" si="69"/>
        <v>0</v>
      </c>
      <c r="RW31" s="2"/>
      <c r="RX31" s="2"/>
      <c r="RY31" s="17"/>
      <c r="RZ31" s="8"/>
      <c r="SA31" s="18"/>
      <c r="SB31" s="19">
        <f t="shared" si="70"/>
        <v>0</v>
      </c>
      <c r="SD31" s="2"/>
      <c r="SE31" s="2"/>
      <c r="SF31" s="17"/>
      <c r="SG31" s="8"/>
      <c r="SH31" s="18"/>
      <c r="SI31" s="19">
        <f t="shared" si="71"/>
        <v>0</v>
      </c>
      <c r="SK31" s="2"/>
      <c r="SL31" s="2"/>
      <c r="SM31" s="17"/>
      <c r="SN31" s="8"/>
      <c r="SO31" s="18"/>
      <c r="SP31" s="19">
        <f t="shared" si="72"/>
        <v>0</v>
      </c>
      <c r="SR31" s="2"/>
      <c r="SS31" s="2"/>
      <c r="ST31" s="17"/>
      <c r="SU31" s="8"/>
      <c r="SV31" s="18"/>
      <c r="SW31" s="19">
        <f t="shared" si="73"/>
        <v>0</v>
      </c>
      <c r="SY31" s="2"/>
      <c r="SZ31" s="2"/>
      <c r="TA31" s="17"/>
      <c r="TB31" s="8"/>
      <c r="TC31" s="18"/>
      <c r="TD31" s="19">
        <f t="shared" si="74"/>
        <v>0</v>
      </c>
      <c r="TF31" s="2"/>
      <c r="TG31" s="2"/>
      <c r="TH31" s="17"/>
      <c r="TI31" s="8"/>
      <c r="TJ31" s="18"/>
      <c r="TK31" s="19">
        <f t="shared" si="75"/>
        <v>0</v>
      </c>
      <c r="TM31" s="2"/>
      <c r="TN31" s="2"/>
      <c r="TO31" s="17"/>
      <c r="TP31" s="8"/>
      <c r="TQ31" s="18"/>
      <c r="TR31" s="19">
        <f t="shared" si="76"/>
        <v>0</v>
      </c>
      <c r="TT31" s="8"/>
      <c r="TU31" s="2"/>
      <c r="TV31" s="17"/>
      <c r="TW31" s="8"/>
      <c r="TX31" s="18"/>
      <c r="TY31" s="19">
        <f t="shared" si="77"/>
        <v>0</v>
      </c>
      <c r="UA31" s="2"/>
      <c r="UB31" s="2"/>
      <c r="UC31" s="17"/>
      <c r="UD31" s="8"/>
      <c r="UE31" s="18"/>
      <c r="UF31" s="19">
        <f t="shared" si="78"/>
        <v>0</v>
      </c>
      <c r="UH31" s="2"/>
      <c r="UI31" s="2"/>
      <c r="UJ31" s="17"/>
      <c r="UK31" s="8"/>
      <c r="UL31" s="18"/>
      <c r="UM31" s="19">
        <f t="shared" si="79"/>
        <v>0</v>
      </c>
      <c r="UO31" s="2"/>
      <c r="UP31" s="2"/>
      <c r="UQ31" s="17"/>
      <c r="UR31" s="8"/>
      <c r="US31" s="18"/>
      <c r="UT31" s="19">
        <f t="shared" si="80"/>
        <v>0</v>
      </c>
      <c r="UV31" s="128"/>
      <c r="UW31" s="37"/>
      <c r="UX31" s="188"/>
      <c r="UY31" s="111"/>
      <c r="UZ31" s="30"/>
      <c r="VA31" s="187">
        <f t="shared" si="81"/>
        <v>0</v>
      </c>
      <c r="VC31" s="8"/>
      <c r="VD31" s="2"/>
      <c r="VE31" s="188"/>
      <c r="VF31" s="209"/>
      <c r="VG31" s="18"/>
      <c r="VH31" s="187">
        <f t="shared" si="82"/>
        <v>0</v>
      </c>
      <c r="VJ31" s="8"/>
      <c r="VK31" s="2"/>
      <c r="VL31" s="17"/>
      <c r="VM31" s="8"/>
      <c r="VN31" s="18"/>
      <c r="VO31" s="19">
        <f t="shared" si="83"/>
        <v>0</v>
      </c>
      <c r="VQ31" s="2"/>
      <c r="VR31" s="2"/>
      <c r="VS31" s="17"/>
      <c r="VT31" s="8"/>
      <c r="VU31" s="18"/>
      <c r="VV31" s="19">
        <f t="shared" si="84"/>
        <v>0</v>
      </c>
      <c r="VX31" s="8"/>
      <c r="VY31" s="2"/>
      <c r="VZ31" s="17"/>
      <c r="WA31" s="8"/>
      <c r="WB31" s="18"/>
      <c r="WC31" s="19">
        <f t="shared" si="85"/>
        <v>0</v>
      </c>
      <c r="WE31" s="2"/>
      <c r="WF31" s="2"/>
      <c r="WG31" s="17"/>
      <c r="WH31" s="8"/>
      <c r="WI31" s="18"/>
      <c r="WJ31" s="19">
        <f t="shared" si="86"/>
        <v>0</v>
      </c>
      <c r="WL31" s="2"/>
      <c r="WM31" s="2"/>
      <c r="WN31" s="17"/>
      <c r="WO31" s="8"/>
      <c r="WP31" s="18"/>
      <c r="WQ31" s="19">
        <f t="shared" si="87"/>
        <v>0</v>
      </c>
      <c r="WS31" s="2"/>
      <c r="WT31" s="2"/>
      <c r="WU31" s="17"/>
      <c r="WV31" s="8"/>
      <c r="WW31" s="18"/>
      <c r="WX31" s="19">
        <f t="shared" si="88"/>
        <v>0</v>
      </c>
      <c r="WZ31" s="2"/>
      <c r="XA31" s="2"/>
      <c r="XB31" s="17"/>
      <c r="XC31" s="8"/>
      <c r="XD31" s="18"/>
      <c r="XE31" s="19">
        <f t="shared" si="0"/>
        <v>0</v>
      </c>
      <c r="XG31" s="2"/>
      <c r="XH31" s="2"/>
      <c r="XI31" s="17"/>
      <c r="XJ31" s="8"/>
      <c r="XK31" s="18"/>
      <c r="XL31" s="19">
        <f t="shared" si="89"/>
        <v>0</v>
      </c>
      <c r="XN31" s="2"/>
      <c r="XO31" s="2"/>
      <c r="XP31" s="17"/>
      <c r="XQ31" s="8"/>
      <c r="XR31" s="18"/>
      <c r="XS31" s="19">
        <f t="shared" si="90"/>
        <v>0</v>
      </c>
      <c r="XU31" s="2"/>
      <c r="XV31" s="2"/>
      <c r="XW31" s="17"/>
      <c r="XX31" s="8"/>
      <c r="XY31" s="18"/>
      <c r="XZ31" s="19">
        <f t="shared" si="91"/>
        <v>0</v>
      </c>
      <c r="YB31" s="2"/>
      <c r="YC31" s="2"/>
      <c r="YD31" s="17"/>
      <c r="YE31" s="8"/>
      <c r="YF31" s="18"/>
      <c r="YG31" s="19">
        <f t="shared" si="92"/>
        <v>0</v>
      </c>
      <c r="YI31" s="2"/>
      <c r="YJ31" s="2"/>
      <c r="YK31" s="17"/>
      <c r="YL31" s="8"/>
      <c r="YM31" s="18"/>
      <c r="YN31" s="19">
        <f t="shared" si="93"/>
        <v>0</v>
      </c>
      <c r="YP31" s="8"/>
      <c r="YQ31" s="2"/>
      <c r="YR31" s="17"/>
      <c r="YS31" s="8"/>
      <c r="YT31" s="18"/>
      <c r="YU31" s="19">
        <f t="shared" si="94"/>
        <v>0</v>
      </c>
      <c r="YW31" s="2"/>
      <c r="YX31" s="2"/>
      <c r="YY31" s="17"/>
      <c r="YZ31" s="8"/>
      <c r="ZA31" s="18"/>
      <c r="ZB31" s="19">
        <f t="shared" si="95"/>
        <v>0</v>
      </c>
      <c r="ZD31" s="2"/>
      <c r="ZE31" s="2"/>
      <c r="ZF31" s="17"/>
      <c r="ZG31" s="8"/>
      <c r="ZH31" s="18"/>
      <c r="ZI31" s="19">
        <f t="shared" si="96"/>
        <v>0</v>
      </c>
      <c r="ZK31" s="2"/>
      <c r="ZL31" s="2"/>
      <c r="ZM31" s="17"/>
      <c r="ZN31" s="8"/>
      <c r="ZO31" s="18"/>
      <c r="ZP31" s="19">
        <f t="shared" si="97"/>
        <v>0</v>
      </c>
      <c r="ZR31" s="2"/>
      <c r="ZS31" s="2"/>
      <c r="ZT31" s="17"/>
      <c r="ZU31" s="8"/>
      <c r="ZV31" s="18"/>
      <c r="ZW31" s="19">
        <f t="shared" si="98"/>
        <v>0</v>
      </c>
      <c r="ZY31" s="2"/>
      <c r="ZZ31" s="2"/>
      <c r="AAA31" s="17"/>
      <c r="AAB31" s="8"/>
      <c r="AAC31" s="18"/>
      <c r="AAD31" s="19">
        <f t="shared" si="99"/>
        <v>0</v>
      </c>
      <c r="AAF31" s="2"/>
      <c r="AAG31" s="2"/>
      <c r="AAH31" s="17"/>
      <c r="AAI31" s="8"/>
      <c r="AAJ31" s="18"/>
      <c r="AAK31" s="19">
        <f t="shared" si="100"/>
        <v>0</v>
      </c>
      <c r="AAM31" s="2"/>
      <c r="AAN31" s="2"/>
      <c r="AAO31" s="17"/>
      <c r="AAP31" s="8"/>
      <c r="AAQ31" s="18"/>
      <c r="AAR31" s="19">
        <f t="shared" si="101"/>
        <v>0</v>
      </c>
      <c r="AAT31" s="2"/>
      <c r="AAU31" s="2"/>
      <c r="AAV31" s="17"/>
      <c r="AAW31" s="8"/>
      <c r="AAX31" s="18"/>
      <c r="AAY31" s="19">
        <f t="shared" si="137"/>
        <v>0</v>
      </c>
      <c r="ABA31" s="2"/>
      <c r="ABB31" s="2"/>
      <c r="ABC31" s="17"/>
      <c r="ABD31" s="8"/>
      <c r="ABE31" s="18"/>
      <c r="ABF31" s="19">
        <f t="shared" si="102"/>
        <v>0</v>
      </c>
      <c r="ABH31" s="2"/>
      <c r="ABI31" s="2"/>
      <c r="ABJ31" s="17"/>
      <c r="ABK31" s="8"/>
      <c r="ABL31" s="18"/>
      <c r="ABM31" s="19">
        <f t="shared" si="103"/>
        <v>0</v>
      </c>
      <c r="ABO31" s="2"/>
      <c r="ABP31" s="2"/>
      <c r="ABQ31" s="17"/>
      <c r="ABR31" s="8"/>
      <c r="ABS31" s="18"/>
      <c r="ABT31" s="19">
        <f t="shared" si="139"/>
        <v>0</v>
      </c>
      <c r="ABV31" s="2"/>
      <c r="ABW31" s="2"/>
      <c r="ABX31" s="17"/>
      <c r="ABY31" s="8"/>
      <c r="ABZ31" s="18"/>
      <c r="ACA31" s="19">
        <f t="shared" si="104"/>
        <v>0</v>
      </c>
      <c r="ACC31" s="2"/>
      <c r="ACD31" s="2"/>
      <c r="ACE31" s="17"/>
      <c r="ACF31" s="8"/>
      <c r="ACG31" s="18"/>
      <c r="ACH31" s="19">
        <f t="shared" si="105"/>
        <v>0</v>
      </c>
      <c r="ACJ31" s="2"/>
      <c r="ACK31" s="2"/>
      <c r="ACL31" s="17"/>
      <c r="ACM31" s="8"/>
      <c r="ACN31" s="18"/>
      <c r="ACO31" s="19">
        <f t="shared" si="106"/>
        <v>0</v>
      </c>
      <c r="ACQ31" s="2"/>
      <c r="ACR31" s="2"/>
      <c r="ACS31" s="17"/>
      <c r="ACT31" s="8"/>
      <c r="ACU31" s="18"/>
      <c r="ACV31" s="19">
        <f t="shared" si="138"/>
        <v>0</v>
      </c>
      <c r="ACX31" s="2"/>
      <c r="ACY31" s="2"/>
      <c r="ACZ31" s="17"/>
      <c r="ADA31" s="8"/>
      <c r="ADB31" s="18"/>
      <c r="ADC31" s="19">
        <f t="shared" si="107"/>
        <v>0</v>
      </c>
      <c r="ADE31" s="2"/>
      <c r="ADF31" s="2"/>
      <c r="ADG31" s="17"/>
      <c r="ADH31" s="8"/>
      <c r="ADI31" s="18"/>
      <c r="ADJ31" s="19">
        <f t="shared" si="108"/>
        <v>0</v>
      </c>
      <c r="ADL31" s="2"/>
      <c r="ADM31" s="2"/>
      <c r="ADN31" s="17"/>
      <c r="ADO31" s="8"/>
      <c r="ADP31" s="18"/>
      <c r="ADQ31" s="19">
        <f t="shared" si="109"/>
        <v>0</v>
      </c>
      <c r="ADS31" s="2"/>
      <c r="ADT31" s="2"/>
      <c r="ADU31" s="17"/>
      <c r="ADV31" s="8"/>
      <c r="ADW31" s="18"/>
      <c r="ADX31" s="19">
        <f t="shared" si="110"/>
        <v>0</v>
      </c>
      <c r="ADZ31" s="2"/>
      <c r="AEA31" s="2"/>
      <c r="AEB31" s="17"/>
      <c r="AEC31" s="8"/>
      <c r="AED31" s="18"/>
      <c r="AEE31" s="19">
        <f t="shared" si="111"/>
        <v>0</v>
      </c>
      <c r="AEG31" s="2"/>
      <c r="AEH31" s="2"/>
      <c r="AEI31" s="17"/>
      <c r="AEJ31" s="8"/>
      <c r="AEK31" s="18"/>
      <c r="AEL31" s="19">
        <f t="shared" si="112"/>
        <v>0</v>
      </c>
      <c r="AEN31" s="2"/>
      <c r="AEO31" s="2"/>
      <c r="AEP31" s="17"/>
      <c r="AEQ31" s="8"/>
      <c r="AER31" s="18"/>
      <c r="AES31" s="19">
        <f t="shared" si="113"/>
        <v>0</v>
      </c>
      <c r="AEU31" s="2"/>
      <c r="AEV31" s="2"/>
      <c r="AEW31" s="17"/>
      <c r="AEX31" s="8"/>
      <c r="AEY31" s="18"/>
      <c r="AEZ31" s="19">
        <f t="shared" si="144"/>
        <v>0</v>
      </c>
      <c r="AFB31" s="2"/>
      <c r="AFC31" s="2"/>
      <c r="AFD31" s="17"/>
      <c r="AFE31" s="8"/>
      <c r="AFF31" s="18"/>
      <c r="AFG31" s="19">
        <f t="shared" si="115"/>
        <v>0</v>
      </c>
      <c r="AFI31" s="2"/>
      <c r="AFJ31" s="2"/>
      <c r="AFK31" s="17"/>
      <c r="AFL31" s="8"/>
      <c r="AFM31" s="18"/>
      <c r="AFN31" s="19">
        <f t="shared" si="116"/>
        <v>0</v>
      </c>
      <c r="AFP31" s="2"/>
      <c r="AFQ31" s="2"/>
      <c r="AFR31" s="17"/>
      <c r="AFS31" s="8"/>
      <c r="AFT31" s="18"/>
      <c r="AFU31" s="19">
        <f t="shared" si="117"/>
        <v>0</v>
      </c>
      <c r="AFW31" s="2"/>
      <c r="AFX31" s="2"/>
      <c r="AFY31" s="17"/>
      <c r="AFZ31" s="8"/>
      <c r="AGA31" s="18"/>
      <c r="AGB31" s="19">
        <f t="shared" si="118"/>
        <v>0</v>
      </c>
      <c r="AGD31" s="2"/>
      <c r="AGE31" s="2"/>
      <c r="AGF31" s="17"/>
      <c r="AGG31" s="8"/>
      <c r="AGH31" s="18"/>
      <c r="AGI31" s="19">
        <f t="shared" si="119"/>
        <v>0</v>
      </c>
      <c r="AGK31" s="2"/>
      <c r="AGL31" s="2"/>
      <c r="AGM31" s="17"/>
      <c r="AGN31" s="8"/>
      <c r="AGO31" s="18"/>
      <c r="AGP31" s="19">
        <f t="shared" si="145"/>
        <v>0</v>
      </c>
      <c r="AGR31" s="2"/>
      <c r="AGS31" s="2"/>
      <c r="AGT31" s="17"/>
      <c r="AGU31" s="8"/>
      <c r="AGV31" s="18"/>
      <c r="AGW31" s="19">
        <f t="shared" si="121"/>
        <v>0</v>
      </c>
      <c r="AGY31" s="2"/>
      <c r="AGZ31" s="2"/>
      <c r="AHA31" s="17"/>
      <c r="AHB31" s="8"/>
      <c r="AHC31" s="18"/>
      <c r="AHD31" s="19">
        <f t="shared" si="122"/>
        <v>0</v>
      </c>
      <c r="AHF31" s="2"/>
      <c r="AHG31" s="2"/>
      <c r="AHH31" s="17"/>
      <c r="AHI31" s="8"/>
      <c r="AHJ31" s="18"/>
      <c r="AHK31" s="19">
        <f t="shared" si="123"/>
        <v>0</v>
      </c>
      <c r="AHM31" s="2"/>
      <c r="AHN31" s="2"/>
      <c r="AHO31" s="17"/>
      <c r="AHP31" s="8"/>
      <c r="AHQ31" s="18"/>
      <c r="AHR31" s="19">
        <f t="shared" si="124"/>
        <v>0</v>
      </c>
      <c r="AHT31" s="2"/>
      <c r="AHU31" s="2"/>
      <c r="AHV31" s="17"/>
      <c r="AHW31" s="8"/>
      <c r="AHX31" s="18"/>
      <c r="AHY31" s="19">
        <f t="shared" si="125"/>
        <v>0</v>
      </c>
      <c r="AIA31" s="2"/>
      <c r="AIB31" s="2"/>
      <c r="AIC31" s="17"/>
      <c r="AID31" s="8"/>
      <c r="AIE31" s="18"/>
      <c r="AIF31" s="19">
        <f t="shared" si="126"/>
        <v>0</v>
      </c>
      <c r="AIH31" s="2"/>
      <c r="AII31" s="2"/>
      <c r="AIJ31" s="17"/>
      <c r="AIK31" s="8"/>
      <c r="AIL31" s="18"/>
      <c r="AIM31" s="19">
        <f t="shared" si="127"/>
        <v>0</v>
      </c>
      <c r="AIO31" s="8"/>
      <c r="AIP31" s="2"/>
      <c r="AIQ31" s="17"/>
      <c r="AIR31" s="8"/>
      <c r="AIS31" s="18"/>
      <c r="AIT31" s="19">
        <f t="shared" si="128"/>
        <v>0</v>
      </c>
      <c r="AIV31" s="2"/>
      <c r="AIW31" s="2"/>
      <c r="AIX31" s="17"/>
      <c r="AIY31" s="8"/>
      <c r="AIZ31" s="18"/>
      <c r="AJA31" s="19">
        <f t="shared" si="129"/>
        <v>0</v>
      </c>
      <c r="AJC31" s="2"/>
      <c r="AJD31" s="2"/>
      <c r="AJE31" s="17"/>
      <c r="AJF31" s="8"/>
      <c r="AJG31" s="18"/>
      <c r="AJH31" s="19">
        <f t="shared" si="130"/>
        <v>0</v>
      </c>
      <c r="AJJ31" s="143"/>
      <c r="AJK31" s="27"/>
      <c r="AJL31" s="25"/>
      <c r="AJM31" s="143"/>
      <c r="AJN31" s="30"/>
      <c r="AJO31" s="19">
        <f t="shared" si="131"/>
        <v>0</v>
      </c>
      <c r="AJQ31" s="143"/>
      <c r="AJR31" s="27"/>
      <c r="AJS31" s="25"/>
      <c r="AJT31" s="143"/>
      <c r="AJU31" s="30"/>
      <c r="AJV31" s="19">
        <f t="shared" si="132"/>
        <v>0</v>
      </c>
      <c r="AJX31" s="143"/>
      <c r="AJY31" s="27"/>
      <c r="AJZ31" s="25"/>
      <c r="AKA31" s="143"/>
      <c r="AKB31" s="30"/>
      <c r="AKC31" s="19">
        <f t="shared" si="133"/>
        <v>0</v>
      </c>
      <c r="AKE31" s="2"/>
      <c r="AKF31" s="2"/>
      <c r="AKG31" s="17"/>
      <c r="AKH31" s="18"/>
      <c r="AKI31" s="18"/>
      <c r="AKJ31" s="19">
        <f t="shared" si="134"/>
        <v>0</v>
      </c>
    </row>
    <row r="32" spans="1:972">
      <c r="A32" s="2"/>
      <c r="B32" s="2"/>
      <c r="C32" s="17"/>
      <c r="D32" s="8"/>
      <c r="E32" s="18"/>
      <c r="F32" s="19">
        <f t="shared" si="2"/>
        <v>0</v>
      </c>
      <c r="H32" s="2"/>
      <c r="I32" s="2"/>
      <c r="J32" s="17"/>
      <c r="K32" s="8"/>
      <c r="L32" s="18"/>
      <c r="M32" s="19">
        <f t="shared" si="140"/>
        <v>0</v>
      </c>
      <c r="O32" s="2"/>
      <c r="P32" s="2"/>
      <c r="Q32" s="17"/>
      <c r="R32" s="8"/>
      <c r="S32" s="18"/>
      <c r="T32" s="19">
        <f t="shared" si="4"/>
        <v>0</v>
      </c>
      <c r="V32" s="2"/>
      <c r="W32" s="2"/>
      <c r="X32" s="17"/>
      <c r="Y32" s="8"/>
      <c r="Z32" s="18"/>
      <c r="AA32" s="19">
        <f t="shared" si="5"/>
        <v>0</v>
      </c>
      <c r="AC32" s="2"/>
      <c r="AD32" s="2"/>
      <c r="AE32" s="17"/>
      <c r="AF32" s="8"/>
      <c r="AG32" s="18"/>
      <c r="AH32" s="19">
        <f t="shared" si="143"/>
        <v>0</v>
      </c>
      <c r="AJ32" s="2"/>
      <c r="AK32" s="2"/>
      <c r="AL32" s="17"/>
      <c r="AM32" s="8"/>
      <c r="AN32" s="18"/>
      <c r="AO32" s="19">
        <f t="shared" si="7"/>
        <v>0</v>
      </c>
      <c r="AQ32" s="2"/>
      <c r="AR32" s="2"/>
      <c r="AS32" s="17"/>
      <c r="AT32" s="8"/>
      <c r="AU32" s="18"/>
      <c r="AV32" s="19">
        <f t="shared" si="8"/>
        <v>0</v>
      </c>
      <c r="AX32" s="2"/>
      <c r="AY32" s="2"/>
      <c r="AZ32" s="17"/>
      <c r="BA32" s="8"/>
      <c r="BB32" s="18"/>
      <c r="BC32" s="19">
        <f t="shared" si="9"/>
        <v>0</v>
      </c>
      <c r="BE32" s="2"/>
      <c r="BF32" s="2"/>
      <c r="BG32" s="17"/>
      <c r="BH32" s="8"/>
      <c r="BI32" s="18"/>
      <c r="BJ32" s="19">
        <f t="shared" si="10"/>
        <v>0</v>
      </c>
      <c r="BL32" s="2"/>
      <c r="BM32" s="2"/>
      <c r="BN32" s="17"/>
      <c r="BO32" s="8"/>
      <c r="BP32" s="18"/>
      <c r="BQ32" s="19">
        <f t="shared" si="136"/>
        <v>0</v>
      </c>
      <c r="BS32" s="2"/>
      <c r="BT32" s="2"/>
      <c r="BU32" s="17"/>
      <c r="BV32" s="8"/>
      <c r="BW32" s="18"/>
      <c r="BX32" s="19">
        <f t="shared" si="11"/>
        <v>0</v>
      </c>
      <c r="BZ32" s="2"/>
      <c r="CA32" s="2"/>
      <c r="CB32" s="17"/>
      <c r="CC32" s="8"/>
      <c r="CD32" s="18"/>
      <c r="CE32" s="19">
        <f t="shared" si="135"/>
        <v>0</v>
      </c>
      <c r="CG32" s="2"/>
      <c r="CH32" s="2"/>
      <c r="CI32" s="17"/>
      <c r="CJ32" s="8"/>
      <c r="CK32" s="18"/>
      <c r="CL32" s="19">
        <f t="shared" si="141"/>
        <v>0</v>
      </c>
      <c r="CN32" s="2"/>
      <c r="CO32" s="2"/>
      <c r="CP32" s="17"/>
      <c r="CQ32" s="8"/>
      <c r="CR32" s="18"/>
      <c r="CS32" s="19">
        <f t="shared" si="13"/>
        <v>0</v>
      </c>
      <c r="CU32" s="2"/>
      <c r="CV32" s="2"/>
      <c r="CW32" s="17"/>
      <c r="CX32" s="8"/>
      <c r="CY32" s="18"/>
      <c r="CZ32" s="19">
        <f t="shared" si="14"/>
        <v>0</v>
      </c>
      <c r="DB32" s="2"/>
      <c r="DC32" s="2"/>
      <c r="DD32" s="17"/>
      <c r="DE32" s="8"/>
      <c r="DF32" s="18"/>
      <c r="DG32" s="19">
        <f t="shared" si="15"/>
        <v>0</v>
      </c>
      <c r="DI32" s="2"/>
      <c r="DJ32" s="2"/>
      <c r="DK32" s="17"/>
      <c r="DL32" s="8"/>
      <c r="DM32" s="18"/>
      <c r="DN32" s="19">
        <f t="shared" si="16"/>
        <v>0</v>
      </c>
      <c r="DP32" s="2"/>
      <c r="DQ32" s="2"/>
      <c r="DR32" s="17"/>
      <c r="DS32" s="8"/>
      <c r="DT32" s="18"/>
      <c r="DU32" s="19">
        <f t="shared" si="17"/>
        <v>0</v>
      </c>
      <c r="DW32" s="2"/>
      <c r="DX32" s="2"/>
      <c r="DY32" s="17"/>
      <c r="DZ32" s="8"/>
      <c r="EA32" s="18"/>
      <c r="EB32" s="19">
        <f t="shared" si="18"/>
        <v>0</v>
      </c>
      <c r="ED32" s="2"/>
      <c r="EE32" s="2"/>
      <c r="EF32" s="17"/>
      <c r="EG32" s="8"/>
      <c r="EH32" s="18"/>
      <c r="EI32" s="19">
        <f t="shared" si="19"/>
        <v>0</v>
      </c>
      <c r="EK32" s="2"/>
      <c r="EL32" s="2"/>
      <c r="EM32" s="17"/>
      <c r="EN32" s="8"/>
      <c r="EO32" s="18"/>
      <c r="EP32" s="19">
        <f t="shared" si="20"/>
        <v>0</v>
      </c>
      <c r="ER32" s="2"/>
      <c r="ES32" s="2"/>
      <c r="ET32" s="17"/>
      <c r="EU32" s="8"/>
      <c r="EV32" s="18"/>
      <c r="EW32" s="19">
        <f t="shared" si="21"/>
        <v>0</v>
      </c>
      <c r="EY32" s="2"/>
      <c r="EZ32" s="2"/>
      <c r="FA32" s="17"/>
      <c r="FB32" s="8"/>
      <c r="FC32" s="18"/>
      <c r="FD32" s="19">
        <f t="shared" si="22"/>
        <v>0</v>
      </c>
      <c r="FF32" s="2"/>
      <c r="FG32" s="2"/>
      <c r="FH32" s="186"/>
      <c r="FI32" s="36"/>
      <c r="FJ32" s="18"/>
      <c r="FK32" s="187">
        <f t="shared" si="23"/>
        <v>0</v>
      </c>
      <c r="FM32" s="2"/>
      <c r="FN32" s="2"/>
      <c r="FO32" s="186"/>
      <c r="FP32" s="36"/>
      <c r="FQ32" s="18"/>
      <c r="FR32" s="187">
        <f t="shared" si="24"/>
        <v>0</v>
      </c>
      <c r="FT32" s="2"/>
      <c r="FU32" s="2"/>
      <c r="FV32" s="17"/>
      <c r="FW32" s="8"/>
      <c r="FX32" s="18"/>
      <c r="FY32" s="19">
        <f t="shared" si="25"/>
        <v>0</v>
      </c>
      <c r="GA32" s="2"/>
      <c r="GB32" s="2"/>
      <c r="GC32" s="17"/>
      <c r="GD32" s="8"/>
      <c r="GE32" s="18"/>
      <c r="GF32" s="19">
        <f t="shared" si="142"/>
        <v>0</v>
      </c>
      <c r="GH32" s="2"/>
      <c r="GI32" s="2"/>
      <c r="GJ32" s="17"/>
      <c r="GK32" s="8"/>
      <c r="GL32" s="18"/>
      <c r="GM32" s="19">
        <f t="shared" si="27"/>
        <v>0</v>
      </c>
      <c r="GO32" s="2"/>
      <c r="GP32" s="2"/>
      <c r="GQ32" s="17"/>
      <c r="GR32" s="8"/>
      <c r="GS32" s="18"/>
      <c r="GT32" s="19">
        <f t="shared" si="28"/>
        <v>0</v>
      </c>
      <c r="GV32" s="2"/>
      <c r="GW32" s="2"/>
      <c r="GX32" s="17"/>
      <c r="GY32" s="8"/>
      <c r="GZ32" s="18"/>
      <c r="HA32" s="19">
        <f t="shared" si="29"/>
        <v>0</v>
      </c>
      <c r="HC32" s="2"/>
      <c r="HD32" s="2"/>
      <c r="HE32" s="17"/>
      <c r="HF32" s="8"/>
      <c r="HG32" s="18"/>
      <c r="HH32" s="19">
        <f t="shared" si="30"/>
        <v>0</v>
      </c>
      <c r="HJ32" s="2"/>
      <c r="HK32" s="2"/>
      <c r="HL32" s="17"/>
      <c r="HM32" s="8"/>
      <c r="HN32" s="18"/>
      <c r="HO32" s="19">
        <f t="shared" si="31"/>
        <v>0</v>
      </c>
      <c r="HQ32" s="2"/>
      <c r="HR32" s="2"/>
      <c r="HS32" s="17"/>
      <c r="HT32" s="8"/>
      <c r="HU32" s="18"/>
      <c r="HV32" s="19">
        <f t="shared" si="32"/>
        <v>0</v>
      </c>
      <c r="HX32" s="2"/>
      <c r="HY32" s="2"/>
      <c r="HZ32" s="17"/>
      <c r="IA32" s="8"/>
      <c r="IB32" s="18"/>
      <c r="IC32" s="19">
        <f t="shared" si="33"/>
        <v>0</v>
      </c>
      <c r="IE32" s="2"/>
      <c r="IF32" s="2"/>
      <c r="IG32" s="17"/>
      <c r="IH32" s="8"/>
      <c r="II32" s="18"/>
      <c r="IJ32" s="19">
        <f t="shared" si="34"/>
        <v>0</v>
      </c>
      <c r="IL32" s="2"/>
      <c r="IM32" s="2"/>
      <c r="IN32" s="17"/>
      <c r="IO32" s="8"/>
      <c r="IP32" s="18"/>
      <c r="IQ32" s="19">
        <f t="shared" si="35"/>
        <v>0</v>
      </c>
      <c r="IS32" s="8"/>
      <c r="IT32" s="2"/>
      <c r="IU32" s="17"/>
      <c r="IV32" s="74"/>
      <c r="IW32" s="18"/>
      <c r="IX32" s="19">
        <f t="shared" si="36"/>
        <v>0</v>
      </c>
      <c r="IZ32" s="8"/>
      <c r="JA32" s="2"/>
      <c r="JB32" s="17"/>
      <c r="JC32" s="69"/>
      <c r="JD32" s="18"/>
      <c r="JE32" s="19">
        <f t="shared" si="37"/>
        <v>0</v>
      </c>
      <c r="JG32" s="8"/>
      <c r="JH32" s="2"/>
      <c r="JI32" s="17"/>
      <c r="JJ32" s="69"/>
      <c r="JK32" s="18"/>
      <c r="JL32" s="19">
        <f t="shared" si="38"/>
        <v>0</v>
      </c>
      <c r="JN32" s="8"/>
      <c r="JO32" s="2"/>
      <c r="JP32" s="17"/>
      <c r="JQ32" s="69"/>
      <c r="JR32" s="18"/>
      <c r="JS32" s="19">
        <f t="shared" si="39"/>
        <v>0</v>
      </c>
      <c r="JU32" s="8"/>
      <c r="JV32" s="2"/>
      <c r="JW32" s="17"/>
      <c r="JX32" s="69"/>
      <c r="JY32" s="18"/>
      <c r="JZ32" s="19">
        <f t="shared" si="40"/>
        <v>0</v>
      </c>
      <c r="KB32" s="8"/>
      <c r="KC32" s="2"/>
      <c r="KD32" s="17"/>
      <c r="KE32" s="69"/>
      <c r="KF32" s="18"/>
      <c r="KG32" s="19">
        <f t="shared" si="41"/>
        <v>0</v>
      </c>
      <c r="KI32" s="8"/>
      <c r="KJ32" s="2"/>
      <c r="KK32" s="17"/>
      <c r="KL32" s="69"/>
      <c r="KM32" s="18"/>
      <c r="KN32" s="19">
        <f t="shared" si="42"/>
        <v>0</v>
      </c>
      <c r="KP32" s="8"/>
      <c r="KQ32" s="2"/>
      <c r="KR32" s="17"/>
      <c r="KS32" s="69"/>
      <c r="KT32" s="18"/>
      <c r="KU32" s="19">
        <f t="shared" si="43"/>
        <v>0</v>
      </c>
      <c r="KW32" s="8"/>
      <c r="KX32" s="2"/>
      <c r="KY32" s="17"/>
      <c r="KZ32" s="69"/>
      <c r="LA32" s="18"/>
      <c r="LB32" s="19">
        <f t="shared" si="44"/>
        <v>0</v>
      </c>
      <c r="LD32" s="8"/>
      <c r="LE32" s="2"/>
      <c r="LF32" s="17"/>
      <c r="LG32" s="69"/>
      <c r="LH32" s="18"/>
      <c r="LI32" s="19">
        <f t="shared" si="45"/>
        <v>0</v>
      </c>
      <c r="LK32" s="8"/>
      <c r="LL32" s="2"/>
      <c r="LM32" s="17"/>
      <c r="LN32" s="69"/>
      <c r="LO32" s="18"/>
      <c r="LP32" s="19">
        <f t="shared" si="46"/>
        <v>0</v>
      </c>
      <c r="LR32" s="8"/>
      <c r="LS32" s="2"/>
      <c r="LT32" s="17"/>
      <c r="LU32" s="69"/>
      <c r="LV32" s="18"/>
      <c r="LW32" s="19">
        <f t="shared" si="47"/>
        <v>0</v>
      </c>
      <c r="LY32" s="8"/>
      <c r="LZ32" s="2"/>
      <c r="MA32" s="17"/>
      <c r="MB32" s="69"/>
      <c r="MC32" s="18"/>
      <c r="MD32" s="19">
        <f t="shared" si="48"/>
        <v>0</v>
      </c>
      <c r="MF32" s="2"/>
      <c r="MG32" s="2"/>
      <c r="MH32" s="17"/>
      <c r="MI32" s="8"/>
      <c r="MJ32" s="18"/>
      <c r="MK32" s="19">
        <f t="shared" si="49"/>
        <v>0</v>
      </c>
      <c r="MM32" s="2"/>
      <c r="MN32" s="2"/>
      <c r="MO32" s="17"/>
      <c r="MP32" s="8"/>
      <c r="MQ32" s="18"/>
      <c r="MR32" s="19">
        <f t="shared" si="50"/>
        <v>0</v>
      </c>
      <c r="MT32" s="2"/>
      <c r="MU32" s="2"/>
      <c r="MV32" s="17"/>
      <c r="MW32" s="8"/>
      <c r="MX32" s="18"/>
      <c r="MY32" s="19">
        <f t="shared" si="51"/>
        <v>0</v>
      </c>
      <c r="NA32" s="2"/>
      <c r="NB32" s="2"/>
      <c r="NC32" s="17"/>
      <c r="ND32" s="8"/>
      <c r="NE32" s="18"/>
      <c r="NF32" s="19">
        <f t="shared" si="52"/>
        <v>0</v>
      </c>
      <c r="NH32" s="2"/>
      <c r="NI32" s="2"/>
      <c r="NJ32" s="17"/>
      <c r="NK32" s="8"/>
      <c r="NL32" s="18"/>
      <c r="NM32" s="19">
        <f t="shared" si="53"/>
        <v>0</v>
      </c>
      <c r="NO32" s="2"/>
      <c r="NP32" s="2"/>
      <c r="NQ32" s="17"/>
      <c r="NR32" s="8"/>
      <c r="NS32" s="18"/>
      <c r="NT32" s="19">
        <f t="shared" si="54"/>
        <v>0</v>
      </c>
      <c r="NV32" s="2"/>
      <c r="NW32" s="2"/>
      <c r="NX32" s="17"/>
      <c r="NY32" s="8"/>
      <c r="NZ32" s="18"/>
      <c r="OA32" s="19">
        <f t="shared" si="55"/>
        <v>0</v>
      </c>
      <c r="OC32" s="2"/>
      <c r="OD32" s="2"/>
      <c r="OE32" s="17"/>
      <c r="OF32" s="8"/>
      <c r="OG32" s="18"/>
      <c r="OH32" s="19">
        <f t="shared" si="56"/>
        <v>0</v>
      </c>
      <c r="OJ32" s="2"/>
      <c r="OK32" s="2"/>
      <c r="OL32" s="17"/>
      <c r="OM32" s="8"/>
      <c r="ON32" s="18"/>
      <c r="OO32" s="19">
        <f t="shared" si="57"/>
        <v>0</v>
      </c>
      <c r="OQ32" s="2"/>
      <c r="OR32" s="2"/>
      <c r="OS32" s="17"/>
      <c r="OT32" s="8"/>
      <c r="OU32" s="18"/>
      <c r="OV32" s="19">
        <f t="shared" si="58"/>
        <v>0</v>
      </c>
      <c r="OX32" s="2"/>
      <c r="OY32" s="2"/>
      <c r="OZ32" s="17"/>
      <c r="PA32" s="8"/>
      <c r="PB32" s="18"/>
      <c r="PC32" s="19">
        <f t="shared" si="59"/>
        <v>0</v>
      </c>
      <c r="PE32" s="2"/>
      <c r="PF32" s="2"/>
      <c r="PG32" s="17"/>
      <c r="PH32" s="8"/>
      <c r="PI32" s="18"/>
      <c r="PJ32" s="19">
        <f t="shared" si="60"/>
        <v>0</v>
      </c>
      <c r="PL32" s="2"/>
      <c r="PM32" s="2"/>
      <c r="PN32" s="17"/>
      <c r="PO32" s="8"/>
      <c r="PP32" s="18"/>
      <c r="PQ32" s="19">
        <f t="shared" si="61"/>
        <v>0</v>
      </c>
      <c r="PS32" s="2"/>
      <c r="PT32" s="2"/>
      <c r="PU32" s="17"/>
      <c r="PV32" s="8"/>
      <c r="PW32" s="18"/>
      <c r="PX32" s="19">
        <f t="shared" si="62"/>
        <v>0</v>
      </c>
      <c r="PZ32" s="2"/>
      <c r="QA32" s="2"/>
      <c r="QB32" s="17"/>
      <c r="QC32" s="8"/>
      <c r="QD32" s="18"/>
      <c r="QE32" s="19">
        <f t="shared" si="63"/>
        <v>0</v>
      </c>
      <c r="QG32" s="2"/>
      <c r="QH32" s="2"/>
      <c r="QI32" s="17"/>
      <c r="QJ32" s="8"/>
      <c r="QK32" s="18"/>
      <c r="QL32" s="19">
        <f t="shared" si="64"/>
        <v>0</v>
      </c>
      <c r="QN32" s="2"/>
      <c r="QO32" s="2"/>
      <c r="QP32" s="17"/>
      <c r="QQ32" s="8"/>
      <c r="QR32" s="18"/>
      <c r="QS32" s="19">
        <f t="shared" si="65"/>
        <v>0</v>
      </c>
      <c r="QU32" s="2"/>
      <c r="QV32" s="2"/>
      <c r="QW32" s="17"/>
      <c r="QX32" s="8"/>
      <c r="QY32" s="18"/>
      <c r="QZ32" s="19">
        <f t="shared" si="66"/>
        <v>0</v>
      </c>
      <c r="RB32" s="2"/>
      <c r="RC32" s="2"/>
      <c r="RD32" s="17"/>
      <c r="RE32" s="8"/>
      <c r="RF32" s="18"/>
      <c r="RG32" s="19">
        <f t="shared" si="67"/>
        <v>0</v>
      </c>
      <c r="RI32" s="2"/>
      <c r="RJ32" s="2"/>
      <c r="RK32" s="17"/>
      <c r="RL32" s="8"/>
      <c r="RM32" s="18"/>
      <c r="RN32" s="19">
        <f t="shared" si="68"/>
        <v>0</v>
      </c>
      <c r="RP32" s="2"/>
      <c r="RQ32" s="2"/>
      <c r="RR32" s="17"/>
      <c r="RS32" s="8"/>
      <c r="RT32" s="18"/>
      <c r="RU32" s="19">
        <f t="shared" si="69"/>
        <v>0</v>
      </c>
      <c r="RW32" s="2"/>
      <c r="RX32" s="2"/>
      <c r="RY32" s="17"/>
      <c r="RZ32" s="8"/>
      <c r="SA32" s="18"/>
      <c r="SB32" s="19">
        <f t="shared" si="70"/>
        <v>0</v>
      </c>
      <c r="SD32" s="2"/>
      <c r="SE32" s="2"/>
      <c r="SF32" s="17"/>
      <c r="SG32" s="8"/>
      <c r="SH32" s="18"/>
      <c r="SI32" s="19">
        <f t="shared" si="71"/>
        <v>0</v>
      </c>
      <c r="SK32" s="2"/>
      <c r="SL32" s="2"/>
      <c r="SM32" s="17"/>
      <c r="SN32" s="8"/>
      <c r="SO32" s="18"/>
      <c r="SP32" s="19">
        <f t="shared" si="72"/>
        <v>0</v>
      </c>
      <c r="SR32" s="2"/>
      <c r="SS32" s="2"/>
      <c r="ST32" s="17"/>
      <c r="SU32" s="8"/>
      <c r="SV32" s="18"/>
      <c r="SW32" s="19">
        <f t="shared" si="73"/>
        <v>0</v>
      </c>
      <c r="SY32" s="2"/>
      <c r="SZ32" s="2"/>
      <c r="TA32" s="17"/>
      <c r="TB32" s="8"/>
      <c r="TC32" s="18"/>
      <c r="TD32" s="19">
        <f t="shared" si="74"/>
        <v>0</v>
      </c>
      <c r="TF32" s="2"/>
      <c r="TG32" s="2"/>
      <c r="TH32" s="17"/>
      <c r="TI32" s="8"/>
      <c r="TJ32" s="18"/>
      <c r="TK32" s="19">
        <f t="shared" si="75"/>
        <v>0</v>
      </c>
      <c r="TM32" s="2"/>
      <c r="TN32" s="2"/>
      <c r="TO32" s="17"/>
      <c r="TP32" s="8"/>
      <c r="TQ32" s="18"/>
      <c r="TR32" s="19">
        <f t="shared" si="76"/>
        <v>0</v>
      </c>
      <c r="TT32" s="8"/>
      <c r="TU32" s="2"/>
      <c r="TV32" s="17"/>
      <c r="TW32" s="8"/>
      <c r="TX32" s="18"/>
      <c r="TY32" s="19">
        <f t="shared" si="77"/>
        <v>0</v>
      </c>
      <c r="UA32" s="2"/>
      <c r="UB32" s="2"/>
      <c r="UC32" s="17"/>
      <c r="UD32" s="8"/>
      <c r="UE32" s="18"/>
      <c r="UF32" s="19">
        <f t="shared" si="78"/>
        <v>0</v>
      </c>
      <c r="UH32" s="2"/>
      <c r="UI32" s="2"/>
      <c r="UJ32" s="17"/>
      <c r="UK32" s="8"/>
      <c r="UL32" s="18"/>
      <c r="UM32" s="19">
        <f t="shared" si="79"/>
        <v>0</v>
      </c>
      <c r="UO32" s="2"/>
      <c r="UP32" s="2"/>
      <c r="UQ32" s="17"/>
      <c r="UR32" s="8"/>
      <c r="US32" s="18"/>
      <c r="UT32" s="19">
        <f t="shared" si="80"/>
        <v>0</v>
      </c>
      <c r="UV32" s="128"/>
      <c r="UW32" s="37"/>
      <c r="UX32" s="188"/>
      <c r="UY32" s="111"/>
      <c r="UZ32" s="30"/>
      <c r="VA32" s="187">
        <f t="shared" si="81"/>
        <v>0</v>
      </c>
      <c r="VC32" s="8"/>
      <c r="VD32" s="2"/>
      <c r="VE32" s="188"/>
      <c r="VF32" s="209"/>
      <c r="VG32" s="18"/>
      <c r="VH32" s="187">
        <f t="shared" si="82"/>
        <v>0</v>
      </c>
      <c r="VJ32" s="2"/>
      <c r="VK32" s="2"/>
      <c r="VL32" s="17"/>
      <c r="VM32" s="8"/>
      <c r="VN32" s="18"/>
      <c r="VO32" s="19">
        <f t="shared" si="83"/>
        <v>0</v>
      </c>
      <c r="VQ32" s="2"/>
      <c r="VR32" s="2"/>
      <c r="VS32" s="17"/>
      <c r="VT32" s="8"/>
      <c r="VU32" s="18"/>
      <c r="VV32" s="19">
        <f t="shared" si="84"/>
        <v>0</v>
      </c>
      <c r="VX32" s="8"/>
      <c r="VY32" s="2"/>
      <c r="VZ32" s="17"/>
      <c r="WA32" s="8"/>
      <c r="WB32" s="18"/>
      <c r="WC32" s="19">
        <f t="shared" si="85"/>
        <v>0</v>
      </c>
      <c r="WE32" s="2"/>
      <c r="WF32" s="2"/>
      <c r="WG32" s="17"/>
      <c r="WH32" s="8"/>
      <c r="WI32" s="18"/>
      <c r="WJ32" s="19">
        <f t="shared" si="86"/>
        <v>0</v>
      </c>
      <c r="WL32" s="2"/>
      <c r="WM32" s="2"/>
      <c r="WN32" s="17"/>
      <c r="WO32" s="8"/>
      <c r="WP32" s="18"/>
      <c r="WQ32" s="19">
        <f t="shared" si="87"/>
        <v>0</v>
      </c>
      <c r="WS32" s="2"/>
      <c r="WT32" s="2"/>
      <c r="WU32" s="17"/>
      <c r="WV32" s="8"/>
      <c r="WW32" s="18"/>
      <c r="WX32" s="19">
        <f t="shared" si="88"/>
        <v>0</v>
      </c>
      <c r="WZ32" s="2"/>
      <c r="XA32" s="2"/>
      <c r="XB32" s="17"/>
      <c r="XC32" s="8"/>
      <c r="XD32" s="18"/>
      <c r="XE32" s="19">
        <f t="shared" si="0"/>
        <v>0</v>
      </c>
      <c r="XG32" s="2"/>
      <c r="XH32" s="2"/>
      <c r="XI32" s="17"/>
      <c r="XJ32" s="8"/>
      <c r="XK32" s="18"/>
      <c r="XL32" s="19">
        <f t="shared" si="89"/>
        <v>0</v>
      </c>
      <c r="XN32" s="2"/>
      <c r="XO32" s="2"/>
      <c r="XP32" s="17"/>
      <c r="XQ32" s="8"/>
      <c r="XR32" s="18"/>
      <c r="XS32" s="19">
        <f t="shared" si="90"/>
        <v>0</v>
      </c>
      <c r="XU32" s="2"/>
      <c r="XV32" s="2"/>
      <c r="XW32" s="17"/>
      <c r="XX32" s="8"/>
      <c r="XY32" s="18"/>
      <c r="XZ32" s="19">
        <f t="shared" si="91"/>
        <v>0</v>
      </c>
      <c r="YB32" s="2"/>
      <c r="YC32" s="2"/>
      <c r="YD32" s="17"/>
      <c r="YE32" s="8"/>
      <c r="YF32" s="18"/>
      <c r="YG32" s="19">
        <f t="shared" si="92"/>
        <v>0</v>
      </c>
      <c r="YI32" s="2"/>
      <c r="YJ32" s="2"/>
      <c r="YK32" s="17"/>
      <c r="YL32" s="8"/>
      <c r="YM32" s="18"/>
      <c r="YN32" s="19">
        <f t="shared" si="93"/>
        <v>0</v>
      </c>
      <c r="YP32" s="8"/>
      <c r="YQ32" s="2"/>
      <c r="YR32" s="17"/>
      <c r="YS32" s="8"/>
      <c r="YT32" s="18"/>
      <c r="YU32" s="19">
        <f t="shared" si="94"/>
        <v>0</v>
      </c>
      <c r="YW32" s="2"/>
      <c r="YX32" s="2"/>
      <c r="YY32" s="17"/>
      <c r="YZ32" s="8"/>
      <c r="ZA32" s="18"/>
      <c r="ZB32" s="19">
        <f t="shared" si="95"/>
        <v>0</v>
      </c>
      <c r="ZD32" s="2"/>
      <c r="ZE32" s="2"/>
      <c r="ZF32" s="17"/>
      <c r="ZG32" s="8"/>
      <c r="ZH32" s="18"/>
      <c r="ZI32" s="19">
        <f t="shared" si="96"/>
        <v>0</v>
      </c>
      <c r="ZK32" s="2"/>
      <c r="ZL32" s="2"/>
      <c r="ZM32" s="17"/>
      <c r="ZN32" s="8"/>
      <c r="ZO32" s="18"/>
      <c r="ZP32" s="19">
        <f t="shared" si="97"/>
        <v>0</v>
      </c>
      <c r="ZR32" s="2"/>
      <c r="ZS32" s="2"/>
      <c r="ZT32" s="17"/>
      <c r="ZU32" s="8"/>
      <c r="ZV32" s="18"/>
      <c r="ZW32" s="19">
        <f t="shared" si="98"/>
        <v>0</v>
      </c>
      <c r="ZY32" s="2"/>
      <c r="ZZ32" s="2"/>
      <c r="AAA32" s="17"/>
      <c r="AAB32" s="8"/>
      <c r="AAC32" s="18"/>
      <c r="AAD32" s="19">
        <f t="shared" si="99"/>
        <v>0</v>
      </c>
      <c r="AAF32" s="2"/>
      <c r="AAG32" s="2"/>
      <c r="AAH32" s="17"/>
      <c r="AAI32" s="8"/>
      <c r="AAJ32" s="18"/>
      <c r="AAK32" s="19">
        <f t="shared" si="100"/>
        <v>0</v>
      </c>
      <c r="AAM32" s="2"/>
      <c r="AAN32" s="2"/>
      <c r="AAO32" s="17"/>
      <c r="AAP32" s="8"/>
      <c r="AAQ32" s="18"/>
      <c r="AAR32" s="19">
        <f t="shared" si="101"/>
        <v>0</v>
      </c>
      <c r="AAT32" s="2"/>
      <c r="AAU32" s="2"/>
      <c r="AAV32" s="17"/>
      <c r="AAW32" s="8"/>
      <c r="AAX32" s="18"/>
      <c r="AAY32" s="19">
        <f t="shared" si="137"/>
        <v>0</v>
      </c>
      <c r="ABA32" s="2"/>
      <c r="ABB32" s="2"/>
      <c r="ABC32" s="17"/>
      <c r="ABD32" s="8"/>
      <c r="ABE32" s="18"/>
      <c r="ABF32" s="19">
        <f t="shared" si="102"/>
        <v>0</v>
      </c>
      <c r="ABH32" s="2"/>
      <c r="ABI32" s="2"/>
      <c r="ABJ32" s="17"/>
      <c r="ABK32" s="8"/>
      <c r="ABL32" s="18"/>
      <c r="ABM32" s="19">
        <f t="shared" si="103"/>
        <v>0</v>
      </c>
      <c r="ABO32" s="2"/>
      <c r="ABP32" s="2"/>
      <c r="ABQ32" s="17"/>
      <c r="ABR32" s="8"/>
      <c r="ABS32" s="18"/>
      <c r="ABT32" s="19">
        <f t="shared" si="139"/>
        <v>0</v>
      </c>
      <c r="ABV32" s="2"/>
      <c r="ABW32" s="2"/>
      <c r="ABX32" s="17"/>
      <c r="ABY32" s="8"/>
      <c r="ABZ32" s="18"/>
      <c r="ACA32" s="19">
        <f t="shared" si="104"/>
        <v>0</v>
      </c>
      <c r="ACC32" s="2"/>
      <c r="ACD32" s="2"/>
      <c r="ACE32" s="17"/>
      <c r="ACF32" s="8"/>
      <c r="ACG32" s="18"/>
      <c r="ACH32" s="19">
        <f t="shared" si="105"/>
        <v>0</v>
      </c>
      <c r="ACJ32" s="2"/>
      <c r="ACK32" s="2"/>
      <c r="ACL32" s="17"/>
      <c r="ACM32" s="8"/>
      <c r="ACN32" s="18"/>
      <c r="ACO32" s="19">
        <f t="shared" si="106"/>
        <v>0</v>
      </c>
      <c r="ACQ32" s="2"/>
      <c r="ACR32" s="2"/>
      <c r="ACS32" s="17"/>
      <c r="ACT32" s="8"/>
      <c r="ACU32" s="18"/>
      <c r="ACV32" s="19">
        <f t="shared" si="138"/>
        <v>0</v>
      </c>
      <c r="ACX32" s="2"/>
      <c r="ACY32" s="2"/>
      <c r="ACZ32" s="17"/>
      <c r="ADA32" s="8"/>
      <c r="ADB32" s="18"/>
      <c r="ADC32" s="19">
        <f t="shared" si="107"/>
        <v>0</v>
      </c>
      <c r="ADE32" s="2"/>
      <c r="ADF32" s="2"/>
      <c r="ADG32" s="17"/>
      <c r="ADH32" s="8"/>
      <c r="ADI32" s="18"/>
      <c r="ADJ32" s="19">
        <f t="shared" si="108"/>
        <v>0</v>
      </c>
      <c r="ADL32" s="2"/>
      <c r="ADM32" s="2"/>
      <c r="ADN32" s="17"/>
      <c r="ADO32" s="8"/>
      <c r="ADP32" s="18"/>
      <c r="ADQ32" s="19">
        <f t="shared" si="109"/>
        <v>0</v>
      </c>
      <c r="ADS32" s="2"/>
      <c r="ADT32" s="2"/>
      <c r="ADU32" s="17"/>
      <c r="ADV32" s="8"/>
      <c r="ADW32" s="18"/>
      <c r="ADX32" s="19">
        <f t="shared" si="110"/>
        <v>0</v>
      </c>
      <c r="ADZ32" s="2"/>
      <c r="AEA32" s="2"/>
      <c r="AEB32" s="17"/>
      <c r="AEC32" s="8"/>
      <c r="AED32" s="18"/>
      <c r="AEE32" s="19">
        <f t="shared" si="111"/>
        <v>0</v>
      </c>
      <c r="AEG32" s="2"/>
      <c r="AEH32" s="2"/>
      <c r="AEI32" s="17"/>
      <c r="AEJ32" s="8"/>
      <c r="AEK32" s="18"/>
      <c r="AEL32" s="19">
        <f t="shared" si="112"/>
        <v>0</v>
      </c>
      <c r="AEN32" s="2"/>
      <c r="AEO32" s="2"/>
      <c r="AEP32" s="17"/>
      <c r="AEQ32" s="8"/>
      <c r="AER32" s="18"/>
      <c r="AES32" s="19">
        <f t="shared" si="113"/>
        <v>0</v>
      </c>
      <c r="AEU32" s="2"/>
      <c r="AEV32" s="2"/>
      <c r="AEW32" s="17"/>
      <c r="AEX32" s="8"/>
      <c r="AEY32" s="18"/>
      <c r="AEZ32" s="19">
        <f t="shared" si="144"/>
        <v>0</v>
      </c>
      <c r="AFB32" s="2"/>
      <c r="AFC32" s="2"/>
      <c r="AFD32" s="17"/>
      <c r="AFE32" s="8"/>
      <c r="AFF32" s="18"/>
      <c r="AFG32" s="19">
        <f t="shared" si="115"/>
        <v>0</v>
      </c>
      <c r="AFI32" s="2"/>
      <c r="AFJ32" s="2"/>
      <c r="AFK32" s="17"/>
      <c r="AFL32" s="8"/>
      <c r="AFM32" s="18"/>
      <c r="AFN32" s="19">
        <f t="shared" si="116"/>
        <v>0</v>
      </c>
      <c r="AFP32" s="2"/>
      <c r="AFQ32" s="2"/>
      <c r="AFR32" s="17"/>
      <c r="AFS32" s="8"/>
      <c r="AFT32" s="18"/>
      <c r="AFU32" s="19">
        <f t="shared" si="117"/>
        <v>0</v>
      </c>
      <c r="AFW32" s="2"/>
      <c r="AFX32" s="2"/>
      <c r="AFY32" s="17"/>
      <c r="AFZ32" s="8"/>
      <c r="AGA32" s="18"/>
      <c r="AGB32" s="19">
        <f t="shared" si="118"/>
        <v>0</v>
      </c>
      <c r="AGD32" s="2"/>
      <c r="AGE32" s="2"/>
      <c r="AGF32" s="17"/>
      <c r="AGG32" s="8"/>
      <c r="AGH32" s="18"/>
      <c r="AGI32" s="19">
        <f t="shared" si="119"/>
        <v>0</v>
      </c>
      <c r="AGK32" s="2"/>
      <c r="AGL32" s="2"/>
      <c r="AGM32" s="17"/>
      <c r="AGN32" s="8"/>
      <c r="AGO32" s="18"/>
      <c r="AGP32" s="19">
        <f t="shared" si="145"/>
        <v>0</v>
      </c>
      <c r="AGR32" s="2"/>
      <c r="AGS32" s="2"/>
      <c r="AGT32" s="17"/>
      <c r="AGU32" s="8"/>
      <c r="AGV32" s="18"/>
      <c r="AGW32" s="19">
        <f t="shared" si="121"/>
        <v>0</v>
      </c>
      <c r="AGY32" s="2"/>
      <c r="AGZ32" s="2"/>
      <c r="AHA32" s="17"/>
      <c r="AHB32" s="8"/>
      <c r="AHC32" s="18"/>
      <c r="AHD32" s="19">
        <f t="shared" si="122"/>
        <v>0</v>
      </c>
      <c r="AHF32" s="2"/>
      <c r="AHG32" s="2"/>
      <c r="AHH32" s="17"/>
      <c r="AHI32" s="8"/>
      <c r="AHJ32" s="18"/>
      <c r="AHK32" s="19">
        <f t="shared" si="123"/>
        <v>0</v>
      </c>
      <c r="AHM32" s="2"/>
      <c r="AHN32" s="2"/>
      <c r="AHO32" s="17"/>
      <c r="AHP32" s="8"/>
      <c r="AHQ32" s="18"/>
      <c r="AHR32" s="19">
        <f t="shared" si="124"/>
        <v>0</v>
      </c>
      <c r="AHT32" s="2"/>
      <c r="AHU32" s="2"/>
      <c r="AHV32" s="17"/>
      <c r="AHW32" s="8"/>
      <c r="AHX32" s="18"/>
      <c r="AHY32" s="19">
        <f t="shared" si="125"/>
        <v>0</v>
      </c>
      <c r="AIA32" s="2"/>
      <c r="AIB32" s="2"/>
      <c r="AIC32" s="17"/>
      <c r="AID32" s="8"/>
      <c r="AIE32" s="18"/>
      <c r="AIF32" s="19">
        <f t="shared" si="126"/>
        <v>0</v>
      </c>
      <c r="AIH32" s="2"/>
      <c r="AII32" s="2"/>
      <c r="AIJ32" s="17"/>
      <c r="AIK32" s="8"/>
      <c r="AIL32" s="18"/>
      <c r="AIM32" s="19">
        <f t="shared" si="127"/>
        <v>0</v>
      </c>
      <c r="AIO32" s="8"/>
      <c r="AIP32" s="2"/>
      <c r="AIQ32" s="17"/>
      <c r="AIR32" s="8"/>
      <c r="AIS32" s="18"/>
      <c r="AIT32" s="19">
        <f t="shared" si="128"/>
        <v>0</v>
      </c>
      <c r="AIV32" s="2"/>
      <c r="AIW32" s="2"/>
      <c r="AIX32" s="17"/>
      <c r="AIY32" s="8"/>
      <c r="AIZ32" s="18"/>
      <c r="AJA32" s="19">
        <f t="shared" si="129"/>
        <v>0</v>
      </c>
      <c r="AJC32" s="2"/>
      <c r="AJD32" s="2"/>
      <c r="AJE32" s="17"/>
      <c r="AJF32" s="8"/>
      <c r="AJG32" s="18"/>
      <c r="AJH32" s="19">
        <f t="shared" si="130"/>
        <v>0</v>
      </c>
      <c r="AJJ32" s="27"/>
      <c r="AJK32" s="27"/>
      <c r="AJL32" s="25"/>
      <c r="AJM32" s="143"/>
      <c r="AJN32" s="30"/>
      <c r="AJO32" s="19">
        <f t="shared" si="131"/>
        <v>0</v>
      </c>
      <c r="AJQ32" s="27"/>
      <c r="AJR32" s="27"/>
      <c r="AJS32" s="25"/>
      <c r="AJT32" s="143"/>
      <c r="AJU32" s="30"/>
      <c r="AJV32" s="19">
        <f t="shared" si="132"/>
        <v>0</v>
      </c>
      <c r="AJX32" s="27"/>
      <c r="AJY32" s="27"/>
      <c r="AJZ32" s="25"/>
      <c r="AKA32" s="143"/>
      <c r="AKB32" s="30"/>
      <c r="AKC32" s="19">
        <f t="shared" si="133"/>
        <v>0</v>
      </c>
      <c r="AKE32" s="2"/>
      <c r="AKF32" s="2"/>
      <c r="AKG32" s="17"/>
      <c r="AKH32" s="18"/>
      <c r="AKI32" s="18"/>
      <c r="AKJ32" s="19">
        <f t="shared" si="134"/>
        <v>0</v>
      </c>
    </row>
    <row r="33" spans="1:972">
      <c r="A33" s="2"/>
      <c r="B33" s="2"/>
      <c r="C33" s="17"/>
      <c r="D33" s="8"/>
      <c r="E33" s="18"/>
      <c r="F33" s="19">
        <f t="shared" si="2"/>
        <v>0</v>
      </c>
      <c r="H33" s="2"/>
      <c r="I33" s="2"/>
      <c r="J33" s="17"/>
      <c r="K33" s="8"/>
      <c r="L33" s="18"/>
      <c r="M33" s="19">
        <f t="shared" si="140"/>
        <v>0</v>
      </c>
      <c r="O33" s="2"/>
      <c r="P33" s="2"/>
      <c r="Q33" s="17"/>
      <c r="R33" s="8"/>
      <c r="S33" s="18"/>
      <c r="T33" s="19">
        <f t="shared" si="4"/>
        <v>0</v>
      </c>
      <c r="V33" s="2"/>
      <c r="W33" s="2"/>
      <c r="X33" s="17"/>
      <c r="Y33" s="8"/>
      <c r="Z33" s="18"/>
      <c r="AA33" s="19">
        <f t="shared" si="5"/>
        <v>0</v>
      </c>
      <c r="AC33" s="2"/>
      <c r="AD33" s="2"/>
      <c r="AE33" s="17"/>
      <c r="AF33" s="8"/>
      <c r="AG33" s="18"/>
      <c r="AH33" s="19">
        <f t="shared" si="143"/>
        <v>0</v>
      </c>
      <c r="AJ33" s="2"/>
      <c r="AK33" s="2"/>
      <c r="AL33" s="17"/>
      <c r="AM33" s="8"/>
      <c r="AN33" s="18"/>
      <c r="AO33" s="19">
        <f t="shared" si="7"/>
        <v>0</v>
      </c>
      <c r="AQ33" s="2"/>
      <c r="AR33" s="2"/>
      <c r="AS33" s="17"/>
      <c r="AT33" s="8"/>
      <c r="AU33" s="18"/>
      <c r="AV33" s="19">
        <f t="shared" si="8"/>
        <v>0</v>
      </c>
      <c r="AX33" s="2"/>
      <c r="AY33" s="2"/>
      <c r="AZ33" s="17"/>
      <c r="BA33" s="8"/>
      <c r="BB33" s="18"/>
      <c r="BC33" s="19">
        <f t="shared" si="9"/>
        <v>0</v>
      </c>
      <c r="BE33" s="2"/>
      <c r="BF33" s="2"/>
      <c r="BG33" s="17"/>
      <c r="BH33" s="8"/>
      <c r="BI33" s="18"/>
      <c r="BJ33" s="19">
        <f t="shared" si="10"/>
        <v>0</v>
      </c>
      <c r="BL33" s="2"/>
      <c r="BM33" s="2"/>
      <c r="BN33" s="17"/>
      <c r="BO33" s="8"/>
      <c r="BP33" s="18"/>
      <c r="BQ33" s="19">
        <f t="shared" si="136"/>
        <v>0</v>
      </c>
      <c r="BS33" s="2"/>
      <c r="BT33" s="2"/>
      <c r="BU33" s="17"/>
      <c r="BV33" s="8"/>
      <c r="BW33" s="18"/>
      <c r="BX33" s="19">
        <f t="shared" si="11"/>
        <v>0</v>
      </c>
      <c r="BZ33" s="2"/>
      <c r="CA33" s="2"/>
      <c r="CB33" s="17"/>
      <c r="CC33" s="8"/>
      <c r="CD33" s="18"/>
      <c r="CE33" s="19">
        <f t="shared" si="135"/>
        <v>0</v>
      </c>
      <c r="CG33" s="2"/>
      <c r="CH33" s="2"/>
      <c r="CI33" s="17"/>
      <c r="CJ33" s="8"/>
      <c r="CK33" s="18"/>
      <c r="CL33" s="19">
        <f t="shared" si="141"/>
        <v>0</v>
      </c>
      <c r="CN33" s="2"/>
      <c r="CO33" s="2"/>
      <c r="CP33" s="17"/>
      <c r="CQ33" s="8"/>
      <c r="CR33" s="18"/>
      <c r="CS33" s="19">
        <f t="shared" si="13"/>
        <v>0</v>
      </c>
      <c r="CU33" s="2"/>
      <c r="CV33" s="2"/>
      <c r="CW33" s="17"/>
      <c r="CX33" s="8"/>
      <c r="CY33" s="18"/>
      <c r="CZ33" s="19">
        <f t="shared" si="14"/>
        <v>0</v>
      </c>
      <c r="DB33" s="2"/>
      <c r="DC33" s="2"/>
      <c r="DD33" s="17"/>
      <c r="DE33" s="8"/>
      <c r="DF33" s="18"/>
      <c r="DG33" s="19">
        <f t="shared" si="15"/>
        <v>0</v>
      </c>
      <c r="DI33" s="2"/>
      <c r="DJ33" s="2"/>
      <c r="DK33" s="17"/>
      <c r="DL33" s="8"/>
      <c r="DM33" s="18"/>
      <c r="DN33" s="19">
        <f t="shared" si="16"/>
        <v>0</v>
      </c>
      <c r="DP33" s="2"/>
      <c r="DQ33" s="2"/>
      <c r="DR33" s="17"/>
      <c r="DS33" s="8"/>
      <c r="DT33" s="18"/>
      <c r="DU33" s="19">
        <f t="shared" si="17"/>
        <v>0</v>
      </c>
      <c r="DW33" s="2"/>
      <c r="DX33" s="2"/>
      <c r="DY33" s="17"/>
      <c r="DZ33" s="8"/>
      <c r="EA33" s="18"/>
      <c r="EB33" s="19">
        <f t="shared" si="18"/>
        <v>0</v>
      </c>
      <c r="ED33" s="2"/>
      <c r="EE33" s="2"/>
      <c r="EF33" s="17"/>
      <c r="EG33" s="8"/>
      <c r="EH33" s="18"/>
      <c r="EI33" s="19">
        <f t="shared" si="19"/>
        <v>0</v>
      </c>
      <c r="EK33" s="2"/>
      <c r="EL33" s="2"/>
      <c r="EM33" s="17"/>
      <c r="EN33" s="8"/>
      <c r="EO33" s="18"/>
      <c r="EP33" s="19">
        <f t="shared" si="20"/>
        <v>0</v>
      </c>
      <c r="ER33" s="2"/>
      <c r="ES33" s="2"/>
      <c r="ET33" s="17"/>
      <c r="EU33" s="8"/>
      <c r="EV33" s="18"/>
      <c r="EW33" s="19">
        <f t="shared" si="21"/>
        <v>0</v>
      </c>
      <c r="EY33" s="2"/>
      <c r="EZ33" s="2"/>
      <c r="FA33" s="17"/>
      <c r="FB33" s="8"/>
      <c r="FC33" s="18"/>
      <c r="FD33" s="19">
        <f t="shared" si="22"/>
        <v>0</v>
      </c>
      <c r="FF33" s="2"/>
      <c r="FG33" s="2"/>
      <c r="FH33" s="186"/>
      <c r="FI33" s="36"/>
      <c r="FJ33" s="18"/>
      <c r="FK33" s="187">
        <f t="shared" si="23"/>
        <v>0</v>
      </c>
      <c r="FM33" s="2"/>
      <c r="FN33" s="2"/>
      <c r="FO33" s="186"/>
      <c r="FP33" s="36"/>
      <c r="FQ33" s="18"/>
      <c r="FR33" s="187">
        <f t="shared" si="24"/>
        <v>0</v>
      </c>
      <c r="FT33" s="2"/>
      <c r="FU33" s="2"/>
      <c r="FV33" s="17"/>
      <c r="FW33" s="8"/>
      <c r="FX33" s="18"/>
      <c r="FY33" s="19">
        <f t="shared" si="25"/>
        <v>0</v>
      </c>
      <c r="GA33" s="2"/>
      <c r="GB33" s="2"/>
      <c r="GC33" s="17"/>
      <c r="GD33" s="8"/>
      <c r="GE33" s="18"/>
      <c r="GF33" s="19">
        <f t="shared" si="142"/>
        <v>0</v>
      </c>
      <c r="GH33" s="2"/>
      <c r="GI33" s="2"/>
      <c r="GJ33" s="17"/>
      <c r="GK33" s="8"/>
      <c r="GL33" s="18"/>
      <c r="GM33" s="19">
        <f t="shared" si="27"/>
        <v>0</v>
      </c>
      <c r="GO33" s="2"/>
      <c r="GP33" s="2"/>
      <c r="GQ33" s="17"/>
      <c r="GR33" s="8"/>
      <c r="GS33" s="18"/>
      <c r="GT33" s="19">
        <f t="shared" si="28"/>
        <v>0</v>
      </c>
      <c r="GV33" s="2"/>
      <c r="GW33" s="2"/>
      <c r="GX33" s="17"/>
      <c r="GY33" s="8"/>
      <c r="GZ33" s="18"/>
      <c r="HA33" s="19">
        <f t="shared" si="29"/>
        <v>0</v>
      </c>
      <c r="HC33" s="2"/>
      <c r="HD33" s="2"/>
      <c r="HE33" s="17"/>
      <c r="HF33" s="8"/>
      <c r="HG33" s="18"/>
      <c r="HH33" s="19">
        <f t="shared" si="30"/>
        <v>0</v>
      </c>
      <c r="HJ33" s="2"/>
      <c r="HK33" s="2"/>
      <c r="HL33" s="17"/>
      <c r="HM33" s="8"/>
      <c r="HN33" s="18"/>
      <c r="HO33" s="19">
        <f t="shared" si="31"/>
        <v>0</v>
      </c>
      <c r="HQ33" s="2"/>
      <c r="HR33" s="2"/>
      <c r="HS33" s="17"/>
      <c r="HT33" s="8"/>
      <c r="HU33" s="18"/>
      <c r="HV33" s="19">
        <f t="shared" si="32"/>
        <v>0</v>
      </c>
      <c r="HX33" s="2"/>
      <c r="HY33" s="2"/>
      <c r="HZ33" s="17"/>
      <c r="IA33" s="8"/>
      <c r="IB33" s="18"/>
      <c r="IC33" s="19">
        <f t="shared" si="33"/>
        <v>0</v>
      </c>
      <c r="IE33" s="2"/>
      <c r="IF33" s="2"/>
      <c r="IG33" s="17"/>
      <c r="IH33" s="8"/>
      <c r="II33" s="18"/>
      <c r="IJ33" s="19">
        <f t="shared" si="34"/>
        <v>0</v>
      </c>
      <c r="IL33" s="2"/>
      <c r="IM33" s="2"/>
      <c r="IN33" s="17"/>
      <c r="IO33" s="8"/>
      <c r="IP33" s="18"/>
      <c r="IQ33" s="19">
        <f t="shared" si="35"/>
        <v>0</v>
      </c>
      <c r="IS33" s="8"/>
      <c r="IT33" s="2"/>
      <c r="IU33" s="17"/>
      <c r="IV33" s="69"/>
      <c r="IW33" s="18"/>
      <c r="IX33" s="19">
        <f t="shared" si="36"/>
        <v>0</v>
      </c>
      <c r="IZ33" s="8"/>
      <c r="JA33" s="2"/>
      <c r="JB33" s="17"/>
      <c r="JC33" s="69"/>
      <c r="JD33" s="18"/>
      <c r="JE33" s="19">
        <f t="shared" si="37"/>
        <v>0</v>
      </c>
      <c r="JG33" s="8"/>
      <c r="JH33" s="2"/>
      <c r="JI33" s="17"/>
      <c r="JJ33" s="69"/>
      <c r="JK33" s="18"/>
      <c r="JL33" s="19">
        <f t="shared" si="38"/>
        <v>0</v>
      </c>
      <c r="JN33" s="8"/>
      <c r="JO33" s="2"/>
      <c r="JP33" s="17"/>
      <c r="JQ33" s="69"/>
      <c r="JR33" s="18"/>
      <c r="JS33" s="19">
        <f t="shared" si="39"/>
        <v>0</v>
      </c>
      <c r="JU33" s="8"/>
      <c r="JV33" s="2"/>
      <c r="JW33" s="17"/>
      <c r="JX33" s="69"/>
      <c r="JY33" s="18"/>
      <c r="JZ33" s="19">
        <f t="shared" si="40"/>
        <v>0</v>
      </c>
      <c r="KB33" s="8"/>
      <c r="KC33" s="2"/>
      <c r="KD33" s="17"/>
      <c r="KE33" s="69"/>
      <c r="KF33" s="18"/>
      <c r="KG33" s="19">
        <f t="shared" si="41"/>
        <v>0</v>
      </c>
      <c r="KI33" s="8"/>
      <c r="KJ33" s="2"/>
      <c r="KK33" s="17"/>
      <c r="KL33" s="69"/>
      <c r="KM33" s="18"/>
      <c r="KN33" s="19">
        <f t="shared" si="42"/>
        <v>0</v>
      </c>
      <c r="KP33" s="8"/>
      <c r="KQ33" s="2"/>
      <c r="KR33" s="17"/>
      <c r="KS33" s="69"/>
      <c r="KT33" s="18"/>
      <c r="KU33" s="19">
        <f t="shared" si="43"/>
        <v>0</v>
      </c>
      <c r="KW33" s="8"/>
      <c r="KX33" s="2"/>
      <c r="KY33" s="17"/>
      <c r="KZ33" s="69"/>
      <c r="LA33" s="18"/>
      <c r="LB33" s="19">
        <f t="shared" si="44"/>
        <v>0</v>
      </c>
      <c r="LD33" s="8"/>
      <c r="LE33" s="2"/>
      <c r="LF33" s="17"/>
      <c r="LG33" s="69"/>
      <c r="LH33" s="18"/>
      <c r="LI33" s="19">
        <f t="shared" si="45"/>
        <v>0</v>
      </c>
      <c r="LK33" s="8"/>
      <c r="LL33" s="2"/>
      <c r="LM33" s="17"/>
      <c r="LN33" s="69"/>
      <c r="LO33" s="18"/>
      <c r="LP33" s="19">
        <f t="shared" si="46"/>
        <v>0</v>
      </c>
      <c r="LR33" s="8"/>
      <c r="LS33" s="2"/>
      <c r="LT33" s="17"/>
      <c r="LU33" s="69"/>
      <c r="LV33" s="18"/>
      <c r="LW33" s="19">
        <f t="shared" si="47"/>
        <v>0</v>
      </c>
      <c r="LY33" s="8"/>
      <c r="LZ33" s="2"/>
      <c r="MA33" s="17"/>
      <c r="MB33" s="69"/>
      <c r="MC33" s="18"/>
      <c r="MD33" s="19">
        <f t="shared" si="48"/>
        <v>0</v>
      </c>
      <c r="MF33" s="2"/>
      <c r="MG33" s="2"/>
      <c r="MH33" s="17"/>
      <c r="MI33" s="8"/>
      <c r="MJ33" s="18"/>
      <c r="MK33" s="19">
        <f t="shared" si="49"/>
        <v>0</v>
      </c>
      <c r="MM33" s="2"/>
      <c r="MN33" s="2"/>
      <c r="MO33" s="17"/>
      <c r="MP33" s="8"/>
      <c r="MQ33" s="18"/>
      <c r="MR33" s="19">
        <f t="shared" si="50"/>
        <v>0</v>
      </c>
      <c r="MT33" s="2"/>
      <c r="MU33" s="2"/>
      <c r="MV33" s="17"/>
      <c r="MW33" s="8"/>
      <c r="MX33" s="18"/>
      <c r="MY33" s="19">
        <f t="shared" si="51"/>
        <v>0</v>
      </c>
      <c r="NA33" s="2"/>
      <c r="NB33" s="2"/>
      <c r="NC33" s="17"/>
      <c r="ND33" s="8"/>
      <c r="NE33" s="18"/>
      <c r="NF33" s="19">
        <f t="shared" si="52"/>
        <v>0</v>
      </c>
      <c r="NH33" s="2"/>
      <c r="NI33" s="2"/>
      <c r="NJ33" s="17"/>
      <c r="NK33" s="8"/>
      <c r="NL33" s="18"/>
      <c r="NM33" s="19">
        <f t="shared" si="53"/>
        <v>0</v>
      </c>
      <c r="NO33" s="2"/>
      <c r="NP33" s="2"/>
      <c r="NQ33" s="17"/>
      <c r="NR33" s="8"/>
      <c r="NS33" s="18"/>
      <c r="NT33" s="19">
        <f t="shared" si="54"/>
        <v>0</v>
      </c>
      <c r="NV33" s="2"/>
      <c r="NW33" s="2"/>
      <c r="NX33" s="17"/>
      <c r="NY33" s="8"/>
      <c r="NZ33" s="18"/>
      <c r="OA33" s="19">
        <f t="shared" si="55"/>
        <v>0</v>
      </c>
      <c r="OC33" s="2"/>
      <c r="OD33" s="2"/>
      <c r="OE33" s="17"/>
      <c r="OF33" s="8"/>
      <c r="OG33" s="18"/>
      <c r="OH33" s="19">
        <f t="shared" si="56"/>
        <v>0</v>
      </c>
      <c r="OJ33" s="2"/>
      <c r="OK33" s="2"/>
      <c r="OL33" s="17"/>
      <c r="OM33" s="8"/>
      <c r="ON33" s="18"/>
      <c r="OO33" s="19">
        <f t="shared" si="57"/>
        <v>0</v>
      </c>
      <c r="OQ33" s="2"/>
      <c r="OR33" s="2"/>
      <c r="OS33" s="17"/>
      <c r="OT33" s="8"/>
      <c r="OU33" s="18"/>
      <c r="OV33" s="19">
        <f t="shared" si="58"/>
        <v>0</v>
      </c>
      <c r="OX33" s="2"/>
      <c r="OY33" s="2"/>
      <c r="OZ33" s="17"/>
      <c r="PA33" s="8"/>
      <c r="PB33" s="18"/>
      <c r="PC33" s="19">
        <f t="shared" si="59"/>
        <v>0</v>
      </c>
      <c r="PE33" s="2"/>
      <c r="PF33" s="2"/>
      <c r="PG33" s="17"/>
      <c r="PH33" s="8"/>
      <c r="PI33" s="18"/>
      <c r="PJ33" s="19">
        <f t="shared" si="60"/>
        <v>0</v>
      </c>
      <c r="PL33" s="2"/>
      <c r="PM33" s="2"/>
      <c r="PN33" s="17"/>
      <c r="PO33" s="8"/>
      <c r="PP33" s="18"/>
      <c r="PQ33" s="19">
        <f t="shared" si="61"/>
        <v>0</v>
      </c>
      <c r="PS33" s="2"/>
      <c r="PT33" s="2"/>
      <c r="PU33" s="17"/>
      <c r="PV33" s="8"/>
      <c r="PW33" s="18"/>
      <c r="PX33" s="19">
        <f t="shared" si="62"/>
        <v>0</v>
      </c>
      <c r="PZ33" s="2"/>
      <c r="QA33" s="2"/>
      <c r="QB33" s="17"/>
      <c r="QC33" s="8"/>
      <c r="QD33" s="18"/>
      <c r="QE33" s="19">
        <f t="shared" si="63"/>
        <v>0</v>
      </c>
      <c r="QG33" s="2"/>
      <c r="QH33" s="2"/>
      <c r="QI33" s="17"/>
      <c r="QJ33" s="8"/>
      <c r="QK33" s="18"/>
      <c r="QL33" s="19">
        <f t="shared" si="64"/>
        <v>0</v>
      </c>
      <c r="QN33" s="2"/>
      <c r="QO33" s="2"/>
      <c r="QP33" s="17"/>
      <c r="QQ33" s="8"/>
      <c r="QR33" s="18"/>
      <c r="QS33" s="19">
        <f t="shared" si="65"/>
        <v>0</v>
      </c>
      <c r="QU33" s="2"/>
      <c r="QV33" s="2"/>
      <c r="QW33" s="17"/>
      <c r="QX33" s="8"/>
      <c r="QY33" s="18"/>
      <c r="QZ33" s="19">
        <f t="shared" si="66"/>
        <v>0</v>
      </c>
      <c r="RB33" s="2"/>
      <c r="RC33" s="2"/>
      <c r="RD33" s="17"/>
      <c r="RE33" s="8"/>
      <c r="RF33" s="18"/>
      <c r="RG33" s="19">
        <f t="shared" si="67"/>
        <v>0</v>
      </c>
      <c r="RI33" s="2"/>
      <c r="RJ33" s="2"/>
      <c r="RK33" s="17"/>
      <c r="RL33" s="8"/>
      <c r="RM33" s="18"/>
      <c r="RN33" s="19">
        <f t="shared" si="68"/>
        <v>0</v>
      </c>
      <c r="RP33" s="2"/>
      <c r="RQ33" s="2"/>
      <c r="RR33" s="17"/>
      <c r="RS33" s="8"/>
      <c r="RT33" s="18"/>
      <c r="RU33" s="19">
        <f t="shared" si="69"/>
        <v>0</v>
      </c>
      <c r="RW33" s="2"/>
      <c r="RX33" s="2"/>
      <c r="RY33" s="17"/>
      <c r="RZ33" s="8"/>
      <c r="SA33" s="18"/>
      <c r="SB33" s="19">
        <f t="shared" si="70"/>
        <v>0</v>
      </c>
      <c r="SD33" s="2"/>
      <c r="SE33" s="2"/>
      <c r="SF33" s="17"/>
      <c r="SG33" s="8"/>
      <c r="SH33" s="18"/>
      <c r="SI33" s="19">
        <f t="shared" si="71"/>
        <v>0</v>
      </c>
      <c r="SK33" s="2"/>
      <c r="SL33" s="2"/>
      <c r="SM33" s="17"/>
      <c r="SN33" s="8"/>
      <c r="SO33" s="18"/>
      <c r="SP33" s="19">
        <f t="shared" si="72"/>
        <v>0</v>
      </c>
      <c r="SR33" s="2"/>
      <c r="SS33" s="2"/>
      <c r="ST33" s="17"/>
      <c r="SU33" s="8"/>
      <c r="SV33" s="18"/>
      <c r="SW33" s="19">
        <f t="shared" si="73"/>
        <v>0</v>
      </c>
      <c r="SY33" s="2"/>
      <c r="SZ33" s="2"/>
      <c r="TA33" s="17"/>
      <c r="TB33" s="8"/>
      <c r="TC33" s="18"/>
      <c r="TD33" s="19">
        <f t="shared" si="74"/>
        <v>0</v>
      </c>
      <c r="TF33" s="2"/>
      <c r="TG33" s="2"/>
      <c r="TH33" s="17"/>
      <c r="TI33" s="8"/>
      <c r="TJ33" s="18"/>
      <c r="TK33" s="19">
        <f t="shared" si="75"/>
        <v>0</v>
      </c>
      <c r="TM33" s="2"/>
      <c r="TN33" s="2"/>
      <c r="TO33" s="17"/>
      <c r="TP33" s="8"/>
      <c r="TQ33" s="18"/>
      <c r="TR33" s="19">
        <f t="shared" si="76"/>
        <v>0</v>
      </c>
      <c r="TT33" s="8"/>
      <c r="TU33" s="2"/>
      <c r="TV33" s="17"/>
      <c r="TW33" s="8"/>
      <c r="TX33" s="18"/>
      <c r="TY33" s="19">
        <f t="shared" si="77"/>
        <v>0</v>
      </c>
      <c r="UA33" s="2"/>
      <c r="UB33" s="2"/>
      <c r="UC33" s="17"/>
      <c r="UD33" s="8"/>
      <c r="UE33" s="18"/>
      <c r="UF33" s="19">
        <f t="shared" si="78"/>
        <v>0</v>
      </c>
      <c r="UH33" s="2"/>
      <c r="UI33" s="2"/>
      <c r="UJ33" s="17"/>
      <c r="UK33" s="8"/>
      <c r="UL33" s="18"/>
      <c r="UM33" s="19">
        <f t="shared" si="79"/>
        <v>0</v>
      </c>
      <c r="UO33" s="2"/>
      <c r="UP33" s="2"/>
      <c r="UQ33" s="17"/>
      <c r="UR33" s="8"/>
      <c r="US33" s="18"/>
      <c r="UT33" s="19">
        <f t="shared" si="80"/>
        <v>0</v>
      </c>
      <c r="UV33" s="128"/>
      <c r="UW33" s="37"/>
      <c r="UX33" s="188"/>
      <c r="UY33" s="111"/>
      <c r="UZ33" s="30"/>
      <c r="VA33" s="187">
        <f t="shared" si="81"/>
        <v>0</v>
      </c>
      <c r="VC33" s="8"/>
      <c r="VD33" s="37"/>
      <c r="VE33" s="188"/>
      <c r="VF33" s="209"/>
      <c r="VG33" s="18"/>
      <c r="VH33" s="187">
        <f t="shared" si="82"/>
        <v>0</v>
      </c>
      <c r="VJ33" s="2"/>
      <c r="VK33" s="2"/>
      <c r="VL33" s="17"/>
      <c r="VM33" s="8"/>
      <c r="VN33" s="18"/>
      <c r="VO33" s="19">
        <f t="shared" si="83"/>
        <v>0</v>
      </c>
      <c r="VQ33" s="2"/>
      <c r="VR33" s="2"/>
      <c r="VS33" s="17"/>
      <c r="VT33" s="8"/>
      <c r="VU33" s="18"/>
      <c r="VV33" s="19">
        <f t="shared" si="84"/>
        <v>0</v>
      </c>
      <c r="VX33" s="8"/>
      <c r="VY33" s="2"/>
      <c r="VZ33" s="17"/>
      <c r="WA33" s="8"/>
      <c r="WB33" s="18"/>
      <c r="WC33" s="19">
        <f t="shared" si="85"/>
        <v>0</v>
      </c>
      <c r="WE33" s="2"/>
      <c r="WF33" s="2"/>
      <c r="WG33" s="17"/>
      <c r="WH33" s="8"/>
      <c r="WI33" s="18"/>
      <c r="WJ33" s="19">
        <f t="shared" si="86"/>
        <v>0</v>
      </c>
      <c r="WL33" s="2"/>
      <c r="WM33" s="2"/>
      <c r="WN33" s="17"/>
      <c r="WO33" s="8"/>
      <c r="WP33" s="18"/>
      <c r="WQ33" s="19">
        <f t="shared" si="87"/>
        <v>0</v>
      </c>
      <c r="WS33" s="2"/>
      <c r="WT33" s="2"/>
      <c r="WU33" s="17"/>
      <c r="WV33" s="8"/>
      <c r="WW33" s="18"/>
      <c r="WX33" s="19">
        <f t="shared" si="88"/>
        <v>0</v>
      </c>
      <c r="WZ33" s="2"/>
      <c r="XA33" s="2"/>
      <c r="XB33" s="17"/>
      <c r="XC33" s="8"/>
      <c r="XD33" s="18"/>
      <c r="XE33" s="19">
        <f t="shared" si="0"/>
        <v>0</v>
      </c>
      <c r="XG33" s="2"/>
      <c r="XH33" s="2"/>
      <c r="XI33" s="17"/>
      <c r="XJ33" s="8"/>
      <c r="XK33" s="18"/>
      <c r="XL33" s="19">
        <f t="shared" si="89"/>
        <v>0</v>
      </c>
      <c r="XN33" s="2"/>
      <c r="XO33" s="2"/>
      <c r="XP33" s="17"/>
      <c r="XQ33" s="8"/>
      <c r="XR33" s="18"/>
      <c r="XS33" s="19">
        <f t="shared" si="90"/>
        <v>0</v>
      </c>
      <c r="XU33" s="2"/>
      <c r="XV33" s="2"/>
      <c r="XW33" s="17"/>
      <c r="XX33" s="8"/>
      <c r="XY33" s="18"/>
      <c r="XZ33" s="19">
        <f t="shared" si="91"/>
        <v>0</v>
      </c>
      <c r="YB33" s="2"/>
      <c r="YC33" s="2"/>
      <c r="YD33" s="17"/>
      <c r="YE33" s="8"/>
      <c r="YF33" s="18"/>
      <c r="YG33" s="19">
        <f t="shared" si="92"/>
        <v>0</v>
      </c>
      <c r="YI33" s="2"/>
      <c r="YJ33" s="2"/>
      <c r="YK33" s="17"/>
      <c r="YL33" s="8"/>
      <c r="YM33" s="18"/>
      <c r="YN33" s="19">
        <f t="shared" si="93"/>
        <v>0</v>
      </c>
      <c r="YP33" s="8"/>
      <c r="YQ33" s="2"/>
      <c r="YR33" s="17"/>
      <c r="YS33" s="8"/>
      <c r="YT33" s="18"/>
      <c r="YU33" s="19">
        <f t="shared" si="94"/>
        <v>0</v>
      </c>
      <c r="YW33" s="2"/>
      <c r="YX33" s="2"/>
      <c r="YY33" s="17"/>
      <c r="YZ33" s="8"/>
      <c r="ZA33" s="18"/>
      <c r="ZB33" s="19">
        <f t="shared" si="95"/>
        <v>0</v>
      </c>
      <c r="ZD33" s="2"/>
      <c r="ZE33" s="2"/>
      <c r="ZF33" s="17"/>
      <c r="ZG33" s="8"/>
      <c r="ZH33" s="18"/>
      <c r="ZI33" s="19">
        <f t="shared" si="96"/>
        <v>0</v>
      </c>
      <c r="ZK33" s="2"/>
      <c r="ZL33" s="2"/>
      <c r="ZM33" s="17"/>
      <c r="ZN33" s="8"/>
      <c r="ZO33" s="18"/>
      <c r="ZP33" s="19">
        <f t="shared" si="97"/>
        <v>0</v>
      </c>
      <c r="ZR33" s="2"/>
      <c r="ZS33" s="2"/>
      <c r="ZT33" s="17"/>
      <c r="ZU33" s="8"/>
      <c r="ZV33" s="18"/>
      <c r="ZW33" s="19">
        <f t="shared" si="98"/>
        <v>0</v>
      </c>
      <c r="ZY33" s="2"/>
      <c r="ZZ33" s="2"/>
      <c r="AAA33" s="17"/>
      <c r="AAB33" s="8"/>
      <c r="AAC33" s="18"/>
      <c r="AAD33" s="19">
        <f t="shared" si="99"/>
        <v>0</v>
      </c>
      <c r="AAF33" s="2"/>
      <c r="AAG33" s="2"/>
      <c r="AAH33" s="17"/>
      <c r="AAI33" s="8"/>
      <c r="AAJ33" s="18"/>
      <c r="AAK33" s="19">
        <f t="shared" si="100"/>
        <v>0</v>
      </c>
      <c r="AAM33" s="2"/>
      <c r="AAN33" s="2"/>
      <c r="AAO33" s="17"/>
      <c r="AAP33" s="8"/>
      <c r="AAQ33" s="18"/>
      <c r="AAR33" s="19">
        <f t="shared" si="101"/>
        <v>0</v>
      </c>
      <c r="AAT33" s="2"/>
      <c r="AAU33" s="2"/>
      <c r="AAV33" s="17"/>
      <c r="AAW33" s="8"/>
      <c r="AAX33" s="18"/>
      <c r="AAY33" s="19">
        <f t="shared" si="137"/>
        <v>0</v>
      </c>
      <c r="ABA33" s="2"/>
      <c r="ABB33" s="2"/>
      <c r="ABC33" s="17"/>
      <c r="ABD33" s="8"/>
      <c r="ABE33" s="18"/>
      <c r="ABF33" s="19">
        <f t="shared" si="102"/>
        <v>0</v>
      </c>
      <c r="ABH33" s="2"/>
      <c r="ABI33" s="2"/>
      <c r="ABJ33" s="17"/>
      <c r="ABK33" s="8"/>
      <c r="ABL33" s="18"/>
      <c r="ABM33" s="19">
        <f t="shared" si="103"/>
        <v>0</v>
      </c>
      <c r="ABO33" s="2"/>
      <c r="ABP33" s="2"/>
      <c r="ABQ33" s="17"/>
      <c r="ABR33" s="8"/>
      <c r="ABS33" s="18"/>
      <c r="ABT33" s="19">
        <f t="shared" si="139"/>
        <v>0</v>
      </c>
      <c r="ABV33" s="2"/>
      <c r="ABW33" s="2"/>
      <c r="ABX33" s="17"/>
      <c r="ABY33" s="8"/>
      <c r="ABZ33" s="18"/>
      <c r="ACA33" s="19">
        <f t="shared" si="104"/>
        <v>0</v>
      </c>
      <c r="ACC33" s="2"/>
      <c r="ACD33" s="2"/>
      <c r="ACE33" s="17"/>
      <c r="ACF33" s="8"/>
      <c r="ACG33" s="18"/>
      <c r="ACH33" s="19">
        <f t="shared" si="105"/>
        <v>0</v>
      </c>
      <c r="ACJ33" s="2"/>
      <c r="ACK33" s="2"/>
      <c r="ACL33" s="17"/>
      <c r="ACM33" s="8"/>
      <c r="ACN33" s="18"/>
      <c r="ACO33" s="19">
        <f t="shared" si="106"/>
        <v>0</v>
      </c>
      <c r="ACQ33" s="2"/>
      <c r="ACR33" s="2"/>
      <c r="ACS33" s="17"/>
      <c r="ACT33" s="8"/>
      <c r="ACU33" s="18"/>
      <c r="ACV33" s="19">
        <f t="shared" si="138"/>
        <v>0</v>
      </c>
      <c r="ACX33" s="2"/>
      <c r="ACY33" s="2"/>
      <c r="ACZ33" s="17"/>
      <c r="ADA33" s="8"/>
      <c r="ADB33" s="18"/>
      <c r="ADC33" s="19">
        <f t="shared" si="107"/>
        <v>0</v>
      </c>
      <c r="ADE33" s="2"/>
      <c r="ADF33" s="2"/>
      <c r="ADG33" s="17"/>
      <c r="ADH33" s="8"/>
      <c r="ADI33" s="18"/>
      <c r="ADJ33" s="19">
        <f t="shared" si="108"/>
        <v>0</v>
      </c>
      <c r="ADL33" s="2"/>
      <c r="ADM33" s="2"/>
      <c r="ADN33" s="17"/>
      <c r="ADO33" s="8"/>
      <c r="ADP33" s="18"/>
      <c r="ADQ33" s="19">
        <f t="shared" si="109"/>
        <v>0</v>
      </c>
      <c r="ADS33" s="2"/>
      <c r="ADT33" s="2"/>
      <c r="ADU33" s="17"/>
      <c r="ADV33" s="8"/>
      <c r="ADW33" s="18"/>
      <c r="ADX33" s="19">
        <f t="shared" si="110"/>
        <v>0</v>
      </c>
      <c r="ADZ33" s="2"/>
      <c r="AEA33" s="2"/>
      <c r="AEB33" s="17"/>
      <c r="AEC33" s="8"/>
      <c r="AED33" s="18"/>
      <c r="AEE33" s="19">
        <f t="shared" si="111"/>
        <v>0</v>
      </c>
      <c r="AEG33" s="2"/>
      <c r="AEH33" s="2"/>
      <c r="AEI33" s="17"/>
      <c r="AEJ33" s="8"/>
      <c r="AEK33" s="18"/>
      <c r="AEL33" s="19">
        <f t="shared" si="112"/>
        <v>0</v>
      </c>
      <c r="AEN33" s="2"/>
      <c r="AEO33" s="2"/>
      <c r="AEP33" s="17"/>
      <c r="AEQ33" s="8"/>
      <c r="AER33" s="18"/>
      <c r="AES33" s="19">
        <f t="shared" si="113"/>
        <v>0</v>
      </c>
      <c r="AEU33" s="2"/>
      <c r="AEV33" s="2"/>
      <c r="AEW33" s="17"/>
      <c r="AEX33" s="8"/>
      <c r="AEY33" s="18"/>
      <c r="AEZ33" s="19">
        <f t="shared" si="144"/>
        <v>0</v>
      </c>
      <c r="AFB33" s="2"/>
      <c r="AFC33" s="2"/>
      <c r="AFD33" s="17"/>
      <c r="AFE33" s="8"/>
      <c r="AFF33" s="18"/>
      <c r="AFG33" s="19">
        <f t="shared" si="115"/>
        <v>0</v>
      </c>
      <c r="AFI33" s="2"/>
      <c r="AFJ33" s="2"/>
      <c r="AFK33" s="17"/>
      <c r="AFL33" s="8"/>
      <c r="AFM33" s="18"/>
      <c r="AFN33" s="19">
        <f t="shared" si="116"/>
        <v>0</v>
      </c>
      <c r="AFP33" s="2"/>
      <c r="AFQ33" s="2"/>
      <c r="AFR33" s="17"/>
      <c r="AFS33" s="8"/>
      <c r="AFT33" s="18"/>
      <c r="AFU33" s="19">
        <f t="shared" si="117"/>
        <v>0</v>
      </c>
      <c r="AFW33" s="2"/>
      <c r="AFX33" s="2"/>
      <c r="AFY33" s="17"/>
      <c r="AFZ33" s="8"/>
      <c r="AGA33" s="18"/>
      <c r="AGB33" s="19">
        <f t="shared" si="118"/>
        <v>0</v>
      </c>
      <c r="AGD33" s="2"/>
      <c r="AGE33" s="2"/>
      <c r="AGF33" s="17"/>
      <c r="AGG33" s="8"/>
      <c r="AGH33" s="18"/>
      <c r="AGI33" s="19">
        <f t="shared" si="119"/>
        <v>0</v>
      </c>
      <c r="AGK33" s="2"/>
      <c r="AGL33" s="2"/>
      <c r="AGM33" s="17"/>
      <c r="AGN33" s="8"/>
      <c r="AGO33" s="18"/>
      <c r="AGP33" s="19">
        <f t="shared" si="145"/>
        <v>0</v>
      </c>
      <c r="AGR33" s="2"/>
      <c r="AGS33" s="2"/>
      <c r="AGT33" s="17"/>
      <c r="AGU33" s="8"/>
      <c r="AGV33" s="18"/>
      <c r="AGW33" s="19">
        <f t="shared" si="121"/>
        <v>0</v>
      </c>
      <c r="AGY33" s="2"/>
      <c r="AGZ33" s="2"/>
      <c r="AHA33" s="17"/>
      <c r="AHB33" s="8"/>
      <c r="AHC33" s="18"/>
      <c r="AHD33" s="19">
        <f t="shared" si="122"/>
        <v>0</v>
      </c>
      <c r="AHF33" s="2"/>
      <c r="AHG33" s="2"/>
      <c r="AHH33" s="17"/>
      <c r="AHI33" s="8"/>
      <c r="AHJ33" s="18"/>
      <c r="AHK33" s="19">
        <f t="shared" si="123"/>
        <v>0</v>
      </c>
      <c r="AHM33" s="2"/>
      <c r="AHN33" s="2"/>
      <c r="AHO33" s="17"/>
      <c r="AHP33" s="8"/>
      <c r="AHQ33" s="18"/>
      <c r="AHR33" s="19">
        <f t="shared" si="124"/>
        <v>0</v>
      </c>
      <c r="AHT33" s="2"/>
      <c r="AHU33" s="2"/>
      <c r="AHV33" s="17"/>
      <c r="AHW33" s="8"/>
      <c r="AHX33" s="18"/>
      <c r="AHY33" s="19">
        <f t="shared" si="125"/>
        <v>0</v>
      </c>
      <c r="AIA33" s="2"/>
      <c r="AIB33" s="2"/>
      <c r="AIC33" s="17"/>
      <c r="AID33" s="8"/>
      <c r="AIE33" s="18"/>
      <c r="AIF33" s="19">
        <f t="shared" si="126"/>
        <v>0</v>
      </c>
      <c r="AIH33" s="2"/>
      <c r="AII33" s="2"/>
      <c r="AIJ33" s="17"/>
      <c r="AIK33" s="8"/>
      <c r="AIL33" s="18"/>
      <c r="AIM33" s="19">
        <f t="shared" si="127"/>
        <v>0</v>
      </c>
      <c r="AIO33" s="2"/>
      <c r="AIP33" s="2"/>
      <c r="AIQ33" s="17"/>
      <c r="AIR33" s="8"/>
      <c r="AIS33" s="18"/>
      <c r="AIT33" s="19">
        <f t="shared" si="128"/>
        <v>0</v>
      </c>
      <c r="AIV33" s="2"/>
      <c r="AIW33" s="2"/>
      <c r="AIX33" s="17"/>
      <c r="AIY33" s="8"/>
      <c r="AIZ33" s="18"/>
      <c r="AJA33" s="19">
        <f t="shared" si="129"/>
        <v>0</v>
      </c>
      <c r="AJC33" s="2"/>
      <c r="AJD33" s="2"/>
      <c r="AJE33" s="17"/>
      <c r="AJF33" s="8"/>
      <c r="AJG33" s="18"/>
      <c r="AJH33" s="19">
        <f t="shared" si="130"/>
        <v>0</v>
      </c>
      <c r="AJJ33" s="27"/>
      <c r="AJK33" s="27"/>
      <c r="AJL33" s="25"/>
      <c r="AJM33" s="143"/>
      <c r="AJN33" s="30"/>
      <c r="AJO33" s="19">
        <f t="shared" si="131"/>
        <v>0</v>
      </c>
      <c r="AJQ33" s="27"/>
      <c r="AJR33" s="27"/>
      <c r="AJS33" s="25"/>
      <c r="AJT33" s="143"/>
      <c r="AJU33" s="30"/>
      <c r="AJV33" s="19">
        <f t="shared" si="132"/>
        <v>0</v>
      </c>
      <c r="AJX33" s="27"/>
      <c r="AJY33" s="27"/>
      <c r="AJZ33" s="25"/>
      <c r="AKA33" s="143"/>
      <c r="AKB33" s="30"/>
      <c r="AKC33" s="19">
        <f t="shared" si="133"/>
        <v>0</v>
      </c>
      <c r="AKE33" s="2"/>
      <c r="AKF33" s="2"/>
      <c r="AKG33" s="17"/>
      <c r="AKH33" s="18"/>
      <c r="AKI33" s="18"/>
      <c r="AKJ33" s="19">
        <f t="shared" si="134"/>
        <v>0</v>
      </c>
    </row>
    <row r="34" spans="1:972">
      <c r="A34" s="2"/>
      <c r="B34" s="2"/>
      <c r="C34" s="17"/>
      <c r="D34" s="8"/>
      <c r="E34" s="18"/>
      <c r="F34" s="19">
        <f t="shared" si="2"/>
        <v>0</v>
      </c>
      <c r="H34" s="2"/>
      <c r="I34" s="2"/>
      <c r="J34" s="24"/>
      <c r="K34" s="8"/>
      <c r="L34" s="18"/>
      <c r="M34" s="19">
        <f t="shared" si="140"/>
        <v>0</v>
      </c>
      <c r="O34" s="2"/>
      <c r="P34" s="2"/>
      <c r="Q34" s="24"/>
      <c r="R34" s="8"/>
      <c r="S34" s="18"/>
      <c r="T34" s="19">
        <f t="shared" si="4"/>
        <v>0</v>
      </c>
      <c r="V34" s="2"/>
      <c r="W34" s="2"/>
      <c r="X34" s="17"/>
      <c r="Y34" s="8"/>
      <c r="Z34" s="18"/>
      <c r="AA34" s="19">
        <f t="shared" si="5"/>
        <v>0</v>
      </c>
      <c r="AC34" s="2"/>
      <c r="AD34" s="2"/>
      <c r="AE34" s="17"/>
      <c r="AF34" s="8"/>
      <c r="AG34" s="18"/>
      <c r="AH34" s="19">
        <f t="shared" si="143"/>
        <v>0</v>
      </c>
      <c r="AJ34" s="2"/>
      <c r="AK34" s="2"/>
      <c r="AL34" s="17"/>
      <c r="AM34" s="8"/>
      <c r="AN34" s="18"/>
      <c r="AO34" s="19">
        <f t="shared" si="7"/>
        <v>0</v>
      </c>
      <c r="AQ34" s="2"/>
      <c r="AR34" s="2"/>
      <c r="AS34" s="17"/>
      <c r="AT34" s="8"/>
      <c r="AU34" s="18"/>
      <c r="AV34" s="19">
        <f t="shared" si="8"/>
        <v>0</v>
      </c>
      <c r="AX34" s="2"/>
      <c r="AY34" s="2"/>
      <c r="AZ34" s="17"/>
      <c r="BA34" s="8"/>
      <c r="BB34" s="18"/>
      <c r="BC34" s="19">
        <f t="shared" si="9"/>
        <v>0</v>
      </c>
      <c r="BE34" s="2"/>
      <c r="BF34" s="2"/>
      <c r="BG34" s="17"/>
      <c r="BH34" s="8"/>
      <c r="BI34" s="18"/>
      <c r="BJ34" s="19">
        <f t="shared" si="10"/>
        <v>0</v>
      </c>
      <c r="BL34" s="2"/>
      <c r="BM34" s="2"/>
      <c r="BN34" s="17"/>
      <c r="BO34" s="8"/>
      <c r="BP34" s="18"/>
      <c r="BQ34" s="19">
        <f t="shared" si="136"/>
        <v>0</v>
      </c>
      <c r="BS34" s="2"/>
      <c r="BT34" s="2"/>
      <c r="BU34" s="17"/>
      <c r="BV34" s="8"/>
      <c r="BW34" s="18"/>
      <c r="BX34" s="19">
        <f t="shared" si="11"/>
        <v>0</v>
      </c>
      <c r="BZ34" s="2"/>
      <c r="CA34" s="2"/>
      <c r="CB34" s="17"/>
      <c r="CC34" s="8"/>
      <c r="CD34" s="18"/>
      <c r="CE34" s="19">
        <f t="shared" si="135"/>
        <v>0</v>
      </c>
      <c r="CG34" s="2"/>
      <c r="CH34" s="2"/>
      <c r="CI34" s="17"/>
      <c r="CJ34" s="8"/>
      <c r="CK34" s="18"/>
      <c r="CL34" s="19">
        <f t="shared" si="141"/>
        <v>0</v>
      </c>
      <c r="CN34" s="2"/>
      <c r="CO34" s="2"/>
      <c r="CP34" s="17"/>
      <c r="CQ34" s="8"/>
      <c r="CR34" s="18"/>
      <c r="CS34" s="19">
        <f t="shared" ref="CS34:CS43" si="146">CS33+CP34-CR34</f>
        <v>0</v>
      </c>
      <c r="CU34" s="2"/>
      <c r="CV34" s="2"/>
      <c r="CW34" s="17"/>
      <c r="CX34" s="8"/>
      <c r="CY34" s="18"/>
      <c r="CZ34" s="19">
        <f t="shared" si="14"/>
        <v>0</v>
      </c>
      <c r="DB34" s="2"/>
      <c r="DC34" s="2"/>
      <c r="DD34" s="17"/>
      <c r="DE34" s="8"/>
      <c r="DF34" s="18"/>
      <c r="DG34" s="19">
        <f t="shared" si="15"/>
        <v>0</v>
      </c>
      <c r="DI34" s="2"/>
      <c r="DJ34" s="2"/>
      <c r="DK34" s="17"/>
      <c r="DL34" s="8"/>
      <c r="DM34" s="18"/>
      <c r="DN34" s="19">
        <f t="shared" si="16"/>
        <v>0</v>
      </c>
      <c r="DP34" s="2"/>
      <c r="DQ34" s="2"/>
      <c r="DR34" s="17"/>
      <c r="DS34" s="8"/>
      <c r="DT34" s="18"/>
      <c r="DU34" s="19">
        <f t="shared" si="17"/>
        <v>0</v>
      </c>
      <c r="DW34" s="2"/>
      <c r="DX34" s="2"/>
      <c r="DY34" s="17"/>
      <c r="DZ34" s="8"/>
      <c r="EA34" s="18"/>
      <c r="EB34" s="19">
        <f t="shared" si="18"/>
        <v>0</v>
      </c>
      <c r="ED34" s="2"/>
      <c r="EE34" s="2"/>
      <c r="EF34" s="17"/>
      <c r="EG34" s="8"/>
      <c r="EH34" s="18"/>
      <c r="EI34" s="19">
        <f t="shared" si="19"/>
        <v>0</v>
      </c>
      <c r="EK34" s="2"/>
      <c r="EL34" s="2"/>
      <c r="EM34" s="17"/>
      <c r="EN34" s="8"/>
      <c r="EO34" s="18"/>
      <c r="EP34" s="19">
        <f t="shared" si="20"/>
        <v>0</v>
      </c>
      <c r="ER34" s="2"/>
      <c r="ES34" s="2"/>
      <c r="ET34" s="17"/>
      <c r="EU34" s="8"/>
      <c r="EV34" s="18"/>
      <c r="EW34" s="19">
        <f t="shared" si="21"/>
        <v>0</v>
      </c>
      <c r="EY34" s="2"/>
      <c r="EZ34" s="2"/>
      <c r="FA34" s="17"/>
      <c r="FB34" s="8"/>
      <c r="FC34" s="18"/>
      <c r="FD34" s="19">
        <f t="shared" si="22"/>
        <v>0</v>
      </c>
      <c r="FF34" s="2"/>
      <c r="FG34" s="2"/>
      <c r="FH34" s="186"/>
      <c r="FI34" s="36"/>
      <c r="FJ34" s="18"/>
      <c r="FK34" s="187">
        <f t="shared" si="23"/>
        <v>0</v>
      </c>
      <c r="FM34" s="2"/>
      <c r="FN34" s="2"/>
      <c r="FO34" s="186"/>
      <c r="FP34" s="36"/>
      <c r="FQ34" s="18"/>
      <c r="FR34" s="187">
        <f t="shared" si="24"/>
        <v>0</v>
      </c>
      <c r="FT34" s="2"/>
      <c r="FU34" s="2"/>
      <c r="FV34" s="17"/>
      <c r="FW34" s="8"/>
      <c r="FX34" s="18"/>
      <c r="FY34" s="19">
        <f t="shared" si="25"/>
        <v>0</v>
      </c>
      <c r="GA34" s="2"/>
      <c r="GB34" s="2"/>
      <c r="GC34" s="17"/>
      <c r="GD34" s="8"/>
      <c r="GE34" s="18"/>
      <c r="GF34" s="19">
        <f t="shared" si="142"/>
        <v>0</v>
      </c>
      <c r="GH34" s="2"/>
      <c r="GI34" s="2"/>
      <c r="GJ34" s="17"/>
      <c r="GK34" s="8"/>
      <c r="GL34" s="18"/>
      <c r="GM34" s="19">
        <f t="shared" si="27"/>
        <v>0</v>
      </c>
      <c r="GO34" s="2"/>
      <c r="GP34" s="2"/>
      <c r="GQ34" s="17"/>
      <c r="GR34" s="8"/>
      <c r="GS34" s="18"/>
      <c r="GT34" s="19">
        <f t="shared" si="28"/>
        <v>0</v>
      </c>
      <c r="GV34" s="2"/>
      <c r="GW34" s="2"/>
      <c r="GX34" s="17"/>
      <c r="GY34" s="8"/>
      <c r="GZ34" s="18"/>
      <c r="HA34" s="19">
        <f t="shared" si="29"/>
        <v>0</v>
      </c>
      <c r="HC34" s="2"/>
      <c r="HD34" s="2"/>
      <c r="HE34" s="17"/>
      <c r="HF34" s="8"/>
      <c r="HG34" s="18"/>
      <c r="HH34" s="19">
        <f t="shared" si="30"/>
        <v>0</v>
      </c>
      <c r="HJ34" s="2"/>
      <c r="HK34" s="2"/>
      <c r="HL34" s="17"/>
      <c r="HM34" s="8"/>
      <c r="HN34" s="18"/>
      <c r="HO34" s="19">
        <f t="shared" si="31"/>
        <v>0</v>
      </c>
      <c r="HQ34" s="2"/>
      <c r="HR34" s="2"/>
      <c r="HS34" s="17"/>
      <c r="HT34" s="8"/>
      <c r="HU34" s="18"/>
      <c r="HV34" s="19">
        <f t="shared" si="32"/>
        <v>0</v>
      </c>
      <c r="HX34" s="2"/>
      <c r="HY34" s="2"/>
      <c r="HZ34" s="17"/>
      <c r="IA34" s="8"/>
      <c r="IB34" s="18"/>
      <c r="IC34" s="19">
        <f t="shared" si="33"/>
        <v>0</v>
      </c>
      <c r="IE34" s="2"/>
      <c r="IF34" s="2"/>
      <c r="IG34" s="17"/>
      <c r="IH34" s="8"/>
      <c r="II34" s="18"/>
      <c r="IJ34" s="19">
        <f t="shared" si="34"/>
        <v>0</v>
      </c>
      <c r="IL34" s="2"/>
      <c r="IM34" s="2"/>
      <c r="IN34" s="17"/>
      <c r="IO34" s="8"/>
      <c r="IP34" s="18"/>
      <c r="IQ34" s="19">
        <f t="shared" si="35"/>
        <v>0</v>
      </c>
      <c r="IS34" s="69"/>
      <c r="IT34" s="2"/>
      <c r="IU34" s="17"/>
      <c r="IV34" s="8"/>
      <c r="IW34" s="18"/>
      <c r="IX34" s="19">
        <f t="shared" si="36"/>
        <v>0</v>
      </c>
      <c r="IZ34" s="69"/>
      <c r="JA34" s="2"/>
      <c r="JB34" s="17"/>
      <c r="JC34" s="8"/>
      <c r="JD34" s="18"/>
      <c r="JE34" s="19">
        <f t="shared" si="37"/>
        <v>0</v>
      </c>
      <c r="JG34" s="69"/>
      <c r="JH34" s="2"/>
      <c r="JI34" s="17"/>
      <c r="JJ34" s="8"/>
      <c r="JK34" s="18"/>
      <c r="JL34" s="19">
        <f t="shared" si="38"/>
        <v>0</v>
      </c>
      <c r="JN34" s="69"/>
      <c r="JO34" s="2"/>
      <c r="JP34" s="17"/>
      <c r="JQ34" s="8"/>
      <c r="JR34" s="18"/>
      <c r="JS34" s="19">
        <f t="shared" si="39"/>
        <v>0</v>
      </c>
      <c r="JU34" s="69"/>
      <c r="JV34" s="2"/>
      <c r="JW34" s="17"/>
      <c r="JX34" s="8"/>
      <c r="JY34" s="18"/>
      <c r="JZ34" s="19">
        <f t="shared" si="40"/>
        <v>0</v>
      </c>
      <c r="KB34" s="69"/>
      <c r="KC34" s="2"/>
      <c r="KD34" s="17"/>
      <c r="KE34" s="8"/>
      <c r="KF34" s="18"/>
      <c r="KG34" s="19">
        <f t="shared" si="41"/>
        <v>0</v>
      </c>
      <c r="KI34" s="69"/>
      <c r="KJ34" s="2"/>
      <c r="KK34" s="17"/>
      <c r="KL34" s="8"/>
      <c r="KM34" s="18"/>
      <c r="KN34" s="19">
        <f t="shared" si="42"/>
        <v>0</v>
      </c>
      <c r="KP34" s="69"/>
      <c r="KQ34" s="2"/>
      <c r="KR34" s="17"/>
      <c r="KS34" s="8"/>
      <c r="KT34" s="18"/>
      <c r="KU34" s="19">
        <f t="shared" si="43"/>
        <v>0</v>
      </c>
      <c r="KW34" s="69"/>
      <c r="KX34" s="2"/>
      <c r="KY34" s="17"/>
      <c r="KZ34" s="8"/>
      <c r="LA34" s="18"/>
      <c r="LB34" s="19">
        <f t="shared" si="44"/>
        <v>0</v>
      </c>
      <c r="LD34" s="69"/>
      <c r="LE34" s="2"/>
      <c r="LF34" s="17"/>
      <c r="LG34" s="8"/>
      <c r="LH34" s="18"/>
      <c r="LI34" s="19">
        <f t="shared" si="45"/>
        <v>0</v>
      </c>
      <c r="LK34" s="69"/>
      <c r="LL34" s="2"/>
      <c r="LM34" s="17"/>
      <c r="LN34" s="8"/>
      <c r="LO34" s="18"/>
      <c r="LP34" s="19">
        <f t="shared" si="46"/>
        <v>0</v>
      </c>
      <c r="LR34" s="69"/>
      <c r="LS34" s="2"/>
      <c r="LT34" s="17"/>
      <c r="LU34" s="8"/>
      <c r="LV34" s="18"/>
      <c r="LW34" s="19">
        <f t="shared" si="47"/>
        <v>0</v>
      </c>
      <c r="LY34" s="69"/>
      <c r="LZ34" s="2"/>
      <c r="MA34" s="17"/>
      <c r="MB34" s="8"/>
      <c r="MC34" s="18"/>
      <c r="MD34" s="19">
        <f t="shared" si="48"/>
        <v>0</v>
      </c>
      <c r="MF34" s="2"/>
      <c r="MG34" s="2"/>
      <c r="MH34" s="17"/>
      <c r="MI34" s="8"/>
      <c r="MJ34" s="18"/>
      <c r="MK34" s="19">
        <f t="shared" si="49"/>
        <v>0</v>
      </c>
      <c r="MM34" s="2"/>
      <c r="MN34" s="2"/>
      <c r="MO34" s="17"/>
      <c r="MP34" s="8"/>
      <c r="MQ34" s="18"/>
      <c r="MR34" s="19">
        <f t="shared" si="50"/>
        <v>0</v>
      </c>
      <c r="MT34" s="2"/>
      <c r="MU34" s="2"/>
      <c r="MV34" s="17"/>
      <c r="MW34" s="8"/>
      <c r="MX34" s="18"/>
      <c r="MY34" s="19">
        <f t="shared" si="51"/>
        <v>0</v>
      </c>
      <c r="NA34" s="2"/>
      <c r="NB34" s="2"/>
      <c r="NC34" s="17"/>
      <c r="ND34" s="8"/>
      <c r="NE34" s="18"/>
      <c r="NF34" s="19">
        <f t="shared" si="52"/>
        <v>0</v>
      </c>
      <c r="NH34" s="2"/>
      <c r="NI34" s="2"/>
      <c r="NJ34" s="17"/>
      <c r="NK34" s="8"/>
      <c r="NL34" s="18"/>
      <c r="NM34" s="19">
        <f t="shared" si="53"/>
        <v>0</v>
      </c>
      <c r="NO34" s="2"/>
      <c r="NP34" s="2"/>
      <c r="NQ34" s="17"/>
      <c r="NR34" s="8"/>
      <c r="NS34" s="18"/>
      <c r="NT34" s="19">
        <f t="shared" si="54"/>
        <v>0</v>
      </c>
      <c r="NV34" s="2"/>
      <c r="NW34" s="2"/>
      <c r="NX34" s="17"/>
      <c r="NY34" s="8"/>
      <c r="NZ34" s="18"/>
      <c r="OA34" s="19">
        <f t="shared" si="55"/>
        <v>0</v>
      </c>
      <c r="OC34" s="2"/>
      <c r="OD34" s="2"/>
      <c r="OE34" s="17"/>
      <c r="OF34" s="8"/>
      <c r="OG34" s="18"/>
      <c r="OH34" s="19">
        <f t="shared" si="56"/>
        <v>0</v>
      </c>
      <c r="OJ34" s="2"/>
      <c r="OK34" s="2"/>
      <c r="OL34" s="17"/>
      <c r="OM34" s="8"/>
      <c r="ON34" s="18"/>
      <c r="OO34" s="19">
        <f t="shared" si="57"/>
        <v>0</v>
      </c>
      <c r="OQ34" s="2"/>
      <c r="OR34" s="2"/>
      <c r="OS34" s="17"/>
      <c r="OT34" s="8"/>
      <c r="OU34" s="18"/>
      <c r="OV34" s="19">
        <f t="shared" si="58"/>
        <v>0</v>
      </c>
      <c r="OX34" s="2"/>
      <c r="OY34" s="2"/>
      <c r="OZ34" s="17"/>
      <c r="PA34" s="8"/>
      <c r="PB34" s="18"/>
      <c r="PC34" s="19">
        <f t="shared" si="59"/>
        <v>0</v>
      </c>
      <c r="PE34" s="2"/>
      <c r="PF34" s="2"/>
      <c r="PG34" s="17"/>
      <c r="PH34" s="8"/>
      <c r="PI34" s="18"/>
      <c r="PJ34" s="19">
        <f t="shared" si="60"/>
        <v>0</v>
      </c>
      <c r="PL34" s="2"/>
      <c r="PM34" s="2"/>
      <c r="PN34" s="17"/>
      <c r="PO34" s="8"/>
      <c r="PP34" s="18"/>
      <c r="PQ34" s="19">
        <f t="shared" si="61"/>
        <v>0</v>
      </c>
      <c r="PS34" s="2"/>
      <c r="PT34" s="2"/>
      <c r="PU34" s="17"/>
      <c r="PV34" s="8"/>
      <c r="PW34" s="18"/>
      <c r="PX34" s="19">
        <f t="shared" si="62"/>
        <v>0</v>
      </c>
      <c r="PZ34" s="2"/>
      <c r="QA34" s="2"/>
      <c r="QB34" s="17"/>
      <c r="QC34" s="8"/>
      <c r="QD34" s="18"/>
      <c r="QE34" s="19">
        <f t="shared" si="63"/>
        <v>0</v>
      </c>
      <c r="QG34" s="2"/>
      <c r="QH34" s="2"/>
      <c r="QI34" s="17"/>
      <c r="QJ34" s="8"/>
      <c r="QK34" s="18"/>
      <c r="QL34" s="19">
        <f t="shared" si="64"/>
        <v>0</v>
      </c>
      <c r="QN34" s="2"/>
      <c r="QO34" s="2"/>
      <c r="QP34" s="17"/>
      <c r="QQ34" s="8"/>
      <c r="QR34" s="18"/>
      <c r="QS34" s="19">
        <f t="shared" si="65"/>
        <v>0</v>
      </c>
      <c r="QU34" s="2"/>
      <c r="QV34" s="2"/>
      <c r="QW34" s="17"/>
      <c r="QX34" s="8"/>
      <c r="QY34" s="18"/>
      <c r="QZ34" s="19">
        <f t="shared" si="66"/>
        <v>0</v>
      </c>
      <c r="RB34" s="2"/>
      <c r="RC34" s="2"/>
      <c r="RD34" s="17"/>
      <c r="RE34" s="8"/>
      <c r="RF34" s="18"/>
      <c r="RG34" s="19">
        <f t="shared" si="67"/>
        <v>0</v>
      </c>
      <c r="RI34" s="2"/>
      <c r="RJ34" s="2"/>
      <c r="RK34" s="17"/>
      <c r="RL34" s="8"/>
      <c r="RM34" s="18"/>
      <c r="RN34" s="19">
        <f t="shared" si="68"/>
        <v>0</v>
      </c>
      <c r="RP34" s="2"/>
      <c r="RQ34" s="2"/>
      <c r="RR34" s="17"/>
      <c r="RS34" s="8"/>
      <c r="RT34" s="18"/>
      <c r="RU34" s="19">
        <f t="shared" si="69"/>
        <v>0</v>
      </c>
      <c r="RW34" s="2"/>
      <c r="RX34" s="2"/>
      <c r="RY34" s="17"/>
      <c r="RZ34" s="8"/>
      <c r="SA34" s="18"/>
      <c r="SB34" s="19">
        <f t="shared" si="70"/>
        <v>0</v>
      </c>
      <c r="SD34" s="2"/>
      <c r="SE34" s="2"/>
      <c r="SF34" s="17"/>
      <c r="SG34" s="8"/>
      <c r="SH34" s="18"/>
      <c r="SI34" s="19">
        <f t="shared" si="71"/>
        <v>0</v>
      </c>
      <c r="SK34" s="2"/>
      <c r="SL34" s="2"/>
      <c r="SM34" s="17"/>
      <c r="SN34" s="8"/>
      <c r="SO34" s="18"/>
      <c r="SP34" s="19">
        <f t="shared" si="72"/>
        <v>0</v>
      </c>
      <c r="SR34" s="2"/>
      <c r="SS34" s="2"/>
      <c r="ST34" s="17"/>
      <c r="SU34" s="8"/>
      <c r="SV34" s="18"/>
      <c r="SW34" s="19">
        <f t="shared" si="73"/>
        <v>0</v>
      </c>
      <c r="SY34" s="2"/>
      <c r="SZ34" s="2"/>
      <c r="TA34" s="17"/>
      <c r="TB34" s="8"/>
      <c r="TC34" s="18"/>
      <c r="TD34" s="19">
        <f t="shared" si="74"/>
        <v>0</v>
      </c>
      <c r="TF34" s="2"/>
      <c r="TG34" s="2"/>
      <c r="TH34" s="17"/>
      <c r="TI34" s="8"/>
      <c r="TJ34" s="18"/>
      <c r="TK34" s="19">
        <f t="shared" si="75"/>
        <v>0</v>
      </c>
      <c r="TM34" s="2"/>
      <c r="TN34" s="2"/>
      <c r="TO34" s="17"/>
      <c r="TP34" s="8"/>
      <c r="TQ34" s="18"/>
      <c r="TR34" s="19">
        <f t="shared" si="76"/>
        <v>0</v>
      </c>
      <c r="TT34" s="8"/>
      <c r="TU34" s="2"/>
      <c r="TV34" s="17"/>
      <c r="TW34" s="8"/>
      <c r="TX34" s="18"/>
      <c r="TY34" s="19">
        <f t="shared" si="77"/>
        <v>0</v>
      </c>
      <c r="UA34" s="2"/>
      <c r="UB34" s="2"/>
      <c r="UC34" s="17"/>
      <c r="UD34" s="8"/>
      <c r="UE34" s="18"/>
      <c r="UF34" s="19">
        <f t="shared" si="78"/>
        <v>0</v>
      </c>
      <c r="UH34" s="2"/>
      <c r="UI34" s="2"/>
      <c r="UJ34" s="17"/>
      <c r="UK34" s="8"/>
      <c r="UL34" s="18"/>
      <c r="UM34" s="19">
        <f t="shared" si="79"/>
        <v>0</v>
      </c>
      <c r="UO34" s="2"/>
      <c r="UP34" s="2"/>
      <c r="UQ34" s="17"/>
      <c r="UR34" s="8"/>
      <c r="US34" s="18"/>
      <c r="UT34" s="19">
        <f t="shared" si="80"/>
        <v>0</v>
      </c>
      <c r="UV34" s="128"/>
      <c r="UW34" s="37"/>
      <c r="UX34" s="188"/>
      <c r="UY34" s="111"/>
      <c r="UZ34" s="30"/>
      <c r="VA34" s="187">
        <f t="shared" si="81"/>
        <v>0</v>
      </c>
      <c r="VC34" s="8"/>
      <c r="VD34" s="37"/>
      <c r="VE34" s="188"/>
      <c r="VF34" s="209"/>
      <c r="VG34" s="18"/>
      <c r="VH34" s="187">
        <f t="shared" si="82"/>
        <v>0</v>
      </c>
      <c r="VJ34" s="2"/>
      <c r="VK34" s="2"/>
      <c r="VL34" s="17"/>
      <c r="VM34" s="8"/>
      <c r="VN34" s="18"/>
      <c r="VO34" s="19">
        <f t="shared" si="83"/>
        <v>0</v>
      </c>
      <c r="VQ34" s="2"/>
      <c r="VR34" s="2"/>
      <c r="VS34" s="17"/>
      <c r="VT34" s="8"/>
      <c r="VU34" s="18"/>
      <c r="VV34" s="19">
        <f t="shared" si="84"/>
        <v>0</v>
      </c>
      <c r="VX34" s="8"/>
      <c r="VY34" s="2"/>
      <c r="VZ34" s="17"/>
      <c r="WA34" s="8"/>
      <c r="WB34" s="18"/>
      <c r="WC34" s="19">
        <f t="shared" si="85"/>
        <v>0</v>
      </c>
      <c r="WE34" s="2"/>
      <c r="WF34" s="2"/>
      <c r="WG34" s="17"/>
      <c r="WH34" s="8"/>
      <c r="WI34" s="18"/>
      <c r="WJ34" s="19">
        <f t="shared" si="86"/>
        <v>0</v>
      </c>
      <c r="WL34" s="2"/>
      <c r="WM34" s="2"/>
      <c r="WN34" s="17"/>
      <c r="WO34" s="8"/>
      <c r="WP34" s="18"/>
      <c r="WQ34" s="19">
        <f t="shared" si="87"/>
        <v>0</v>
      </c>
      <c r="WS34" s="2"/>
      <c r="WT34" s="2"/>
      <c r="WU34" s="17"/>
      <c r="WV34" s="8"/>
      <c r="WW34" s="18"/>
      <c r="WX34" s="19">
        <f t="shared" si="88"/>
        <v>0</v>
      </c>
      <c r="WZ34" s="2"/>
      <c r="XA34" s="2"/>
      <c r="XB34" s="17"/>
      <c r="XC34" s="8"/>
      <c r="XD34" s="18"/>
      <c r="XE34" s="19">
        <f t="shared" si="0"/>
        <v>0</v>
      </c>
      <c r="XG34" s="2"/>
      <c r="XH34" s="2"/>
      <c r="XI34" s="17"/>
      <c r="XJ34" s="8"/>
      <c r="XK34" s="18"/>
      <c r="XL34" s="19">
        <f t="shared" si="89"/>
        <v>0</v>
      </c>
      <c r="XN34" s="2"/>
      <c r="XO34" s="2"/>
      <c r="XP34" s="17"/>
      <c r="XQ34" s="8"/>
      <c r="XR34" s="18"/>
      <c r="XS34" s="19">
        <f t="shared" si="90"/>
        <v>0</v>
      </c>
      <c r="XU34" s="2"/>
      <c r="XV34" s="2"/>
      <c r="XW34" s="17"/>
      <c r="XX34" s="8"/>
      <c r="XY34" s="18"/>
      <c r="XZ34" s="19">
        <f t="shared" si="91"/>
        <v>0</v>
      </c>
      <c r="YB34" s="2"/>
      <c r="YC34" s="2"/>
      <c r="YD34" s="17"/>
      <c r="YE34" s="8"/>
      <c r="YF34" s="18"/>
      <c r="YG34" s="19">
        <f t="shared" si="92"/>
        <v>0</v>
      </c>
      <c r="YI34" s="2"/>
      <c r="YJ34" s="2"/>
      <c r="YK34" s="17"/>
      <c r="YL34" s="8"/>
      <c r="YM34" s="18"/>
      <c r="YN34" s="19">
        <f t="shared" si="93"/>
        <v>0</v>
      </c>
      <c r="YP34" s="8"/>
      <c r="YQ34" s="2"/>
      <c r="YR34" s="17"/>
      <c r="YS34" s="8"/>
      <c r="YT34" s="18"/>
      <c r="YU34" s="19">
        <f t="shared" si="94"/>
        <v>0</v>
      </c>
      <c r="YW34" s="2"/>
      <c r="YX34" s="2"/>
      <c r="YY34" s="17"/>
      <c r="YZ34" s="8"/>
      <c r="ZA34" s="18"/>
      <c r="ZB34" s="19">
        <f t="shared" si="95"/>
        <v>0</v>
      </c>
      <c r="ZD34" s="2"/>
      <c r="ZE34" s="2"/>
      <c r="ZF34" s="17"/>
      <c r="ZG34" s="8"/>
      <c r="ZH34" s="18"/>
      <c r="ZI34" s="19">
        <f t="shared" si="96"/>
        <v>0</v>
      </c>
      <c r="ZK34" s="2"/>
      <c r="ZL34" s="2"/>
      <c r="ZM34" s="17"/>
      <c r="ZN34" s="8"/>
      <c r="ZO34" s="18"/>
      <c r="ZP34" s="19">
        <f t="shared" si="97"/>
        <v>0</v>
      </c>
      <c r="ZR34" s="2"/>
      <c r="ZS34" s="2"/>
      <c r="ZT34" s="17"/>
      <c r="ZU34" s="8"/>
      <c r="ZV34" s="18"/>
      <c r="ZW34" s="19">
        <f t="shared" si="98"/>
        <v>0</v>
      </c>
      <c r="ZY34" s="2"/>
      <c r="ZZ34" s="2"/>
      <c r="AAA34" s="17"/>
      <c r="AAB34" s="8"/>
      <c r="AAC34" s="18"/>
      <c r="AAD34" s="19">
        <f t="shared" si="99"/>
        <v>0</v>
      </c>
      <c r="AAF34" s="2"/>
      <c r="AAG34" s="2"/>
      <c r="AAH34" s="17"/>
      <c r="AAI34" s="8"/>
      <c r="AAJ34" s="18"/>
      <c r="AAK34" s="19">
        <f t="shared" si="100"/>
        <v>0</v>
      </c>
      <c r="AAM34" s="2"/>
      <c r="AAN34" s="2"/>
      <c r="AAO34" s="17"/>
      <c r="AAP34" s="8"/>
      <c r="AAQ34" s="18"/>
      <c r="AAR34" s="19">
        <f t="shared" si="101"/>
        <v>0</v>
      </c>
      <c r="AAT34" s="2"/>
      <c r="AAU34" s="2"/>
      <c r="AAV34" s="17"/>
      <c r="AAW34" s="8"/>
      <c r="AAX34" s="18"/>
      <c r="AAY34" s="19">
        <f t="shared" si="137"/>
        <v>0</v>
      </c>
      <c r="ABA34" s="2"/>
      <c r="ABB34" s="2"/>
      <c r="ABC34" s="17"/>
      <c r="ABD34" s="8"/>
      <c r="ABE34" s="18"/>
      <c r="ABF34" s="19">
        <f t="shared" si="102"/>
        <v>0</v>
      </c>
      <c r="ABH34" s="2"/>
      <c r="ABI34" s="2"/>
      <c r="ABJ34" s="17"/>
      <c r="ABK34" s="8"/>
      <c r="ABL34" s="18"/>
      <c r="ABM34" s="19">
        <f t="shared" si="103"/>
        <v>0</v>
      </c>
      <c r="ABO34" s="2"/>
      <c r="ABP34" s="2"/>
      <c r="ABQ34" s="17"/>
      <c r="ABR34" s="8"/>
      <c r="ABS34" s="18"/>
      <c r="ABT34" s="19">
        <f t="shared" si="139"/>
        <v>0</v>
      </c>
      <c r="ABV34" s="2"/>
      <c r="ABW34" s="2"/>
      <c r="ABX34" s="17"/>
      <c r="ABY34" s="8"/>
      <c r="ABZ34" s="18"/>
      <c r="ACA34" s="19">
        <f t="shared" si="104"/>
        <v>0</v>
      </c>
      <c r="ACC34" s="2"/>
      <c r="ACD34" s="2"/>
      <c r="ACE34" s="17"/>
      <c r="ACF34" s="8"/>
      <c r="ACG34" s="18"/>
      <c r="ACH34" s="19">
        <f t="shared" si="105"/>
        <v>0</v>
      </c>
      <c r="ACJ34" s="2"/>
      <c r="ACK34" s="2"/>
      <c r="ACL34" s="17"/>
      <c r="ACM34" s="8"/>
      <c r="ACN34" s="18"/>
      <c r="ACO34" s="19">
        <f t="shared" si="106"/>
        <v>0</v>
      </c>
      <c r="ACQ34" s="2"/>
      <c r="ACR34" s="2"/>
      <c r="ACS34" s="17"/>
      <c r="ACT34" s="8"/>
      <c r="ACU34" s="18"/>
      <c r="ACV34" s="19">
        <f t="shared" si="138"/>
        <v>0</v>
      </c>
      <c r="ACX34" s="2"/>
      <c r="ACY34" s="2"/>
      <c r="ACZ34" s="17"/>
      <c r="ADA34" s="8"/>
      <c r="ADB34" s="18"/>
      <c r="ADC34" s="19">
        <f t="shared" si="107"/>
        <v>0</v>
      </c>
      <c r="ADE34" s="2"/>
      <c r="ADF34" s="2"/>
      <c r="ADG34" s="17"/>
      <c r="ADH34" s="8"/>
      <c r="ADI34" s="18"/>
      <c r="ADJ34" s="19">
        <f t="shared" si="108"/>
        <v>0</v>
      </c>
      <c r="ADL34" s="2"/>
      <c r="ADM34" s="2"/>
      <c r="ADN34" s="17"/>
      <c r="ADO34" s="8"/>
      <c r="ADP34" s="18"/>
      <c r="ADQ34" s="19">
        <f t="shared" si="109"/>
        <v>0</v>
      </c>
      <c r="ADS34" s="2"/>
      <c r="ADT34" s="2"/>
      <c r="ADU34" s="17"/>
      <c r="ADV34" s="8"/>
      <c r="ADW34" s="18"/>
      <c r="ADX34" s="19">
        <f t="shared" si="110"/>
        <v>0</v>
      </c>
      <c r="ADZ34" s="2"/>
      <c r="AEA34" s="2"/>
      <c r="AEB34" s="17"/>
      <c r="AEC34" s="8"/>
      <c r="AED34" s="18"/>
      <c r="AEE34" s="19">
        <f t="shared" si="111"/>
        <v>0</v>
      </c>
      <c r="AEG34" s="2"/>
      <c r="AEH34" s="2"/>
      <c r="AEI34" s="17"/>
      <c r="AEJ34" s="8"/>
      <c r="AEK34" s="18"/>
      <c r="AEL34" s="19">
        <f t="shared" si="112"/>
        <v>0</v>
      </c>
      <c r="AEN34" s="2"/>
      <c r="AEO34" s="2"/>
      <c r="AEP34" s="17"/>
      <c r="AEQ34" s="8"/>
      <c r="AER34" s="18"/>
      <c r="AES34" s="19">
        <f t="shared" si="113"/>
        <v>0</v>
      </c>
      <c r="AEU34" s="2"/>
      <c r="AEV34" s="2"/>
      <c r="AEW34" s="17"/>
      <c r="AEX34" s="8"/>
      <c r="AEY34" s="18"/>
      <c r="AEZ34" s="19">
        <f t="shared" si="144"/>
        <v>0</v>
      </c>
      <c r="AFB34" s="2"/>
      <c r="AFC34" s="2"/>
      <c r="AFD34" s="17"/>
      <c r="AFE34" s="8"/>
      <c r="AFF34" s="18"/>
      <c r="AFG34" s="19">
        <f t="shared" si="115"/>
        <v>0</v>
      </c>
      <c r="AFI34" s="2"/>
      <c r="AFJ34" s="2"/>
      <c r="AFK34" s="17"/>
      <c r="AFL34" s="8"/>
      <c r="AFM34" s="18"/>
      <c r="AFN34" s="19">
        <f t="shared" si="116"/>
        <v>0</v>
      </c>
      <c r="AFP34" s="2"/>
      <c r="AFQ34" s="2"/>
      <c r="AFR34" s="17"/>
      <c r="AFS34" s="8"/>
      <c r="AFT34" s="18"/>
      <c r="AFU34" s="19">
        <f t="shared" si="117"/>
        <v>0</v>
      </c>
      <c r="AFW34" s="2"/>
      <c r="AFX34" s="2"/>
      <c r="AFY34" s="17"/>
      <c r="AFZ34" s="8"/>
      <c r="AGA34" s="18"/>
      <c r="AGB34" s="19">
        <f t="shared" si="118"/>
        <v>0</v>
      </c>
      <c r="AGD34" s="2"/>
      <c r="AGE34" s="2"/>
      <c r="AGF34" s="17"/>
      <c r="AGG34" s="8"/>
      <c r="AGH34" s="18"/>
      <c r="AGI34" s="19">
        <f t="shared" si="119"/>
        <v>0</v>
      </c>
      <c r="AGK34" s="2"/>
      <c r="AGL34" s="2"/>
      <c r="AGM34" s="17"/>
      <c r="AGN34" s="8"/>
      <c r="AGO34" s="18"/>
      <c r="AGP34" s="19">
        <f t="shared" si="145"/>
        <v>0</v>
      </c>
      <c r="AGR34" s="2"/>
      <c r="AGS34" s="2"/>
      <c r="AGT34" s="17"/>
      <c r="AGU34" s="8"/>
      <c r="AGV34" s="18"/>
      <c r="AGW34" s="19">
        <f t="shared" si="121"/>
        <v>0</v>
      </c>
      <c r="AGY34" s="2"/>
      <c r="AGZ34" s="2"/>
      <c r="AHA34" s="17"/>
      <c r="AHB34" s="8"/>
      <c r="AHC34" s="18"/>
      <c r="AHD34" s="19">
        <f t="shared" si="122"/>
        <v>0</v>
      </c>
      <c r="AHF34" s="2"/>
      <c r="AHG34" s="2"/>
      <c r="AHH34" s="17"/>
      <c r="AHI34" s="8"/>
      <c r="AHJ34" s="18"/>
      <c r="AHK34" s="19">
        <f t="shared" si="123"/>
        <v>0</v>
      </c>
      <c r="AHM34" s="2"/>
      <c r="AHN34" s="2"/>
      <c r="AHO34" s="17"/>
      <c r="AHP34" s="8"/>
      <c r="AHQ34" s="18"/>
      <c r="AHR34" s="19">
        <f t="shared" si="124"/>
        <v>0</v>
      </c>
      <c r="AHT34" s="2"/>
      <c r="AHU34" s="2"/>
      <c r="AHV34" s="17"/>
      <c r="AHW34" s="8"/>
      <c r="AHX34" s="18"/>
      <c r="AHY34" s="19">
        <f t="shared" si="125"/>
        <v>0</v>
      </c>
      <c r="AIA34" s="2"/>
      <c r="AIB34" s="2"/>
      <c r="AIC34" s="17"/>
      <c r="AID34" s="8"/>
      <c r="AIE34" s="18"/>
      <c r="AIF34" s="19">
        <f t="shared" si="126"/>
        <v>0</v>
      </c>
      <c r="AIH34" s="2"/>
      <c r="AII34" s="2"/>
      <c r="AIJ34" s="17"/>
      <c r="AIK34" s="8"/>
      <c r="AIL34" s="18"/>
      <c r="AIM34" s="19">
        <f t="shared" si="127"/>
        <v>0</v>
      </c>
      <c r="AIO34" s="2"/>
      <c r="AIP34" s="2"/>
      <c r="AIQ34" s="17"/>
      <c r="AIR34" s="8"/>
      <c r="AIS34" s="18"/>
      <c r="AIT34" s="19">
        <f t="shared" si="128"/>
        <v>0</v>
      </c>
      <c r="AIV34" s="2"/>
      <c r="AIW34" s="2"/>
      <c r="AIX34" s="17"/>
      <c r="AIY34" s="8"/>
      <c r="AIZ34" s="18"/>
      <c r="AJA34" s="19">
        <f t="shared" si="129"/>
        <v>0</v>
      </c>
      <c r="AJC34" s="2"/>
      <c r="AJD34" s="2"/>
      <c r="AJE34" s="17"/>
      <c r="AJF34" s="8"/>
      <c r="AJG34" s="18"/>
      <c r="AJH34" s="19">
        <f t="shared" si="130"/>
        <v>0</v>
      </c>
      <c r="AJJ34" s="27"/>
      <c r="AJK34" s="27"/>
      <c r="AJL34" s="25"/>
      <c r="AJM34" s="143"/>
      <c r="AJN34" s="30"/>
      <c r="AJO34" s="19">
        <f t="shared" si="131"/>
        <v>0</v>
      </c>
      <c r="AJQ34" s="27"/>
      <c r="AJR34" s="27"/>
      <c r="AJS34" s="25"/>
      <c r="AJT34" s="143"/>
      <c r="AJU34" s="30"/>
      <c r="AJV34" s="19">
        <f t="shared" si="132"/>
        <v>0</v>
      </c>
      <c r="AJX34" s="27"/>
      <c r="AJY34" s="27"/>
      <c r="AJZ34" s="25"/>
      <c r="AKA34" s="143"/>
      <c r="AKB34" s="30"/>
      <c r="AKC34" s="19">
        <f t="shared" si="133"/>
        <v>0</v>
      </c>
      <c r="AKE34" s="2"/>
      <c r="AKF34" s="2"/>
      <c r="AKG34" s="17"/>
      <c r="AKH34" s="18"/>
      <c r="AKI34" s="18"/>
      <c r="AKJ34" s="19">
        <f t="shared" si="134"/>
        <v>0</v>
      </c>
    </row>
    <row r="35" spans="1:972">
      <c r="A35" s="2"/>
      <c r="B35" s="2"/>
      <c r="C35" s="17"/>
      <c r="D35" s="8"/>
      <c r="E35" s="18"/>
      <c r="F35" s="19">
        <f t="shared" si="2"/>
        <v>0</v>
      </c>
      <c r="H35" s="2"/>
      <c r="I35" s="2"/>
      <c r="J35" s="17"/>
      <c r="K35" s="8"/>
      <c r="L35" s="18"/>
      <c r="M35" s="19">
        <f t="shared" si="140"/>
        <v>0</v>
      </c>
      <c r="O35" s="2"/>
      <c r="P35" s="2"/>
      <c r="Q35" s="17"/>
      <c r="R35" s="8"/>
      <c r="S35" s="18"/>
      <c r="T35" s="19">
        <f t="shared" si="4"/>
        <v>0</v>
      </c>
      <c r="V35" s="2"/>
      <c r="W35" s="2"/>
      <c r="X35" s="17"/>
      <c r="Y35" s="8"/>
      <c r="Z35" s="18"/>
      <c r="AA35" s="19">
        <f t="shared" si="5"/>
        <v>0</v>
      </c>
      <c r="AC35" s="2"/>
      <c r="AD35" s="2"/>
      <c r="AE35" s="17"/>
      <c r="AF35" s="8"/>
      <c r="AG35" s="18"/>
      <c r="AH35" s="19">
        <f t="shared" si="143"/>
        <v>0</v>
      </c>
      <c r="AJ35" s="2"/>
      <c r="AK35" s="2"/>
      <c r="AL35" s="17"/>
      <c r="AM35" s="8"/>
      <c r="AN35" s="18"/>
      <c r="AO35" s="19">
        <f t="shared" si="7"/>
        <v>0</v>
      </c>
      <c r="AQ35" s="2"/>
      <c r="AR35" s="2"/>
      <c r="AS35" s="17"/>
      <c r="AT35" s="8"/>
      <c r="AU35" s="18"/>
      <c r="AV35" s="19">
        <f t="shared" si="8"/>
        <v>0</v>
      </c>
      <c r="AX35" s="2"/>
      <c r="AY35" s="2"/>
      <c r="AZ35" s="17"/>
      <c r="BA35" s="8"/>
      <c r="BB35" s="18"/>
      <c r="BC35" s="19">
        <f t="shared" si="9"/>
        <v>0</v>
      </c>
      <c r="BE35" s="2"/>
      <c r="BF35" s="2"/>
      <c r="BG35" s="17"/>
      <c r="BH35" s="8"/>
      <c r="BI35" s="18"/>
      <c r="BJ35" s="19">
        <f t="shared" si="10"/>
        <v>0</v>
      </c>
      <c r="BL35" s="2"/>
      <c r="BM35" s="2"/>
      <c r="BN35" s="17"/>
      <c r="BO35" s="8"/>
      <c r="BP35" s="18"/>
      <c r="BQ35" s="19">
        <f t="shared" si="136"/>
        <v>0</v>
      </c>
      <c r="BS35" s="2"/>
      <c r="BT35" s="2"/>
      <c r="BU35" s="17"/>
      <c r="BV35" s="8"/>
      <c r="BW35" s="18"/>
      <c r="BX35" s="19">
        <f t="shared" si="11"/>
        <v>0</v>
      </c>
      <c r="BZ35" s="2"/>
      <c r="CA35" s="2"/>
      <c r="CB35" s="17"/>
      <c r="CC35" s="8"/>
      <c r="CD35" s="18"/>
      <c r="CE35" s="19">
        <f t="shared" si="135"/>
        <v>0</v>
      </c>
      <c r="CG35" s="2"/>
      <c r="CH35" s="2"/>
      <c r="CI35" s="17"/>
      <c r="CJ35" s="8"/>
      <c r="CK35" s="18"/>
      <c r="CL35" s="19">
        <f t="shared" si="141"/>
        <v>0</v>
      </c>
      <c r="CN35" s="2"/>
      <c r="CO35" s="2"/>
      <c r="CP35" s="17"/>
      <c r="CQ35" s="8"/>
      <c r="CR35" s="18"/>
      <c r="CS35" s="19">
        <f t="shared" si="146"/>
        <v>0</v>
      </c>
      <c r="CU35" s="2"/>
      <c r="CV35" s="2"/>
      <c r="CW35" s="17"/>
      <c r="CX35" s="8"/>
      <c r="CY35" s="18"/>
      <c r="CZ35" s="19">
        <f t="shared" si="14"/>
        <v>0</v>
      </c>
      <c r="DB35" s="2"/>
      <c r="DC35" s="2"/>
      <c r="DD35" s="17"/>
      <c r="DE35" s="8"/>
      <c r="DF35" s="18"/>
      <c r="DG35" s="19">
        <f t="shared" si="15"/>
        <v>0</v>
      </c>
      <c r="DI35" s="2"/>
      <c r="DJ35" s="2"/>
      <c r="DK35" s="17"/>
      <c r="DL35" s="8"/>
      <c r="DM35" s="18"/>
      <c r="DN35" s="19">
        <f t="shared" si="16"/>
        <v>0</v>
      </c>
      <c r="DP35" s="2"/>
      <c r="DQ35" s="2"/>
      <c r="DR35" s="17"/>
      <c r="DS35" s="8"/>
      <c r="DT35" s="18"/>
      <c r="DU35" s="19">
        <f t="shared" si="17"/>
        <v>0</v>
      </c>
      <c r="DW35" s="2"/>
      <c r="DX35" s="2"/>
      <c r="DY35" s="17"/>
      <c r="DZ35" s="8"/>
      <c r="EA35" s="18"/>
      <c r="EB35" s="19">
        <f t="shared" si="18"/>
        <v>0</v>
      </c>
      <c r="ED35" s="2"/>
      <c r="EE35" s="2"/>
      <c r="EF35" s="17"/>
      <c r="EG35" s="8"/>
      <c r="EH35" s="18"/>
      <c r="EI35" s="19">
        <f t="shared" si="19"/>
        <v>0</v>
      </c>
      <c r="EK35" s="2"/>
      <c r="EL35" s="2"/>
      <c r="EM35" s="17"/>
      <c r="EN35" s="8"/>
      <c r="EO35" s="18"/>
      <c r="EP35" s="19">
        <f t="shared" si="20"/>
        <v>0</v>
      </c>
      <c r="ER35" s="2"/>
      <c r="ES35" s="2"/>
      <c r="ET35" s="17"/>
      <c r="EU35" s="8"/>
      <c r="EV35" s="18"/>
      <c r="EW35" s="19">
        <f t="shared" si="21"/>
        <v>0</v>
      </c>
      <c r="EY35" s="2"/>
      <c r="EZ35" s="2"/>
      <c r="FA35" s="17"/>
      <c r="FB35" s="8"/>
      <c r="FC35" s="18"/>
      <c r="FD35" s="19">
        <f t="shared" si="22"/>
        <v>0</v>
      </c>
      <c r="FF35" s="2"/>
      <c r="FG35" s="2"/>
      <c r="FH35" s="186"/>
      <c r="FI35" s="36"/>
      <c r="FJ35" s="18"/>
      <c r="FK35" s="187">
        <f t="shared" si="23"/>
        <v>0</v>
      </c>
      <c r="FM35" s="2"/>
      <c r="FN35" s="2"/>
      <c r="FO35" s="186"/>
      <c r="FP35" s="36"/>
      <c r="FQ35" s="18"/>
      <c r="FR35" s="187">
        <f t="shared" si="24"/>
        <v>0</v>
      </c>
      <c r="FT35" s="2"/>
      <c r="FU35" s="2"/>
      <c r="FV35" s="17"/>
      <c r="FW35" s="8"/>
      <c r="FX35" s="18"/>
      <c r="FY35" s="19">
        <f t="shared" si="25"/>
        <v>0</v>
      </c>
      <c r="GA35" s="2"/>
      <c r="GB35" s="2"/>
      <c r="GC35" s="17"/>
      <c r="GD35" s="8"/>
      <c r="GE35" s="18"/>
      <c r="GF35" s="19">
        <f t="shared" si="142"/>
        <v>0</v>
      </c>
      <c r="GH35" s="2"/>
      <c r="GI35" s="2"/>
      <c r="GJ35" s="17"/>
      <c r="GK35" s="8"/>
      <c r="GL35" s="18"/>
      <c r="GM35" s="19">
        <f t="shared" si="27"/>
        <v>0</v>
      </c>
      <c r="GO35" s="2"/>
      <c r="GP35" s="2"/>
      <c r="GQ35" s="17"/>
      <c r="GR35" s="8"/>
      <c r="GS35" s="18"/>
      <c r="GT35" s="19">
        <f t="shared" si="28"/>
        <v>0</v>
      </c>
      <c r="GV35" s="2"/>
      <c r="GW35" s="2"/>
      <c r="GX35" s="17"/>
      <c r="GY35" s="8"/>
      <c r="GZ35" s="18"/>
      <c r="HA35" s="19">
        <f t="shared" si="29"/>
        <v>0</v>
      </c>
      <c r="HC35" s="2"/>
      <c r="HD35" s="2"/>
      <c r="HE35" s="17"/>
      <c r="HF35" s="8"/>
      <c r="HG35" s="18"/>
      <c r="HH35" s="19">
        <f t="shared" si="30"/>
        <v>0</v>
      </c>
      <c r="HJ35" s="2"/>
      <c r="HK35" s="2"/>
      <c r="HL35" s="17"/>
      <c r="HM35" s="8"/>
      <c r="HN35" s="18"/>
      <c r="HO35" s="19">
        <f t="shared" si="31"/>
        <v>0</v>
      </c>
      <c r="HQ35" s="2"/>
      <c r="HR35" s="2"/>
      <c r="HS35" s="17"/>
      <c r="HT35" s="8"/>
      <c r="HU35" s="18"/>
      <c r="HV35" s="19">
        <f t="shared" si="32"/>
        <v>0</v>
      </c>
      <c r="HX35" s="2"/>
      <c r="HY35" s="2"/>
      <c r="HZ35" s="17"/>
      <c r="IA35" s="8"/>
      <c r="IB35" s="18"/>
      <c r="IC35" s="19">
        <f t="shared" si="33"/>
        <v>0</v>
      </c>
      <c r="IE35" s="2"/>
      <c r="IF35" s="2"/>
      <c r="IG35" s="17"/>
      <c r="IH35" s="8"/>
      <c r="II35" s="18"/>
      <c r="IJ35" s="19">
        <f t="shared" si="34"/>
        <v>0</v>
      </c>
      <c r="IL35" s="2"/>
      <c r="IM35" s="2"/>
      <c r="IN35" s="17"/>
      <c r="IO35" s="8"/>
      <c r="IP35" s="18"/>
      <c r="IQ35" s="19">
        <f t="shared" si="35"/>
        <v>0</v>
      </c>
      <c r="IS35" s="69"/>
      <c r="IT35" s="2"/>
      <c r="IU35" s="17"/>
      <c r="IV35" s="8"/>
      <c r="IW35" s="18"/>
      <c r="IX35" s="19">
        <f t="shared" si="36"/>
        <v>0</v>
      </c>
      <c r="IZ35" s="69"/>
      <c r="JA35" s="2"/>
      <c r="JB35" s="17"/>
      <c r="JC35" s="8"/>
      <c r="JD35" s="18"/>
      <c r="JE35" s="19">
        <f t="shared" si="37"/>
        <v>0</v>
      </c>
      <c r="JG35" s="69"/>
      <c r="JH35" s="2"/>
      <c r="JI35" s="17"/>
      <c r="JJ35" s="8"/>
      <c r="JK35" s="18"/>
      <c r="JL35" s="19">
        <f t="shared" si="38"/>
        <v>0</v>
      </c>
      <c r="JN35" s="69"/>
      <c r="JO35" s="2"/>
      <c r="JP35" s="17"/>
      <c r="JQ35" s="8"/>
      <c r="JR35" s="18"/>
      <c r="JS35" s="19">
        <f t="shared" si="39"/>
        <v>0</v>
      </c>
      <c r="JU35" s="69"/>
      <c r="JV35" s="2"/>
      <c r="JW35" s="17"/>
      <c r="JX35" s="8"/>
      <c r="JY35" s="18"/>
      <c r="JZ35" s="19">
        <f t="shared" si="40"/>
        <v>0</v>
      </c>
      <c r="KB35" s="69"/>
      <c r="KC35" s="2"/>
      <c r="KD35" s="17"/>
      <c r="KE35" s="8"/>
      <c r="KF35" s="18"/>
      <c r="KG35" s="19">
        <f t="shared" si="41"/>
        <v>0</v>
      </c>
      <c r="KI35" s="69"/>
      <c r="KJ35" s="2"/>
      <c r="KK35" s="17"/>
      <c r="KL35" s="8"/>
      <c r="KM35" s="18"/>
      <c r="KN35" s="19">
        <f t="shared" si="42"/>
        <v>0</v>
      </c>
      <c r="KP35" s="69"/>
      <c r="KQ35" s="2"/>
      <c r="KR35" s="17"/>
      <c r="KS35" s="8"/>
      <c r="KT35" s="18"/>
      <c r="KU35" s="19">
        <f t="shared" si="43"/>
        <v>0</v>
      </c>
      <c r="KW35" s="69"/>
      <c r="KX35" s="2"/>
      <c r="KY35" s="17"/>
      <c r="KZ35" s="8"/>
      <c r="LA35" s="18"/>
      <c r="LB35" s="19">
        <f t="shared" si="44"/>
        <v>0</v>
      </c>
      <c r="LD35" s="69"/>
      <c r="LE35" s="2"/>
      <c r="LF35" s="17"/>
      <c r="LG35" s="8"/>
      <c r="LH35" s="18"/>
      <c r="LI35" s="19">
        <f t="shared" si="45"/>
        <v>0</v>
      </c>
      <c r="LK35" s="69"/>
      <c r="LL35" s="2"/>
      <c r="LM35" s="17"/>
      <c r="LN35" s="8"/>
      <c r="LO35" s="18"/>
      <c r="LP35" s="19">
        <f t="shared" si="46"/>
        <v>0</v>
      </c>
      <c r="LR35" s="69"/>
      <c r="LS35" s="2"/>
      <c r="LT35" s="17"/>
      <c r="LU35" s="8"/>
      <c r="LV35" s="18"/>
      <c r="LW35" s="19">
        <f t="shared" si="47"/>
        <v>0</v>
      </c>
      <c r="LY35" s="69"/>
      <c r="LZ35" s="2"/>
      <c r="MA35" s="17"/>
      <c r="MB35" s="8"/>
      <c r="MC35" s="18"/>
      <c r="MD35" s="19">
        <f t="shared" si="48"/>
        <v>0</v>
      </c>
      <c r="MF35" s="2"/>
      <c r="MG35" s="2"/>
      <c r="MH35" s="17"/>
      <c r="MI35" s="8"/>
      <c r="MJ35" s="18"/>
      <c r="MK35" s="19">
        <f t="shared" si="49"/>
        <v>0</v>
      </c>
      <c r="MM35" s="2"/>
      <c r="MN35" s="2"/>
      <c r="MO35" s="17"/>
      <c r="MP35" s="8"/>
      <c r="MQ35" s="18"/>
      <c r="MR35" s="19">
        <f t="shared" si="50"/>
        <v>0</v>
      </c>
      <c r="MT35" s="2"/>
      <c r="MU35" s="2"/>
      <c r="MV35" s="17"/>
      <c r="MW35" s="8"/>
      <c r="MX35" s="18"/>
      <c r="MY35" s="19">
        <f t="shared" si="51"/>
        <v>0</v>
      </c>
      <c r="NA35" s="2"/>
      <c r="NB35" s="2"/>
      <c r="NC35" s="17"/>
      <c r="ND35" s="8"/>
      <c r="NE35" s="18"/>
      <c r="NF35" s="19">
        <f t="shared" si="52"/>
        <v>0</v>
      </c>
      <c r="NH35" s="2"/>
      <c r="NI35" s="2"/>
      <c r="NJ35" s="17"/>
      <c r="NK35" s="8"/>
      <c r="NL35" s="18"/>
      <c r="NM35" s="19">
        <f t="shared" si="53"/>
        <v>0</v>
      </c>
      <c r="NO35" s="2"/>
      <c r="NP35" s="2"/>
      <c r="NQ35" s="17"/>
      <c r="NR35" s="8"/>
      <c r="NS35" s="18"/>
      <c r="NT35" s="19">
        <f t="shared" si="54"/>
        <v>0</v>
      </c>
      <c r="NV35" s="2"/>
      <c r="NW35" s="2"/>
      <c r="NX35" s="17"/>
      <c r="NY35" s="8"/>
      <c r="NZ35" s="18"/>
      <c r="OA35" s="19">
        <f t="shared" si="55"/>
        <v>0</v>
      </c>
      <c r="OC35" s="2"/>
      <c r="OD35" s="2"/>
      <c r="OE35" s="17"/>
      <c r="OF35" s="8"/>
      <c r="OG35" s="18"/>
      <c r="OH35" s="19">
        <f t="shared" si="56"/>
        <v>0</v>
      </c>
      <c r="OJ35" s="2"/>
      <c r="OK35" s="2"/>
      <c r="OL35" s="17"/>
      <c r="OM35" s="8"/>
      <c r="ON35" s="18"/>
      <c r="OO35" s="19">
        <f t="shared" si="57"/>
        <v>0</v>
      </c>
      <c r="OQ35" s="2"/>
      <c r="OR35" s="2"/>
      <c r="OS35" s="17"/>
      <c r="OT35" s="8"/>
      <c r="OU35" s="18"/>
      <c r="OV35" s="19">
        <f t="shared" si="58"/>
        <v>0</v>
      </c>
      <c r="OX35" s="2"/>
      <c r="OY35" s="2"/>
      <c r="OZ35" s="17"/>
      <c r="PA35" s="8"/>
      <c r="PB35" s="18"/>
      <c r="PC35" s="19">
        <f t="shared" si="59"/>
        <v>0</v>
      </c>
      <c r="PE35" s="2"/>
      <c r="PF35" s="2"/>
      <c r="PG35" s="17"/>
      <c r="PH35" s="8"/>
      <c r="PI35" s="18"/>
      <c r="PJ35" s="19">
        <f t="shared" si="60"/>
        <v>0</v>
      </c>
      <c r="PL35" s="2"/>
      <c r="PM35" s="2"/>
      <c r="PN35" s="17"/>
      <c r="PO35" s="8"/>
      <c r="PP35" s="18"/>
      <c r="PQ35" s="19">
        <f t="shared" si="61"/>
        <v>0</v>
      </c>
      <c r="PS35" s="2"/>
      <c r="PT35" s="2"/>
      <c r="PU35" s="17"/>
      <c r="PV35" s="8"/>
      <c r="PW35" s="18"/>
      <c r="PX35" s="19">
        <f t="shared" si="62"/>
        <v>0</v>
      </c>
      <c r="PZ35" s="2"/>
      <c r="QA35" s="2"/>
      <c r="QB35" s="17"/>
      <c r="QC35" s="8"/>
      <c r="QD35" s="18"/>
      <c r="QE35" s="19">
        <f t="shared" si="63"/>
        <v>0</v>
      </c>
      <c r="QG35" s="2"/>
      <c r="QH35" s="2"/>
      <c r="QI35" s="17"/>
      <c r="QJ35" s="8"/>
      <c r="QK35" s="18"/>
      <c r="QL35" s="19">
        <f t="shared" si="64"/>
        <v>0</v>
      </c>
      <c r="QN35" s="2"/>
      <c r="QO35" s="2"/>
      <c r="QP35" s="17"/>
      <c r="QQ35" s="8"/>
      <c r="QR35" s="18"/>
      <c r="QS35" s="19">
        <f t="shared" si="65"/>
        <v>0</v>
      </c>
      <c r="QU35" s="2"/>
      <c r="QV35" s="2"/>
      <c r="QW35" s="17"/>
      <c r="QX35" s="8"/>
      <c r="QY35" s="18"/>
      <c r="QZ35" s="19">
        <f t="shared" si="66"/>
        <v>0</v>
      </c>
      <c r="RB35" s="2"/>
      <c r="RC35" s="2"/>
      <c r="RD35" s="17"/>
      <c r="RE35" s="8"/>
      <c r="RF35" s="18"/>
      <c r="RG35" s="19">
        <f t="shared" si="67"/>
        <v>0</v>
      </c>
      <c r="RI35" s="2"/>
      <c r="RJ35" s="2"/>
      <c r="RK35" s="17"/>
      <c r="RL35" s="8"/>
      <c r="RM35" s="18"/>
      <c r="RN35" s="19">
        <f t="shared" si="68"/>
        <v>0</v>
      </c>
      <c r="RP35" s="2"/>
      <c r="RQ35" s="2"/>
      <c r="RR35" s="17"/>
      <c r="RS35" s="8"/>
      <c r="RT35" s="18"/>
      <c r="RU35" s="19">
        <f t="shared" si="69"/>
        <v>0</v>
      </c>
      <c r="RW35" s="2"/>
      <c r="RX35" s="2"/>
      <c r="RY35" s="17"/>
      <c r="RZ35" s="8"/>
      <c r="SA35" s="18"/>
      <c r="SB35" s="19">
        <f t="shared" si="70"/>
        <v>0</v>
      </c>
      <c r="SD35" s="2"/>
      <c r="SE35" s="2"/>
      <c r="SF35" s="17"/>
      <c r="SG35" s="8"/>
      <c r="SH35" s="18"/>
      <c r="SI35" s="19">
        <f t="shared" si="71"/>
        <v>0</v>
      </c>
      <c r="SK35" s="2"/>
      <c r="SL35" s="2"/>
      <c r="SM35" s="17"/>
      <c r="SN35" s="8"/>
      <c r="SO35" s="18"/>
      <c r="SP35" s="19">
        <f t="shared" si="72"/>
        <v>0</v>
      </c>
      <c r="SR35" s="2"/>
      <c r="SS35" s="2"/>
      <c r="ST35" s="17"/>
      <c r="SU35" s="8"/>
      <c r="SV35" s="18"/>
      <c r="SW35" s="19">
        <f t="shared" si="73"/>
        <v>0</v>
      </c>
      <c r="SY35" s="2"/>
      <c r="SZ35" s="2"/>
      <c r="TA35" s="17"/>
      <c r="TB35" s="8"/>
      <c r="TC35" s="18"/>
      <c r="TD35" s="19">
        <f t="shared" si="74"/>
        <v>0</v>
      </c>
      <c r="TF35" s="2"/>
      <c r="TG35" s="2"/>
      <c r="TH35" s="17"/>
      <c r="TI35" s="8"/>
      <c r="TJ35" s="18"/>
      <c r="TK35" s="19">
        <f t="shared" si="75"/>
        <v>0</v>
      </c>
      <c r="TM35" s="2"/>
      <c r="TN35" s="2"/>
      <c r="TO35" s="17"/>
      <c r="TP35" s="8"/>
      <c r="TQ35" s="18"/>
      <c r="TR35" s="19">
        <f t="shared" si="76"/>
        <v>0</v>
      </c>
      <c r="TT35" s="8"/>
      <c r="TU35" s="2"/>
      <c r="TV35" s="17"/>
      <c r="TW35" s="8"/>
      <c r="TX35" s="18"/>
      <c r="TY35" s="19">
        <f t="shared" si="77"/>
        <v>0</v>
      </c>
      <c r="UA35" s="2"/>
      <c r="UB35" s="2"/>
      <c r="UC35" s="17"/>
      <c r="UD35" s="8"/>
      <c r="UE35" s="18"/>
      <c r="UF35" s="19">
        <f t="shared" si="78"/>
        <v>0</v>
      </c>
      <c r="UH35" s="2"/>
      <c r="UI35" s="2"/>
      <c r="UJ35" s="17"/>
      <c r="UK35" s="8"/>
      <c r="UL35" s="18"/>
      <c r="UM35" s="19">
        <f t="shared" si="79"/>
        <v>0</v>
      </c>
      <c r="UO35" s="2"/>
      <c r="UP35" s="2"/>
      <c r="UQ35" s="17"/>
      <c r="UR35" s="8"/>
      <c r="US35" s="18"/>
      <c r="UT35" s="19">
        <f t="shared" si="80"/>
        <v>0</v>
      </c>
      <c r="UV35" s="128"/>
      <c r="UW35" s="37"/>
      <c r="UX35" s="188"/>
      <c r="UY35" s="111"/>
      <c r="UZ35" s="30"/>
      <c r="VA35" s="187">
        <f t="shared" si="81"/>
        <v>0</v>
      </c>
      <c r="VC35" s="8"/>
      <c r="VD35" s="37"/>
      <c r="VE35" s="188"/>
      <c r="VF35" s="209"/>
      <c r="VG35" s="18"/>
      <c r="VH35" s="187">
        <f t="shared" si="82"/>
        <v>0</v>
      </c>
      <c r="VJ35" s="2"/>
      <c r="VK35" s="2"/>
      <c r="VL35" s="17"/>
      <c r="VM35" s="8"/>
      <c r="VN35" s="18"/>
      <c r="VO35" s="19">
        <f t="shared" si="83"/>
        <v>0</v>
      </c>
      <c r="VQ35" s="2"/>
      <c r="VR35" s="2"/>
      <c r="VS35" s="17"/>
      <c r="VT35" s="8"/>
      <c r="VU35" s="18"/>
      <c r="VV35" s="19">
        <f t="shared" si="84"/>
        <v>0</v>
      </c>
      <c r="VX35" s="8"/>
      <c r="VY35" s="2"/>
      <c r="VZ35" s="25"/>
      <c r="WA35" s="8"/>
      <c r="WB35" s="30"/>
      <c r="WC35" s="19">
        <f t="shared" si="85"/>
        <v>0</v>
      </c>
      <c r="WE35" s="2"/>
      <c r="WF35" s="2"/>
      <c r="WG35" s="17"/>
      <c r="WH35" s="8"/>
      <c r="WI35" s="18"/>
      <c r="WJ35" s="19">
        <f t="shared" si="86"/>
        <v>0</v>
      </c>
      <c r="WL35" s="2"/>
      <c r="WM35" s="2"/>
      <c r="WN35" s="17"/>
      <c r="WO35" s="8"/>
      <c r="WP35" s="18"/>
      <c r="WQ35" s="19">
        <f t="shared" si="87"/>
        <v>0</v>
      </c>
      <c r="WS35" s="2"/>
      <c r="WT35" s="2"/>
      <c r="WU35" s="17"/>
      <c r="WV35" s="8"/>
      <c r="WW35" s="18"/>
      <c r="WX35" s="19">
        <f t="shared" si="88"/>
        <v>0</v>
      </c>
      <c r="WZ35" s="2"/>
      <c r="XA35" s="2"/>
      <c r="XB35" s="17"/>
      <c r="XC35" s="8"/>
      <c r="XD35" s="18"/>
      <c r="XE35" s="19">
        <f t="shared" si="0"/>
        <v>0</v>
      </c>
      <c r="XG35" s="2"/>
      <c r="XH35" s="2"/>
      <c r="XI35" s="17"/>
      <c r="XJ35" s="8"/>
      <c r="XK35" s="18"/>
      <c r="XL35" s="19">
        <f t="shared" si="89"/>
        <v>0</v>
      </c>
      <c r="XN35" s="2"/>
      <c r="XO35" s="2"/>
      <c r="XP35" s="17"/>
      <c r="XQ35" s="8"/>
      <c r="XR35" s="18"/>
      <c r="XS35" s="19">
        <f t="shared" si="90"/>
        <v>0</v>
      </c>
      <c r="XU35" s="2"/>
      <c r="XV35" s="2"/>
      <c r="XW35" s="17"/>
      <c r="XX35" s="8"/>
      <c r="XY35" s="18"/>
      <c r="XZ35" s="19">
        <f t="shared" si="91"/>
        <v>0</v>
      </c>
      <c r="YB35" s="2"/>
      <c r="YC35" s="2"/>
      <c r="YD35" s="17"/>
      <c r="YE35" s="8"/>
      <c r="YF35" s="18"/>
      <c r="YG35" s="19">
        <f t="shared" si="92"/>
        <v>0</v>
      </c>
      <c r="YI35" s="2"/>
      <c r="YJ35" s="2"/>
      <c r="YK35" s="17"/>
      <c r="YL35" s="8"/>
      <c r="YM35" s="18"/>
      <c r="YN35" s="19">
        <f t="shared" si="93"/>
        <v>0</v>
      </c>
      <c r="YP35" s="8"/>
      <c r="YQ35" s="2"/>
      <c r="YR35" s="17"/>
      <c r="YS35" s="8"/>
      <c r="YT35" s="18"/>
      <c r="YU35" s="19">
        <f t="shared" si="94"/>
        <v>0</v>
      </c>
      <c r="YW35" s="2"/>
      <c r="YX35" s="2"/>
      <c r="YY35" s="17"/>
      <c r="YZ35" s="8"/>
      <c r="ZA35" s="18"/>
      <c r="ZB35" s="19">
        <f t="shared" si="95"/>
        <v>0</v>
      </c>
      <c r="ZD35" s="2"/>
      <c r="ZE35" s="2"/>
      <c r="ZF35" s="17"/>
      <c r="ZG35" s="8"/>
      <c r="ZH35" s="18"/>
      <c r="ZI35" s="19">
        <f t="shared" si="96"/>
        <v>0</v>
      </c>
      <c r="ZK35" s="2"/>
      <c r="ZL35" s="2"/>
      <c r="ZM35" s="17"/>
      <c r="ZN35" s="8"/>
      <c r="ZO35" s="18"/>
      <c r="ZP35" s="19">
        <f t="shared" si="97"/>
        <v>0</v>
      </c>
      <c r="ZR35" s="2"/>
      <c r="ZS35" s="2"/>
      <c r="ZT35" s="17"/>
      <c r="ZU35" s="8"/>
      <c r="ZV35" s="18"/>
      <c r="ZW35" s="19">
        <f t="shared" si="98"/>
        <v>0</v>
      </c>
      <c r="ZY35" s="2"/>
      <c r="ZZ35" s="2"/>
      <c r="AAA35" s="17"/>
      <c r="AAB35" s="8"/>
      <c r="AAC35" s="18"/>
      <c r="AAD35" s="19">
        <f t="shared" si="99"/>
        <v>0</v>
      </c>
      <c r="AAF35" s="2"/>
      <c r="AAG35" s="2"/>
      <c r="AAH35" s="17"/>
      <c r="AAI35" s="8"/>
      <c r="AAJ35" s="18"/>
      <c r="AAK35" s="19">
        <f t="shared" si="100"/>
        <v>0</v>
      </c>
      <c r="AAM35" s="2"/>
      <c r="AAN35" s="2"/>
      <c r="AAO35" s="17"/>
      <c r="AAP35" s="8"/>
      <c r="AAQ35" s="18"/>
      <c r="AAR35" s="19">
        <f t="shared" si="101"/>
        <v>0</v>
      </c>
      <c r="AAT35" s="2"/>
      <c r="AAU35" s="2"/>
      <c r="AAV35" s="17"/>
      <c r="AAW35" s="8"/>
      <c r="AAX35" s="18"/>
      <c r="AAY35" s="19">
        <f t="shared" si="137"/>
        <v>0</v>
      </c>
      <c r="ABA35" s="2"/>
      <c r="ABB35" s="2"/>
      <c r="ABC35" s="17"/>
      <c r="ABD35" s="8"/>
      <c r="ABE35" s="18"/>
      <c r="ABF35" s="19">
        <f t="shared" si="102"/>
        <v>0</v>
      </c>
      <c r="ABH35" s="2"/>
      <c r="ABI35" s="2"/>
      <c r="ABJ35" s="17"/>
      <c r="ABK35" s="8"/>
      <c r="ABL35" s="18"/>
      <c r="ABM35" s="19">
        <f t="shared" si="103"/>
        <v>0</v>
      </c>
      <c r="ABO35" s="2"/>
      <c r="ABP35" s="2"/>
      <c r="ABQ35" s="17"/>
      <c r="ABR35" s="8"/>
      <c r="ABS35" s="18"/>
      <c r="ABT35" s="19">
        <f t="shared" si="139"/>
        <v>0</v>
      </c>
      <c r="ABV35" s="2"/>
      <c r="ABW35" s="2"/>
      <c r="ABX35" s="17"/>
      <c r="ABY35" s="8"/>
      <c r="ABZ35" s="18"/>
      <c r="ACA35" s="19">
        <f t="shared" si="104"/>
        <v>0</v>
      </c>
      <c r="ACC35" s="2"/>
      <c r="ACD35" s="2"/>
      <c r="ACE35" s="17"/>
      <c r="ACF35" s="8"/>
      <c r="ACG35" s="18"/>
      <c r="ACH35" s="19">
        <f t="shared" si="105"/>
        <v>0</v>
      </c>
      <c r="ACJ35" s="2"/>
      <c r="ACK35" s="2"/>
      <c r="ACL35" s="17"/>
      <c r="ACM35" s="8"/>
      <c r="ACN35" s="18"/>
      <c r="ACO35" s="19">
        <f t="shared" si="106"/>
        <v>0</v>
      </c>
      <c r="ACQ35" s="2"/>
      <c r="ACR35" s="2"/>
      <c r="ACS35" s="17"/>
      <c r="ACT35" s="8"/>
      <c r="ACU35" s="18"/>
      <c r="ACV35" s="19">
        <f t="shared" si="138"/>
        <v>0</v>
      </c>
      <c r="ACX35" s="2"/>
      <c r="ACY35" s="2"/>
      <c r="ACZ35" s="17"/>
      <c r="ADA35" s="8"/>
      <c r="ADB35" s="18"/>
      <c r="ADC35" s="19">
        <f t="shared" si="107"/>
        <v>0</v>
      </c>
      <c r="ADE35" s="2"/>
      <c r="ADF35" s="2"/>
      <c r="ADG35" s="17"/>
      <c r="ADH35" s="8"/>
      <c r="ADI35" s="18"/>
      <c r="ADJ35" s="19">
        <f t="shared" si="108"/>
        <v>0</v>
      </c>
      <c r="ADL35" s="2"/>
      <c r="ADM35" s="2"/>
      <c r="ADN35" s="17"/>
      <c r="ADO35" s="8"/>
      <c r="ADP35" s="18"/>
      <c r="ADQ35" s="19">
        <f t="shared" si="109"/>
        <v>0</v>
      </c>
      <c r="ADS35" s="2"/>
      <c r="ADT35" s="2"/>
      <c r="ADU35" s="17"/>
      <c r="ADV35" s="8"/>
      <c r="ADW35" s="18"/>
      <c r="ADX35" s="19">
        <f t="shared" si="110"/>
        <v>0</v>
      </c>
      <c r="ADZ35" s="2"/>
      <c r="AEA35" s="2"/>
      <c r="AEB35" s="17"/>
      <c r="AEC35" s="8"/>
      <c r="AED35" s="18"/>
      <c r="AEE35" s="19">
        <f t="shared" si="111"/>
        <v>0</v>
      </c>
      <c r="AEG35" s="2"/>
      <c r="AEH35" s="2"/>
      <c r="AEI35" s="17"/>
      <c r="AEJ35" s="8"/>
      <c r="AEK35" s="18"/>
      <c r="AEL35" s="19">
        <f t="shared" si="112"/>
        <v>0</v>
      </c>
      <c r="AEN35" s="2"/>
      <c r="AEO35" s="2"/>
      <c r="AEP35" s="17"/>
      <c r="AEQ35" s="8"/>
      <c r="AER35" s="18"/>
      <c r="AES35" s="19">
        <f t="shared" si="113"/>
        <v>0</v>
      </c>
      <c r="AEU35" s="2"/>
      <c r="AEV35" s="2"/>
      <c r="AEW35" s="17"/>
      <c r="AEX35" s="8"/>
      <c r="AEY35" s="18"/>
      <c r="AEZ35" s="19">
        <f t="shared" si="144"/>
        <v>0</v>
      </c>
      <c r="AFB35" s="2"/>
      <c r="AFC35" s="2"/>
      <c r="AFD35" s="17"/>
      <c r="AFE35" s="8"/>
      <c r="AFF35" s="18"/>
      <c r="AFG35" s="19">
        <f t="shared" si="115"/>
        <v>0</v>
      </c>
      <c r="AFI35" s="2"/>
      <c r="AFJ35" s="2"/>
      <c r="AFK35" s="17"/>
      <c r="AFL35" s="8"/>
      <c r="AFM35" s="18"/>
      <c r="AFN35" s="19">
        <f t="shared" si="116"/>
        <v>0</v>
      </c>
      <c r="AFP35" s="2"/>
      <c r="AFQ35" s="2"/>
      <c r="AFR35" s="17"/>
      <c r="AFS35" s="8"/>
      <c r="AFT35" s="18"/>
      <c r="AFU35" s="19">
        <f t="shared" si="117"/>
        <v>0</v>
      </c>
      <c r="AFW35" s="2"/>
      <c r="AFX35" s="2"/>
      <c r="AFY35" s="17"/>
      <c r="AFZ35" s="8"/>
      <c r="AGA35" s="18"/>
      <c r="AGB35" s="19">
        <f t="shared" si="118"/>
        <v>0</v>
      </c>
      <c r="AGD35" s="2"/>
      <c r="AGE35" s="2"/>
      <c r="AGF35" s="17"/>
      <c r="AGG35" s="8"/>
      <c r="AGH35" s="18"/>
      <c r="AGI35" s="19">
        <f t="shared" si="119"/>
        <v>0</v>
      </c>
      <c r="AGK35" s="2"/>
      <c r="AGL35" s="2"/>
      <c r="AGM35" s="17"/>
      <c r="AGN35" s="8"/>
      <c r="AGO35" s="18"/>
      <c r="AGP35" s="19">
        <f t="shared" si="145"/>
        <v>0</v>
      </c>
      <c r="AGR35" s="2"/>
      <c r="AGS35" s="2"/>
      <c r="AGT35" s="17"/>
      <c r="AGU35" s="8"/>
      <c r="AGV35" s="18"/>
      <c r="AGW35" s="19">
        <f t="shared" si="121"/>
        <v>0</v>
      </c>
      <c r="AGY35" s="2"/>
      <c r="AGZ35" s="2"/>
      <c r="AHA35" s="17"/>
      <c r="AHB35" s="8"/>
      <c r="AHC35" s="18"/>
      <c r="AHD35" s="19">
        <f t="shared" si="122"/>
        <v>0</v>
      </c>
      <c r="AHF35" s="2"/>
      <c r="AHG35" s="2"/>
      <c r="AHH35" s="17"/>
      <c r="AHI35" s="8"/>
      <c r="AHJ35" s="18"/>
      <c r="AHK35" s="19">
        <f t="shared" si="123"/>
        <v>0</v>
      </c>
      <c r="AHM35" s="2"/>
      <c r="AHN35" s="2"/>
      <c r="AHO35" s="17"/>
      <c r="AHP35" s="8"/>
      <c r="AHQ35" s="18"/>
      <c r="AHR35" s="19">
        <f t="shared" si="124"/>
        <v>0</v>
      </c>
      <c r="AHT35" s="2"/>
      <c r="AHU35" s="2"/>
      <c r="AHV35" s="17"/>
      <c r="AHW35" s="8"/>
      <c r="AHX35" s="18"/>
      <c r="AHY35" s="19">
        <f t="shared" si="125"/>
        <v>0</v>
      </c>
      <c r="AIA35" s="2"/>
      <c r="AIB35" s="2"/>
      <c r="AIC35" s="17"/>
      <c r="AID35" s="8"/>
      <c r="AIE35" s="18"/>
      <c r="AIF35" s="19">
        <f t="shared" si="126"/>
        <v>0</v>
      </c>
      <c r="AIH35" s="2"/>
      <c r="AII35" s="2"/>
      <c r="AIJ35" s="17"/>
      <c r="AIK35" s="8"/>
      <c r="AIL35" s="18"/>
      <c r="AIM35" s="19">
        <f t="shared" si="127"/>
        <v>0</v>
      </c>
      <c r="AIO35" s="2"/>
      <c r="AIP35" s="2"/>
      <c r="AIQ35" s="17"/>
      <c r="AIR35" s="8"/>
      <c r="AIS35" s="18"/>
      <c r="AIT35" s="19">
        <f t="shared" si="128"/>
        <v>0</v>
      </c>
      <c r="AIV35" s="2"/>
      <c r="AIW35" s="2"/>
      <c r="AIX35" s="17"/>
      <c r="AIY35" s="8"/>
      <c r="AIZ35" s="18"/>
      <c r="AJA35" s="19">
        <f t="shared" si="129"/>
        <v>0</v>
      </c>
      <c r="AJC35" s="2"/>
      <c r="AJD35" s="2"/>
      <c r="AJE35" s="17"/>
      <c r="AJF35" s="8"/>
      <c r="AJG35" s="18"/>
      <c r="AJH35" s="19">
        <f t="shared" si="130"/>
        <v>0</v>
      </c>
      <c r="AJJ35" s="27"/>
      <c r="AJK35" s="27"/>
      <c r="AJL35" s="25"/>
      <c r="AJM35" s="143"/>
      <c r="AJN35" s="30"/>
      <c r="AJO35" s="19">
        <f t="shared" si="131"/>
        <v>0</v>
      </c>
      <c r="AJQ35" s="27"/>
      <c r="AJR35" s="27"/>
      <c r="AJS35" s="25"/>
      <c r="AJT35" s="143"/>
      <c r="AJU35" s="30"/>
      <c r="AJV35" s="19">
        <f t="shared" si="132"/>
        <v>0</v>
      </c>
      <c r="AJX35" s="27"/>
      <c r="AJY35" s="27"/>
      <c r="AJZ35" s="25"/>
      <c r="AKA35" s="143"/>
      <c r="AKB35" s="30"/>
      <c r="AKC35" s="19">
        <f t="shared" si="133"/>
        <v>0</v>
      </c>
      <c r="AKE35" s="2"/>
      <c r="AKF35" s="2"/>
      <c r="AKG35" s="17"/>
      <c r="AKH35" s="18"/>
      <c r="AKI35" s="18"/>
      <c r="AKJ35" s="19">
        <f t="shared" si="134"/>
        <v>0</v>
      </c>
    </row>
    <row r="36" spans="1:972">
      <c r="A36" s="2"/>
      <c r="B36" s="2"/>
      <c r="C36" s="17"/>
      <c r="D36" s="8"/>
      <c r="E36" s="18"/>
      <c r="F36" s="19">
        <f t="shared" si="2"/>
        <v>0</v>
      </c>
      <c r="H36" s="2"/>
      <c r="I36" s="2"/>
      <c r="J36" s="17"/>
      <c r="K36" s="8"/>
      <c r="L36" s="18"/>
      <c r="M36" s="19">
        <f t="shared" si="140"/>
        <v>0</v>
      </c>
      <c r="O36" s="2"/>
      <c r="P36" s="2"/>
      <c r="Q36" s="17"/>
      <c r="R36" s="8"/>
      <c r="S36" s="18"/>
      <c r="T36" s="19">
        <f t="shared" si="4"/>
        <v>0</v>
      </c>
      <c r="V36" s="2"/>
      <c r="W36" s="2"/>
      <c r="X36" s="17"/>
      <c r="Y36" s="8"/>
      <c r="Z36" s="18"/>
      <c r="AA36" s="19">
        <f t="shared" si="5"/>
        <v>0</v>
      </c>
      <c r="AC36" s="2"/>
      <c r="AD36" s="2"/>
      <c r="AE36" s="17"/>
      <c r="AF36" s="8"/>
      <c r="AG36" s="18"/>
      <c r="AH36" s="19">
        <f t="shared" si="143"/>
        <v>0</v>
      </c>
      <c r="AJ36" s="2"/>
      <c r="AK36" s="2"/>
      <c r="AL36" s="17"/>
      <c r="AM36" s="8"/>
      <c r="AN36" s="18"/>
      <c r="AO36" s="19">
        <f t="shared" si="7"/>
        <v>0</v>
      </c>
      <c r="AQ36" s="2"/>
      <c r="AR36" s="2"/>
      <c r="AS36" s="17"/>
      <c r="AT36" s="8"/>
      <c r="AU36" s="18"/>
      <c r="AV36" s="19">
        <f t="shared" si="8"/>
        <v>0</v>
      </c>
      <c r="AX36" s="2"/>
      <c r="AY36" s="2"/>
      <c r="AZ36" s="17"/>
      <c r="BA36" s="8"/>
      <c r="BB36" s="18"/>
      <c r="BC36" s="19">
        <f t="shared" si="9"/>
        <v>0</v>
      </c>
      <c r="BE36" s="2"/>
      <c r="BF36" s="2"/>
      <c r="BG36" s="17"/>
      <c r="BH36" s="8"/>
      <c r="BI36" s="18"/>
      <c r="BJ36" s="19">
        <f t="shared" si="10"/>
        <v>0</v>
      </c>
      <c r="BL36" s="2"/>
      <c r="BM36" s="2"/>
      <c r="BN36" s="17"/>
      <c r="BO36" s="8"/>
      <c r="BP36" s="18"/>
      <c r="BQ36" s="19">
        <f t="shared" si="136"/>
        <v>0</v>
      </c>
      <c r="BS36" s="2"/>
      <c r="BT36" s="2"/>
      <c r="BU36" s="17"/>
      <c r="BV36" s="8"/>
      <c r="BW36" s="18"/>
      <c r="BX36" s="19">
        <f t="shared" si="11"/>
        <v>0</v>
      </c>
      <c r="BZ36" s="2"/>
      <c r="CA36" s="2"/>
      <c r="CB36" s="17"/>
      <c r="CC36" s="8"/>
      <c r="CD36" s="18"/>
      <c r="CE36" s="19">
        <f t="shared" si="135"/>
        <v>0</v>
      </c>
      <c r="CG36" s="2"/>
      <c r="CH36" s="2"/>
      <c r="CI36" s="17"/>
      <c r="CJ36" s="8"/>
      <c r="CK36" s="18"/>
      <c r="CL36" s="19">
        <f t="shared" si="141"/>
        <v>0</v>
      </c>
      <c r="CN36" s="2"/>
      <c r="CO36" s="2"/>
      <c r="CP36" s="17"/>
      <c r="CQ36" s="8"/>
      <c r="CR36" s="18"/>
      <c r="CS36" s="19">
        <f t="shared" si="146"/>
        <v>0</v>
      </c>
      <c r="CU36" s="2"/>
      <c r="CV36" s="2"/>
      <c r="CW36" s="17"/>
      <c r="CX36" s="8"/>
      <c r="CY36" s="18"/>
      <c r="CZ36" s="19">
        <f t="shared" si="14"/>
        <v>0</v>
      </c>
      <c r="DB36" s="2"/>
      <c r="DC36" s="2"/>
      <c r="DD36" s="17"/>
      <c r="DE36" s="8"/>
      <c r="DF36" s="18"/>
      <c r="DG36" s="19">
        <f t="shared" si="15"/>
        <v>0</v>
      </c>
      <c r="DI36" s="2"/>
      <c r="DJ36" s="2"/>
      <c r="DK36" s="17"/>
      <c r="DL36" s="8"/>
      <c r="DM36" s="18"/>
      <c r="DN36" s="19">
        <f t="shared" si="16"/>
        <v>0</v>
      </c>
      <c r="DP36" s="2"/>
      <c r="DQ36" s="2"/>
      <c r="DR36" s="17"/>
      <c r="DS36" s="8"/>
      <c r="DT36" s="18"/>
      <c r="DU36" s="19">
        <f t="shared" si="17"/>
        <v>0</v>
      </c>
      <c r="DW36" s="2"/>
      <c r="DX36" s="2"/>
      <c r="DY36" s="17"/>
      <c r="DZ36" s="8"/>
      <c r="EA36" s="18"/>
      <c r="EB36" s="19">
        <f t="shared" si="18"/>
        <v>0</v>
      </c>
      <c r="ED36" s="2"/>
      <c r="EE36" s="2"/>
      <c r="EF36" s="17"/>
      <c r="EG36" s="8"/>
      <c r="EH36" s="18"/>
      <c r="EI36" s="19">
        <f t="shared" si="19"/>
        <v>0</v>
      </c>
      <c r="EK36" s="2"/>
      <c r="EL36" s="2"/>
      <c r="EM36" s="17"/>
      <c r="EN36" s="8"/>
      <c r="EO36" s="18"/>
      <c r="EP36" s="19">
        <f t="shared" si="20"/>
        <v>0</v>
      </c>
      <c r="ER36" s="2"/>
      <c r="ES36" s="2"/>
      <c r="ET36" s="17"/>
      <c r="EU36" s="8"/>
      <c r="EV36" s="18"/>
      <c r="EW36" s="19">
        <f t="shared" si="21"/>
        <v>0</v>
      </c>
      <c r="EY36" s="2"/>
      <c r="EZ36" s="2"/>
      <c r="FA36" s="17"/>
      <c r="FB36" s="8"/>
      <c r="FC36" s="18"/>
      <c r="FD36" s="19">
        <f t="shared" si="22"/>
        <v>0</v>
      </c>
      <c r="FF36" s="2"/>
      <c r="FG36" s="2"/>
      <c r="FH36" s="186"/>
      <c r="FI36" s="36"/>
      <c r="FJ36" s="18"/>
      <c r="FK36" s="187">
        <f t="shared" si="23"/>
        <v>0</v>
      </c>
      <c r="FM36" s="2"/>
      <c r="FN36" s="2"/>
      <c r="FO36" s="186"/>
      <c r="FP36" s="36"/>
      <c r="FQ36" s="18"/>
      <c r="FR36" s="187">
        <f t="shared" si="24"/>
        <v>0</v>
      </c>
      <c r="FT36" s="2"/>
      <c r="FU36" s="2"/>
      <c r="FV36" s="17"/>
      <c r="FW36" s="8"/>
      <c r="FX36" s="18"/>
      <c r="FY36" s="19">
        <f t="shared" si="25"/>
        <v>0</v>
      </c>
      <c r="GA36" s="2"/>
      <c r="GB36" s="2"/>
      <c r="GC36" s="17"/>
      <c r="GD36" s="8"/>
      <c r="GE36" s="18"/>
      <c r="GF36" s="19">
        <f t="shared" si="142"/>
        <v>0</v>
      </c>
      <c r="GH36" s="2"/>
      <c r="GI36" s="2"/>
      <c r="GJ36" s="17"/>
      <c r="GK36" s="8"/>
      <c r="GL36" s="18"/>
      <c r="GM36" s="19">
        <f t="shared" si="27"/>
        <v>0</v>
      </c>
      <c r="GO36" s="2"/>
      <c r="GP36" s="2"/>
      <c r="GQ36" s="17"/>
      <c r="GR36" s="8"/>
      <c r="GS36" s="18"/>
      <c r="GT36" s="19">
        <f t="shared" si="28"/>
        <v>0</v>
      </c>
      <c r="GV36" s="2"/>
      <c r="GW36" s="2"/>
      <c r="GX36" s="17"/>
      <c r="GY36" s="8"/>
      <c r="GZ36" s="18"/>
      <c r="HA36" s="19">
        <f t="shared" si="29"/>
        <v>0</v>
      </c>
      <c r="HC36" s="2"/>
      <c r="HD36" s="2"/>
      <c r="HE36" s="17"/>
      <c r="HF36" s="8"/>
      <c r="HG36" s="18"/>
      <c r="HH36" s="19">
        <f t="shared" si="30"/>
        <v>0</v>
      </c>
      <c r="HJ36" s="2"/>
      <c r="HK36" s="2"/>
      <c r="HL36" s="17"/>
      <c r="HM36" s="8"/>
      <c r="HN36" s="18"/>
      <c r="HO36" s="19">
        <f t="shared" si="31"/>
        <v>0</v>
      </c>
      <c r="HQ36" s="2"/>
      <c r="HR36" s="2"/>
      <c r="HS36" s="17"/>
      <c r="HT36" s="8"/>
      <c r="HU36" s="18"/>
      <c r="HV36" s="19">
        <f t="shared" si="32"/>
        <v>0</v>
      </c>
      <c r="HX36" s="2"/>
      <c r="HY36" s="2"/>
      <c r="HZ36" s="17"/>
      <c r="IA36" s="8"/>
      <c r="IB36" s="18"/>
      <c r="IC36" s="19">
        <f t="shared" si="33"/>
        <v>0</v>
      </c>
      <c r="IE36" s="2"/>
      <c r="IF36" s="2"/>
      <c r="IG36" s="17"/>
      <c r="IH36" s="8"/>
      <c r="II36" s="18"/>
      <c r="IJ36" s="19">
        <f t="shared" si="34"/>
        <v>0</v>
      </c>
      <c r="IL36" s="2"/>
      <c r="IM36" s="2"/>
      <c r="IN36" s="17"/>
      <c r="IO36" s="8"/>
      <c r="IP36" s="18"/>
      <c r="IQ36" s="19">
        <f t="shared" si="35"/>
        <v>0</v>
      </c>
      <c r="IS36" s="8"/>
      <c r="IT36" s="2"/>
      <c r="IU36" s="17"/>
      <c r="IV36" s="8"/>
      <c r="IW36" s="18"/>
      <c r="IX36" s="19">
        <f t="shared" si="36"/>
        <v>0</v>
      </c>
      <c r="IZ36" s="8"/>
      <c r="JA36" s="2"/>
      <c r="JB36" s="17"/>
      <c r="JC36" s="8"/>
      <c r="JD36" s="18"/>
      <c r="JE36" s="19">
        <f t="shared" si="37"/>
        <v>0</v>
      </c>
      <c r="JG36" s="8"/>
      <c r="JH36" s="2"/>
      <c r="JI36" s="17"/>
      <c r="JJ36" s="8"/>
      <c r="JK36" s="18"/>
      <c r="JL36" s="19">
        <f t="shared" si="38"/>
        <v>0</v>
      </c>
      <c r="JN36" s="8"/>
      <c r="JO36" s="2"/>
      <c r="JP36" s="17"/>
      <c r="JQ36" s="8"/>
      <c r="JR36" s="18"/>
      <c r="JS36" s="19">
        <f t="shared" si="39"/>
        <v>0</v>
      </c>
      <c r="JU36" s="8"/>
      <c r="JV36" s="2"/>
      <c r="JW36" s="17"/>
      <c r="JX36" s="8"/>
      <c r="JY36" s="18"/>
      <c r="JZ36" s="19">
        <f t="shared" si="40"/>
        <v>0</v>
      </c>
      <c r="KB36" s="8"/>
      <c r="KC36" s="2"/>
      <c r="KD36" s="17"/>
      <c r="KE36" s="8"/>
      <c r="KF36" s="18"/>
      <c r="KG36" s="19">
        <f t="shared" si="41"/>
        <v>0</v>
      </c>
      <c r="KI36" s="8"/>
      <c r="KJ36" s="2"/>
      <c r="KK36" s="17"/>
      <c r="KL36" s="8"/>
      <c r="KM36" s="18"/>
      <c r="KN36" s="19">
        <f t="shared" si="42"/>
        <v>0</v>
      </c>
      <c r="KP36" s="8"/>
      <c r="KQ36" s="2"/>
      <c r="KR36" s="17"/>
      <c r="KS36" s="8"/>
      <c r="KT36" s="18"/>
      <c r="KU36" s="19">
        <f t="shared" si="43"/>
        <v>0</v>
      </c>
      <c r="KW36" s="8"/>
      <c r="KX36" s="2"/>
      <c r="KY36" s="17"/>
      <c r="KZ36" s="8"/>
      <c r="LA36" s="18"/>
      <c r="LB36" s="19">
        <f t="shared" si="44"/>
        <v>0</v>
      </c>
      <c r="LD36" s="8"/>
      <c r="LE36" s="2"/>
      <c r="LF36" s="17"/>
      <c r="LG36" s="8"/>
      <c r="LH36" s="18"/>
      <c r="LI36" s="19">
        <f t="shared" si="45"/>
        <v>0</v>
      </c>
      <c r="LK36" s="8"/>
      <c r="LL36" s="2"/>
      <c r="LM36" s="17"/>
      <c r="LN36" s="8"/>
      <c r="LO36" s="18"/>
      <c r="LP36" s="19">
        <f t="shared" si="46"/>
        <v>0</v>
      </c>
      <c r="LR36" s="8"/>
      <c r="LS36" s="2"/>
      <c r="LT36" s="17"/>
      <c r="LU36" s="8"/>
      <c r="LV36" s="18"/>
      <c r="LW36" s="19">
        <f t="shared" si="47"/>
        <v>0</v>
      </c>
      <c r="LY36" s="8"/>
      <c r="LZ36" s="2"/>
      <c r="MA36" s="17"/>
      <c r="MB36" s="8"/>
      <c r="MC36" s="18"/>
      <c r="MD36" s="19">
        <f t="shared" si="48"/>
        <v>0</v>
      </c>
      <c r="MF36" s="2"/>
      <c r="MG36" s="2"/>
      <c r="MH36" s="17"/>
      <c r="MI36" s="8"/>
      <c r="MJ36" s="18"/>
      <c r="MK36" s="19">
        <f t="shared" si="49"/>
        <v>0</v>
      </c>
      <c r="MM36" s="2"/>
      <c r="MN36" s="2"/>
      <c r="MO36" s="17"/>
      <c r="MP36" s="8"/>
      <c r="MQ36" s="18"/>
      <c r="MR36" s="19">
        <f t="shared" si="50"/>
        <v>0</v>
      </c>
      <c r="MT36" s="2"/>
      <c r="MU36" s="2"/>
      <c r="MV36" s="17"/>
      <c r="MW36" s="8"/>
      <c r="MX36" s="18"/>
      <c r="MY36" s="19">
        <f t="shared" si="51"/>
        <v>0</v>
      </c>
      <c r="NA36" s="2"/>
      <c r="NB36" s="2"/>
      <c r="NC36" s="17"/>
      <c r="ND36" s="8"/>
      <c r="NE36" s="18"/>
      <c r="NF36" s="19">
        <f t="shared" si="52"/>
        <v>0</v>
      </c>
      <c r="NH36" s="2"/>
      <c r="NI36" s="2"/>
      <c r="NJ36" s="17"/>
      <c r="NK36" s="8"/>
      <c r="NL36" s="18"/>
      <c r="NM36" s="19">
        <f t="shared" si="53"/>
        <v>0</v>
      </c>
      <c r="NO36" s="2"/>
      <c r="NP36" s="2"/>
      <c r="NQ36" s="17"/>
      <c r="NR36" s="8"/>
      <c r="NS36" s="18"/>
      <c r="NT36" s="19">
        <f t="shared" si="54"/>
        <v>0</v>
      </c>
      <c r="NV36" s="2"/>
      <c r="NW36" s="2"/>
      <c r="NX36" s="17"/>
      <c r="NY36" s="8"/>
      <c r="NZ36" s="18"/>
      <c r="OA36" s="19">
        <f t="shared" si="55"/>
        <v>0</v>
      </c>
      <c r="OC36" s="2"/>
      <c r="OD36" s="2"/>
      <c r="OE36" s="17"/>
      <c r="OF36" s="8"/>
      <c r="OG36" s="18"/>
      <c r="OH36" s="19">
        <f t="shared" si="56"/>
        <v>0</v>
      </c>
      <c r="OJ36" s="2"/>
      <c r="OK36" s="2"/>
      <c r="OL36" s="17"/>
      <c r="OM36" s="8"/>
      <c r="ON36" s="18"/>
      <c r="OO36" s="19">
        <f t="shared" si="57"/>
        <v>0</v>
      </c>
      <c r="OQ36" s="2"/>
      <c r="OR36" s="2"/>
      <c r="OS36" s="17"/>
      <c r="OT36" s="8"/>
      <c r="OU36" s="18"/>
      <c r="OV36" s="19">
        <f t="shared" si="58"/>
        <v>0</v>
      </c>
      <c r="OX36" s="2"/>
      <c r="OY36" s="2"/>
      <c r="OZ36" s="17"/>
      <c r="PA36" s="8"/>
      <c r="PB36" s="18"/>
      <c r="PC36" s="19">
        <f t="shared" si="59"/>
        <v>0</v>
      </c>
      <c r="PE36" s="2"/>
      <c r="PF36" s="2"/>
      <c r="PG36" s="17"/>
      <c r="PH36" s="8"/>
      <c r="PI36" s="18"/>
      <c r="PJ36" s="19">
        <f t="shared" si="60"/>
        <v>0</v>
      </c>
      <c r="PL36" s="2"/>
      <c r="PM36" s="2"/>
      <c r="PN36" s="17"/>
      <c r="PO36" s="8"/>
      <c r="PP36" s="18"/>
      <c r="PQ36" s="19">
        <f t="shared" si="61"/>
        <v>0</v>
      </c>
      <c r="PS36" s="2"/>
      <c r="PT36" s="2"/>
      <c r="PU36" s="17"/>
      <c r="PV36" s="8"/>
      <c r="PW36" s="18"/>
      <c r="PX36" s="19">
        <f t="shared" si="62"/>
        <v>0</v>
      </c>
      <c r="PZ36" s="2"/>
      <c r="QA36" s="2"/>
      <c r="QB36" s="17"/>
      <c r="QC36" s="8"/>
      <c r="QD36" s="18"/>
      <c r="QE36" s="19">
        <f t="shared" si="63"/>
        <v>0</v>
      </c>
      <c r="QG36" s="2"/>
      <c r="QH36" s="2"/>
      <c r="QI36" s="17"/>
      <c r="QJ36" s="8"/>
      <c r="QK36" s="18"/>
      <c r="QL36" s="19">
        <f t="shared" si="64"/>
        <v>0</v>
      </c>
      <c r="QN36" s="2"/>
      <c r="QO36" s="2"/>
      <c r="QP36" s="17"/>
      <c r="QQ36" s="8"/>
      <c r="QR36" s="18"/>
      <c r="QS36" s="19">
        <f t="shared" si="65"/>
        <v>0</v>
      </c>
      <c r="QU36" s="2"/>
      <c r="QV36" s="2"/>
      <c r="QW36" s="17"/>
      <c r="QX36" s="8"/>
      <c r="QY36" s="18"/>
      <c r="QZ36" s="19">
        <f t="shared" si="66"/>
        <v>0</v>
      </c>
      <c r="RB36" s="2"/>
      <c r="RC36" s="2"/>
      <c r="RD36" s="17"/>
      <c r="RE36" s="8"/>
      <c r="RF36" s="18"/>
      <c r="RG36" s="19">
        <f t="shared" si="67"/>
        <v>0</v>
      </c>
      <c r="RI36" s="2"/>
      <c r="RJ36" s="2"/>
      <c r="RK36" s="17"/>
      <c r="RL36" s="8"/>
      <c r="RM36" s="18"/>
      <c r="RN36" s="19">
        <f t="shared" si="68"/>
        <v>0</v>
      </c>
      <c r="RP36" s="2"/>
      <c r="RQ36" s="2"/>
      <c r="RR36" s="17"/>
      <c r="RS36" s="8"/>
      <c r="RT36" s="18"/>
      <c r="RU36" s="19">
        <f t="shared" si="69"/>
        <v>0</v>
      </c>
      <c r="RW36" s="2"/>
      <c r="RX36" s="2"/>
      <c r="RY36" s="17"/>
      <c r="RZ36" s="8"/>
      <c r="SA36" s="18"/>
      <c r="SB36" s="19">
        <f t="shared" si="70"/>
        <v>0</v>
      </c>
      <c r="SD36" s="2"/>
      <c r="SE36" s="2"/>
      <c r="SF36" s="17"/>
      <c r="SG36" s="8"/>
      <c r="SH36" s="18"/>
      <c r="SI36" s="19">
        <f t="shared" si="71"/>
        <v>0</v>
      </c>
      <c r="SK36" s="2"/>
      <c r="SL36" s="2"/>
      <c r="SM36" s="17"/>
      <c r="SN36" s="8"/>
      <c r="SO36" s="18"/>
      <c r="SP36" s="19">
        <f t="shared" si="72"/>
        <v>0</v>
      </c>
      <c r="SR36" s="2"/>
      <c r="SS36" s="2"/>
      <c r="ST36" s="17"/>
      <c r="SU36" s="8"/>
      <c r="SV36" s="18"/>
      <c r="SW36" s="19">
        <f t="shared" si="73"/>
        <v>0</v>
      </c>
      <c r="SY36" s="2"/>
      <c r="SZ36" s="2"/>
      <c r="TA36" s="17"/>
      <c r="TB36" s="8"/>
      <c r="TC36" s="18"/>
      <c r="TD36" s="19">
        <f t="shared" si="74"/>
        <v>0</v>
      </c>
      <c r="TF36" s="2"/>
      <c r="TG36" s="2"/>
      <c r="TH36" s="17"/>
      <c r="TI36" s="8"/>
      <c r="TJ36" s="18"/>
      <c r="TK36" s="19">
        <f t="shared" si="75"/>
        <v>0</v>
      </c>
      <c r="TM36" s="2"/>
      <c r="TN36" s="2"/>
      <c r="TO36" s="17"/>
      <c r="TP36" s="8"/>
      <c r="TQ36" s="18"/>
      <c r="TR36" s="19">
        <f t="shared" si="76"/>
        <v>0</v>
      </c>
      <c r="TT36" s="8"/>
      <c r="TU36" s="2"/>
      <c r="TV36" s="17"/>
      <c r="TW36" s="8"/>
      <c r="TX36" s="18"/>
      <c r="TY36" s="19">
        <f t="shared" si="77"/>
        <v>0</v>
      </c>
      <c r="UA36" s="2"/>
      <c r="UB36" s="2"/>
      <c r="UC36" s="17"/>
      <c r="UD36" s="8"/>
      <c r="UE36" s="18"/>
      <c r="UF36" s="19">
        <f t="shared" si="78"/>
        <v>0</v>
      </c>
      <c r="UH36" s="2"/>
      <c r="UI36" s="2"/>
      <c r="UJ36" s="17"/>
      <c r="UK36" s="8"/>
      <c r="UL36" s="18"/>
      <c r="UM36" s="19">
        <f t="shared" si="79"/>
        <v>0</v>
      </c>
      <c r="UO36" s="2"/>
      <c r="UP36" s="2"/>
      <c r="UQ36" s="17"/>
      <c r="UR36" s="8"/>
      <c r="US36" s="18"/>
      <c r="UT36" s="19">
        <f t="shared" si="80"/>
        <v>0</v>
      </c>
      <c r="UV36" s="128"/>
      <c r="UW36" s="37"/>
      <c r="UX36" s="188"/>
      <c r="UY36" s="111"/>
      <c r="UZ36" s="30"/>
      <c r="VA36" s="187">
        <f t="shared" si="81"/>
        <v>0</v>
      </c>
      <c r="VC36" s="8"/>
      <c r="VD36" s="37"/>
      <c r="VE36" s="188"/>
      <c r="VF36" s="209"/>
      <c r="VG36" s="18"/>
      <c r="VH36" s="187">
        <f t="shared" si="82"/>
        <v>0</v>
      </c>
      <c r="VJ36" s="2"/>
      <c r="VK36" s="2"/>
      <c r="VL36" s="17"/>
      <c r="VM36" s="8"/>
      <c r="VN36" s="18"/>
      <c r="VO36" s="19">
        <f t="shared" si="83"/>
        <v>0</v>
      </c>
      <c r="VQ36" s="2"/>
      <c r="VR36" s="2"/>
      <c r="VS36" s="17"/>
      <c r="VT36" s="8"/>
      <c r="VU36" s="18"/>
      <c r="VV36" s="19">
        <f t="shared" si="84"/>
        <v>0</v>
      </c>
      <c r="VX36" s="8"/>
      <c r="VY36" s="2"/>
      <c r="VZ36" s="17"/>
      <c r="WA36" s="8"/>
      <c r="WB36" s="18"/>
      <c r="WC36" s="19">
        <f t="shared" si="85"/>
        <v>0</v>
      </c>
      <c r="WE36" s="2"/>
      <c r="WF36" s="2"/>
      <c r="WG36" s="17"/>
      <c r="WH36" s="8"/>
      <c r="WI36" s="18"/>
      <c r="WJ36" s="19">
        <f t="shared" si="86"/>
        <v>0</v>
      </c>
      <c r="WL36" s="2"/>
      <c r="WM36" s="2"/>
      <c r="WN36" s="17"/>
      <c r="WO36" s="8"/>
      <c r="WP36" s="18"/>
      <c r="WQ36" s="19">
        <f t="shared" si="87"/>
        <v>0</v>
      </c>
      <c r="WS36" s="2"/>
      <c r="WT36" s="2"/>
      <c r="WU36" s="17"/>
      <c r="WV36" s="8"/>
      <c r="WW36" s="18"/>
      <c r="WX36" s="19">
        <f t="shared" si="88"/>
        <v>0</v>
      </c>
      <c r="WZ36" s="2"/>
      <c r="XA36" s="2"/>
      <c r="XB36" s="17"/>
      <c r="XC36" s="8"/>
      <c r="XD36" s="18"/>
      <c r="XE36" s="19">
        <f t="shared" si="0"/>
        <v>0</v>
      </c>
      <c r="XG36" s="2"/>
      <c r="XH36" s="2"/>
      <c r="XI36" s="17"/>
      <c r="XJ36" s="8"/>
      <c r="XK36" s="18"/>
      <c r="XL36" s="19">
        <f t="shared" si="89"/>
        <v>0</v>
      </c>
      <c r="XN36" s="2"/>
      <c r="XO36" s="2"/>
      <c r="XP36" s="17"/>
      <c r="XQ36" s="8"/>
      <c r="XR36" s="18"/>
      <c r="XS36" s="19">
        <f t="shared" si="90"/>
        <v>0</v>
      </c>
      <c r="XU36" s="2"/>
      <c r="XV36" s="2"/>
      <c r="XW36" s="17"/>
      <c r="XX36" s="8"/>
      <c r="XY36" s="18"/>
      <c r="XZ36" s="19">
        <f t="shared" si="91"/>
        <v>0</v>
      </c>
      <c r="YB36" s="2"/>
      <c r="YC36" s="2"/>
      <c r="YD36" s="17"/>
      <c r="YE36" s="8"/>
      <c r="YF36" s="18"/>
      <c r="YG36" s="19">
        <f t="shared" si="92"/>
        <v>0</v>
      </c>
      <c r="YI36" s="2"/>
      <c r="YJ36" s="2"/>
      <c r="YK36" s="17"/>
      <c r="YL36" s="8"/>
      <c r="YM36" s="18"/>
      <c r="YN36" s="19">
        <f t="shared" si="93"/>
        <v>0</v>
      </c>
      <c r="YP36" s="8"/>
      <c r="YQ36" s="2"/>
      <c r="YR36" s="17"/>
      <c r="YS36" s="8"/>
      <c r="YT36" s="18"/>
      <c r="YU36" s="19">
        <f t="shared" si="94"/>
        <v>0</v>
      </c>
      <c r="YW36" s="2"/>
      <c r="YX36" s="2"/>
      <c r="YY36" s="17"/>
      <c r="YZ36" s="8"/>
      <c r="ZA36" s="18"/>
      <c r="ZB36" s="19">
        <f t="shared" si="95"/>
        <v>0</v>
      </c>
      <c r="ZD36" s="2"/>
      <c r="ZE36" s="2"/>
      <c r="ZF36" s="17"/>
      <c r="ZG36" s="8"/>
      <c r="ZH36" s="18"/>
      <c r="ZI36" s="19">
        <f t="shared" si="96"/>
        <v>0</v>
      </c>
      <c r="ZK36" s="2"/>
      <c r="ZL36" s="2"/>
      <c r="ZM36" s="17"/>
      <c r="ZN36" s="8"/>
      <c r="ZO36" s="18"/>
      <c r="ZP36" s="19">
        <f t="shared" si="97"/>
        <v>0</v>
      </c>
      <c r="ZR36" s="2"/>
      <c r="ZS36" s="2"/>
      <c r="ZT36" s="17"/>
      <c r="ZU36" s="8"/>
      <c r="ZV36" s="18"/>
      <c r="ZW36" s="19">
        <f t="shared" si="98"/>
        <v>0</v>
      </c>
      <c r="ZY36" s="2"/>
      <c r="ZZ36" s="2"/>
      <c r="AAA36" s="17"/>
      <c r="AAB36" s="8"/>
      <c r="AAC36" s="18"/>
      <c r="AAD36" s="19">
        <f t="shared" si="99"/>
        <v>0</v>
      </c>
      <c r="AAF36" s="2"/>
      <c r="AAG36" s="2"/>
      <c r="AAH36" s="17"/>
      <c r="AAI36" s="8"/>
      <c r="AAJ36" s="18"/>
      <c r="AAK36" s="19">
        <f t="shared" si="100"/>
        <v>0</v>
      </c>
      <c r="AAM36" s="2"/>
      <c r="AAN36" s="2"/>
      <c r="AAO36" s="17"/>
      <c r="AAP36" s="8"/>
      <c r="AAQ36" s="18"/>
      <c r="AAR36" s="19">
        <f t="shared" si="101"/>
        <v>0</v>
      </c>
      <c r="AAT36" s="2"/>
      <c r="AAU36" s="2"/>
      <c r="AAV36" s="17"/>
      <c r="AAW36" s="8"/>
      <c r="AAX36" s="18"/>
      <c r="AAY36" s="19">
        <f t="shared" si="137"/>
        <v>0</v>
      </c>
      <c r="ABA36" s="2"/>
      <c r="ABB36" s="2"/>
      <c r="ABC36" s="17"/>
      <c r="ABD36" s="8"/>
      <c r="ABE36" s="18"/>
      <c r="ABF36" s="19">
        <f t="shared" si="102"/>
        <v>0</v>
      </c>
      <c r="ABH36" s="2"/>
      <c r="ABI36" s="2"/>
      <c r="ABJ36" s="17"/>
      <c r="ABK36" s="8"/>
      <c r="ABL36" s="18"/>
      <c r="ABM36" s="19">
        <f t="shared" si="103"/>
        <v>0</v>
      </c>
      <c r="ABO36" s="2"/>
      <c r="ABP36" s="2"/>
      <c r="ABQ36" s="17"/>
      <c r="ABR36" s="8"/>
      <c r="ABS36" s="18"/>
      <c r="ABT36" s="19">
        <f t="shared" si="139"/>
        <v>0</v>
      </c>
      <c r="ABV36" s="2"/>
      <c r="ABW36" s="2"/>
      <c r="ABX36" s="17"/>
      <c r="ABY36" s="8"/>
      <c r="ABZ36" s="18"/>
      <c r="ACA36" s="19">
        <f t="shared" si="104"/>
        <v>0</v>
      </c>
      <c r="ACC36" s="2"/>
      <c r="ACD36" s="2"/>
      <c r="ACE36" s="17"/>
      <c r="ACF36" s="8"/>
      <c r="ACG36" s="18"/>
      <c r="ACH36" s="19">
        <f t="shared" si="105"/>
        <v>0</v>
      </c>
      <c r="ACJ36" s="2"/>
      <c r="ACK36" s="2"/>
      <c r="ACL36" s="17"/>
      <c r="ACM36" s="8"/>
      <c r="ACN36" s="18"/>
      <c r="ACO36" s="19">
        <f t="shared" si="106"/>
        <v>0</v>
      </c>
      <c r="ACQ36" s="2"/>
      <c r="ACR36" s="2"/>
      <c r="ACS36" s="17"/>
      <c r="ACT36" s="8"/>
      <c r="ACU36" s="18"/>
      <c r="ACV36" s="19">
        <f t="shared" si="138"/>
        <v>0</v>
      </c>
      <c r="ACX36" s="2"/>
      <c r="ACY36" s="2"/>
      <c r="ACZ36" s="17"/>
      <c r="ADA36" s="8"/>
      <c r="ADB36" s="18"/>
      <c r="ADC36" s="19">
        <f t="shared" si="107"/>
        <v>0</v>
      </c>
      <c r="ADE36" s="2"/>
      <c r="ADF36" s="2"/>
      <c r="ADG36" s="17"/>
      <c r="ADH36" s="8"/>
      <c r="ADI36" s="18"/>
      <c r="ADJ36" s="19">
        <f t="shared" si="108"/>
        <v>0</v>
      </c>
      <c r="ADL36" s="2"/>
      <c r="ADM36" s="2"/>
      <c r="ADN36" s="17"/>
      <c r="ADO36" s="8"/>
      <c r="ADP36" s="18"/>
      <c r="ADQ36" s="19">
        <f t="shared" si="109"/>
        <v>0</v>
      </c>
      <c r="ADS36" s="2"/>
      <c r="ADT36" s="2"/>
      <c r="ADU36" s="17"/>
      <c r="ADV36" s="8"/>
      <c r="ADW36" s="18"/>
      <c r="ADX36" s="19">
        <f t="shared" si="110"/>
        <v>0</v>
      </c>
      <c r="ADZ36" s="2"/>
      <c r="AEA36" s="2"/>
      <c r="AEB36" s="17"/>
      <c r="AEC36" s="8"/>
      <c r="AED36" s="18"/>
      <c r="AEE36" s="19">
        <f t="shared" si="111"/>
        <v>0</v>
      </c>
      <c r="AEG36" s="2"/>
      <c r="AEH36" s="2"/>
      <c r="AEI36" s="17"/>
      <c r="AEJ36" s="8"/>
      <c r="AEK36" s="18"/>
      <c r="AEL36" s="19">
        <f t="shared" si="112"/>
        <v>0</v>
      </c>
      <c r="AEN36" s="2"/>
      <c r="AEO36" s="2"/>
      <c r="AEP36" s="17"/>
      <c r="AEQ36" s="8"/>
      <c r="AER36" s="18"/>
      <c r="AES36" s="19">
        <f t="shared" si="113"/>
        <v>0</v>
      </c>
      <c r="AEU36" s="2"/>
      <c r="AEV36" s="2"/>
      <c r="AEW36" s="17"/>
      <c r="AEX36" s="8"/>
      <c r="AEY36" s="18"/>
      <c r="AEZ36" s="19">
        <f t="shared" si="144"/>
        <v>0</v>
      </c>
      <c r="AFB36" s="2"/>
      <c r="AFC36" s="2"/>
      <c r="AFD36" s="17"/>
      <c r="AFE36" s="8"/>
      <c r="AFF36" s="18"/>
      <c r="AFG36" s="19">
        <f t="shared" si="115"/>
        <v>0</v>
      </c>
      <c r="AFI36" s="2"/>
      <c r="AFJ36" s="2"/>
      <c r="AFK36" s="17"/>
      <c r="AFL36" s="8"/>
      <c r="AFM36" s="18"/>
      <c r="AFN36" s="19">
        <f t="shared" si="116"/>
        <v>0</v>
      </c>
      <c r="AFP36" s="2"/>
      <c r="AFQ36" s="2"/>
      <c r="AFR36" s="17"/>
      <c r="AFS36" s="8"/>
      <c r="AFT36" s="18"/>
      <c r="AFU36" s="19">
        <f t="shared" si="117"/>
        <v>0</v>
      </c>
      <c r="AFW36" s="2"/>
      <c r="AFX36" s="2"/>
      <c r="AFY36" s="17"/>
      <c r="AFZ36" s="8"/>
      <c r="AGA36" s="18"/>
      <c r="AGB36" s="19">
        <f t="shared" si="118"/>
        <v>0</v>
      </c>
      <c r="AGD36" s="2"/>
      <c r="AGE36" s="2"/>
      <c r="AGF36" s="17"/>
      <c r="AGG36" s="8"/>
      <c r="AGH36" s="18"/>
      <c r="AGI36" s="19">
        <f t="shared" si="119"/>
        <v>0</v>
      </c>
      <c r="AGK36" s="2"/>
      <c r="AGL36" s="2"/>
      <c r="AGM36" s="17"/>
      <c r="AGN36" s="8"/>
      <c r="AGO36" s="18"/>
      <c r="AGP36" s="19">
        <f t="shared" si="145"/>
        <v>0</v>
      </c>
      <c r="AGR36" s="2"/>
      <c r="AGS36" s="2"/>
      <c r="AGT36" s="17"/>
      <c r="AGU36" s="8"/>
      <c r="AGV36" s="18"/>
      <c r="AGW36" s="19">
        <f t="shared" si="121"/>
        <v>0</v>
      </c>
      <c r="AGY36" s="2"/>
      <c r="AGZ36" s="2"/>
      <c r="AHA36" s="17"/>
      <c r="AHB36" s="8"/>
      <c r="AHC36" s="18"/>
      <c r="AHD36" s="19">
        <f t="shared" si="122"/>
        <v>0</v>
      </c>
      <c r="AHF36" s="2"/>
      <c r="AHG36" s="2"/>
      <c r="AHH36" s="17"/>
      <c r="AHI36" s="8"/>
      <c r="AHJ36" s="18"/>
      <c r="AHK36" s="19">
        <f t="shared" si="123"/>
        <v>0</v>
      </c>
      <c r="AHM36" s="2"/>
      <c r="AHN36" s="2"/>
      <c r="AHO36" s="17"/>
      <c r="AHP36" s="8"/>
      <c r="AHQ36" s="18"/>
      <c r="AHR36" s="19">
        <f t="shared" si="124"/>
        <v>0</v>
      </c>
      <c r="AHT36" s="2"/>
      <c r="AHU36" s="2"/>
      <c r="AHV36" s="17"/>
      <c r="AHW36" s="8"/>
      <c r="AHX36" s="18"/>
      <c r="AHY36" s="19">
        <f t="shared" si="125"/>
        <v>0</v>
      </c>
      <c r="AIA36" s="2"/>
      <c r="AIB36" s="2"/>
      <c r="AIC36" s="17"/>
      <c r="AID36" s="8"/>
      <c r="AIE36" s="18"/>
      <c r="AIF36" s="19">
        <f t="shared" si="126"/>
        <v>0</v>
      </c>
      <c r="AIH36" s="2"/>
      <c r="AII36" s="2"/>
      <c r="AIJ36" s="17"/>
      <c r="AIK36" s="8"/>
      <c r="AIL36" s="18"/>
      <c r="AIM36" s="19">
        <f t="shared" si="127"/>
        <v>0</v>
      </c>
      <c r="AIO36" s="2"/>
      <c r="AIP36" s="2"/>
      <c r="AIQ36" s="17"/>
      <c r="AIR36" s="8"/>
      <c r="AIS36" s="18"/>
      <c r="AIT36" s="19">
        <f t="shared" si="128"/>
        <v>0</v>
      </c>
      <c r="AIV36" s="2"/>
      <c r="AIW36" s="2"/>
      <c r="AIX36" s="17"/>
      <c r="AIY36" s="8"/>
      <c r="AIZ36" s="18"/>
      <c r="AJA36" s="19">
        <f t="shared" si="129"/>
        <v>0</v>
      </c>
      <c r="AJC36" s="2"/>
      <c r="AJD36" s="2"/>
      <c r="AJE36" s="17"/>
      <c r="AJF36" s="8"/>
      <c r="AJG36" s="18"/>
      <c r="AJH36" s="19">
        <f t="shared" si="130"/>
        <v>0</v>
      </c>
      <c r="AJJ36" s="27"/>
      <c r="AJK36" s="27"/>
      <c r="AJL36" s="25"/>
      <c r="AJM36" s="143"/>
      <c r="AJN36" s="30"/>
      <c r="AJO36" s="19">
        <f t="shared" si="131"/>
        <v>0</v>
      </c>
      <c r="AJQ36" s="27"/>
      <c r="AJR36" s="27"/>
      <c r="AJS36" s="25"/>
      <c r="AJT36" s="143"/>
      <c r="AJU36" s="30"/>
      <c r="AJV36" s="19">
        <f t="shared" si="132"/>
        <v>0</v>
      </c>
      <c r="AJX36" s="27"/>
      <c r="AJY36" s="27"/>
      <c r="AJZ36" s="25"/>
      <c r="AKA36" s="143"/>
      <c r="AKB36" s="30"/>
      <c r="AKC36" s="19">
        <f t="shared" si="133"/>
        <v>0</v>
      </c>
      <c r="AKE36" s="2"/>
      <c r="AKF36" s="2"/>
      <c r="AKG36" s="17"/>
      <c r="AKH36" s="18"/>
      <c r="AKI36" s="18"/>
      <c r="AKJ36" s="19">
        <f t="shared" si="134"/>
        <v>0</v>
      </c>
    </row>
    <row r="37" spans="1:972">
      <c r="A37" s="2"/>
      <c r="B37" s="2"/>
      <c r="C37" s="17"/>
      <c r="D37" s="8"/>
      <c r="E37" s="18"/>
      <c r="F37" s="19">
        <f t="shared" si="2"/>
        <v>0</v>
      </c>
      <c r="H37" s="2"/>
      <c r="I37" s="2"/>
      <c r="J37" s="17"/>
      <c r="K37" s="8"/>
      <c r="L37" s="18"/>
      <c r="M37" s="19">
        <f t="shared" si="140"/>
        <v>0</v>
      </c>
      <c r="O37" s="2"/>
      <c r="P37" s="2"/>
      <c r="Q37" s="17"/>
      <c r="R37" s="8"/>
      <c r="S37" s="18"/>
      <c r="T37" s="19">
        <f t="shared" si="4"/>
        <v>0</v>
      </c>
      <c r="V37" s="2"/>
      <c r="W37" s="2"/>
      <c r="X37" s="17"/>
      <c r="Y37" s="8"/>
      <c r="Z37" s="18"/>
      <c r="AA37" s="19">
        <f t="shared" si="5"/>
        <v>0</v>
      </c>
      <c r="AC37" s="2"/>
      <c r="AD37" s="2"/>
      <c r="AE37" s="17"/>
      <c r="AF37" s="8"/>
      <c r="AG37" s="18"/>
      <c r="AH37" s="19">
        <f t="shared" si="143"/>
        <v>0</v>
      </c>
      <c r="AJ37" s="2"/>
      <c r="AK37" s="2"/>
      <c r="AL37" s="17"/>
      <c r="AM37" s="8"/>
      <c r="AN37" s="18"/>
      <c r="AO37" s="19">
        <f t="shared" si="7"/>
        <v>0</v>
      </c>
      <c r="AQ37" s="2"/>
      <c r="AR37" s="2"/>
      <c r="AS37" s="17"/>
      <c r="AT37" s="8"/>
      <c r="AU37" s="18"/>
      <c r="AV37" s="19">
        <f t="shared" si="8"/>
        <v>0</v>
      </c>
      <c r="AX37" s="2"/>
      <c r="AY37" s="2"/>
      <c r="AZ37" s="17"/>
      <c r="BA37" s="8"/>
      <c r="BB37" s="18"/>
      <c r="BC37" s="19">
        <f t="shared" si="9"/>
        <v>0</v>
      </c>
      <c r="BE37" s="2"/>
      <c r="BF37" s="2"/>
      <c r="BG37" s="17"/>
      <c r="BH37" s="8"/>
      <c r="BI37" s="18"/>
      <c r="BJ37" s="19">
        <f t="shared" si="10"/>
        <v>0</v>
      </c>
      <c r="BL37" s="2"/>
      <c r="BM37" s="2"/>
      <c r="BN37" s="17"/>
      <c r="BO37" s="8"/>
      <c r="BP37" s="18"/>
      <c r="BQ37" s="19">
        <f t="shared" si="136"/>
        <v>0</v>
      </c>
      <c r="BS37" s="2"/>
      <c r="BT37" s="2"/>
      <c r="BU37" s="17"/>
      <c r="BV37" s="8"/>
      <c r="BW37" s="18"/>
      <c r="BX37" s="19">
        <f t="shared" si="11"/>
        <v>0</v>
      </c>
      <c r="BZ37" s="2"/>
      <c r="CA37" s="2"/>
      <c r="CB37" s="17"/>
      <c r="CC37" s="8"/>
      <c r="CD37" s="18"/>
      <c r="CE37" s="19">
        <f t="shared" si="135"/>
        <v>0</v>
      </c>
      <c r="CG37" s="2"/>
      <c r="CH37" s="2"/>
      <c r="CI37" s="17"/>
      <c r="CJ37" s="8"/>
      <c r="CK37" s="18"/>
      <c r="CL37" s="19">
        <f t="shared" si="141"/>
        <v>0</v>
      </c>
      <c r="CN37" s="2"/>
      <c r="CO37" s="2"/>
      <c r="CP37" s="17"/>
      <c r="CQ37" s="8"/>
      <c r="CR37" s="18"/>
      <c r="CS37" s="19">
        <f t="shared" si="146"/>
        <v>0</v>
      </c>
      <c r="CU37" s="2"/>
      <c r="CV37" s="2"/>
      <c r="CW37" s="17"/>
      <c r="CX37" s="8"/>
      <c r="CY37" s="18"/>
      <c r="CZ37" s="19">
        <f t="shared" si="14"/>
        <v>0</v>
      </c>
      <c r="DB37" s="2"/>
      <c r="DC37" s="2"/>
      <c r="DD37" s="17"/>
      <c r="DE37" s="8"/>
      <c r="DF37" s="18"/>
      <c r="DG37" s="19">
        <f t="shared" si="15"/>
        <v>0</v>
      </c>
      <c r="DI37" s="2"/>
      <c r="DJ37" s="2"/>
      <c r="DK37" s="17"/>
      <c r="DL37" s="8"/>
      <c r="DM37" s="18"/>
      <c r="DN37" s="19">
        <f t="shared" si="16"/>
        <v>0</v>
      </c>
      <c r="DP37" s="2"/>
      <c r="DQ37" s="2"/>
      <c r="DR37" s="17"/>
      <c r="DS37" s="8"/>
      <c r="DT37" s="18"/>
      <c r="DU37" s="19">
        <f t="shared" si="17"/>
        <v>0</v>
      </c>
      <c r="DW37" s="2"/>
      <c r="DX37" s="2"/>
      <c r="DY37" s="17"/>
      <c r="DZ37" s="8"/>
      <c r="EA37" s="18"/>
      <c r="EB37" s="19">
        <f t="shared" si="18"/>
        <v>0</v>
      </c>
      <c r="ED37" s="2"/>
      <c r="EE37" s="2"/>
      <c r="EF37" s="17"/>
      <c r="EG37" s="8"/>
      <c r="EH37" s="18"/>
      <c r="EI37" s="19">
        <f t="shared" si="19"/>
        <v>0</v>
      </c>
      <c r="EK37" s="2"/>
      <c r="EL37" s="2"/>
      <c r="EM37" s="17"/>
      <c r="EN37" s="8"/>
      <c r="EO37" s="18"/>
      <c r="EP37" s="19">
        <f t="shared" si="20"/>
        <v>0</v>
      </c>
      <c r="ER37" s="2"/>
      <c r="ES37" s="2"/>
      <c r="ET37" s="17"/>
      <c r="EU37" s="8"/>
      <c r="EV37" s="18"/>
      <c r="EW37" s="19">
        <f t="shared" si="21"/>
        <v>0</v>
      </c>
      <c r="EY37" s="2"/>
      <c r="EZ37" s="2"/>
      <c r="FA37" s="17"/>
      <c r="FB37" s="8"/>
      <c r="FC37" s="18"/>
      <c r="FD37" s="19">
        <f t="shared" si="22"/>
        <v>0</v>
      </c>
      <c r="FF37" s="2"/>
      <c r="FG37" s="2"/>
      <c r="FH37" s="186"/>
      <c r="FI37" s="36"/>
      <c r="FJ37" s="18"/>
      <c r="FK37" s="187">
        <f t="shared" si="23"/>
        <v>0</v>
      </c>
      <c r="FM37" s="2"/>
      <c r="FN37" s="2"/>
      <c r="FO37" s="186"/>
      <c r="FP37" s="36"/>
      <c r="FQ37" s="18"/>
      <c r="FR37" s="187">
        <f t="shared" si="24"/>
        <v>0</v>
      </c>
      <c r="FT37" s="2"/>
      <c r="FU37" s="2"/>
      <c r="FV37" s="17"/>
      <c r="FW37" s="8"/>
      <c r="FX37" s="18"/>
      <c r="FY37" s="19">
        <f t="shared" si="25"/>
        <v>0</v>
      </c>
      <c r="GA37" s="2"/>
      <c r="GB37" s="2"/>
      <c r="GC37" s="17"/>
      <c r="GD37" s="8"/>
      <c r="GE37" s="18"/>
      <c r="GF37" s="19">
        <f t="shared" si="142"/>
        <v>0</v>
      </c>
      <c r="GH37" s="2"/>
      <c r="GI37" s="2"/>
      <c r="GJ37" s="17"/>
      <c r="GK37" s="8"/>
      <c r="GL37" s="18"/>
      <c r="GM37" s="19">
        <f t="shared" si="27"/>
        <v>0</v>
      </c>
      <c r="GO37" s="2"/>
      <c r="GP37" s="2"/>
      <c r="GQ37" s="17"/>
      <c r="GR37" s="8"/>
      <c r="GS37" s="18"/>
      <c r="GT37" s="19">
        <f t="shared" si="28"/>
        <v>0</v>
      </c>
      <c r="GV37" s="2"/>
      <c r="GW37" s="2"/>
      <c r="GX37" s="17"/>
      <c r="GY37" s="8"/>
      <c r="GZ37" s="18"/>
      <c r="HA37" s="19">
        <f t="shared" si="29"/>
        <v>0</v>
      </c>
      <c r="HC37" s="2"/>
      <c r="HD37" s="2"/>
      <c r="HE37" s="17"/>
      <c r="HF37" s="8"/>
      <c r="HG37" s="18"/>
      <c r="HH37" s="19">
        <f t="shared" si="30"/>
        <v>0</v>
      </c>
      <c r="HJ37" s="2"/>
      <c r="HK37" s="2"/>
      <c r="HL37" s="17"/>
      <c r="HM37" s="8"/>
      <c r="HN37" s="18"/>
      <c r="HO37" s="19">
        <f t="shared" si="31"/>
        <v>0</v>
      </c>
      <c r="HQ37" s="2"/>
      <c r="HR37" s="2"/>
      <c r="HS37" s="17"/>
      <c r="HT37" s="8"/>
      <c r="HU37" s="18"/>
      <c r="HV37" s="19">
        <f t="shared" si="32"/>
        <v>0</v>
      </c>
      <c r="HX37" s="2"/>
      <c r="HY37" s="2"/>
      <c r="HZ37" s="17"/>
      <c r="IA37" s="8"/>
      <c r="IB37" s="18"/>
      <c r="IC37" s="19">
        <f t="shared" si="33"/>
        <v>0</v>
      </c>
      <c r="IE37" s="2"/>
      <c r="IF37" s="2"/>
      <c r="IG37" s="17"/>
      <c r="IH37" s="8"/>
      <c r="II37" s="18"/>
      <c r="IJ37" s="19">
        <f t="shared" si="34"/>
        <v>0</v>
      </c>
      <c r="IL37" s="2"/>
      <c r="IM37" s="2"/>
      <c r="IN37" s="17"/>
      <c r="IO37" s="8"/>
      <c r="IP37" s="18"/>
      <c r="IQ37" s="19">
        <f t="shared" si="35"/>
        <v>0</v>
      </c>
      <c r="IS37" s="8"/>
      <c r="IT37" s="2"/>
      <c r="IU37" s="17"/>
      <c r="IV37" s="8"/>
      <c r="IW37" s="18"/>
      <c r="IX37" s="19">
        <f t="shared" si="36"/>
        <v>0</v>
      </c>
      <c r="IZ37" s="8"/>
      <c r="JA37" s="2"/>
      <c r="JB37" s="17"/>
      <c r="JC37" s="8"/>
      <c r="JD37" s="18"/>
      <c r="JE37" s="19">
        <f t="shared" si="37"/>
        <v>0</v>
      </c>
      <c r="JG37" s="8"/>
      <c r="JH37" s="2"/>
      <c r="JI37" s="17"/>
      <c r="JJ37" s="8"/>
      <c r="JK37" s="18"/>
      <c r="JL37" s="19">
        <f t="shared" si="38"/>
        <v>0</v>
      </c>
      <c r="JN37" s="8"/>
      <c r="JO37" s="2"/>
      <c r="JP37" s="17"/>
      <c r="JQ37" s="8"/>
      <c r="JR37" s="18"/>
      <c r="JS37" s="19">
        <f t="shared" si="39"/>
        <v>0</v>
      </c>
      <c r="JU37" s="8"/>
      <c r="JV37" s="2"/>
      <c r="JW37" s="17"/>
      <c r="JX37" s="8"/>
      <c r="JY37" s="18"/>
      <c r="JZ37" s="19">
        <f t="shared" si="40"/>
        <v>0</v>
      </c>
      <c r="KB37" s="8"/>
      <c r="KC37" s="2"/>
      <c r="KD37" s="17"/>
      <c r="KE37" s="8"/>
      <c r="KF37" s="18"/>
      <c r="KG37" s="19">
        <f t="shared" si="41"/>
        <v>0</v>
      </c>
      <c r="KI37" s="8"/>
      <c r="KJ37" s="2"/>
      <c r="KK37" s="17"/>
      <c r="KL37" s="8"/>
      <c r="KM37" s="18"/>
      <c r="KN37" s="19">
        <f t="shared" si="42"/>
        <v>0</v>
      </c>
      <c r="KP37" s="8"/>
      <c r="KQ37" s="2"/>
      <c r="KR37" s="17"/>
      <c r="KS37" s="8"/>
      <c r="KT37" s="18"/>
      <c r="KU37" s="19">
        <f t="shared" si="43"/>
        <v>0</v>
      </c>
      <c r="KW37" s="8"/>
      <c r="KX37" s="2"/>
      <c r="KY37" s="17"/>
      <c r="KZ37" s="8"/>
      <c r="LA37" s="18"/>
      <c r="LB37" s="19">
        <f t="shared" si="44"/>
        <v>0</v>
      </c>
      <c r="LD37" s="8"/>
      <c r="LE37" s="2"/>
      <c r="LF37" s="17"/>
      <c r="LG37" s="8"/>
      <c r="LH37" s="18"/>
      <c r="LI37" s="19">
        <f t="shared" si="45"/>
        <v>0</v>
      </c>
      <c r="LK37" s="8"/>
      <c r="LL37" s="2"/>
      <c r="LM37" s="17"/>
      <c r="LN37" s="8"/>
      <c r="LO37" s="18"/>
      <c r="LP37" s="19">
        <f t="shared" si="46"/>
        <v>0</v>
      </c>
      <c r="LR37" s="8"/>
      <c r="LS37" s="2"/>
      <c r="LT37" s="17"/>
      <c r="LU37" s="8"/>
      <c r="LV37" s="18"/>
      <c r="LW37" s="19">
        <f t="shared" si="47"/>
        <v>0</v>
      </c>
      <c r="LY37" s="8"/>
      <c r="LZ37" s="2"/>
      <c r="MA37" s="17"/>
      <c r="MB37" s="8"/>
      <c r="MC37" s="18"/>
      <c r="MD37" s="19">
        <f t="shared" si="48"/>
        <v>0</v>
      </c>
      <c r="MF37" s="2"/>
      <c r="MG37" s="2"/>
      <c r="MH37" s="17"/>
      <c r="MI37" s="8"/>
      <c r="MJ37" s="18"/>
      <c r="MK37" s="19">
        <f t="shared" si="49"/>
        <v>0</v>
      </c>
      <c r="MM37" s="2"/>
      <c r="MN37" s="2"/>
      <c r="MO37" s="17"/>
      <c r="MP37" s="8"/>
      <c r="MQ37" s="18"/>
      <c r="MR37" s="19">
        <f t="shared" si="50"/>
        <v>0</v>
      </c>
      <c r="MT37" s="2"/>
      <c r="MU37" s="2"/>
      <c r="MV37" s="17"/>
      <c r="MW37" s="8"/>
      <c r="MX37" s="18"/>
      <c r="MY37" s="19">
        <f t="shared" si="51"/>
        <v>0</v>
      </c>
      <c r="NA37" s="2"/>
      <c r="NB37" s="2"/>
      <c r="NC37" s="17"/>
      <c r="ND37" s="8"/>
      <c r="NE37" s="18"/>
      <c r="NF37" s="19">
        <f t="shared" si="52"/>
        <v>0</v>
      </c>
      <c r="NH37" s="2"/>
      <c r="NI37" s="2"/>
      <c r="NJ37" s="17"/>
      <c r="NK37" s="8"/>
      <c r="NL37" s="18"/>
      <c r="NM37" s="19">
        <f t="shared" si="53"/>
        <v>0</v>
      </c>
      <c r="NO37" s="2"/>
      <c r="NP37" s="2"/>
      <c r="NQ37" s="17"/>
      <c r="NR37" s="8"/>
      <c r="NS37" s="18"/>
      <c r="NT37" s="19">
        <f t="shared" si="54"/>
        <v>0</v>
      </c>
      <c r="NV37" s="2"/>
      <c r="NW37" s="2"/>
      <c r="NX37" s="17"/>
      <c r="NY37" s="8"/>
      <c r="NZ37" s="18"/>
      <c r="OA37" s="19">
        <f t="shared" si="55"/>
        <v>0</v>
      </c>
      <c r="OC37" s="2"/>
      <c r="OD37" s="2"/>
      <c r="OE37" s="17"/>
      <c r="OF37" s="8"/>
      <c r="OG37" s="18"/>
      <c r="OH37" s="19">
        <f t="shared" si="56"/>
        <v>0</v>
      </c>
      <c r="OJ37" s="2"/>
      <c r="OK37" s="2"/>
      <c r="OL37" s="17"/>
      <c r="OM37" s="8"/>
      <c r="ON37" s="18"/>
      <c r="OO37" s="19">
        <f t="shared" si="57"/>
        <v>0</v>
      </c>
      <c r="OQ37" s="2"/>
      <c r="OR37" s="2"/>
      <c r="OS37" s="17"/>
      <c r="OT37" s="8"/>
      <c r="OU37" s="18"/>
      <c r="OV37" s="19">
        <f t="shared" si="58"/>
        <v>0</v>
      </c>
      <c r="OX37" s="2"/>
      <c r="OY37" s="2"/>
      <c r="OZ37" s="17"/>
      <c r="PA37" s="8"/>
      <c r="PB37" s="18"/>
      <c r="PC37" s="19">
        <f t="shared" si="59"/>
        <v>0</v>
      </c>
      <c r="PE37" s="2"/>
      <c r="PF37" s="2"/>
      <c r="PG37" s="17"/>
      <c r="PH37" s="8"/>
      <c r="PI37" s="18"/>
      <c r="PJ37" s="19">
        <f t="shared" si="60"/>
        <v>0</v>
      </c>
      <c r="PL37" s="2"/>
      <c r="PM37" s="2"/>
      <c r="PN37" s="17"/>
      <c r="PO37" s="8"/>
      <c r="PP37" s="18"/>
      <c r="PQ37" s="19">
        <f t="shared" si="61"/>
        <v>0</v>
      </c>
      <c r="PS37" s="2"/>
      <c r="PT37" s="2"/>
      <c r="PU37" s="17"/>
      <c r="PV37" s="8"/>
      <c r="PW37" s="18"/>
      <c r="PX37" s="19">
        <f t="shared" si="62"/>
        <v>0</v>
      </c>
      <c r="PZ37" s="2"/>
      <c r="QA37" s="2"/>
      <c r="QB37" s="17"/>
      <c r="QC37" s="8"/>
      <c r="QD37" s="18"/>
      <c r="QE37" s="19">
        <f t="shared" si="63"/>
        <v>0</v>
      </c>
      <c r="QG37" s="2"/>
      <c r="QH37" s="2"/>
      <c r="QI37" s="17"/>
      <c r="QJ37" s="8"/>
      <c r="QK37" s="18"/>
      <c r="QL37" s="19">
        <f t="shared" si="64"/>
        <v>0</v>
      </c>
      <c r="QN37" s="2"/>
      <c r="QO37" s="2"/>
      <c r="QP37" s="17"/>
      <c r="QQ37" s="8"/>
      <c r="QR37" s="18"/>
      <c r="QS37" s="19">
        <f t="shared" si="65"/>
        <v>0</v>
      </c>
      <c r="QU37" s="2"/>
      <c r="QV37" s="2"/>
      <c r="QW37" s="17"/>
      <c r="QX37" s="8"/>
      <c r="QY37" s="18"/>
      <c r="QZ37" s="19">
        <f t="shared" si="66"/>
        <v>0</v>
      </c>
      <c r="RB37" s="2"/>
      <c r="RC37" s="2"/>
      <c r="RD37" s="17"/>
      <c r="RE37" s="8"/>
      <c r="RF37" s="18"/>
      <c r="RG37" s="19">
        <f t="shared" si="67"/>
        <v>0</v>
      </c>
      <c r="RI37" s="2"/>
      <c r="RJ37" s="2"/>
      <c r="RK37" s="17"/>
      <c r="RL37" s="8"/>
      <c r="RM37" s="18"/>
      <c r="RN37" s="19">
        <f t="shared" si="68"/>
        <v>0</v>
      </c>
      <c r="RP37" s="2"/>
      <c r="RQ37" s="2"/>
      <c r="RR37" s="17"/>
      <c r="RS37" s="8"/>
      <c r="RT37" s="18"/>
      <c r="RU37" s="19">
        <f t="shared" si="69"/>
        <v>0</v>
      </c>
      <c r="RW37" s="2"/>
      <c r="RX37" s="2"/>
      <c r="RY37" s="17"/>
      <c r="RZ37" s="8"/>
      <c r="SA37" s="18"/>
      <c r="SB37" s="19">
        <f t="shared" si="70"/>
        <v>0</v>
      </c>
      <c r="SD37" s="2"/>
      <c r="SE37" s="2"/>
      <c r="SF37" s="17"/>
      <c r="SG37" s="8"/>
      <c r="SH37" s="18"/>
      <c r="SI37" s="19">
        <f t="shared" si="71"/>
        <v>0</v>
      </c>
      <c r="SK37" s="2"/>
      <c r="SL37" s="2"/>
      <c r="SM37" s="17"/>
      <c r="SN37" s="8"/>
      <c r="SO37" s="18"/>
      <c r="SP37" s="19">
        <f t="shared" si="72"/>
        <v>0</v>
      </c>
      <c r="SR37" s="2"/>
      <c r="SS37" s="2"/>
      <c r="ST37" s="17"/>
      <c r="SU37" s="8"/>
      <c r="SV37" s="18"/>
      <c r="SW37" s="19">
        <f t="shared" si="73"/>
        <v>0</v>
      </c>
      <c r="SY37" s="2"/>
      <c r="SZ37" s="2"/>
      <c r="TA37" s="17"/>
      <c r="TB37" s="8"/>
      <c r="TC37" s="18"/>
      <c r="TD37" s="19">
        <f t="shared" si="74"/>
        <v>0</v>
      </c>
      <c r="TF37" s="2"/>
      <c r="TG37" s="2"/>
      <c r="TH37" s="17"/>
      <c r="TI37" s="8"/>
      <c r="TJ37" s="18"/>
      <c r="TK37" s="19">
        <f t="shared" si="75"/>
        <v>0</v>
      </c>
      <c r="TM37" s="2"/>
      <c r="TN37" s="2"/>
      <c r="TO37" s="17"/>
      <c r="TP37" s="8"/>
      <c r="TQ37" s="18"/>
      <c r="TR37" s="19">
        <f t="shared" si="76"/>
        <v>0</v>
      </c>
      <c r="TT37" s="8"/>
      <c r="TU37" s="2"/>
      <c r="TV37" s="17"/>
      <c r="TW37" s="8"/>
      <c r="TX37" s="18"/>
      <c r="TY37" s="19">
        <f t="shared" si="77"/>
        <v>0</v>
      </c>
      <c r="UA37" s="2"/>
      <c r="UB37" s="2"/>
      <c r="UC37" s="17"/>
      <c r="UD37" s="8"/>
      <c r="UE37" s="18"/>
      <c r="UF37" s="19">
        <f t="shared" si="78"/>
        <v>0</v>
      </c>
      <c r="UH37" s="2"/>
      <c r="UI37" s="2"/>
      <c r="UJ37" s="17"/>
      <c r="UK37" s="8"/>
      <c r="UL37" s="18"/>
      <c r="UM37" s="19">
        <f t="shared" si="79"/>
        <v>0</v>
      </c>
      <c r="UO37" s="2"/>
      <c r="UP37" s="2"/>
      <c r="UQ37" s="17"/>
      <c r="UR37" s="8"/>
      <c r="US37" s="18"/>
      <c r="UT37" s="19">
        <f t="shared" si="80"/>
        <v>0</v>
      </c>
      <c r="UV37" s="128"/>
      <c r="UW37" s="37"/>
      <c r="UX37" s="188"/>
      <c r="UY37" s="111"/>
      <c r="UZ37" s="30"/>
      <c r="VA37" s="187">
        <f t="shared" si="81"/>
        <v>0</v>
      </c>
      <c r="VC37" s="8"/>
      <c r="VD37" s="37"/>
      <c r="VE37" s="188"/>
      <c r="VF37" s="209"/>
      <c r="VG37" s="18"/>
      <c r="VH37" s="187">
        <f t="shared" si="82"/>
        <v>0</v>
      </c>
      <c r="VJ37" s="2"/>
      <c r="VK37" s="2"/>
      <c r="VL37" s="17"/>
      <c r="VM37" s="8"/>
      <c r="VN37" s="18"/>
      <c r="VO37" s="19">
        <f t="shared" si="83"/>
        <v>0</v>
      </c>
      <c r="VQ37" s="2"/>
      <c r="VR37" s="2"/>
      <c r="VS37" s="17"/>
      <c r="VT37" s="8"/>
      <c r="VU37" s="18"/>
      <c r="VV37" s="19">
        <f t="shared" si="84"/>
        <v>0</v>
      </c>
      <c r="VX37" s="8"/>
      <c r="VY37" s="2"/>
      <c r="VZ37" s="17"/>
      <c r="WA37" s="8"/>
      <c r="WB37" s="18"/>
      <c r="WC37" s="19">
        <f t="shared" si="85"/>
        <v>0</v>
      </c>
      <c r="WE37" s="2"/>
      <c r="WF37" s="2"/>
      <c r="WG37" s="17"/>
      <c r="WH37" s="8"/>
      <c r="WI37" s="18"/>
      <c r="WJ37" s="19">
        <f t="shared" si="86"/>
        <v>0</v>
      </c>
      <c r="WL37" s="2"/>
      <c r="WM37" s="2"/>
      <c r="WN37" s="17"/>
      <c r="WO37" s="8"/>
      <c r="WP37" s="18"/>
      <c r="WQ37" s="19">
        <f t="shared" si="87"/>
        <v>0</v>
      </c>
      <c r="WS37" s="2"/>
      <c r="WT37" s="2"/>
      <c r="WU37" s="17"/>
      <c r="WV37" s="8"/>
      <c r="WW37" s="18"/>
      <c r="WX37" s="19">
        <f t="shared" si="88"/>
        <v>0</v>
      </c>
      <c r="WZ37" s="2"/>
      <c r="XA37" s="2"/>
      <c r="XB37" s="17"/>
      <c r="XC37" s="8"/>
      <c r="XD37" s="18"/>
      <c r="XE37" s="19">
        <f t="shared" si="0"/>
        <v>0</v>
      </c>
      <c r="XG37" s="2"/>
      <c r="XH37" s="2"/>
      <c r="XI37" s="17"/>
      <c r="XJ37" s="8"/>
      <c r="XK37" s="18"/>
      <c r="XL37" s="19">
        <f t="shared" si="89"/>
        <v>0</v>
      </c>
      <c r="XN37" s="2"/>
      <c r="XO37" s="2"/>
      <c r="XP37" s="17"/>
      <c r="XQ37" s="8"/>
      <c r="XR37" s="18"/>
      <c r="XS37" s="19">
        <f t="shared" si="90"/>
        <v>0</v>
      </c>
      <c r="XU37" s="2"/>
      <c r="XV37" s="2"/>
      <c r="XW37" s="17"/>
      <c r="XX37" s="8"/>
      <c r="XY37" s="18"/>
      <c r="XZ37" s="19">
        <f t="shared" si="91"/>
        <v>0</v>
      </c>
      <c r="YB37" s="2"/>
      <c r="YC37" s="2"/>
      <c r="YD37" s="17"/>
      <c r="YE37" s="8"/>
      <c r="YF37" s="18"/>
      <c r="YG37" s="19">
        <f t="shared" si="92"/>
        <v>0</v>
      </c>
      <c r="YI37" s="2"/>
      <c r="YJ37" s="2"/>
      <c r="YK37" s="17"/>
      <c r="YL37" s="8"/>
      <c r="YM37" s="18"/>
      <c r="YN37" s="19">
        <f t="shared" si="93"/>
        <v>0</v>
      </c>
      <c r="YP37" s="8"/>
      <c r="YQ37" s="2"/>
      <c r="YR37" s="17"/>
      <c r="YS37" s="8"/>
      <c r="YT37" s="18"/>
      <c r="YU37" s="19">
        <f t="shared" si="94"/>
        <v>0</v>
      </c>
      <c r="YW37" s="2"/>
      <c r="YX37" s="2"/>
      <c r="YY37" s="17"/>
      <c r="YZ37" s="8"/>
      <c r="ZA37" s="18"/>
      <c r="ZB37" s="19">
        <f t="shared" si="95"/>
        <v>0</v>
      </c>
      <c r="ZD37" s="2"/>
      <c r="ZE37" s="2"/>
      <c r="ZF37" s="17"/>
      <c r="ZG37" s="8"/>
      <c r="ZH37" s="18"/>
      <c r="ZI37" s="19">
        <f t="shared" si="96"/>
        <v>0</v>
      </c>
      <c r="ZK37" s="2"/>
      <c r="ZL37" s="2"/>
      <c r="ZM37" s="17"/>
      <c r="ZN37" s="8"/>
      <c r="ZO37" s="18"/>
      <c r="ZP37" s="19">
        <f t="shared" si="97"/>
        <v>0</v>
      </c>
      <c r="ZR37" s="2"/>
      <c r="ZS37" s="2"/>
      <c r="ZT37" s="17"/>
      <c r="ZU37" s="8"/>
      <c r="ZV37" s="18"/>
      <c r="ZW37" s="19">
        <f t="shared" si="98"/>
        <v>0</v>
      </c>
      <c r="ZY37" s="2"/>
      <c r="ZZ37" s="2"/>
      <c r="AAA37" s="17"/>
      <c r="AAB37" s="8"/>
      <c r="AAC37" s="18"/>
      <c r="AAD37" s="19">
        <f t="shared" si="99"/>
        <v>0</v>
      </c>
      <c r="AAF37" s="2"/>
      <c r="AAG37" s="2"/>
      <c r="AAH37" s="17"/>
      <c r="AAI37" s="8"/>
      <c r="AAJ37" s="18"/>
      <c r="AAK37" s="19">
        <f t="shared" si="100"/>
        <v>0</v>
      </c>
      <c r="AAM37" s="2"/>
      <c r="AAN37" s="2"/>
      <c r="AAO37" s="17"/>
      <c r="AAP37" s="8"/>
      <c r="AAQ37" s="18"/>
      <c r="AAR37" s="19">
        <f t="shared" si="101"/>
        <v>0</v>
      </c>
      <c r="AAT37" s="2"/>
      <c r="AAU37" s="2"/>
      <c r="AAV37" s="17"/>
      <c r="AAW37" s="8"/>
      <c r="AAX37" s="18"/>
      <c r="AAY37" s="19">
        <f t="shared" si="137"/>
        <v>0</v>
      </c>
      <c r="ABA37" s="2"/>
      <c r="ABB37" s="2"/>
      <c r="ABC37" s="17"/>
      <c r="ABD37" s="8"/>
      <c r="ABE37" s="18"/>
      <c r="ABF37" s="19">
        <f t="shared" si="102"/>
        <v>0</v>
      </c>
      <c r="ABH37" s="2"/>
      <c r="ABI37" s="2"/>
      <c r="ABJ37" s="17"/>
      <c r="ABK37" s="8"/>
      <c r="ABL37" s="18"/>
      <c r="ABM37" s="19">
        <f t="shared" si="103"/>
        <v>0</v>
      </c>
      <c r="ABO37" s="2"/>
      <c r="ABP37" s="2"/>
      <c r="ABQ37" s="17"/>
      <c r="ABR37" s="8"/>
      <c r="ABS37" s="18"/>
      <c r="ABT37" s="19">
        <f t="shared" si="139"/>
        <v>0</v>
      </c>
      <c r="ABV37" s="2"/>
      <c r="ABW37" s="2"/>
      <c r="ABX37" s="17"/>
      <c r="ABY37" s="8"/>
      <c r="ABZ37" s="18"/>
      <c r="ACA37" s="19">
        <f t="shared" si="104"/>
        <v>0</v>
      </c>
      <c r="ACC37" s="2"/>
      <c r="ACD37" s="2"/>
      <c r="ACE37" s="17"/>
      <c r="ACF37" s="8"/>
      <c r="ACG37" s="18"/>
      <c r="ACH37" s="19">
        <f t="shared" si="105"/>
        <v>0</v>
      </c>
      <c r="ACJ37" s="2"/>
      <c r="ACK37" s="2"/>
      <c r="ACL37" s="17"/>
      <c r="ACM37" s="8"/>
      <c r="ACN37" s="18"/>
      <c r="ACO37" s="19">
        <f t="shared" si="106"/>
        <v>0</v>
      </c>
      <c r="ACQ37" s="2"/>
      <c r="ACR37" s="2"/>
      <c r="ACS37" s="17"/>
      <c r="ACT37" s="8"/>
      <c r="ACU37" s="18"/>
      <c r="ACV37" s="19">
        <f t="shared" si="138"/>
        <v>0</v>
      </c>
      <c r="ACX37" s="2"/>
      <c r="ACY37" s="2"/>
      <c r="ACZ37" s="17"/>
      <c r="ADA37" s="8"/>
      <c r="ADB37" s="18"/>
      <c r="ADC37" s="19">
        <f t="shared" si="107"/>
        <v>0</v>
      </c>
      <c r="ADE37" s="2"/>
      <c r="ADF37" s="2"/>
      <c r="ADG37" s="17"/>
      <c r="ADH37" s="8"/>
      <c r="ADI37" s="18"/>
      <c r="ADJ37" s="19">
        <f t="shared" si="108"/>
        <v>0</v>
      </c>
      <c r="ADL37" s="2"/>
      <c r="ADM37" s="2"/>
      <c r="ADN37" s="17"/>
      <c r="ADO37" s="8"/>
      <c r="ADP37" s="18"/>
      <c r="ADQ37" s="19">
        <f t="shared" si="109"/>
        <v>0</v>
      </c>
      <c r="ADS37" s="2"/>
      <c r="ADT37" s="2"/>
      <c r="ADU37" s="17"/>
      <c r="ADV37" s="8"/>
      <c r="ADW37" s="18"/>
      <c r="ADX37" s="19">
        <f t="shared" si="110"/>
        <v>0</v>
      </c>
      <c r="ADZ37" s="2"/>
      <c r="AEA37" s="2"/>
      <c r="AEB37" s="17"/>
      <c r="AEC37" s="8"/>
      <c r="AED37" s="18"/>
      <c r="AEE37" s="19">
        <f t="shared" si="111"/>
        <v>0</v>
      </c>
      <c r="AEG37" s="2"/>
      <c r="AEH37" s="2"/>
      <c r="AEI37" s="17"/>
      <c r="AEJ37" s="8"/>
      <c r="AEK37" s="18"/>
      <c r="AEL37" s="19">
        <f t="shared" si="112"/>
        <v>0</v>
      </c>
      <c r="AEN37" s="2"/>
      <c r="AEO37" s="2"/>
      <c r="AEP37" s="17"/>
      <c r="AEQ37" s="8"/>
      <c r="AER37" s="18"/>
      <c r="AES37" s="19">
        <f t="shared" si="113"/>
        <v>0</v>
      </c>
      <c r="AEU37" s="2"/>
      <c r="AEV37" s="2"/>
      <c r="AEW37" s="17"/>
      <c r="AEX37" s="8"/>
      <c r="AEY37" s="18"/>
      <c r="AEZ37" s="19">
        <f t="shared" si="144"/>
        <v>0</v>
      </c>
      <c r="AFB37" s="2"/>
      <c r="AFC37" s="2"/>
      <c r="AFD37" s="17"/>
      <c r="AFE37" s="8"/>
      <c r="AFF37" s="18"/>
      <c r="AFG37" s="19">
        <f t="shared" si="115"/>
        <v>0</v>
      </c>
      <c r="AFI37" s="2"/>
      <c r="AFJ37" s="2"/>
      <c r="AFK37" s="17"/>
      <c r="AFL37" s="8"/>
      <c r="AFM37" s="18"/>
      <c r="AFN37" s="19">
        <f t="shared" si="116"/>
        <v>0</v>
      </c>
      <c r="AFP37" s="2"/>
      <c r="AFQ37" s="2"/>
      <c r="AFR37" s="17"/>
      <c r="AFS37" s="8"/>
      <c r="AFT37" s="18"/>
      <c r="AFU37" s="19">
        <f t="shared" si="117"/>
        <v>0</v>
      </c>
      <c r="AFW37" s="2"/>
      <c r="AFX37" s="2"/>
      <c r="AFY37" s="17"/>
      <c r="AFZ37" s="8"/>
      <c r="AGA37" s="18"/>
      <c r="AGB37" s="19">
        <f t="shared" si="118"/>
        <v>0</v>
      </c>
      <c r="AGD37" s="2"/>
      <c r="AGE37" s="2"/>
      <c r="AGF37" s="17"/>
      <c r="AGG37" s="8"/>
      <c r="AGH37" s="18"/>
      <c r="AGI37" s="19">
        <f t="shared" si="119"/>
        <v>0</v>
      </c>
      <c r="AGK37" s="2"/>
      <c r="AGL37" s="2"/>
      <c r="AGM37" s="17"/>
      <c r="AGN37" s="8"/>
      <c r="AGO37" s="18"/>
      <c r="AGP37" s="19">
        <f t="shared" si="145"/>
        <v>0</v>
      </c>
      <c r="AGR37" s="2"/>
      <c r="AGS37" s="2"/>
      <c r="AGT37" s="17"/>
      <c r="AGU37" s="8"/>
      <c r="AGV37" s="18"/>
      <c r="AGW37" s="19">
        <f t="shared" si="121"/>
        <v>0</v>
      </c>
      <c r="AGY37" s="2"/>
      <c r="AGZ37" s="2"/>
      <c r="AHA37" s="17"/>
      <c r="AHB37" s="8"/>
      <c r="AHC37" s="18"/>
      <c r="AHD37" s="19">
        <f t="shared" si="122"/>
        <v>0</v>
      </c>
      <c r="AHF37" s="2"/>
      <c r="AHG37" s="2"/>
      <c r="AHH37" s="17"/>
      <c r="AHI37" s="8"/>
      <c r="AHJ37" s="18"/>
      <c r="AHK37" s="19">
        <f t="shared" si="123"/>
        <v>0</v>
      </c>
      <c r="AHM37" s="2"/>
      <c r="AHN37" s="2"/>
      <c r="AHO37" s="17"/>
      <c r="AHP37" s="8"/>
      <c r="AHQ37" s="18"/>
      <c r="AHR37" s="19">
        <f t="shared" si="124"/>
        <v>0</v>
      </c>
      <c r="AHT37" s="2"/>
      <c r="AHU37" s="2"/>
      <c r="AHV37" s="17"/>
      <c r="AHW37" s="8"/>
      <c r="AHX37" s="18"/>
      <c r="AHY37" s="19">
        <f t="shared" si="125"/>
        <v>0</v>
      </c>
      <c r="AIA37" s="2"/>
      <c r="AIB37" s="2"/>
      <c r="AIC37" s="17"/>
      <c r="AID37" s="8"/>
      <c r="AIE37" s="18"/>
      <c r="AIF37" s="19">
        <f t="shared" si="126"/>
        <v>0</v>
      </c>
      <c r="AIH37" s="2"/>
      <c r="AII37" s="2"/>
      <c r="AIJ37" s="17"/>
      <c r="AIK37" s="8"/>
      <c r="AIL37" s="18"/>
      <c r="AIM37" s="19">
        <f t="shared" si="127"/>
        <v>0</v>
      </c>
      <c r="AIO37" s="2"/>
      <c r="AIP37" s="2"/>
      <c r="AIQ37" s="17"/>
      <c r="AIR37" s="8"/>
      <c r="AIS37" s="18"/>
      <c r="AIT37" s="19">
        <f t="shared" si="128"/>
        <v>0</v>
      </c>
      <c r="AIV37" s="2"/>
      <c r="AIW37" s="2"/>
      <c r="AIX37" s="17"/>
      <c r="AIY37" s="8"/>
      <c r="AIZ37" s="18"/>
      <c r="AJA37" s="19">
        <f t="shared" si="129"/>
        <v>0</v>
      </c>
      <c r="AJC37" s="2"/>
      <c r="AJD37" s="2"/>
      <c r="AJE37" s="17"/>
      <c r="AJF37" s="8"/>
      <c r="AJG37" s="18"/>
      <c r="AJH37" s="19">
        <f t="shared" si="130"/>
        <v>0</v>
      </c>
      <c r="AJK37" s="2"/>
      <c r="AJL37" s="17"/>
      <c r="AJM37" s="8"/>
      <c r="AJN37" s="18"/>
      <c r="AJO37" s="19">
        <f t="shared" si="131"/>
        <v>0</v>
      </c>
      <c r="AJQ37" s="2"/>
      <c r="AJR37" s="2"/>
      <c r="AJS37" s="17"/>
      <c r="AJT37" s="8"/>
      <c r="AJU37" s="18"/>
      <c r="AJV37" s="19">
        <f t="shared" si="132"/>
        <v>0</v>
      </c>
      <c r="AJX37" s="2"/>
      <c r="AJY37" s="2"/>
      <c r="AJZ37" s="17"/>
      <c r="AKA37" s="8"/>
      <c r="AKB37" s="18"/>
      <c r="AKC37" s="19">
        <f t="shared" si="133"/>
        <v>0</v>
      </c>
      <c r="AKE37" s="2"/>
      <c r="AKF37" s="2"/>
      <c r="AKG37" s="17"/>
      <c r="AKH37" s="18"/>
      <c r="AKI37" s="18"/>
      <c r="AKJ37" s="19">
        <f t="shared" si="134"/>
        <v>0</v>
      </c>
    </row>
    <row r="38" spans="1:972">
      <c r="A38" s="2"/>
      <c r="B38" s="2"/>
      <c r="C38" s="17"/>
      <c r="D38" s="8"/>
      <c r="E38" s="18"/>
      <c r="F38" s="19">
        <f t="shared" si="2"/>
        <v>0</v>
      </c>
      <c r="H38" s="2"/>
      <c r="I38" s="2"/>
      <c r="J38" s="17"/>
      <c r="K38" s="8"/>
      <c r="L38" s="18"/>
      <c r="M38" s="19">
        <f t="shared" si="140"/>
        <v>0</v>
      </c>
      <c r="O38" s="2"/>
      <c r="P38" s="2"/>
      <c r="Q38" s="17"/>
      <c r="R38" s="8"/>
      <c r="S38" s="18"/>
      <c r="T38" s="19">
        <f t="shared" si="4"/>
        <v>0</v>
      </c>
      <c r="V38" s="2"/>
      <c r="W38" s="2"/>
      <c r="X38" s="17"/>
      <c r="Y38" s="8"/>
      <c r="Z38" s="18"/>
      <c r="AA38" s="19">
        <f t="shared" si="5"/>
        <v>0</v>
      </c>
      <c r="AC38" s="2"/>
      <c r="AD38" s="2"/>
      <c r="AE38" s="17"/>
      <c r="AF38" s="8"/>
      <c r="AG38" s="18"/>
      <c r="AH38" s="19">
        <f t="shared" si="143"/>
        <v>0</v>
      </c>
      <c r="AJ38" s="2"/>
      <c r="AK38" s="2"/>
      <c r="AL38" s="17"/>
      <c r="AM38" s="8"/>
      <c r="AN38" s="18"/>
      <c r="AO38" s="19">
        <f t="shared" si="7"/>
        <v>0</v>
      </c>
      <c r="AQ38" s="2"/>
      <c r="AR38" s="2"/>
      <c r="AS38" s="17"/>
      <c r="AT38" s="8"/>
      <c r="AU38" s="18"/>
      <c r="AV38" s="19">
        <f t="shared" si="8"/>
        <v>0</v>
      </c>
      <c r="AX38" s="2"/>
      <c r="AY38" s="2"/>
      <c r="AZ38" s="17"/>
      <c r="BA38" s="8"/>
      <c r="BB38" s="18"/>
      <c r="BC38" s="19">
        <f t="shared" si="9"/>
        <v>0</v>
      </c>
      <c r="BE38" s="2"/>
      <c r="BF38" s="2"/>
      <c r="BG38" s="17"/>
      <c r="BH38" s="8"/>
      <c r="BI38" s="18"/>
      <c r="BJ38" s="19">
        <f t="shared" si="10"/>
        <v>0</v>
      </c>
      <c r="BL38" s="2"/>
      <c r="BM38" s="2"/>
      <c r="BN38" s="17"/>
      <c r="BO38" s="8"/>
      <c r="BP38" s="18"/>
      <c r="BQ38" s="19">
        <f t="shared" si="136"/>
        <v>0</v>
      </c>
      <c r="BS38" s="2"/>
      <c r="BT38" s="2"/>
      <c r="BU38" s="17"/>
      <c r="BV38" s="8"/>
      <c r="BW38" s="18"/>
      <c r="BX38" s="19">
        <f t="shared" si="11"/>
        <v>0</v>
      </c>
      <c r="BZ38" s="2"/>
      <c r="CA38" s="2"/>
      <c r="CB38" s="17"/>
      <c r="CC38" s="8"/>
      <c r="CD38" s="18"/>
      <c r="CE38" s="19">
        <f t="shared" si="135"/>
        <v>0</v>
      </c>
      <c r="CG38" s="2"/>
      <c r="CH38" s="2"/>
      <c r="CI38" s="17"/>
      <c r="CJ38" s="8"/>
      <c r="CK38" s="18"/>
      <c r="CL38" s="19">
        <f t="shared" si="141"/>
        <v>0</v>
      </c>
      <c r="CN38" s="2"/>
      <c r="CO38" s="2"/>
      <c r="CP38" s="17"/>
      <c r="CQ38" s="8"/>
      <c r="CR38" s="18"/>
      <c r="CS38" s="19">
        <f t="shared" si="146"/>
        <v>0</v>
      </c>
      <c r="CU38" s="2"/>
      <c r="CV38" s="2"/>
      <c r="CW38" s="17"/>
      <c r="CX38" s="8"/>
      <c r="CY38" s="18"/>
      <c r="CZ38" s="19">
        <f t="shared" si="14"/>
        <v>0</v>
      </c>
      <c r="DB38" s="2"/>
      <c r="DC38" s="2"/>
      <c r="DD38" s="17"/>
      <c r="DE38" s="8"/>
      <c r="DF38" s="18"/>
      <c r="DG38" s="19">
        <f t="shared" si="15"/>
        <v>0</v>
      </c>
      <c r="DI38" s="2"/>
      <c r="DJ38" s="2"/>
      <c r="DK38" s="17"/>
      <c r="DL38" s="8"/>
      <c r="DM38" s="18"/>
      <c r="DN38" s="19">
        <f t="shared" si="16"/>
        <v>0</v>
      </c>
      <c r="DP38" s="2"/>
      <c r="DQ38" s="2"/>
      <c r="DR38" s="17"/>
      <c r="DS38" s="8"/>
      <c r="DT38" s="18"/>
      <c r="DU38" s="19">
        <f t="shared" si="17"/>
        <v>0</v>
      </c>
      <c r="DW38" s="2"/>
      <c r="DX38" s="2"/>
      <c r="DY38" s="17"/>
      <c r="DZ38" s="8"/>
      <c r="EA38" s="18"/>
      <c r="EB38" s="19">
        <f t="shared" si="18"/>
        <v>0</v>
      </c>
      <c r="ED38" s="2"/>
      <c r="EE38" s="2"/>
      <c r="EF38" s="17"/>
      <c r="EG38" s="8"/>
      <c r="EH38" s="18"/>
      <c r="EI38" s="19">
        <f t="shared" si="19"/>
        <v>0</v>
      </c>
      <c r="EK38" s="2"/>
      <c r="EL38" s="2"/>
      <c r="EM38" s="17"/>
      <c r="EN38" s="8"/>
      <c r="EO38" s="18"/>
      <c r="EP38" s="19">
        <f t="shared" si="20"/>
        <v>0</v>
      </c>
      <c r="ER38" s="2"/>
      <c r="ES38" s="2"/>
      <c r="ET38" s="17"/>
      <c r="EU38" s="8"/>
      <c r="EV38" s="18"/>
      <c r="EW38" s="19">
        <f t="shared" si="21"/>
        <v>0</v>
      </c>
      <c r="EY38" s="2"/>
      <c r="EZ38" s="2"/>
      <c r="FA38" s="17"/>
      <c r="FB38" s="8"/>
      <c r="FC38" s="18"/>
      <c r="FD38" s="19">
        <f t="shared" si="22"/>
        <v>0</v>
      </c>
      <c r="FF38" s="2"/>
      <c r="FG38" s="2"/>
      <c r="FH38" s="186"/>
      <c r="FI38" s="36"/>
      <c r="FJ38" s="18"/>
      <c r="FK38" s="187">
        <f t="shared" si="23"/>
        <v>0</v>
      </c>
      <c r="FM38" s="2"/>
      <c r="FN38" s="2"/>
      <c r="FO38" s="186"/>
      <c r="FP38" s="36"/>
      <c r="FQ38" s="18"/>
      <c r="FR38" s="187">
        <f t="shared" si="24"/>
        <v>0</v>
      </c>
      <c r="FT38" s="2"/>
      <c r="FU38" s="2"/>
      <c r="FV38" s="17"/>
      <c r="FW38" s="8"/>
      <c r="FX38" s="18"/>
      <c r="FY38" s="19">
        <f t="shared" si="25"/>
        <v>0</v>
      </c>
      <c r="GA38" s="2"/>
      <c r="GB38" s="2"/>
      <c r="GC38" s="17"/>
      <c r="GD38" s="8"/>
      <c r="GE38" s="18"/>
      <c r="GF38" s="19">
        <f t="shared" si="142"/>
        <v>0</v>
      </c>
      <c r="GH38" s="2"/>
      <c r="GI38" s="2"/>
      <c r="GJ38" s="17"/>
      <c r="GK38" s="8"/>
      <c r="GL38" s="18"/>
      <c r="GM38" s="19">
        <f t="shared" si="27"/>
        <v>0</v>
      </c>
      <c r="GO38" s="2"/>
      <c r="GP38" s="2"/>
      <c r="GQ38" s="17"/>
      <c r="GR38" s="8"/>
      <c r="GS38" s="18"/>
      <c r="GT38" s="19">
        <f t="shared" si="28"/>
        <v>0</v>
      </c>
      <c r="GV38" s="2"/>
      <c r="GW38" s="2"/>
      <c r="GX38" s="17"/>
      <c r="GY38" s="8"/>
      <c r="GZ38" s="18"/>
      <c r="HA38" s="19">
        <f t="shared" si="29"/>
        <v>0</v>
      </c>
      <c r="HC38" s="2"/>
      <c r="HD38" s="2"/>
      <c r="HE38" s="17"/>
      <c r="HF38" s="8"/>
      <c r="HG38" s="18"/>
      <c r="HH38" s="19">
        <f t="shared" si="30"/>
        <v>0</v>
      </c>
      <c r="HJ38" s="2"/>
      <c r="HK38" s="2"/>
      <c r="HL38" s="17"/>
      <c r="HM38" s="8"/>
      <c r="HN38" s="18"/>
      <c r="HO38" s="19">
        <f t="shared" si="31"/>
        <v>0</v>
      </c>
      <c r="HQ38" s="2"/>
      <c r="HR38" s="2"/>
      <c r="HS38" s="17"/>
      <c r="HT38" s="8"/>
      <c r="HU38" s="18"/>
      <c r="HV38" s="19">
        <f t="shared" si="32"/>
        <v>0</v>
      </c>
      <c r="HX38" s="2"/>
      <c r="HY38" s="2"/>
      <c r="HZ38" s="17"/>
      <c r="IA38" s="8"/>
      <c r="IB38" s="18"/>
      <c r="IC38" s="19">
        <f t="shared" si="33"/>
        <v>0</v>
      </c>
      <c r="IE38" s="2"/>
      <c r="IF38" s="2"/>
      <c r="IG38" s="17"/>
      <c r="IH38" s="8"/>
      <c r="II38" s="18"/>
      <c r="IJ38" s="19">
        <f t="shared" si="34"/>
        <v>0</v>
      </c>
      <c r="IL38" s="2"/>
      <c r="IM38" s="2"/>
      <c r="IN38" s="17"/>
      <c r="IO38" s="8"/>
      <c r="IP38" s="18"/>
      <c r="IQ38" s="19">
        <f t="shared" si="35"/>
        <v>0</v>
      </c>
      <c r="IS38" s="8"/>
      <c r="IT38" s="2"/>
      <c r="IU38" s="25"/>
      <c r="IV38" s="8"/>
      <c r="IW38" s="18"/>
      <c r="IX38" s="19">
        <f t="shared" si="36"/>
        <v>0</v>
      </c>
      <c r="IZ38" s="8"/>
      <c r="JA38" s="2"/>
      <c r="JB38" s="25"/>
      <c r="JC38" s="36"/>
      <c r="JD38" s="18"/>
      <c r="JE38" s="19">
        <f t="shared" si="37"/>
        <v>0</v>
      </c>
      <c r="JG38" s="8"/>
      <c r="JH38" s="2"/>
      <c r="JI38" s="25"/>
      <c r="JJ38" s="8"/>
      <c r="JK38" s="18"/>
      <c r="JL38" s="19">
        <f t="shared" si="38"/>
        <v>0</v>
      </c>
      <c r="JN38" s="8"/>
      <c r="JO38" s="2"/>
      <c r="JP38" s="25"/>
      <c r="JQ38" s="8"/>
      <c r="JR38" s="18"/>
      <c r="JS38" s="19">
        <f t="shared" si="39"/>
        <v>0</v>
      </c>
      <c r="JU38" s="8"/>
      <c r="JV38" s="2"/>
      <c r="JW38" s="25"/>
      <c r="JX38" s="36"/>
      <c r="JY38" s="18"/>
      <c r="JZ38" s="19">
        <f t="shared" si="40"/>
        <v>0</v>
      </c>
      <c r="KB38" s="8"/>
      <c r="KC38" s="2"/>
      <c r="KD38" s="25"/>
      <c r="KE38" s="36"/>
      <c r="KF38" s="18"/>
      <c r="KG38" s="19">
        <f t="shared" si="41"/>
        <v>0</v>
      </c>
      <c r="KI38" s="8"/>
      <c r="KJ38" s="2"/>
      <c r="KK38" s="25"/>
      <c r="KL38" s="36"/>
      <c r="KM38" s="18"/>
      <c r="KN38" s="19">
        <f t="shared" si="42"/>
        <v>0</v>
      </c>
      <c r="KP38" s="8"/>
      <c r="KQ38" s="2"/>
      <c r="KR38" s="25"/>
      <c r="KS38" s="36"/>
      <c r="KT38" s="18"/>
      <c r="KU38" s="19">
        <f t="shared" si="43"/>
        <v>0</v>
      </c>
      <c r="KW38" s="8"/>
      <c r="KX38" s="2"/>
      <c r="KY38" s="25"/>
      <c r="KZ38" s="36"/>
      <c r="LA38" s="18"/>
      <c r="LB38" s="19">
        <f t="shared" si="44"/>
        <v>0</v>
      </c>
      <c r="LD38" s="8"/>
      <c r="LE38" s="2"/>
      <c r="LF38" s="25"/>
      <c r="LG38" s="36"/>
      <c r="LH38" s="18"/>
      <c r="LI38" s="19">
        <f t="shared" si="45"/>
        <v>0</v>
      </c>
      <c r="LK38" s="8"/>
      <c r="LL38" s="2"/>
      <c r="LM38" s="25"/>
      <c r="LN38" s="36"/>
      <c r="LO38" s="18"/>
      <c r="LP38" s="19">
        <f t="shared" si="46"/>
        <v>0</v>
      </c>
      <c r="LR38" s="8"/>
      <c r="LS38" s="2"/>
      <c r="LT38" s="25"/>
      <c r="LU38" s="36"/>
      <c r="LV38" s="18"/>
      <c r="LW38" s="19">
        <f t="shared" si="47"/>
        <v>0</v>
      </c>
      <c r="LY38" s="8"/>
      <c r="LZ38" s="2"/>
      <c r="MA38" s="25"/>
      <c r="MB38" s="36"/>
      <c r="MC38" s="18"/>
      <c r="MD38" s="19">
        <f t="shared" si="48"/>
        <v>0</v>
      </c>
      <c r="MF38" s="2"/>
      <c r="MG38" s="2"/>
      <c r="MH38" s="17"/>
      <c r="MI38" s="8"/>
      <c r="MJ38" s="18"/>
      <c r="MK38" s="19">
        <f t="shared" si="49"/>
        <v>0</v>
      </c>
      <c r="MM38" s="2"/>
      <c r="MN38" s="2"/>
      <c r="MO38" s="17"/>
      <c r="MP38" s="8"/>
      <c r="MQ38" s="18"/>
      <c r="MR38" s="19">
        <f t="shared" si="50"/>
        <v>0</v>
      </c>
      <c r="MT38" s="2"/>
      <c r="MU38" s="2"/>
      <c r="MV38" s="17"/>
      <c r="MW38" s="8"/>
      <c r="MX38" s="18"/>
      <c r="MY38" s="19">
        <f t="shared" si="51"/>
        <v>0</v>
      </c>
      <c r="NA38" s="2"/>
      <c r="NB38" s="2"/>
      <c r="NC38" s="17"/>
      <c r="ND38" s="8"/>
      <c r="NE38" s="18"/>
      <c r="NF38" s="19">
        <f t="shared" si="52"/>
        <v>0</v>
      </c>
      <c r="NH38" s="2"/>
      <c r="NI38" s="2"/>
      <c r="NJ38" s="17"/>
      <c r="NK38" s="8"/>
      <c r="NL38" s="18"/>
      <c r="NM38" s="19">
        <f t="shared" si="53"/>
        <v>0</v>
      </c>
      <c r="NO38" s="2"/>
      <c r="NP38" s="2"/>
      <c r="NQ38" s="17"/>
      <c r="NR38" s="8"/>
      <c r="NS38" s="18"/>
      <c r="NT38" s="19">
        <f t="shared" si="54"/>
        <v>0</v>
      </c>
      <c r="NV38" s="2"/>
      <c r="NW38" s="2"/>
      <c r="NX38" s="17"/>
      <c r="NY38" s="8"/>
      <c r="NZ38" s="18"/>
      <c r="OA38" s="19">
        <f t="shared" si="55"/>
        <v>0</v>
      </c>
      <c r="OC38" s="2"/>
      <c r="OD38" s="2"/>
      <c r="OE38" s="17"/>
      <c r="OF38" s="8"/>
      <c r="OG38" s="18"/>
      <c r="OH38" s="19">
        <f t="shared" si="56"/>
        <v>0</v>
      </c>
      <c r="OJ38" s="2"/>
      <c r="OK38" s="2"/>
      <c r="OL38" s="17"/>
      <c r="OM38" s="8"/>
      <c r="ON38" s="18"/>
      <c r="OO38" s="19">
        <f t="shared" si="57"/>
        <v>0</v>
      </c>
      <c r="OQ38" s="2"/>
      <c r="OR38" s="2"/>
      <c r="OS38" s="17"/>
      <c r="OT38" s="8"/>
      <c r="OU38" s="18"/>
      <c r="OV38" s="19">
        <f t="shared" si="58"/>
        <v>0</v>
      </c>
      <c r="OX38" s="2"/>
      <c r="OY38" s="2"/>
      <c r="OZ38" s="17"/>
      <c r="PA38" s="8"/>
      <c r="PB38" s="18"/>
      <c r="PC38" s="19">
        <f t="shared" si="59"/>
        <v>0</v>
      </c>
      <c r="PE38" s="2"/>
      <c r="PF38" s="2"/>
      <c r="PG38" s="17"/>
      <c r="PH38" s="8"/>
      <c r="PI38" s="18"/>
      <c r="PJ38" s="19">
        <f t="shared" si="60"/>
        <v>0</v>
      </c>
      <c r="PL38" s="2"/>
      <c r="PM38" s="2"/>
      <c r="PN38" s="17"/>
      <c r="PO38" s="8"/>
      <c r="PP38" s="18"/>
      <c r="PQ38" s="19">
        <f t="shared" si="61"/>
        <v>0</v>
      </c>
      <c r="PS38" s="2"/>
      <c r="PT38" s="2"/>
      <c r="PU38" s="17"/>
      <c r="PV38" s="8"/>
      <c r="PW38" s="18"/>
      <c r="PX38" s="19">
        <f t="shared" si="62"/>
        <v>0</v>
      </c>
      <c r="PZ38" s="2"/>
      <c r="QA38" s="2"/>
      <c r="QB38" s="17"/>
      <c r="QC38" s="8"/>
      <c r="QD38" s="18"/>
      <c r="QE38" s="19">
        <f t="shared" si="63"/>
        <v>0</v>
      </c>
      <c r="QG38" s="2"/>
      <c r="QH38" s="2"/>
      <c r="QI38" s="17"/>
      <c r="QJ38" s="8"/>
      <c r="QK38" s="18"/>
      <c r="QL38" s="19">
        <f t="shared" si="64"/>
        <v>0</v>
      </c>
      <c r="QN38" s="2"/>
      <c r="QO38" s="2"/>
      <c r="QP38" s="17"/>
      <c r="QQ38" s="8"/>
      <c r="QR38" s="18"/>
      <c r="QS38" s="19">
        <f t="shared" si="65"/>
        <v>0</v>
      </c>
      <c r="QU38" s="2"/>
      <c r="QV38" s="2"/>
      <c r="QW38" s="17"/>
      <c r="QX38" s="8"/>
      <c r="QY38" s="18"/>
      <c r="QZ38" s="19">
        <f t="shared" si="66"/>
        <v>0</v>
      </c>
      <c r="RB38" s="2"/>
      <c r="RC38" s="2"/>
      <c r="RD38" s="17"/>
      <c r="RE38" s="8"/>
      <c r="RF38" s="18"/>
      <c r="RG38" s="19">
        <f t="shared" si="67"/>
        <v>0</v>
      </c>
      <c r="RI38" s="2"/>
      <c r="RJ38" s="2"/>
      <c r="RK38" s="17"/>
      <c r="RL38" s="8"/>
      <c r="RM38" s="18"/>
      <c r="RN38" s="19">
        <f t="shared" si="68"/>
        <v>0</v>
      </c>
      <c r="RP38" s="2"/>
      <c r="RQ38" s="2"/>
      <c r="RR38" s="17"/>
      <c r="RS38" s="8"/>
      <c r="RT38" s="18"/>
      <c r="RU38" s="19">
        <f t="shared" si="69"/>
        <v>0</v>
      </c>
      <c r="RW38" s="2"/>
      <c r="RX38" s="2"/>
      <c r="RY38" s="17"/>
      <c r="RZ38" s="8"/>
      <c r="SA38" s="18"/>
      <c r="SB38" s="19">
        <f t="shared" si="70"/>
        <v>0</v>
      </c>
      <c r="SD38" s="2"/>
      <c r="SE38" s="2"/>
      <c r="SF38" s="17"/>
      <c r="SG38" s="8"/>
      <c r="SH38" s="18"/>
      <c r="SI38" s="19">
        <f t="shared" si="71"/>
        <v>0</v>
      </c>
      <c r="SK38" s="2"/>
      <c r="SL38" s="2"/>
      <c r="SM38" s="17"/>
      <c r="SN38" s="8"/>
      <c r="SO38" s="18"/>
      <c r="SP38" s="19">
        <f t="shared" si="72"/>
        <v>0</v>
      </c>
      <c r="SR38" s="2"/>
      <c r="SS38" s="2"/>
      <c r="ST38" s="17"/>
      <c r="SU38" s="8"/>
      <c r="SV38" s="18"/>
      <c r="SW38" s="19">
        <f t="shared" si="73"/>
        <v>0</v>
      </c>
      <c r="SY38" s="2"/>
      <c r="SZ38" s="2"/>
      <c r="TA38" s="17"/>
      <c r="TB38" s="8"/>
      <c r="TC38" s="18"/>
      <c r="TD38" s="19">
        <f t="shared" si="74"/>
        <v>0</v>
      </c>
      <c r="TF38" s="2"/>
      <c r="TG38" s="2"/>
      <c r="TH38" s="17"/>
      <c r="TI38" s="8"/>
      <c r="TJ38" s="18"/>
      <c r="TK38" s="19">
        <f t="shared" si="75"/>
        <v>0</v>
      </c>
      <c r="TM38" s="2"/>
      <c r="TN38" s="2"/>
      <c r="TO38" s="17"/>
      <c r="TP38" s="8"/>
      <c r="TQ38" s="18"/>
      <c r="TR38" s="19">
        <f t="shared" si="76"/>
        <v>0</v>
      </c>
      <c r="TT38" s="8"/>
      <c r="TU38" s="2"/>
      <c r="TV38" s="17"/>
      <c r="TW38" s="8"/>
      <c r="TX38" s="18"/>
      <c r="TY38" s="19">
        <f t="shared" si="77"/>
        <v>0</v>
      </c>
      <c r="UA38" s="2"/>
      <c r="UB38" s="2"/>
      <c r="UC38" s="17"/>
      <c r="UD38" s="8"/>
      <c r="UE38" s="18"/>
      <c r="UF38" s="19">
        <f t="shared" si="78"/>
        <v>0</v>
      </c>
      <c r="UH38" s="2"/>
      <c r="UI38" s="2"/>
      <c r="UJ38" s="17"/>
      <c r="UK38" s="8"/>
      <c r="UL38" s="18"/>
      <c r="UM38" s="19">
        <f t="shared" si="79"/>
        <v>0</v>
      </c>
      <c r="UO38" s="2"/>
      <c r="UP38" s="2"/>
      <c r="UQ38" s="17"/>
      <c r="UR38" s="8"/>
      <c r="US38" s="18"/>
      <c r="UT38" s="19">
        <f t="shared" si="80"/>
        <v>0</v>
      </c>
      <c r="UV38" s="128"/>
      <c r="UW38" s="37"/>
      <c r="UX38" s="188"/>
      <c r="UY38" s="111"/>
      <c r="UZ38" s="30"/>
      <c r="VA38" s="187">
        <f t="shared" si="81"/>
        <v>0</v>
      </c>
      <c r="VC38" s="8"/>
      <c r="VD38" s="37"/>
      <c r="VE38" s="188"/>
      <c r="VF38" s="209"/>
      <c r="VG38" s="18"/>
      <c r="VH38" s="187">
        <f t="shared" si="82"/>
        <v>0</v>
      </c>
      <c r="VJ38" s="2"/>
      <c r="VK38" s="2"/>
      <c r="VL38" s="17"/>
      <c r="VM38" s="8"/>
      <c r="VN38" s="18"/>
      <c r="VO38" s="19">
        <f t="shared" si="83"/>
        <v>0</v>
      </c>
      <c r="VQ38" s="2"/>
      <c r="VR38" s="2"/>
      <c r="VS38" s="17"/>
      <c r="VT38" s="8"/>
      <c r="VU38" s="18"/>
      <c r="VV38" s="19">
        <f t="shared" si="84"/>
        <v>0</v>
      </c>
      <c r="VX38" s="8"/>
      <c r="VY38" s="2"/>
      <c r="VZ38" s="17"/>
      <c r="WA38" s="8"/>
      <c r="WB38" s="18"/>
      <c r="WC38" s="19">
        <f t="shared" si="85"/>
        <v>0</v>
      </c>
      <c r="WE38" s="2"/>
      <c r="WF38" s="2"/>
      <c r="WG38" s="17"/>
      <c r="WH38" s="8"/>
      <c r="WI38" s="18"/>
      <c r="WJ38" s="19">
        <f t="shared" si="86"/>
        <v>0</v>
      </c>
      <c r="WL38" s="2"/>
      <c r="WM38" s="2"/>
      <c r="WN38" s="17"/>
      <c r="WO38" s="8"/>
      <c r="WP38" s="18"/>
      <c r="WQ38" s="19">
        <f t="shared" si="87"/>
        <v>0</v>
      </c>
      <c r="WS38" s="2"/>
      <c r="WT38" s="2"/>
      <c r="WU38" s="17"/>
      <c r="WV38" s="8"/>
      <c r="WW38" s="18"/>
      <c r="WX38" s="19">
        <f t="shared" si="88"/>
        <v>0</v>
      </c>
      <c r="WZ38" s="2"/>
      <c r="XA38" s="2"/>
      <c r="XB38" s="17"/>
      <c r="XC38" s="8"/>
      <c r="XD38" s="18"/>
      <c r="XE38" s="19">
        <f t="shared" si="0"/>
        <v>0</v>
      </c>
      <c r="XG38" s="2"/>
      <c r="XH38" s="2"/>
      <c r="XI38" s="17"/>
      <c r="XJ38" s="8"/>
      <c r="XK38" s="18"/>
      <c r="XL38" s="19">
        <f t="shared" si="89"/>
        <v>0</v>
      </c>
      <c r="XN38" s="2"/>
      <c r="XO38" s="2"/>
      <c r="XP38" s="17"/>
      <c r="XQ38" s="8"/>
      <c r="XR38" s="18"/>
      <c r="XS38" s="19">
        <f t="shared" si="90"/>
        <v>0</v>
      </c>
      <c r="XU38" s="2"/>
      <c r="XV38" s="2"/>
      <c r="XW38" s="17"/>
      <c r="XX38" s="8"/>
      <c r="XY38" s="18"/>
      <c r="XZ38" s="19">
        <f t="shared" si="91"/>
        <v>0</v>
      </c>
      <c r="YB38" s="2"/>
      <c r="YC38" s="2"/>
      <c r="YD38" s="17"/>
      <c r="YE38" s="8"/>
      <c r="YF38" s="18"/>
      <c r="YG38" s="19">
        <f t="shared" si="92"/>
        <v>0</v>
      </c>
      <c r="YI38" s="2"/>
      <c r="YJ38" s="2"/>
      <c r="YK38" s="17"/>
      <c r="YL38" s="8"/>
      <c r="YM38" s="18"/>
      <c r="YN38" s="19">
        <f t="shared" si="93"/>
        <v>0</v>
      </c>
      <c r="YP38" s="8"/>
      <c r="YQ38" s="2"/>
      <c r="YR38" s="17"/>
      <c r="YS38" s="8"/>
      <c r="YT38" s="18"/>
      <c r="YU38" s="19">
        <f t="shared" si="94"/>
        <v>0</v>
      </c>
      <c r="YW38" s="2"/>
      <c r="YX38" s="2"/>
      <c r="YY38" s="17"/>
      <c r="YZ38" s="8"/>
      <c r="ZA38" s="18"/>
      <c r="ZB38" s="19">
        <f t="shared" si="95"/>
        <v>0</v>
      </c>
      <c r="ZD38" s="2"/>
      <c r="ZE38" s="2"/>
      <c r="ZF38" s="17"/>
      <c r="ZG38" s="8"/>
      <c r="ZH38" s="18"/>
      <c r="ZI38" s="19">
        <f t="shared" si="96"/>
        <v>0</v>
      </c>
      <c r="ZK38" s="2"/>
      <c r="ZL38" s="2"/>
      <c r="ZM38" s="17"/>
      <c r="ZN38" s="8"/>
      <c r="ZO38" s="18"/>
      <c r="ZP38" s="19">
        <f t="shared" si="97"/>
        <v>0</v>
      </c>
      <c r="ZR38" s="2"/>
      <c r="ZS38" s="2"/>
      <c r="ZT38" s="17"/>
      <c r="ZU38" s="8"/>
      <c r="ZV38" s="18"/>
      <c r="ZW38" s="19">
        <f t="shared" si="98"/>
        <v>0</v>
      </c>
      <c r="ZY38" s="2"/>
      <c r="ZZ38" s="2"/>
      <c r="AAA38" s="17"/>
      <c r="AAB38" s="8"/>
      <c r="AAC38" s="18"/>
      <c r="AAD38" s="19">
        <f t="shared" si="99"/>
        <v>0</v>
      </c>
      <c r="AAF38" s="2"/>
      <c r="AAG38" s="2"/>
      <c r="AAH38" s="17"/>
      <c r="AAI38" s="8"/>
      <c r="AAJ38" s="18"/>
      <c r="AAK38" s="19">
        <f t="shared" si="100"/>
        <v>0</v>
      </c>
      <c r="AAM38" s="2"/>
      <c r="AAN38" s="2"/>
      <c r="AAO38" s="17"/>
      <c r="AAP38" s="8"/>
      <c r="AAQ38" s="18"/>
      <c r="AAR38" s="19">
        <f t="shared" si="101"/>
        <v>0</v>
      </c>
      <c r="AAT38" s="2"/>
      <c r="AAU38" s="2"/>
      <c r="AAV38" s="17"/>
      <c r="AAW38" s="8"/>
      <c r="AAX38" s="18"/>
      <c r="AAY38" s="19">
        <f t="shared" si="137"/>
        <v>0</v>
      </c>
      <c r="ABA38" s="2"/>
      <c r="ABB38" s="2"/>
      <c r="ABC38" s="17"/>
      <c r="ABD38" s="8"/>
      <c r="ABE38" s="18"/>
      <c r="ABF38" s="19">
        <f t="shared" si="102"/>
        <v>0</v>
      </c>
      <c r="ABH38" s="2"/>
      <c r="ABI38" s="2"/>
      <c r="ABJ38" s="17"/>
      <c r="ABK38" s="8"/>
      <c r="ABL38" s="18"/>
      <c r="ABM38" s="19">
        <f t="shared" si="103"/>
        <v>0</v>
      </c>
      <c r="ABO38" s="2"/>
      <c r="ABP38" s="2"/>
      <c r="ABQ38" s="17"/>
      <c r="ABR38" s="8"/>
      <c r="ABS38" s="18"/>
      <c r="ABT38" s="19">
        <f t="shared" si="139"/>
        <v>0</v>
      </c>
      <c r="ABV38" s="2"/>
      <c r="ABW38" s="2"/>
      <c r="ABX38" s="17"/>
      <c r="ABY38" s="8"/>
      <c r="ABZ38" s="18"/>
      <c r="ACA38" s="19">
        <f t="shared" si="104"/>
        <v>0</v>
      </c>
      <c r="ACC38" s="2"/>
      <c r="ACD38" s="2"/>
      <c r="ACE38" s="17"/>
      <c r="ACF38" s="8"/>
      <c r="ACG38" s="18"/>
      <c r="ACH38" s="19">
        <f t="shared" si="105"/>
        <v>0</v>
      </c>
      <c r="ACJ38" s="2"/>
      <c r="ACK38" s="2"/>
      <c r="ACL38" s="17"/>
      <c r="ACM38" s="8"/>
      <c r="ACN38" s="18"/>
      <c r="ACO38" s="19">
        <f t="shared" si="106"/>
        <v>0</v>
      </c>
      <c r="ACQ38" s="2"/>
      <c r="ACR38" s="2"/>
      <c r="ACS38" s="17"/>
      <c r="ACT38" s="8"/>
      <c r="ACU38" s="18"/>
      <c r="ACV38" s="19">
        <f t="shared" si="138"/>
        <v>0</v>
      </c>
      <c r="ACX38" s="2"/>
      <c r="ACY38" s="2"/>
      <c r="ACZ38" s="17"/>
      <c r="ADA38" s="8"/>
      <c r="ADB38" s="18"/>
      <c r="ADC38" s="19">
        <f t="shared" si="107"/>
        <v>0</v>
      </c>
      <c r="ADE38" s="2"/>
      <c r="ADF38" s="2"/>
      <c r="ADG38" s="17"/>
      <c r="ADH38" s="8"/>
      <c r="ADI38" s="18"/>
      <c r="ADJ38" s="19">
        <f t="shared" si="108"/>
        <v>0</v>
      </c>
      <c r="ADL38" s="2"/>
      <c r="ADM38" s="2"/>
      <c r="ADN38" s="17"/>
      <c r="ADO38" s="8"/>
      <c r="ADP38" s="18"/>
      <c r="ADQ38" s="19">
        <f t="shared" si="109"/>
        <v>0</v>
      </c>
      <c r="ADS38" s="2"/>
      <c r="ADT38" s="2"/>
      <c r="ADU38" s="17"/>
      <c r="ADV38" s="8"/>
      <c r="ADW38" s="18"/>
      <c r="ADX38" s="19">
        <f t="shared" si="110"/>
        <v>0</v>
      </c>
      <c r="ADZ38" s="2"/>
      <c r="AEA38" s="2"/>
      <c r="AEB38" s="17"/>
      <c r="AEC38" s="8"/>
      <c r="AED38" s="18"/>
      <c r="AEE38" s="19">
        <f t="shared" si="111"/>
        <v>0</v>
      </c>
      <c r="AEG38" s="2"/>
      <c r="AEH38" s="2"/>
      <c r="AEI38" s="17"/>
      <c r="AEJ38" s="8"/>
      <c r="AEK38" s="18"/>
      <c r="AEL38" s="19">
        <f t="shared" si="112"/>
        <v>0</v>
      </c>
      <c r="AEN38" s="2"/>
      <c r="AEO38" s="2"/>
      <c r="AEP38" s="17"/>
      <c r="AEQ38" s="8"/>
      <c r="AER38" s="18"/>
      <c r="AES38" s="19">
        <f t="shared" si="113"/>
        <v>0</v>
      </c>
      <c r="AEU38" s="2"/>
      <c r="AEV38" s="2"/>
      <c r="AEW38" s="17"/>
      <c r="AEX38" s="8"/>
      <c r="AEY38" s="18"/>
      <c r="AEZ38" s="19">
        <f t="shared" si="144"/>
        <v>0</v>
      </c>
      <c r="AFB38" s="2"/>
      <c r="AFC38" s="2"/>
      <c r="AFD38" s="17"/>
      <c r="AFE38" s="8"/>
      <c r="AFF38" s="18"/>
      <c r="AFG38" s="19">
        <f t="shared" si="115"/>
        <v>0</v>
      </c>
      <c r="AFI38" s="2"/>
      <c r="AFJ38" s="2"/>
      <c r="AFK38" s="17"/>
      <c r="AFL38" s="8"/>
      <c r="AFM38" s="18"/>
      <c r="AFN38" s="19">
        <f t="shared" si="116"/>
        <v>0</v>
      </c>
      <c r="AFP38" s="2"/>
      <c r="AFQ38" s="2"/>
      <c r="AFR38" s="17"/>
      <c r="AFS38" s="8"/>
      <c r="AFT38" s="18"/>
      <c r="AFU38" s="19">
        <f t="shared" si="117"/>
        <v>0</v>
      </c>
      <c r="AFW38" s="2"/>
      <c r="AFX38" s="2"/>
      <c r="AFY38" s="17"/>
      <c r="AFZ38" s="8"/>
      <c r="AGA38" s="18"/>
      <c r="AGB38" s="19">
        <f t="shared" si="118"/>
        <v>0</v>
      </c>
      <c r="AGD38" s="2"/>
      <c r="AGE38" s="2"/>
      <c r="AGF38" s="17"/>
      <c r="AGG38" s="8"/>
      <c r="AGH38" s="18"/>
      <c r="AGI38" s="19">
        <f t="shared" si="119"/>
        <v>0</v>
      </c>
      <c r="AGK38" s="2"/>
      <c r="AGL38" s="2"/>
      <c r="AGM38" s="17"/>
      <c r="AGN38" s="8"/>
      <c r="AGO38" s="18"/>
      <c r="AGP38" s="19">
        <f t="shared" si="145"/>
        <v>0</v>
      </c>
      <c r="AGR38" s="2"/>
      <c r="AGS38" s="2"/>
      <c r="AGT38" s="17"/>
      <c r="AGU38" s="8"/>
      <c r="AGV38" s="18"/>
      <c r="AGW38" s="19">
        <f t="shared" si="121"/>
        <v>0</v>
      </c>
      <c r="AGY38" s="2"/>
      <c r="AGZ38" s="2"/>
      <c r="AHA38" s="17"/>
      <c r="AHB38" s="8"/>
      <c r="AHC38" s="18"/>
      <c r="AHD38" s="19">
        <f t="shared" si="122"/>
        <v>0</v>
      </c>
      <c r="AHF38" s="2"/>
      <c r="AHG38" s="2"/>
      <c r="AHH38" s="17"/>
      <c r="AHI38" s="8"/>
      <c r="AHJ38" s="18"/>
      <c r="AHK38" s="19">
        <f t="shared" si="123"/>
        <v>0</v>
      </c>
      <c r="AHM38" s="2"/>
      <c r="AHN38" s="2"/>
      <c r="AHO38" s="17"/>
      <c r="AHP38" s="8"/>
      <c r="AHQ38" s="18"/>
      <c r="AHR38" s="19">
        <f t="shared" si="124"/>
        <v>0</v>
      </c>
      <c r="AHT38" s="2"/>
      <c r="AHU38" s="2"/>
      <c r="AHV38" s="17"/>
      <c r="AHW38" s="8"/>
      <c r="AHX38" s="18"/>
      <c r="AHY38" s="19">
        <f t="shared" si="125"/>
        <v>0</v>
      </c>
      <c r="AIA38" s="2"/>
      <c r="AIB38" s="2"/>
      <c r="AIC38" s="17"/>
      <c r="AID38" s="8"/>
      <c r="AIE38" s="18"/>
      <c r="AIF38" s="19">
        <f t="shared" si="126"/>
        <v>0</v>
      </c>
      <c r="AIH38" s="2"/>
      <c r="AII38" s="2"/>
      <c r="AIJ38" s="17"/>
      <c r="AIK38" s="8"/>
      <c r="AIL38" s="18"/>
      <c r="AIM38" s="19">
        <f t="shared" si="127"/>
        <v>0</v>
      </c>
      <c r="AIO38" s="2"/>
      <c r="AIP38" s="2"/>
      <c r="AIQ38" s="17"/>
      <c r="AIR38" s="8"/>
      <c r="AIS38" s="18"/>
      <c r="AIT38" s="19">
        <f t="shared" si="128"/>
        <v>0</v>
      </c>
      <c r="AIV38" s="2"/>
      <c r="AIW38" s="2"/>
      <c r="AIX38" s="17"/>
      <c r="AIY38" s="8"/>
      <c r="AIZ38" s="18"/>
      <c r="AJA38" s="19">
        <f t="shared" si="129"/>
        <v>0</v>
      </c>
      <c r="AJC38" s="2"/>
      <c r="AJD38" s="2"/>
      <c r="AJE38" s="17"/>
      <c r="AJF38" s="8"/>
      <c r="AJG38" s="18"/>
      <c r="AJH38" s="19">
        <f t="shared" si="130"/>
        <v>0</v>
      </c>
      <c r="AJK38" s="2"/>
      <c r="AJL38" s="17"/>
      <c r="AJM38" s="8"/>
      <c r="AJN38" s="18"/>
      <c r="AJO38" s="19">
        <f t="shared" si="131"/>
        <v>0</v>
      </c>
      <c r="AJQ38" s="2"/>
      <c r="AJR38" s="2"/>
      <c r="AJS38" s="17"/>
      <c r="AJT38" s="8"/>
      <c r="AJU38" s="18"/>
      <c r="AJV38" s="19">
        <f t="shared" si="132"/>
        <v>0</v>
      </c>
      <c r="AJX38" s="2"/>
      <c r="AJY38" s="2"/>
      <c r="AJZ38" s="17"/>
      <c r="AKA38" s="8"/>
      <c r="AKB38" s="18"/>
      <c r="AKC38" s="19">
        <f t="shared" si="133"/>
        <v>0</v>
      </c>
      <c r="AKE38" s="2"/>
      <c r="AKF38" s="2"/>
      <c r="AKG38" s="17"/>
      <c r="AKH38" s="18"/>
      <c r="AKI38" s="18"/>
      <c r="AKJ38" s="19">
        <f t="shared" si="134"/>
        <v>0</v>
      </c>
    </row>
    <row r="39" spans="1:972">
      <c r="A39" s="2"/>
      <c r="B39" s="2"/>
      <c r="C39" s="17"/>
      <c r="D39" s="8"/>
      <c r="E39" s="18"/>
      <c r="F39" s="19">
        <f t="shared" si="2"/>
        <v>0</v>
      </c>
      <c r="H39" s="2"/>
      <c r="I39" s="2"/>
      <c r="J39" s="17"/>
      <c r="K39" s="8"/>
      <c r="L39" s="18"/>
      <c r="M39" s="19">
        <f t="shared" si="140"/>
        <v>0</v>
      </c>
      <c r="O39" s="2"/>
      <c r="P39" s="2"/>
      <c r="Q39" s="17"/>
      <c r="R39" s="8"/>
      <c r="S39" s="18"/>
      <c r="T39" s="19">
        <f t="shared" si="4"/>
        <v>0</v>
      </c>
      <c r="V39" s="2"/>
      <c r="W39" s="2"/>
      <c r="X39" s="17"/>
      <c r="Y39" s="8"/>
      <c r="Z39" s="18"/>
      <c r="AA39" s="19">
        <f t="shared" si="5"/>
        <v>0</v>
      </c>
      <c r="AC39" s="2"/>
      <c r="AD39" s="2"/>
      <c r="AE39" s="17"/>
      <c r="AF39" s="8"/>
      <c r="AG39" s="18"/>
      <c r="AH39" s="19">
        <f t="shared" si="143"/>
        <v>0</v>
      </c>
      <c r="AJ39" s="2"/>
      <c r="AK39" s="2"/>
      <c r="AL39" s="17"/>
      <c r="AM39" s="8"/>
      <c r="AN39" s="18"/>
      <c r="AO39" s="19">
        <f t="shared" si="7"/>
        <v>0</v>
      </c>
      <c r="AQ39" s="2"/>
      <c r="AR39" s="2"/>
      <c r="AS39" s="17"/>
      <c r="AT39" s="8"/>
      <c r="AU39" s="18"/>
      <c r="AV39" s="19">
        <f t="shared" si="8"/>
        <v>0</v>
      </c>
      <c r="AX39" s="2"/>
      <c r="AY39" s="2"/>
      <c r="AZ39" s="17"/>
      <c r="BA39" s="8"/>
      <c r="BB39" s="18"/>
      <c r="BC39" s="19">
        <f t="shared" si="9"/>
        <v>0</v>
      </c>
      <c r="BE39" s="2"/>
      <c r="BF39" s="2"/>
      <c r="BG39" s="17"/>
      <c r="BH39" s="8"/>
      <c r="BI39" s="18"/>
      <c r="BJ39" s="19">
        <f t="shared" si="10"/>
        <v>0</v>
      </c>
      <c r="BL39" s="2"/>
      <c r="BM39" s="2"/>
      <c r="BN39" s="17"/>
      <c r="BO39" s="8"/>
      <c r="BP39" s="18"/>
      <c r="BQ39" s="19">
        <f t="shared" si="136"/>
        <v>0</v>
      </c>
      <c r="BS39" s="2"/>
      <c r="BT39" s="2"/>
      <c r="BU39" s="17"/>
      <c r="BV39" s="8"/>
      <c r="BW39" s="18"/>
      <c r="BX39" s="19">
        <f t="shared" si="11"/>
        <v>0</v>
      </c>
      <c r="BZ39" s="2"/>
      <c r="CA39" s="2"/>
      <c r="CB39" s="17"/>
      <c r="CC39" s="8"/>
      <c r="CD39" s="18"/>
      <c r="CE39" s="19">
        <f t="shared" si="135"/>
        <v>0</v>
      </c>
      <c r="CG39" s="2"/>
      <c r="CH39" s="2"/>
      <c r="CI39" s="17"/>
      <c r="CJ39" s="8"/>
      <c r="CK39" s="18"/>
      <c r="CL39" s="19">
        <f t="shared" si="141"/>
        <v>0</v>
      </c>
      <c r="CN39" s="2"/>
      <c r="CO39" s="2"/>
      <c r="CP39" s="17"/>
      <c r="CQ39" s="8"/>
      <c r="CR39" s="18"/>
      <c r="CS39" s="19">
        <f t="shared" si="146"/>
        <v>0</v>
      </c>
      <c r="CU39" s="2"/>
      <c r="CV39" s="2"/>
      <c r="CW39" s="17"/>
      <c r="CX39" s="8"/>
      <c r="CY39" s="18"/>
      <c r="CZ39" s="19">
        <f t="shared" si="14"/>
        <v>0</v>
      </c>
      <c r="DB39" s="2"/>
      <c r="DC39" s="2"/>
      <c r="DD39" s="17"/>
      <c r="DE39" s="8"/>
      <c r="DF39" s="18"/>
      <c r="DG39" s="19">
        <f t="shared" si="15"/>
        <v>0</v>
      </c>
      <c r="DI39" s="2"/>
      <c r="DJ39" s="2"/>
      <c r="DK39" s="17"/>
      <c r="DL39" s="8"/>
      <c r="DM39" s="18"/>
      <c r="DN39" s="19">
        <f t="shared" si="16"/>
        <v>0</v>
      </c>
      <c r="DP39" s="2"/>
      <c r="DQ39" s="2"/>
      <c r="DR39" s="17"/>
      <c r="DS39" s="8"/>
      <c r="DT39" s="18"/>
      <c r="DU39" s="19">
        <f t="shared" si="17"/>
        <v>0</v>
      </c>
      <c r="DW39" s="2"/>
      <c r="DX39" s="2"/>
      <c r="DY39" s="17"/>
      <c r="DZ39" s="8"/>
      <c r="EA39" s="18"/>
      <c r="EB39" s="19">
        <f t="shared" si="18"/>
        <v>0</v>
      </c>
      <c r="ED39" s="2"/>
      <c r="EE39" s="2"/>
      <c r="EF39" s="17"/>
      <c r="EG39" s="8"/>
      <c r="EH39" s="18"/>
      <c r="EI39" s="19">
        <f t="shared" si="19"/>
        <v>0</v>
      </c>
      <c r="EK39" s="2"/>
      <c r="EL39" s="2"/>
      <c r="EM39" s="17"/>
      <c r="EN39" s="8"/>
      <c r="EO39" s="18"/>
      <c r="EP39" s="19">
        <f t="shared" si="20"/>
        <v>0</v>
      </c>
      <c r="ER39" s="2"/>
      <c r="ES39" s="2"/>
      <c r="ET39" s="17"/>
      <c r="EU39" s="8"/>
      <c r="EV39" s="18"/>
      <c r="EW39" s="19">
        <f t="shared" si="21"/>
        <v>0</v>
      </c>
      <c r="EY39" s="2"/>
      <c r="EZ39" s="2"/>
      <c r="FA39" s="17"/>
      <c r="FB39" s="8"/>
      <c r="FC39" s="18"/>
      <c r="FD39" s="19">
        <f t="shared" si="22"/>
        <v>0</v>
      </c>
      <c r="FF39" s="2"/>
      <c r="FG39" s="2"/>
      <c r="FH39" s="186"/>
      <c r="FI39" s="36"/>
      <c r="FJ39" s="18"/>
      <c r="FK39" s="187">
        <f t="shared" si="23"/>
        <v>0</v>
      </c>
      <c r="FM39" s="2"/>
      <c r="FN39" s="2"/>
      <c r="FO39" s="186"/>
      <c r="FP39" s="36"/>
      <c r="FQ39" s="18"/>
      <c r="FR39" s="187">
        <f t="shared" si="24"/>
        <v>0</v>
      </c>
      <c r="FT39" s="2"/>
      <c r="FU39" s="2"/>
      <c r="FV39" s="17"/>
      <c r="FW39" s="8"/>
      <c r="FX39" s="18"/>
      <c r="FY39" s="19">
        <f t="shared" si="25"/>
        <v>0</v>
      </c>
      <c r="GA39" s="2"/>
      <c r="GB39" s="2"/>
      <c r="GC39" s="17"/>
      <c r="GD39" s="8"/>
      <c r="GE39" s="18"/>
      <c r="GF39" s="19">
        <f t="shared" si="142"/>
        <v>0</v>
      </c>
      <c r="GH39" s="2"/>
      <c r="GI39" s="2"/>
      <c r="GJ39" s="17"/>
      <c r="GK39" s="8"/>
      <c r="GL39" s="18"/>
      <c r="GM39" s="19">
        <f t="shared" si="27"/>
        <v>0</v>
      </c>
      <c r="GO39" s="2"/>
      <c r="GP39" s="2"/>
      <c r="GQ39" s="17"/>
      <c r="GR39" s="8"/>
      <c r="GS39" s="18"/>
      <c r="GT39" s="19">
        <f t="shared" si="28"/>
        <v>0</v>
      </c>
      <c r="GV39" s="2"/>
      <c r="GW39" s="2"/>
      <c r="GX39" s="17"/>
      <c r="GY39" s="8"/>
      <c r="GZ39" s="18"/>
      <c r="HA39" s="19">
        <f t="shared" si="29"/>
        <v>0</v>
      </c>
      <c r="HC39" s="2"/>
      <c r="HD39" s="2"/>
      <c r="HE39" s="17"/>
      <c r="HF39" s="8"/>
      <c r="HG39" s="18"/>
      <c r="HH39" s="19">
        <f t="shared" si="30"/>
        <v>0</v>
      </c>
      <c r="HJ39" s="2"/>
      <c r="HK39" s="2"/>
      <c r="HL39" s="17"/>
      <c r="HM39" s="8"/>
      <c r="HN39" s="18"/>
      <c r="HO39" s="19">
        <f t="shared" si="31"/>
        <v>0</v>
      </c>
      <c r="HQ39" s="2"/>
      <c r="HR39" s="2"/>
      <c r="HS39" s="17"/>
      <c r="HT39" s="8"/>
      <c r="HU39" s="18"/>
      <c r="HV39" s="19">
        <f t="shared" si="32"/>
        <v>0</v>
      </c>
      <c r="HX39" s="2"/>
      <c r="HY39" s="2"/>
      <c r="HZ39" s="17"/>
      <c r="IA39" s="8"/>
      <c r="IB39" s="18"/>
      <c r="IC39" s="19">
        <f t="shared" si="33"/>
        <v>0</v>
      </c>
      <c r="IE39" s="2"/>
      <c r="IF39" s="2"/>
      <c r="IG39" s="17"/>
      <c r="IH39" s="8"/>
      <c r="II39" s="18"/>
      <c r="IJ39" s="19">
        <f t="shared" si="34"/>
        <v>0</v>
      </c>
      <c r="IL39" s="2"/>
      <c r="IM39" s="2"/>
      <c r="IN39" s="17"/>
      <c r="IO39" s="8"/>
      <c r="IP39" s="18"/>
      <c r="IQ39" s="19">
        <f t="shared" si="35"/>
        <v>0</v>
      </c>
      <c r="IS39" s="2"/>
      <c r="IT39" s="2"/>
      <c r="IU39" s="192"/>
      <c r="IV39" s="36"/>
      <c r="IW39" s="18"/>
      <c r="IX39" s="19">
        <f t="shared" si="36"/>
        <v>0</v>
      </c>
      <c r="IZ39" s="2"/>
      <c r="JA39" s="2"/>
      <c r="JB39" s="192"/>
      <c r="JC39" s="36"/>
      <c r="JD39" s="18"/>
      <c r="JE39" s="19">
        <f t="shared" si="37"/>
        <v>0</v>
      </c>
      <c r="JG39" s="2"/>
      <c r="JH39" s="2"/>
      <c r="JI39" s="192"/>
      <c r="JJ39" s="36"/>
      <c r="JK39" s="18"/>
      <c r="JL39" s="19">
        <f t="shared" si="38"/>
        <v>0</v>
      </c>
      <c r="JN39" s="2"/>
      <c r="JO39" s="2"/>
      <c r="JP39" s="192"/>
      <c r="JQ39" s="36"/>
      <c r="JR39" s="18"/>
      <c r="JS39" s="19">
        <f t="shared" si="39"/>
        <v>0</v>
      </c>
      <c r="JU39" s="2"/>
      <c r="JV39" s="2"/>
      <c r="JW39" s="192"/>
      <c r="JX39" s="36"/>
      <c r="JY39" s="18"/>
      <c r="JZ39" s="19">
        <f t="shared" si="40"/>
        <v>0</v>
      </c>
      <c r="KB39" s="2"/>
      <c r="KC39" s="2"/>
      <c r="KD39" s="192"/>
      <c r="KE39" s="36"/>
      <c r="KF39" s="18"/>
      <c r="KG39" s="19">
        <f t="shared" si="41"/>
        <v>0</v>
      </c>
      <c r="KI39" s="2"/>
      <c r="KJ39" s="2"/>
      <c r="KK39" s="192"/>
      <c r="KL39" s="36"/>
      <c r="KM39" s="18"/>
      <c r="KN39" s="19">
        <f t="shared" si="42"/>
        <v>0</v>
      </c>
      <c r="KP39" s="2"/>
      <c r="KQ39" s="2"/>
      <c r="KR39" s="192"/>
      <c r="KS39" s="36"/>
      <c r="KT39" s="18"/>
      <c r="KU39" s="19">
        <f t="shared" si="43"/>
        <v>0</v>
      </c>
      <c r="KW39" s="2"/>
      <c r="KX39" s="2"/>
      <c r="KY39" s="192"/>
      <c r="KZ39" s="36"/>
      <c r="LA39" s="18"/>
      <c r="LB39" s="19">
        <f t="shared" si="44"/>
        <v>0</v>
      </c>
      <c r="LD39" s="2"/>
      <c r="LE39" s="2"/>
      <c r="LF39" s="192"/>
      <c r="LG39" s="36"/>
      <c r="LH39" s="18"/>
      <c r="LI39" s="19">
        <f t="shared" si="45"/>
        <v>0</v>
      </c>
      <c r="LK39" s="2"/>
      <c r="LL39" s="2"/>
      <c r="LM39" s="192"/>
      <c r="LN39" s="36"/>
      <c r="LO39" s="18"/>
      <c r="LP39" s="19">
        <f t="shared" si="46"/>
        <v>0</v>
      </c>
      <c r="LR39" s="2"/>
      <c r="LS39" s="2"/>
      <c r="LT39" s="192"/>
      <c r="LU39" s="36"/>
      <c r="LV39" s="18"/>
      <c r="LW39" s="19">
        <f t="shared" si="47"/>
        <v>0</v>
      </c>
      <c r="LY39" s="2"/>
      <c r="LZ39" s="2"/>
      <c r="MA39" s="192"/>
      <c r="MB39" s="36"/>
      <c r="MC39" s="18"/>
      <c r="MD39" s="19">
        <f t="shared" si="48"/>
        <v>0</v>
      </c>
      <c r="MF39" s="2"/>
      <c r="MG39" s="2"/>
      <c r="MH39" s="17"/>
      <c r="MI39" s="8"/>
      <c r="MJ39" s="18"/>
      <c r="MK39" s="19">
        <f t="shared" si="49"/>
        <v>0</v>
      </c>
      <c r="MM39" s="2"/>
      <c r="MN39" s="2"/>
      <c r="MO39" s="17"/>
      <c r="MP39" s="8"/>
      <c r="MQ39" s="18"/>
      <c r="MR39" s="19">
        <f t="shared" si="50"/>
        <v>0</v>
      </c>
      <c r="MT39" s="2"/>
      <c r="MU39" s="2"/>
      <c r="MV39" s="17"/>
      <c r="MW39" s="8"/>
      <c r="MX39" s="18"/>
      <c r="MY39" s="19">
        <f t="shared" si="51"/>
        <v>0</v>
      </c>
      <c r="NA39" s="2"/>
      <c r="NB39" s="2"/>
      <c r="NC39" s="17"/>
      <c r="ND39" s="8"/>
      <c r="NE39" s="18"/>
      <c r="NF39" s="19">
        <f t="shared" si="52"/>
        <v>0</v>
      </c>
      <c r="NH39" s="2"/>
      <c r="NI39" s="2"/>
      <c r="NJ39" s="17"/>
      <c r="NK39" s="8"/>
      <c r="NL39" s="18"/>
      <c r="NM39" s="19">
        <f t="shared" si="53"/>
        <v>0</v>
      </c>
      <c r="NO39" s="2"/>
      <c r="NP39" s="2"/>
      <c r="NQ39" s="17"/>
      <c r="NR39" s="8"/>
      <c r="NS39" s="18"/>
      <c r="NT39" s="19">
        <f t="shared" si="54"/>
        <v>0</v>
      </c>
      <c r="NV39" s="2"/>
      <c r="NW39" s="2"/>
      <c r="NX39" s="17"/>
      <c r="NY39" s="8"/>
      <c r="NZ39" s="18"/>
      <c r="OA39" s="19">
        <f t="shared" si="55"/>
        <v>0</v>
      </c>
      <c r="OC39" s="2"/>
      <c r="OD39" s="2"/>
      <c r="OE39" s="17"/>
      <c r="OF39" s="8"/>
      <c r="OG39" s="18"/>
      <c r="OH39" s="19">
        <f t="shared" si="56"/>
        <v>0</v>
      </c>
      <c r="OJ39" s="2"/>
      <c r="OK39" s="2"/>
      <c r="OL39" s="17"/>
      <c r="OM39" s="8"/>
      <c r="ON39" s="18"/>
      <c r="OO39" s="19">
        <f t="shared" si="57"/>
        <v>0</v>
      </c>
      <c r="OQ39" s="2"/>
      <c r="OR39" s="2"/>
      <c r="OS39" s="17"/>
      <c r="OT39" s="8"/>
      <c r="OU39" s="18"/>
      <c r="OV39" s="19">
        <f t="shared" si="58"/>
        <v>0</v>
      </c>
      <c r="OX39" s="2"/>
      <c r="OY39" s="2"/>
      <c r="OZ39" s="17"/>
      <c r="PA39" s="8"/>
      <c r="PB39" s="18"/>
      <c r="PC39" s="19">
        <f t="shared" si="59"/>
        <v>0</v>
      </c>
      <c r="PE39" s="2"/>
      <c r="PF39" s="2"/>
      <c r="PG39" s="17"/>
      <c r="PH39" s="8"/>
      <c r="PI39" s="18"/>
      <c r="PJ39" s="19">
        <f t="shared" si="60"/>
        <v>0</v>
      </c>
      <c r="PL39" s="2"/>
      <c r="PM39" s="2"/>
      <c r="PN39" s="17"/>
      <c r="PO39" s="8"/>
      <c r="PP39" s="18"/>
      <c r="PQ39" s="19">
        <f t="shared" si="61"/>
        <v>0</v>
      </c>
      <c r="PS39" s="2"/>
      <c r="PT39" s="2"/>
      <c r="PU39" s="17"/>
      <c r="PV39" s="8"/>
      <c r="PW39" s="18"/>
      <c r="PX39" s="19">
        <f t="shared" si="62"/>
        <v>0</v>
      </c>
      <c r="PZ39" s="2"/>
      <c r="QA39" s="2"/>
      <c r="QB39" s="17"/>
      <c r="QC39" s="8"/>
      <c r="QD39" s="18"/>
      <c r="QE39" s="19">
        <f t="shared" si="63"/>
        <v>0</v>
      </c>
      <c r="QG39" s="2"/>
      <c r="QH39" s="2"/>
      <c r="QI39" s="17"/>
      <c r="QJ39" s="8"/>
      <c r="QK39" s="18"/>
      <c r="QL39" s="19">
        <f t="shared" si="64"/>
        <v>0</v>
      </c>
      <c r="QN39" s="2"/>
      <c r="QO39" s="2"/>
      <c r="QP39" s="17"/>
      <c r="QQ39" s="8"/>
      <c r="QR39" s="18"/>
      <c r="QS39" s="19">
        <f t="shared" si="65"/>
        <v>0</v>
      </c>
      <c r="QU39" s="2"/>
      <c r="QV39" s="2"/>
      <c r="QW39" s="17"/>
      <c r="QX39" s="8"/>
      <c r="QY39" s="18"/>
      <c r="QZ39" s="19">
        <f t="shared" si="66"/>
        <v>0</v>
      </c>
      <c r="RB39" s="2"/>
      <c r="RC39" s="2"/>
      <c r="RD39" s="17"/>
      <c r="RE39" s="8"/>
      <c r="RF39" s="18"/>
      <c r="RG39" s="19">
        <f t="shared" si="67"/>
        <v>0</v>
      </c>
      <c r="RI39" s="2"/>
      <c r="RJ39" s="2"/>
      <c r="RK39" s="17"/>
      <c r="RL39" s="8"/>
      <c r="RM39" s="18"/>
      <c r="RN39" s="19">
        <f t="shared" si="68"/>
        <v>0</v>
      </c>
      <c r="RP39" s="2"/>
      <c r="RQ39" s="2"/>
      <c r="RR39" s="17"/>
      <c r="RS39" s="8"/>
      <c r="RT39" s="18"/>
      <c r="RU39" s="19">
        <f t="shared" si="69"/>
        <v>0</v>
      </c>
      <c r="RW39" s="2"/>
      <c r="RX39" s="2"/>
      <c r="RY39" s="17"/>
      <c r="RZ39" s="8"/>
      <c r="SA39" s="18"/>
      <c r="SB39" s="19">
        <f t="shared" si="70"/>
        <v>0</v>
      </c>
      <c r="SD39" s="2"/>
      <c r="SE39" s="2"/>
      <c r="SF39" s="17"/>
      <c r="SG39" s="8"/>
      <c r="SH39" s="18"/>
      <c r="SI39" s="19">
        <f t="shared" si="71"/>
        <v>0</v>
      </c>
      <c r="SK39" s="2"/>
      <c r="SL39" s="2"/>
      <c r="SM39" s="17"/>
      <c r="SN39" s="8"/>
      <c r="SO39" s="18"/>
      <c r="SP39" s="19">
        <f t="shared" si="72"/>
        <v>0</v>
      </c>
      <c r="SR39" s="2"/>
      <c r="SS39" s="2"/>
      <c r="ST39" s="17"/>
      <c r="SU39" s="8"/>
      <c r="SV39" s="18"/>
      <c r="SW39" s="19">
        <f t="shared" si="73"/>
        <v>0</v>
      </c>
      <c r="SY39" s="2"/>
      <c r="SZ39" s="2"/>
      <c r="TA39" s="17"/>
      <c r="TB39" s="8"/>
      <c r="TC39" s="18"/>
      <c r="TD39" s="19">
        <f t="shared" si="74"/>
        <v>0</v>
      </c>
      <c r="TF39" s="2"/>
      <c r="TG39" s="2"/>
      <c r="TH39" s="17"/>
      <c r="TI39" s="8"/>
      <c r="TJ39" s="18"/>
      <c r="TK39" s="19">
        <f t="shared" si="75"/>
        <v>0</v>
      </c>
      <c r="TM39" s="2"/>
      <c r="TN39" s="2"/>
      <c r="TO39" s="17"/>
      <c r="TP39" s="8"/>
      <c r="TQ39" s="18"/>
      <c r="TR39" s="19">
        <f t="shared" si="76"/>
        <v>0</v>
      </c>
      <c r="TT39" s="8"/>
      <c r="TU39" s="2"/>
      <c r="TV39" s="17"/>
      <c r="TW39" s="8"/>
      <c r="TX39" s="18"/>
      <c r="TY39" s="19">
        <f t="shared" si="77"/>
        <v>0</v>
      </c>
      <c r="UA39" s="2"/>
      <c r="UB39" s="2"/>
      <c r="UC39" s="17"/>
      <c r="UD39" s="8"/>
      <c r="UE39" s="18"/>
      <c r="UF39" s="19">
        <f t="shared" si="78"/>
        <v>0</v>
      </c>
      <c r="UH39" s="2"/>
      <c r="UI39" s="2"/>
      <c r="UJ39" s="17"/>
      <c r="UK39" s="8"/>
      <c r="UL39" s="18"/>
      <c r="UM39" s="19">
        <f t="shared" si="79"/>
        <v>0</v>
      </c>
      <c r="UO39" s="2"/>
      <c r="UP39" s="2"/>
      <c r="UQ39" s="17"/>
      <c r="UR39" s="8"/>
      <c r="US39" s="18"/>
      <c r="UT39" s="19">
        <f t="shared" si="80"/>
        <v>0</v>
      </c>
      <c r="UV39" s="128"/>
      <c r="UW39" s="37"/>
      <c r="UX39" s="188"/>
      <c r="UY39" s="111"/>
      <c r="UZ39" s="30"/>
      <c r="VA39" s="187">
        <f t="shared" si="81"/>
        <v>0</v>
      </c>
      <c r="VC39" s="8"/>
      <c r="VD39" s="37"/>
      <c r="VE39" s="188"/>
      <c r="VF39" s="209"/>
      <c r="VG39" s="18"/>
      <c r="VH39" s="187">
        <f t="shared" si="82"/>
        <v>0</v>
      </c>
      <c r="VJ39" s="2"/>
      <c r="VK39" s="2"/>
      <c r="VL39" s="17"/>
      <c r="VM39" s="8"/>
      <c r="VN39" s="18"/>
      <c r="VO39" s="19">
        <f t="shared" si="83"/>
        <v>0</v>
      </c>
      <c r="VQ39" s="2"/>
      <c r="VR39" s="2"/>
      <c r="VS39" s="17"/>
      <c r="VT39" s="8"/>
      <c r="VU39" s="18"/>
      <c r="VV39" s="19">
        <f t="shared" si="84"/>
        <v>0</v>
      </c>
      <c r="VX39" s="8"/>
      <c r="VY39" s="2"/>
      <c r="VZ39" s="17"/>
      <c r="WA39" s="8"/>
      <c r="WB39" s="18"/>
      <c r="WC39" s="19">
        <f t="shared" si="85"/>
        <v>0</v>
      </c>
      <c r="WE39" s="2"/>
      <c r="WF39" s="2"/>
      <c r="WG39" s="17"/>
      <c r="WH39" s="8"/>
      <c r="WI39" s="18"/>
      <c r="WJ39" s="19">
        <f t="shared" si="86"/>
        <v>0</v>
      </c>
      <c r="WL39" s="2"/>
      <c r="WM39" s="2"/>
      <c r="WN39" s="17"/>
      <c r="WO39" s="8"/>
      <c r="WP39" s="18"/>
      <c r="WQ39" s="19">
        <f t="shared" si="87"/>
        <v>0</v>
      </c>
      <c r="WS39" s="2"/>
      <c r="WT39" s="2"/>
      <c r="WU39" s="17"/>
      <c r="WV39" s="8"/>
      <c r="WW39" s="18"/>
      <c r="WX39" s="19">
        <f t="shared" si="88"/>
        <v>0</v>
      </c>
      <c r="WZ39" s="2"/>
      <c r="XA39" s="2"/>
      <c r="XB39" s="17"/>
      <c r="XC39" s="8"/>
      <c r="XD39" s="18"/>
      <c r="XE39" s="19">
        <f t="shared" si="0"/>
        <v>0</v>
      </c>
      <c r="XG39" s="2"/>
      <c r="XH39" s="2"/>
      <c r="XI39" s="17"/>
      <c r="XJ39" s="8"/>
      <c r="XK39" s="18"/>
      <c r="XL39" s="19">
        <f t="shared" si="89"/>
        <v>0</v>
      </c>
      <c r="XN39" s="2"/>
      <c r="XO39" s="2"/>
      <c r="XP39" s="17"/>
      <c r="XQ39" s="8"/>
      <c r="XR39" s="18"/>
      <c r="XS39" s="19">
        <f t="shared" si="90"/>
        <v>0</v>
      </c>
      <c r="XU39" s="2"/>
      <c r="XV39" s="2"/>
      <c r="XW39" s="17"/>
      <c r="XX39" s="8"/>
      <c r="XY39" s="18"/>
      <c r="XZ39" s="19">
        <f t="shared" si="91"/>
        <v>0</v>
      </c>
      <c r="YB39" s="2"/>
      <c r="YC39" s="2"/>
      <c r="YD39" s="17"/>
      <c r="YE39" s="8"/>
      <c r="YF39" s="18"/>
      <c r="YG39" s="19">
        <f t="shared" si="92"/>
        <v>0</v>
      </c>
      <c r="YI39" s="2"/>
      <c r="YJ39" s="2"/>
      <c r="YK39" s="17"/>
      <c r="YL39" s="8"/>
      <c r="YM39" s="18"/>
      <c r="YN39" s="19">
        <f t="shared" si="93"/>
        <v>0</v>
      </c>
      <c r="YP39" s="8"/>
      <c r="YQ39" s="2"/>
      <c r="YR39" s="17"/>
      <c r="YS39" s="8"/>
      <c r="YT39" s="18"/>
      <c r="YU39" s="19">
        <f t="shared" si="94"/>
        <v>0</v>
      </c>
      <c r="YW39" s="2"/>
      <c r="YX39" s="2"/>
      <c r="YY39" s="17"/>
      <c r="YZ39" s="8"/>
      <c r="ZA39" s="18"/>
      <c r="ZB39" s="19">
        <f t="shared" si="95"/>
        <v>0</v>
      </c>
      <c r="ZD39" s="2"/>
      <c r="ZE39" s="2"/>
      <c r="ZF39" s="17"/>
      <c r="ZG39" s="8"/>
      <c r="ZH39" s="18"/>
      <c r="ZI39" s="19">
        <f t="shared" si="96"/>
        <v>0</v>
      </c>
      <c r="ZK39" s="2"/>
      <c r="ZL39" s="2"/>
      <c r="ZM39" s="17"/>
      <c r="ZN39" s="8"/>
      <c r="ZO39" s="18"/>
      <c r="ZP39" s="19">
        <f t="shared" si="97"/>
        <v>0</v>
      </c>
      <c r="ZR39" s="2"/>
      <c r="ZS39" s="2"/>
      <c r="ZT39" s="17"/>
      <c r="ZU39" s="8"/>
      <c r="ZV39" s="18"/>
      <c r="ZW39" s="19">
        <f t="shared" si="98"/>
        <v>0</v>
      </c>
      <c r="ZY39" s="2"/>
      <c r="ZZ39" s="2"/>
      <c r="AAA39" s="17"/>
      <c r="AAB39" s="8"/>
      <c r="AAC39" s="18"/>
      <c r="AAD39" s="19">
        <f t="shared" si="99"/>
        <v>0</v>
      </c>
      <c r="AAF39" s="2"/>
      <c r="AAG39" s="2"/>
      <c r="AAH39" s="17"/>
      <c r="AAI39" s="8"/>
      <c r="AAJ39" s="18"/>
      <c r="AAK39" s="19">
        <f t="shared" si="100"/>
        <v>0</v>
      </c>
      <c r="AAM39" s="2"/>
      <c r="AAN39" s="2"/>
      <c r="AAO39" s="17"/>
      <c r="AAP39" s="8"/>
      <c r="AAQ39" s="18"/>
      <c r="AAR39" s="19">
        <f t="shared" si="101"/>
        <v>0</v>
      </c>
      <c r="AAT39" s="2"/>
      <c r="AAU39" s="2"/>
      <c r="AAV39" s="17"/>
      <c r="AAW39" s="8"/>
      <c r="AAX39" s="18"/>
      <c r="AAY39" s="19">
        <f t="shared" si="137"/>
        <v>0</v>
      </c>
      <c r="ABA39" s="2"/>
      <c r="ABB39" s="2"/>
      <c r="ABC39" s="17"/>
      <c r="ABD39" s="8"/>
      <c r="ABE39" s="18"/>
      <c r="ABF39" s="19">
        <f t="shared" si="102"/>
        <v>0</v>
      </c>
      <c r="ABH39" s="2"/>
      <c r="ABI39" s="2"/>
      <c r="ABJ39" s="17"/>
      <c r="ABK39" s="8"/>
      <c r="ABL39" s="18"/>
      <c r="ABM39" s="19">
        <f t="shared" si="103"/>
        <v>0</v>
      </c>
      <c r="ABO39" s="2"/>
      <c r="ABP39" s="2"/>
      <c r="ABQ39" s="17"/>
      <c r="ABR39" s="8"/>
      <c r="ABS39" s="18"/>
      <c r="ABT39" s="19">
        <f t="shared" si="139"/>
        <v>0</v>
      </c>
      <c r="ABV39" s="2"/>
      <c r="ABW39" s="2"/>
      <c r="ABX39" s="17"/>
      <c r="ABY39" s="8"/>
      <c r="ABZ39" s="18"/>
      <c r="ACA39" s="19">
        <f t="shared" si="104"/>
        <v>0</v>
      </c>
      <c r="ACC39" s="2"/>
      <c r="ACD39" s="2"/>
      <c r="ACE39" s="17"/>
      <c r="ACF39" s="8"/>
      <c r="ACG39" s="18"/>
      <c r="ACH39" s="19">
        <f t="shared" si="105"/>
        <v>0</v>
      </c>
      <c r="ACJ39" s="2"/>
      <c r="ACK39" s="2"/>
      <c r="ACL39" s="17"/>
      <c r="ACM39" s="8"/>
      <c r="ACN39" s="18"/>
      <c r="ACO39" s="19">
        <f t="shared" si="106"/>
        <v>0</v>
      </c>
      <c r="ACQ39" s="2"/>
      <c r="ACR39" s="2"/>
      <c r="ACS39" s="17"/>
      <c r="ACT39" s="8"/>
      <c r="ACU39" s="18"/>
      <c r="ACV39" s="19">
        <f t="shared" si="138"/>
        <v>0</v>
      </c>
      <c r="ACX39" s="2"/>
      <c r="ACY39" s="2"/>
      <c r="ACZ39" s="17"/>
      <c r="ADA39" s="8"/>
      <c r="ADB39" s="18"/>
      <c r="ADC39" s="19">
        <f t="shared" si="107"/>
        <v>0</v>
      </c>
      <c r="ADE39" s="2"/>
      <c r="ADF39" s="2"/>
      <c r="ADG39" s="17"/>
      <c r="ADH39" s="8"/>
      <c r="ADI39" s="18"/>
      <c r="ADJ39" s="19">
        <f t="shared" si="108"/>
        <v>0</v>
      </c>
      <c r="ADL39" s="2"/>
      <c r="ADM39" s="2"/>
      <c r="ADN39" s="17"/>
      <c r="ADO39" s="8"/>
      <c r="ADP39" s="18"/>
      <c r="ADQ39" s="19">
        <f t="shared" si="109"/>
        <v>0</v>
      </c>
      <c r="ADS39" s="2"/>
      <c r="ADT39" s="2"/>
      <c r="ADU39" s="17"/>
      <c r="ADV39" s="8"/>
      <c r="ADW39" s="18"/>
      <c r="ADX39" s="19">
        <f t="shared" si="110"/>
        <v>0</v>
      </c>
      <c r="ADZ39" s="2"/>
      <c r="AEA39" s="2"/>
      <c r="AEB39" s="17"/>
      <c r="AEC39" s="8"/>
      <c r="AED39" s="18"/>
      <c r="AEE39" s="19">
        <f t="shared" si="111"/>
        <v>0</v>
      </c>
      <c r="AEG39" s="2"/>
      <c r="AEH39" s="2"/>
      <c r="AEI39" s="17"/>
      <c r="AEJ39" s="8"/>
      <c r="AEK39" s="18"/>
      <c r="AEL39" s="19">
        <f t="shared" si="112"/>
        <v>0</v>
      </c>
      <c r="AEN39" s="2"/>
      <c r="AEO39" s="2"/>
      <c r="AEP39" s="17"/>
      <c r="AEQ39" s="8"/>
      <c r="AER39" s="18"/>
      <c r="AES39" s="19">
        <f t="shared" si="113"/>
        <v>0</v>
      </c>
      <c r="AEU39" s="2"/>
      <c r="AEV39" s="2"/>
      <c r="AEW39" s="17"/>
      <c r="AEX39" s="8"/>
      <c r="AEY39" s="18"/>
      <c r="AEZ39" s="19">
        <f t="shared" si="144"/>
        <v>0</v>
      </c>
      <c r="AFB39" s="2"/>
      <c r="AFC39" s="2"/>
      <c r="AFD39" s="17"/>
      <c r="AFE39" s="8"/>
      <c r="AFF39" s="18"/>
      <c r="AFG39" s="19">
        <f t="shared" si="115"/>
        <v>0</v>
      </c>
      <c r="AFI39" s="2"/>
      <c r="AFJ39" s="2"/>
      <c r="AFK39" s="17"/>
      <c r="AFL39" s="8"/>
      <c r="AFM39" s="18"/>
      <c r="AFN39" s="19">
        <f t="shared" si="116"/>
        <v>0</v>
      </c>
      <c r="AFP39" s="2"/>
      <c r="AFQ39" s="2"/>
      <c r="AFR39" s="17"/>
      <c r="AFS39" s="8"/>
      <c r="AFT39" s="18"/>
      <c r="AFU39" s="19">
        <f t="shared" si="117"/>
        <v>0</v>
      </c>
      <c r="AFW39" s="2"/>
      <c r="AFX39" s="2"/>
      <c r="AFY39" s="17"/>
      <c r="AFZ39" s="8"/>
      <c r="AGA39" s="18"/>
      <c r="AGB39" s="19">
        <f t="shared" si="118"/>
        <v>0</v>
      </c>
      <c r="AGD39" s="2"/>
      <c r="AGE39" s="2"/>
      <c r="AGF39" s="17"/>
      <c r="AGG39" s="8"/>
      <c r="AGH39" s="18"/>
      <c r="AGI39" s="19">
        <f t="shared" si="119"/>
        <v>0</v>
      </c>
      <c r="AGK39" s="2"/>
      <c r="AGL39" s="2"/>
      <c r="AGM39" s="17"/>
      <c r="AGN39" s="8"/>
      <c r="AGO39" s="18"/>
      <c r="AGP39" s="19">
        <f t="shared" si="145"/>
        <v>0</v>
      </c>
      <c r="AGR39" s="2"/>
      <c r="AGS39" s="2"/>
      <c r="AGT39" s="17"/>
      <c r="AGU39" s="8"/>
      <c r="AGV39" s="18"/>
      <c r="AGW39" s="19">
        <f t="shared" si="121"/>
        <v>0</v>
      </c>
      <c r="AGY39" s="2"/>
      <c r="AGZ39" s="2"/>
      <c r="AHA39" s="17"/>
      <c r="AHB39" s="8"/>
      <c r="AHC39" s="18"/>
      <c r="AHD39" s="19">
        <f t="shared" si="122"/>
        <v>0</v>
      </c>
      <c r="AHF39" s="2"/>
      <c r="AHG39" s="2"/>
      <c r="AHH39" s="17"/>
      <c r="AHI39" s="8"/>
      <c r="AHJ39" s="18"/>
      <c r="AHK39" s="19">
        <f t="shared" si="123"/>
        <v>0</v>
      </c>
      <c r="AHM39" s="2"/>
      <c r="AHN39" s="2"/>
      <c r="AHO39" s="17"/>
      <c r="AHP39" s="8"/>
      <c r="AHQ39" s="18"/>
      <c r="AHR39" s="19">
        <f t="shared" si="124"/>
        <v>0</v>
      </c>
      <c r="AHT39" s="2"/>
      <c r="AHU39" s="2"/>
      <c r="AHV39" s="17"/>
      <c r="AHW39" s="8"/>
      <c r="AHX39" s="18"/>
      <c r="AHY39" s="19">
        <f t="shared" si="125"/>
        <v>0</v>
      </c>
      <c r="AIA39" s="2"/>
      <c r="AIB39" s="2"/>
      <c r="AIC39" s="17"/>
      <c r="AID39" s="8"/>
      <c r="AIE39" s="18"/>
      <c r="AIF39" s="19">
        <f t="shared" si="126"/>
        <v>0</v>
      </c>
      <c r="AIH39" s="2"/>
      <c r="AII39" s="2"/>
      <c r="AIJ39" s="17"/>
      <c r="AIK39" s="8"/>
      <c r="AIL39" s="18"/>
      <c r="AIM39" s="19">
        <f t="shared" si="127"/>
        <v>0</v>
      </c>
      <c r="AIO39" s="2"/>
      <c r="AIP39" s="2"/>
      <c r="AIQ39" s="17"/>
      <c r="AIR39" s="8"/>
      <c r="AIS39" s="18"/>
      <c r="AIT39" s="19">
        <f t="shared" si="128"/>
        <v>0</v>
      </c>
      <c r="AIV39" s="2"/>
      <c r="AIW39" s="2"/>
      <c r="AIX39" s="17"/>
      <c r="AIY39" s="8"/>
      <c r="AIZ39" s="18"/>
      <c r="AJA39" s="19">
        <f t="shared" si="129"/>
        <v>0</v>
      </c>
      <c r="AJC39" s="2"/>
      <c r="AJD39" s="2"/>
      <c r="AJE39" s="17"/>
      <c r="AJF39" s="8"/>
      <c r="AJG39" s="18"/>
      <c r="AJH39" s="19">
        <f t="shared" si="130"/>
        <v>0</v>
      </c>
      <c r="AJK39" s="2"/>
      <c r="AJL39" s="17"/>
      <c r="AJM39" s="8"/>
      <c r="AJN39" s="18"/>
      <c r="AJO39" s="19">
        <f t="shared" si="131"/>
        <v>0</v>
      </c>
      <c r="AJQ39" s="2"/>
      <c r="AJR39" s="2"/>
      <c r="AJS39" s="17"/>
      <c r="AJT39" s="8"/>
      <c r="AJU39" s="18"/>
      <c r="AJV39" s="19">
        <f t="shared" si="132"/>
        <v>0</v>
      </c>
      <c r="AJX39" s="2"/>
      <c r="AJY39" s="2"/>
      <c r="AJZ39" s="17"/>
      <c r="AKA39" s="8"/>
      <c r="AKB39" s="18"/>
      <c r="AKC39" s="19">
        <f t="shared" si="133"/>
        <v>0</v>
      </c>
      <c r="AKE39" s="2"/>
      <c r="AKF39" s="2"/>
      <c r="AKG39" s="17"/>
      <c r="AKH39" s="18"/>
      <c r="AKI39" s="18"/>
      <c r="AKJ39" s="19">
        <f t="shared" si="134"/>
        <v>0</v>
      </c>
    </row>
    <row r="40" spans="1:972">
      <c r="A40" s="2"/>
      <c r="B40" s="2"/>
      <c r="C40" s="17"/>
      <c r="D40" s="8"/>
      <c r="E40" s="18"/>
      <c r="F40" s="19">
        <f t="shared" si="2"/>
        <v>0</v>
      </c>
      <c r="H40" s="2"/>
      <c r="I40" s="2"/>
      <c r="J40" s="17"/>
      <c r="K40" s="8"/>
      <c r="L40" s="18"/>
      <c r="M40" s="19">
        <f t="shared" si="140"/>
        <v>0</v>
      </c>
      <c r="O40" s="2"/>
      <c r="P40" s="2"/>
      <c r="Q40" s="17"/>
      <c r="R40" s="8"/>
      <c r="S40" s="18"/>
      <c r="T40" s="19">
        <f t="shared" si="4"/>
        <v>0</v>
      </c>
      <c r="V40" s="2"/>
      <c r="W40" s="2"/>
      <c r="X40" s="17"/>
      <c r="Y40" s="8"/>
      <c r="Z40" s="18"/>
      <c r="AA40" s="19">
        <f t="shared" si="5"/>
        <v>0</v>
      </c>
      <c r="AC40" s="2"/>
      <c r="AD40" s="2"/>
      <c r="AE40" s="17"/>
      <c r="AF40" s="8"/>
      <c r="AG40" s="18"/>
      <c r="AH40" s="19">
        <f t="shared" si="143"/>
        <v>0</v>
      </c>
      <c r="AJ40" s="2"/>
      <c r="AK40" s="2"/>
      <c r="AL40" s="17"/>
      <c r="AM40" s="8"/>
      <c r="AN40" s="18"/>
      <c r="AO40" s="19">
        <f t="shared" si="7"/>
        <v>0</v>
      </c>
      <c r="AQ40" s="2"/>
      <c r="AR40" s="2"/>
      <c r="AS40" s="17"/>
      <c r="AT40" s="8"/>
      <c r="AU40" s="18"/>
      <c r="AV40" s="19">
        <f t="shared" si="8"/>
        <v>0</v>
      </c>
      <c r="AX40" s="2"/>
      <c r="AY40" s="2"/>
      <c r="AZ40" s="17"/>
      <c r="BA40" s="8"/>
      <c r="BB40" s="18"/>
      <c r="BC40" s="19">
        <f t="shared" si="9"/>
        <v>0</v>
      </c>
      <c r="BE40" s="2"/>
      <c r="BF40" s="2"/>
      <c r="BG40" s="17"/>
      <c r="BH40" s="8"/>
      <c r="BI40" s="18"/>
      <c r="BJ40" s="19">
        <f t="shared" si="10"/>
        <v>0</v>
      </c>
      <c r="BL40" s="2"/>
      <c r="BM40" s="2"/>
      <c r="BN40" s="17"/>
      <c r="BO40" s="8"/>
      <c r="BP40" s="18"/>
      <c r="BQ40" s="19">
        <f t="shared" si="136"/>
        <v>0</v>
      </c>
      <c r="BS40" s="2"/>
      <c r="BT40" s="2"/>
      <c r="BU40" s="17"/>
      <c r="BV40" s="8"/>
      <c r="BW40" s="18"/>
      <c r="BX40" s="19">
        <f t="shared" si="11"/>
        <v>0</v>
      </c>
      <c r="BZ40" s="2"/>
      <c r="CA40" s="2"/>
      <c r="CB40" s="17"/>
      <c r="CC40" s="8"/>
      <c r="CD40" s="18"/>
      <c r="CE40" s="19">
        <f t="shared" si="135"/>
        <v>0</v>
      </c>
      <c r="CG40" s="2"/>
      <c r="CH40" s="2"/>
      <c r="CI40" s="17"/>
      <c r="CJ40" s="8"/>
      <c r="CK40" s="18"/>
      <c r="CL40" s="19">
        <f t="shared" si="141"/>
        <v>0</v>
      </c>
      <c r="CN40" s="2"/>
      <c r="CO40" s="2"/>
      <c r="CP40" s="17"/>
      <c r="CQ40" s="8"/>
      <c r="CR40" s="18"/>
      <c r="CS40" s="19">
        <f t="shared" si="146"/>
        <v>0</v>
      </c>
      <c r="CU40" s="2"/>
      <c r="CV40" s="2"/>
      <c r="CW40" s="17"/>
      <c r="CX40" s="8"/>
      <c r="CY40" s="18"/>
      <c r="CZ40" s="19">
        <f t="shared" si="14"/>
        <v>0</v>
      </c>
      <c r="DB40" s="2"/>
      <c r="DC40" s="2"/>
      <c r="DD40" s="17"/>
      <c r="DE40" s="8"/>
      <c r="DF40" s="18"/>
      <c r="DG40" s="19">
        <f t="shared" si="15"/>
        <v>0</v>
      </c>
      <c r="DI40" s="2"/>
      <c r="DJ40" s="2"/>
      <c r="DK40" s="17"/>
      <c r="DL40" s="8"/>
      <c r="DM40" s="18"/>
      <c r="DN40" s="19">
        <f t="shared" si="16"/>
        <v>0</v>
      </c>
      <c r="DP40" s="2"/>
      <c r="DQ40" s="2"/>
      <c r="DR40" s="17"/>
      <c r="DS40" s="8"/>
      <c r="DT40" s="18"/>
      <c r="DU40" s="19">
        <f t="shared" si="17"/>
        <v>0</v>
      </c>
      <c r="DW40" s="2"/>
      <c r="DX40" s="2"/>
      <c r="DY40" s="17"/>
      <c r="DZ40" s="8"/>
      <c r="EA40" s="18"/>
      <c r="EB40" s="19">
        <f t="shared" si="18"/>
        <v>0</v>
      </c>
      <c r="ED40" s="2"/>
      <c r="EE40" s="2"/>
      <c r="EF40" s="17"/>
      <c r="EG40" s="8"/>
      <c r="EH40" s="18"/>
      <c r="EI40" s="19">
        <f t="shared" si="19"/>
        <v>0</v>
      </c>
      <c r="EK40" s="2"/>
      <c r="EL40" s="2"/>
      <c r="EM40" s="17"/>
      <c r="EN40" s="8"/>
      <c r="EO40" s="18"/>
      <c r="EP40" s="19">
        <f t="shared" si="20"/>
        <v>0</v>
      </c>
      <c r="ER40" s="2"/>
      <c r="ES40" s="2"/>
      <c r="ET40" s="17"/>
      <c r="EU40" s="8"/>
      <c r="EV40" s="18"/>
      <c r="EW40" s="19">
        <f t="shared" si="21"/>
        <v>0</v>
      </c>
      <c r="EY40" s="2"/>
      <c r="EZ40" s="2"/>
      <c r="FA40" s="17"/>
      <c r="FB40" s="8"/>
      <c r="FC40" s="18"/>
      <c r="FD40" s="19">
        <f t="shared" si="22"/>
        <v>0</v>
      </c>
      <c r="FF40" s="2"/>
      <c r="FG40" s="2"/>
      <c r="FH40" s="186"/>
      <c r="FI40" s="36"/>
      <c r="FJ40" s="18"/>
      <c r="FK40" s="187">
        <f t="shared" si="23"/>
        <v>0</v>
      </c>
      <c r="FM40" s="2"/>
      <c r="FN40" s="2"/>
      <c r="FO40" s="186"/>
      <c r="FP40" s="36"/>
      <c r="FQ40" s="18"/>
      <c r="FR40" s="187">
        <f t="shared" si="24"/>
        <v>0</v>
      </c>
      <c r="FT40" s="2"/>
      <c r="FU40" s="2"/>
      <c r="FV40" s="17"/>
      <c r="FW40" s="8"/>
      <c r="FX40" s="18"/>
      <c r="FY40" s="19">
        <f t="shared" si="25"/>
        <v>0</v>
      </c>
      <c r="GA40" s="2"/>
      <c r="GB40" s="2"/>
      <c r="GC40" s="17"/>
      <c r="GD40" s="8"/>
      <c r="GE40" s="18"/>
      <c r="GF40" s="19">
        <f t="shared" si="142"/>
        <v>0</v>
      </c>
      <c r="GH40" s="2"/>
      <c r="GI40" s="2"/>
      <c r="GJ40" s="17"/>
      <c r="GK40" s="8"/>
      <c r="GL40" s="18"/>
      <c r="GM40" s="19">
        <f t="shared" si="27"/>
        <v>0</v>
      </c>
      <c r="GO40" s="2"/>
      <c r="GP40" s="2"/>
      <c r="GQ40" s="17"/>
      <c r="GR40" s="8"/>
      <c r="GS40" s="18"/>
      <c r="GT40" s="19">
        <f t="shared" si="28"/>
        <v>0</v>
      </c>
      <c r="GV40" s="2"/>
      <c r="GW40" s="2"/>
      <c r="GX40" s="17"/>
      <c r="GY40" s="8"/>
      <c r="GZ40" s="18"/>
      <c r="HA40" s="19">
        <f t="shared" si="29"/>
        <v>0</v>
      </c>
      <c r="HC40" s="2"/>
      <c r="HD40" s="2"/>
      <c r="HE40" s="17"/>
      <c r="HF40" s="8"/>
      <c r="HG40" s="18"/>
      <c r="HH40" s="19">
        <f t="shared" si="30"/>
        <v>0</v>
      </c>
      <c r="HJ40" s="2"/>
      <c r="HK40" s="2"/>
      <c r="HL40" s="17"/>
      <c r="HM40" s="8"/>
      <c r="HN40" s="18"/>
      <c r="HO40" s="19">
        <f t="shared" si="31"/>
        <v>0</v>
      </c>
      <c r="HQ40" s="2"/>
      <c r="HR40" s="2"/>
      <c r="HS40" s="17"/>
      <c r="HT40" s="8"/>
      <c r="HU40" s="18"/>
      <c r="HV40" s="19">
        <f t="shared" si="32"/>
        <v>0</v>
      </c>
      <c r="HX40" s="2"/>
      <c r="HY40" s="2"/>
      <c r="HZ40" s="17"/>
      <c r="IA40" s="8"/>
      <c r="IB40" s="18"/>
      <c r="IC40" s="19">
        <f t="shared" si="33"/>
        <v>0</v>
      </c>
      <c r="IE40" s="2"/>
      <c r="IF40" s="2"/>
      <c r="IG40" s="17"/>
      <c r="IH40" s="8"/>
      <c r="II40" s="18"/>
      <c r="IJ40" s="19">
        <f t="shared" si="34"/>
        <v>0</v>
      </c>
      <c r="IL40" s="2"/>
      <c r="IM40" s="2"/>
      <c r="IN40" s="17"/>
      <c r="IO40" s="8"/>
      <c r="IP40" s="18"/>
      <c r="IQ40" s="19">
        <f t="shared" si="35"/>
        <v>0</v>
      </c>
      <c r="IS40" s="2"/>
      <c r="IT40" s="2"/>
      <c r="IU40" s="192"/>
      <c r="IV40" s="36"/>
      <c r="IW40" s="18"/>
      <c r="IX40" s="19">
        <f t="shared" si="36"/>
        <v>0</v>
      </c>
      <c r="IZ40" s="2"/>
      <c r="JA40" s="2"/>
      <c r="JB40" s="192"/>
      <c r="JC40" s="36"/>
      <c r="JD40" s="18"/>
      <c r="JE40" s="19">
        <f t="shared" si="37"/>
        <v>0</v>
      </c>
      <c r="JG40" s="2"/>
      <c r="JH40" s="2"/>
      <c r="JI40" s="192"/>
      <c r="JJ40" s="36"/>
      <c r="JK40" s="18"/>
      <c r="JL40" s="19">
        <f t="shared" si="38"/>
        <v>0</v>
      </c>
      <c r="JN40" s="2"/>
      <c r="JO40" s="2"/>
      <c r="JP40" s="192"/>
      <c r="JQ40" s="36"/>
      <c r="JR40" s="18"/>
      <c r="JS40" s="19">
        <f t="shared" si="39"/>
        <v>0</v>
      </c>
      <c r="JU40" s="2"/>
      <c r="JV40" s="2"/>
      <c r="JW40" s="192"/>
      <c r="JX40" s="36"/>
      <c r="JY40" s="18"/>
      <c r="JZ40" s="19">
        <f t="shared" si="40"/>
        <v>0</v>
      </c>
      <c r="KB40" s="2"/>
      <c r="KC40" s="2"/>
      <c r="KD40" s="192"/>
      <c r="KE40" s="36"/>
      <c r="KF40" s="18"/>
      <c r="KG40" s="19">
        <f t="shared" si="41"/>
        <v>0</v>
      </c>
      <c r="KI40" s="2"/>
      <c r="KJ40" s="2"/>
      <c r="KK40" s="192"/>
      <c r="KL40" s="36"/>
      <c r="KM40" s="18"/>
      <c r="KN40" s="19">
        <f t="shared" si="42"/>
        <v>0</v>
      </c>
      <c r="KP40" s="2"/>
      <c r="KQ40" s="2"/>
      <c r="KR40" s="192"/>
      <c r="KS40" s="36"/>
      <c r="KT40" s="18"/>
      <c r="KU40" s="19">
        <f t="shared" si="43"/>
        <v>0</v>
      </c>
      <c r="KW40" s="2"/>
      <c r="KX40" s="2"/>
      <c r="KY40" s="192"/>
      <c r="KZ40" s="36"/>
      <c r="LA40" s="18"/>
      <c r="LB40" s="19">
        <f t="shared" si="44"/>
        <v>0</v>
      </c>
      <c r="LD40" s="2"/>
      <c r="LE40" s="2"/>
      <c r="LF40" s="192"/>
      <c r="LG40" s="36"/>
      <c r="LH40" s="18"/>
      <c r="LI40" s="19">
        <f t="shared" si="45"/>
        <v>0</v>
      </c>
      <c r="LK40" s="2"/>
      <c r="LL40" s="2"/>
      <c r="LM40" s="192"/>
      <c r="LN40" s="36"/>
      <c r="LO40" s="18"/>
      <c r="LP40" s="19">
        <f t="shared" si="46"/>
        <v>0</v>
      </c>
      <c r="LR40" s="2"/>
      <c r="LS40" s="2"/>
      <c r="LT40" s="192"/>
      <c r="LU40" s="36"/>
      <c r="LV40" s="18"/>
      <c r="LW40" s="19">
        <f t="shared" si="47"/>
        <v>0</v>
      </c>
      <c r="LY40" s="2"/>
      <c r="LZ40" s="2"/>
      <c r="MA40" s="192"/>
      <c r="MB40" s="36"/>
      <c r="MC40" s="18"/>
      <c r="MD40" s="19">
        <f t="shared" si="48"/>
        <v>0</v>
      </c>
      <c r="MF40" s="2"/>
      <c r="MG40" s="2"/>
      <c r="MH40" s="17"/>
      <c r="MI40" s="8"/>
      <c r="MJ40" s="18"/>
      <c r="MK40" s="19">
        <f t="shared" si="49"/>
        <v>0</v>
      </c>
      <c r="MM40" s="2"/>
      <c r="MN40" s="2"/>
      <c r="MO40" s="17"/>
      <c r="MP40" s="8"/>
      <c r="MQ40" s="18"/>
      <c r="MR40" s="19">
        <f t="shared" si="50"/>
        <v>0</v>
      </c>
      <c r="MT40" s="2"/>
      <c r="MU40" s="2"/>
      <c r="MV40" s="17"/>
      <c r="MW40" s="8"/>
      <c r="MX40" s="18"/>
      <c r="MY40" s="19">
        <f t="shared" si="51"/>
        <v>0</v>
      </c>
      <c r="NA40" s="2"/>
      <c r="NB40" s="2"/>
      <c r="NC40" s="17"/>
      <c r="ND40" s="8"/>
      <c r="NE40" s="18"/>
      <c r="NF40" s="19">
        <f t="shared" si="52"/>
        <v>0</v>
      </c>
      <c r="NH40" s="2"/>
      <c r="NI40" s="2"/>
      <c r="NJ40" s="17"/>
      <c r="NK40" s="8"/>
      <c r="NL40" s="18"/>
      <c r="NM40" s="19">
        <f t="shared" si="53"/>
        <v>0</v>
      </c>
      <c r="NO40" s="2"/>
      <c r="NP40" s="2"/>
      <c r="NQ40" s="17"/>
      <c r="NR40" s="8"/>
      <c r="NS40" s="18"/>
      <c r="NT40" s="19">
        <f t="shared" si="54"/>
        <v>0</v>
      </c>
      <c r="NV40" s="2"/>
      <c r="NW40" s="2"/>
      <c r="NX40" s="17"/>
      <c r="NY40" s="8"/>
      <c r="NZ40" s="18"/>
      <c r="OA40" s="19">
        <f t="shared" si="55"/>
        <v>0</v>
      </c>
      <c r="OC40" s="2"/>
      <c r="OD40" s="2"/>
      <c r="OE40" s="17"/>
      <c r="OF40" s="8"/>
      <c r="OG40" s="18"/>
      <c r="OH40" s="19">
        <f t="shared" si="56"/>
        <v>0</v>
      </c>
      <c r="OJ40" s="2"/>
      <c r="OK40" s="2"/>
      <c r="OL40" s="17"/>
      <c r="OM40" s="8"/>
      <c r="ON40" s="18"/>
      <c r="OO40" s="19">
        <f t="shared" si="57"/>
        <v>0</v>
      </c>
      <c r="OQ40" s="2"/>
      <c r="OR40" s="2"/>
      <c r="OS40" s="17"/>
      <c r="OT40" s="8"/>
      <c r="OU40" s="18"/>
      <c r="OV40" s="19">
        <f t="shared" si="58"/>
        <v>0</v>
      </c>
      <c r="OX40" s="2"/>
      <c r="OY40" s="2"/>
      <c r="OZ40" s="17"/>
      <c r="PA40" s="8"/>
      <c r="PB40" s="18"/>
      <c r="PC40" s="19">
        <f t="shared" si="59"/>
        <v>0</v>
      </c>
      <c r="PE40" s="2"/>
      <c r="PF40" s="2"/>
      <c r="PG40" s="17"/>
      <c r="PH40" s="8"/>
      <c r="PI40" s="18"/>
      <c r="PJ40" s="19">
        <f t="shared" si="60"/>
        <v>0</v>
      </c>
      <c r="PL40" s="2"/>
      <c r="PM40" s="2"/>
      <c r="PN40" s="17"/>
      <c r="PO40" s="8"/>
      <c r="PP40" s="18"/>
      <c r="PQ40" s="19">
        <f t="shared" si="61"/>
        <v>0</v>
      </c>
      <c r="PS40" s="2"/>
      <c r="PT40" s="2"/>
      <c r="PU40" s="17"/>
      <c r="PV40" s="8"/>
      <c r="PW40" s="18"/>
      <c r="PX40" s="19">
        <f t="shared" si="62"/>
        <v>0</v>
      </c>
      <c r="PZ40" s="2"/>
      <c r="QA40" s="2"/>
      <c r="QB40" s="17"/>
      <c r="QC40" s="8"/>
      <c r="QD40" s="18"/>
      <c r="QE40" s="19">
        <f t="shared" si="63"/>
        <v>0</v>
      </c>
      <c r="QG40" s="2"/>
      <c r="QH40" s="2"/>
      <c r="QI40" s="17"/>
      <c r="QJ40" s="8"/>
      <c r="QK40" s="18"/>
      <c r="QL40" s="19">
        <f t="shared" si="64"/>
        <v>0</v>
      </c>
      <c r="QN40" s="2"/>
      <c r="QO40" s="2"/>
      <c r="QP40" s="17"/>
      <c r="QQ40" s="8"/>
      <c r="QR40" s="18"/>
      <c r="QS40" s="19">
        <f t="shared" si="65"/>
        <v>0</v>
      </c>
      <c r="QU40" s="2"/>
      <c r="QV40" s="2"/>
      <c r="QW40" s="17"/>
      <c r="QX40" s="8"/>
      <c r="QY40" s="18"/>
      <c r="QZ40" s="19">
        <f t="shared" si="66"/>
        <v>0</v>
      </c>
      <c r="RB40" s="2"/>
      <c r="RC40" s="2"/>
      <c r="RD40" s="17"/>
      <c r="RE40" s="8"/>
      <c r="RF40" s="18"/>
      <c r="RG40" s="19">
        <f t="shared" si="67"/>
        <v>0</v>
      </c>
      <c r="RI40" s="2"/>
      <c r="RJ40" s="2"/>
      <c r="RK40" s="17"/>
      <c r="RL40" s="8"/>
      <c r="RM40" s="18"/>
      <c r="RN40" s="19">
        <f t="shared" si="68"/>
        <v>0</v>
      </c>
      <c r="RP40" s="2"/>
      <c r="RQ40" s="2"/>
      <c r="RR40" s="17"/>
      <c r="RS40" s="8"/>
      <c r="RT40" s="18"/>
      <c r="RU40" s="19">
        <f t="shared" si="69"/>
        <v>0</v>
      </c>
      <c r="RW40" s="2"/>
      <c r="RX40" s="2"/>
      <c r="RY40" s="17"/>
      <c r="RZ40" s="8"/>
      <c r="SA40" s="18"/>
      <c r="SB40" s="19">
        <f t="shared" si="70"/>
        <v>0</v>
      </c>
      <c r="SD40" s="2"/>
      <c r="SE40" s="2"/>
      <c r="SF40" s="17"/>
      <c r="SG40" s="8"/>
      <c r="SH40" s="18"/>
      <c r="SI40" s="19">
        <f t="shared" si="71"/>
        <v>0</v>
      </c>
      <c r="SK40" s="2"/>
      <c r="SL40" s="2"/>
      <c r="SM40" s="17"/>
      <c r="SN40" s="8"/>
      <c r="SO40" s="18"/>
      <c r="SP40" s="19">
        <f t="shared" si="72"/>
        <v>0</v>
      </c>
      <c r="SR40" s="2"/>
      <c r="SS40" s="2"/>
      <c r="ST40" s="17"/>
      <c r="SU40" s="8"/>
      <c r="SV40" s="18"/>
      <c r="SW40" s="19">
        <f t="shared" si="73"/>
        <v>0</v>
      </c>
      <c r="SY40" s="2"/>
      <c r="SZ40" s="2"/>
      <c r="TA40" s="17"/>
      <c r="TB40" s="8"/>
      <c r="TC40" s="18"/>
      <c r="TD40" s="19">
        <f t="shared" si="74"/>
        <v>0</v>
      </c>
      <c r="TF40" s="2"/>
      <c r="TG40" s="2"/>
      <c r="TH40" s="17"/>
      <c r="TI40" s="8"/>
      <c r="TJ40" s="18"/>
      <c r="TK40" s="19">
        <f t="shared" si="75"/>
        <v>0</v>
      </c>
      <c r="TM40" s="2"/>
      <c r="TN40" s="2"/>
      <c r="TO40" s="17"/>
      <c r="TP40" s="8"/>
      <c r="TQ40" s="18"/>
      <c r="TR40" s="19">
        <f t="shared" si="76"/>
        <v>0</v>
      </c>
      <c r="TT40" s="8"/>
      <c r="TU40" s="2"/>
      <c r="TV40" s="17"/>
      <c r="TW40" s="8"/>
      <c r="TX40" s="18"/>
      <c r="TY40" s="19">
        <f t="shared" si="77"/>
        <v>0</v>
      </c>
      <c r="UA40" s="2"/>
      <c r="UB40" s="2"/>
      <c r="UC40" s="17"/>
      <c r="UD40" s="8"/>
      <c r="UE40" s="18"/>
      <c r="UF40" s="19">
        <f t="shared" si="78"/>
        <v>0</v>
      </c>
      <c r="UH40" s="2"/>
      <c r="UI40" s="2"/>
      <c r="UJ40" s="17"/>
      <c r="UK40" s="8"/>
      <c r="UL40" s="18"/>
      <c r="UM40" s="19">
        <f t="shared" si="79"/>
        <v>0</v>
      </c>
      <c r="UO40" s="2"/>
      <c r="UP40" s="2"/>
      <c r="UQ40" s="17"/>
      <c r="UR40" s="8"/>
      <c r="US40" s="18"/>
      <c r="UT40" s="19">
        <f t="shared" si="80"/>
        <v>0</v>
      </c>
      <c r="UV40" s="128"/>
      <c r="UW40" s="37"/>
      <c r="UX40" s="188"/>
      <c r="UY40" s="111"/>
      <c r="UZ40" s="30"/>
      <c r="VA40" s="187">
        <f t="shared" si="81"/>
        <v>0</v>
      </c>
      <c r="VC40" s="8"/>
      <c r="VD40" s="37"/>
      <c r="VE40" s="188"/>
      <c r="VF40" s="209"/>
      <c r="VG40" s="18"/>
      <c r="VH40" s="187">
        <f t="shared" si="82"/>
        <v>0</v>
      </c>
      <c r="VJ40" s="2"/>
      <c r="VK40" s="2"/>
      <c r="VL40" s="17"/>
      <c r="VM40" s="8"/>
      <c r="VN40" s="18"/>
      <c r="VO40" s="19">
        <f t="shared" si="83"/>
        <v>0</v>
      </c>
      <c r="VQ40" s="2"/>
      <c r="VR40" s="2"/>
      <c r="VS40" s="17"/>
      <c r="VT40" s="8"/>
      <c r="VU40" s="18"/>
      <c r="VV40" s="19">
        <f t="shared" si="84"/>
        <v>0</v>
      </c>
      <c r="VX40" s="8"/>
      <c r="VY40" s="2"/>
      <c r="VZ40" s="17"/>
      <c r="WA40" s="8"/>
      <c r="WB40" s="18"/>
      <c r="WC40" s="19">
        <f t="shared" si="85"/>
        <v>0</v>
      </c>
      <c r="WE40" s="2"/>
      <c r="WF40" s="2"/>
      <c r="WG40" s="17"/>
      <c r="WH40" s="8"/>
      <c r="WI40" s="18"/>
      <c r="WJ40" s="19">
        <f t="shared" si="86"/>
        <v>0</v>
      </c>
      <c r="WL40" s="2"/>
      <c r="WM40" s="2"/>
      <c r="WN40" s="17"/>
      <c r="WO40" s="8"/>
      <c r="WP40" s="18"/>
      <c r="WQ40" s="19">
        <f t="shared" si="87"/>
        <v>0</v>
      </c>
      <c r="WS40" s="2"/>
      <c r="WT40" s="2"/>
      <c r="WU40" s="17"/>
      <c r="WV40" s="8"/>
      <c r="WW40" s="18"/>
      <c r="WX40" s="19">
        <f t="shared" si="88"/>
        <v>0</v>
      </c>
      <c r="WZ40" s="2"/>
      <c r="XA40" s="2"/>
      <c r="XB40" s="17"/>
      <c r="XC40" s="8"/>
      <c r="XD40" s="18"/>
      <c r="XE40" s="19">
        <f t="shared" si="0"/>
        <v>0</v>
      </c>
      <c r="XG40" s="2"/>
      <c r="XH40" s="2"/>
      <c r="XI40" s="17"/>
      <c r="XJ40" s="8"/>
      <c r="XK40" s="18"/>
      <c r="XL40" s="19">
        <f t="shared" si="89"/>
        <v>0</v>
      </c>
      <c r="XN40" s="2"/>
      <c r="XO40" s="2"/>
      <c r="XP40" s="17"/>
      <c r="XQ40" s="8"/>
      <c r="XR40" s="18"/>
      <c r="XS40" s="19">
        <f t="shared" si="90"/>
        <v>0</v>
      </c>
      <c r="XU40" s="2"/>
      <c r="XV40" s="2"/>
      <c r="XW40" s="17"/>
      <c r="XX40" s="8"/>
      <c r="XY40" s="18"/>
      <c r="XZ40" s="19">
        <f t="shared" si="91"/>
        <v>0</v>
      </c>
      <c r="YB40" s="2"/>
      <c r="YC40" s="2"/>
      <c r="YD40" s="17"/>
      <c r="YE40" s="8"/>
      <c r="YF40" s="18"/>
      <c r="YG40" s="19">
        <f t="shared" si="92"/>
        <v>0</v>
      </c>
      <c r="YI40" s="2"/>
      <c r="YJ40" s="2"/>
      <c r="YK40" s="17"/>
      <c r="YL40" s="8"/>
      <c r="YM40" s="18"/>
      <c r="YN40" s="19">
        <f t="shared" si="93"/>
        <v>0</v>
      </c>
      <c r="YP40" s="8"/>
      <c r="YQ40" s="2"/>
      <c r="YR40" s="17"/>
      <c r="YS40" s="8"/>
      <c r="YT40" s="18"/>
      <c r="YU40" s="19">
        <f t="shared" si="94"/>
        <v>0</v>
      </c>
      <c r="YW40" s="2"/>
      <c r="YX40" s="2"/>
      <c r="YY40" s="17"/>
      <c r="YZ40" s="8"/>
      <c r="ZA40" s="18"/>
      <c r="ZB40" s="19">
        <f t="shared" si="95"/>
        <v>0</v>
      </c>
      <c r="ZD40" s="2"/>
      <c r="ZE40" s="2"/>
      <c r="ZF40" s="17"/>
      <c r="ZG40" s="8"/>
      <c r="ZH40" s="18"/>
      <c r="ZI40" s="19">
        <f t="shared" si="96"/>
        <v>0</v>
      </c>
      <c r="ZK40" s="2"/>
      <c r="ZL40" s="2"/>
      <c r="ZM40" s="17"/>
      <c r="ZN40" s="8"/>
      <c r="ZO40" s="18"/>
      <c r="ZP40" s="19">
        <f t="shared" si="97"/>
        <v>0</v>
      </c>
      <c r="ZR40" s="2"/>
      <c r="ZS40" s="2"/>
      <c r="ZT40" s="17"/>
      <c r="ZU40" s="8"/>
      <c r="ZV40" s="18"/>
      <c r="ZW40" s="19">
        <f t="shared" si="98"/>
        <v>0</v>
      </c>
      <c r="ZY40" s="2"/>
      <c r="ZZ40" s="2"/>
      <c r="AAA40" s="17"/>
      <c r="AAB40" s="8"/>
      <c r="AAC40" s="18"/>
      <c r="AAD40" s="19">
        <f t="shared" si="99"/>
        <v>0</v>
      </c>
      <c r="AAF40" s="2"/>
      <c r="AAG40" s="2"/>
      <c r="AAH40" s="17"/>
      <c r="AAI40" s="8"/>
      <c r="AAJ40" s="18"/>
      <c r="AAK40" s="19">
        <f t="shared" si="100"/>
        <v>0</v>
      </c>
      <c r="AAM40" s="2"/>
      <c r="AAN40" s="2"/>
      <c r="AAO40" s="17"/>
      <c r="AAP40" s="8"/>
      <c r="AAQ40" s="18"/>
      <c r="AAR40" s="19">
        <f t="shared" si="101"/>
        <v>0</v>
      </c>
      <c r="AAT40" s="2"/>
      <c r="AAU40" s="2"/>
      <c r="AAV40" s="17"/>
      <c r="AAW40" s="8"/>
      <c r="AAX40" s="18"/>
      <c r="AAY40" s="19">
        <f t="shared" si="137"/>
        <v>0</v>
      </c>
      <c r="ABA40" s="2"/>
      <c r="ABB40" s="2"/>
      <c r="ABC40" s="17"/>
      <c r="ABD40" s="8"/>
      <c r="ABE40" s="18"/>
      <c r="ABF40" s="19">
        <f t="shared" si="102"/>
        <v>0</v>
      </c>
      <c r="ABH40" s="2"/>
      <c r="ABI40" s="2"/>
      <c r="ABJ40" s="17"/>
      <c r="ABK40" s="8"/>
      <c r="ABL40" s="18"/>
      <c r="ABM40" s="19">
        <f t="shared" si="103"/>
        <v>0</v>
      </c>
      <c r="ABO40" s="2"/>
      <c r="ABP40" s="2"/>
      <c r="ABQ40" s="17"/>
      <c r="ABR40" s="8"/>
      <c r="ABS40" s="18"/>
      <c r="ABT40" s="19">
        <f t="shared" si="139"/>
        <v>0</v>
      </c>
      <c r="ABV40" s="2"/>
      <c r="ABW40" s="2"/>
      <c r="ABX40" s="17"/>
      <c r="ABY40" s="8"/>
      <c r="ABZ40" s="18"/>
      <c r="ACA40" s="19">
        <f t="shared" si="104"/>
        <v>0</v>
      </c>
      <c r="ACC40" s="2"/>
      <c r="ACD40" s="2"/>
      <c r="ACE40" s="17"/>
      <c r="ACF40" s="8"/>
      <c r="ACG40" s="18"/>
      <c r="ACH40" s="19">
        <f t="shared" si="105"/>
        <v>0</v>
      </c>
      <c r="ACJ40" s="2"/>
      <c r="ACK40" s="2"/>
      <c r="ACL40" s="17"/>
      <c r="ACM40" s="8"/>
      <c r="ACN40" s="18"/>
      <c r="ACO40" s="19">
        <f t="shared" si="106"/>
        <v>0</v>
      </c>
      <c r="ACQ40" s="2"/>
      <c r="ACR40" s="2"/>
      <c r="ACS40" s="17"/>
      <c r="ACT40" s="8"/>
      <c r="ACU40" s="18"/>
      <c r="ACV40" s="19">
        <f t="shared" si="138"/>
        <v>0</v>
      </c>
      <c r="ACX40" s="2"/>
      <c r="ACY40" s="2"/>
      <c r="ACZ40" s="17"/>
      <c r="ADA40" s="8"/>
      <c r="ADB40" s="18"/>
      <c r="ADC40" s="19">
        <f t="shared" si="107"/>
        <v>0</v>
      </c>
      <c r="ADE40" s="2"/>
      <c r="ADF40" s="2"/>
      <c r="ADG40" s="17"/>
      <c r="ADH40" s="8"/>
      <c r="ADI40" s="18"/>
      <c r="ADJ40" s="19">
        <f t="shared" si="108"/>
        <v>0</v>
      </c>
      <c r="ADL40" s="2"/>
      <c r="ADM40" s="2"/>
      <c r="ADN40" s="17"/>
      <c r="ADO40" s="8"/>
      <c r="ADP40" s="18"/>
      <c r="ADQ40" s="19">
        <f t="shared" si="109"/>
        <v>0</v>
      </c>
      <c r="ADS40" s="2"/>
      <c r="ADT40" s="2"/>
      <c r="ADU40" s="17"/>
      <c r="ADV40" s="8"/>
      <c r="ADW40" s="18"/>
      <c r="ADX40" s="19">
        <f t="shared" si="110"/>
        <v>0</v>
      </c>
      <c r="ADZ40" s="2"/>
      <c r="AEA40" s="2"/>
      <c r="AEB40" s="17"/>
      <c r="AEC40" s="8"/>
      <c r="AED40" s="18"/>
      <c r="AEE40" s="19">
        <f t="shared" si="111"/>
        <v>0</v>
      </c>
      <c r="AEG40" s="2"/>
      <c r="AEH40" s="2"/>
      <c r="AEI40" s="17"/>
      <c r="AEJ40" s="8"/>
      <c r="AEK40" s="18"/>
      <c r="AEL40" s="19">
        <f t="shared" si="112"/>
        <v>0</v>
      </c>
      <c r="AEN40" s="2"/>
      <c r="AEO40" s="2"/>
      <c r="AEP40" s="17"/>
      <c r="AEQ40" s="8"/>
      <c r="AER40" s="18"/>
      <c r="AES40" s="19">
        <f t="shared" si="113"/>
        <v>0</v>
      </c>
      <c r="AEU40" s="2"/>
      <c r="AEV40" s="2"/>
      <c r="AEW40" s="17"/>
      <c r="AEX40" s="8"/>
      <c r="AEY40" s="18"/>
      <c r="AEZ40" s="19">
        <f t="shared" si="144"/>
        <v>0</v>
      </c>
      <c r="AFB40" s="2"/>
      <c r="AFC40" s="2"/>
      <c r="AFD40" s="17"/>
      <c r="AFE40" s="8"/>
      <c r="AFF40" s="18"/>
      <c r="AFG40" s="19">
        <f t="shared" si="115"/>
        <v>0</v>
      </c>
      <c r="AFI40" s="2"/>
      <c r="AFJ40" s="2"/>
      <c r="AFK40" s="17"/>
      <c r="AFL40" s="8"/>
      <c r="AFM40" s="18"/>
      <c r="AFN40" s="19">
        <f t="shared" si="116"/>
        <v>0</v>
      </c>
      <c r="AFP40" s="2"/>
      <c r="AFQ40" s="2"/>
      <c r="AFR40" s="17"/>
      <c r="AFS40" s="8"/>
      <c r="AFT40" s="18"/>
      <c r="AFU40" s="19">
        <f t="shared" si="117"/>
        <v>0</v>
      </c>
      <c r="AFW40" s="2"/>
      <c r="AFX40" s="2"/>
      <c r="AFY40" s="17"/>
      <c r="AFZ40" s="8"/>
      <c r="AGA40" s="18"/>
      <c r="AGB40" s="19">
        <f t="shared" si="118"/>
        <v>0</v>
      </c>
      <c r="AGD40" s="2"/>
      <c r="AGE40" s="2"/>
      <c r="AGF40" s="17"/>
      <c r="AGG40" s="8"/>
      <c r="AGH40" s="18"/>
      <c r="AGI40" s="19">
        <f t="shared" si="119"/>
        <v>0</v>
      </c>
      <c r="AGK40" s="2"/>
      <c r="AGL40" s="2"/>
      <c r="AGM40" s="17"/>
      <c r="AGN40" s="8"/>
      <c r="AGO40" s="18"/>
      <c r="AGP40" s="19">
        <f t="shared" si="145"/>
        <v>0</v>
      </c>
      <c r="AGR40" s="2"/>
      <c r="AGS40" s="2"/>
      <c r="AGT40" s="17"/>
      <c r="AGU40" s="8"/>
      <c r="AGV40" s="18"/>
      <c r="AGW40" s="19">
        <f t="shared" si="121"/>
        <v>0</v>
      </c>
      <c r="AGY40" s="2"/>
      <c r="AGZ40" s="2"/>
      <c r="AHA40" s="17"/>
      <c r="AHB40" s="8"/>
      <c r="AHC40" s="18"/>
      <c r="AHD40" s="19">
        <f t="shared" si="122"/>
        <v>0</v>
      </c>
      <c r="AHF40" s="2"/>
      <c r="AHG40" s="2"/>
      <c r="AHH40" s="17"/>
      <c r="AHI40" s="8"/>
      <c r="AHJ40" s="18"/>
      <c r="AHK40" s="19">
        <f t="shared" si="123"/>
        <v>0</v>
      </c>
      <c r="AHM40" s="2"/>
      <c r="AHN40" s="2"/>
      <c r="AHO40" s="17"/>
      <c r="AHP40" s="8"/>
      <c r="AHQ40" s="18"/>
      <c r="AHR40" s="19">
        <f t="shared" si="124"/>
        <v>0</v>
      </c>
      <c r="AHT40" s="2"/>
      <c r="AHU40" s="2"/>
      <c r="AHV40" s="17"/>
      <c r="AHW40" s="8"/>
      <c r="AHX40" s="18"/>
      <c r="AHY40" s="19">
        <f t="shared" si="125"/>
        <v>0</v>
      </c>
      <c r="AIA40" s="2"/>
      <c r="AIB40" s="2"/>
      <c r="AIC40" s="17"/>
      <c r="AID40" s="8"/>
      <c r="AIE40" s="18"/>
      <c r="AIF40" s="19">
        <f t="shared" si="126"/>
        <v>0</v>
      </c>
      <c r="AIH40" s="2"/>
      <c r="AII40" s="2"/>
      <c r="AIJ40" s="17"/>
      <c r="AIK40" s="8"/>
      <c r="AIL40" s="18"/>
      <c r="AIM40" s="19">
        <f t="shared" si="127"/>
        <v>0</v>
      </c>
      <c r="AIO40" s="2"/>
      <c r="AIP40" s="2"/>
      <c r="AIQ40" s="17"/>
      <c r="AIR40" s="8"/>
      <c r="AIS40" s="18"/>
      <c r="AIT40" s="19">
        <f t="shared" si="128"/>
        <v>0</v>
      </c>
      <c r="AIV40" s="2"/>
      <c r="AIW40" s="2"/>
      <c r="AIX40" s="17"/>
      <c r="AIY40" s="8"/>
      <c r="AIZ40" s="18"/>
      <c r="AJA40" s="19">
        <f t="shared" si="129"/>
        <v>0</v>
      </c>
      <c r="AJC40" s="2"/>
      <c r="AJD40" s="2"/>
      <c r="AJE40" s="17"/>
      <c r="AJF40" s="8"/>
      <c r="AJG40" s="18"/>
      <c r="AJH40" s="19">
        <f t="shared" si="130"/>
        <v>0</v>
      </c>
      <c r="AJK40" s="2"/>
      <c r="AJL40" s="17"/>
      <c r="AJM40" s="8"/>
      <c r="AJN40" s="18"/>
      <c r="AJO40" s="19">
        <f t="shared" si="131"/>
        <v>0</v>
      </c>
      <c r="AJQ40" s="2"/>
      <c r="AJR40" s="2"/>
      <c r="AJS40" s="17"/>
      <c r="AJT40" s="8"/>
      <c r="AJU40" s="18"/>
      <c r="AJV40" s="19">
        <f t="shared" si="132"/>
        <v>0</v>
      </c>
      <c r="AJX40" s="2"/>
      <c r="AJY40" s="2"/>
      <c r="AJZ40" s="17"/>
      <c r="AKA40" s="8"/>
      <c r="AKB40" s="18"/>
      <c r="AKC40" s="19">
        <f t="shared" si="133"/>
        <v>0</v>
      </c>
      <c r="AKE40" s="2"/>
      <c r="AKF40" s="2"/>
      <c r="AKG40" s="17"/>
      <c r="AKH40" s="18"/>
      <c r="AKI40" s="18"/>
      <c r="AKJ40" s="19">
        <f t="shared" si="134"/>
        <v>0</v>
      </c>
    </row>
    <row r="41" spans="1:972">
      <c r="A41" s="2"/>
      <c r="B41" s="2"/>
      <c r="C41" s="17"/>
      <c r="D41" s="8"/>
      <c r="E41" s="18"/>
      <c r="F41" s="19">
        <f t="shared" si="2"/>
        <v>0</v>
      </c>
      <c r="H41" s="2"/>
      <c r="I41" s="2"/>
      <c r="J41" s="17"/>
      <c r="K41" s="8"/>
      <c r="L41" s="18"/>
      <c r="M41" s="19">
        <f t="shared" si="140"/>
        <v>0</v>
      </c>
      <c r="O41" s="2"/>
      <c r="P41" s="2"/>
      <c r="Q41" s="17"/>
      <c r="R41" s="8"/>
      <c r="S41" s="18"/>
      <c r="T41" s="19">
        <f t="shared" si="4"/>
        <v>0</v>
      </c>
      <c r="V41" s="2"/>
      <c r="W41" s="2"/>
      <c r="X41" s="17"/>
      <c r="Y41" s="8"/>
      <c r="Z41" s="18"/>
      <c r="AA41" s="19">
        <f t="shared" si="5"/>
        <v>0</v>
      </c>
      <c r="AC41" s="2"/>
      <c r="AD41" s="2"/>
      <c r="AE41" s="17"/>
      <c r="AF41" s="8"/>
      <c r="AG41" s="18"/>
      <c r="AH41" s="19">
        <f t="shared" si="143"/>
        <v>0</v>
      </c>
      <c r="AJ41" s="2"/>
      <c r="AK41" s="2"/>
      <c r="AL41" s="17"/>
      <c r="AM41" s="8"/>
      <c r="AN41" s="18"/>
      <c r="AO41" s="19">
        <f t="shared" si="7"/>
        <v>0</v>
      </c>
      <c r="AQ41" s="2"/>
      <c r="AR41" s="2"/>
      <c r="AS41" s="17"/>
      <c r="AT41" s="8"/>
      <c r="AU41" s="18"/>
      <c r="AV41" s="19">
        <f t="shared" si="8"/>
        <v>0</v>
      </c>
      <c r="AX41" s="2"/>
      <c r="AY41" s="2"/>
      <c r="AZ41" s="17"/>
      <c r="BA41" s="8"/>
      <c r="BB41" s="18"/>
      <c r="BC41" s="19">
        <f t="shared" si="9"/>
        <v>0</v>
      </c>
      <c r="BE41" s="2"/>
      <c r="BF41" s="2"/>
      <c r="BG41" s="17"/>
      <c r="BH41" s="8"/>
      <c r="BI41" s="18"/>
      <c r="BJ41" s="19">
        <f t="shared" si="10"/>
        <v>0</v>
      </c>
      <c r="BL41" s="2"/>
      <c r="BM41" s="2"/>
      <c r="BN41" s="17"/>
      <c r="BO41" s="8"/>
      <c r="BP41" s="18"/>
      <c r="BQ41" s="19">
        <f t="shared" si="136"/>
        <v>0</v>
      </c>
      <c r="BS41" s="2"/>
      <c r="BT41" s="2"/>
      <c r="BU41" s="17"/>
      <c r="BV41" s="8"/>
      <c r="BW41" s="18"/>
      <c r="BX41" s="19">
        <f t="shared" si="11"/>
        <v>0</v>
      </c>
      <c r="BZ41" s="2"/>
      <c r="CA41" s="2"/>
      <c r="CB41" s="17"/>
      <c r="CC41" s="8"/>
      <c r="CD41" s="18"/>
      <c r="CE41" s="19">
        <f t="shared" si="135"/>
        <v>0</v>
      </c>
      <c r="CG41" s="2"/>
      <c r="CH41" s="2"/>
      <c r="CI41" s="17"/>
      <c r="CJ41" s="8"/>
      <c r="CK41" s="18"/>
      <c r="CL41" s="19">
        <f t="shared" si="141"/>
        <v>0</v>
      </c>
      <c r="CN41" s="2"/>
      <c r="CO41" s="2"/>
      <c r="CP41" s="17"/>
      <c r="CQ41" s="8"/>
      <c r="CR41" s="18"/>
      <c r="CS41" s="19">
        <f t="shared" si="146"/>
        <v>0</v>
      </c>
      <c r="CU41" s="2"/>
      <c r="CV41" s="2"/>
      <c r="CW41" s="17"/>
      <c r="CX41" s="8"/>
      <c r="CY41" s="18"/>
      <c r="CZ41" s="19">
        <f t="shared" si="14"/>
        <v>0</v>
      </c>
      <c r="DB41" s="2"/>
      <c r="DC41" s="2"/>
      <c r="DD41" s="17"/>
      <c r="DE41" s="8"/>
      <c r="DF41" s="18"/>
      <c r="DG41" s="19">
        <f t="shared" si="15"/>
        <v>0</v>
      </c>
      <c r="DI41" s="2"/>
      <c r="DJ41" s="2"/>
      <c r="DK41" s="17"/>
      <c r="DL41" s="8"/>
      <c r="DM41" s="18"/>
      <c r="DN41" s="19">
        <f t="shared" si="16"/>
        <v>0</v>
      </c>
      <c r="DP41" s="2"/>
      <c r="DQ41" s="2"/>
      <c r="DR41" s="17"/>
      <c r="DS41" s="8"/>
      <c r="DT41" s="18"/>
      <c r="DU41" s="19">
        <f t="shared" si="17"/>
        <v>0</v>
      </c>
      <c r="DW41" s="2"/>
      <c r="DX41" s="2"/>
      <c r="DY41" s="17"/>
      <c r="DZ41" s="8"/>
      <c r="EA41" s="18"/>
      <c r="EB41" s="19">
        <f t="shared" si="18"/>
        <v>0</v>
      </c>
      <c r="ED41" s="2"/>
      <c r="EE41" s="2"/>
      <c r="EF41" s="17"/>
      <c r="EG41" s="8"/>
      <c r="EH41" s="18"/>
      <c r="EI41" s="19">
        <f t="shared" si="19"/>
        <v>0</v>
      </c>
      <c r="EK41" s="2"/>
      <c r="EL41" s="2"/>
      <c r="EM41" s="17"/>
      <c r="EN41" s="8"/>
      <c r="EO41" s="18"/>
      <c r="EP41" s="19">
        <f t="shared" si="20"/>
        <v>0</v>
      </c>
      <c r="ER41" s="2"/>
      <c r="ES41" s="2"/>
      <c r="ET41" s="17"/>
      <c r="EU41" s="8"/>
      <c r="EV41" s="18"/>
      <c r="EW41" s="19">
        <f t="shared" si="21"/>
        <v>0</v>
      </c>
      <c r="EY41" s="2"/>
      <c r="EZ41" s="2"/>
      <c r="FA41" s="17"/>
      <c r="FB41" s="8"/>
      <c r="FC41" s="18"/>
      <c r="FD41" s="19">
        <f t="shared" si="22"/>
        <v>0</v>
      </c>
      <c r="FF41" s="2"/>
      <c r="FG41" s="2"/>
      <c r="FH41" s="186"/>
      <c r="FI41" s="36"/>
      <c r="FJ41" s="18"/>
      <c r="FK41" s="187">
        <f t="shared" si="23"/>
        <v>0</v>
      </c>
      <c r="FM41" s="2"/>
      <c r="FN41" s="2"/>
      <c r="FO41" s="186"/>
      <c r="FP41" s="36"/>
      <c r="FQ41" s="18"/>
      <c r="FR41" s="187">
        <f t="shared" si="24"/>
        <v>0</v>
      </c>
      <c r="FT41" s="2"/>
      <c r="FU41" s="2"/>
      <c r="FV41" s="17"/>
      <c r="FW41" s="8"/>
      <c r="FX41" s="18"/>
      <c r="FY41" s="19">
        <f t="shared" si="25"/>
        <v>0</v>
      </c>
      <c r="GA41" s="2"/>
      <c r="GB41" s="2"/>
      <c r="GC41" s="17"/>
      <c r="GD41" s="8"/>
      <c r="GE41" s="18"/>
      <c r="GF41" s="19">
        <f t="shared" si="142"/>
        <v>0</v>
      </c>
      <c r="GH41" s="2"/>
      <c r="GI41" s="2"/>
      <c r="GJ41" s="17"/>
      <c r="GK41" s="8"/>
      <c r="GL41" s="18"/>
      <c r="GM41" s="19">
        <f t="shared" si="27"/>
        <v>0</v>
      </c>
      <c r="GO41" s="2"/>
      <c r="GP41" s="2"/>
      <c r="GQ41" s="17"/>
      <c r="GR41" s="8"/>
      <c r="GS41" s="18"/>
      <c r="GT41" s="19">
        <f t="shared" si="28"/>
        <v>0</v>
      </c>
      <c r="GV41" s="2"/>
      <c r="GW41" s="2"/>
      <c r="GX41" s="17"/>
      <c r="GY41" s="8"/>
      <c r="GZ41" s="18"/>
      <c r="HA41" s="19">
        <f t="shared" si="29"/>
        <v>0</v>
      </c>
      <c r="HC41" s="2"/>
      <c r="HD41" s="2"/>
      <c r="HE41" s="17"/>
      <c r="HF41" s="8"/>
      <c r="HG41" s="18"/>
      <c r="HH41" s="19">
        <f t="shared" si="30"/>
        <v>0</v>
      </c>
      <c r="HJ41" s="2"/>
      <c r="HK41" s="2"/>
      <c r="HL41" s="17"/>
      <c r="HM41" s="8"/>
      <c r="HN41" s="18"/>
      <c r="HO41" s="19">
        <f t="shared" si="31"/>
        <v>0</v>
      </c>
      <c r="HQ41" s="2"/>
      <c r="HR41" s="2"/>
      <c r="HS41" s="17"/>
      <c r="HT41" s="8"/>
      <c r="HU41" s="18"/>
      <c r="HV41" s="19">
        <f t="shared" si="32"/>
        <v>0</v>
      </c>
      <c r="HX41" s="2"/>
      <c r="HY41" s="2"/>
      <c r="HZ41" s="17"/>
      <c r="IA41" s="8"/>
      <c r="IB41" s="18"/>
      <c r="IC41" s="19">
        <f t="shared" si="33"/>
        <v>0</v>
      </c>
      <c r="IE41" s="2"/>
      <c r="IF41" s="2"/>
      <c r="IG41" s="17"/>
      <c r="IH41" s="8"/>
      <c r="II41" s="18"/>
      <c r="IJ41" s="19">
        <f t="shared" si="34"/>
        <v>0</v>
      </c>
      <c r="IL41" s="2"/>
      <c r="IM41" s="2"/>
      <c r="IN41" s="17"/>
      <c r="IO41" s="8"/>
      <c r="IP41" s="18"/>
      <c r="IQ41" s="19">
        <f t="shared" si="35"/>
        <v>0</v>
      </c>
      <c r="IS41" s="2"/>
      <c r="IT41" s="2"/>
      <c r="IU41" s="192"/>
      <c r="IV41" s="36"/>
      <c r="IW41" s="18"/>
      <c r="IX41" s="19">
        <f t="shared" si="36"/>
        <v>0</v>
      </c>
      <c r="IZ41" s="2"/>
      <c r="JA41" s="2"/>
      <c r="JB41" s="192"/>
      <c r="JC41" s="36"/>
      <c r="JD41" s="18"/>
      <c r="JE41" s="19">
        <f t="shared" si="37"/>
        <v>0</v>
      </c>
      <c r="JG41" s="2"/>
      <c r="JH41" s="2"/>
      <c r="JI41" s="192"/>
      <c r="JJ41" s="36"/>
      <c r="JK41" s="18"/>
      <c r="JL41" s="19">
        <f t="shared" si="38"/>
        <v>0</v>
      </c>
      <c r="JN41" s="2"/>
      <c r="JO41" s="2"/>
      <c r="JP41" s="192"/>
      <c r="JQ41" s="36"/>
      <c r="JR41" s="18"/>
      <c r="JS41" s="19">
        <f t="shared" si="39"/>
        <v>0</v>
      </c>
      <c r="JU41" s="2"/>
      <c r="JV41" s="2"/>
      <c r="JW41" s="192"/>
      <c r="JX41" s="36"/>
      <c r="JY41" s="18"/>
      <c r="JZ41" s="19">
        <f t="shared" si="40"/>
        <v>0</v>
      </c>
      <c r="KB41" s="2"/>
      <c r="KC41" s="2"/>
      <c r="KD41" s="192"/>
      <c r="KE41" s="36"/>
      <c r="KF41" s="18"/>
      <c r="KG41" s="19">
        <f t="shared" si="41"/>
        <v>0</v>
      </c>
      <c r="KI41" s="2"/>
      <c r="KJ41" s="2"/>
      <c r="KK41" s="192"/>
      <c r="KL41" s="36"/>
      <c r="KM41" s="18"/>
      <c r="KN41" s="19">
        <f t="shared" si="42"/>
        <v>0</v>
      </c>
      <c r="KP41" s="2"/>
      <c r="KQ41" s="2"/>
      <c r="KR41" s="192"/>
      <c r="KS41" s="36"/>
      <c r="KT41" s="18"/>
      <c r="KU41" s="19">
        <f t="shared" si="43"/>
        <v>0</v>
      </c>
      <c r="KW41" s="2"/>
      <c r="KX41" s="2"/>
      <c r="KY41" s="192"/>
      <c r="KZ41" s="36"/>
      <c r="LA41" s="18"/>
      <c r="LB41" s="19">
        <f t="shared" si="44"/>
        <v>0</v>
      </c>
      <c r="LD41" s="2"/>
      <c r="LE41" s="2"/>
      <c r="LF41" s="192"/>
      <c r="LG41" s="36"/>
      <c r="LH41" s="18"/>
      <c r="LI41" s="19">
        <f t="shared" si="45"/>
        <v>0</v>
      </c>
      <c r="LK41" s="2"/>
      <c r="LL41" s="2"/>
      <c r="LM41" s="192"/>
      <c r="LN41" s="36"/>
      <c r="LO41" s="18"/>
      <c r="LP41" s="19">
        <f t="shared" si="46"/>
        <v>0</v>
      </c>
      <c r="LR41" s="2"/>
      <c r="LS41" s="2"/>
      <c r="LT41" s="192"/>
      <c r="LU41" s="36"/>
      <c r="LV41" s="18"/>
      <c r="LW41" s="19">
        <f t="shared" si="47"/>
        <v>0</v>
      </c>
      <c r="LY41" s="2"/>
      <c r="LZ41" s="2"/>
      <c r="MA41" s="192"/>
      <c r="MB41" s="36"/>
      <c r="MC41" s="18"/>
      <c r="MD41" s="19">
        <f t="shared" si="48"/>
        <v>0</v>
      </c>
      <c r="MF41" s="2"/>
      <c r="MG41" s="2"/>
      <c r="MH41" s="17"/>
      <c r="MI41" s="8"/>
      <c r="MJ41" s="18"/>
      <c r="MK41" s="19">
        <f t="shared" si="49"/>
        <v>0</v>
      </c>
      <c r="MM41" s="2"/>
      <c r="MN41" s="2"/>
      <c r="MO41" s="17"/>
      <c r="MP41" s="8"/>
      <c r="MQ41" s="18"/>
      <c r="MR41" s="19">
        <f t="shared" si="50"/>
        <v>0</v>
      </c>
      <c r="MT41" s="2"/>
      <c r="MU41" s="2"/>
      <c r="MV41" s="17"/>
      <c r="MW41" s="8"/>
      <c r="MX41" s="18"/>
      <c r="MY41" s="19">
        <f t="shared" si="51"/>
        <v>0</v>
      </c>
      <c r="NA41" s="2"/>
      <c r="NB41" s="2"/>
      <c r="NC41" s="17"/>
      <c r="ND41" s="8"/>
      <c r="NE41" s="18"/>
      <c r="NF41" s="19">
        <f t="shared" si="52"/>
        <v>0</v>
      </c>
      <c r="NH41" s="2"/>
      <c r="NI41" s="2"/>
      <c r="NJ41" s="17"/>
      <c r="NK41" s="8"/>
      <c r="NL41" s="18"/>
      <c r="NM41" s="19">
        <f t="shared" si="53"/>
        <v>0</v>
      </c>
      <c r="NO41" s="2"/>
      <c r="NP41" s="2"/>
      <c r="NQ41" s="17"/>
      <c r="NR41" s="8"/>
      <c r="NS41" s="18"/>
      <c r="NT41" s="19">
        <f t="shared" si="54"/>
        <v>0</v>
      </c>
      <c r="NV41" s="2"/>
      <c r="NW41" s="2"/>
      <c r="NX41" s="17"/>
      <c r="NY41" s="8"/>
      <c r="NZ41" s="18"/>
      <c r="OA41" s="19">
        <f t="shared" si="55"/>
        <v>0</v>
      </c>
      <c r="OC41" s="2"/>
      <c r="OD41" s="2"/>
      <c r="OE41" s="17"/>
      <c r="OF41" s="8"/>
      <c r="OG41" s="18"/>
      <c r="OH41" s="19">
        <f t="shared" si="56"/>
        <v>0</v>
      </c>
      <c r="OJ41" s="2"/>
      <c r="OK41" s="2"/>
      <c r="OL41" s="17"/>
      <c r="OM41" s="8"/>
      <c r="ON41" s="18"/>
      <c r="OO41" s="19">
        <f t="shared" si="57"/>
        <v>0</v>
      </c>
      <c r="OQ41" s="2"/>
      <c r="OR41" s="2"/>
      <c r="OS41" s="17"/>
      <c r="OT41" s="8"/>
      <c r="OU41" s="18"/>
      <c r="OV41" s="19">
        <f t="shared" si="58"/>
        <v>0</v>
      </c>
      <c r="OX41" s="2"/>
      <c r="OY41" s="2"/>
      <c r="OZ41" s="17"/>
      <c r="PA41" s="8"/>
      <c r="PB41" s="18"/>
      <c r="PC41" s="19">
        <f t="shared" si="59"/>
        <v>0</v>
      </c>
      <c r="PE41" s="2"/>
      <c r="PF41" s="2"/>
      <c r="PG41" s="17"/>
      <c r="PH41" s="8"/>
      <c r="PI41" s="18"/>
      <c r="PJ41" s="19">
        <f t="shared" si="60"/>
        <v>0</v>
      </c>
      <c r="PL41" s="2"/>
      <c r="PM41" s="2"/>
      <c r="PN41" s="17"/>
      <c r="PO41" s="8"/>
      <c r="PP41" s="18"/>
      <c r="PQ41" s="19">
        <f t="shared" si="61"/>
        <v>0</v>
      </c>
      <c r="PS41" s="2"/>
      <c r="PT41" s="2"/>
      <c r="PU41" s="17"/>
      <c r="PV41" s="8"/>
      <c r="PW41" s="18"/>
      <c r="PX41" s="19">
        <f t="shared" si="62"/>
        <v>0</v>
      </c>
      <c r="PZ41" s="2"/>
      <c r="QA41" s="2"/>
      <c r="QB41" s="17"/>
      <c r="QC41" s="8"/>
      <c r="QD41" s="18"/>
      <c r="QE41" s="19">
        <f t="shared" si="63"/>
        <v>0</v>
      </c>
      <c r="QG41" s="2"/>
      <c r="QH41" s="2"/>
      <c r="QI41" s="17"/>
      <c r="QJ41" s="8"/>
      <c r="QK41" s="18"/>
      <c r="QL41" s="19">
        <f t="shared" si="64"/>
        <v>0</v>
      </c>
      <c r="QN41" s="2"/>
      <c r="QO41" s="2"/>
      <c r="QP41" s="17"/>
      <c r="QQ41" s="8"/>
      <c r="QR41" s="18"/>
      <c r="QS41" s="19">
        <f t="shared" si="65"/>
        <v>0</v>
      </c>
      <c r="QU41" s="2"/>
      <c r="QV41" s="2"/>
      <c r="QW41" s="17"/>
      <c r="QX41" s="8"/>
      <c r="QY41" s="18"/>
      <c r="QZ41" s="19">
        <f t="shared" si="66"/>
        <v>0</v>
      </c>
      <c r="RB41" s="2"/>
      <c r="RC41" s="2"/>
      <c r="RD41" s="17"/>
      <c r="RE41" s="8"/>
      <c r="RF41" s="18"/>
      <c r="RG41" s="19">
        <f t="shared" si="67"/>
        <v>0</v>
      </c>
      <c r="RI41" s="2"/>
      <c r="RJ41" s="2"/>
      <c r="RK41" s="17"/>
      <c r="RL41" s="8"/>
      <c r="RM41" s="18"/>
      <c r="RN41" s="19">
        <f t="shared" si="68"/>
        <v>0</v>
      </c>
      <c r="RP41" s="2"/>
      <c r="RQ41" s="2"/>
      <c r="RR41" s="17"/>
      <c r="RS41" s="8"/>
      <c r="RT41" s="18"/>
      <c r="RU41" s="19">
        <f t="shared" si="69"/>
        <v>0</v>
      </c>
      <c r="RW41" s="2"/>
      <c r="RX41" s="2"/>
      <c r="RY41" s="17"/>
      <c r="RZ41" s="8"/>
      <c r="SA41" s="18"/>
      <c r="SB41" s="19">
        <f t="shared" si="70"/>
        <v>0</v>
      </c>
      <c r="SD41" s="2"/>
      <c r="SE41" s="2"/>
      <c r="SF41" s="17"/>
      <c r="SG41" s="8"/>
      <c r="SH41" s="18"/>
      <c r="SI41" s="19">
        <f t="shared" si="71"/>
        <v>0</v>
      </c>
      <c r="SK41" s="2"/>
      <c r="SL41" s="2"/>
      <c r="SM41" s="17"/>
      <c r="SN41" s="8"/>
      <c r="SO41" s="18"/>
      <c r="SP41" s="19">
        <f t="shared" si="72"/>
        <v>0</v>
      </c>
      <c r="SR41" s="2"/>
      <c r="SS41" s="2"/>
      <c r="ST41" s="17"/>
      <c r="SU41" s="8"/>
      <c r="SV41" s="18"/>
      <c r="SW41" s="19">
        <f t="shared" si="73"/>
        <v>0</v>
      </c>
      <c r="SY41" s="2"/>
      <c r="SZ41" s="2"/>
      <c r="TA41" s="17"/>
      <c r="TB41" s="8"/>
      <c r="TC41" s="18"/>
      <c r="TD41" s="19">
        <f t="shared" si="74"/>
        <v>0</v>
      </c>
      <c r="TF41" s="2"/>
      <c r="TG41" s="2"/>
      <c r="TH41" s="17"/>
      <c r="TI41" s="8"/>
      <c r="TJ41" s="18"/>
      <c r="TK41" s="19">
        <f t="shared" si="75"/>
        <v>0</v>
      </c>
      <c r="TM41" s="2"/>
      <c r="TN41" s="2"/>
      <c r="TO41" s="17"/>
      <c r="TP41" s="8"/>
      <c r="TQ41" s="18"/>
      <c r="TR41" s="19">
        <f t="shared" si="76"/>
        <v>0</v>
      </c>
      <c r="TT41" s="8"/>
      <c r="TU41" s="406"/>
      <c r="TV41" s="17"/>
      <c r="TW41" s="8"/>
      <c r="TX41" s="18"/>
      <c r="TY41" s="19">
        <f t="shared" si="77"/>
        <v>0</v>
      </c>
      <c r="UA41" s="2"/>
      <c r="UB41" s="2"/>
      <c r="UC41" s="17"/>
      <c r="UD41" s="8"/>
      <c r="UE41" s="18"/>
      <c r="UF41" s="19">
        <f t="shared" si="78"/>
        <v>0</v>
      </c>
      <c r="UH41" s="2"/>
      <c r="UI41" s="2"/>
      <c r="UJ41" s="17"/>
      <c r="UK41" s="8"/>
      <c r="UL41" s="18"/>
      <c r="UM41" s="19">
        <f t="shared" si="79"/>
        <v>0</v>
      </c>
      <c r="UO41" s="2"/>
      <c r="UP41" s="2"/>
      <c r="UQ41" s="17"/>
      <c r="UR41" s="8"/>
      <c r="US41" s="18"/>
      <c r="UT41" s="19">
        <f t="shared" si="80"/>
        <v>0</v>
      </c>
      <c r="UV41" s="128"/>
      <c r="UW41" s="37"/>
      <c r="UX41" s="188"/>
      <c r="UY41" s="111"/>
      <c r="UZ41" s="30"/>
      <c r="VA41" s="187">
        <f t="shared" si="81"/>
        <v>0</v>
      </c>
      <c r="VC41" s="8"/>
      <c r="VD41" s="37"/>
      <c r="VE41" s="188"/>
      <c r="VF41" s="209"/>
      <c r="VG41" s="18"/>
      <c r="VH41" s="187">
        <f t="shared" si="82"/>
        <v>0</v>
      </c>
      <c r="VJ41" s="2"/>
      <c r="VK41" s="2"/>
      <c r="VL41" s="17"/>
      <c r="VM41" s="8"/>
      <c r="VN41" s="18"/>
      <c r="VO41" s="19">
        <f t="shared" si="83"/>
        <v>0</v>
      </c>
      <c r="VQ41" s="2"/>
      <c r="VR41" s="2"/>
      <c r="VS41" s="17"/>
      <c r="VT41" s="8"/>
      <c r="VU41" s="18"/>
      <c r="VV41" s="19">
        <f t="shared" si="84"/>
        <v>0</v>
      </c>
      <c r="VX41" s="8"/>
      <c r="VY41" s="2"/>
      <c r="VZ41" s="17"/>
      <c r="WA41" s="8"/>
      <c r="WB41" s="18"/>
      <c r="WC41" s="19">
        <f t="shared" si="85"/>
        <v>0</v>
      </c>
      <c r="WE41" s="2"/>
      <c r="WF41" s="2"/>
      <c r="WG41" s="17"/>
      <c r="WH41" s="8"/>
      <c r="WI41" s="18"/>
      <c r="WJ41" s="19">
        <f t="shared" si="86"/>
        <v>0</v>
      </c>
      <c r="WL41" s="2"/>
      <c r="WM41" s="2"/>
      <c r="WN41" s="17"/>
      <c r="WO41" s="8"/>
      <c r="WP41" s="18"/>
      <c r="WQ41" s="19">
        <f t="shared" si="87"/>
        <v>0</v>
      </c>
      <c r="WS41" s="2"/>
      <c r="WT41" s="2"/>
      <c r="WU41" s="17"/>
      <c r="WV41" s="8"/>
      <c r="WW41" s="18"/>
      <c r="WX41" s="19">
        <f t="shared" si="88"/>
        <v>0</v>
      </c>
      <c r="WZ41" s="2"/>
      <c r="XA41" s="2"/>
      <c r="XB41" s="17"/>
      <c r="XC41" s="8"/>
      <c r="XD41" s="18"/>
      <c r="XE41" s="19">
        <f t="shared" si="0"/>
        <v>0</v>
      </c>
      <c r="XG41" s="2"/>
      <c r="XH41" s="2"/>
      <c r="XI41" s="17"/>
      <c r="XJ41" s="8"/>
      <c r="XK41" s="18"/>
      <c r="XL41" s="19">
        <f t="shared" si="89"/>
        <v>0</v>
      </c>
      <c r="XN41" s="2"/>
      <c r="XO41" s="2"/>
      <c r="XP41" s="17"/>
      <c r="XQ41" s="8"/>
      <c r="XR41" s="18"/>
      <c r="XS41" s="19">
        <f t="shared" si="90"/>
        <v>0</v>
      </c>
      <c r="XU41" s="2"/>
      <c r="XV41" s="2"/>
      <c r="XW41" s="17"/>
      <c r="XX41" s="8"/>
      <c r="XY41" s="18"/>
      <c r="XZ41" s="19">
        <f t="shared" si="91"/>
        <v>0</v>
      </c>
      <c r="YB41" s="2"/>
      <c r="YC41" s="2"/>
      <c r="YD41" s="17"/>
      <c r="YE41" s="8"/>
      <c r="YF41" s="18"/>
      <c r="YG41" s="19">
        <f t="shared" si="92"/>
        <v>0</v>
      </c>
      <c r="YI41" s="2"/>
      <c r="YJ41" s="2"/>
      <c r="YK41" s="17"/>
      <c r="YL41" s="8"/>
      <c r="YM41" s="18"/>
      <c r="YN41" s="19">
        <f t="shared" si="93"/>
        <v>0</v>
      </c>
      <c r="YP41" s="8"/>
      <c r="YQ41" s="2"/>
      <c r="YR41" s="17"/>
      <c r="YS41" s="8"/>
      <c r="YT41" s="18"/>
      <c r="YU41" s="19">
        <f t="shared" si="94"/>
        <v>0</v>
      </c>
      <c r="YW41" s="2"/>
      <c r="YX41" s="2"/>
      <c r="YY41" s="17"/>
      <c r="YZ41" s="8"/>
      <c r="ZA41" s="18"/>
      <c r="ZB41" s="19">
        <f t="shared" si="95"/>
        <v>0</v>
      </c>
      <c r="ZD41" s="2"/>
      <c r="ZE41" s="2"/>
      <c r="ZF41" s="17"/>
      <c r="ZG41" s="8"/>
      <c r="ZH41" s="18"/>
      <c r="ZI41" s="19">
        <f t="shared" si="96"/>
        <v>0</v>
      </c>
      <c r="ZK41" s="2"/>
      <c r="ZL41" s="2"/>
      <c r="ZM41" s="17"/>
      <c r="ZN41" s="8"/>
      <c r="ZO41" s="18"/>
      <c r="ZP41" s="19">
        <f t="shared" si="97"/>
        <v>0</v>
      </c>
      <c r="ZR41" s="2"/>
      <c r="ZS41" s="2"/>
      <c r="ZT41" s="17"/>
      <c r="ZU41" s="8"/>
      <c r="ZV41" s="18"/>
      <c r="ZW41" s="19">
        <f t="shared" si="98"/>
        <v>0</v>
      </c>
      <c r="ZY41" s="2"/>
      <c r="ZZ41" s="2"/>
      <c r="AAA41" s="17"/>
      <c r="AAB41" s="8"/>
      <c r="AAC41" s="18"/>
      <c r="AAD41" s="19">
        <f t="shared" si="99"/>
        <v>0</v>
      </c>
      <c r="AAF41" s="2"/>
      <c r="AAG41" s="2"/>
      <c r="AAH41" s="17"/>
      <c r="AAI41" s="8"/>
      <c r="AAJ41" s="18"/>
      <c r="AAK41" s="19">
        <f t="shared" si="100"/>
        <v>0</v>
      </c>
      <c r="AAM41" s="2"/>
      <c r="AAN41" s="2"/>
      <c r="AAO41" s="17"/>
      <c r="AAP41" s="8"/>
      <c r="AAQ41" s="18"/>
      <c r="AAR41" s="19">
        <f t="shared" si="101"/>
        <v>0</v>
      </c>
      <c r="AAT41" s="2"/>
      <c r="AAU41" s="2"/>
      <c r="AAV41" s="17"/>
      <c r="AAW41" s="8"/>
      <c r="AAX41" s="18"/>
      <c r="AAY41" s="19">
        <f t="shared" si="137"/>
        <v>0</v>
      </c>
      <c r="ABA41" s="2"/>
      <c r="ABB41" s="2"/>
      <c r="ABC41" s="17"/>
      <c r="ABD41" s="8"/>
      <c r="ABE41" s="18"/>
      <c r="ABF41" s="19">
        <f t="shared" si="102"/>
        <v>0</v>
      </c>
      <c r="ABH41" s="2"/>
      <c r="ABI41" s="2"/>
      <c r="ABJ41" s="17"/>
      <c r="ABK41" s="8"/>
      <c r="ABL41" s="18"/>
      <c r="ABM41" s="19">
        <f t="shared" si="103"/>
        <v>0</v>
      </c>
      <c r="ABO41" s="2"/>
      <c r="ABP41" s="2"/>
      <c r="ABQ41" s="17"/>
      <c r="ABR41" s="8"/>
      <c r="ABS41" s="18"/>
      <c r="ABT41" s="19">
        <f t="shared" si="139"/>
        <v>0</v>
      </c>
      <c r="ABV41" s="2"/>
      <c r="ABW41" s="2"/>
      <c r="ABX41" s="17"/>
      <c r="ABY41" s="8"/>
      <c r="ABZ41" s="18"/>
      <c r="ACA41" s="19">
        <f t="shared" si="104"/>
        <v>0</v>
      </c>
      <c r="ACC41" s="2"/>
      <c r="ACD41" s="2"/>
      <c r="ACE41" s="17"/>
      <c r="ACF41" s="8"/>
      <c r="ACG41" s="18"/>
      <c r="ACH41" s="19">
        <f t="shared" si="105"/>
        <v>0</v>
      </c>
      <c r="ACJ41" s="2"/>
      <c r="ACK41" s="2"/>
      <c r="ACL41" s="17"/>
      <c r="ACM41" s="8"/>
      <c r="ACN41" s="18"/>
      <c r="ACO41" s="19">
        <f t="shared" si="106"/>
        <v>0</v>
      </c>
      <c r="ACQ41" s="2"/>
      <c r="ACR41" s="2"/>
      <c r="ACS41" s="17"/>
      <c r="ACT41" s="8"/>
      <c r="ACU41" s="18"/>
      <c r="ACV41" s="19">
        <f t="shared" si="138"/>
        <v>0</v>
      </c>
      <c r="ACX41" s="2"/>
      <c r="ACY41" s="2"/>
      <c r="ACZ41" s="17"/>
      <c r="ADA41" s="8"/>
      <c r="ADB41" s="18"/>
      <c r="ADC41" s="19">
        <f t="shared" si="107"/>
        <v>0</v>
      </c>
      <c r="ADE41" s="2"/>
      <c r="ADF41" s="2"/>
      <c r="ADG41" s="17"/>
      <c r="ADH41" s="8"/>
      <c r="ADI41" s="18"/>
      <c r="ADJ41" s="19">
        <f t="shared" si="108"/>
        <v>0</v>
      </c>
      <c r="ADL41" s="2"/>
      <c r="ADM41" s="2"/>
      <c r="ADN41" s="17"/>
      <c r="ADO41" s="8"/>
      <c r="ADP41" s="18"/>
      <c r="ADQ41" s="19">
        <f t="shared" si="109"/>
        <v>0</v>
      </c>
      <c r="ADS41" s="2"/>
      <c r="ADT41" s="2"/>
      <c r="ADU41" s="17"/>
      <c r="ADV41" s="8"/>
      <c r="ADW41" s="18"/>
      <c r="ADX41" s="19">
        <f t="shared" si="110"/>
        <v>0</v>
      </c>
      <c r="ADZ41" s="2"/>
      <c r="AEA41" s="2"/>
      <c r="AEB41" s="17"/>
      <c r="AEC41" s="8"/>
      <c r="AED41" s="18"/>
      <c r="AEE41" s="19">
        <f t="shared" si="111"/>
        <v>0</v>
      </c>
      <c r="AEG41" s="2"/>
      <c r="AEH41" s="2"/>
      <c r="AEI41" s="17"/>
      <c r="AEJ41" s="8"/>
      <c r="AEK41" s="18"/>
      <c r="AEL41" s="19">
        <f t="shared" si="112"/>
        <v>0</v>
      </c>
      <c r="AEN41" s="2"/>
      <c r="AEO41" s="2"/>
      <c r="AEP41" s="17"/>
      <c r="AEQ41" s="8"/>
      <c r="AER41" s="18"/>
      <c r="AES41" s="19">
        <f t="shared" si="113"/>
        <v>0</v>
      </c>
      <c r="AEU41" s="2"/>
      <c r="AEV41" s="2"/>
      <c r="AEW41" s="17"/>
      <c r="AEX41" s="8"/>
      <c r="AEY41" s="18"/>
      <c r="AEZ41" s="19">
        <f t="shared" si="144"/>
        <v>0</v>
      </c>
      <c r="AFB41" s="2"/>
      <c r="AFC41" s="2"/>
      <c r="AFD41" s="17"/>
      <c r="AFE41" s="8"/>
      <c r="AFF41" s="18"/>
      <c r="AFG41" s="19">
        <f t="shared" si="115"/>
        <v>0</v>
      </c>
      <c r="AFI41" s="2"/>
      <c r="AFJ41" s="2"/>
      <c r="AFK41" s="17"/>
      <c r="AFL41" s="8"/>
      <c r="AFM41" s="18"/>
      <c r="AFN41" s="19">
        <f t="shared" si="116"/>
        <v>0</v>
      </c>
      <c r="AFP41" s="2"/>
      <c r="AFQ41" s="2"/>
      <c r="AFR41" s="17"/>
      <c r="AFS41" s="8"/>
      <c r="AFT41" s="18"/>
      <c r="AFU41" s="19">
        <f t="shared" si="117"/>
        <v>0</v>
      </c>
      <c r="AFW41" s="2"/>
      <c r="AFX41" s="2"/>
      <c r="AFY41" s="17"/>
      <c r="AFZ41" s="8"/>
      <c r="AGA41" s="18"/>
      <c r="AGB41" s="19">
        <f t="shared" si="118"/>
        <v>0</v>
      </c>
      <c r="AGD41" s="2"/>
      <c r="AGE41" s="2"/>
      <c r="AGF41" s="17"/>
      <c r="AGG41" s="8"/>
      <c r="AGH41" s="18"/>
      <c r="AGI41" s="19">
        <f t="shared" si="119"/>
        <v>0</v>
      </c>
      <c r="AGK41" s="2"/>
      <c r="AGL41" s="2"/>
      <c r="AGM41" s="17"/>
      <c r="AGN41" s="8"/>
      <c r="AGO41" s="18"/>
      <c r="AGP41" s="19">
        <f t="shared" si="145"/>
        <v>0</v>
      </c>
      <c r="AGR41" s="2"/>
      <c r="AGS41" s="2"/>
      <c r="AGT41" s="17"/>
      <c r="AGU41" s="8"/>
      <c r="AGV41" s="18"/>
      <c r="AGW41" s="19">
        <f t="shared" si="121"/>
        <v>0</v>
      </c>
      <c r="AGY41" s="2"/>
      <c r="AGZ41" s="2"/>
      <c r="AHA41" s="17"/>
      <c r="AHB41" s="8"/>
      <c r="AHC41" s="18"/>
      <c r="AHD41" s="19">
        <f t="shared" si="122"/>
        <v>0</v>
      </c>
      <c r="AHF41" s="2"/>
      <c r="AHG41" s="2"/>
      <c r="AHH41" s="17"/>
      <c r="AHI41" s="8"/>
      <c r="AHJ41" s="18"/>
      <c r="AHK41" s="19">
        <f t="shared" si="123"/>
        <v>0</v>
      </c>
      <c r="AHM41" s="2"/>
      <c r="AHN41" s="2"/>
      <c r="AHO41" s="17"/>
      <c r="AHP41" s="8"/>
      <c r="AHQ41" s="18"/>
      <c r="AHR41" s="19">
        <f t="shared" si="124"/>
        <v>0</v>
      </c>
      <c r="AHT41" s="2"/>
      <c r="AHU41" s="2"/>
      <c r="AHV41" s="17"/>
      <c r="AHW41" s="8"/>
      <c r="AHX41" s="18"/>
      <c r="AHY41" s="19">
        <f t="shared" si="125"/>
        <v>0</v>
      </c>
      <c r="AIA41" s="2"/>
      <c r="AIB41" s="2"/>
      <c r="AIC41" s="17"/>
      <c r="AID41" s="8"/>
      <c r="AIE41" s="18"/>
      <c r="AIF41" s="19">
        <f t="shared" si="126"/>
        <v>0</v>
      </c>
      <c r="AIH41" s="2"/>
      <c r="AII41" s="2"/>
      <c r="AIJ41" s="17"/>
      <c r="AIK41" s="8"/>
      <c r="AIL41" s="18"/>
      <c r="AIM41" s="19">
        <f t="shared" si="127"/>
        <v>0</v>
      </c>
      <c r="AIO41" s="2"/>
      <c r="AIP41" s="2"/>
      <c r="AIQ41" s="17"/>
      <c r="AIR41" s="8"/>
      <c r="AIS41" s="18"/>
      <c r="AIT41" s="19">
        <f t="shared" si="128"/>
        <v>0</v>
      </c>
      <c r="AIV41" s="2"/>
      <c r="AIW41" s="2"/>
      <c r="AIX41" s="17"/>
      <c r="AIY41" s="8"/>
      <c r="AIZ41" s="18"/>
      <c r="AJA41" s="19">
        <f t="shared" si="129"/>
        <v>0</v>
      </c>
      <c r="AJC41" s="2"/>
      <c r="AJD41" s="2"/>
      <c r="AJE41" s="17"/>
      <c r="AJF41" s="8"/>
      <c r="AJG41" s="18"/>
      <c r="AJH41" s="19">
        <f t="shared" si="130"/>
        <v>0</v>
      </c>
      <c r="AJK41" s="2"/>
      <c r="AJL41" s="17"/>
      <c r="AJM41" s="8"/>
      <c r="AJN41" s="18"/>
      <c r="AJO41" s="19">
        <f t="shared" si="131"/>
        <v>0</v>
      </c>
      <c r="AJQ41" s="2"/>
      <c r="AJR41" s="2"/>
      <c r="AJS41" s="17"/>
      <c r="AJT41" s="8"/>
      <c r="AJU41" s="18"/>
      <c r="AJV41" s="19">
        <f t="shared" si="132"/>
        <v>0</v>
      </c>
      <c r="AJX41" s="2"/>
      <c r="AJY41" s="2"/>
      <c r="AJZ41" s="17"/>
      <c r="AKA41" s="8"/>
      <c r="AKB41" s="18"/>
      <c r="AKC41" s="19">
        <f t="shared" si="133"/>
        <v>0</v>
      </c>
      <c r="AKE41" s="2"/>
      <c r="AKF41" s="2"/>
      <c r="AKG41" s="17"/>
      <c r="AKH41" s="18"/>
      <c r="AKI41" s="18"/>
      <c r="AKJ41" s="19">
        <f t="shared" si="134"/>
        <v>0</v>
      </c>
    </row>
    <row r="42" spans="1:972">
      <c r="A42" s="2"/>
      <c r="B42" s="2"/>
      <c r="C42" s="17"/>
      <c r="D42" s="8"/>
      <c r="E42" s="18"/>
      <c r="F42" s="19">
        <f t="shared" si="2"/>
        <v>0</v>
      </c>
      <c r="H42" s="2"/>
      <c r="I42" s="2"/>
      <c r="J42" s="17"/>
      <c r="K42" s="8"/>
      <c r="L42" s="18"/>
      <c r="M42" s="19">
        <f t="shared" si="140"/>
        <v>0</v>
      </c>
      <c r="O42" s="2"/>
      <c r="P42" s="2"/>
      <c r="Q42" s="17"/>
      <c r="R42" s="8"/>
      <c r="S42" s="18"/>
      <c r="T42" s="19">
        <f t="shared" si="4"/>
        <v>0</v>
      </c>
      <c r="V42" s="2"/>
      <c r="W42" s="2"/>
      <c r="X42" s="17"/>
      <c r="Y42" s="8"/>
      <c r="Z42" s="18"/>
      <c r="AA42" s="19">
        <f t="shared" si="5"/>
        <v>0</v>
      </c>
      <c r="AC42" s="2"/>
      <c r="AD42" s="2"/>
      <c r="AE42" s="17"/>
      <c r="AF42" s="8"/>
      <c r="AG42" s="18"/>
      <c r="AH42" s="19">
        <f t="shared" si="143"/>
        <v>0</v>
      </c>
      <c r="AJ42" s="2"/>
      <c r="AK42" s="2"/>
      <c r="AL42" s="17"/>
      <c r="AM42" s="8"/>
      <c r="AN42" s="18"/>
      <c r="AO42" s="19">
        <f t="shared" si="7"/>
        <v>0</v>
      </c>
      <c r="AQ42" s="2"/>
      <c r="AR42" s="2"/>
      <c r="AS42" s="17"/>
      <c r="AT42" s="8"/>
      <c r="AU42" s="18"/>
      <c r="AV42" s="19">
        <f t="shared" si="8"/>
        <v>0</v>
      </c>
      <c r="AX42" s="2"/>
      <c r="AY42" s="2"/>
      <c r="AZ42" s="17"/>
      <c r="BA42" s="8"/>
      <c r="BB42" s="18"/>
      <c r="BC42" s="19">
        <f t="shared" si="9"/>
        <v>0</v>
      </c>
      <c r="BE42" s="2"/>
      <c r="BF42" s="2"/>
      <c r="BG42" s="17"/>
      <c r="BH42" s="8"/>
      <c r="BI42" s="18"/>
      <c r="BJ42" s="19">
        <f t="shared" si="10"/>
        <v>0</v>
      </c>
      <c r="BL42" s="2"/>
      <c r="BM42" s="2"/>
      <c r="BN42" s="17"/>
      <c r="BO42" s="8"/>
      <c r="BP42" s="18"/>
      <c r="BQ42" s="19">
        <f t="shared" si="136"/>
        <v>0</v>
      </c>
      <c r="BS42" s="2"/>
      <c r="BT42" s="2"/>
      <c r="BU42" s="17"/>
      <c r="BV42" s="8"/>
      <c r="BW42" s="18"/>
      <c r="BX42" s="19">
        <f t="shared" si="11"/>
        <v>0</v>
      </c>
      <c r="BZ42" s="2"/>
      <c r="CA42" s="2"/>
      <c r="CB42" s="17"/>
      <c r="CC42" s="8"/>
      <c r="CD42" s="18"/>
      <c r="CE42" s="19">
        <f t="shared" si="135"/>
        <v>0</v>
      </c>
      <c r="CG42" s="2"/>
      <c r="CH42" s="2"/>
      <c r="CI42" s="17"/>
      <c r="CJ42" s="8"/>
      <c r="CK42" s="18"/>
      <c r="CL42" s="19">
        <f t="shared" si="141"/>
        <v>0</v>
      </c>
      <c r="CN42" s="2"/>
      <c r="CO42" s="2"/>
      <c r="CP42" s="17"/>
      <c r="CQ42" s="8"/>
      <c r="CR42" s="18"/>
      <c r="CS42" s="19">
        <f t="shared" si="146"/>
        <v>0</v>
      </c>
      <c r="CU42" s="2"/>
      <c r="CV42" s="2"/>
      <c r="CW42" s="17"/>
      <c r="CX42" s="8"/>
      <c r="CY42" s="18"/>
      <c r="CZ42" s="19">
        <f t="shared" si="14"/>
        <v>0</v>
      </c>
      <c r="DB42" s="2"/>
      <c r="DC42" s="2"/>
      <c r="DD42" s="17"/>
      <c r="DE42" s="8"/>
      <c r="DF42" s="18"/>
      <c r="DG42" s="19">
        <f t="shared" si="15"/>
        <v>0</v>
      </c>
      <c r="DI42" s="2"/>
      <c r="DJ42" s="2"/>
      <c r="DK42" s="17"/>
      <c r="DL42" s="8"/>
      <c r="DM42" s="18"/>
      <c r="DN42" s="19">
        <f t="shared" si="16"/>
        <v>0</v>
      </c>
      <c r="DP42" s="2"/>
      <c r="DQ42" s="2"/>
      <c r="DR42" s="17"/>
      <c r="DS42" s="8"/>
      <c r="DT42" s="18"/>
      <c r="DU42" s="19">
        <f t="shared" si="17"/>
        <v>0</v>
      </c>
      <c r="DW42" s="2"/>
      <c r="DX42" s="2"/>
      <c r="DY42" s="17"/>
      <c r="DZ42" s="8"/>
      <c r="EA42" s="18"/>
      <c r="EB42" s="19">
        <f t="shared" si="18"/>
        <v>0</v>
      </c>
      <c r="ED42" s="2"/>
      <c r="EE42" s="2"/>
      <c r="EF42" s="17"/>
      <c r="EG42" s="8"/>
      <c r="EH42" s="18"/>
      <c r="EI42" s="19">
        <f t="shared" si="19"/>
        <v>0</v>
      </c>
      <c r="EK42" s="2"/>
      <c r="EL42" s="2"/>
      <c r="EM42" s="17"/>
      <c r="EN42" s="8"/>
      <c r="EO42" s="18"/>
      <c r="EP42" s="19">
        <f t="shared" si="20"/>
        <v>0</v>
      </c>
      <c r="ER42" s="2"/>
      <c r="ES42" s="2"/>
      <c r="ET42" s="17"/>
      <c r="EU42" s="8"/>
      <c r="EV42" s="18"/>
      <c r="EW42" s="19">
        <f t="shared" si="21"/>
        <v>0</v>
      </c>
      <c r="EY42" s="2"/>
      <c r="EZ42" s="2"/>
      <c r="FA42" s="17"/>
      <c r="FB42" s="8"/>
      <c r="FC42" s="18"/>
      <c r="FD42" s="19">
        <f t="shared" si="22"/>
        <v>0</v>
      </c>
      <c r="FF42" s="2"/>
      <c r="FG42" s="2"/>
      <c r="FH42" s="186"/>
      <c r="FI42" s="36"/>
      <c r="FJ42" s="18"/>
      <c r="FK42" s="187">
        <f t="shared" si="23"/>
        <v>0</v>
      </c>
      <c r="FM42" s="2"/>
      <c r="FN42" s="2"/>
      <c r="FO42" s="186"/>
      <c r="FP42" s="36"/>
      <c r="FQ42" s="18"/>
      <c r="FR42" s="187">
        <f t="shared" si="24"/>
        <v>0</v>
      </c>
      <c r="FT42" s="2"/>
      <c r="FU42" s="2"/>
      <c r="FV42" s="17"/>
      <c r="FW42" s="8"/>
      <c r="FX42" s="18"/>
      <c r="FY42" s="19">
        <f t="shared" si="25"/>
        <v>0</v>
      </c>
      <c r="GA42" s="2"/>
      <c r="GB42" s="2"/>
      <c r="GC42" s="17"/>
      <c r="GD42" s="8"/>
      <c r="GE42" s="18"/>
      <c r="GF42" s="19">
        <f t="shared" si="142"/>
        <v>0</v>
      </c>
      <c r="GH42" s="2"/>
      <c r="GI42" s="2"/>
      <c r="GJ42" s="17"/>
      <c r="GK42" s="8"/>
      <c r="GL42" s="18"/>
      <c r="GM42" s="19">
        <f t="shared" si="27"/>
        <v>0</v>
      </c>
      <c r="GO42" s="2"/>
      <c r="GP42" s="2"/>
      <c r="GQ42" s="17"/>
      <c r="GR42" s="8"/>
      <c r="GS42" s="18"/>
      <c r="GT42" s="19">
        <f t="shared" si="28"/>
        <v>0</v>
      </c>
      <c r="GV42" s="2"/>
      <c r="GW42" s="2"/>
      <c r="GX42" s="17"/>
      <c r="GY42" s="8"/>
      <c r="GZ42" s="18"/>
      <c r="HA42" s="19">
        <f t="shared" si="29"/>
        <v>0</v>
      </c>
      <c r="HC42" s="2"/>
      <c r="HD42" s="2"/>
      <c r="HE42" s="17"/>
      <c r="HF42" s="8"/>
      <c r="HG42" s="18"/>
      <c r="HH42" s="19">
        <f t="shared" si="30"/>
        <v>0</v>
      </c>
      <c r="HJ42" s="2"/>
      <c r="HK42" s="2"/>
      <c r="HL42" s="17"/>
      <c r="HM42" s="8"/>
      <c r="HN42" s="18"/>
      <c r="HO42" s="19">
        <f t="shared" si="31"/>
        <v>0</v>
      </c>
      <c r="HQ42" s="2"/>
      <c r="HR42" s="2"/>
      <c r="HS42" s="17"/>
      <c r="HT42" s="8"/>
      <c r="HU42" s="18"/>
      <c r="HV42" s="19">
        <f t="shared" si="32"/>
        <v>0</v>
      </c>
      <c r="HX42" s="2"/>
      <c r="HY42" s="2"/>
      <c r="HZ42" s="17"/>
      <c r="IA42" s="8"/>
      <c r="IB42" s="18"/>
      <c r="IC42" s="19">
        <f t="shared" si="33"/>
        <v>0</v>
      </c>
      <c r="IE42" s="2"/>
      <c r="IF42" s="2"/>
      <c r="IG42" s="17"/>
      <c r="IH42" s="8"/>
      <c r="II42" s="18"/>
      <c r="IJ42" s="19">
        <f t="shared" si="34"/>
        <v>0</v>
      </c>
      <c r="IL42" s="2"/>
      <c r="IM42" s="2"/>
      <c r="IN42" s="17"/>
      <c r="IO42" s="8"/>
      <c r="IP42" s="18"/>
      <c r="IQ42" s="19">
        <f t="shared" si="35"/>
        <v>0</v>
      </c>
      <c r="IS42" s="2"/>
      <c r="IT42" s="2"/>
      <c r="IU42" s="192"/>
      <c r="IV42" s="36"/>
      <c r="IW42" s="18"/>
      <c r="IX42" s="19">
        <f t="shared" si="36"/>
        <v>0</v>
      </c>
      <c r="IZ42" s="2"/>
      <c r="JA42" s="2"/>
      <c r="JB42" s="192"/>
      <c r="JC42" s="36"/>
      <c r="JD42" s="18"/>
      <c r="JE42" s="19">
        <f t="shared" si="37"/>
        <v>0</v>
      </c>
      <c r="JG42" s="2"/>
      <c r="JH42" s="2"/>
      <c r="JI42" s="192"/>
      <c r="JJ42" s="36"/>
      <c r="JK42" s="18"/>
      <c r="JL42" s="19">
        <f t="shared" si="38"/>
        <v>0</v>
      </c>
      <c r="JN42" s="2"/>
      <c r="JO42" s="2"/>
      <c r="JP42" s="192"/>
      <c r="JQ42" s="36"/>
      <c r="JR42" s="18"/>
      <c r="JS42" s="19">
        <f t="shared" si="39"/>
        <v>0</v>
      </c>
      <c r="JU42" s="2"/>
      <c r="JV42" s="2"/>
      <c r="JW42" s="192"/>
      <c r="JX42" s="36"/>
      <c r="JY42" s="18"/>
      <c r="JZ42" s="19">
        <f t="shared" si="40"/>
        <v>0</v>
      </c>
      <c r="KB42" s="2"/>
      <c r="KC42" s="2"/>
      <c r="KD42" s="192"/>
      <c r="KE42" s="36"/>
      <c r="KF42" s="18"/>
      <c r="KG42" s="19">
        <f t="shared" si="41"/>
        <v>0</v>
      </c>
      <c r="KI42" s="2"/>
      <c r="KJ42" s="2"/>
      <c r="KK42" s="192"/>
      <c r="KL42" s="36"/>
      <c r="KM42" s="18"/>
      <c r="KN42" s="19">
        <f t="shared" si="42"/>
        <v>0</v>
      </c>
      <c r="KP42" s="2"/>
      <c r="KQ42" s="2"/>
      <c r="KR42" s="192"/>
      <c r="KS42" s="36"/>
      <c r="KT42" s="18"/>
      <c r="KU42" s="19">
        <f t="shared" si="43"/>
        <v>0</v>
      </c>
      <c r="KW42" s="2"/>
      <c r="KX42" s="2"/>
      <c r="KY42" s="192"/>
      <c r="KZ42" s="36"/>
      <c r="LA42" s="18"/>
      <c r="LB42" s="19">
        <f t="shared" si="44"/>
        <v>0</v>
      </c>
      <c r="LD42" s="2"/>
      <c r="LE42" s="2"/>
      <c r="LF42" s="192"/>
      <c r="LG42" s="36"/>
      <c r="LH42" s="18"/>
      <c r="LI42" s="19">
        <f t="shared" si="45"/>
        <v>0</v>
      </c>
      <c r="LK42" s="2"/>
      <c r="LL42" s="2"/>
      <c r="LM42" s="192"/>
      <c r="LN42" s="36"/>
      <c r="LO42" s="18"/>
      <c r="LP42" s="19">
        <f t="shared" si="46"/>
        <v>0</v>
      </c>
      <c r="LR42" s="2"/>
      <c r="LS42" s="2"/>
      <c r="LT42" s="192"/>
      <c r="LU42" s="36"/>
      <c r="LV42" s="18"/>
      <c r="LW42" s="19">
        <f t="shared" si="47"/>
        <v>0</v>
      </c>
      <c r="LY42" s="2"/>
      <c r="LZ42" s="2"/>
      <c r="MA42" s="192"/>
      <c r="MB42" s="36"/>
      <c r="MC42" s="18"/>
      <c r="MD42" s="19">
        <f t="shared" si="48"/>
        <v>0</v>
      </c>
      <c r="MF42" s="2"/>
      <c r="MG42" s="2"/>
      <c r="MH42" s="17"/>
      <c r="MI42" s="8"/>
      <c r="MJ42" s="18"/>
      <c r="MK42" s="19">
        <f t="shared" si="49"/>
        <v>0</v>
      </c>
      <c r="MM42" s="2"/>
      <c r="MN42" s="2"/>
      <c r="MO42" s="17"/>
      <c r="MP42" s="8"/>
      <c r="MQ42" s="18"/>
      <c r="MR42" s="19">
        <f t="shared" si="50"/>
        <v>0</v>
      </c>
      <c r="MT42" s="2"/>
      <c r="MU42" s="2"/>
      <c r="MV42" s="17"/>
      <c r="MW42" s="8"/>
      <c r="MX42" s="18"/>
      <c r="MY42" s="19">
        <f t="shared" si="51"/>
        <v>0</v>
      </c>
      <c r="NA42" s="2"/>
      <c r="NB42" s="2"/>
      <c r="NC42" s="17"/>
      <c r="ND42" s="8"/>
      <c r="NE42" s="18"/>
      <c r="NF42" s="19">
        <f t="shared" si="52"/>
        <v>0</v>
      </c>
      <c r="NH42" s="2"/>
      <c r="NI42" s="2"/>
      <c r="NJ42" s="17"/>
      <c r="NK42" s="8"/>
      <c r="NL42" s="18"/>
      <c r="NM42" s="19">
        <f t="shared" si="53"/>
        <v>0</v>
      </c>
      <c r="NO42" s="2"/>
      <c r="NP42" s="2"/>
      <c r="NQ42" s="17"/>
      <c r="NR42" s="8"/>
      <c r="NS42" s="18"/>
      <c r="NT42" s="19">
        <f t="shared" si="54"/>
        <v>0</v>
      </c>
      <c r="NV42" s="2"/>
      <c r="NW42" s="2"/>
      <c r="NX42" s="17"/>
      <c r="NY42" s="8"/>
      <c r="NZ42" s="18"/>
      <c r="OA42" s="19">
        <f t="shared" si="55"/>
        <v>0</v>
      </c>
      <c r="OC42" s="2"/>
      <c r="OD42" s="2"/>
      <c r="OE42" s="17"/>
      <c r="OF42" s="8"/>
      <c r="OG42" s="18"/>
      <c r="OH42" s="19">
        <f t="shared" si="56"/>
        <v>0</v>
      </c>
      <c r="OJ42" s="2"/>
      <c r="OK42" s="2"/>
      <c r="OL42" s="17"/>
      <c r="OM42" s="8"/>
      <c r="ON42" s="18"/>
      <c r="OO42" s="19">
        <f t="shared" si="57"/>
        <v>0</v>
      </c>
      <c r="OQ42" s="2"/>
      <c r="OR42" s="2"/>
      <c r="OS42" s="17"/>
      <c r="OT42" s="8"/>
      <c r="OU42" s="18"/>
      <c r="OV42" s="19">
        <f t="shared" si="58"/>
        <v>0</v>
      </c>
      <c r="OX42" s="2"/>
      <c r="OY42" s="2"/>
      <c r="OZ42" s="17"/>
      <c r="PA42" s="8"/>
      <c r="PB42" s="18"/>
      <c r="PC42" s="19">
        <f t="shared" si="59"/>
        <v>0</v>
      </c>
      <c r="PE42" s="2"/>
      <c r="PF42" s="2"/>
      <c r="PG42" s="17"/>
      <c r="PH42" s="8"/>
      <c r="PI42" s="18"/>
      <c r="PJ42" s="19">
        <f t="shared" si="60"/>
        <v>0</v>
      </c>
      <c r="PL42" s="2"/>
      <c r="PM42" s="2"/>
      <c r="PN42" s="17"/>
      <c r="PO42" s="8"/>
      <c r="PP42" s="18"/>
      <c r="PQ42" s="19">
        <f t="shared" si="61"/>
        <v>0</v>
      </c>
      <c r="PS42" s="2"/>
      <c r="PT42" s="2"/>
      <c r="PU42" s="17"/>
      <c r="PV42" s="8"/>
      <c r="PW42" s="18"/>
      <c r="PX42" s="19">
        <f t="shared" si="62"/>
        <v>0</v>
      </c>
      <c r="PZ42" s="2"/>
      <c r="QA42" s="2"/>
      <c r="QB42" s="17"/>
      <c r="QC42" s="8"/>
      <c r="QD42" s="18"/>
      <c r="QE42" s="19">
        <f t="shared" si="63"/>
        <v>0</v>
      </c>
      <c r="QG42" s="2"/>
      <c r="QH42" s="2"/>
      <c r="QI42" s="17"/>
      <c r="QJ42" s="8"/>
      <c r="QK42" s="18"/>
      <c r="QL42" s="19">
        <f t="shared" si="64"/>
        <v>0</v>
      </c>
      <c r="QN42" s="2"/>
      <c r="QO42" s="2"/>
      <c r="QP42" s="17"/>
      <c r="QQ42" s="8"/>
      <c r="QR42" s="18"/>
      <c r="QS42" s="19">
        <f t="shared" si="65"/>
        <v>0</v>
      </c>
      <c r="QU42" s="2"/>
      <c r="QV42" s="2"/>
      <c r="QW42" s="17"/>
      <c r="QX42" s="8"/>
      <c r="QY42" s="18"/>
      <c r="QZ42" s="19">
        <f t="shared" si="66"/>
        <v>0</v>
      </c>
      <c r="RB42" s="2"/>
      <c r="RC42" s="2"/>
      <c r="RD42" s="17"/>
      <c r="RE42" s="8"/>
      <c r="RF42" s="18"/>
      <c r="RG42" s="19">
        <f t="shared" si="67"/>
        <v>0</v>
      </c>
      <c r="RI42" s="2"/>
      <c r="RJ42" s="2"/>
      <c r="RK42" s="17"/>
      <c r="RL42" s="8"/>
      <c r="RM42" s="18"/>
      <c r="RN42" s="19">
        <f t="shared" si="68"/>
        <v>0</v>
      </c>
      <c r="RP42" s="2"/>
      <c r="RQ42" s="2"/>
      <c r="RR42" s="17"/>
      <c r="RS42" s="8"/>
      <c r="RT42" s="18"/>
      <c r="RU42" s="19">
        <f t="shared" si="69"/>
        <v>0</v>
      </c>
      <c r="RW42" s="2"/>
      <c r="RX42" s="2"/>
      <c r="RY42" s="17"/>
      <c r="RZ42" s="8"/>
      <c r="SA42" s="18"/>
      <c r="SB42" s="19">
        <f t="shared" si="70"/>
        <v>0</v>
      </c>
      <c r="SD42" s="2"/>
      <c r="SE42" s="2"/>
      <c r="SF42" s="17"/>
      <c r="SG42" s="8"/>
      <c r="SH42" s="18"/>
      <c r="SI42" s="19">
        <f t="shared" si="71"/>
        <v>0</v>
      </c>
      <c r="SK42" s="2"/>
      <c r="SL42" s="2"/>
      <c r="SM42" s="17"/>
      <c r="SN42" s="8"/>
      <c r="SO42" s="18"/>
      <c r="SP42" s="19">
        <f t="shared" si="72"/>
        <v>0</v>
      </c>
      <c r="SR42" s="2"/>
      <c r="SS42" s="2"/>
      <c r="ST42" s="17"/>
      <c r="SU42" s="8"/>
      <c r="SV42" s="18"/>
      <c r="SW42" s="19">
        <f t="shared" si="73"/>
        <v>0</v>
      </c>
      <c r="SY42" s="2"/>
      <c r="SZ42" s="2"/>
      <c r="TA42" s="17"/>
      <c r="TB42" s="8"/>
      <c r="TC42" s="18"/>
      <c r="TD42" s="19">
        <f t="shared" si="74"/>
        <v>0</v>
      </c>
      <c r="TF42" s="2"/>
      <c r="TG42" s="2"/>
      <c r="TH42" s="17"/>
      <c r="TI42" s="8"/>
      <c r="TJ42" s="18"/>
      <c r="TK42" s="19">
        <f t="shared" si="75"/>
        <v>0</v>
      </c>
      <c r="TM42" s="2"/>
      <c r="TN42" s="2"/>
      <c r="TO42" s="17"/>
      <c r="TP42" s="8"/>
      <c r="TQ42" s="18"/>
      <c r="TR42" s="19">
        <f t="shared" si="76"/>
        <v>0</v>
      </c>
      <c r="TT42" s="8"/>
      <c r="TU42" s="406"/>
      <c r="TV42" s="17"/>
      <c r="TW42" s="8"/>
      <c r="TX42" s="18"/>
      <c r="TY42" s="19">
        <f t="shared" si="77"/>
        <v>0</v>
      </c>
      <c r="UA42" s="2"/>
      <c r="UB42" s="2"/>
      <c r="UC42" s="17"/>
      <c r="UD42" s="8"/>
      <c r="UE42" s="18"/>
      <c r="UF42" s="19">
        <f t="shared" si="78"/>
        <v>0</v>
      </c>
      <c r="UH42" s="2"/>
      <c r="UI42" s="2"/>
      <c r="UJ42" s="17"/>
      <c r="UK42" s="8"/>
      <c r="UL42" s="18"/>
      <c r="UM42" s="19">
        <f t="shared" si="79"/>
        <v>0</v>
      </c>
      <c r="UO42" s="2"/>
      <c r="UP42" s="2"/>
      <c r="UQ42" s="17"/>
      <c r="UR42" s="8"/>
      <c r="US42" s="18"/>
      <c r="UT42" s="19">
        <f t="shared" si="80"/>
        <v>0</v>
      </c>
      <c r="UV42" s="128"/>
      <c r="UW42" s="37"/>
      <c r="UX42" s="188"/>
      <c r="UY42" s="111"/>
      <c r="UZ42" s="30"/>
      <c r="VA42" s="187">
        <f t="shared" si="81"/>
        <v>0</v>
      </c>
      <c r="VC42" s="8"/>
      <c r="VD42" s="37"/>
      <c r="VE42" s="188"/>
      <c r="VF42" s="209"/>
      <c r="VG42" s="18"/>
      <c r="VH42" s="187">
        <f t="shared" si="82"/>
        <v>0</v>
      </c>
      <c r="VJ42" s="2"/>
      <c r="VK42" s="2"/>
      <c r="VL42" s="17"/>
      <c r="VM42" s="8"/>
      <c r="VN42" s="18"/>
      <c r="VO42" s="19">
        <f t="shared" si="83"/>
        <v>0</v>
      </c>
      <c r="VQ42" s="2"/>
      <c r="VR42" s="2"/>
      <c r="VS42" s="17"/>
      <c r="VT42" s="8"/>
      <c r="VU42" s="18"/>
      <c r="VV42" s="19">
        <f t="shared" si="84"/>
        <v>0</v>
      </c>
      <c r="VX42" s="8"/>
      <c r="VY42" s="2"/>
      <c r="VZ42" s="17"/>
      <c r="WA42" s="8"/>
      <c r="WB42" s="18"/>
      <c r="WC42" s="19">
        <f t="shared" si="85"/>
        <v>0</v>
      </c>
      <c r="WE42" s="2"/>
      <c r="WF42" s="2"/>
      <c r="WG42" s="17"/>
      <c r="WH42" s="8"/>
      <c r="WI42" s="18"/>
      <c r="WJ42" s="19">
        <f t="shared" si="86"/>
        <v>0</v>
      </c>
      <c r="WL42" s="2"/>
      <c r="WM42" s="2"/>
      <c r="WN42" s="17"/>
      <c r="WO42" s="8"/>
      <c r="WP42" s="18"/>
      <c r="WQ42" s="19">
        <f t="shared" si="87"/>
        <v>0</v>
      </c>
      <c r="WS42" s="2"/>
      <c r="WT42" s="2"/>
      <c r="WU42" s="17"/>
      <c r="WV42" s="8"/>
      <c r="WW42" s="18"/>
      <c r="WX42" s="19">
        <f t="shared" si="88"/>
        <v>0</v>
      </c>
      <c r="WZ42" s="2"/>
      <c r="XA42" s="2"/>
      <c r="XB42" s="17"/>
      <c r="XC42" s="8"/>
      <c r="XD42" s="18"/>
      <c r="XE42" s="19">
        <f t="shared" si="0"/>
        <v>0</v>
      </c>
      <c r="XG42" s="2"/>
      <c r="XH42" s="2"/>
      <c r="XI42" s="17"/>
      <c r="XJ42" s="8"/>
      <c r="XK42" s="18"/>
      <c r="XL42" s="19">
        <f t="shared" si="89"/>
        <v>0</v>
      </c>
      <c r="XN42" s="2"/>
      <c r="XO42" s="2"/>
      <c r="XP42" s="17"/>
      <c r="XQ42" s="8"/>
      <c r="XR42" s="18"/>
      <c r="XS42" s="19">
        <f t="shared" si="90"/>
        <v>0</v>
      </c>
      <c r="XU42" s="2"/>
      <c r="XV42" s="2"/>
      <c r="XW42" s="17"/>
      <c r="XX42" s="8"/>
      <c r="XY42" s="18"/>
      <c r="XZ42" s="19">
        <f t="shared" si="91"/>
        <v>0</v>
      </c>
      <c r="YB42" s="2"/>
      <c r="YC42" s="2"/>
      <c r="YD42" s="17"/>
      <c r="YE42" s="8"/>
      <c r="YF42" s="18"/>
      <c r="YG42" s="19">
        <f t="shared" si="92"/>
        <v>0</v>
      </c>
      <c r="YI42" s="2"/>
      <c r="YJ42" s="2"/>
      <c r="YK42" s="17"/>
      <c r="YL42" s="8"/>
      <c r="YM42" s="18"/>
      <c r="YN42" s="19">
        <f t="shared" si="93"/>
        <v>0</v>
      </c>
      <c r="YP42" s="8"/>
      <c r="YQ42" s="2"/>
      <c r="YR42" s="186"/>
      <c r="YS42" s="8"/>
      <c r="YT42" s="18"/>
      <c r="YU42" s="19">
        <f t="shared" si="94"/>
        <v>0</v>
      </c>
      <c r="YW42" s="2"/>
      <c r="YX42" s="2"/>
      <c r="YY42" s="17"/>
      <c r="YZ42" s="8"/>
      <c r="ZA42" s="18"/>
      <c r="ZB42" s="19">
        <f t="shared" si="95"/>
        <v>0</v>
      </c>
      <c r="ZD42" s="2"/>
      <c r="ZE42" s="2"/>
      <c r="ZF42" s="17"/>
      <c r="ZG42" s="8"/>
      <c r="ZH42" s="18"/>
      <c r="ZI42" s="19">
        <f t="shared" si="96"/>
        <v>0</v>
      </c>
      <c r="ZK42" s="2"/>
      <c r="ZL42" s="2"/>
      <c r="ZM42" s="17"/>
      <c r="ZN42" s="8"/>
      <c r="ZO42" s="18"/>
      <c r="ZP42" s="19">
        <f t="shared" si="97"/>
        <v>0</v>
      </c>
      <c r="ZR42" s="2"/>
      <c r="ZS42" s="2"/>
      <c r="ZT42" s="17"/>
      <c r="ZU42" s="8"/>
      <c r="ZV42" s="18"/>
      <c r="ZW42" s="19">
        <f t="shared" si="98"/>
        <v>0</v>
      </c>
      <c r="ZY42" s="2"/>
      <c r="ZZ42" s="2"/>
      <c r="AAA42" s="17"/>
      <c r="AAB42" s="8"/>
      <c r="AAC42" s="18"/>
      <c r="AAD42" s="19">
        <f t="shared" si="99"/>
        <v>0</v>
      </c>
      <c r="AAF42" s="2"/>
      <c r="AAG42" s="2"/>
      <c r="AAH42" s="17"/>
      <c r="AAI42" s="8"/>
      <c r="AAJ42" s="18"/>
      <c r="AAK42" s="19">
        <f t="shared" si="100"/>
        <v>0</v>
      </c>
      <c r="AAM42" s="2"/>
      <c r="AAN42" s="2"/>
      <c r="AAO42" s="17"/>
      <c r="AAP42" s="8"/>
      <c r="AAQ42" s="18"/>
      <c r="AAR42" s="19">
        <f t="shared" si="101"/>
        <v>0</v>
      </c>
      <c r="AAT42" s="2"/>
      <c r="AAU42" s="2"/>
      <c r="AAV42" s="17"/>
      <c r="AAW42" s="8"/>
      <c r="AAX42" s="18"/>
      <c r="AAY42" s="19">
        <f t="shared" si="137"/>
        <v>0</v>
      </c>
      <c r="ABA42" s="2"/>
      <c r="ABB42" s="2"/>
      <c r="ABC42" s="17"/>
      <c r="ABD42" s="8"/>
      <c r="ABE42" s="18"/>
      <c r="ABF42" s="19">
        <f t="shared" si="102"/>
        <v>0</v>
      </c>
      <c r="ABH42" s="2"/>
      <c r="ABI42" s="2"/>
      <c r="ABJ42" s="17"/>
      <c r="ABK42" s="8"/>
      <c r="ABL42" s="18"/>
      <c r="ABM42" s="19">
        <f t="shared" si="103"/>
        <v>0</v>
      </c>
      <c r="ABO42" s="2"/>
      <c r="ABP42" s="2"/>
      <c r="ABQ42" s="17"/>
      <c r="ABR42" s="8"/>
      <c r="ABS42" s="18"/>
      <c r="ABT42" s="19">
        <f t="shared" si="139"/>
        <v>0</v>
      </c>
      <c r="ABV42" s="2"/>
      <c r="ABW42" s="2"/>
      <c r="ABX42" s="17"/>
      <c r="ABY42" s="8"/>
      <c r="ABZ42" s="18"/>
      <c r="ACA42" s="19">
        <f t="shared" si="104"/>
        <v>0</v>
      </c>
      <c r="ACC42" s="2"/>
      <c r="ACD42" s="2"/>
      <c r="ACE42" s="17"/>
      <c r="ACF42" s="8"/>
      <c r="ACG42" s="18"/>
      <c r="ACH42" s="19">
        <f t="shared" si="105"/>
        <v>0</v>
      </c>
      <c r="ACJ42" s="2"/>
      <c r="ACK42" s="2"/>
      <c r="ACL42" s="17"/>
      <c r="ACM42" s="8"/>
      <c r="ACN42" s="18"/>
      <c r="ACO42" s="19">
        <f t="shared" si="106"/>
        <v>0</v>
      </c>
      <c r="ACQ42" s="2"/>
      <c r="ACR42" s="2"/>
      <c r="ACS42" s="17"/>
      <c r="ACT42" s="8"/>
      <c r="ACU42" s="18"/>
      <c r="ACV42" s="19">
        <f t="shared" si="138"/>
        <v>0</v>
      </c>
      <c r="ACX42" s="2"/>
      <c r="ACY42" s="2"/>
      <c r="ACZ42" s="17"/>
      <c r="ADA42" s="8"/>
      <c r="ADB42" s="18"/>
      <c r="ADC42" s="19">
        <f t="shared" si="107"/>
        <v>0</v>
      </c>
      <c r="ADE42" s="2"/>
      <c r="ADF42" s="2"/>
      <c r="ADG42" s="17"/>
      <c r="ADH42" s="8"/>
      <c r="ADI42" s="18"/>
      <c r="ADJ42" s="19">
        <f t="shared" si="108"/>
        <v>0</v>
      </c>
      <c r="ADL42" s="2"/>
      <c r="ADM42" s="2"/>
      <c r="ADN42" s="17"/>
      <c r="ADO42" s="8"/>
      <c r="ADP42" s="18"/>
      <c r="ADQ42" s="19">
        <f t="shared" si="109"/>
        <v>0</v>
      </c>
      <c r="ADS42" s="2"/>
      <c r="ADT42" s="2"/>
      <c r="ADU42" s="17"/>
      <c r="ADV42" s="8"/>
      <c r="ADW42" s="18"/>
      <c r="ADX42" s="19">
        <f t="shared" si="110"/>
        <v>0</v>
      </c>
      <c r="ADZ42" s="2"/>
      <c r="AEA42" s="2"/>
      <c r="AEB42" s="17"/>
      <c r="AEC42" s="8"/>
      <c r="AED42" s="18"/>
      <c r="AEE42" s="19">
        <f t="shared" si="111"/>
        <v>0</v>
      </c>
      <c r="AEG42" s="2"/>
      <c r="AEH42" s="2"/>
      <c r="AEI42" s="17"/>
      <c r="AEJ42" s="8"/>
      <c r="AEK42" s="18"/>
      <c r="AEL42" s="19">
        <f t="shared" si="112"/>
        <v>0</v>
      </c>
      <c r="AEN42" s="2"/>
      <c r="AEO42" s="2"/>
      <c r="AEP42" s="17"/>
      <c r="AEQ42" s="8"/>
      <c r="AER42" s="18"/>
      <c r="AES42" s="19">
        <f t="shared" si="113"/>
        <v>0</v>
      </c>
      <c r="AEU42" s="2"/>
      <c r="AEV42" s="2"/>
      <c r="AEW42" s="17"/>
      <c r="AEX42" s="8"/>
      <c r="AEY42" s="18"/>
      <c r="AEZ42" s="19">
        <f t="shared" si="144"/>
        <v>0</v>
      </c>
      <c r="AFB42" s="2"/>
      <c r="AFC42" s="2"/>
      <c r="AFD42" s="17"/>
      <c r="AFE42" s="8"/>
      <c r="AFF42" s="18"/>
      <c r="AFG42" s="19">
        <f t="shared" si="115"/>
        <v>0</v>
      </c>
      <c r="AFI42" s="2"/>
      <c r="AFJ42" s="2"/>
      <c r="AFK42" s="17"/>
      <c r="AFL42" s="8"/>
      <c r="AFM42" s="18"/>
      <c r="AFN42" s="19">
        <f t="shared" si="116"/>
        <v>0</v>
      </c>
      <c r="AFP42" s="2"/>
      <c r="AFQ42" s="2"/>
      <c r="AFR42" s="17"/>
      <c r="AFS42" s="8"/>
      <c r="AFT42" s="18"/>
      <c r="AFU42" s="19">
        <f t="shared" si="117"/>
        <v>0</v>
      </c>
      <c r="AFW42" s="2"/>
      <c r="AFX42" s="2"/>
      <c r="AFY42" s="17"/>
      <c r="AFZ42" s="8"/>
      <c r="AGA42" s="18"/>
      <c r="AGB42" s="19">
        <f t="shared" si="118"/>
        <v>0</v>
      </c>
      <c r="AGD42" s="2"/>
      <c r="AGE42" s="2"/>
      <c r="AGF42" s="17"/>
      <c r="AGG42" s="8"/>
      <c r="AGH42" s="18"/>
      <c r="AGI42" s="19">
        <f t="shared" si="119"/>
        <v>0</v>
      </c>
      <c r="AGK42" s="2"/>
      <c r="AGL42" s="2"/>
      <c r="AGM42" s="17"/>
      <c r="AGN42" s="8"/>
      <c r="AGO42" s="18"/>
      <c r="AGP42" s="19">
        <f t="shared" si="145"/>
        <v>0</v>
      </c>
      <c r="AGR42" s="2"/>
      <c r="AGS42" s="2"/>
      <c r="AGT42" s="17"/>
      <c r="AGU42" s="8"/>
      <c r="AGV42" s="18"/>
      <c r="AGW42" s="19">
        <f t="shared" si="121"/>
        <v>0</v>
      </c>
      <c r="AGY42" s="2"/>
      <c r="AGZ42" s="2"/>
      <c r="AHA42" s="17"/>
      <c r="AHB42" s="8"/>
      <c r="AHC42" s="18"/>
      <c r="AHD42" s="19">
        <f t="shared" si="122"/>
        <v>0</v>
      </c>
      <c r="AHF42" s="2"/>
      <c r="AHG42" s="2"/>
      <c r="AHH42" s="17"/>
      <c r="AHI42" s="8"/>
      <c r="AHJ42" s="18"/>
      <c r="AHK42" s="19">
        <f t="shared" si="123"/>
        <v>0</v>
      </c>
      <c r="AHM42" s="2"/>
      <c r="AHN42" s="2"/>
      <c r="AHO42" s="17"/>
      <c r="AHP42" s="8"/>
      <c r="AHQ42" s="18"/>
      <c r="AHR42" s="19">
        <f t="shared" si="124"/>
        <v>0</v>
      </c>
      <c r="AHT42" s="2"/>
      <c r="AHU42" s="2"/>
      <c r="AHV42" s="17"/>
      <c r="AHW42" s="8"/>
      <c r="AHX42" s="18"/>
      <c r="AHY42" s="19">
        <f t="shared" si="125"/>
        <v>0</v>
      </c>
      <c r="AIA42" s="2"/>
      <c r="AIB42" s="2"/>
      <c r="AIC42" s="17"/>
      <c r="AID42" s="8"/>
      <c r="AIE42" s="18"/>
      <c r="AIF42" s="19">
        <f t="shared" si="126"/>
        <v>0</v>
      </c>
      <c r="AIH42" s="2"/>
      <c r="AII42" s="2"/>
      <c r="AIJ42" s="17"/>
      <c r="AIK42" s="8"/>
      <c r="AIL42" s="18"/>
      <c r="AIM42" s="19">
        <f t="shared" si="127"/>
        <v>0</v>
      </c>
      <c r="AIO42" s="2"/>
      <c r="AIP42" s="2"/>
      <c r="AIQ42" s="17"/>
      <c r="AIR42" s="8"/>
      <c r="AIS42" s="18"/>
      <c r="AIT42" s="19">
        <f t="shared" si="128"/>
        <v>0</v>
      </c>
      <c r="AIV42" s="2"/>
      <c r="AIW42" s="2"/>
      <c r="AIX42" s="17"/>
      <c r="AIY42" s="8"/>
      <c r="AIZ42" s="18"/>
      <c r="AJA42" s="19">
        <f t="shared" si="129"/>
        <v>0</v>
      </c>
      <c r="AJC42" s="2"/>
      <c r="AJD42" s="2"/>
      <c r="AJE42" s="17"/>
      <c r="AJF42" s="8"/>
      <c r="AJG42" s="18"/>
      <c r="AJH42" s="19">
        <f t="shared" si="130"/>
        <v>0</v>
      </c>
      <c r="AJK42" s="2"/>
      <c r="AJL42" s="17"/>
      <c r="AJM42" s="8"/>
      <c r="AJN42" s="18"/>
      <c r="AJO42" s="19">
        <f t="shared" si="131"/>
        <v>0</v>
      </c>
      <c r="AJQ42" s="2"/>
      <c r="AJR42" s="2"/>
      <c r="AJS42" s="17"/>
      <c r="AJT42" s="8"/>
      <c r="AJU42" s="18"/>
      <c r="AJV42" s="19">
        <f t="shared" si="132"/>
        <v>0</v>
      </c>
      <c r="AJX42" s="2"/>
      <c r="AJY42" s="2"/>
      <c r="AJZ42" s="17"/>
      <c r="AKA42" s="8"/>
      <c r="AKB42" s="18"/>
      <c r="AKC42" s="19">
        <f t="shared" si="133"/>
        <v>0</v>
      </c>
      <c r="AKE42" s="2"/>
      <c r="AKF42" s="2"/>
      <c r="AKG42" s="17"/>
      <c r="AKH42" s="18"/>
      <c r="AKI42" s="18"/>
      <c r="AKJ42" s="19">
        <f t="shared" si="134"/>
        <v>0</v>
      </c>
    </row>
    <row r="43" spans="1:972">
      <c r="A43" s="2"/>
      <c r="B43" s="2"/>
      <c r="C43" s="17"/>
      <c r="D43" s="8"/>
      <c r="E43" s="18"/>
      <c r="F43" s="19">
        <f>F42+C43-E43</f>
        <v>0</v>
      </c>
      <c r="H43" s="2"/>
      <c r="I43" s="2"/>
      <c r="J43" s="17"/>
      <c r="K43" s="8"/>
      <c r="L43" s="18"/>
      <c r="M43" s="19">
        <f t="shared" si="140"/>
        <v>0</v>
      </c>
      <c r="O43" s="2"/>
      <c r="P43" s="2"/>
      <c r="Q43" s="17"/>
      <c r="R43" s="8"/>
      <c r="S43" s="18"/>
      <c r="T43" s="19">
        <f t="shared" si="4"/>
        <v>0</v>
      </c>
      <c r="V43" s="2"/>
      <c r="W43" s="2"/>
      <c r="X43" s="17"/>
      <c r="Y43" s="8"/>
      <c r="Z43" s="18"/>
      <c r="AA43" s="19">
        <f t="shared" si="5"/>
        <v>0</v>
      </c>
      <c r="AC43" s="2"/>
      <c r="AD43" s="2"/>
      <c r="AE43" s="17"/>
      <c r="AF43" s="8"/>
      <c r="AG43" s="18"/>
      <c r="AH43" s="19">
        <f t="shared" si="143"/>
        <v>0</v>
      </c>
      <c r="AJ43" s="2"/>
      <c r="AK43" s="2"/>
      <c r="AL43" s="17"/>
      <c r="AM43" s="8"/>
      <c r="AN43" s="18"/>
      <c r="AO43" s="19">
        <f t="shared" si="7"/>
        <v>0</v>
      </c>
      <c r="AQ43" s="2"/>
      <c r="AR43" s="2"/>
      <c r="AS43" s="17"/>
      <c r="AT43" s="8"/>
      <c r="AU43" s="18"/>
      <c r="AV43" s="19">
        <f t="shared" si="8"/>
        <v>0</v>
      </c>
      <c r="AX43" s="2"/>
      <c r="AY43" s="2"/>
      <c r="AZ43" s="17"/>
      <c r="BA43" s="8"/>
      <c r="BB43" s="18"/>
      <c r="BC43" s="19">
        <f t="shared" si="9"/>
        <v>0</v>
      </c>
      <c r="BE43" s="2"/>
      <c r="BF43" s="2"/>
      <c r="BG43" s="17"/>
      <c r="BH43" s="8"/>
      <c r="BI43" s="18"/>
      <c r="BJ43" s="19">
        <f t="shared" si="10"/>
        <v>0</v>
      </c>
      <c r="BL43" s="2"/>
      <c r="BM43" s="2"/>
      <c r="BN43" s="17"/>
      <c r="BO43" s="8"/>
      <c r="BP43" s="18"/>
      <c r="BQ43" s="19">
        <f t="shared" si="136"/>
        <v>0</v>
      </c>
      <c r="BS43" s="2"/>
      <c r="BT43" s="2"/>
      <c r="BU43" s="17"/>
      <c r="BV43" s="8"/>
      <c r="BW43" s="18"/>
      <c r="BX43" s="19">
        <f t="shared" si="11"/>
        <v>0</v>
      </c>
      <c r="BZ43" s="2"/>
      <c r="CA43" s="2"/>
      <c r="CB43" s="17"/>
      <c r="CC43" s="8"/>
      <c r="CD43" s="18"/>
      <c r="CE43" s="19">
        <f t="shared" si="135"/>
        <v>0</v>
      </c>
      <c r="CG43" s="2"/>
      <c r="CH43" s="2"/>
      <c r="CI43" s="17"/>
      <c r="CJ43" s="8"/>
      <c r="CK43" s="18"/>
      <c r="CL43" s="19">
        <f t="shared" si="141"/>
        <v>0</v>
      </c>
      <c r="CN43" s="2"/>
      <c r="CO43" s="2"/>
      <c r="CP43" s="17"/>
      <c r="CQ43" s="8"/>
      <c r="CR43" s="18"/>
      <c r="CS43" s="19">
        <f t="shared" si="146"/>
        <v>0</v>
      </c>
      <c r="CU43" s="2"/>
      <c r="CV43" s="2"/>
      <c r="CW43" s="17"/>
      <c r="CX43" s="8"/>
      <c r="CY43" s="18"/>
      <c r="CZ43" s="19">
        <f t="shared" si="14"/>
        <v>0</v>
      </c>
      <c r="DB43" s="2"/>
      <c r="DC43" s="2"/>
      <c r="DD43" s="17"/>
      <c r="DE43" s="8"/>
      <c r="DF43" s="18"/>
      <c r="DG43" s="19">
        <f t="shared" si="15"/>
        <v>0</v>
      </c>
      <c r="DI43" s="2"/>
      <c r="DJ43" s="2"/>
      <c r="DK43" s="17"/>
      <c r="DL43" s="8"/>
      <c r="DM43" s="18"/>
      <c r="DN43" s="19">
        <f t="shared" si="16"/>
        <v>0</v>
      </c>
      <c r="DP43" s="2"/>
      <c r="DQ43" s="2"/>
      <c r="DR43" s="17"/>
      <c r="DS43" s="8"/>
      <c r="DT43" s="18"/>
      <c r="DU43" s="19">
        <f t="shared" si="17"/>
        <v>0</v>
      </c>
      <c r="DW43" s="2"/>
      <c r="DX43" s="2"/>
      <c r="DY43" s="17"/>
      <c r="DZ43" s="8"/>
      <c r="EA43" s="18"/>
      <c r="EB43" s="19">
        <f t="shared" si="18"/>
        <v>0</v>
      </c>
      <c r="ED43" s="2"/>
      <c r="EE43" s="2"/>
      <c r="EF43" s="17"/>
      <c r="EG43" s="8"/>
      <c r="EH43" s="18"/>
      <c r="EI43" s="19">
        <f t="shared" si="19"/>
        <v>0</v>
      </c>
      <c r="EK43" s="2"/>
      <c r="EL43" s="2"/>
      <c r="EM43" s="17"/>
      <c r="EN43" s="8"/>
      <c r="EO43" s="18"/>
      <c r="EP43" s="19">
        <f t="shared" si="20"/>
        <v>0</v>
      </c>
      <c r="ER43" s="2"/>
      <c r="ES43" s="2"/>
      <c r="ET43" s="17"/>
      <c r="EU43" s="8"/>
      <c r="EV43" s="18"/>
      <c r="EW43" s="19">
        <f t="shared" si="21"/>
        <v>0</v>
      </c>
      <c r="EY43" s="2"/>
      <c r="EZ43" s="2"/>
      <c r="FA43" s="17"/>
      <c r="FB43" s="8"/>
      <c r="FC43" s="18"/>
      <c r="FD43" s="19">
        <f t="shared" si="22"/>
        <v>0</v>
      </c>
      <c r="FF43" s="2"/>
      <c r="FG43" s="2"/>
      <c r="FH43" s="186"/>
      <c r="FI43" s="36"/>
      <c r="FJ43" s="18"/>
      <c r="FK43" s="187">
        <f t="shared" si="23"/>
        <v>0</v>
      </c>
      <c r="FM43" s="2"/>
      <c r="FN43" s="2"/>
      <c r="FO43" s="186"/>
      <c r="FP43" s="36"/>
      <c r="FQ43" s="18"/>
      <c r="FR43" s="187">
        <f t="shared" si="24"/>
        <v>0</v>
      </c>
      <c r="FT43" s="2"/>
      <c r="FU43" s="2"/>
      <c r="FV43" s="17"/>
      <c r="FW43" s="8"/>
      <c r="FX43" s="18"/>
      <c r="FY43" s="19">
        <f t="shared" si="25"/>
        <v>0</v>
      </c>
      <c r="GA43" s="2"/>
      <c r="GB43" s="2"/>
      <c r="GC43" s="17"/>
      <c r="GD43" s="8"/>
      <c r="GE43" s="18"/>
      <c r="GF43" s="19">
        <f t="shared" si="142"/>
        <v>0</v>
      </c>
      <c r="GH43" s="2"/>
      <c r="GI43" s="2"/>
      <c r="GJ43" s="17"/>
      <c r="GK43" s="8"/>
      <c r="GL43" s="18"/>
      <c r="GM43" s="19">
        <f t="shared" si="27"/>
        <v>0</v>
      </c>
      <c r="GO43" s="2"/>
      <c r="GP43" s="2"/>
      <c r="GQ43" s="17"/>
      <c r="GR43" s="8"/>
      <c r="GS43" s="18"/>
      <c r="GT43" s="19">
        <f t="shared" si="28"/>
        <v>0</v>
      </c>
      <c r="GV43" s="2"/>
      <c r="GW43" s="2"/>
      <c r="GX43" s="17"/>
      <c r="GY43" s="8"/>
      <c r="GZ43" s="18"/>
      <c r="HA43" s="19">
        <f t="shared" si="29"/>
        <v>0</v>
      </c>
      <c r="HC43" s="2"/>
      <c r="HD43" s="2"/>
      <c r="HE43" s="17"/>
      <c r="HF43" s="8"/>
      <c r="HG43" s="18"/>
      <c r="HH43" s="19">
        <f t="shared" si="30"/>
        <v>0</v>
      </c>
      <c r="HJ43" s="2"/>
      <c r="HK43" s="2"/>
      <c r="HL43" s="17"/>
      <c r="HM43" s="8"/>
      <c r="HN43" s="18"/>
      <c r="HO43" s="19">
        <f t="shared" si="31"/>
        <v>0</v>
      </c>
      <c r="HQ43" s="2"/>
      <c r="HR43" s="2"/>
      <c r="HS43" s="17"/>
      <c r="HT43" s="8"/>
      <c r="HU43" s="18"/>
      <c r="HV43" s="19">
        <f t="shared" si="32"/>
        <v>0</v>
      </c>
      <c r="HX43" s="2"/>
      <c r="HY43" s="2"/>
      <c r="HZ43" s="17"/>
      <c r="IA43" s="8"/>
      <c r="IB43" s="18"/>
      <c r="IC43" s="19">
        <f t="shared" si="33"/>
        <v>0</v>
      </c>
      <c r="IE43" s="2"/>
      <c r="IF43" s="2"/>
      <c r="IG43" s="17"/>
      <c r="IH43" s="8"/>
      <c r="II43" s="18"/>
      <c r="IJ43" s="19">
        <f t="shared" si="34"/>
        <v>0</v>
      </c>
      <c r="IL43" s="2"/>
      <c r="IM43" s="2"/>
      <c r="IN43" s="17"/>
      <c r="IO43" s="8"/>
      <c r="IP43" s="18"/>
      <c r="IQ43" s="19">
        <f t="shared" si="35"/>
        <v>0</v>
      </c>
      <c r="IS43" s="8"/>
      <c r="IT43" s="2"/>
      <c r="IU43" s="17"/>
      <c r="IV43" s="36"/>
      <c r="IW43" s="18"/>
      <c r="IX43" s="19">
        <f t="shared" si="36"/>
        <v>0</v>
      </c>
      <c r="IZ43" s="8"/>
      <c r="JA43" s="2"/>
      <c r="JB43" s="17"/>
      <c r="JC43" s="36"/>
      <c r="JD43" s="18"/>
      <c r="JE43" s="19">
        <f t="shared" si="37"/>
        <v>0</v>
      </c>
      <c r="JG43" s="8"/>
      <c r="JH43" s="2"/>
      <c r="JI43" s="17"/>
      <c r="JJ43" s="36"/>
      <c r="JK43" s="18"/>
      <c r="JL43" s="19">
        <f t="shared" si="38"/>
        <v>0</v>
      </c>
      <c r="JN43" s="8"/>
      <c r="JO43" s="2"/>
      <c r="JP43" s="17"/>
      <c r="JQ43" s="36"/>
      <c r="JR43" s="18"/>
      <c r="JS43" s="19">
        <f t="shared" si="39"/>
        <v>0</v>
      </c>
      <c r="JU43" s="8"/>
      <c r="JV43" s="2"/>
      <c r="JW43" s="17"/>
      <c r="JX43" s="36"/>
      <c r="JY43" s="18"/>
      <c r="JZ43" s="19">
        <f t="shared" si="40"/>
        <v>0</v>
      </c>
      <c r="KB43" s="8"/>
      <c r="KC43" s="2"/>
      <c r="KD43" s="17"/>
      <c r="KE43" s="36"/>
      <c r="KF43" s="18"/>
      <c r="KG43" s="19">
        <f t="shared" si="41"/>
        <v>0</v>
      </c>
      <c r="KI43" s="8"/>
      <c r="KJ43" s="2"/>
      <c r="KK43" s="17"/>
      <c r="KL43" s="36"/>
      <c r="KM43" s="18"/>
      <c r="KN43" s="19">
        <f t="shared" si="42"/>
        <v>0</v>
      </c>
      <c r="KP43" s="8"/>
      <c r="KQ43" s="2"/>
      <c r="KR43" s="17"/>
      <c r="KS43" s="36"/>
      <c r="KT43" s="18"/>
      <c r="KU43" s="19">
        <f t="shared" si="43"/>
        <v>0</v>
      </c>
      <c r="KW43" s="8"/>
      <c r="KX43" s="2"/>
      <c r="KY43" s="17"/>
      <c r="KZ43" s="36"/>
      <c r="LA43" s="18"/>
      <c r="LB43" s="19">
        <f t="shared" si="44"/>
        <v>0</v>
      </c>
      <c r="LD43" s="8"/>
      <c r="LE43" s="2"/>
      <c r="LF43" s="17"/>
      <c r="LG43" s="36"/>
      <c r="LH43" s="18"/>
      <c r="LI43" s="19">
        <f t="shared" si="45"/>
        <v>0</v>
      </c>
      <c r="LK43" s="8"/>
      <c r="LL43" s="2"/>
      <c r="LM43" s="17"/>
      <c r="LN43" s="36"/>
      <c r="LO43" s="18"/>
      <c r="LP43" s="19">
        <f t="shared" si="46"/>
        <v>0</v>
      </c>
      <c r="LR43" s="8"/>
      <c r="LS43" s="2"/>
      <c r="LT43" s="17"/>
      <c r="LU43" s="36"/>
      <c r="LV43" s="18"/>
      <c r="LW43" s="19">
        <f t="shared" si="47"/>
        <v>0</v>
      </c>
      <c r="LY43" s="8"/>
      <c r="LZ43" s="2"/>
      <c r="MA43" s="17"/>
      <c r="MB43" s="36"/>
      <c r="MC43" s="18"/>
      <c r="MD43" s="19">
        <f t="shared" si="48"/>
        <v>0</v>
      </c>
      <c r="MF43" s="2"/>
      <c r="MG43" s="2"/>
      <c r="MH43" s="17"/>
      <c r="MI43" s="8"/>
      <c r="MJ43" s="18"/>
      <c r="MK43" s="19">
        <f t="shared" si="49"/>
        <v>0</v>
      </c>
      <c r="MM43" s="2"/>
      <c r="MN43" s="2"/>
      <c r="MO43" s="17"/>
      <c r="MP43" s="8"/>
      <c r="MQ43" s="18"/>
      <c r="MR43" s="19">
        <f t="shared" si="50"/>
        <v>0</v>
      </c>
      <c r="MT43" s="2"/>
      <c r="MU43" s="2"/>
      <c r="MV43" s="17"/>
      <c r="MW43" s="8"/>
      <c r="MX43" s="18"/>
      <c r="MY43" s="19">
        <f t="shared" si="51"/>
        <v>0</v>
      </c>
      <c r="NA43" s="2"/>
      <c r="NB43" s="2"/>
      <c r="NC43" s="17"/>
      <c r="ND43" s="8"/>
      <c r="NE43" s="18"/>
      <c r="NF43" s="19">
        <f t="shared" si="52"/>
        <v>0</v>
      </c>
      <c r="NH43" s="2"/>
      <c r="NI43" s="2"/>
      <c r="NJ43" s="17"/>
      <c r="NK43" s="8"/>
      <c r="NL43" s="18"/>
      <c r="NM43" s="19">
        <f t="shared" si="53"/>
        <v>0</v>
      </c>
      <c r="NO43" s="2"/>
      <c r="NP43" s="2"/>
      <c r="NQ43" s="17"/>
      <c r="NR43" s="8"/>
      <c r="NS43" s="18"/>
      <c r="NT43" s="19">
        <f t="shared" si="54"/>
        <v>0</v>
      </c>
      <c r="NV43" s="2"/>
      <c r="NW43" s="2"/>
      <c r="NX43" s="17"/>
      <c r="NY43" s="8"/>
      <c r="NZ43" s="18"/>
      <c r="OA43" s="19">
        <f t="shared" si="55"/>
        <v>0</v>
      </c>
      <c r="OC43" s="2"/>
      <c r="OD43" s="2"/>
      <c r="OE43" s="17"/>
      <c r="OF43" s="8"/>
      <c r="OG43" s="18"/>
      <c r="OH43" s="19">
        <f t="shared" si="56"/>
        <v>0</v>
      </c>
      <c r="OJ43" s="2"/>
      <c r="OK43" s="2"/>
      <c r="OL43" s="17"/>
      <c r="OM43" s="8"/>
      <c r="ON43" s="18"/>
      <c r="OO43" s="19">
        <f t="shared" si="57"/>
        <v>0</v>
      </c>
      <c r="OQ43" s="2"/>
      <c r="OR43" s="2"/>
      <c r="OS43" s="17"/>
      <c r="OT43" s="8"/>
      <c r="OU43" s="18"/>
      <c r="OV43" s="19">
        <f t="shared" si="58"/>
        <v>0</v>
      </c>
      <c r="OX43" s="2"/>
      <c r="OY43" s="2"/>
      <c r="OZ43" s="17"/>
      <c r="PA43" s="8"/>
      <c r="PB43" s="18"/>
      <c r="PC43" s="19">
        <f t="shared" si="59"/>
        <v>0</v>
      </c>
      <c r="PE43" s="2"/>
      <c r="PF43" s="2"/>
      <c r="PG43" s="17"/>
      <c r="PH43" s="8"/>
      <c r="PI43" s="18"/>
      <c r="PJ43" s="19">
        <f t="shared" si="60"/>
        <v>0</v>
      </c>
      <c r="PL43" s="2"/>
      <c r="PM43" s="2"/>
      <c r="PN43" s="17"/>
      <c r="PO43" s="8"/>
      <c r="PP43" s="18"/>
      <c r="PQ43" s="19">
        <f t="shared" si="61"/>
        <v>0</v>
      </c>
      <c r="PS43" s="2"/>
      <c r="PT43" s="2"/>
      <c r="PU43" s="17"/>
      <c r="PV43" s="8"/>
      <c r="PW43" s="18"/>
      <c r="PX43" s="19">
        <f t="shared" si="62"/>
        <v>0</v>
      </c>
      <c r="PZ43" s="2"/>
      <c r="QA43" s="2"/>
      <c r="QB43" s="17"/>
      <c r="QC43" s="8"/>
      <c r="QD43" s="18"/>
      <c r="QE43" s="19">
        <f t="shared" si="63"/>
        <v>0</v>
      </c>
      <c r="QG43" s="2"/>
      <c r="QH43" s="2"/>
      <c r="QI43" s="17"/>
      <c r="QJ43" s="8"/>
      <c r="QK43" s="18"/>
      <c r="QL43" s="19">
        <f t="shared" si="64"/>
        <v>0</v>
      </c>
      <c r="QN43" s="2"/>
      <c r="QO43" s="2"/>
      <c r="QP43" s="17"/>
      <c r="QQ43" s="8"/>
      <c r="QR43" s="18"/>
      <c r="QS43" s="19">
        <f t="shared" si="65"/>
        <v>0</v>
      </c>
      <c r="QU43" s="2"/>
      <c r="QV43" s="2"/>
      <c r="QW43" s="17"/>
      <c r="QX43" s="8"/>
      <c r="QY43" s="18"/>
      <c r="QZ43" s="19">
        <f t="shared" si="66"/>
        <v>0</v>
      </c>
      <c r="RB43" s="2"/>
      <c r="RC43" s="2"/>
      <c r="RD43" s="17"/>
      <c r="RE43" s="8"/>
      <c r="RF43" s="18"/>
      <c r="RG43" s="19">
        <f t="shared" si="67"/>
        <v>0</v>
      </c>
      <c r="RI43" s="2"/>
      <c r="RJ43" s="2"/>
      <c r="RK43" s="17"/>
      <c r="RL43" s="8"/>
      <c r="RM43" s="18"/>
      <c r="RN43" s="19">
        <f t="shared" si="68"/>
        <v>0</v>
      </c>
      <c r="RP43" s="2"/>
      <c r="RQ43" s="2"/>
      <c r="RR43" s="17"/>
      <c r="RS43" s="8"/>
      <c r="RT43" s="18"/>
      <c r="RU43" s="19">
        <f t="shared" si="69"/>
        <v>0</v>
      </c>
      <c r="RW43" s="2"/>
      <c r="RX43" s="2"/>
      <c r="RY43" s="17"/>
      <c r="RZ43" s="8"/>
      <c r="SA43" s="18"/>
      <c r="SB43" s="19">
        <f t="shared" si="70"/>
        <v>0</v>
      </c>
      <c r="SD43" s="2"/>
      <c r="SE43" s="2"/>
      <c r="SF43" s="17"/>
      <c r="SG43" s="8"/>
      <c r="SH43" s="18"/>
      <c r="SI43" s="19">
        <f t="shared" si="71"/>
        <v>0</v>
      </c>
      <c r="SK43" s="2"/>
      <c r="SL43" s="2"/>
      <c r="SM43" s="17"/>
      <c r="SN43" s="8"/>
      <c r="SO43" s="18"/>
      <c r="SP43" s="19">
        <f t="shared" si="72"/>
        <v>0</v>
      </c>
      <c r="SR43" s="2"/>
      <c r="SS43" s="2"/>
      <c r="ST43" s="17"/>
      <c r="SU43" s="8"/>
      <c r="SV43" s="18"/>
      <c r="SW43" s="19">
        <f t="shared" si="73"/>
        <v>0</v>
      </c>
      <c r="SY43" s="2"/>
      <c r="SZ43" s="2"/>
      <c r="TA43" s="17"/>
      <c r="TB43" s="8"/>
      <c r="TC43" s="18"/>
      <c r="TD43" s="19">
        <f t="shared" si="74"/>
        <v>0</v>
      </c>
      <c r="TF43" s="2"/>
      <c r="TG43" s="2"/>
      <c r="TH43" s="17"/>
      <c r="TI43" s="8"/>
      <c r="TJ43" s="18"/>
      <c r="TK43" s="19">
        <f t="shared" si="75"/>
        <v>0</v>
      </c>
      <c r="TM43" s="2"/>
      <c r="TN43" s="2"/>
      <c r="TO43" s="17"/>
      <c r="TP43" s="8"/>
      <c r="TQ43" s="18"/>
      <c r="TR43" s="19">
        <f t="shared" si="76"/>
        <v>0</v>
      </c>
      <c r="TT43" s="8"/>
      <c r="TU43" s="406"/>
      <c r="TV43" s="17"/>
      <c r="TW43" s="8"/>
      <c r="TX43" s="18"/>
      <c r="TY43" s="19">
        <f t="shared" si="77"/>
        <v>0</v>
      </c>
      <c r="UA43" s="2"/>
      <c r="UB43" s="2"/>
      <c r="UC43" s="17"/>
      <c r="UD43" s="8"/>
      <c r="UE43" s="18"/>
      <c r="UF43" s="19">
        <f t="shared" si="78"/>
        <v>0</v>
      </c>
      <c r="UH43" s="2"/>
      <c r="UI43" s="2"/>
      <c r="UJ43" s="17"/>
      <c r="UK43" s="8"/>
      <c r="UL43" s="18"/>
      <c r="UM43" s="19">
        <f t="shared" si="79"/>
        <v>0</v>
      </c>
      <c r="UO43" s="2"/>
      <c r="UP43" s="2"/>
      <c r="UQ43" s="17"/>
      <c r="UR43" s="8"/>
      <c r="US43" s="18"/>
      <c r="UT43" s="19">
        <f t="shared" si="80"/>
        <v>0</v>
      </c>
      <c r="UV43" s="128"/>
      <c r="UW43" s="37"/>
      <c r="UX43" s="188"/>
      <c r="UY43" s="111"/>
      <c r="UZ43" s="30"/>
      <c r="VA43" s="187">
        <f t="shared" si="81"/>
        <v>0</v>
      </c>
      <c r="VC43" s="8"/>
      <c r="VD43" s="37"/>
      <c r="VE43" s="188"/>
      <c r="VF43" s="209"/>
      <c r="VG43" s="18"/>
      <c r="VH43" s="187">
        <f t="shared" si="82"/>
        <v>0</v>
      </c>
      <c r="VJ43" s="2"/>
      <c r="VK43" s="2"/>
      <c r="VL43" s="17"/>
      <c r="VM43" s="8"/>
      <c r="VN43" s="18"/>
      <c r="VO43" s="19">
        <f t="shared" si="83"/>
        <v>0</v>
      </c>
      <c r="VQ43" s="2"/>
      <c r="VR43" s="2"/>
      <c r="VS43" s="17"/>
      <c r="VT43" s="8"/>
      <c r="VU43" s="18"/>
      <c r="VV43" s="19">
        <f t="shared" si="84"/>
        <v>0</v>
      </c>
      <c r="VX43" s="8"/>
      <c r="VY43" s="2"/>
      <c r="VZ43" s="17"/>
      <c r="WA43" s="8"/>
      <c r="WB43" s="18"/>
      <c r="WC43" s="19">
        <f t="shared" si="85"/>
        <v>0</v>
      </c>
      <c r="WE43" s="2"/>
      <c r="WF43" s="2"/>
      <c r="WG43" s="17"/>
      <c r="WH43" s="8"/>
      <c r="WI43" s="18"/>
      <c r="WJ43" s="19">
        <f t="shared" si="86"/>
        <v>0</v>
      </c>
      <c r="WL43" s="2"/>
      <c r="WM43" s="2"/>
      <c r="WN43" s="17"/>
      <c r="WO43" s="8"/>
      <c r="WP43" s="18"/>
      <c r="WQ43" s="19">
        <f t="shared" si="87"/>
        <v>0</v>
      </c>
      <c r="WS43" s="2"/>
      <c r="WT43" s="2"/>
      <c r="WU43" s="17"/>
      <c r="WV43" s="8"/>
      <c r="WW43" s="18"/>
      <c r="WX43" s="19">
        <f t="shared" si="88"/>
        <v>0</v>
      </c>
      <c r="WZ43" s="2"/>
      <c r="XA43" s="2"/>
      <c r="XB43" s="17"/>
      <c r="XC43" s="8"/>
      <c r="XD43" s="18"/>
      <c r="XE43" s="19">
        <f t="shared" si="0"/>
        <v>0</v>
      </c>
      <c r="XG43" s="2"/>
      <c r="XH43" s="2"/>
      <c r="XI43" s="17"/>
      <c r="XJ43" s="8"/>
      <c r="XK43" s="18"/>
      <c r="XL43" s="19">
        <f t="shared" si="89"/>
        <v>0</v>
      </c>
      <c r="XN43" s="2"/>
      <c r="XO43" s="2"/>
      <c r="XP43" s="17"/>
      <c r="XQ43" s="8"/>
      <c r="XR43" s="18"/>
      <c r="XS43" s="19">
        <f t="shared" si="90"/>
        <v>0</v>
      </c>
      <c r="XU43" s="2"/>
      <c r="XV43" s="2"/>
      <c r="XW43" s="17"/>
      <c r="XX43" s="8"/>
      <c r="XY43" s="18"/>
      <c r="XZ43" s="19">
        <f t="shared" si="91"/>
        <v>0</v>
      </c>
      <c r="YB43" s="2"/>
      <c r="YC43" s="2"/>
      <c r="YD43" s="17"/>
      <c r="YE43" s="8"/>
      <c r="YF43" s="18"/>
      <c r="YG43" s="19">
        <f t="shared" si="92"/>
        <v>0</v>
      </c>
      <c r="YI43" s="2"/>
      <c r="YJ43" s="2"/>
      <c r="YK43" s="17"/>
      <c r="YL43" s="8"/>
      <c r="YM43" s="18"/>
      <c r="YN43" s="19">
        <f t="shared" si="93"/>
        <v>0</v>
      </c>
      <c r="YP43" s="8"/>
      <c r="YQ43" s="2"/>
      <c r="YR43" s="186"/>
      <c r="YS43" s="8"/>
      <c r="YT43" s="18"/>
      <c r="YU43" s="19">
        <f t="shared" si="94"/>
        <v>0</v>
      </c>
      <c r="YW43" s="2"/>
      <c r="YX43" s="2"/>
      <c r="YY43" s="17"/>
      <c r="YZ43" s="8"/>
      <c r="ZA43" s="18"/>
      <c r="ZB43" s="19">
        <f t="shared" si="95"/>
        <v>0</v>
      </c>
      <c r="ZD43" s="2"/>
      <c r="ZE43" s="2"/>
      <c r="ZF43" s="17"/>
      <c r="ZG43" s="8"/>
      <c r="ZH43" s="18"/>
      <c r="ZI43" s="19">
        <f t="shared" si="96"/>
        <v>0</v>
      </c>
      <c r="ZK43" s="2"/>
      <c r="ZL43" s="2"/>
      <c r="ZM43" s="17"/>
      <c r="ZN43" s="8"/>
      <c r="ZO43" s="18"/>
      <c r="ZP43" s="19">
        <f t="shared" si="97"/>
        <v>0</v>
      </c>
      <c r="ZR43" s="2"/>
      <c r="ZS43" s="2"/>
      <c r="ZT43" s="17"/>
      <c r="ZU43" s="8"/>
      <c r="ZV43" s="18"/>
      <c r="ZW43" s="19">
        <f t="shared" si="98"/>
        <v>0</v>
      </c>
      <c r="ZY43" s="2"/>
      <c r="ZZ43" s="2"/>
      <c r="AAA43" s="17"/>
      <c r="AAB43" s="8"/>
      <c r="AAC43" s="18"/>
      <c r="AAD43" s="19">
        <f t="shared" si="99"/>
        <v>0</v>
      </c>
      <c r="AAF43" s="2"/>
      <c r="AAG43" s="2"/>
      <c r="AAH43" s="17"/>
      <c r="AAI43" s="8"/>
      <c r="AAJ43" s="18"/>
      <c r="AAK43" s="19">
        <f t="shared" si="100"/>
        <v>0</v>
      </c>
      <c r="AAM43" s="2"/>
      <c r="AAN43" s="2"/>
      <c r="AAO43" s="17"/>
      <c r="AAP43" s="8"/>
      <c r="AAQ43" s="18"/>
      <c r="AAR43" s="19">
        <f t="shared" si="101"/>
        <v>0</v>
      </c>
      <c r="AAT43" s="2"/>
      <c r="AAU43" s="2"/>
      <c r="AAV43" s="17"/>
      <c r="AAW43" s="8"/>
      <c r="AAX43" s="18"/>
      <c r="AAY43" s="19">
        <f t="shared" si="137"/>
        <v>0</v>
      </c>
      <c r="ABA43" s="2"/>
      <c r="ABB43" s="2"/>
      <c r="ABC43" s="17"/>
      <c r="ABD43" s="8"/>
      <c r="ABE43" s="18"/>
      <c r="ABF43" s="19">
        <f t="shared" si="102"/>
        <v>0</v>
      </c>
      <c r="ABH43" s="2"/>
      <c r="ABI43" s="2"/>
      <c r="ABJ43" s="17"/>
      <c r="ABK43" s="8"/>
      <c r="ABL43" s="18"/>
      <c r="ABM43" s="19">
        <f t="shared" si="103"/>
        <v>0</v>
      </c>
      <c r="ABO43" s="2"/>
      <c r="ABP43" s="2"/>
      <c r="ABQ43" s="17"/>
      <c r="ABR43" s="8"/>
      <c r="ABS43" s="18"/>
      <c r="ABT43" s="19">
        <f t="shared" si="139"/>
        <v>0</v>
      </c>
      <c r="ABV43" s="2"/>
      <c r="ABW43" s="2"/>
      <c r="ABX43" s="17"/>
      <c r="ABY43" s="8"/>
      <c r="ABZ43" s="18"/>
      <c r="ACA43" s="19">
        <f t="shared" si="104"/>
        <v>0</v>
      </c>
      <c r="ACC43" s="2"/>
      <c r="ACD43" s="2"/>
      <c r="ACE43" s="17"/>
      <c r="ACF43" s="8"/>
      <c r="ACG43" s="18"/>
      <c r="ACH43" s="19">
        <f t="shared" si="105"/>
        <v>0</v>
      </c>
      <c r="ACJ43" s="2"/>
      <c r="ACK43" s="2"/>
      <c r="ACL43" s="17"/>
      <c r="ACM43" s="8"/>
      <c r="ACN43" s="18"/>
      <c r="ACO43" s="19">
        <f t="shared" si="106"/>
        <v>0</v>
      </c>
      <c r="ACQ43" s="2"/>
      <c r="ACR43" s="2"/>
      <c r="ACS43" s="17"/>
      <c r="ACT43" s="8"/>
      <c r="ACU43" s="18"/>
      <c r="ACV43" s="19">
        <f t="shared" si="138"/>
        <v>0</v>
      </c>
      <c r="ACX43" s="2"/>
      <c r="ACY43" s="2"/>
      <c r="ACZ43" s="17"/>
      <c r="ADA43" s="8"/>
      <c r="ADB43" s="18"/>
      <c r="ADC43" s="19">
        <f t="shared" si="107"/>
        <v>0</v>
      </c>
      <c r="ADE43" s="2"/>
      <c r="ADF43" s="2"/>
      <c r="ADG43" s="17"/>
      <c r="ADH43" s="8"/>
      <c r="ADI43" s="18"/>
      <c r="ADJ43" s="19">
        <f t="shared" si="108"/>
        <v>0</v>
      </c>
      <c r="ADL43" s="2"/>
      <c r="ADM43" s="2"/>
      <c r="ADN43" s="17"/>
      <c r="ADO43" s="8"/>
      <c r="ADP43" s="18"/>
      <c r="ADQ43" s="19">
        <f t="shared" si="109"/>
        <v>0</v>
      </c>
      <c r="ADS43" s="2"/>
      <c r="ADT43" s="2"/>
      <c r="ADU43" s="17"/>
      <c r="ADV43" s="8"/>
      <c r="ADW43" s="18"/>
      <c r="ADX43" s="19">
        <f t="shared" si="110"/>
        <v>0</v>
      </c>
      <c r="ADZ43" s="2"/>
      <c r="AEA43" s="2"/>
      <c r="AEB43" s="17"/>
      <c r="AEC43" s="8"/>
      <c r="AED43" s="18"/>
      <c r="AEE43" s="19">
        <f t="shared" si="111"/>
        <v>0</v>
      </c>
      <c r="AEG43" s="2"/>
      <c r="AEH43" s="2"/>
      <c r="AEI43" s="17"/>
      <c r="AEJ43" s="8"/>
      <c r="AEK43" s="18"/>
      <c r="AEL43" s="19">
        <f t="shared" si="112"/>
        <v>0</v>
      </c>
      <c r="AEN43" s="2"/>
      <c r="AEO43" s="2"/>
      <c r="AEP43" s="17"/>
      <c r="AEQ43" s="8"/>
      <c r="AER43" s="18"/>
      <c r="AES43" s="19">
        <f t="shared" si="113"/>
        <v>0</v>
      </c>
      <c r="AEU43" s="2"/>
      <c r="AEV43" s="2"/>
      <c r="AEW43" s="17"/>
      <c r="AEX43" s="8"/>
      <c r="AEY43" s="18"/>
      <c r="AEZ43" s="19">
        <f t="shared" si="144"/>
        <v>0</v>
      </c>
      <c r="AFB43" s="2"/>
      <c r="AFC43" s="2"/>
      <c r="AFD43" s="17"/>
      <c r="AFE43" s="8"/>
      <c r="AFF43" s="18"/>
      <c r="AFG43" s="19">
        <f t="shared" si="115"/>
        <v>0</v>
      </c>
      <c r="AFI43" s="2"/>
      <c r="AFJ43" s="2"/>
      <c r="AFK43" s="17"/>
      <c r="AFL43" s="8"/>
      <c r="AFM43" s="18"/>
      <c r="AFN43" s="19">
        <f t="shared" si="116"/>
        <v>0</v>
      </c>
      <c r="AFP43" s="2"/>
      <c r="AFQ43" s="2"/>
      <c r="AFR43" s="17"/>
      <c r="AFS43" s="8"/>
      <c r="AFT43" s="18"/>
      <c r="AFU43" s="19">
        <f t="shared" si="117"/>
        <v>0</v>
      </c>
      <c r="AFW43" s="2"/>
      <c r="AFX43" s="2"/>
      <c r="AFY43" s="17"/>
      <c r="AFZ43" s="8"/>
      <c r="AGA43" s="18"/>
      <c r="AGB43" s="19">
        <f t="shared" si="118"/>
        <v>0</v>
      </c>
      <c r="AGD43" s="2"/>
      <c r="AGE43" s="2"/>
      <c r="AGF43" s="17"/>
      <c r="AGG43" s="8"/>
      <c r="AGH43" s="18"/>
      <c r="AGI43" s="19">
        <f t="shared" si="119"/>
        <v>0</v>
      </c>
      <c r="AGK43" s="2"/>
      <c r="AGL43" s="2"/>
      <c r="AGM43" s="17"/>
      <c r="AGN43" s="8"/>
      <c r="AGO43" s="18"/>
      <c r="AGP43" s="19">
        <f t="shared" si="145"/>
        <v>0</v>
      </c>
      <c r="AGR43" s="2"/>
      <c r="AGS43" s="2"/>
      <c r="AGT43" s="17"/>
      <c r="AGU43" s="8"/>
      <c r="AGV43" s="18"/>
      <c r="AGW43" s="19">
        <f t="shared" si="121"/>
        <v>0</v>
      </c>
      <c r="AGY43" s="2"/>
      <c r="AGZ43" s="2"/>
      <c r="AHA43" s="17"/>
      <c r="AHB43" s="8"/>
      <c r="AHC43" s="18"/>
      <c r="AHD43" s="19">
        <f t="shared" si="122"/>
        <v>0</v>
      </c>
      <c r="AHF43" s="2"/>
      <c r="AHG43" s="2"/>
      <c r="AHH43" s="17"/>
      <c r="AHI43" s="8"/>
      <c r="AHJ43" s="18"/>
      <c r="AHK43" s="19">
        <f t="shared" si="123"/>
        <v>0</v>
      </c>
      <c r="AHM43" s="2"/>
      <c r="AHN43" s="2"/>
      <c r="AHO43" s="17"/>
      <c r="AHP43" s="8"/>
      <c r="AHQ43" s="18"/>
      <c r="AHR43" s="19">
        <f t="shared" si="124"/>
        <v>0</v>
      </c>
      <c r="AHT43" s="2"/>
      <c r="AHU43" s="2"/>
      <c r="AHV43" s="17"/>
      <c r="AHW43" s="8"/>
      <c r="AHX43" s="18"/>
      <c r="AHY43" s="19">
        <f t="shared" si="125"/>
        <v>0</v>
      </c>
      <c r="AIA43" s="2"/>
      <c r="AIB43" s="2"/>
      <c r="AIC43" s="17"/>
      <c r="AID43" s="8"/>
      <c r="AIE43" s="18"/>
      <c r="AIF43" s="19">
        <f t="shared" si="126"/>
        <v>0</v>
      </c>
      <c r="AIH43" s="2"/>
      <c r="AII43" s="2"/>
      <c r="AIJ43" s="17"/>
      <c r="AIK43" s="8"/>
      <c r="AIL43" s="18"/>
      <c r="AIM43" s="19">
        <f t="shared" si="127"/>
        <v>0</v>
      </c>
      <c r="AIO43" s="2"/>
      <c r="AIP43" s="2"/>
      <c r="AIQ43" s="17"/>
      <c r="AIR43" s="8"/>
      <c r="AIS43" s="18"/>
      <c r="AIT43" s="19">
        <f t="shared" si="128"/>
        <v>0</v>
      </c>
      <c r="AIV43" s="2"/>
      <c r="AIW43" s="2"/>
      <c r="AIX43" s="17"/>
      <c r="AIY43" s="8"/>
      <c r="AIZ43" s="18"/>
      <c r="AJA43" s="19">
        <f t="shared" si="129"/>
        <v>0</v>
      </c>
      <c r="AJC43" s="2"/>
      <c r="AJD43" s="2"/>
      <c r="AJE43" s="17"/>
      <c r="AJF43" s="8"/>
      <c r="AJG43" s="18"/>
      <c r="AJH43" s="19">
        <f t="shared" si="130"/>
        <v>0</v>
      </c>
      <c r="AJK43" s="2"/>
      <c r="AJL43" s="17"/>
      <c r="AJM43" s="8"/>
      <c r="AJN43" s="18"/>
      <c r="AJO43" s="19">
        <f t="shared" si="131"/>
        <v>0</v>
      </c>
      <c r="AJQ43" s="2"/>
      <c r="AJR43" s="2"/>
      <c r="AJS43" s="17"/>
      <c r="AJT43" s="8"/>
      <c r="AJU43" s="18"/>
      <c r="AJV43" s="19">
        <f t="shared" si="132"/>
        <v>0</v>
      </c>
      <c r="AJX43" s="2"/>
      <c r="AJY43" s="2"/>
      <c r="AJZ43" s="17"/>
      <c r="AKA43" s="8"/>
      <c r="AKB43" s="18"/>
      <c r="AKC43" s="19">
        <f t="shared" si="133"/>
        <v>0</v>
      </c>
      <c r="AKE43" s="2"/>
      <c r="AKF43" s="2"/>
      <c r="AKG43" s="17"/>
      <c r="AKH43" s="18"/>
      <c r="AKI43" s="18"/>
      <c r="AKJ43" s="19">
        <f t="shared" si="134"/>
        <v>0</v>
      </c>
    </row>
    <row r="44" spans="1:972" ht="15.75" thickBot="1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O44" s="2"/>
      <c r="P44" s="2"/>
      <c r="Q44" s="20"/>
      <c r="R44" s="21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L44" s="20"/>
      <c r="AM44" s="21"/>
      <c r="AN44" s="21"/>
      <c r="AO44" s="22"/>
      <c r="AQ44" s="2"/>
      <c r="AR44" s="2"/>
      <c r="AS44" s="20"/>
      <c r="AT44" s="21"/>
      <c r="AU44" s="21"/>
      <c r="AV44" s="2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0"/>
      <c r="CC44" s="21"/>
      <c r="CD44" s="21"/>
      <c r="CE44" s="22"/>
      <c r="CG44" s="2"/>
      <c r="CH44" s="2"/>
      <c r="CI44" s="20"/>
      <c r="CJ44" s="21"/>
      <c r="CK44" s="21"/>
      <c r="CL44" s="22"/>
      <c r="CN44" s="2"/>
      <c r="CO44" s="2"/>
      <c r="CP44" s="20"/>
      <c r="CQ44" s="21"/>
      <c r="CR44" s="21"/>
      <c r="CS44" s="22"/>
      <c r="CU44" s="2"/>
      <c r="CV44" s="2"/>
      <c r="CW44" s="20"/>
      <c r="CX44" s="21"/>
      <c r="CY44" s="21"/>
      <c r="CZ44" s="22"/>
      <c r="DB44" s="2"/>
      <c r="DC44" s="2"/>
      <c r="DD44" s="20"/>
      <c r="DE44" s="21"/>
      <c r="DF44" s="21"/>
      <c r="DG44" s="22"/>
      <c r="DI44" s="2"/>
      <c r="DJ44" s="2"/>
      <c r="DK44" s="20"/>
      <c r="DL44" s="21"/>
      <c r="DM44" s="21"/>
      <c r="DN44" s="22"/>
      <c r="DP44" s="2"/>
      <c r="DQ44" s="2"/>
      <c r="DR44" s="20"/>
      <c r="DS44" s="21"/>
      <c r="DT44" s="21"/>
      <c r="DU44" s="22"/>
      <c r="DW44" s="2"/>
      <c r="DX44" s="2"/>
      <c r="DY44" s="20"/>
      <c r="DZ44" s="21"/>
      <c r="EA44" s="21"/>
      <c r="EB44" s="22"/>
      <c r="ED44" s="2"/>
      <c r="EE44" s="2"/>
      <c r="EF44" s="20"/>
      <c r="EG44" s="21"/>
      <c r="EH44" s="21"/>
      <c r="EI44" s="22"/>
      <c r="EK44" s="2"/>
      <c r="EL44" s="2"/>
      <c r="EM44" s="20"/>
      <c r="EN44" s="21"/>
      <c r="EO44" s="21"/>
      <c r="EP44" s="22"/>
      <c r="ER44" s="2"/>
      <c r="ES44" s="2"/>
      <c r="ET44" s="20"/>
      <c r="EU44" s="21"/>
      <c r="EV44" s="21"/>
      <c r="EW44" s="22"/>
      <c r="EY44" s="2"/>
      <c r="EZ44" s="2"/>
      <c r="FA44" s="20"/>
      <c r="FB44" s="21"/>
      <c r="FC44" s="21"/>
      <c r="FD44" s="22"/>
      <c r="FF44" s="2"/>
      <c r="FG44" s="2"/>
      <c r="FH44" s="189"/>
      <c r="FI44" s="190"/>
      <c r="FJ44" s="190"/>
      <c r="FK44" s="191"/>
      <c r="FM44" s="2"/>
      <c r="FN44" s="2"/>
      <c r="FO44" s="189"/>
      <c r="FP44" s="190"/>
      <c r="FQ44" s="190"/>
      <c r="FR44" s="191"/>
      <c r="FT44" s="2"/>
      <c r="FU44" s="2"/>
      <c r="FV44" s="20"/>
      <c r="FW44" s="21"/>
      <c r="FX44" s="21"/>
      <c r="FY44" s="22"/>
      <c r="GA44" s="2"/>
      <c r="GB44" s="2"/>
      <c r="GC44" s="20"/>
      <c r="GD44" s="21"/>
      <c r="GE44" s="21"/>
      <c r="GF44" s="22"/>
      <c r="GH44" s="2"/>
      <c r="GI44" s="2"/>
      <c r="GJ44" s="20"/>
      <c r="GK44" s="21"/>
      <c r="GL44" s="21"/>
      <c r="GM44" s="22"/>
      <c r="GO44" s="2"/>
      <c r="GP44" s="2"/>
      <c r="GQ44" s="20"/>
      <c r="GR44" s="21"/>
      <c r="GS44" s="21"/>
      <c r="GT44" s="22"/>
      <c r="GV44" s="2"/>
      <c r="GW44" s="2"/>
      <c r="GX44" s="20"/>
      <c r="GY44" s="21"/>
      <c r="GZ44" s="21"/>
      <c r="HA44" s="22"/>
      <c r="HC44" s="2"/>
      <c r="HD44" s="2"/>
      <c r="HE44" s="20"/>
      <c r="HF44" s="21"/>
      <c r="HG44" s="21"/>
      <c r="HH44" s="22"/>
      <c r="HJ44" s="2"/>
      <c r="HK44" s="2"/>
      <c r="HL44" s="20"/>
      <c r="HM44" s="21"/>
      <c r="HN44" s="21"/>
      <c r="HO44" s="22"/>
      <c r="HQ44" s="2"/>
      <c r="HR44" s="2"/>
      <c r="HS44" s="20"/>
      <c r="HT44" s="21"/>
      <c r="HU44" s="21"/>
      <c r="HV44" s="22"/>
      <c r="HX44" s="2"/>
      <c r="HY44" s="2"/>
      <c r="HZ44" s="20"/>
      <c r="IA44" s="21"/>
      <c r="IB44" s="21"/>
      <c r="IC44" s="22"/>
      <c r="IE44" s="2"/>
      <c r="IF44" s="2"/>
      <c r="IG44" s="20"/>
      <c r="IH44" s="21"/>
      <c r="II44" s="21"/>
      <c r="IJ44" s="22"/>
      <c r="IL44" s="2"/>
      <c r="IM44" s="2"/>
      <c r="IN44" s="20"/>
      <c r="IO44" s="21"/>
      <c r="IP44" s="21"/>
      <c r="IQ44" s="22"/>
      <c r="IS44" s="2"/>
      <c r="IT44" s="2"/>
      <c r="IU44" s="193"/>
      <c r="IV44" s="194"/>
      <c r="IW44" s="194"/>
      <c r="IX44" s="195"/>
      <c r="IZ44" s="2"/>
      <c r="JA44" s="2"/>
      <c r="JB44" s="193"/>
      <c r="JC44" s="194"/>
      <c r="JD44" s="194"/>
      <c r="JE44" s="195"/>
      <c r="JG44" s="2"/>
      <c r="JH44" s="2"/>
      <c r="JI44" s="193"/>
      <c r="JJ44" s="194"/>
      <c r="JK44" s="194"/>
      <c r="JL44" s="195"/>
      <c r="JN44" s="2"/>
      <c r="JO44" s="2"/>
      <c r="JP44" s="193"/>
      <c r="JQ44" s="194"/>
      <c r="JR44" s="194"/>
      <c r="JS44" s="195"/>
      <c r="JU44" s="2"/>
      <c r="JV44" s="2"/>
      <c r="JW44" s="193"/>
      <c r="JX44" s="194"/>
      <c r="JY44" s="194"/>
      <c r="JZ44" s="195"/>
      <c r="KB44" s="2"/>
      <c r="KC44" s="2"/>
      <c r="KD44" s="193"/>
      <c r="KE44" s="194"/>
      <c r="KF44" s="194"/>
      <c r="KG44" s="195"/>
      <c r="KI44" s="2"/>
      <c r="KJ44" s="2"/>
      <c r="KK44" s="193"/>
      <c r="KL44" s="194"/>
      <c r="KM44" s="194"/>
      <c r="KN44" s="195"/>
      <c r="KP44" s="2"/>
      <c r="KQ44" s="2"/>
      <c r="KR44" s="193"/>
      <c r="KS44" s="194"/>
      <c r="KT44" s="194"/>
      <c r="KU44" s="195"/>
      <c r="KW44" s="2"/>
      <c r="KX44" s="2"/>
      <c r="KY44" s="193"/>
      <c r="KZ44" s="194"/>
      <c r="LA44" s="194"/>
      <c r="LB44" s="195"/>
      <c r="LD44" s="2"/>
      <c r="LE44" s="2"/>
      <c r="LF44" s="193"/>
      <c r="LG44" s="194"/>
      <c r="LH44" s="194"/>
      <c r="LI44" s="195"/>
      <c r="LK44" s="2"/>
      <c r="LL44" s="2"/>
      <c r="LM44" s="193"/>
      <c r="LN44" s="194"/>
      <c r="LO44" s="194"/>
      <c r="LP44" s="195"/>
      <c r="LR44" s="2"/>
      <c r="LS44" s="2"/>
      <c r="LT44" s="193"/>
      <c r="LU44" s="194"/>
      <c r="LV44" s="194"/>
      <c r="LW44" s="195"/>
      <c r="LY44" s="2"/>
      <c r="LZ44" s="2"/>
      <c r="MA44" s="193"/>
      <c r="MB44" s="194"/>
      <c r="MC44" s="194"/>
      <c r="MD44" s="195"/>
      <c r="MF44" s="2"/>
      <c r="MG44" s="2"/>
      <c r="MH44" s="20"/>
      <c r="MI44" s="21"/>
      <c r="MJ44" s="21"/>
      <c r="MK44" s="22"/>
      <c r="MM44" s="2"/>
      <c r="MN44" s="2"/>
      <c r="MO44" s="20"/>
      <c r="MP44" s="21"/>
      <c r="MQ44" s="21"/>
      <c r="MR44" s="22"/>
      <c r="MT44" s="2"/>
      <c r="MU44" s="2"/>
      <c r="MV44" s="20"/>
      <c r="MW44" s="21"/>
      <c r="MX44" s="21"/>
      <c r="MY44" s="22"/>
      <c r="NA44" s="2"/>
      <c r="NB44" s="2"/>
      <c r="NC44" s="20"/>
      <c r="ND44" s="21"/>
      <c r="NE44" s="21"/>
      <c r="NF44" s="22"/>
      <c r="NH44" s="2"/>
      <c r="NI44" s="2"/>
      <c r="NJ44" s="20"/>
      <c r="NK44" s="21"/>
      <c r="NL44" s="21"/>
      <c r="NM44" s="22"/>
      <c r="NO44" s="2"/>
      <c r="NP44" s="2"/>
      <c r="NQ44" s="20"/>
      <c r="NR44" s="21"/>
      <c r="NS44" s="21"/>
      <c r="NT44" s="22"/>
      <c r="NV44" s="2"/>
      <c r="NW44" s="2"/>
      <c r="NX44" s="20"/>
      <c r="NY44" s="21"/>
      <c r="NZ44" s="21"/>
      <c r="OA44" s="22"/>
      <c r="OC44" s="2"/>
      <c r="OD44" s="2"/>
      <c r="OE44" s="20"/>
      <c r="OF44" s="21"/>
      <c r="OG44" s="21"/>
      <c r="OH44" s="22"/>
      <c r="OJ44" s="2"/>
      <c r="OK44" s="2"/>
      <c r="OL44" s="20"/>
      <c r="OM44" s="21"/>
      <c r="ON44" s="21"/>
      <c r="OO44" s="22"/>
      <c r="OQ44" s="2"/>
      <c r="OR44" s="2"/>
      <c r="OS44" s="20"/>
      <c r="OT44" s="21"/>
      <c r="OU44" s="21"/>
      <c r="OV44" s="22"/>
      <c r="OX44" s="2"/>
      <c r="OY44" s="2"/>
      <c r="OZ44" s="20"/>
      <c r="PA44" s="21"/>
      <c r="PB44" s="21"/>
      <c r="PC44" s="22"/>
      <c r="PE44" s="2"/>
      <c r="PF44" s="2"/>
      <c r="PG44" s="20"/>
      <c r="PH44" s="21"/>
      <c r="PI44" s="21"/>
      <c r="PJ44" s="22"/>
      <c r="PL44" s="2"/>
      <c r="PM44" s="2"/>
      <c r="PN44" s="20"/>
      <c r="PO44" s="21"/>
      <c r="PP44" s="21"/>
      <c r="PQ44" s="22"/>
      <c r="PS44" s="2"/>
      <c r="PT44" s="2"/>
      <c r="PU44" s="20"/>
      <c r="PV44" s="21"/>
      <c r="PW44" s="21"/>
      <c r="PX44" s="22"/>
      <c r="PZ44" s="2"/>
      <c r="QA44" s="2"/>
      <c r="QB44" s="20"/>
      <c r="QC44" s="21"/>
      <c r="QD44" s="21"/>
      <c r="QE44" s="22"/>
      <c r="QG44" s="2"/>
      <c r="QH44" s="2"/>
      <c r="QI44" s="20"/>
      <c r="QJ44" s="21"/>
      <c r="QK44" s="21"/>
      <c r="QL44" s="22"/>
      <c r="QN44" s="2"/>
      <c r="QO44" s="2"/>
      <c r="QP44" s="20"/>
      <c r="QQ44" s="21"/>
      <c r="QR44" s="21"/>
      <c r="QS44" s="22"/>
      <c r="QU44" s="2"/>
      <c r="QV44" s="2"/>
      <c r="QW44" s="20"/>
      <c r="QX44" s="21"/>
      <c r="QY44" s="21"/>
      <c r="QZ44" s="22"/>
      <c r="RB44" s="2"/>
      <c r="RC44" s="2"/>
      <c r="RD44" s="20"/>
      <c r="RE44" s="21"/>
      <c r="RF44" s="21"/>
      <c r="RG44" s="22"/>
      <c r="RI44" s="2"/>
      <c r="RJ44" s="2"/>
      <c r="RK44" s="20"/>
      <c r="RL44" s="21"/>
      <c r="RM44" s="21"/>
      <c r="RN44" s="22"/>
      <c r="RP44" s="2"/>
      <c r="RQ44" s="2"/>
      <c r="RR44" s="20"/>
      <c r="RS44" s="21"/>
      <c r="RT44" s="21"/>
      <c r="RU44" s="22"/>
      <c r="RW44" s="2"/>
      <c r="RX44" s="2"/>
      <c r="RY44" s="20"/>
      <c r="RZ44" s="21"/>
      <c r="SA44" s="21"/>
      <c r="SB44" s="22"/>
      <c r="SD44" s="2"/>
      <c r="SE44" s="2"/>
      <c r="SF44" s="20"/>
      <c r="SG44" s="21"/>
      <c r="SH44" s="21"/>
      <c r="SI44" s="22"/>
      <c r="SK44" s="2"/>
      <c r="SL44" s="2"/>
      <c r="SM44" s="20"/>
      <c r="SN44" s="21"/>
      <c r="SO44" s="21"/>
      <c r="SP44" s="22"/>
      <c r="SR44" s="2"/>
      <c r="SS44" s="2"/>
      <c r="ST44" s="20"/>
      <c r="SU44" s="21"/>
      <c r="SV44" s="21"/>
      <c r="SW44" s="22"/>
      <c r="SY44" s="2"/>
      <c r="SZ44" s="2"/>
      <c r="TA44" s="20"/>
      <c r="TB44" s="21"/>
      <c r="TC44" s="21"/>
      <c r="TD44" s="22"/>
      <c r="TF44" s="2"/>
      <c r="TG44" s="2"/>
      <c r="TH44" s="20"/>
      <c r="TI44" s="21"/>
      <c r="TJ44" s="21"/>
      <c r="TK44" s="22"/>
      <c r="TM44" s="2"/>
      <c r="TN44" s="2"/>
      <c r="TO44" s="20"/>
      <c r="TP44" s="21"/>
      <c r="TQ44" s="21"/>
      <c r="TR44" s="22"/>
      <c r="TT44" s="8"/>
      <c r="TU44" s="406"/>
      <c r="TV44" s="18"/>
      <c r="TW44" s="8"/>
      <c r="TX44" s="18"/>
      <c r="TY44" s="19">
        <f t="shared" si="77"/>
        <v>0</v>
      </c>
      <c r="UA44" s="2"/>
      <c r="UB44" s="2"/>
      <c r="UC44" s="20"/>
      <c r="UD44" s="21"/>
      <c r="UE44" s="21"/>
      <c r="UF44" s="22"/>
      <c r="UH44" s="2"/>
      <c r="UI44" s="2"/>
      <c r="UJ44" s="20"/>
      <c r="UK44" s="21"/>
      <c r="UL44" s="21"/>
      <c r="UM44" s="22"/>
      <c r="UO44" s="2"/>
      <c r="UP44" s="2"/>
      <c r="UQ44" s="20"/>
      <c r="UR44" s="21"/>
      <c r="US44" s="21"/>
      <c r="UT44" s="22"/>
      <c r="UV44" s="204"/>
      <c r="UW44" s="205"/>
      <c r="UX44" s="201"/>
      <c r="UY44" s="202"/>
      <c r="UZ44" s="203"/>
      <c r="VA44" s="191"/>
      <c r="VC44" s="8"/>
      <c r="VD44" s="37"/>
      <c r="VE44" s="201"/>
      <c r="VF44" s="210"/>
      <c r="VG44" s="190"/>
      <c r="VH44" s="191"/>
      <c r="VJ44" s="2"/>
      <c r="VK44" s="2"/>
      <c r="VL44" s="20"/>
      <c r="VM44" s="21"/>
      <c r="VN44" s="21"/>
      <c r="VO44" s="22"/>
      <c r="VQ44" s="2"/>
      <c r="VR44" s="2"/>
      <c r="VS44" s="20"/>
      <c r="VT44" s="21"/>
      <c r="VU44" s="21"/>
      <c r="VV44" s="22"/>
      <c r="VX44" s="8"/>
      <c r="VY44" s="2"/>
      <c r="VZ44" s="17"/>
      <c r="WA44" s="8"/>
      <c r="WB44" s="18"/>
      <c r="WC44" s="187">
        <f t="shared" si="85"/>
        <v>0</v>
      </c>
      <c r="WE44" s="2"/>
      <c r="WF44" s="2"/>
      <c r="WG44" s="20"/>
      <c r="WH44" s="21"/>
      <c r="WI44" s="21"/>
      <c r="WJ44" s="22"/>
      <c r="WL44" s="2"/>
      <c r="WM44" s="2"/>
      <c r="WN44" s="20"/>
      <c r="WO44" s="21"/>
      <c r="WP44" s="21"/>
      <c r="WQ44" s="22"/>
      <c r="WS44" s="2"/>
      <c r="WT44" s="2"/>
      <c r="WU44" s="20"/>
      <c r="WV44" s="21"/>
      <c r="WW44" s="21"/>
      <c r="WX44" s="22"/>
      <c r="WZ44" s="2"/>
      <c r="XA44" s="2"/>
      <c r="XB44" s="20"/>
      <c r="XC44" s="21"/>
      <c r="XD44" s="21"/>
      <c r="XE44" s="22"/>
      <c r="XG44" s="2"/>
      <c r="XH44" s="2"/>
      <c r="XI44" s="20"/>
      <c r="XJ44" s="21"/>
      <c r="XK44" s="21"/>
      <c r="XL44" s="22"/>
      <c r="XN44" s="2"/>
      <c r="XO44" s="2"/>
      <c r="XP44" s="20"/>
      <c r="XQ44" s="21"/>
      <c r="XR44" s="21"/>
      <c r="XS44" s="22"/>
      <c r="XU44" s="2"/>
      <c r="XV44" s="2"/>
      <c r="XW44" s="20"/>
      <c r="XX44" s="21"/>
      <c r="XY44" s="21"/>
      <c r="XZ44" s="22"/>
      <c r="YB44" s="2"/>
      <c r="YC44" s="2"/>
      <c r="YD44" s="20"/>
      <c r="YE44" s="21"/>
      <c r="YF44" s="21"/>
      <c r="YG44" s="22"/>
      <c r="YI44" s="2"/>
      <c r="YJ44" s="2"/>
      <c r="YK44" s="20"/>
      <c r="YL44" s="21"/>
      <c r="YM44" s="21"/>
      <c r="YN44" s="22"/>
      <c r="YP44" s="8"/>
      <c r="YQ44" s="37"/>
      <c r="YR44" s="371"/>
      <c r="YS44" s="8"/>
      <c r="YT44" s="30"/>
      <c r="YU44" s="19">
        <f t="shared" si="94"/>
        <v>0</v>
      </c>
      <c r="YW44" s="2"/>
      <c r="YX44" s="2"/>
      <c r="YY44" s="20"/>
      <c r="YZ44" s="21"/>
      <c r="ZA44" s="21"/>
      <c r="ZB44" s="22"/>
      <c r="ZD44" s="2"/>
      <c r="ZE44" s="2"/>
      <c r="ZF44" s="20"/>
      <c r="ZG44" s="21"/>
      <c r="ZH44" s="21"/>
      <c r="ZI44" s="22"/>
      <c r="ZK44" s="2"/>
      <c r="ZL44" s="2"/>
      <c r="ZM44" s="20"/>
      <c r="ZN44" s="21"/>
      <c r="ZO44" s="21"/>
      <c r="ZP44" s="22"/>
      <c r="ZR44" s="2"/>
      <c r="ZS44" s="2"/>
      <c r="ZT44" s="20"/>
      <c r="ZU44" s="21"/>
      <c r="ZV44" s="21"/>
      <c r="ZW44" s="22"/>
      <c r="ZY44" s="2"/>
      <c r="ZZ44" s="2"/>
      <c r="AAA44" s="20"/>
      <c r="AAB44" s="21"/>
      <c r="AAC44" s="21"/>
      <c r="AAD44" s="22"/>
      <c r="AAF44" s="2"/>
      <c r="AAG44" s="2"/>
      <c r="AAH44" s="20"/>
      <c r="AAI44" s="21"/>
      <c r="AAJ44" s="21"/>
      <c r="AAK44" s="22"/>
      <c r="AAM44" s="2"/>
      <c r="AAN44" s="2"/>
      <c r="AAO44" s="20"/>
      <c r="AAP44" s="21"/>
      <c r="AAQ44" s="21"/>
      <c r="AAR44" s="22"/>
      <c r="AAT44" s="2"/>
      <c r="AAU44" s="2"/>
      <c r="AAV44" s="20"/>
      <c r="AAW44" s="21"/>
      <c r="AAX44" s="21"/>
      <c r="AAY44" s="22"/>
      <c r="ABA44" s="2"/>
      <c r="ABB44" s="2"/>
      <c r="ABC44" s="20"/>
      <c r="ABD44" s="21"/>
      <c r="ABE44" s="21"/>
      <c r="ABF44" s="22"/>
      <c r="ABH44" s="2"/>
      <c r="ABI44" s="2"/>
      <c r="ABJ44" s="20"/>
      <c r="ABK44" s="21"/>
      <c r="ABL44" s="21"/>
      <c r="ABM44" s="22"/>
      <c r="ABO44" s="2"/>
      <c r="ABP44" s="2"/>
      <c r="ABQ44" s="20"/>
      <c r="ABR44" s="21"/>
      <c r="ABS44" s="21"/>
      <c r="ABT44" s="22"/>
      <c r="ABV44" s="2"/>
      <c r="ABW44" s="2"/>
      <c r="ABX44" s="20"/>
      <c r="ABY44" s="21"/>
      <c r="ABZ44" s="21"/>
      <c r="ACA44" s="22"/>
      <c r="ACC44" s="2"/>
      <c r="ACD44" s="2"/>
      <c r="ACE44" s="20"/>
      <c r="ACF44" s="21"/>
      <c r="ACG44" s="21"/>
      <c r="ACH44" s="22"/>
      <c r="ACJ44" s="2"/>
      <c r="ACK44" s="2"/>
      <c r="ACL44" s="20"/>
      <c r="ACM44" s="21"/>
      <c r="ACN44" s="21"/>
      <c r="ACO44" s="22"/>
      <c r="ACQ44" s="2"/>
      <c r="ACR44" s="2"/>
      <c r="ACS44" s="20"/>
      <c r="ACT44" s="21"/>
      <c r="ACU44" s="21"/>
      <c r="ACV44" s="22"/>
      <c r="ACX44" s="2"/>
      <c r="ACY44" s="2"/>
      <c r="ACZ44" s="20"/>
      <c r="ADA44" s="21"/>
      <c r="ADB44" s="21"/>
      <c r="ADC44" s="22"/>
      <c r="ADE44" s="2"/>
      <c r="ADF44" s="2"/>
      <c r="ADG44" s="20"/>
      <c r="ADH44" s="21"/>
      <c r="ADI44" s="21"/>
      <c r="ADJ44" s="22"/>
      <c r="ADL44" s="2"/>
      <c r="ADM44" s="2"/>
      <c r="ADN44" s="20"/>
      <c r="ADO44" s="21"/>
      <c r="ADP44" s="21"/>
      <c r="ADQ44" s="22"/>
      <c r="ADS44" s="2"/>
      <c r="ADT44" s="2"/>
      <c r="ADU44" s="20"/>
      <c r="ADV44" s="21"/>
      <c r="ADW44" s="21"/>
      <c r="ADX44" s="22"/>
      <c r="ADZ44" s="2"/>
      <c r="AEA44" s="2"/>
      <c r="AEB44" s="20"/>
      <c r="AEC44" s="21"/>
      <c r="AED44" s="21"/>
      <c r="AEE44" s="22"/>
      <c r="AEG44" s="2"/>
      <c r="AEH44" s="2"/>
      <c r="AEI44" s="20"/>
      <c r="AEJ44" s="21"/>
      <c r="AEK44" s="21"/>
      <c r="AEL44" s="22"/>
      <c r="AEN44" s="2"/>
      <c r="AEO44" s="2"/>
      <c r="AEP44" s="20"/>
      <c r="AEQ44" s="21"/>
      <c r="AER44" s="21"/>
      <c r="AES44" s="22"/>
      <c r="AEU44" s="2"/>
      <c r="AEV44" s="2"/>
      <c r="AEW44" s="20"/>
      <c r="AEX44" s="21"/>
      <c r="AEY44" s="21"/>
      <c r="AEZ44" s="22"/>
      <c r="AFB44" s="2"/>
      <c r="AFC44" s="2"/>
      <c r="AFD44" s="20"/>
      <c r="AFE44" s="21"/>
      <c r="AFF44" s="21"/>
      <c r="AFG44" s="22"/>
      <c r="AFI44" s="2"/>
      <c r="AFJ44" s="2"/>
      <c r="AFK44" s="20"/>
      <c r="AFL44" s="21"/>
      <c r="AFM44" s="21"/>
      <c r="AFN44" s="22"/>
      <c r="AFP44" s="2"/>
      <c r="AFQ44" s="2"/>
      <c r="AFR44" s="20"/>
      <c r="AFS44" s="21"/>
      <c r="AFT44" s="21"/>
      <c r="AFU44" s="22"/>
      <c r="AFW44" s="2"/>
      <c r="AFX44" s="2"/>
      <c r="AFY44" s="20"/>
      <c r="AFZ44" s="21"/>
      <c r="AGA44" s="21"/>
      <c r="AGB44" s="22"/>
      <c r="AGD44" s="2"/>
      <c r="AGE44" s="2"/>
      <c r="AGF44" s="20"/>
      <c r="AGG44" s="21"/>
      <c r="AGH44" s="21"/>
      <c r="AGI44" s="22"/>
      <c r="AGK44" s="2"/>
      <c r="AGL44" s="2"/>
      <c r="AGM44" s="20"/>
      <c r="AGN44" s="21"/>
      <c r="AGO44" s="21"/>
      <c r="AGP44" s="22"/>
      <c r="AGR44" s="2"/>
      <c r="AGS44" s="2"/>
      <c r="AGT44" s="20"/>
      <c r="AGU44" s="21"/>
      <c r="AGV44" s="21"/>
      <c r="AGW44" s="22"/>
      <c r="AGY44" s="2"/>
      <c r="AGZ44" s="2"/>
      <c r="AHA44" s="20"/>
      <c r="AHB44" s="21"/>
      <c r="AHC44" s="21"/>
      <c r="AHD44" s="22"/>
      <c r="AHF44" s="2"/>
      <c r="AHG44" s="2"/>
      <c r="AHH44" s="20"/>
      <c r="AHI44" s="21"/>
      <c r="AHJ44" s="21"/>
      <c r="AHK44" s="22"/>
      <c r="AHM44" s="2"/>
      <c r="AHN44" s="2"/>
      <c r="AHO44" s="20"/>
      <c r="AHP44" s="21"/>
      <c r="AHQ44" s="21"/>
      <c r="AHR44" s="22"/>
      <c r="AHT44" s="2"/>
      <c r="AHU44" s="2"/>
      <c r="AHV44" s="20"/>
      <c r="AHW44" s="21"/>
      <c r="AHX44" s="21"/>
      <c r="AHY44" s="22"/>
      <c r="AIA44" s="2"/>
      <c r="AIB44" s="2"/>
      <c r="AIC44" s="20"/>
      <c r="AID44" s="21"/>
      <c r="AIE44" s="21"/>
      <c r="AIF44" s="22"/>
      <c r="AIH44" s="2"/>
      <c r="AII44" s="2"/>
      <c r="AIJ44" s="20"/>
      <c r="AIK44" s="21"/>
      <c r="AIL44" s="21"/>
      <c r="AIM44" s="22"/>
      <c r="AIO44" s="2"/>
      <c r="AIP44" s="2"/>
      <c r="AIQ44" s="20"/>
      <c r="AIR44" s="21"/>
      <c r="AIS44" s="21"/>
      <c r="AIT44" s="22"/>
      <c r="AIV44" s="2"/>
      <c r="AIW44" s="2"/>
      <c r="AIX44" s="20"/>
      <c r="AIY44" s="21"/>
      <c r="AIZ44" s="21"/>
      <c r="AJA44" s="22"/>
      <c r="AJC44" s="2"/>
      <c r="AJD44" s="2"/>
      <c r="AJE44" s="20"/>
      <c r="AJF44" s="21"/>
      <c r="AJG44" s="21"/>
      <c r="AJH44" s="22"/>
      <c r="AJK44" s="2"/>
      <c r="AJL44" s="20"/>
      <c r="AJM44" s="21"/>
      <c r="AJN44" s="21"/>
      <c r="AJO44" s="22"/>
      <c r="AJQ44" s="2"/>
      <c r="AJR44" s="2"/>
      <c r="AJS44" s="20"/>
      <c r="AJT44" s="21"/>
      <c r="AJU44" s="21"/>
      <c r="AJV44" s="22"/>
      <c r="AJX44" s="2"/>
      <c r="AJY44" s="2"/>
      <c r="AJZ44" s="20"/>
      <c r="AKA44" s="21"/>
      <c r="AKB44" s="21"/>
      <c r="AKC44" s="22"/>
      <c r="AKE44" s="2"/>
      <c r="AKF44" s="2"/>
      <c r="AKG44" s="20"/>
      <c r="AKH44" s="21"/>
      <c r="AKI44" s="21"/>
      <c r="AKJ44" s="22"/>
    </row>
    <row r="45" spans="1:972" ht="15.75" thickTop="1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8"/>
      <c r="IT45" s="2"/>
      <c r="IU45" s="30"/>
      <c r="IV45" s="74"/>
      <c r="IW45" s="3"/>
      <c r="IX45" s="196"/>
      <c r="IZ45" s="8"/>
      <c r="JA45" s="2"/>
      <c r="JB45" s="30"/>
      <c r="JC45" s="74"/>
      <c r="JD45" s="3"/>
      <c r="JE45" s="18"/>
      <c r="JG45" s="8"/>
      <c r="JH45" s="2"/>
      <c r="JI45" s="30"/>
      <c r="JJ45" s="74"/>
      <c r="JK45" s="3"/>
      <c r="JL45" s="18"/>
      <c r="JN45" s="8"/>
      <c r="JO45" s="2"/>
      <c r="JP45" s="30"/>
      <c r="JQ45" s="74"/>
      <c r="JR45" s="3"/>
      <c r="JS45" s="18"/>
      <c r="JU45" s="8"/>
      <c r="JV45" s="2"/>
      <c r="JW45" s="30"/>
      <c r="JX45" s="74"/>
      <c r="JY45" s="3"/>
      <c r="JZ45" s="18"/>
      <c r="KB45" s="8"/>
      <c r="KC45" s="2"/>
      <c r="KD45" s="30"/>
      <c r="KE45" s="74"/>
      <c r="KF45" s="3"/>
      <c r="KG45" s="18"/>
      <c r="KI45" s="8"/>
      <c r="KJ45" s="2"/>
      <c r="KK45" s="30"/>
      <c r="KL45" s="74"/>
      <c r="KM45" s="3"/>
      <c r="KN45" s="18"/>
      <c r="KP45" s="8"/>
      <c r="KQ45" s="2"/>
      <c r="KR45" s="30"/>
      <c r="KS45" s="74"/>
      <c r="KT45" s="3"/>
      <c r="KU45" s="18"/>
      <c r="KW45" s="8"/>
      <c r="KX45" s="2"/>
      <c r="KY45" s="30"/>
      <c r="KZ45" s="74"/>
      <c r="LA45" s="3"/>
      <c r="LB45" s="18"/>
      <c r="LD45" s="8"/>
      <c r="LE45" s="2"/>
      <c r="LF45" s="30"/>
      <c r="LG45" s="74"/>
      <c r="LH45" s="3"/>
      <c r="LI45" s="18"/>
      <c r="LK45" s="8"/>
      <c r="LL45" s="2"/>
      <c r="LM45" s="30"/>
      <c r="LN45" s="74"/>
      <c r="LO45" s="3"/>
      <c r="LP45" s="18"/>
      <c r="LR45" s="8"/>
      <c r="LS45" s="2"/>
      <c r="LT45" s="30"/>
      <c r="LU45" s="74"/>
      <c r="LV45" s="3"/>
      <c r="LW45" s="18"/>
      <c r="LY45" s="8"/>
      <c r="LZ45" s="2"/>
      <c r="MA45" s="30"/>
      <c r="MB45" s="74"/>
      <c r="MC45" s="3"/>
      <c r="MD45" s="18"/>
      <c r="TT45" s="8"/>
      <c r="TU45" s="2"/>
      <c r="TV45" s="30"/>
      <c r="TW45" s="8"/>
      <c r="TX45" s="30"/>
      <c r="TY45" s="19">
        <f t="shared" si="77"/>
        <v>0</v>
      </c>
      <c r="UA45" s="2"/>
      <c r="UB45" s="2"/>
      <c r="UH45" s="2"/>
      <c r="UI45" s="2"/>
      <c r="UO45" s="2"/>
      <c r="UP45" s="2"/>
      <c r="UV45" s="37"/>
      <c r="UW45" s="158"/>
      <c r="UX45" s="30"/>
      <c r="UY45" s="30"/>
      <c r="UZ45" s="30"/>
      <c r="VA45" s="18"/>
      <c r="VC45" s="8"/>
      <c r="VD45" s="37"/>
      <c r="VE45" s="30"/>
      <c r="VH45" s="18"/>
      <c r="VJ45" s="2"/>
      <c r="VK45" s="2"/>
      <c r="VQ45" s="2"/>
      <c r="VR45" s="2"/>
      <c r="VX45" s="8"/>
      <c r="VY45" s="2"/>
      <c r="VZ45" s="17"/>
      <c r="WA45" s="36"/>
      <c r="WB45" s="30"/>
      <c r="WC45" s="187">
        <f t="shared" si="85"/>
        <v>0</v>
      </c>
      <c r="WE45" s="2"/>
      <c r="WF45" s="2"/>
      <c r="YP45" s="8"/>
      <c r="YQ45" s="37"/>
      <c r="YR45" s="371"/>
      <c r="YS45" s="8"/>
      <c r="YT45" s="30"/>
      <c r="YU45" s="19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8"/>
      <c r="IZ46" s="2"/>
      <c r="JA46" s="2"/>
      <c r="JD46" s="3"/>
      <c r="JE46" s="18"/>
      <c r="JG46" s="2"/>
      <c r="JH46" s="2"/>
      <c r="JK46" s="3"/>
      <c r="JL46" s="18"/>
      <c r="JN46" s="2"/>
      <c r="JO46" s="2"/>
      <c r="JR46" s="3"/>
      <c r="JS46" s="18"/>
      <c r="JU46" s="2"/>
      <c r="JV46" s="2"/>
      <c r="JY46" s="3"/>
      <c r="JZ46" s="18"/>
      <c r="KB46" s="2"/>
      <c r="KC46" s="2"/>
      <c r="KF46" s="3"/>
      <c r="KG46" s="18"/>
      <c r="KI46" s="2"/>
      <c r="KJ46" s="2"/>
      <c r="KM46" s="3"/>
      <c r="KN46" s="18"/>
      <c r="KP46" s="2"/>
      <c r="KQ46" s="2"/>
      <c r="KT46" s="3"/>
      <c r="KU46" s="18"/>
      <c r="KW46" s="2"/>
      <c r="KX46" s="2"/>
      <c r="LA46" s="3"/>
      <c r="LB46" s="18"/>
      <c r="LD46" s="2"/>
      <c r="LE46" s="2"/>
      <c r="LH46" s="3"/>
      <c r="LI46" s="18"/>
      <c r="TT46" s="8"/>
      <c r="TU46" s="426"/>
      <c r="TV46" s="30"/>
      <c r="TW46" s="8"/>
      <c r="TX46" s="30"/>
      <c r="TY46" s="19">
        <f t="shared" si="77"/>
        <v>0</v>
      </c>
      <c r="UV46" s="111"/>
      <c r="UW46" s="37"/>
      <c r="UX46" s="30"/>
      <c r="UY46" s="159"/>
      <c r="UZ46" s="158"/>
      <c r="VA46" s="18"/>
      <c r="VC46" s="8"/>
      <c r="VD46" s="37"/>
      <c r="VE46" s="30"/>
      <c r="VH46" s="18"/>
      <c r="VJ46" s="2"/>
      <c r="VK46" s="2"/>
      <c r="VQ46" s="2"/>
      <c r="VR46" s="2"/>
      <c r="VX46" s="8"/>
      <c r="VY46" s="37"/>
      <c r="VZ46" s="192"/>
      <c r="WA46" s="36"/>
      <c r="WB46" s="30"/>
      <c r="WC46" s="187">
        <f t="shared" si="85"/>
        <v>0</v>
      </c>
      <c r="YP46" s="8"/>
      <c r="YQ46" s="37"/>
      <c r="YR46" s="371"/>
      <c r="YS46" s="8"/>
      <c r="YT46" s="30"/>
      <c r="YU46" s="19">
        <f>YU45+YR46-YT46</f>
        <v>0</v>
      </c>
      <c r="AJK46" s="2"/>
      <c r="AJQ46" s="2"/>
      <c r="AJR46" s="2"/>
    </row>
    <row r="47" spans="1:972">
      <c r="IS47" s="8"/>
      <c r="IT47" s="37"/>
      <c r="IU47" s="30"/>
      <c r="IV47" s="1"/>
      <c r="IW47" s="3"/>
      <c r="IX47" s="18"/>
      <c r="IZ47" s="8"/>
      <c r="JA47" s="37"/>
      <c r="JB47" s="30"/>
      <c r="JC47" s="1"/>
      <c r="JD47" s="3"/>
      <c r="JE47" s="18"/>
      <c r="JG47" s="8"/>
      <c r="JH47" s="37"/>
      <c r="JI47" s="30"/>
      <c r="JJ47" s="1"/>
      <c r="JK47" s="3"/>
      <c r="JL47" s="18"/>
      <c r="JU47" s="8"/>
      <c r="JV47" s="37"/>
      <c r="JW47" s="30"/>
      <c r="JX47" s="1"/>
      <c r="JY47" s="3"/>
      <c r="JZ47" s="18"/>
      <c r="KB47" s="8"/>
      <c r="KC47" s="37"/>
      <c r="KD47" s="30"/>
      <c r="KE47" s="1"/>
      <c r="KF47" s="3"/>
      <c r="KG47" s="18"/>
      <c r="KP47" s="8"/>
      <c r="KQ47" s="37"/>
      <c r="KR47" s="30"/>
      <c r="KS47" s="1"/>
      <c r="KT47" s="3"/>
      <c r="KU47" s="18"/>
      <c r="TT47" s="8"/>
      <c r="TU47" s="426"/>
      <c r="TV47" s="30"/>
      <c r="TW47" s="8"/>
      <c r="TX47" s="30"/>
      <c r="TY47" s="19">
        <f t="shared" si="77"/>
        <v>0</v>
      </c>
      <c r="UV47" s="111"/>
      <c r="UW47" s="37"/>
      <c r="UX47" s="30"/>
      <c r="UY47" s="159"/>
      <c r="UZ47" s="158"/>
      <c r="VA47" s="18"/>
      <c r="VH47" s="18"/>
      <c r="VX47" s="8"/>
      <c r="VY47" s="37"/>
      <c r="VZ47" s="351"/>
      <c r="WA47" s="36"/>
      <c r="WB47" s="30"/>
      <c r="WC47" s="187">
        <f t="shared" si="85"/>
        <v>0</v>
      </c>
      <c r="YP47" s="8"/>
      <c r="YQ47" s="37"/>
      <c r="YR47" s="371"/>
      <c r="YS47" s="8"/>
      <c r="YT47" s="30"/>
      <c r="YU47" s="19">
        <f t="shared" si="94"/>
        <v>0</v>
      </c>
    </row>
    <row r="48" spans="1:972">
      <c r="IS48" s="2"/>
      <c r="IT48" s="2"/>
      <c r="IW48" s="3"/>
      <c r="IX48" s="18"/>
      <c r="IZ48" s="2"/>
      <c r="JA48" s="2"/>
      <c r="JD48" s="3"/>
      <c r="JE48" s="18"/>
      <c r="JG48" s="2"/>
      <c r="JH48" s="2"/>
      <c r="JK48" s="3"/>
      <c r="JL48" s="18"/>
      <c r="JU48" s="2"/>
      <c r="JV48" s="2"/>
      <c r="JY48" s="3"/>
      <c r="JZ48" s="18"/>
      <c r="KP48" s="2"/>
      <c r="KQ48" s="2"/>
      <c r="KT48" s="3"/>
      <c r="KU48" s="18"/>
      <c r="TW48" s="2"/>
      <c r="TY48" s="19">
        <f t="shared" si="77"/>
        <v>0</v>
      </c>
      <c r="UV48" s="111"/>
      <c r="UW48" s="37"/>
      <c r="UX48" s="30"/>
      <c r="UY48" s="159"/>
      <c r="UZ48" s="158"/>
      <c r="VA48" s="18"/>
      <c r="VH48" s="18"/>
      <c r="VX48" s="397"/>
      <c r="VY48" s="37"/>
      <c r="VZ48" s="351"/>
      <c r="WA48" s="398"/>
      <c r="WB48" s="88"/>
      <c r="WC48" s="18">
        <f t="shared" si="85"/>
        <v>0</v>
      </c>
      <c r="YP48" s="8"/>
      <c r="YQ48" s="37"/>
      <c r="YR48" s="371"/>
      <c r="YS48" s="8"/>
      <c r="YT48" s="30"/>
      <c r="YU48" s="19">
        <f t="shared" si="94"/>
        <v>0</v>
      </c>
    </row>
    <row r="49" spans="10:671">
      <c r="J49" s="35"/>
      <c r="IS49" s="2"/>
      <c r="IT49" s="2"/>
      <c r="IW49" s="3"/>
      <c r="IX49" s="18"/>
      <c r="IZ49" s="2"/>
      <c r="JA49" s="2"/>
      <c r="JD49" s="3"/>
      <c r="JE49" s="18"/>
      <c r="JG49" s="2"/>
      <c r="JH49" s="2"/>
      <c r="JK49" s="3"/>
      <c r="JL49" s="18"/>
      <c r="JU49" s="2"/>
      <c r="JV49" s="2"/>
      <c r="JY49" s="3"/>
      <c r="JZ49" s="18"/>
      <c r="KP49" s="2"/>
      <c r="KQ49" s="2"/>
      <c r="KT49" s="3"/>
      <c r="KU49" s="18"/>
      <c r="TW49" s="2"/>
      <c r="TY49" s="19">
        <f t="shared" si="77"/>
        <v>0</v>
      </c>
      <c r="UV49" s="111"/>
      <c r="UW49" s="37"/>
      <c r="UX49" s="30"/>
      <c r="UY49" s="159"/>
      <c r="UZ49" s="158"/>
      <c r="VA49" s="18"/>
      <c r="VH49" s="18"/>
      <c r="VX49" s="397"/>
      <c r="VY49" s="37"/>
      <c r="VZ49" s="351"/>
      <c r="WA49" s="399"/>
      <c r="WB49" s="30"/>
      <c r="WC49" s="18">
        <f t="shared" si="85"/>
        <v>0</v>
      </c>
      <c r="YP49" s="8"/>
      <c r="YQ49" s="37"/>
      <c r="YR49" s="371"/>
      <c r="YS49" s="8"/>
      <c r="YT49" s="30"/>
      <c r="YU49" s="19">
        <f t="shared" si="94"/>
        <v>0</v>
      </c>
    </row>
    <row r="50" spans="10:671">
      <c r="J50" s="35"/>
      <c r="IS50" s="2"/>
      <c r="IT50" s="2"/>
      <c r="IW50" s="3"/>
      <c r="IX50" s="18"/>
      <c r="IZ50" s="2"/>
      <c r="JA50" s="2"/>
      <c r="JD50" s="3"/>
      <c r="JE50" s="18"/>
      <c r="JG50" s="2"/>
      <c r="JH50" s="2"/>
      <c r="JK50" s="3"/>
      <c r="JL50" s="18"/>
      <c r="JU50" s="2"/>
      <c r="JV50" s="2"/>
      <c r="JY50" s="3"/>
      <c r="JZ50" s="18"/>
      <c r="KP50" s="2"/>
      <c r="KQ50" s="2"/>
      <c r="KT50" s="3"/>
      <c r="KU50" s="18"/>
      <c r="TW50" s="2"/>
      <c r="TY50" s="19">
        <f t="shared" si="77"/>
        <v>0</v>
      </c>
      <c r="UV50" s="111"/>
      <c r="UW50" s="37"/>
      <c r="UX50" s="30"/>
      <c r="UY50" s="159"/>
      <c r="UZ50" s="158"/>
      <c r="VA50" s="18"/>
      <c r="VH50" s="18"/>
      <c r="VX50" s="397"/>
      <c r="VY50" s="37"/>
      <c r="VZ50" s="351"/>
      <c r="WA50" s="399"/>
      <c r="WB50" s="30"/>
      <c r="WC50" s="18">
        <f t="shared" si="85"/>
        <v>0</v>
      </c>
      <c r="YP50" s="8"/>
      <c r="YQ50" s="37"/>
      <c r="YR50" s="371"/>
      <c r="YS50" s="8"/>
      <c r="YT50" s="30"/>
      <c r="YU50" s="19">
        <f t="shared" si="94"/>
        <v>0</v>
      </c>
    </row>
    <row r="51" spans="10:671">
      <c r="IS51" s="2"/>
      <c r="IT51" s="2"/>
      <c r="IW51" s="3"/>
      <c r="IX51" s="18"/>
      <c r="IZ51" s="2"/>
      <c r="JA51" s="2"/>
      <c r="JD51" s="3"/>
      <c r="JE51" s="18"/>
      <c r="JG51" s="2"/>
      <c r="JH51" s="2"/>
      <c r="JK51" s="3"/>
      <c r="JL51" s="18"/>
      <c r="JU51" s="2"/>
      <c r="JV51" s="2"/>
      <c r="JY51" s="3"/>
      <c r="JZ51" s="18"/>
      <c r="KP51" s="2"/>
      <c r="KQ51" s="2"/>
      <c r="KT51" s="3"/>
      <c r="KU51" s="18"/>
      <c r="TW51" s="2"/>
      <c r="TY51" s="19">
        <f t="shared" si="77"/>
        <v>0</v>
      </c>
      <c r="UV51" s="111"/>
      <c r="UW51" s="37"/>
      <c r="UX51" s="30"/>
      <c r="UY51" s="159"/>
      <c r="UZ51" s="158"/>
      <c r="VA51" s="18"/>
      <c r="VH51" s="18"/>
      <c r="VZ51" s="351"/>
      <c r="WA51" s="399"/>
      <c r="WC51" s="18">
        <f t="shared" si="85"/>
        <v>0</v>
      </c>
      <c r="YP51" s="8"/>
      <c r="YQ51" s="37"/>
      <c r="YR51" s="371"/>
      <c r="YS51" s="8"/>
      <c r="YT51" s="30"/>
      <c r="YU51" s="19">
        <f t="shared" si="94"/>
        <v>0</v>
      </c>
    </row>
    <row r="52" spans="10:671">
      <c r="IS52" s="2"/>
      <c r="IT52" s="2"/>
      <c r="IW52" s="3"/>
      <c r="IX52" s="18"/>
      <c r="IZ52" s="2"/>
      <c r="JA52" s="2"/>
      <c r="JD52" s="3"/>
      <c r="JE52" s="18"/>
      <c r="JG52" s="2"/>
      <c r="JH52" s="2"/>
      <c r="JK52" s="3"/>
      <c r="JL52" s="18"/>
      <c r="JU52" s="2"/>
      <c r="JV52" s="2"/>
      <c r="JY52" s="3"/>
      <c r="JZ52" s="18"/>
      <c r="KP52" s="2"/>
      <c r="KQ52" s="2"/>
      <c r="KT52" s="3"/>
      <c r="KU52" s="18"/>
      <c r="TW52" s="2"/>
      <c r="TY52" s="19">
        <f t="shared" si="77"/>
        <v>0</v>
      </c>
      <c r="UV52" s="111"/>
      <c r="UW52" s="37"/>
      <c r="UX52" s="30"/>
      <c r="UY52" s="159"/>
      <c r="UZ52" s="158"/>
      <c r="VA52" s="18"/>
      <c r="VH52" s="18"/>
      <c r="VZ52" s="351"/>
      <c r="WA52" s="399"/>
      <c r="WC52" s="18">
        <f t="shared" si="85"/>
        <v>0</v>
      </c>
      <c r="YP52" s="8"/>
      <c r="YQ52" s="37"/>
      <c r="YR52" s="371"/>
      <c r="YS52" s="8"/>
      <c r="YT52" s="30"/>
      <c r="YU52" s="19">
        <f t="shared" si="94"/>
        <v>0</v>
      </c>
    </row>
    <row r="53" spans="10:671">
      <c r="IS53" s="2"/>
      <c r="IT53" s="2"/>
      <c r="IW53" s="3"/>
      <c r="IX53" s="18"/>
      <c r="IZ53" s="2"/>
      <c r="JA53" s="2"/>
      <c r="JD53" s="3"/>
      <c r="JE53" s="18"/>
      <c r="JG53" s="2"/>
      <c r="JH53" s="2"/>
      <c r="JK53" s="3"/>
      <c r="JL53" s="18"/>
      <c r="JU53" s="2"/>
      <c r="JV53" s="2"/>
      <c r="JY53" s="3"/>
      <c r="JZ53" s="18"/>
      <c r="KP53" s="2"/>
      <c r="KQ53" s="2"/>
      <c r="KT53" s="3"/>
      <c r="KU53" s="18"/>
      <c r="TW53" s="2"/>
      <c r="TY53" s="19">
        <f t="shared" si="77"/>
        <v>0</v>
      </c>
      <c r="UV53" s="111"/>
      <c r="UW53" s="37"/>
      <c r="UX53" s="30"/>
      <c r="UY53" s="159"/>
      <c r="UZ53" s="158"/>
      <c r="VA53" s="18"/>
      <c r="VH53" s="18"/>
      <c r="VZ53" s="351"/>
      <c r="WA53" s="399"/>
      <c r="WC53" s="18">
        <f t="shared" si="85"/>
        <v>0</v>
      </c>
      <c r="YP53" s="8"/>
      <c r="YQ53" s="37"/>
      <c r="YR53" s="371"/>
      <c r="YS53" s="8"/>
      <c r="YT53" s="30"/>
      <c r="YU53" s="19">
        <f t="shared" si="94"/>
        <v>0</v>
      </c>
    </row>
    <row r="54" spans="10:671">
      <c r="IS54" s="2"/>
      <c r="IT54" s="2"/>
      <c r="IW54" s="3"/>
      <c r="IX54" s="18"/>
      <c r="IZ54" s="2"/>
      <c r="JA54" s="2"/>
      <c r="JD54" s="3"/>
      <c r="JE54" s="18"/>
      <c r="JG54" s="2"/>
      <c r="JH54" s="2"/>
      <c r="JK54" s="3"/>
      <c r="JL54" s="18"/>
      <c r="JU54" s="2"/>
      <c r="JV54" s="2"/>
      <c r="JY54" s="3"/>
      <c r="JZ54" s="18"/>
      <c r="KP54" s="2"/>
      <c r="KQ54" s="2"/>
      <c r="KT54" s="3"/>
      <c r="KU54" s="18"/>
      <c r="TY54" s="19">
        <f t="shared" si="77"/>
        <v>0</v>
      </c>
      <c r="UV54" s="111"/>
      <c r="UW54" s="37"/>
      <c r="UX54" s="30"/>
      <c r="UY54" s="159"/>
      <c r="UZ54" s="158"/>
      <c r="VA54" s="18"/>
      <c r="VH54" s="18"/>
      <c r="VZ54" s="351"/>
      <c r="WA54" s="399"/>
      <c r="WC54" s="18">
        <f t="shared" si="85"/>
        <v>0</v>
      </c>
      <c r="YP54" s="8"/>
      <c r="YQ54" s="37"/>
      <c r="YR54" s="371"/>
      <c r="YS54" s="8"/>
      <c r="YT54" s="30"/>
      <c r="YU54" s="19">
        <f t="shared" si="94"/>
        <v>0</v>
      </c>
    </row>
    <row r="55" spans="10:671">
      <c r="IS55" s="2"/>
      <c r="IT55" s="2"/>
      <c r="IW55" s="3"/>
      <c r="IX55" s="18"/>
      <c r="IZ55" s="2"/>
      <c r="JA55" s="2"/>
      <c r="JD55" s="3"/>
      <c r="JE55" s="18"/>
      <c r="JG55" s="2"/>
      <c r="JH55" s="2"/>
      <c r="JK55" s="3"/>
      <c r="JL55" s="18"/>
      <c r="JU55" s="2"/>
      <c r="JV55" s="2"/>
      <c r="JY55" s="3"/>
      <c r="JZ55" s="18"/>
      <c r="KP55" s="2"/>
      <c r="KQ55" s="2"/>
      <c r="KT55" s="3"/>
      <c r="KU55" s="18"/>
      <c r="TY55" s="19">
        <f t="shared" si="77"/>
        <v>0</v>
      </c>
      <c r="UV55" s="111"/>
      <c r="UW55" s="37"/>
      <c r="UX55" s="30"/>
      <c r="UY55" s="159"/>
      <c r="UZ55" s="158"/>
      <c r="VA55" s="18"/>
      <c r="VH55" s="18"/>
      <c r="VZ55" s="351"/>
      <c r="WA55" s="399"/>
      <c r="WC55" s="18">
        <f t="shared" si="85"/>
        <v>0</v>
      </c>
      <c r="YP55" s="8"/>
      <c r="YQ55" s="37"/>
      <c r="YR55" s="353"/>
      <c r="YS55" s="36"/>
      <c r="YT55" s="353"/>
      <c r="YU55" s="19">
        <f t="shared" si="94"/>
        <v>0</v>
      </c>
    </row>
    <row r="56" spans="10:671">
      <c r="IS56" s="2"/>
      <c r="IT56" s="2"/>
      <c r="IW56" s="3"/>
      <c r="IX56" s="18"/>
      <c r="IZ56" s="2"/>
      <c r="JA56" s="2"/>
      <c r="JD56" s="3"/>
      <c r="JE56" s="18"/>
      <c r="JG56" s="2"/>
      <c r="JH56" s="2"/>
      <c r="JK56" s="3"/>
      <c r="JL56" s="18"/>
      <c r="JU56" s="2"/>
      <c r="JV56" s="2"/>
      <c r="JY56" s="3"/>
      <c r="JZ56" s="18"/>
      <c r="KP56" s="2"/>
      <c r="KQ56" s="2"/>
      <c r="KT56" s="3"/>
      <c r="KU56" s="18"/>
      <c r="TY56" s="19">
        <f t="shared" si="77"/>
        <v>0</v>
      </c>
      <c r="UV56" s="111"/>
      <c r="UW56" s="37"/>
      <c r="UX56" s="30"/>
      <c r="UY56" s="159"/>
      <c r="UZ56" s="158"/>
      <c r="VA56" s="18"/>
      <c r="VH56" s="18"/>
      <c r="VZ56" s="351"/>
      <c r="WA56" s="399"/>
      <c r="WC56" s="18">
        <f t="shared" si="85"/>
        <v>0</v>
      </c>
      <c r="YP56" s="36"/>
      <c r="YQ56" s="37"/>
      <c r="YR56" s="353"/>
      <c r="YS56" s="36"/>
      <c r="YT56" s="353"/>
      <c r="YU56" s="19">
        <f t="shared" si="94"/>
        <v>0</v>
      </c>
    </row>
    <row r="57" spans="10:671">
      <c r="IS57" s="2"/>
      <c r="IT57" s="2"/>
      <c r="IW57" s="3"/>
      <c r="IX57" s="18"/>
      <c r="IZ57" s="2"/>
      <c r="JA57" s="2"/>
      <c r="JD57" s="3"/>
      <c r="JE57" s="18"/>
      <c r="JG57" s="2"/>
      <c r="JH57" s="2"/>
      <c r="JK57" s="3"/>
      <c r="JL57" s="18"/>
      <c r="JU57" s="2"/>
      <c r="JV57" s="2"/>
      <c r="JY57" s="3"/>
      <c r="JZ57" s="18"/>
      <c r="KP57" s="2"/>
      <c r="KQ57" s="2"/>
      <c r="KT57" s="3"/>
      <c r="KU57" s="18"/>
      <c r="TY57" s="19">
        <f t="shared" si="77"/>
        <v>0</v>
      </c>
      <c r="UV57" s="111"/>
      <c r="UW57" s="37"/>
      <c r="UX57" s="30"/>
      <c r="UY57" s="159"/>
      <c r="UZ57" s="158"/>
      <c r="VA57" s="18"/>
      <c r="VH57" s="18"/>
      <c r="VZ57" s="351"/>
      <c r="WC57" s="18">
        <f t="shared" si="85"/>
        <v>0</v>
      </c>
      <c r="YP57" s="8"/>
      <c r="YQ57" s="37"/>
      <c r="YR57" s="346"/>
      <c r="YS57" s="8"/>
      <c r="YT57" s="30"/>
      <c r="YU57" s="19">
        <f t="shared" si="94"/>
        <v>0</v>
      </c>
    </row>
    <row r="58" spans="10:671" ht="15.75" thickBot="1">
      <c r="IS58" s="2"/>
      <c r="IT58" s="2"/>
      <c r="IW58" s="3"/>
      <c r="IX58" s="18"/>
      <c r="IZ58" s="2"/>
      <c r="JA58" s="2"/>
      <c r="JD58" s="3"/>
      <c r="JE58" s="18"/>
      <c r="JG58" s="2"/>
      <c r="JH58" s="2"/>
      <c r="JK58" s="3"/>
      <c r="JL58" s="18"/>
      <c r="JU58" s="2"/>
      <c r="JV58" s="2"/>
      <c r="JY58" s="3"/>
      <c r="JZ58" s="18"/>
      <c r="KP58" s="2"/>
      <c r="KQ58" s="2"/>
      <c r="KT58" s="3"/>
      <c r="KU58" s="18"/>
      <c r="TY58" s="19">
        <f t="shared" si="77"/>
        <v>0</v>
      </c>
      <c r="UV58" s="111"/>
      <c r="UW58" s="37"/>
      <c r="UX58" s="30"/>
      <c r="UY58" s="159"/>
      <c r="UZ58" s="158"/>
      <c r="VA58" s="18"/>
      <c r="VH58" s="18"/>
      <c r="VZ58" s="424"/>
      <c r="WA58" s="296"/>
      <c r="WB58" s="296"/>
      <c r="WC58" s="21">
        <f t="shared" si="85"/>
        <v>0</v>
      </c>
      <c r="YP58" s="8"/>
      <c r="YQ58" s="37"/>
      <c r="YR58" s="346"/>
      <c r="YS58" s="8"/>
      <c r="YT58" s="30"/>
      <c r="YU58" s="19">
        <f t="shared" si="94"/>
        <v>0</v>
      </c>
    </row>
    <row r="59" spans="10:671" ht="15.75" thickTop="1">
      <c r="IS59" s="2"/>
      <c r="IT59" s="2"/>
      <c r="IW59" s="3"/>
      <c r="IX59" s="18"/>
      <c r="IZ59" s="2"/>
      <c r="JA59" s="2"/>
      <c r="JD59" s="3"/>
      <c r="JE59" s="18"/>
      <c r="JG59" s="2"/>
      <c r="JH59" s="2"/>
      <c r="JK59" s="3"/>
      <c r="JL59" s="18"/>
      <c r="JU59" s="2"/>
      <c r="JV59" s="2"/>
      <c r="JY59" s="3"/>
      <c r="JZ59" s="18"/>
      <c r="KP59" s="2"/>
      <c r="KQ59" s="2"/>
      <c r="KT59" s="3"/>
      <c r="KU59" s="18"/>
      <c r="UV59" s="111"/>
      <c r="UW59" s="37"/>
      <c r="UX59" s="30"/>
      <c r="UY59" s="159"/>
      <c r="UZ59" s="158"/>
      <c r="VA59" s="18"/>
      <c r="VH59" s="18"/>
      <c r="YP59" s="8"/>
      <c r="YQ59" s="37"/>
      <c r="YR59" s="346"/>
      <c r="YS59" s="8"/>
      <c r="YT59" s="30"/>
      <c r="YU59" s="19">
        <f t="shared" si="94"/>
        <v>0</v>
      </c>
    </row>
    <row r="60" spans="10:671">
      <c r="IS60" s="2"/>
      <c r="IT60" s="2"/>
      <c r="IW60" s="3"/>
      <c r="IX60" s="18"/>
      <c r="IZ60" s="2"/>
      <c r="JA60" s="2"/>
      <c r="JD60" s="3"/>
      <c r="JE60" s="18"/>
      <c r="JG60" s="2"/>
      <c r="JH60" s="2"/>
      <c r="JK60" s="3"/>
      <c r="JL60" s="18"/>
      <c r="JU60" s="2"/>
      <c r="JV60" s="2"/>
      <c r="JY60" s="3"/>
      <c r="JZ60" s="18"/>
      <c r="KP60" s="2"/>
      <c r="KQ60" s="2"/>
      <c r="KT60" s="3"/>
      <c r="KU60" s="18"/>
      <c r="UV60" s="111"/>
      <c r="UW60" s="37"/>
      <c r="UX60" s="30"/>
      <c r="UY60" s="159"/>
      <c r="UZ60" s="158"/>
      <c r="VA60" s="18"/>
      <c r="VH60" s="18"/>
      <c r="YP60" s="8"/>
      <c r="YQ60" s="37"/>
      <c r="YR60" s="346"/>
      <c r="YS60" s="8"/>
      <c r="YT60" s="30"/>
      <c r="YU60" s="19">
        <f t="shared" si="94"/>
        <v>0</v>
      </c>
    </row>
    <row r="61" spans="10:671">
      <c r="IS61" s="2"/>
      <c r="IT61" s="2"/>
      <c r="IW61" s="3"/>
      <c r="IX61" s="18"/>
      <c r="IZ61" s="2"/>
      <c r="JA61" s="2"/>
      <c r="JD61" s="3"/>
      <c r="JE61" s="18"/>
      <c r="JG61" s="2"/>
      <c r="JH61" s="2"/>
      <c r="JK61" s="3"/>
      <c r="JL61" s="18"/>
      <c r="JU61" s="2"/>
      <c r="JV61" s="2"/>
      <c r="JY61" s="3"/>
      <c r="JZ61" s="18"/>
      <c r="KP61" s="2"/>
      <c r="KQ61" s="2"/>
      <c r="KT61" s="3"/>
      <c r="KU61" s="18"/>
      <c r="UV61" s="111"/>
      <c r="UW61" s="37"/>
      <c r="UX61" s="30"/>
      <c r="UY61" s="159"/>
      <c r="UZ61" s="158"/>
      <c r="VA61" s="18"/>
      <c r="VC61" s="2"/>
      <c r="VH61" s="18"/>
      <c r="YP61" s="8"/>
      <c r="YQ61" s="37"/>
      <c r="YR61" s="346"/>
      <c r="YS61" s="8"/>
      <c r="YT61" s="30"/>
      <c r="YU61" s="19">
        <f t="shared" si="94"/>
        <v>0</v>
      </c>
    </row>
    <row r="62" spans="10:671">
      <c r="IS62" s="2"/>
      <c r="IT62" s="2"/>
      <c r="IW62" s="3"/>
      <c r="IX62" s="18"/>
      <c r="IZ62" s="2"/>
      <c r="JA62" s="2"/>
      <c r="JD62" s="3"/>
      <c r="JE62" s="18"/>
      <c r="JG62" s="2"/>
      <c r="JH62" s="2"/>
      <c r="JK62" s="3"/>
      <c r="JL62" s="18"/>
      <c r="JU62" s="2"/>
      <c r="JV62" s="2"/>
      <c r="JY62" s="3"/>
      <c r="JZ62" s="18"/>
      <c r="KP62" s="2"/>
      <c r="KQ62" s="2"/>
      <c r="KT62" s="3"/>
      <c r="KU62" s="18"/>
      <c r="UV62" s="111"/>
      <c r="UW62" s="37"/>
      <c r="UX62" s="30"/>
      <c r="UY62" s="30"/>
      <c r="UZ62" s="158"/>
      <c r="VA62" s="18"/>
      <c r="VC62" s="2"/>
      <c r="VH62" s="18"/>
      <c r="YP62" s="8"/>
      <c r="YQ62" s="37"/>
      <c r="YR62" s="346"/>
      <c r="YS62" s="8"/>
      <c r="YT62" s="30"/>
      <c r="YU62" s="19">
        <f t="shared" si="94"/>
        <v>0</v>
      </c>
    </row>
    <row r="63" spans="10:671">
      <c r="IS63" s="2"/>
      <c r="IT63" s="2"/>
      <c r="IW63" s="3"/>
      <c r="IX63" s="18"/>
      <c r="IZ63" s="2"/>
      <c r="JA63" s="2"/>
      <c r="JD63" s="3"/>
      <c r="JE63" s="18"/>
      <c r="JG63" s="2"/>
      <c r="JH63" s="2"/>
      <c r="JK63" s="3"/>
      <c r="JL63" s="18"/>
      <c r="JU63" s="2"/>
      <c r="JV63" s="2"/>
      <c r="JY63" s="3"/>
      <c r="JZ63" s="18"/>
      <c r="KP63" s="2"/>
      <c r="KQ63" s="2"/>
      <c r="KT63" s="3"/>
      <c r="KU63" s="18"/>
      <c r="UV63" s="111"/>
      <c r="UW63" s="37"/>
      <c r="UX63" s="30"/>
      <c r="UY63" s="158"/>
      <c r="UZ63" s="158"/>
      <c r="VA63" s="18"/>
      <c r="VH63" s="18"/>
      <c r="YP63" s="2"/>
      <c r="YS63" s="2"/>
      <c r="YU63" s="19">
        <f t="shared" si="94"/>
        <v>0</v>
      </c>
    </row>
    <row r="64" spans="10:671">
      <c r="IS64" s="2"/>
      <c r="IT64" s="2"/>
      <c r="IW64" s="3"/>
      <c r="IX64" s="18"/>
      <c r="IZ64" s="2"/>
      <c r="JA64" s="2"/>
      <c r="JD64" s="3"/>
      <c r="JE64" s="18"/>
      <c r="JG64" s="2"/>
      <c r="JH64" s="2"/>
      <c r="JK64" s="3"/>
      <c r="JL64" s="18"/>
      <c r="JU64" s="2"/>
      <c r="JV64" s="2"/>
      <c r="JY64" s="3"/>
      <c r="JZ64" s="18"/>
      <c r="KP64" s="2"/>
      <c r="KQ64" s="2"/>
      <c r="KT64" s="3"/>
      <c r="KU64" s="18"/>
      <c r="UV64" s="111"/>
      <c r="UW64" s="37"/>
      <c r="UX64" s="30"/>
      <c r="UY64" s="158"/>
      <c r="UZ64" s="158"/>
      <c r="VA64" s="18"/>
      <c r="VH64" s="18"/>
      <c r="YP64" s="2"/>
      <c r="YS64" s="2"/>
      <c r="YU64" s="19">
        <f t="shared" si="94"/>
        <v>0</v>
      </c>
    </row>
    <row r="65" spans="1:669" ht="18.75">
      <c r="F65" s="1983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1983"/>
      <c r="IS65" s="2"/>
      <c r="IT65" s="2"/>
      <c r="IW65" s="3"/>
      <c r="IX65" s="18"/>
      <c r="IZ65" s="2"/>
      <c r="JA65" s="2"/>
      <c r="JD65" s="3"/>
      <c r="JE65" s="18"/>
      <c r="JG65" s="2"/>
      <c r="JH65" s="2"/>
      <c r="JK65" s="3"/>
      <c r="JL65" s="18"/>
      <c r="JU65" s="2"/>
      <c r="JV65" s="2"/>
      <c r="JY65" s="3"/>
      <c r="JZ65" s="18"/>
      <c r="KP65" s="2"/>
      <c r="KQ65" s="2"/>
      <c r="KT65" s="3"/>
      <c r="KU65" s="18"/>
      <c r="UV65" s="111"/>
      <c r="UW65" s="37"/>
      <c r="UX65" s="30"/>
      <c r="UY65" s="158"/>
      <c r="UZ65" s="158"/>
      <c r="VA65" s="18"/>
      <c r="VH65" s="18"/>
      <c r="YS65" s="2"/>
    </row>
    <row r="66" spans="1:669">
      <c r="CY66" t="s">
        <v>60</v>
      </c>
      <c r="IS66" s="2"/>
      <c r="IT66" s="2"/>
      <c r="IW66" s="3"/>
      <c r="IX66" s="18"/>
      <c r="IZ66" s="2"/>
      <c r="JA66" s="2"/>
      <c r="JD66" s="3"/>
      <c r="JE66" s="18"/>
      <c r="JG66" s="2"/>
      <c r="JH66" s="2"/>
      <c r="JK66" s="3"/>
      <c r="JL66" s="18"/>
      <c r="JU66" s="2"/>
      <c r="JV66" s="2"/>
      <c r="JY66" s="3"/>
      <c r="JZ66" s="18"/>
      <c r="KP66" s="2"/>
      <c r="KQ66" s="2"/>
      <c r="KT66" s="3"/>
      <c r="KU66" s="18"/>
      <c r="OE66" s="40"/>
      <c r="UV66" s="111"/>
      <c r="UW66" s="37"/>
      <c r="UX66" s="30"/>
      <c r="UY66" s="158"/>
      <c r="UZ66" s="158"/>
      <c r="VA66" s="18"/>
      <c r="VH66" s="18"/>
    </row>
    <row r="67" spans="1:669">
      <c r="IS67" s="2"/>
      <c r="IT67" s="2"/>
      <c r="IW67" s="3"/>
      <c r="IX67" s="18"/>
      <c r="IZ67" s="2"/>
      <c r="JA67" s="2"/>
      <c r="JD67" s="3"/>
      <c r="JE67" s="18"/>
      <c r="JG67" s="2"/>
      <c r="JH67" s="2"/>
      <c r="JK67" s="3"/>
      <c r="JL67" s="18"/>
      <c r="JU67" s="2"/>
      <c r="JV67" s="2"/>
      <c r="JY67" s="3"/>
      <c r="JZ67" s="18"/>
      <c r="KP67" s="2"/>
      <c r="KQ67" s="2"/>
      <c r="KT67" s="3"/>
      <c r="KU67" s="18"/>
      <c r="OE67" s="40"/>
      <c r="UV67" s="111"/>
      <c r="UW67" s="37"/>
      <c r="UX67" s="30"/>
      <c r="UY67" s="158"/>
      <c r="UZ67" s="158"/>
      <c r="VA67" s="18"/>
      <c r="VH67" s="18"/>
    </row>
    <row r="68" spans="1:669">
      <c r="IS68" s="2"/>
      <c r="IT68" s="2"/>
      <c r="IW68" s="3"/>
      <c r="IX68" s="18"/>
      <c r="IZ68" s="2"/>
      <c r="JA68" s="2"/>
      <c r="JD68" s="3"/>
      <c r="JE68" s="18"/>
      <c r="JG68" s="2"/>
      <c r="JH68" s="2"/>
      <c r="JK68" s="3"/>
      <c r="JL68" s="18"/>
      <c r="JU68" s="2"/>
      <c r="JV68" s="2"/>
      <c r="JY68" s="3"/>
      <c r="JZ68" s="18"/>
      <c r="KP68" s="2"/>
      <c r="KQ68" s="2"/>
      <c r="KT68" s="3"/>
      <c r="KU68" s="18"/>
      <c r="OE68" s="51"/>
      <c r="UV68" s="111"/>
      <c r="UW68" s="37"/>
      <c r="UX68" s="30"/>
      <c r="UY68" s="158"/>
      <c r="UZ68" s="158"/>
      <c r="VA68" s="18"/>
      <c r="VH68" s="18"/>
    </row>
    <row r="69" spans="1:669">
      <c r="IW69" s="3"/>
      <c r="IX69" s="18"/>
      <c r="JD69" s="3"/>
      <c r="JE69" s="18"/>
      <c r="JK69" s="3"/>
      <c r="JL69" s="18"/>
      <c r="JY69" s="3"/>
      <c r="JZ69" s="18"/>
      <c r="KT69" s="3"/>
      <c r="KU69" s="18"/>
      <c r="OE69" s="51"/>
      <c r="UV69" s="111"/>
      <c r="UW69" s="37"/>
      <c r="UX69" s="30"/>
      <c r="UY69" s="158"/>
      <c r="UZ69" s="158"/>
      <c r="VA69" s="18"/>
      <c r="VH69" s="18"/>
    </row>
    <row r="70" spans="1:669">
      <c r="IX70" s="18"/>
      <c r="JE70" s="18"/>
      <c r="JL70" s="88"/>
      <c r="JZ70" s="88"/>
      <c r="KU70" s="88"/>
      <c r="OE70" s="51"/>
      <c r="UV70" s="111"/>
      <c r="UW70" s="37"/>
      <c r="UX70" s="30"/>
      <c r="UY70" s="158"/>
      <c r="UZ70" s="158"/>
      <c r="VA70" s="18"/>
      <c r="VH70" s="18"/>
    </row>
    <row r="71" spans="1:669">
      <c r="KU71" s="88"/>
      <c r="OE71" s="40"/>
      <c r="UV71" s="111"/>
      <c r="UW71" s="37"/>
      <c r="UX71" s="30"/>
      <c r="UY71" s="158"/>
      <c r="UZ71" s="158"/>
      <c r="VA71" s="18"/>
      <c r="VH71" s="18"/>
    </row>
    <row r="72" spans="1:669">
      <c r="KU72" s="88"/>
      <c r="UV72" s="111"/>
      <c r="UW72" s="37"/>
      <c r="UX72" s="30"/>
      <c r="UY72" s="158"/>
      <c r="UZ72" s="158"/>
      <c r="VA72" s="18"/>
      <c r="VH72" s="18"/>
    </row>
    <row r="73" spans="1:669">
      <c r="A73" s="1982" t="s">
        <v>107</v>
      </c>
      <c r="B73" s="1982"/>
      <c r="C73" s="1982"/>
      <c r="D73" s="1982"/>
      <c r="E73" s="1982"/>
      <c r="F73" s="359"/>
      <c r="UV73" s="37"/>
      <c r="UW73" s="158"/>
      <c r="UX73" s="158"/>
      <c r="UY73" s="158"/>
      <c r="UZ73" s="158"/>
      <c r="VA73" s="18"/>
    </row>
    <row r="74" spans="1:669">
      <c r="A74" s="40" t="s">
        <v>394</v>
      </c>
      <c r="D74" s="364"/>
      <c r="E74" s="364"/>
      <c r="F74" s="359"/>
      <c r="UV74" s="37"/>
      <c r="UW74" s="158"/>
      <c r="UX74" s="158"/>
      <c r="UY74" s="158"/>
      <c r="UZ74" s="158"/>
      <c r="VA74" s="18"/>
    </row>
    <row r="75" spans="1:669">
      <c r="A75" s="40" t="s">
        <v>344</v>
      </c>
      <c r="B75" s="40"/>
      <c r="C75" s="40"/>
      <c r="F75" s="359"/>
      <c r="UV75" s="37"/>
      <c r="UW75" s="158"/>
      <c r="UX75" s="158"/>
      <c r="UY75" s="158"/>
      <c r="UZ75" s="158"/>
    </row>
    <row r="76" spans="1:669">
      <c r="A76" s="40" t="s">
        <v>330</v>
      </c>
      <c r="D76" s="163"/>
      <c r="F76" s="359"/>
      <c r="UV76" s="37"/>
      <c r="UW76" s="158"/>
      <c r="UX76" s="158"/>
      <c r="UY76" s="158"/>
      <c r="UZ76" s="158"/>
    </row>
    <row r="77" spans="1:669">
      <c r="A77" s="40" t="s">
        <v>591</v>
      </c>
      <c r="F77" s="359"/>
      <c r="UV77" s="37"/>
      <c r="UW77" s="158"/>
      <c r="UX77" s="158"/>
      <c r="UY77" s="158"/>
      <c r="UZ77" s="158"/>
    </row>
    <row r="78" spans="1:669">
      <c r="A78" s="40" t="s">
        <v>130</v>
      </c>
      <c r="F78" s="359"/>
      <c r="UV78" s="37"/>
      <c r="UW78" s="158"/>
      <c r="UX78" s="158"/>
      <c r="UY78" s="158"/>
      <c r="UZ78" s="158"/>
    </row>
    <row r="79" spans="1:669">
      <c r="A79" s="40" t="s">
        <v>165</v>
      </c>
      <c r="F79" s="359"/>
      <c r="UV79" s="37"/>
      <c r="UW79" s="158"/>
      <c r="UX79" s="158"/>
      <c r="UY79" s="158"/>
      <c r="UZ79" s="158"/>
    </row>
    <row r="80" spans="1:669">
      <c r="A80" s="40" t="s">
        <v>457</v>
      </c>
      <c r="F80" s="359"/>
    </row>
    <row r="81" spans="1:6">
      <c r="A81" s="40" t="s">
        <v>304</v>
      </c>
      <c r="F81" s="359"/>
    </row>
    <row r="82" spans="1:6">
      <c r="A82" s="40" t="s">
        <v>377</v>
      </c>
      <c r="F82" s="359"/>
    </row>
    <row r="83" spans="1:6">
      <c r="A83" s="40" t="s">
        <v>206</v>
      </c>
      <c r="F83" s="359"/>
    </row>
    <row r="84" spans="1:6">
      <c r="A84" s="40" t="s">
        <v>124</v>
      </c>
      <c r="F84" s="359"/>
    </row>
    <row r="85" spans="1:6" ht="15" customHeight="1">
      <c r="A85" s="40" t="s">
        <v>371</v>
      </c>
      <c r="F85" s="359"/>
    </row>
    <row r="86" spans="1:6">
      <c r="A86" s="40" t="s">
        <v>509</v>
      </c>
      <c r="F86" s="359"/>
    </row>
    <row r="87" spans="1:6">
      <c r="A87" s="40" t="s">
        <v>400</v>
      </c>
      <c r="F87" s="359"/>
    </row>
    <row r="88" spans="1:6">
      <c r="A88" s="40" t="s">
        <v>216</v>
      </c>
      <c r="F88" s="359"/>
    </row>
    <row r="89" spans="1:6">
      <c r="A89" s="40" t="s">
        <v>505</v>
      </c>
      <c r="F89" s="359"/>
    </row>
    <row r="90" spans="1:6">
      <c r="A90" t="s">
        <v>404</v>
      </c>
      <c r="F90" s="359"/>
    </row>
    <row r="91" spans="1:6">
      <c r="A91" s="40" t="s">
        <v>211</v>
      </c>
      <c r="F91" s="359"/>
    </row>
    <row r="92" spans="1:6">
      <c r="A92" s="40" t="s">
        <v>416</v>
      </c>
      <c r="F92" s="359"/>
    </row>
    <row r="93" spans="1:6">
      <c r="A93" s="40" t="s">
        <v>242</v>
      </c>
      <c r="F93" s="359"/>
    </row>
    <row r="94" spans="1:6">
      <c r="A94" s="40" t="s">
        <v>316</v>
      </c>
      <c r="C94" s="364"/>
      <c r="F94" s="359"/>
    </row>
    <row r="95" spans="1:6">
      <c r="A95" s="40" t="s">
        <v>363</v>
      </c>
      <c r="F95" s="359"/>
    </row>
    <row r="96" spans="1:6">
      <c r="A96" s="40" t="s">
        <v>114</v>
      </c>
      <c r="F96" s="359"/>
    </row>
    <row r="97" spans="1:6">
      <c r="A97" t="s">
        <v>473</v>
      </c>
      <c r="B97" s="415"/>
      <c r="F97" s="359"/>
    </row>
    <row r="98" spans="1:6">
      <c r="A98" s="40" t="s">
        <v>320</v>
      </c>
      <c r="F98" s="359"/>
    </row>
    <row r="99" spans="1:6">
      <c r="A99" s="40" t="s">
        <v>493</v>
      </c>
      <c r="E99" s="35"/>
      <c r="F99" s="359"/>
    </row>
    <row r="100" spans="1:6">
      <c r="A100" s="40" t="s">
        <v>472</v>
      </c>
      <c r="F100" s="359"/>
    </row>
    <row r="101" spans="1:6">
      <c r="A101" s="40" t="s">
        <v>299</v>
      </c>
      <c r="F101" s="359"/>
    </row>
    <row r="102" spans="1:6">
      <c r="A102" s="40" t="s">
        <v>212</v>
      </c>
      <c r="F102" s="359"/>
    </row>
    <row r="103" spans="1:6">
      <c r="A103" s="40" t="s">
        <v>163</v>
      </c>
      <c r="F103" s="359"/>
    </row>
    <row r="104" spans="1:6">
      <c r="A104" s="40" t="s">
        <v>422</v>
      </c>
      <c r="F104" s="359"/>
    </row>
    <row r="105" spans="1:6">
      <c r="A105" s="40" t="s">
        <v>174</v>
      </c>
      <c r="F105" s="359"/>
    </row>
    <row r="106" spans="1:6">
      <c r="A106" s="40" t="s">
        <v>469</v>
      </c>
      <c r="F106" s="359"/>
    </row>
    <row r="107" spans="1:6">
      <c r="A107" s="40" t="s">
        <v>254</v>
      </c>
      <c r="F107" s="359"/>
    </row>
    <row r="108" spans="1:6">
      <c r="A108" s="40" t="s">
        <v>213</v>
      </c>
      <c r="F108" s="359"/>
    </row>
    <row r="109" spans="1:6">
      <c r="A109" s="40" t="s">
        <v>317</v>
      </c>
      <c r="F109" s="359"/>
    </row>
    <row r="110" spans="1:6">
      <c r="A110" s="40" t="s">
        <v>481</v>
      </c>
      <c r="F110" s="359"/>
    </row>
    <row r="111" spans="1:6">
      <c r="A111" s="40" t="s">
        <v>208</v>
      </c>
      <c r="F111" s="359"/>
    </row>
    <row r="112" spans="1:6">
      <c r="A112" s="40" t="s">
        <v>106</v>
      </c>
      <c r="F112" s="359"/>
    </row>
    <row r="113" spans="1:6">
      <c r="A113" s="40" t="s">
        <v>181</v>
      </c>
      <c r="F113" s="359"/>
    </row>
    <row r="114" spans="1:6">
      <c r="A114" s="349" t="s">
        <v>429</v>
      </c>
      <c r="B114" s="349"/>
      <c r="F114" s="359"/>
    </row>
    <row r="115" spans="1:6">
      <c r="A115" s="40" t="s">
        <v>470</v>
      </c>
      <c r="F115" s="359"/>
    </row>
    <row r="116" spans="1:6">
      <c r="A116" s="40" t="s">
        <v>558</v>
      </c>
      <c r="F116" s="359"/>
    </row>
    <row r="117" spans="1:6">
      <c r="A117" s="40" t="s">
        <v>365</v>
      </c>
      <c r="F117" s="359"/>
    </row>
    <row r="118" spans="1:6">
      <c r="A118" s="40" t="s">
        <v>468</v>
      </c>
      <c r="F118" s="359"/>
    </row>
    <row r="119" spans="1:6">
      <c r="A119" s="40" t="s">
        <v>161</v>
      </c>
      <c r="F119" s="359"/>
    </row>
    <row r="120" spans="1:6">
      <c r="A120" s="40" t="s">
        <v>173</v>
      </c>
      <c r="F120" s="359"/>
    </row>
    <row r="121" spans="1:6">
      <c r="A121" s="40" t="s">
        <v>459</v>
      </c>
      <c r="F121" s="359"/>
    </row>
    <row r="122" spans="1:6">
      <c r="A122" s="40" t="s">
        <v>263</v>
      </c>
      <c r="F122" s="359"/>
    </row>
    <row r="123" spans="1:6">
      <c r="A123" s="40" t="s">
        <v>310</v>
      </c>
      <c r="F123" s="359"/>
    </row>
    <row r="124" spans="1:6">
      <c r="A124" s="40" t="s">
        <v>269</v>
      </c>
      <c r="F124" s="359"/>
    </row>
    <row r="125" spans="1:6">
      <c r="A125" s="40" t="s">
        <v>260</v>
      </c>
      <c r="F125" s="359"/>
    </row>
    <row r="126" spans="1:6">
      <c r="A126" s="40" t="s">
        <v>253</v>
      </c>
      <c r="F126" s="359"/>
    </row>
    <row r="127" spans="1:6">
      <c r="A127" s="40" t="s">
        <v>324</v>
      </c>
      <c r="F127" s="359"/>
    </row>
    <row r="128" spans="1:6">
      <c r="A128" s="40" t="s">
        <v>332</v>
      </c>
      <c r="F128" s="359"/>
    </row>
    <row r="129" spans="1:6">
      <c r="A129" s="40" t="s">
        <v>354</v>
      </c>
      <c r="F129" s="359"/>
    </row>
    <row r="130" spans="1:6">
      <c r="A130" s="40" t="s">
        <v>121</v>
      </c>
      <c r="F130" s="359"/>
    </row>
    <row r="131" spans="1:6">
      <c r="A131" s="40" t="s">
        <v>120</v>
      </c>
      <c r="F131" s="359"/>
    </row>
    <row r="132" spans="1:6">
      <c r="A132" s="40" t="s">
        <v>446</v>
      </c>
      <c r="F132" s="359"/>
    </row>
    <row r="133" spans="1:6">
      <c r="A133" s="40" t="s">
        <v>565</v>
      </c>
      <c r="F133" s="359"/>
    </row>
    <row r="134" spans="1:6">
      <c r="A134" s="40" t="s">
        <v>343</v>
      </c>
      <c r="F134" s="359"/>
    </row>
    <row r="135" spans="1:6">
      <c r="A135" s="40" t="s">
        <v>300</v>
      </c>
      <c r="F135" s="359"/>
    </row>
    <row r="136" spans="1:6">
      <c r="A136" s="40" t="s">
        <v>451</v>
      </c>
      <c r="F136" s="359"/>
    </row>
    <row r="137" spans="1:6">
      <c r="A137" s="40" t="s">
        <v>308</v>
      </c>
      <c r="F137" s="359"/>
    </row>
    <row r="138" spans="1:6">
      <c r="A138" s="40" t="s">
        <v>323</v>
      </c>
      <c r="F138" s="359"/>
    </row>
    <row r="139" spans="1:6">
      <c r="A139" s="40" t="s">
        <v>243</v>
      </c>
      <c r="F139" s="359"/>
    </row>
    <row r="140" spans="1:6">
      <c r="A140" s="40" t="s">
        <v>217</v>
      </c>
      <c r="F140" s="359"/>
    </row>
    <row r="141" spans="1:6">
      <c r="A141" s="40" t="s">
        <v>587</v>
      </c>
      <c r="F141" s="359"/>
    </row>
    <row r="142" spans="1:6">
      <c r="A142" s="40" t="s">
        <v>498</v>
      </c>
      <c r="F142" s="359"/>
    </row>
    <row r="143" spans="1:6">
      <c r="A143" s="40" t="s">
        <v>285</v>
      </c>
      <c r="F143" s="359"/>
    </row>
    <row r="144" spans="1:6">
      <c r="A144" s="40" t="s">
        <v>432</v>
      </c>
      <c r="F144" s="359"/>
    </row>
    <row r="145" spans="1:6">
      <c r="A145" s="40" t="s">
        <v>172</v>
      </c>
      <c r="F145" s="359"/>
    </row>
    <row r="146" spans="1:6">
      <c r="A146" s="40" t="s">
        <v>171</v>
      </c>
      <c r="F146" s="359"/>
    </row>
    <row r="147" spans="1:6">
      <c r="A147" s="40" t="s">
        <v>479</v>
      </c>
      <c r="F147" s="359"/>
    </row>
    <row r="148" spans="1:6">
      <c r="A148" s="40" t="s">
        <v>112</v>
      </c>
      <c r="F148" s="359"/>
    </row>
    <row r="149" spans="1:6">
      <c r="A149" s="40" t="s">
        <v>499</v>
      </c>
      <c r="F149" s="359"/>
    </row>
    <row r="150" spans="1:6">
      <c r="A150" s="40" t="s">
        <v>525</v>
      </c>
      <c r="F150" s="359"/>
    </row>
    <row r="151" spans="1:6">
      <c r="A151" s="40" t="s">
        <v>462</v>
      </c>
      <c r="F151" s="359"/>
    </row>
    <row r="152" spans="1:6">
      <c r="A152" s="40" t="s">
        <v>327</v>
      </c>
      <c r="F152" s="359"/>
    </row>
    <row r="153" spans="1:6">
      <c r="A153" s="40" t="s">
        <v>507</v>
      </c>
      <c r="F153" s="359"/>
    </row>
    <row r="154" spans="1:6">
      <c r="A154" s="40" t="s">
        <v>599</v>
      </c>
      <c r="F154" s="359"/>
    </row>
    <row r="155" spans="1:6">
      <c r="A155" s="40" t="s">
        <v>105</v>
      </c>
      <c r="F155" s="359"/>
    </row>
    <row r="156" spans="1:6">
      <c r="A156" s="40" t="s">
        <v>392</v>
      </c>
      <c r="F156" s="359"/>
    </row>
    <row r="157" spans="1:6">
      <c r="A157" s="40" t="s">
        <v>134</v>
      </c>
      <c r="F157" s="359"/>
    </row>
    <row r="158" spans="1:6">
      <c r="A158" s="40" t="s">
        <v>122</v>
      </c>
      <c r="F158" s="359"/>
    </row>
    <row r="159" spans="1:6">
      <c r="A159" s="40" t="s">
        <v>516</v>
      </c>
      <c r="F159" s="359"/>
    </row>
    <row r="160" spans="1:6">
      <c r="A160" s="40" t="s">
        <v>396</v>
      </c>
      <c r="F160" s="359"/>
    </row>
    <row r="161" spans="1:6">
      <c r="A161" s="40" t="s">
        <v>288</v>
      </c>
      <c r="F161" s="359"/>
    </row>
    <row r="162" spans="1:6">
      <c r="A162" s="40" t="s">
        <v>154</v>
      </c>
      <c r="F162" s="359"/>
    </row>
    <row r="163" spans="1:6">
      <c r="A163" s="40" t="s">
        <v>329</v>
      </c>
      <c r="F163" s="359"/>
    </row>
    <row r="164" spans="1:6">
      <c r="A164" s="40" t="s">
        <v>331</v>
      </c>
      <c r="F164" s="359"/>
    </row>
    <row r="165" spans="1:6">
      <c r="A165" s="40" t="s">
        <v>347</v>
      </c>
      <c r="F165" s="359"/>
    </row>
    <row r="166" spans="1:6">
      <c r="A166" s="40" t="s">
        <v>405</v>
      </c>
      <c r="F166" s="359"/>
    </row>
    <row r="167" spans="1:6">
      <c r="A167" s="40" t="s">
        <v>450</v>
      </c>
      <c r="F167" s="359"/>
    </row>
    <row r="168" spans="1:6">
      <c r="A168" s="40" t="s">
        <v>321</v>
      </c>
      <c r="F168" s="359"/>
    </row>
    <row r="169" spans="1:6">
      <c r="A169" s="40" t="s">
        <v>136</v>
      </c>
      <c r="F169" s="359"/>
    </row>
    <row r="170" spans="1:6">
      <c r="A170" s="40" t="s">
        <v>442</v>
      </c>
      <c r="F170" s="359"/>
    </row>
    <row r="171" spans="1:6">
      <c r="A171" s="40" t="s">
        <v>419</v>
      </c>
      <c r="F171" s="359"/>
    </row>
    <row r="172" spans="1:6">
      <c r="A172" s="40" t="s">
        <v>489</v>
      </c>
      <c r="F172" s="359"/>
    </row>
    <row r="173" spans="1:6">
      <c r="A173" s="40" t="s">
        <v>534</v>
      </c>
      <c r="F173" s="359"/>
    </row>
    <row r="174" spans="1:6">
      <c r="A174" s="40" t="s">
        <v>160</v>
      </c>
      <c r="F174" s="359"/>
    </row>
    <row r="175" spans="1:6">
      <c r="A175" s="40" t="s">
        <v>190</v>
      </c>
      <c r="F175" s="359"/>
    </row>
    <row r="176" spans="1:6">
      <c r="A176" s="40" t="s">
        <v>352</v>
      </c>
      <c r="F176" s="359"/>
    </row>
    <row r="177" spans="1:6">
      <c r="A177" s="40" t="s">
        <v>191</v>
      </c>
      <c r="F177" s="359"/>
    </row>
    <row r="178" spans="1:6">
      <c r="A178" s="40" t="s">
        <v>536</v>
      </c>
      <c r="F178" s="359"/>
    </row>
    <row r="179" spans="1:6">
      <c r="A179" s="40" t="s">
        <v>383</v>
      </c>
      <c r="F179" s="359"/>
    </row>
    <row r="180" spans="1:6">
      <c r="A180" s="40" t="s">
        <v>424</v>
      </c>
      <c r="F180" s="359"/>
    </row>
    <row r="181" spans="1:6" s="344" customFormat="1">
      <c r="A181" s="40" t="s">
        <v>292</v>
      </c>
      <c r="B181"/>
      <c r="C181"/>
      <c r="F181" s="360"/>
    </row>
    <row r="182" spans="1:6">
      <c r="A182" s="40" t="s">
        <v>149</v>
      </c>
      <c r="C182" s="344"/>
      <c r="F182" s="359"/>
    </row>
    <row r="183" spans="1:6">
      <c r="A183" s="40" t="s">
        <v>506</v>
      </c>
      <c r="F183" s="359"/>
    </row>
    <row r="184" spans="1:6">
      <c r="A184" s="40" t="s">
        <v>286</v>
      </c>
      <c r="F184" s="359"/>
    </row>
    <row r="185" spans="1:6">
      <c r="A185" s="40" t="s">
        <v>487</v>
      </c>
      <c r="F185" s="359"/>
    </row>
    <row r="186" spans="1:6">
      <c r="A186" s="40" t="s">
        <v>227</v>
      </c>
      <c r="F186" s="359"/>
    </row>
    <row r="187" spans="1:6">
      <c r="A187" s="40" t="s">
        <v>162</v>
      </c>
      <c r="F187" s="359"/>
    </row>
    <row r="188" spans="1:6">
      <c r="A188" s="40" t="s">
        <v>198</v>
      </c>
      <c r="F188" s="359"/>
    </row>
    <row r="189" spans="1:6">
      <c r="A189" s="40" t="s">
        <v>246</v>
      </c>
      <c r="F189" s="359"/>
    </row>
    <row r="190" spans="1:6">
      <c r="A190" s="40" t="s">
        <v>244</v>
      </c>
      <c r="F190" s="359"/>
    </row>
    <row r="191" spans="1:6">
      <c r="A191" s="40" t="s">
        <v>440</v>
      </c>
      <c r="F191" s="359"/>
    </row>
    <row r="192" spans="1:6">
      <c r="A192" s="40" t="s">
        <v>104</v>
      </c>
      <c r="F192" s="359"/>
    </row>
    <row r="193" spans="1:6">
      <c r="A193" s="40" t="s">
        <v>334</v>
      </c>
      <c r="F193" s="359"/>
    </row>
    <row r="194" spans="1:6">
      <c r="A194" s="40" t="s">
        <v>508</v>
      </c>
      <c r="F194" s="359"/>
    </row>
    <row r="195" spans="1:6">
      <c r="A195" s="40" t="s">
        <v>397</v>
      </c>
      <c r="F195" s="359"/>
    </row>
    <row r="196" spans="1:6">
      <c r="A196" s="40" t="s">
        <v>218</v>
      </c>
      <c r="F196" s="359"/>
    </row>
    <row r="197" spans="1:6">
      <c r="A197" s="40" t="s">
        <v>566</v>
      </c>
      <c r="F197" s="359"/>
    </row>
    <row r="198" spans="1:6">
      <c r="A198" s="40" t="s">
        <v>592</v>
      </c>
      <c r="F198" s="359"/>
    </row>
    <row r="199" spans="1:6">
      <c r="A199" s="40" t="s">
        <v>449</v>
      </c>
      <c r="F199" s="359"/>
    </row>
    <row r="200" spans="1:6">
      <c r="A200" s="40" t="s">
        <v>138</v>
      </c>
      <c r="F200" s="359"/>
    </row>
    <row r="201" spans="1:6">
      <c r="A201" s="40" t="s">
        <v>302</v>
      </c>
      <c r="F201" s="359"/>
    </row>
    <row r="202" spans="1:6">
      <c r="A202" s="40" t="s">
        <v>395</v>
      </c>
      <c r="F202" s="359"/>
    </row>
    <row r="203" spans="1:6">
      <c r="A203" s="40" t="s">
        <v>215</v>
      </c>
      <c r="F203" s="359"/>
    </row>
    <row r="204" spans="1:6">
      <c r="A204" s="40" t="s">
        <v>273</v>
      </c>
      <c r="F204" s="359"/>
    </row>
    <row r="205" spans="1:6">
      <c r="A205" s="40" t="s">
        <v>131</v>
      </c>
      <c r="F205" s="359"/>
    </row>
    <row r="206" spans="1:6">
      <c r="A206" s="40" t="s">
        <v>349</v>
      </c>
      <c r="F206" s="359"/>
    </row>
    <row r="207" spans="1:6">
      <c r="A207" s="40" t="s">
        <v>456</v>
      </c>
      <c r="F207" s="359"/>
    </row>
    <row r="208" spans="1:6">
      <c r="A208" s="40" t="s">
        <v>219</v>
      </c>
      <c r="F208" s="359"/>
    </row>
    <row r="209" spans="1:6">
      <c r="A209" s="40" t="s">
        <v>401</v>
      </c>
      <c r="F209" s="359"/>
    </row>
    <row r="210" spans="1:6">
      <c r="A210" s="40" t="s">
        <v>393</v>
      </c>
      <c r="F210" s="359"/>
    </row>
    <row r="211" spans="1:6">
      <c r="A211" s="40" t="s">
        <v>403</v>
      </c>
      <c r="F211" s="359"/>
    </row>
    <row r="212" spans="1:6">
      <c r="A212" s="40" t="s">
        <v>376</v>
      </c>
      <c r="F212" s="359"/>
    </row>
    <row r="213" spans="1:6">
      <c r="A213" s="40" t="s">
        <v>220</v>
      </c>
      <c r="F213" s="359"/>
    </row>
    <row r="214" spans="1:6">
      <c r="A214" s="40" t="s">
        <v>176</v>
      </c>
      <c r="F214" s="359"/>
    </row>
    <row r="215" spans="1:6">
      <c r="A215" s="40" t="s">
        <v>237</v>
      </c>
      <c r="F215" s="359"/>
    </row>
    <row r="216" spans="1:6">
      <c r="A216" s="40" t="s">
        <v>108</v>
      </c>
      <c r="F216" s="359"/>
    </row>
    <row r="217" spans="1:6">
      <c r="A217" s="40" t="s">
        <v>533</v>
      </c>
      <c r="F217" s="359"/>
    </row>
    <row r="218" spans="1:6">
      <c r="A218" s="40" t="s">
        <v>159</v>
      </c>
      <c r="F218" s="359"/>
    </row>
    <row r="219" spans="1:6">
      <c r="A219" s="40" t="s">
        <v>503</v>
      </c>
      <c r="F219" s="359"/>
    </row>
    <row r="220" spans="1:6">
      <c r="A220" s="40" t="s">
        <v>441</v>
      </c>
      <c r="F220" s="359"/>
    </row>
    <row r="221" spans="1:6">
      <c r="A221" s="40" t="s">
        <v>194</v>
      </c>
      <c r="F221" s="359"/>
    </row>
    <row r="222" spans="1:6">
      <c r="A222" s="344" t="s">
        <v>423</v>
      </c>
      <c r="B222" s="344"/>
      <c r="F222" s="359"/>
    </row>
    <row r="223" spans="1:6">
      <c r="A223" s="40" t="s">
        <v>430</v>
      </c>
      <c r="F223" s="359"/>
    </row>
    <row r="224" spans="1:6">
      <c r="A224" s="40" t="s">
        <v>168</v>
      </c>
      <c r="F224" s="359"/>
    </row>
    <row r="225" spans="1:6">
      <c r="A225" s="40" t="s">
        <v>113</v>
      </c>
      <c r="F225" s="359"/>
    </row>
    <row r="226" spans="1:6">
      <c r="A226" s="40" t="s">
        <v>474</v>
      </c>
      <c r="F226" s="359"/>
    </row>
    <row r="227" spans="1:6">
      <c r="A227" s="40" t="s">
        <v>129</v>
      </c>
      <c r="F227" s="359"/>
    </row>
    <row r="228" spans="1:6">
      <c r="A228" s="40" t="s">
        <v>531</v>
      </c>
      <c r="F228" s="359"/>
    </row>
    <row r="229" spans="1:6">
      <c r="A229" s="40" t="s">
        <v>289</v>
      </c>
      <c r="F229" s="359"/>
    </row>
    <row r="230" spans="1:6">
      <c r="A230" s="40" t="s">
        <v>414</v>
      </c>
      <c r="F230" s="359"/>
    </row>
    <row r="231" spans="1:6">
      <c r="A231" s="40" t="s">
        <v>326</v>
      </c>
      <c r="F231" s="359"/>
    </row>
    <row r="232" spans="1:6">
      <c r="A232" s="40" t="s">
        <v>293</v>
      </c>
      <c r="F232" s="359"/>
    </row>
    <row r="233" spans="1:6">
      <c r="A233" s="40" t="s">
        <v>307</v>
      </c>
      <c r="F233" s="359"/>
    </row>
    <row r="234" spans="1:6">
      <c r="A234" s="40" t="s">
        <v>126</v>
      </c>
      <c r="F234" s="359"/>
    </row>
    <row r="235" spans="1:6">
      <c r="A235" s="40" t="s">
        <v>167</v>
      </c>
      <c r="F235" s="359"/>
    </row>
    <row r="236" spans="1:6">
      <c r="A236" s="40" t="s">
        <v>234</v>
      </c>
      <c r="F236" s="359"/>
    </row>
    <row r="237" spans="1:6">
      <c r="A237" s="40" t="s">
        <v>370</v>
      </c>
      <c r="F237" s="359"/>
    </row>
    <row r="238" spans="1:6">
      <c r="A238" s="40" t="s">
        <v>210</v>
      </c>
      <c r="F238" s="359"/>
    </row>
    <row r="239" spans="1:6">
      <c r="A239" s="40" t="s">
        <v>530</v>
      </c>
      <c r="F239" s="359"/>
    </row>
    <row r="240" spans="1:6">
      <c r="A240" s="40" t="s">
        <v>175</v>
      </c>
      <c r="F240" s="359"/>
    </row>
    <row r="241" spans="1:6">
      <c r="A241" s="40" t="s">
        <v>333</v>
      </c>
      <c r="F241" s="359"/>
    </row>
    <row r="242" spans="1:6">
      <c r="A242" s="40" t="s">
        <v>408</v>
      </c>
      <c r="F242" s="359"/>
    </row>
    <row r="243" spans="1:6">
      <c r="A243" s="40" t="s">
        <v>228</v>
      </c>
      <c r="F243" s="359"/>
    </row>
    <row r="244" spans="1:6">
      <c r="A244" s="40" t="s">
        <v>156</v>
      </c>
      <c r="F244" s="359"/>
    </row>
    <row r="245" spans="1:6">
      <c r="A245" s="40" t="s">
        <v>445</v>
      </c>
      <c r="F245" s="359"/>
    </row>
    <row r="246" spans="1:6">
      <c r="A246" s="40" t="s">
        <v>524</v>
      </c>
      <c r="F246" s="359"/>
    </row>
    <row r="247" spans="1:6">
      <c r="A247" s="40" t="s">
        <v>245</v>
      </c>
      <c r="F247" s="359"/>
    </row>
    <row r="248" spans="1:6">
      <c r="A248" s="40" t="s">
        <v>267</v>
      </c>
      <c r="F248" s="359"/>
    </row>
    <row r="249" spans="1:6">
      <c r="A249" s="40" t="s">
        <v>325</v>
      </c>
      <c r="F249" s="359"/>
    </row>
    <row r="250" spans="1:6">
      <c r="A250" s="40" t="s">
        <v>458</v>
      </c>
      <c r="F250" s="359"/>
    </row>
    <row r="251" spans="1:6">
      <c r="A251" s="40" t="s">
        <v>357</v>
      </c>
      <c r="F251" s="359"/>
    </row>
    <row r="252" spans="1:6">
      <c r="A252" s="40" t="s">
        <v>454</v>
      </c>
      <c r="F252" s="359"/>
    </row>
    <row r="253" spans="1:6">
      <c r="A253" s="40" t="s">
        <v>410</v>
      </c>
      <c r="F253" s="359"/>
    </row>
    <row r="254" spans="1:6">
      <c r="A254" s="40" t="s">
        <v>137</v>
      </c>
      <c r="F254" s="359"/>
    </row>
    <row r="255" spans="1:6">
      <c r="A255" s="40" t="s">
        <v>235</v>
      </c>
      <c r="F255" s="359"/>
    </row>
    <row r="256" spans="1:6">
      <c r="A256" s="40" t="s">
        <v>150</v>
      </c>
      <c r="F256" s="359"/>
    </row>
    <row r="257" spans="1:6">
      <c r="A257" s="40" t="s">
        <v>185</v>
      </c>
      <c r="D257" s="35"/>
      <c r="F257" s="359"/>
    </row>
    <row r="258" spans="1:6">
      <c r="A258" s="40" t="s">
        <v>123</v>
      </c>
      <c r="F258" s="359"/>
    </row>
    <row r="259" spans="1:6">
      <c r="A259" s="40" t="s">
        <v>492</v>
      </c>
      <c r="F259" s="359"/>
    </row>
    <row r="260" spans="1:6">
      <c r="A260" s="40" t="s">
        <v>335</v>
      </c>
      <c r="F260" s="359"/>
    </row>
    <row r="261" spans="1:6">
      <c r="A261" s="40" t="s">
        <v>184</v>
      </c>
      <c r="F261" s="359"/>
    </row>
    <row r="262" spans="1:6">
      <c r="A262" s="40" t="s">
        <v>475</v>
      </c>
      <c r="F262" s="359"/>
    </row>
    <row r="263" spans="1:6">
      <c r="A263" s="40" t="s">
        <v>297</v>
      </c>
      <c r="F263" s="359"/>
    </row>
    <row r="264" spans="1:6">
      <c r="A264" s="40" t="s">
        <v>364</v>
      </c>
      <c r="F264" s="359"/>
    </row>
    <row r="265" spans="1:6">
      <c r="A265" s="40" t="s">
        <v>133</v>
      </c>
      <c r="F265" s="359"/>
    </row>
    <row r="266" spans="1:6">
      <c r="A266" s="40" t="s">
        <v>356</v>
      </c>
      <c r="F266" s="359"/>
    </row>
    <row r="267" spans="1:6">
      <c r="A267" s="40" t="s">
        <v>301</v>
      </c>
      <c r="F267" s="359"/>
    </row>
    <row r="268" spans="1:6">
      <c r="A268" s="40" t="s">
        <v>301</v>
      </c>
      <c r="F268" s="359"/>
    </row>
    <row r="269" spans="1:6">
      <c r="A269" s="40" t="s">
        <v>517</v>
      </c>
      <c r="F269" s="359"/>
    </row>
    <row r="270" spans="1:6">
      <c r="A270" s="40" t="s">
        <v>268</v>
      </c>
      <c r="F270" s="359"/>
    </row>
    <row r="271" spans="1:6">
      <c r="A271" s="40" t="s">
        <v>486</v>
      </c>
      <c r="F271" s="359"/>
    </row>
    <row r="272" spans="1:6">
      <c r="A272" s="40" t="s">
        <v>345</v>
      </c>
      <c r="F272" s="359"/>
    </row>
    <row r="273" spans="1:6">
      <c r="A273" s="40" t="s">
        <v>519</v>
      </c>
      <c r="F273" s="359"/>
    </row>
    <row r="274" spans="1:6">
      <c r="A274" s="40" t="s">
        <v>103</v>
      </c>
      <c r="F274" s="359"/>
    </row>
    <row r="275" spans="1:6">
      <c r="A275" s="40" t="s">
        <v>374</v>
      </c>
      <c r="F275" s="359"/>
    </row>
    <row r="276" spans="1:6">
      <c r="A276" s="40" t="s">
        <v>444</v>
      </c>
      <c r="F276" s="359"/>
    </row>
    <row r="277" spans="1:6">
      <c r="A277" s="40" t="s">
        <v>157</v>
      </c>
      <c r="F277" s="359"/>
    </row>
    <row r="278" spans="1:6">
      <c r="A278" s="40" t="s">
        <v>221</v>
      </c>
      <c r="F278" s="359"/>
    </row>
    <row r="279" spans="1:6">
      <c r="A279" s="40" t="s">
        <v>132</v>
      </c>
      <c r="F279" s="359"/>
    </row>
    <row r="280" spans="1:6">
      <c r="A280" s="40" t="s">
        <v>319</v>
      </c>
      <c r="F280" s="359"/>
    </row>
    <row r="281" spans="1:6">
      <c r="A281" s="40" t="s">
        <v>522</v>
      </c>
      <c r="F281" s="359"/>
    </row>
    <row r="282" spans="1:6">
      <c r="A282" s="40" t="s">
        <v>439</v>
      </c>
      <c r="F282" s="359"/>
    </row>
    <row r="283" spans="1:6">
      <c r="A283" s="40" t="s">
        <v>205</v>
      </c>
      <c r="F283" s="359"/>
    </row>
    <row r="284" spans="1:6">
      <c r="A284" s="40" t="s">
        <v>270</v>
      </c>
      <c r="F284" s="359"/>
    </row>
    <row r="285" spans="1:6" ht="20.25" customHeight="1">
      <c r="A285" s="40" t="s">
        <v>214</v>
      </c>
      <c r="F285" s="359"/>
    </row>
    <row r="286" spans="1:6">
      <c r="A286" s="40" t="s">
        <v>328</v>
      </c>
      <c r="F286" s="359"/>
    </row>
    <row r="287" spans="1:6">
      <c r="A287" s="40" t="s">
        <v>192</v>
      </c>
      <c r="D287" s="349"/>
      <c r="F287" s="359"/>
    </row>
    <row r="288" spans="1:6">
      <c r="A288" s="40" t="s">
        <v>199</v>
      </c>
      <c r="F288" s="359"/>
    </row>
    <row r="289" spans="1:6">
      <c r="A289" s="40" t="s">
        <v>256</v>
      </c>
      <c r="C289" s="177"/>
      <c r="F289" s="359"/>
    </row>
    <row r="290" spans="1:6">
      <c r="A290" s="40" t="s">
        <v>461</v>
      </c>
      <c r="F290" s="359"/>
    </row>
    <row r="291" spans="1:6">
      <c r="A291" s="52" t="s">
        <v>233</v>
      </c>
      <c r="C291" s="349"/>
      <c r="F291" s="359"/>
    </row>
    <row r="292" spans="1:6">
      <c r="A292" s="297" t="s">
        <v>309</v>
      </c>
      <c r="F292" s="359"/>
    </row>
    <row r="293" spans="1:6">
      <c r="A293" s="40" t="s">
        <v>111</v>
      </c>
      <c r="F293" s="359"/>
    </row>
    <row r="294" spans="1:6">
      <c r="A294" s="40" t="s">
        <v>483</v>
      </c>
      <c r="F294" s="359"/>
    </row>
    <row r="295" spans="1:6">
      <c r="A295" s="40" t="s">
        <v>272</v>
      </c>
      <c r="F295" s="359"/>
    </row>
    <row r="296" spans="1:6">
      <c r="A296" s="40" t="s">
        <v>200</v>
      </c>
      <c r="F296" s="359"/>
    </row>
    <row r="297" spans="1:6">
      <c r="A297" s="40" t="s">
        <v>166</v>
      </c>
      <c r="F297" s="359"/>
    </row>
    <row r="298" spans="1:6">
      <c r="A298" s="40" t="s">
        <v>170</v>
      </c>
      <c r="F298" s="359"/>
    </row>
    <row r="299" spans="1:6">
      <c r="A299" s="40" t="s">
        <v>197</v>
      </c>
      <c r="F299" s="359"/>
    </row>
    <row r="300" spans="1:6">
      <c r="A300" s="40" t="s">
        <v>406</v>
      </c>
      <c r="F300" s="359"/>
    </row>
    <row r="301" spans="1:6">
      <c r="A301" s="40" t="s">
        <v>251</v>
      </c>
      <c r="F301" s="359"/>
    </row>
    <row r="302" spans="1:6">
      <c r="A302" s="40" t="s">
        <v>466</v>
      </c>
      <c r="F302" s="359"/>
    </row>
    <row r="303" spans="1:6">
      <c r="A303" s="40" t="s">
        <v>203</v>
      </c>
      <c r="F303" s="359"/>
    </row>
    <row r="304" spans="1:6">
      <c r="A304" s="40" t="s">
        <v>336</v>
      </c>
      <c r="F304" s="359"/>
    </row>
    <row r="305" spans="1:6">
      <c r="A305" s="40" t="s">
        <v>314</v>
      </c>
      <c r="F305" s="359"/>
    </row>
    <row r="306" spans="1:6">
      <c r="A306" s="40" t="s">
        <v>276</v>
      </c>
      <c r="F306" s="359"/>
    </row>
    <row r="307" spans="1:6">
      <c r="A307" s="40" t="s">
        <v>500</v>
      </c>
      <c r="F307" s="359"/>
    </row>
    <row r="308" spans="1:6">
      <c r="A308" s="40" t="s">
        <v>431</v>
      </c>
      <c r="F308" s="359"/>
    </row>
    <row r="309" spans="1:6">
      <c r="A309" s="40" t="s">
        <v>146</v>
      </c>
      <c r="F309" s="359"/>
    </row>
    <row r="310" spans="1:6">
      <c r="A310" s="40" t="s">
        <v>262</v>
      </c>
      <c r="F310" s="359"/>
    </row>
    <row r="311" spans="1:6">
      <c r="A311" s="40" t="s">
        <v>128</v>
      </c>
      <c r="F311" s="359"/>
    </row>
    <row r="312" spans="1:6">
      <c r="A312" s="40" t="s">
        <v>448</v>
      </c>
      <c r="F312" s="359"/>
    </row>
    <row r="313" spans="1:6">
      <c r="A313" s="40" t="s">
        <v>135</v>
      </c>
      <c r="F313" s="359"/>
    </row>
    <row r="314" spans="1:6">
      <c r="A314" s="40" t="s">
        <v>158</v>
      </c>
      <c r="F314" s="359"/>
    </row>
    <row r="315" spans="1:6">
      <c r="A315" s="40" t="s">
        <v>298</v>
      </c>
      <c r="F315" s="359"/>
    </row>
    <row r="316" spans="1:6">
      <c r="A316" s="40" t="s">
        <v>110</v>
      </c>
      <c r="F316" s="359"/>
    </row>
    <row r="317" spans="1:6">
      <c r="A317" s="40" t="s">
        <v>196</v>
      </c>
      <c r="F317" s="359"/>
    </row>
    <row r="318" spans="1:6">
      <c r="A318" s="40" t="s">
        <v>187</v>
      </c>
      <c r="F318" s="359"/>
    </row>
    <row r="319" spans="1:6">
      <c r="A319" s="40" t="s">
        <v>467</v>
      </c>
      <c r="F319" s="359"/>
    </row>
    <row r="320" spans="1:6">
      <c r="A320" s="40" t="s">
        <v>209</v>
      </c>
      <c r="F320" s="359"/>
    </row>
    <row r="321" spans="1:6">
      <c r="A321" s="40" t="s">
        <v>388</v>
      </c>
      <c r="F321" s="359"/>
    </row>
    <row r="322" spans="1:6">
      <c r="A322" s="40" t="s">
        <v>195</v>
      </c>
      <c r="F322" s="359"/>
    </row>
    <row r="323" spans="1:6">
      <c r="A323" s="40" t="s">
        <v>252</v>
      </c>
      <c r="F323" s="359"/>
    </row>
    <row r="324" spans="1:6">
      <c r="A324" s="40" t="s">
        <v>257</v>
      </c>
      <c r="F324" s="359"/>
    </row>
    <row r="325" spans="1:6">
      <c r="A325" s="40" t="s">
        <v>9</v>
      </c>
      <c r="F325" s="359"/>
    </row>
    <row r="326" spans="1:6">
      <c r="A326" s="40" t="s">
        <v>119</v>
      </c>
      <c r="F326" s="359"/>
    </row>
    <row r="327" spans="1:6">
      <c r="A327" s="40" t="s">
        <v>443</v>
      </c>
      <c r="F327" s="359"/>
    </row>
    <row r="328" spans="1:6">
      <c r="A328" s="40" t="s">
        <v>535</v>
      </c>
      <c r="F328" s="359"/>
    </row>
    <row r="329" spans="1:6">
      <c r="A329" s="40" t="s">
        <v>346</v>
      </c>
      <c r="F329" s="359"/>
    </row>
    <row r="330" spans="1:6">
      <c r="A330" s="40" t="s">
        <v>153</v>
      </c>
      <c r="F330" s="359"/>
    </row>
    <row r="331" spans="1:6">
      <c r="A331" s="40" t="s">
        <v>482</v>
      </c>
      <c r="F331" s="359"/>
    </row>
    <row r="332" spans="1:6">
      <c r="A332" s="40" t="s">
        <v>180</v>
      </c>
      <c r="F332" s="359"/>
    </row>
    <row r="333" spans="1:6">
      <c r="A333" s="40" t="s">
        <v>402</v>
      </c>
      <c r="F333" s="359"/>
    </row>
    <row r="334" spans="1:6">
      <c r="A334" s="40" t="s">
        <v>453</v>
      </c>
      <c r="F334" s="359"/>
    </row>
    <row r="335" spans="1:6">
      <c r="A335" s="40" t="s">
        <v>202</v>
      </c>
      <c r="F335" s="359"/>
    </row>
    <row r="336" spans="1:6">
      <c r="A336" s="40" t="s">
        <v>155</v>
      </c>
      <c r="F336" s="359"/>
    </row>
    <row r="337" spans="1:6">
      <c r="A337" s="40" t="s">
        <v>318</v>
      </c>
      <c r="F337" s="359"/>
    </row>
    <row r="338" spans="1:6">
      <c r="A338" s="40" t="s">
        <v>478</v>
      </c>
      <c r="F338" s="359"/>
    </row>
    <row r="339" spans="1:6">
      <c r="A339" s="40" t="s">
        <v>236</v>
      </c>
      <c r="F339" s="359"/>
    </row>
    <row r="340" spans="1:6">
      <c r="A340" s="40" t="s">
        <v>488</v>
      </c>
      <c r="F340" s="359"/>
    </row>
    <row r="341" spans="1:6">
      <c r="A341" s="40" t="s">
        <v>306</v>
      </c>
      <c r="F341" s="359"/>
    </row>
    <row r="342" spans="1:6">
      <c r="A342" s="40" t="s">
        <v>460</v>
      </c>
      <c r="F342" s="359"/>
    </row>
    <row r="343" spans="1:6">
      <c r="A343" s="40" t="s">
        <v>391</v>
      </c>
      <c r="F343" s="359"/>
    </row>
    <row r="344" spans="1:6">
      <c r="A344" s="40" t="s">
        <v>255</v>
      </c>
      <c r="F344" s="359"/>
    </row>
    <row r="345" spans="1:6">
      <c r="A345" s="40" t="s">
        <v>555</v>
      </c>
      <c r="F345" s="359"/>
    </row>
    <row r="346" spans="1:6">
      <c r="A346" s="40" t="s">
        <v>189</v>
      </c>
      <c r="F346" s="359"/>
    </row>
    <row r="347" spans="1:6">
      <c r="A347" s="40" t="s">
        <v>127</v>
      </c>
      <c r="F347" s="359"/>
    </row>
    <row r="348" spans="1:6">
      <c r="A348" s="40" t="s">
        <v>125</v>
      </c>
      <c r="F348" s="359"/>
    </row>
    <row r="349" spans="1:6">
      <c r="A349" s="40" t="s">
        <v>373</v>
      </c>
      <c r="F349" s="359"/>
    </row>
    <row r="350" spans="1:6">
      <c r="A350" s="40" t="s">
        <v>590</v>
      </c>
      <c r="F350" s="359"/>
    </row>
    <row r="351" spans="1:6">
      <c r="A351" s="40" t="s">
        <v>247</v>
      </c>
      <c r="F351" s="359"/>
    </row>
    <row r="352" spans="1:6">
      <c r="A352" s="40" t="s">
        <v>540</v>
      </c>
      <c r="F352" s="359"/>
    </row>
    <row r="353" spans="1:6">
      <c r="A353" s="40" t="s">
        <v>241</v>
      </c>
      <c r="F353" s="359"/>
    </row>
    <row r="354" spans="1:6">
      <c r="A354" s="40" t="s">
        <v>178</v>
      </c>
      <c r="F354" s="359"/>
    </row>
    <row r="355" spans="1:6">
      <c r="A355" s="40" t="s">
        <v>387</v>
      </c>
      <c r="F355" s="359"/>
    </row>
    <row r="356" spans="1:6">
      <c r="A356" s="40" t="s">
        <v>589</v>
      </c>
      <c r="F356" s="359"/>
    </row>
    <row r="357" spans="1:6">
      <c r="A357" s="40" t="s">
        <v>386</v>
      </c>
      <c r="F357" s="359"/>
    </row>
    <row r="358" spans="1:6">
      <c r="A358" s="40" t="s">
        <v>193</v>
      </c>
      <c r="F358" s="359"/>
    </row>
    <row r="359" spans="1:6">
      <c r="F359" s="359"/>
    </row>
    <row r="360" spans="1:6">
      <c r="F360" s="359"/>
    </row>
    <row r="361" spans="1:6">
      <c r="F361" s="359"/>
    </row>
    <row r="362" spans="1:6">
      <c r="F362" s="359"/>
    </row>
    <row r="363" spans="1:6">
      <c r="F363" s="359"/>
    </row>
    <row r="364" spans="1:6">
      <c r="F364" s="359"/>
    </row>
    <row r="365" spans="1:6">
      <c r="F365" s="359"/>
    </row>
    <row r="366" spans="1:6">
      <c r="F366" s="359"/>
    </row>
    <row r="367" spans="1:6">
      <c r="F367" s="359"/>
    </row>
    <row r="368" spans="1:6">
      <c r="F368" s="359"/>
    </row>
    <row r="369" spans="6:6">
      <c r="F369" s="359"/>
    </row>
    <row r="370" spans="6:6">
      <c r="F370" s="359"/>
    </row>
    <row r="371" spans="6:6">
      <c r="F371" s="359"/>
    </row>
    <row r="372" spans="6:6">
      <c r="F372" s="359"/>
    </row>
    <row r="373" spans="6:6">
      <c r="F373" s="359"/>
    </row>
    <row r="374" spans="6:6">
      <c r="F374" s="359"/>
    </row>
    <row r="375" spans="6:6">
      <c r="F375" s="359"/>
    </row>
    <row r="376" spans="6:6">
      <c r="F376" s="359"/>
    </row>
    <row r="377" spans="6:6">
      <c r="F377" s="359"/>
    </row>
    <row r="378" spans="6:6">
      <c r="F378" s="359"/>
    </row>
    <row r="379" spans="6:6">
      <c r="F379" s="359"/>
    </row>
    <row r="380" spans="6:6">
      <c r="F380" s="359"/>
    </row>
    <row r="381" spans="6:6">
      <c r="F381" s="359"/>
    </row>
    <row r="382" spans="6:6">
      <c r="F382" s="359"/>
    </row>
    <row r="383" spans="6:6">
      <c r="F383" s="359"/>
    </row>
    <row r="384" spans="6:6">
      <c r="F384" s="359"/>
    </row>
    <row r="385" spans="6:6">
      <c r="F385" s="359"/>
    </row>
    <row r="386" spans="6:6">
      <c r="F386" s="359"/>
    </row>
    <row r="387" spans="6:6">
      <c r="F387" s="359"/>
    </row>
    <row r="388" spans="6:6">
      <c r="F388" s="359"/>
    </row>
    <row r="389" spans="6:6">
      <c r="F389" s="359"/>
    </row>
    <row r="390" spans="6:6">
      <c r="F390" s="359"/>
    </row>
    <row r="391" spans="6:6">
      <c r="F391" s="359"/>
    </row>
    <row r="392" spans="6:6">
      <c r="F392" s="359"/>
    </row>
    <row r="393" spans="6:6">
      <c r="F393" s="359"/>
    </row>
    <row r="394" spans="6:6">
      <c r="F394" s="359"/>
    </row>
    <row r="395" spans="6:6">
      <c r="F395" s="359"/>
    </row>
    <row r="396" spans="6:6">
      <c r="F396" s="359"/>
    </row>
    <row r="397" spans="6:6">
      <c r="F397" s="359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698"/>
  <sheetViews>
    <sheetView topLeftCell="A361" workbookViewId="0">
      <selection activeCell="D352" sqref="D352"/>
    </sheetView>
  </sheetViews>
  <sheetFormatPr baseColWidth="10" defaultRowHeight="15.75"/>
  <cols>
    <col min="1" max="1" width="13.28515625" style="858" customWidth="1"/>
    <col min="2" max="2" width="7.7109375" style="276" customWidth="1"/>
    <col min="3" max="3" width="3.42578125" style="276" customWidth="1"/>
    <col min="4" max="4" width="28.85546875" style="297" customWidth="1"/>
    <col min="5" max="5" width="12.7109375" style="317" bestFit="1" customWidth="1"/>
    <col min="6" max="6" width="22.140625" style="297" customWidth="1"/>
    <col min="7" max="7" width="13.7109375" style="317" bestFit="1" customWidth="1"/>
    <col min="8" max="8" width="17.140625" style="297" customWidth="1"/>
    <col min="9" max="9" width="2.7109375" style="40" customWidth="1"/>
    <col min="10" max="10" width="6.28515625" style="40" hidden="1" customWidth="1"/>
    <col min="11" max="11" width="11.42578125" style="40"/>
    <col min="12" max="12" width="11.42578125" style="347"/>
    <col min="13" max="13" width="12.7109375" style="347" bestFit="1" customWidth="1"/>
    <col min="14" max="14" width="13.7109375" style="347" bestFit="1" customWidth="1"/>
    <col min="15" max="15" width="11.42578125" style="347"/>
    <col min="16" max="16384" width="11.42578125" style="40"/>
  </cols>
  <sheetData>
    <row r="1" spans="1:10" ht="18.75">
      <c r="B1" s="1989" t="s">
        <v>1379</v>
      </c>
      <c r="C1" s="1989"/>
      <c r="D1" s="1989"/>
      <c r="E1" s="1989"/>
      <c r="F1" s="1989"/>
      <c r="G1" s="1989"/>
      <c r="H1" s="606"/>
      <c r="I1" s="61"/>
      <c r="J1" s="61"/>
    </row>
    <row r="2" spans="1:10" ht="12.75" customHeight="1">
      <c r="A2" s="859"/>
      <c r="B2" s="1990"/>
      <c r="C2" s="1990"/>
      <c r="D2" s="1990"/>
      <c r="E2" s="599"/>
      <c r="F2" s="600"/>
      <c r="G2" s="599"/>
      <c r="H2" s="600"/>
      <c r="I2" s="61"/>
      <c r="J2" s="61"/>
    </row>
    <row r="3" spans="1:10" ht="33.75" customHeight="1" thickBot="1">
      <c r="A3" s="860" t="s">
        <v>0</v>
      </c>
      <c r="B3" s="861" t="s">
        <v>1</v>
      </c>
      <c r="C3" s="861"/>
      <c r="D3" s="862" t="s">
        <v>1380</v>
      </c>
      <c r="E3" s="863" t="s">
        <v>2</v>
      </c>
      <c r="F3" s="864" t="s">
        <v>6</v>
      </c>
      <c r="G3" s="865" t="s">
        <v>7</v>
      </c>
      <c r="H3" s="866" t="s">
        <v>8</v>
      </c>
      <c r="I3" s="61"/>
      <c r="J3" s="61"/>
    </row>
    <row r="4" spans="1:10" ht="16.5" thickTop="1">
      <c r="A4" s="867">
        <v>41306</v>
      </c>
      <c r="B4" s="868" t="s">
        <v>1381</v>
      </c>
      <c r="C4" s="868" t="s">
        <v>1382</v>
      </c>
      <c r="D4" s="365" t="s">
        <v>1345</v>
      </c>
      <c r="E4" s="317">
        <v>2616.5</v>
      </c>
      <c r="F4" s="365">
        <v>41306</v>
      </c>
      <c r="G4" s="317">
        <v>2616.5</v>
      </c>
      <c r="H4" s="869">
        <f>E4-G4</f>
        <v>0</v>
      </c>
      <c r="I4" s="61"/>
      <c r="J4" s="61"/>
    </row>
    <row r="5" spans="1:10">
      <c r="A5" s="870"/>
      <c r="B5" s="871" t="s">
        <v>1383</v>
      </c>
      <c r="C5" s="871" t="s">
        <v>1382</v>
      </c>
      <c r="D5" s="365" t="s">
        <v>695</v>
      </c>
      <c r="E5" s="317">
        <v>1224</v>
      </c>
      <c r="F5" s="365">
        <v>41307</v>
      </c>
      <c r="G5" s="317">
        <v>1224</v>
      </c>
      <c r="H5" s="872">
        <f t="shared" ref="H5:H61" si="0">E5-G5</f>
        <v>0</v>
      </c>
      <c r="I5" s="61"/>
      <c r="J5" s="61"/>
    </row>
    <row r="6" spans="1:10">
      <c r="A6" s="870"/>
      <c r="B6" s="871" t="s">
        <v>1384</v>
      </c>
      <c r="C6" s="871" t="s">
        <v>1382</v>
      </c>
      <c r="D6" s="365" t="s">
        <v>1385</v>
      </c>
      <c r="E6" s="317">
        <v>1220.5</v>
      </c>
      <c r="F6" s="365">
        <v>41306</v>
      </c>
      <c r="G6" s="317">
        <v>1220.5</v>
      </c>
      <c r="H6" s="872">
        <f t="shared" si="0"/>
        <v>0</v>
      </c>
      <c r="I6" s="61"/>
      <c r="J6" s="61"/>
    </row>
    <row r="7" spans="1:10">
      <c r="A7" s="870"/>
      <c r="B7" s="871" t="s">
        <v>1386</v>
      </c>
      <c r="C7" s="871" t="s">
        <v>1382</v>
      </c>
      <c r="D7" s="365" t="s">
        <v>529</v>
      </c>
      <c r="E7" s="317">
        <v>12993.5</v>
      </c>
      <c r="F7" s="365">
        <v>41315</v>
      </c>
      <c r="G7" s="317">
        <v>12993.5</v>
      </c>
      <c r="H7" s="872">
        <f t="shared" si="0"/>
        <v>0</v>
      </c>
      <c r="I7" s="61"/>
      <c r="J7" s="61"/>
    </row>
    <row r="8" spans="1:10">
      <c r="A8" s="870"/>
      <c r="B8" s="871" t="s">
        <v>1387</v>
      </c>
      <c r="C8" s="871" t="s">
        <v>1382</v>
      </c>
      <c r="D8" s="365" t="s">
        <v>3</v>
      </c>
      <c r="E8" s="317">
        <v>6648.4</v>
      </c>
      <c r="F8" s="365">
        <v>41306</v>
      </c>
      <c r="G8" s="317">
        <v>6648.4</v>
      </c>
      <c r="H8" s="872">
        <f t="shared" si="0"/>
        <v>0</v>
      </c>
      <c r="I8" s="61"/>
      <c r="J8" s="61"/>
    </row>
    <row r="9" spans="1:10">
      <c r="A9" s="870"/>
      <c r="B9" s="871" t="s">
        <v>1388</v>
      </c>
      <c r="C9" s="871" t="s">
        <v>1382</v>
      </c>
      <c r="D9" s="365" t="s">
        <v>1389</v>
      </c>
      <c r="E9" s="317">
        <v>1140</v>
      </c>
      <c r="F9" s="365">
        <v>41306</v>
      </c>
      <c r="G9" s="317">
        <v>1140</v>
      </c>
      <c r="H9" s="872">
        <f t="shared" si="0"/>
        <v>0</v>
      </c>
      <c r="I9" s="61"/>
      <c r="J9" s="61"/>
    </row>
    <row r="10" spans="1:10">
      <c r="A10" s="870"/>
      <c r="B10" s="871" t="s">
        <v>1390</v>
      </c>
      <c r="C10" s="871" t="s">
        <v>1382</v>
      </c>
      <c r="D10" s="365" t="s">
        <v>1391</v>
      </c>
      <c r="E10" s="317">
        <v>1026</v>
      </c>
      <c r="F10" s="365">
        <v>41306</v>
      </c>
      <c r="G10" s="317">
        <v>1026</v>
      </c>
      <c r="H10" s="872">
        <f t="shared" si="0"/>
        <v>0</v>
      </c>
      <c r="I10" s="61"/>
      <c r="J10" s="61"/>
    </row>
    <row r="11" spans="1:10">
      <c r="A11" s="870"/>
      <c r="B11" s="871" t="s">
        <v>1392</v>
      </c>
      <c r="C11" s="871" t="s">
        <v>1382</v>
      </c>
      <c r="D11" s="873" t="s">
        <v>1393</v>
      </c>
      <c r="E11" s="874">
        <v>2760</v>
      </c>
      <c r="F11" s="365">
        <v>41316</v>
      </c>
      <c r="G11" s="317">
        <v>2760</v>
      </c>
      <c r="H11" s="872">
        <f t="shared" si="0"/>
        <v>0</v>
      </c>
      <c r="I11" s="61"/>
      <c r="J11" s="61"/>
    </row>
    <row r="12" spans="1:10">
      <c r="A12" s="870"/>
      <c r="B12" s="871" t="s">
        <v>1394</v>
      </c>
      <c r="C12" s="871" t="s">
        <v>1382</v>
      </c>
      <c r="D12" s="365" t="s">
        <v>1395</v>
      </c>
      <c r="E12" s="317">
        <v>608</v>
      </c>
      <c r="F12" s="365">
        <v>41306</v>
      </c>
      <c r="G12" s="317">
        <v>608</v>
      </c>
      <c r="H12" s="872">
        <f t="shared" si="0"/>
        <v>0</v>
      </c>
      <c r="I12" s="61"/>
      <c r="J12" s="61"/>
    </row>
    <row r="13" spans="1:10">
      <c r="A13" s="870"/>
      <c r="B13" s="871" t="s">
        <v>1396</v>
      </c>
      <c r="C13" s="871" t="s">
        <v>1382</v>
      </c>
      <c r="D13" s="365" t="s">
        <v>1397</v>
      </c>
      <c r="E13" s="317">
        <v>582.5</v>
      </c>
      <c r="F13" s="365">
        <v>41306</v>
      </c>
      <c r="G13" s="317">
        <v>582.5</v>
      </c>
      <c r="H13" s="872">
        <f t="shared" si="0"/>
        <v>0</v>
      </c>
      <c r="I13" s="61"/>
      <c r="J13" s="61"/>
    </row>
    <row r="14" spans="1:10">
      <c r="A14" s="870"/>
      <c r="B14" s="871" t="s">
        <v>1398</v>
      </c>
      <c r="C14" s="871" t="s">
        <v>1382</v>
      </c>
      <c r="D14" s="365" t="s">
        <v>838</v>
      </c>
      <c r="E14" s="317">
        <v>1006.3</v>
      </c>
      <c r="F14" s="365">
        <v>41306</v>
      </c>
      <c r="G14" s="317">
        <v>1006.3</v>
      </c>
      <c r="H14" s="872">
        <f t="shared" si="0"/>
        <v>0</v>
      </c>
      <c r="I14" s="61"/>
      <c r="J14" s="61"/>
    </row>
    <row r="15" spans="1:10">
      <c r="A15" s="870"/>
      <c r="B15" s="871" t="s">
        <v>1399</v>
      </c>
      <c r="C15" s="871" t="s">
        <v>1382</v>
      </c>
      <c r="D15" s="873" t="s">
        <v>808</v>
      </c>
      <c r="E15" s="874">
        <v>550.5</v>
      </c>
      <c r="F15" s="365">
        <v>41306</v>
      </c>
      <c r="G15" s="317">
        <v>550.5</v>
      </c>
      <c r="H15" s="872">
        <f t="shared" si="0"/>
        <v>0</v>
      </c>
      <c r="I15" s="61"/>
      <c r="J15" s="61"/>
    </row>
    <row r="16" spans="1:10">
      <c r="A16" s="870"/>
      <c r="B16" s="871" t="s">
        <v>1400</v>
      </c>
      <c r="C16" s="871" t="s">
        <v>1382</v>
      </c>
      <c r="D16" s="873" t="s">
        <v>1385</v>
      </c>
      <c r="E16" s="874">
        <v>1130.4000000000001</v>
      </c>
      <c r="F16" s="365">
        <v>41306</v>
      </c>
      <c r="G16" s="317">
        <v>1130.4000000000001</v>
      </c>
      <c r="H16" s="872">
        <f t="shared" si="0"/>
        <v>0</v>
      </c>
      <c r="I16" s="61"/>
      <c r="J16" s="61"/>
    </row>
    <row r="17" spans="1:10">
      <c r="A17" s="870"/>
      <c r="B17" s="871" t="s">
        <v>1401</v>
      </c>
      <c r="C17" s="871" t="s">
        <v>1382</v>
      </c>
      <c r="D17" s="365" t="s">
        <v>1402</v>
      </c>
      <c r="E17" s="317">
        <v>2772</v>
      </c>
      <c r="F17" s="365">
        <v>41306</v>
      </c>
      <c r="G17" s="317">
        <v>2772</v>
      </c>
      <c r="H17" s="872">
        <f t="shared" si="0"/>
        <v>0</v>
      </c>
      <c r="I17" s="61"/>
      <c r="J17" s="61"/>
    </row>
    <row r="18" spans="1:10">
      <c r="A18" s="870"/>
      <c r="B18" s="871" t="s">
        <v>1403</v>
      </c>
      <c r="C18" s="871" t="s">
        <v>1382</v>
      </c>
      <c r="D18" s="365" t="s">
        <v>1402</v>
      </c>
      <c r="E18" s="317">
        <v>3509</v>
      </c>
      <c r="F18" s="365">
        <v>41306</v>
      </c>
      <c r="G18" s="317">
        <v>3509</v>
      </c>
      <c r="H18" s="872">
        <f t="shared" si="0"/>
        <v>0</v>
      </c>
      <c r="I18" s="61"/>
      <c r="J18" s="61"/>
    </row>
    <row r="19" spans="1:10">
      <c r="A19" s="870"/>
      <c r="B19" s="871" t="s">
        <v>1404</v>
      </c>
      <c r="C19" s="871" t="s">
        <v>1382</v>
      </c>
      <c r="D19" s="365" t="s">
        <v>94</v>
      </c>
      <c r="E19" s="317">
        <v>2189.5</v>
      </c>
      <c r="F19" s="365">
        <v>41306</v>
      </c>
      <c r="G19" s="317">
        <v>2189.5</v>
      </c>
      <c r="H19" s="872">
        <f t="shared" si="0"/>
        <v>0</v>
      </c>
      <c r="I19" s="61"/>
      <c r="J19" s="61"/>
    </row>
    <row r="20" spans="1:10">
      <c r="A20" s="870"/>
      <c r="B20" s="871" t="s">
        <v>1405</v>
      </c>
      <c r="C20" s="871" t="s">
        <v>1382</v>
      </c>
      <c r="D20" s="873" t="s">
        <v>70</v>
      </c>
      <c r="E20" s="874">
        <v>2651</v>
      </c>
      <c r="F20" s="365">
        <v>41307</v>
      </c>
      <c r="G20" s="317">
        <v>2651</v>
      </c>
      <c r="H20" s="872">
        <f t="shared" si="0"/>
        <v>0</v>
      </c>
      <c r="I20" s="61"/>
      <c r="J20" s="61"/>
    </row>
    <row r="21" spans="1:10">
      <c r="A21" s="870"/>
      <c r="B21" s="871" t="s">
        <v>1406</v>
      </c>
      <c r="C21" s="871" t="s">
        <v>1382</v>
      </c>
      <c r="D21" s="873" t="s">
        <v>118</v>
      </c>
      <c r="E21" s="874">
        <v>223.6</v>
      </c>
      <c r="F21" s="365">
        <v>41312</v>
      </c>
      <c r="G21" s="317">
        <v>223.6</v>
      </c>
      <c r="H21" s="872">
        <f t="shared" si="0"/>
        <v>0</v>
      </c>
      <c r="I21" s="61"/>
      <c r="J21" s="61"/>
    </row>
    <row r="22" spans="1:10">
      <c r="A22" s="870"/>
      <c r="B22" s="871" t="s">
        <v>1407</v>
      </c>
      <c r="C22" s="871" t="s">
        <v>1382</v>
      </c>
      <c r="D22" s="873" t="s">
        <v>1408</v>
      </c>
      <c r="E22" s="874">
        <v>9022.5</v>
      </c>
      <c r="F22" s="365">
        <v>41307</v>
      </c>
      <c r="G22" s="317">
        <v>9022.5</v>
      </c>
      <c r="H22" s="872">
        <f t="shared" si="0"/>
        <v>0</v>
      </c>
      <c r="I22" s="61"/>
      <c r="J22" s="61"/>
    </row>
    <row r="23" spans="1:10">
      <c r="A23" s="870"/>
      <c r="B23" s="871" t="s">
        <v>1409</v>
      </c>
      <c r="C23" s="871" t="s">
        <v>1382</v>
      </c>
      <c r="D23" s="873" t="s">
        <v>1410</v>
      </c>
      <c r="E23" s="874">
        <v>7722</v>
      </c>
      <c r="F23" s="365">
        <v>41310</v>
      </c>
      <c r="G23" s="317">
        <v>7722</v>
      </c>
      <c r="H23" s="872">
        <f t="shared" si="0"/>
        <v>0</v>
      </c>
      <c r="I23" s="61"/>
      <c r="J23" s="61"/>
    </row>
    <row r="24" spans="1:10">
      <c r="A24" s="870"/>
      <c r="B24" s="871" t="s">
        <v>1411</v>
      </c>
      <c r="C24" s="871" t="s">
        <v>1382</v>
      </c>
      <c r="D24" s="873" t="s">
        <v>931</v>
      </c>
      <c r="E24" s="874">
        <v>813.4</v>
      </c>
      <c r="F24" s="365">
        <v>41307</v>
      </c>
      <c r="G24" s="317">
        <v>813.4</v>
      </c>
      <c r="H24" s="872">
        <f t="shared" si="0"/>
        <v>0</v>
      </c>
      <c r="I24" s="61"/>
      <c r="J24" s="61"/>
    </row>
    <row r="25" spans="1:10">
      <c r="A25" s="870"/>
      <c r="B25" s="871" t="s">
        <v>1412</v>
      </c>
      <c r="C25" s="871" t="s">
        <v>1382</v>
      </c>
      <c r="D25" s="365" t="s">
        <v>68</v>
      </c>
      <c r="E25" s="317">
        <v>5904.9</v>
      </c>
      <c r="F25" s="365">
        <v>41313</v>
      </c>
      <c r="G25" s="317">
        <v>5904.9</v>
      </c>
      <c r="H25" s="872">
        <f t="shared" si="0"/>
        <v>0</v>
      </c>
      <c r="I25" s="61"/>
      <c r="J25" s="61"/>
    </row>
    <row r="26" spans="1:10">
      <c r="A26" s="870"/>
      <c r="B26" s="871" t="s">
        <v>1413</v>
      </c>
      <c r="C26" s="871" t="s">
        <v>1382</v>
      </c>
      <c r="D26" s="873" t="s">
        <v>1414</v>
      </c>
      <c r="E26" s="874">
        <v>3700</v>
      </c>
      <c r="F26" s="365">
        <v>41307</v>
      </c>
      <c r="G26" s="317">
        <v>3700</v>
      </c>
      <c r="H26" s="872">
        <f t="shared" si="0"/>
        <v>0</v>
      </c>
      <c r="I26" s="61"/>
      <c r="J26" s="61"/>
    </row>
    <row r="27" spans="1:10">
      <c r="A27" s="870">
        <v>41307</v>
      </c>
      <c r="B27" s="871" t="s">
        <v>1415</v>
      </c>
      <c r="C27" s="871" t="s">
        <v>1382</v>
      </c>
      <c r="D27" s="365" t="s">
        <v>1345</v>
      </c>
      <c r="E27" s="317">
        <v>8022.8</v>
      </c>
      <c r="F27" s="365">
        <v>41307</v>
      </c>
      <c r="G27" s="317">
        <v>8022.8</v>
      </c>
      <c r="H27" s="872">
        <f t="shared" si="0"/>
        <v>0</v>
      </c>
      <c r="I27" s="61"/>
      <c r="J27" s="61"/>
    </row>
    <row r="28" spans="1:10">
      <c r="A28" s="870"/>
      <c r="B28" s="871" t="s">
        <v>1416</v>
      </c>
      <c r="C28" s="871" t="s">
        <v>1382</v>
      </c>
      <c r="D28" s="365" t="s">
        <v>1417</v>
      </c>
      <c r="E28" s="317">
        <v>6561</v>
      </c>
      <c r="F28" s="365">
        <v>41312</v>
      </c>
      <c r="G28" s="317">
        <v>6561</v>
      </c>
      <c r="H28" s="872">
        <f t="shared" si="0"/>
        <v>0</v>
      </c>
      <c r="I28" s="61"/>
      <c r="J28" s="61"/>
    </row>
    <row r="29" spans="1:10">
      <c r="A29" s="870"/>
      <c r="B29" s="871" t="s">
        <v>1418</v>
      </c>
      <c r="C29" s="871" t="s">
        <v>1382</v>
      </c>
      <c r="D29" s="875" t="s">
        <v>1081</v>
      </c>
      <c r="E29" s="138">
        <v>0</v>
      </c>
      <c r="F29" s="365"/>
      <c r="H29" s="872">
        <f t="shared" si="0"/>
        <v>0</v>
      </c>
      <c r="I29" s="61"/>
      <c r="J29" s="61"/>
    </row>
    <row r="30" spans="1:10">
      <c r="A30" s="870"/>
      <c r="B30" s="871" t="s">
        <v>1419</v>
      </c>
      <c r="C30" s="871" t="s">
        <v>1382</v>
      </c>
      <c r="D30" s="873" t="s">
        <v>1393</v>
      </c>
      <c r="E30" s="874">
        <v>2760</v>
      </c>
      <c r="F30" s="365">
        <v>41316</v>
      </c>
      <c r="G30" s="317">
        <v>2760</v>
      </c>
      <c r="H30" s="872">
        <f t="shared" si="0"/>
        <v>0</v>
      </c>
      <c r="I30" s="61"/>
      <c r="J30" s="61"/>
    </row>
    <row r="31" spans="1:10">
      <c r="A31" s="870"/>
      <c r="B31" s="871" t="s">
        <v>1420</v>
      </c>
      <c r="C31" s="871" t="s">
        <v>1382</v>
      </c>
      <c r="D31" s="873" t="s">
        <v>1391</v>
      </c>
      <c r="E31" s="874">
        <v>2405</v>
      </c>
      <c r="F31" s="365">
        <v>41309</v>
      </c>
      <c r="G31" s="317">
        <v>2405</v>
      </c>
      <c r="H31" s="872">
        <f t="shared" si="0"/>
        <v>0</v>
      </c>
      <c r="I31" s="61"/>
      <c r="J31" s="61"/>
    </row>
    <row r="32" spans="1:10">
      <c r="A32" s="870"/>
      <c r="B32" s="871" t="s">
        <v>1421</v>
      </c>
      <c r="C32" s="871" t="s">
        <v>1382</v>
      </c>
      <c r="D32" s="873" t="s">
        <v>4</v>
      </c>
      <c r="E32" s="874">
        <v>261</v>
      </c>
      <c r="F32" s="365">
        <v>41307</v>
      </c>
      <c r="G32" s="317">
        <v>261</v>
      </c>
      <c r="H32" s="872">
        <f t="shared" si="0"/>
        <v>0</v>
      </c>
      <c r="I32" s="61"/>
      <c r="J32" s="61"/>
    </row>
    <row r="33" spans="1:10">
      <c r="A33" s="870"/>
      <c r="B33" s="871" t="s">
        <v>1422</v>
      </c>
      <c r="C33" s="871" t="s">
        <v>1382</v>
      </c>
      <c r="D33" s="365" t="s">
        <v>1389</v>
      </c>
      <c r="E33" s="317">
        <v>1535</v>
      </c>
      <c r="F33" s="365">
        <v>41309</v>
      </c>
      <c r="G33" s="317">
        <v>1535</v>
      </c>
      <c r="H33" s="872">
        <f t="shared" si="0"/>
        <v>0</v>
      </c>
      <c r="I33" s="61"/>
      <c r="J33" s="61"/>
    </row>
    <row r="34" spans="1:10">
      <c r="A34" s="870"/>
      <c r="B34" s="871" t="s">
        <v>1423</v>
      </c>
      <c r="C34" s="871" t="s">
        <v>1382</v>
      </c>
      <c r="D34" s="876" t="s">
        <v>3</v>
      </c>
      <c r="E34" s="877">
        <v>4108</v>
      </c>
      <c r="F34" s="365">
        <v>41308</v>
      </c>
      <c r="G34" s="317">
        <v>4108</v>
      </c>
      <c r="H34" s="872">
        <f t="shared" si="0"/>
        <v>0</v>
      </c>
      <c r="I34" s="61"/>
      <c r="J34" s="61"/>
    </row>
    <row r="35" spans="1:10">
      <c r="A35" s="870"/>
      <c r="B35" s="871" t="s">
        <v>1424</v>
      </c>
      <c r="C35" s="871" t="s">
        <v>1382</v>
      </c>
      <c r="D35" s="878" t="s">
        <v>529</v>
      </c>
      <c r="E35" s="879">
        <v>3409</v>
      </c>
      <c r="F35" s="365">
        <v>41315</v>
      </c>
      <c r="G35" s="317">
        <v>3409</v>
      </c>
      <c r="H35" s="872">
        <f t="shared" si="0"/>
        <v>0</v>
      </c>
      <c r="I35" s="61"/>
      <c r="J35" s="61"/>
    </row>
    <row r="36" spans="1:10">
      <c r="A36" s="870"/>
      <c r="B36" s="871" t="s">
        <v>1425</v>
      </c>
      <c r="C36" s="871" t="s">
        <v>1382</v>
      </c>
      <c r="D36" s="365" t="s">
        <v>1426</v>
      </c>
      <c r="E36" s="317">
        <v>40</v>
      </c>
      <c r="F36" s="365">
        <v>41309</v>
      </c>
      <c r="G36" s="317">
        <v>40</v>
      </c>
      <c r="H36" s="872">
        <f t="shared" si="0"/>
        <v>0</v>
      </c>
      <c r="I36" s="61"/>
      <c r="J36" s="61"/>
    </row>
    <row r="37" spans="1:10">
      <c r="A37" s="870"/>
      <c r="B37" s="871" t="s">
        <v>1427</v>
      </c>
      <c r="C37" s="871" t="s">
        <v>1382</v>
      </c>
      <c r="D37" s="365" t="s">
        <v>1428</v>
      </c>
      <c r="E37" s="317">
        <v>2225</v>
      </c>
      <c r="F37" s="365">
        <v>41307</v>
      </c>
      <c r="G37" s="317">
        <v>2225</v>
      </c>
      <c r="H37" s="872">
        <f t="shared" si="0"/>
        <v>0</v>
      </c>
      <c r="I37" s="61"/>
      <c r="J37" s="61"/>
    </row>
    <row r="38" spans="1:10">
      <c r="A38" s="870"/>
      <c r="B38" s="871" t="s">
        <v>1429</v>
      </c>
      <c r="C38" s="871" t="s">
        <v>1382</v>
      </c>
      <c r="D38" s="873" t="s">
        <v>128</v>
      </c>
      <c r="E38" s="874">
        <v>438.6</v>
      </c>
      <c r="F38" s="365"/>
      <c r="H38" s="872">
        <f t="shared" si="0"/>
        <v>438.6</v>
      </c>
      <c r="I38" s="61"/>
      <c r="J38" s="61"/>
    </row>
    <row r="39" spans="1:10">
      <c r="A39" s="870"/>
      <c r="B39" s="871" t="s">
        <v>1430</v>
      </c>
      <c r="C39" s="871" t="s">
        <v>1382</v>
      </c>
      <c r="D39" s="365" t="s">
        <v>94</v>
      </c>
      <c r="E39" s="317">
        <v>7009</v>
      </c>
      <c r="F39" s="365">
        <v>41307</v>
      </c>
      <c r="G39" s="317">
        <v>7009</v>
      </c>
      <c r="H39" s="872">
        <f t="shared" si="0"/>
        <v>0</v>
      </c>
      <c r="I39" s="61"/>
      <c r="J39" s="61"/>
    </row>
    <row r="40" spans="1:10">
      <c r="A40" s="870"/>
      <c r="B40" s="871" t="s">
        <v>1431</v>
      </c>
      <c r="C40" s="871" t="s">
        <v>1382</v>
      </c>
      <c r="D40" s="365" t="s">
        <v>785</v>
      </c>
      <c r="E40" s="317">
        <v>7163</v>
      </c>
      <c r="F40" s="365">
        <v>41309</v>
      </c>
      <c r="G40" s="317">
        <v>7163</v>
      </c>
      <c r="H40" s="872">
        <f t="shared" si="0"/>
        <v>0</v>
      </c>
      <c r="I40" s="61"/>
      <c r="J40" s="61"/>
    </row>
    <row r="41" spans="1:10">
      <c r="A41" s="870"/>
      <c r="B41" s="871" t="s">
        <v>1432</v>
      </c>
      <c r="C41" s="871" t="s">
        <v>1382</v>
      </c>
      <c r="D41" s="873" t="s">
        <v>1433</v>
      </c>
      <c r="E41" s="874">
        <v>6678</v>
      </c>
      <c r="F41" s="365">
        <v>41307</v>
      </c>
      <c r="G41" s="317">
        <v>6678</v>
      </c>
      <c r="H41" s="872">
        <f t="shared" si="0"/>
        <v>0</v>
      </c>
      <c r="I41" s="61"/>
      <c r="J41" s="61"/>
    </row>
    <row r="42" spans="1:10">
      <c r="A42" s="870"/>
      <c r="B42" s="871" t="s">
        <v>1434</v>
      </c>
      <c r="C42" s="871" t="s">
        <v>1382</v>
      </c>
      <c r="D42" s="878" t="s">
        <v>1395</v>
      </c>
      <c r="E42" s="879">
        <v>1208.5</v>
      </c>
      <c r="F42" s="365">
        <v>41307</v>
      </c>
      <c r="G42" s="317">
        <v>1208.5</v>
      </c>
      <c r="H42" s="872">
        <f t="shared" si="0"/>
        <v>0</v>
      </c>
      <c r="I42" s="61"/>
      <c r="J42" s="61"/>
    </row>
    <row r="43" spans="1:10">
      <c r="A43" s="870"/>
      <c r="B43" s="871" t="s">
        <v>1435</v>
      </c>
      <c r="C43" s="871" t="s">
        <v>1382</v>
      </c>
      <c r="D43" s="878" t="s">
        <v>1397</v>
      </c>
      <c r="E43" s="879">
        <v>1988</v>
      </c>
      <c r="F43" s="365">
        <v>41307</v>
      </c>
      <c r="G43" s="317">
        <v>1988</v>
      </c>
      <c r="H43" s="872">
        <f t="shared" si="0"/>
        <v>0</v>
      </c>
      <c r="I43" s="61"/>
      <c r="J43" s="61"/>
    </row>
    <row r="44" spans="1:10">
      <c r="A44" s="870"/>
      <c r="B44" s="871" t="s">
        <v>1436</v>
      </c>
      <c r="C44" s="871" t="s">
        <v>1382</v>
      </c>
      <c r="D44" s="365" t="s">
        <v>808</v>
      </c>
      <c r="E44" s="317">
        <v>40</v>
      </c>
      <c r="F44" s="365">
        <v>41307</v>
      </c>
      <c r="G44" s="317">
        <v>40</v>
      </c>
      <c r="H44" s="872">
        <f t="shared" si="0"/>
        <v>0</v>
      </c>
      <c r="I44" s="61"/>
      <c r="J44" s="61"/>
    </row>
    <row r="45" spans="1:10">
      <c r="A45" s="870"/>
      <c r="B45" s="871" t="s">
        <v>1437</v>
      </c>
      <c r="C45" s="871" t="s">
        <v>1382</v>
      </c>
      <c r="D45" s="875" t="s">
        <v>1081</v>
      </c>
      <c r="E45" s="138">
        <v>0</v>
      </c>
      <c r="F45" s="365"/>
      <c r="H45" s="872">
        <f t="shared" si="0"/>
        <v>0</v>
      </c>
      <c r="I45" s="61"/>
      <c r="J45" s="61"/>
    </row>
    <row r="46" spans="1:10">
      <c r="A46" s="870"/>
      <c r="B46" s="871" t="s">
        <v>1438</v>
      </c>
      <c r="C46" s="871" t="s">
        <v>1382</v>
      </c>
      <c r="D46" s="365" t="s">
        <v>250</v>
      </c>
      <c r="E46" s="317">
        <v>4200</v>
      </c>
      <c r="F46" s="365">
        <v>41307</v>
      </c>
      <c r="G46" s="317">
        <v>4200</v>
      </c>
      <c r="H46" s="872">
        <f t="shared" si="0"/>
        <v>0</v>
      </c>
      <c r="I46" s="61"/>
      <c r="J46" s="61"/>
    </row>
    <row r="47" spans="1:10">
      <c r="A47" s="870"/>
      <c r="B47" s="871" t="s">
        <v>1439</v>
      </c>
      <c r="C47" s="871" t="s">
        <v>1382</v>
      </c>
      <c r="D47" s="875" t="s">
        <v>1081</v>
      </c>
      <c r="E47" s="138">
        <v>0</v>
      </c>
      <c r="F47" s="365"/>
      <c r="H47" s="872">
        <f t="shared" si="0"/>
        <v>0</v>
      </c>
      <c r="I47" s="61"/>
      <c r="J47" s="61"/>
    </row>
    <row r="48" spans="1:10">
      <c r="A48" s="870"/>
      <c r="B48" s="871" t="s">
        <v>1440</v>
      </c>
      <c r="C48" s="871" t="s">
        <v>1382</v>
      </c>
      <c r="D48" s="365" t="s">
        <v>11</v>
      </c>
      <c r="E48" s="317">
        <v>7379.95</v>
      </c>
      <c r="F48" s="423">
        <v>41314</v>
      </c>
      <c r="G48" s="317">
        <v>7379.95</v>
      </c>
      <c r="H48" s="872">
        <f t="shared" si="0"/>
        <v>0</v>
      </c>
      <c r="I48" s="61"/>
      <c r="J48" s="61"/>
    </row>
    <row r="49" spans="1:10">
      <c r="A49" s="870"/>
      <c r="B49" s="871" t="s">
        <v>1441</v>
      </c>
      <c r="C49" s="871" t="s">
        <v>1382</v>
      </c>
      <c r="D49" s="365" t="s">
        <v>94</v>
      </c>
      <c r="E49" s="317">
        <v>1802</v>
      </c>
      <c r="F49" s="365">
        <v>41312</v>
      </c>
      <c r="G49" s="317">
        <v>1802</v>
      </c>
      <c r="H49" s="872">
        <f t="shared" si="0"/>
        <v>0</v>
      </c>
      <c r="I49" s="61"/>
      <c r="J49" s="61"/>
    </row>
    <row r="50" spans="1:10">
      <c r="A50" s="870"/>
      <c r="B50" s="871" t="s">
        <v>1442</v>
      </c>
      <c r="C50" s="871" t="s">
        <v>1382</v>
      </c>
      <c r="D50" s="873" t="s">
        <v>1414</v>
      </c>
      <c r="E50" s="874">
        <v>3345</v>
      </c>
      <c r="F50" s="365">
        <v>41307</v>
      </c>
      <c r="G50" s="317">
        <v>3345</v>
      </c>
      <c r="H50" s="872">
        <f t="shared" si="0"/>
        <v>0</v>
      </c>
      <c r="I50" s="61"/>
      <c r="J50" s="61"/>
    </row>
    <row r="51" spans="1:10">
      <c r="A51" s="870">
        <v>41308</v>
      </c>
      <c r="B51" s="871" t="s">
        <v>1443</v>
      </c>
      <c r="C51" s="871" t="s">
        <v>1382</v>
      </c>
      <c r="D51" s="365" t="s">
        <v>3</v>
      </c>
      <c r="E51" s="317">
        <v>6654</v>
      </c>
      <c r="F51" s="365">
        <v>41310</v>
      </c>
      <c r="G51" s="317">
        <v>6654</v>
      </c>
      <c r="H51" s="872">
        <f t="shared" si="0"/>
        <v>0</v>
      </c>
      <c r="I51" s="61"/>
      <c r="J51" s="61"/>
    </row>
    <row r="52" spans="1:10">
      <c r="A52" s="870"/>
      <c r="B52" s="871" t="s">
        <v>1444</v>
      </c>
      <c r="C52" s="871" t="s">
        <v>1382</v>
      </c>
      <c r="D52" s="873" t="s">
        <v>1391</v>
      </c>
      <c r="E52" s="874">
        <v>1337.6</v>
      </c>
      <c r="F52" s="365">
        <v>41308</v>
      </c>
      <c r="G52" s="317">
        <v>1337.6</v>
      </c>
      <c r="H52" s="872">
        <f t="shared" si="0"/>
        <v>0</v>
      </c>
      <c r="I52" s="61"/>
      <c r="J52" s="61"/>
    </row>
    <row r="53" spans="1:10">
      <c r="A53" s="870"/>
      <c r="B53" s="871" t="s">
        <v>1445</v>
      </c>
      <c r="C53" s="871" t="s">
        <v>1382</v>
      </c>
      <c r="D53" s="365" t="s">
        <v>1389</v>
      </c>
      <c r="E53" s="317">
        <v>767.5</v>
      </c>
      <c r="F53" s="365">
        <v>41308</v>
      </c>
      <c r="G53" s="317">
        <v>767.5</v>
      </c>
      <c r="H53" s="872">
        <f t="shared" si="0"/>
        <v>0</v>
      </c>
      <c r="I53" s="61"/>
      <c r="J53" s="61"/>
    </row>
    <row r="54" spans="1:10">
      <c r="A54" s="870"/>
      <c r="B54" s="871" t="s">
        <v>1446</v>
      </c>
      <c r="C54" s="871" t="s">
        <v>1382</v>
      </c>
      <c r="D54" s="365" t="s">
        <v>1393</v>
      </c>
      <c r="E54" s="317">
        <v>2760</v>
      </c>
      <c r="F54" s="365">
        <v>41316</v>
      </c>
      <c r="G54" s="317">
        <v>2760</v>
      </c>
      <c r="H54" s="872">
        <f t="shared" si="0"/>
        <v>0</v>
      </c>
      <c r="I54" s="61"/>
      <c r="J54" s="61"/>
    </row>
    <row r="55" spans="1:10">
      <c r="A55" s="870"/>
      <c r="B55" s="871" t="s">
        <v>1447</v>
      </c>
      <c r="C55" s="871" t="s">
        <v>1382</v>
      </c>
      <c r="D55" s="365" t="s">
        <v>1448</v>
      </c>
      <c r="E55" s="317">
        <v>1120</v>
      </c>
      <c r="F55" s="365">
        <v>41310</v>
      </c>
      <c r="G55" s="317">
        <v>1120</v>
      </c>
      <c r="H55" s="872">
        <f t="shared" si="0"/>
        <v>0</v>
      </c>
      <c r="I55" s="61"/>
      <c r="J55" s="61"/>
    </row>
    <row r="56" spans="1:10">
      <c r="A56" s="870"/>
      <c r="B56" s="871" t="s">
        <v>1449</v>
      </c>
      <c r="C56" s="871" t="s">
        <v>1382</v>
      </c>
      <c r="D56" s="365" t="s">
        <v>838</v>
      </c>
      <c r="E56" s="317">
        <v>1350</v>
      </c>
      <c r="F56" s="365">
        <v>41312</v>
      </c>
      <c r="G56" s="317">
        <v>1350</v>
      </c>
      <c r="H56" s="872">
        <f t="shared" si="0"/>
        <v>0</v>
      </c>
      <c r="I56" s="61"/>
      <c r="J56" s="61"/>
    </row>
    <row r="57" spans="1:10">
      <c r="A57" s="870"/>
      <c r="B57" s="871" t="s">
        <v>1450</v>
      </c>
      <c r="C57" s="871" t="s">
        <v>1382</v>
      </c>
      <c r="D57" s="365" t="s">
        <v>1395</v>
      </c>
      <c r="E57" s="317">
        <v>1057</v>
      </c>
      <c r="F57" s="365">
        <v>41308</v>
      </c>
      <c r="G57" s="317">
        <v>1057</v>
      </c>
      <c r="H57" s="872">
        <f t="shared" si="0"/>
        <v>0</v>
      </c>
      <c r="I57" s="61"/>
      <c r="J57" s="61"/>
    </row>
    <row r="58" spans="1:10">
      <c r="A58" s="870"/>
      <c r="B58" s="871" t="s">
        <v>1451</v>
      </c>
      <c r="C58" s="871" t="s">
        <v>1382</v>
      </c>
      <c r="D58" s="875" t="s">
        <v>1081</v>
      </c>
      <c r="E58" s="138">
        <v>0</v>
      </c>
      <c r="F58" s="365"/>
      <c r="H58" s="872">
        <f t="shared" si="0"/>
        <v>0</v>
      </c>
      <c r="I58" s="61"/>
      <c r="J58" s="61"/>
    </row>
    <row r="59" spans="1:10">
      <c r="A59" s="870"/>
      <c r="B59" s="880"/>
      <c r="C59" s="880"/>
      <c r="D59" s="365" t="s">
        <v>719</v>
      </c>
      <c r="F59" s="365"/>
      <c r="H59" s="872">
        <f t="shared" si="0"/>
        <v>0</v>
      </c>
      <c r="I59" s="61"/>
      <c r="J59" s="61"/>
    </row>
    <row r="60" spans="1:10">
      <c r="B60" s="881"/>
      <c r="C60" s="881"/>
      <c r="D60" s="365" t="s">
        <v>614</v>
      </c>
      <c r="F60" s="365"/>
      <c r="H60" s="317">
        <f t="shared" si="0"/>
        <v>0</v>
      </c>
      <c r="I60" s="61"/>
      <c r="J60" s="61"/>
    </row>
    <row r="61" spans="1:10">
      <c r="D61" s="365" t="s">
        <v>607</v>
      </c>
      <c r="F61" s="365"/>
      <c r="H61" s="317">
        <f t="shared" si="0"/>
        <v>0</v>
      </c>
      <c r="I61" s="61"/>
      <c r="J61" s="61"/>
    </row>
    <row r="62" spans="1:10" ht="18.75">
      <c r="B62" s="1989" t="str">
        <f>B1</f>
        <v>REMISIONES DE    FEBRERO      2 0  1 3</v>
      </c>
      <c r="C62" s="1989"/>
      <c r="D62" s="1989"/>
      <c r="E62" s="1989"/>
      <c r="F62" s="1989"/>
      <c r="G62" s="1989"/>
      <c r="H62" s="606"/>
      <c r="I62" s="61"/>
      <c r="J62" s="61"/>
    </row>
    <row r="63" spans="1:10" ht="39" customHeight="1" thickBot="1">
      <c r="A63" s="882" t="s">
        <v>0</v>
      </c>
      <c r="B63" s="46" t="s">
        <v>1</v>
      </c>
      <c r="C63" s="46"/>
      <c r="D63" s="60" t="s">
        <v>1380</v>
      </c>
      <c r="E63" s="47" t="s">
        <v>2</v>
      </c>
      <c r="F63" s="6" t="s">
        <v>6</v>
      </c>
      <c r="G63" s="55" t="s">
        <v>7</v>
      </c>
      <c r="H63" s="883" t="s">
        <v>8</v>
      </c>
      <c r="I63" s="61"/>
      <c r="J63" s="61"/>
    </row>
    <row r="64" spans="1:10" ht="16.5" thickTop="1">
      <c r="A64" s="867"/>
      <c r="B64" s="884" t="s">
        <v>1452</v>
      </c>
      <c r="C64" s="884" t="s">
        <v>1382</v>
      </c>
      <c r="D64" s="365" t="s">
        <v>1453</v>
      </c>
      <c r="E64" s="317">
        <v>1728</v>
      </c>
      <c r="F64" s="365">
        <v>41308</v>
      </c>
      <c r="G64" s="317">
        <v>1728</v>
      </c>
      <c r="H64" s="885">
        <f t="shared" ref="H64:H121" si="1">E64-G64</f>
        <v>0</v>
      </c>
      <c r="I64" s="61"/>
      <c r="J64" s="61"/>
    </row>
    <row r="65" spans="1:10">
      <c r="A65" s="870"/>
      <c r="B65" s="849" t="s">
        <v>1454</v>
      </c>
      <c r="C65" s="849" t="s">
        <v>1382</v>
      </c>
      <c r="D65" s="365" t="s">
        <v>1455</v>
      </c>
      <c r="E65" s="317">
        <v>1947.6</v>
      </c>
      <c r="F65" s="365">
        <v>41308</v>
      </c>
      <c r="G65" s="317">
        <v>1947.6</v>
      </c>
      <c r="H65" s="886">
        <f t="shared" si="1"/>
        <v>0</v>
      </c>
      <c r="I65" s="61"/>
      <c r="J65" s="61"/>
    </row>
    <row r="66" spans="1:10">
      <c r="A66" s="870"/>
      <c r="B66" s="849" t="s">
        <v>1456</v>
      </c>
      <c r="C66" s="849" t="s">
        <v>1382</v>
      </c>
      <c r="D66" s="365" t="s">
        <v>1457</v>
      </c>
      <c r="E66" s="317">
        <v>7919.5</v>
      </c>
      <c r="F66" s="365">
        <v>41308</v>
      </c>
      <c r="G66" s="317">
        <v>7919.5</v>
      </c>
      <c r="H66" s="886">
        <f t="shared" si="1"/>
        <v>0</v>
      </c>
      <c r="I66" s="61"/>
      <c r="J66" s="61"/>
    </row>
    <row r="67" spans="1:10">
      <c r="A67" s="870"/>
      <c r="B67" s="849" t="s">
        <v>1458</v>
      </c>
      <c r="C67" s="849" t="s">
        <v>1382</v>
      </c>
      <c r="D67" s="365" t="s">
        <v>94</v>
      </c>
      <c r="E67" s="317">
        <v>6915.5</v>
      </c>
      <c r="F67" s="580">
        <v>41308</v>
      </c>
      <c r="G67" s="317">
        <v>6915.5</v>
      </c>
      <c r="H67" s="886">
        <f t="shared" si="1"/>
        <v>0</v>
      </c>
      <c r="I67" s="61"/>
      <c r="J67" s="61"/>
    </row>
    <row r="68" spans="1:10">
      <c r="A68" s="870">
        <v>41309</v>
      </c>
      <c r="B68" s="849" t="s">
        <v>1459</v>
      </c>
      <c r="C68" s="849" t="s">
        <v>1382</v>
      </c>
      <c r="D68" s="876" t="s">
        <v>529</v>
      </c>
      <c r="E68" s="877">
        <v>13609.44</v>
      </c>
      <c r="F68" s="365">
        <v>41309</v>
      </c>
      <c r="G68" s="317">
        <v>13609.44</v>
      </c>
      <c r="H68" s="886">
        <f t="shared" si="1"/>
        <v>0</v>
      </c>
      <c r="I68" s="61"/>
      <c r="J68" s="61"/>
    </row>
    <row r="69" spans="1:10">
      <c r="A69" s="870"/>
      <c r="B69" s="849" t="s">
        <v>1460</v>
      </c>
      <c r="C69" s="849" t="s">
        <v>1382</v>
      </c>
      <c r="D69" s="878" t="s">
        <v>1414</v>
      </c>
      <c r="E69" s="879">
        <v>1850</v>
      </c>
      <c r="F69" s="365">
        <v>41309</v>
      </c>
      <c r="G69" s="317">
        <v>1850</v>
      </c>
      <c r="H69" s="886">
        <f t="shared" si="1"/>
        <v>0</v>
      </c>
      <c r="I69" s="61"/>
      <c r="J69" s="61"/>
    </row>
    <row r="70" spans="1:10">
      <c r="A70" s="870"/>
      <c r="B70" s="849" t="s">
        <v>1461</v>
      </c>
      <c r="C70" s="849" t="s">
        <v>1382</v>
      </c>
      <c r="D70" s="365" t="s">
        <v>528</v>
      </c>
      <c r="E70" s="317">
        <v>4469.5</v>
      </c>
      <c r="F70" s="365"/>
      <c r="H70" s="886">
        <f t="shared" si="1"/>
        <v>4469.5</v>
      </c>
      <c r="I70" s="61"/>
      <c r="J70" s="61"/>
    </row>
    <row r="71" spans="1:10">
      <c r="A71" s="870"/>
      <c r="B71" s="849" t="s">
        <v>1462</v>
      </c>
      <c r="C71" s="849" t="s">
        <v>1382</v>
      </c>
      <c r="D71" s="365" t="s">
        <v>1417</v>
      </c>
      <c r="E71" s="317">
        <v>4288.5</v>
      </c>
      <c r="F71" s="365">
        <v>41309</v>
      </c>
      <c r="G71" s="317">
        <v>4288.5</v>
      </c>
      <c r="H71" s="886">
        <f t="shared" si="1"/>
        <v>0</v>
      </c>
      <c r="I71" s="61"/>
      <c r="J71" s="61"/>
    </row>
    <row r="72" spans="1:10">
      <c r="A72" s="870"/>
      <c r="B72" s="849" t="s">
        <v>1463</v>
      </c>
      <c r="C72" s="849" t="s">
        <v>1382</v>
      </c>
      <c r="D72" s="873" t="s">
        <v>13</v>
      </c>
      <c r="E72" s="874">
        <v>2688.5</v>
      </c>
      <c r="F72" s="365">
        <v>41311</v>
      </c>
      <c r="G72" s="317">
        <v>2688.5</v>
      </c>
      <c r="H72" s="886">
        <f t="shared" si="1"/>
        <v>0</v>
      </c>
      <c r="I72" s="61"/>
      <c r="J72" s="61"/>
    </row>
    <row r="73" spans="1:10">
      <c r="A73" s="870"/>
      <c r="B73" s="849" t="s">
        <v>1464</v>
      </c>
      <c r="C73" s="849" t="s">
        <v>1382</v>
      </c>
      <c r="D73" s="873" t="s">
        <v>1391</v>
      </c>
      <c r="E73" s="874">
        <v>950</v>
      </c>
      <c r="F73" s="365">
        <v>41309</v>
      </c>
      <c r="G73" s="317">
        <v>950</v>
      </c>
      <c r="H73" s="872">
        <f t="shared" si="1"/>
        <v>0</v>
      </c>
      <c r="I73" s="61"/>
      <c r="J73" s="61"/>
    </row>
    <row r="74" spans="1:10">
      <c r="A74" s="870"/>
      <c r="B74" s="849" t="s">
        <v>1465</v>
      </c>
      <c r="C74" s="849" t="s">
        <v>1382</v>
      </c>
      <c r="D74" s="365" t="s">
        <v>1393</v>
      </c>
      <c r="E74" s="317">
        <v>1380</v>
      </c>
      <c r="F74" s="365">
        <v>41324</v>
      </c>
      <c r="G74" s="317">
        <v>1380</v>
      </c>
      <c r="H74" s="872">
        <f t="shared" si="1"/>
        <v>0</v>
      </c>
      <c r="I74" s="61"/>
      <c r="J74" s="61"/>
    </row>
    <row r="75" spans="1:10">
      <c r="A75" s="887"/>
      <c r="B75" s="849" t="s">
        <v>1466</v>
      </c>
      <c r="C75" s="849" t="s">
        <v>1382</v>
      </c>
      <c r="D75" s="365" t="s">
        <v>1457</v>
      </c>
      <c r="E75" s="317">
        <v>1867.5</v>
      </c>
      <c r="F75" s="365">
        <v>41312</v>
      </c>
      <c r="G75" s="317">
        <v>1867.5</v>
      </c>
      <c r="H75" s="872">
        <f t="shared" si="1"/>
        <v>0</v>
      </c>
      <c r="I75" s="61"/>
      <c r="J75" s="61"/>
    </row>
    <row r="76" spans="1:10">
      <c r="A76" s="870"/>
      <c r="B76" s="849" t="s">
        <v>1467</v>
      </c>
      <c r="C76" s="849" t="s">
        <v>1382</v>
      </c>
      <c r="D76" s="365" t="s">
        <v>94</v>
      </c>
      <c r="E76" s="317">
        <v>4499.8999999999996</v>
      </c>
      <c r="F76" s="365">
        <v>41309</v>
      </c>
      <c r="G76" s="317">
        <v>4499.8999999999996</v>
      </c>
      <c r="H76" s="872">
        <f t="shared" si="1"/>
        <v>0</v>
      </c>
      <c r="I76" s="61"/>
      <c r="J76" s="61"/>
    </row>
    <row r="77" spans="1:10">
      <c r="A77" s="870"/>
      <c r="B77" s="849" t="s">
        <v>1468</v>
      </c>
      <c r="C77" s="849" t="s">
        <v>1382</v>
      </c>
      <c r="D77" s="365" t="s">
        <v>1428</v>
      </c>
      <c r="E77" s="317">
        <v>575</v>
      </c>
      <c r="F77" s="365">
        <v>41309</v>
      </c>
      <c r="G77" s="317">
        <v>575</v>
      </c>
      <c r="H77" s="872">
        <f t="shared" si="1"/>
        <v>0</v>
      </c>
      <c r="I77" s="61"/>
      <c r="J77" s="61"/>
    </row>
    <row r="78" spans="1:10">
      <c r="A78" s="870"/>
      <c r="B78" s="849" t="s">
        <v>1469</v>
      </c>
      <c r="C78" s="849" t="s">
        <v>1382</v>
      </c>
      <c r="D78" s="365" t="s">
        <v>1470</v>
      </c>
      <c r="E78" s="317">
        <v>1492</v>
      </c>
      <c r="F78" s="365">
        <v>41309</v>
      </c>
      <c r="G78" s="317">
        <v>1492</v>
      </c>
      <c r="H78" s="872">
        <f t="shared" si="1"/>
        <v>0</v>
      </c>
      <c r="I78" s="61"/>
      <c r="J78" s="61"/>
    </row>
    <row r="79" spans="1:10">
      <c r="A79" s="870"/>
      <c r="B79" s="849" t="s">
        <v>1471</v>
      </c>
      <c r="C79" s="849" t="s">
        <v>1382</v>
      </c>
      <c r="D79" s="365" t="s">
        <v>1397</v>
      </c>
      <c r="E79" s="317">
        <v>1125.4000000000001</v>
      </c>
      <c r="F79" s="365">
        <v>41309</v>
      </c>
      <c r="G79" s="317">
        <v>1125.4000000000001</v>
      </c>
      <c r="H79" s="872">
        <f t="shared" si="1"/>
        <v>0</v>
      </c>
      <c r="I79" s="61"/>
      <c r="J79" s="61"/>
    </row>
    <row r="80" spans="1:10">
      <c r="A80" s="870"/>
      <c r="B80" s="849" t="s">
        <v>1472</v>
      </c>
      <c r="C80" s="849" t="s">
        <v>1382</v>
      </c>
      <c r="D80" s="365" t="s">
        <v>1345</v>
      </c>
      <c r="E80" s="317">
        <v>1528</v>
      </c>
      <c r="F80" s="365">
        <v>41309</v>
      </c>
      <c r="G80" s="317">
        <v>1528</v>
      </c>
      <c r="H80" s="872">
        <f t="shared" si="1"/>
        <v>0</v>
      </c>
      <c r="I80" s="61"/>
      <c r="J80" s="61"/>
    </row>
    <row r="81" spans="1:10">
      <c r="A81" s="870"/>
      <c r="B81" s="849" t="s">
        <v>1473</v>
      </c>
      <c r="C81" s="849" t="s">
        <v>1382</v>
      </c>
      <c r="D81" s="365" t="s">
        <v>1474</v>
      </c>
      <c r="E81" s="317">
        <v>989</v>
      </c>
      <c r="F81" s="423">
        <v>41309</v>
      </c>
      <c r="G81" s="317">
        <v>989</v>
      </c>
      <c r="H81" s="872">
        <f t="shared" si="1"/>
        <v>0</v>
      </c>
      <c r="I81" s="61"/>
      <c r="J81" s="61"/>
    </row>
    <row r="82" spans="1:10">
      <c r="A82" s="870"/>
      <c r="B82" s="849" t="s">
        <v>1475</v>
      </c>
      <c r="C82" s="849" t="s">
        <v>1382</v>
      </c>
      <c r="D82" s="365" t="s">
        <v>4</v>
      </c>
      <c r="E82" s="317">
        <v>2144</v>
      </c>
      <c r="F82" s="365">
        <v>41309</v>
      </c>
      <c r="G82" s="317">
        <v>2144</v>
      </c>
      <c r="H82" s="872">
        <f t="shared" si="1"/>
        <v>0</v>
      </c>
      <c r="I82" s="61"/>
      <c r="J82" s="61"/>
    </row>
    <row r="83" spans="1:10">
      <c r="A83" s="870"/>
      <c r="B83" s="849" t="s">
        <v>1476</v>
      </c>
      <c r="C83" s="849" t="s">
        <v>1382</v>
      </c>
      <c r="D83" s="875" t="s">
        <v>1081</v>
      </c>
      <c r="E83" s="138">
        <v>0</v>
      </c>
      <c r="F83" s="365"/>
      <c r="H83" s="872">
        <f t="shared" si="1"/>
        <v>0</v>
      </c>
      <c r="I83" s="61"/>
      <c r="J83" s="61"/>
    </row>
    <row r="84" spans="1:10">
      <c r="A84" s="870"/>
      <c r="B84" s="849" t="s">
        <v>1477</v>
      </c>
      <c r="C84" s="849" t="s">
        <v>1382</v>
      </c>
      <c r="D84" s="873" t="s">
        <v>128</v>
      </c>
      <c r="E84" s="874">
        <v>1207</v>
      </c>
      <c r="F84" s="580"/>
      <c r="H84" s="872">
        <f t="shared" si="1"/>
        <v>1207</v>
      </c>
      <c r="I84" s="61"/>
      <c r="J84" s="61"/>
    </row>
    <row r="85" spans="1:10">
      <c r="A85" s="870">
        <v>41310</v>
      </c>
      <c r="B85" s="849" t="s">
        <v>1478</v>
      </c>
      <c r="C85" s="849" t="s">
        <v>1382</v>
      </c>
      <c r="D85" s="365" t="s">
        <v>1414</v>
      </c>
      <c r="E85" s="317">
        <v>1480</v>
      </c>
      <c r="F85" s="365">
        <v>41310</v>
      </c>
      <c r="G85" s="317">
        <v>1480</v>
      </c>
      <c r="H85" s="872">
        <f t="shared" si="1"/>
        <v>0</v>
      </c>
      <c r="I85" s="61"/>
      <c r="J85" s="61"/>
    </row>
    <row r="86" spans="1:10">
      <c r="A86" s="870"/>
      <c r="B86" s="849" t="s">
        <v>1479</v>
      </c>
      <c r="C86" s="849" t="s">
        <v>1382</v>
      </c>
      <c r="D86" s="873" t="s">
        <v>1393</v>
      </c>
      <c r="E86" s="874">
        <v>1380</v>
      </c>
      <c r="F86" s="365">
        <v>41324</v>
      </c>
      <c r="G86" s="317">
        <v>1380</v>
      </c>
      <c r="H86" s="872">
        <f t="shared" si="1"/>
        <v>0</v>
      </c>
      <c r="I86" s="61"/>
      <c r="J86" s="61"/>
    </row>
    <row r="87" spans="1:10">
      <c r="A87" s="870"/>
      <c r="B87" s="849" t="s">
        <v>1480</v>
      </c>
      <c r="C87" s="849" t="s">
        <v>1382</v>
      </c>
      <c r="D87" s="365" t="s">
        <v>1345</v>
      </c>
      <c r="E87" s="317">
        <v>2123.5</v>
      </c>
      <c r="F87" s="365">
        <v>41310</v>
      </c>
      <c r="G87" s="317">
        <v>2123.5</v>
      </c>
      <c r="H87" s="872">
        <f t="shared" si="1"/>
        <v>0</v>
      </c>
      <c r="I87" s="61"/>
      <c r="J87" s="61"/>
    </row>
    <row r="88" spans="1:10">
      <c r="A88" s="870"/>
      <c r="B88" s="849" t="s">
        <v>1481</v>
      </c>
      <c r="C88" s="849" t="s">
        <v>1382</v>
      </c>
      <c r="D88" s="365" t="s">
        <v>3</v>
      </c>
      <c r="E88" s="317">
        <v>911</v>
      </c>
      <c r="F88" s="365">
        <v>41311</v>
      </c>
      <c r="G88" s="317">
        <v>911</v>
      </c>
      <c r="H88" s="872">
        <f t="shared" si="1"/>
        <v>0</v>
      </c>
      <c r="I88" s="61"/>
      <c r="J88" s="61"/>
    </row>
    <row r="89" spans="1:10">
      <c r="A89" s="870"/>
      <c r="B89" s="849" t="s">
        <v>1482</v>
      </c>
      <c r="C89" s="849" t="s">
        <v>1382</v>
      </c>
      <c r="D89" s="365" t="s">
        <v>1448</v>
      </c>
      <c r="E89" s="317">
        <v>1137</v>
      </c>
      <c r="F89" s="365">
        <v>41316</v>
      </c>
      <c r="G89" s="317">
        <v>1137</v>
      </c>
      <c r="H89" s="872">
        <f t="shared" si="1"/>
        <v>0</v>
      </c>
      <c r="I89" s="61"/>
      <c r="J89" s="61"/>
    </row>
    <row r="90" spans="1:10">
      <c r="A90" s="870"/>
      <c r="B90" s="849" t="s">
        <v>1483</v>
      </c>
      <c r="C90" s="849" t="s">
        <v>1382</v>
      </c>
      <c r="D90" s="365" t="s">
        <v>808</v>
      </c>
      <c r="E90" s="317">
        <v>678</v>
      </c>
      <c r="F90" s="365">
        <v>41310</v>
      </c>
      <c r="G90" s="317">
        <v>678</v>
      </c>
      <c r="H90" s="872">
        <f t="shared" si="1"/>
        <v>0</v>
      </c>
      <c r="I90" s="61"/>
      <c r="J90" s="61"/>
    </row>
    <row r="91" spans="1:10">
      <c r="A91" s="870"/>
      <c r="B91" s="849" t="s">
        <v>1484</v>
      </c>
      <c r="C91" s="849" t="s">
        <v>1382</v>
      </c>
      <c r="D91" s="873" t="s">
        <v>1395</v>
      </c>
      <c r="E91" s="874">
        <v>508</v>
      </c>
      <c r="F91" s="365">
        <v>41310</v>
      </c>
      <c r="G91" s="317">
        <v>508</v>
      </c>
      <c r="H91" s="872">
        <f t="shared" si="1"/>
        <v>0</v>
      </c>
      <c r="I91" s="61"/>
      <c r="J91" s="61"/>
    </row>
    <row r="92" spans="1:10">
      <c r="A92" s="870"/>
      <c r="B92" s="849" t="s">
        <v>1485</v>
      </c>
      <c r="C92" s="849" t="s">
        <v>1382</v>
      </c>
      <c r="D92" s="365" t="s">
        <v>529</v>
      </c>
      <c r="E92" s="317">
        <v>4371</v>
      </c>
      <c r="F92" s="580">
        <v>41315</v>
      </c>
      <c r="G92" s="317">
        <v>4371</v>
      </c>
      <c r="H92" s="872">
        <f t="shared" si="1"/>
        <v>0</v>
      </c>
      <c r="I92" s="61"/>
      <c r="J92" s="61"/>
    </row>
    <row r="93" spans="1:10">
      <c r="A93" s="870"/>
      <c r="B93" s="849" t="s">
        <v>1486</v>
      </c>
      <c r="C93" s="849" t="s">
        <v>1382</v>
      </c>
      <c r="D93" s="873" t="s">
        <v>94</v>
      </c>
      <c r="E93" s="874">
        <v>4857</v>
      </c>
      <c r="F93" s="365">
        <v>41310</v>
      </c>
      <c r="G93" s="317">
        <v>4857</v>
      </c>
      <c r="H93" s="872">
        <f t="shared" si="1"/>
        <v>0</v>
      </c>
      <c r="I93" s="61"/>
      <c r="J93" s="61"/>
    </row>
    <row r="94" spans="1:10">
      <c r="A94" s="887"/>
      <c r="B94" s="849" t="s">
        <v>1487</v>
      </c>
      <c r="C94" s="849" t="s">
        <v>1382</v>
      </c>
      <c r="D94" s="365" t="s">
        <v>1488</v>
      </c>
      <c r="E94" s="317">
        <v>1962</v>
      </c>
      <c r="F94" s="365">
        <v>41310</v>
      </c>
      <c r="G94" s="317">
        <v>1962</v>
      </c>
      <c r="H94" s="872">
        <f t="shared" si="1"/>
        <v>0</v>
      </c>
      <c r="I94" s="61"/>
      <c r="J94" s="61"/>
    </row>
    <row r="95" spans="1:10">
      <c r="A95" s="870"/>
      <c r="B95" s="849" t="s">
        <v>1489</v>
      </c>
      <c r="C95" s="849" t="s">
        <v>1382</v>
      </c>
      <c r="D95" s="365" t="s">
        <v>128</v>
      </c>
      <c r="E95" s="317">
        <v>1161.5</v>
      </c>
      <c r="F95" s="365"/>
      <c r="H95" s="872">
        <f t="shared" si="1"/>
        <v>1161.5</v>
      </c>
      <c r="I95" s="61"/>
      <c r="J95" s="61"/>
    </row>
    <row r="96" spans="1:10">
      <c r="A96" s="870">
        <v>41311</v>
      </c>
      <c r="B96" s="849" t="s">
        <v>1490</v>
      </c>
      <c r="C96" s="849" t="s">
        <v>1382</v>
      </c>
      <c r="D96" s="873" t="s">
        <v>1414</v>
      </c>
      <c r="E96" s="874">
        <v>2280</v>
      </c>
      <c r="F96" s="365">
        <v>41312</v>
      </c>
      <c r="G96" s="317">
        <v>2280</v>
      </c>
      <c r="H96" s="872">
        <f t="shared" si="1"/>
        <v>0</v>
      </c>
      <c r="I96" s="61"/>
      <c r="J96" s="61"/>
    </row>
    <row r="97" spans="1:10">
      <c r="A97" s="870"/>
      <c r="B97" s="849" t="s">
        <v>1491</v>
      </c>
      <c r="C97" s="849" t="s">
        <v>1382</v>
      </c>
      <c r="D97" s="878" t="s">
        <v>1393</v>
      </c>
      <c r="E97" s="879">
        <v>1380</v>
      </c>
      <c r="F97" s="423">
        <v>41324</v>
      </c>
      <c r="G97" s="317">
        <v>1380</v>
      </c>
      <c r="H97" s="872">
        <f t="shared" si="1"/>
        <v>0</v>
      </c>
      <c r="I97" s="61"/>
      <c r="J97" s="61"/>
    </row>
    <row r="98" spans="1:10">
      <c r="A98" s="870"/>
      <c r="B98" s="849" t="s">
        <v>1492</v>
      </c>
      <c r="C98" s="849" t="s">
        <v>1382</v>
      </c>
      <c r="D98" s="878" t="s">
        <v>1391</v>
      </c>
      <c r="E98" s="879">
        <v>950</v>
      </c>
      <c r="F98" s="365">
        <v>41311</v>
      </c>
      <c r="G98" s="317">
        <v>950</v>
      </c>
      <c r="H98" s="872">
        <f t="shared" si="1"/>
        <v>0</v>
      </c>
      <c r="I98" s="61"/>
      <c r="J98" s="61"/>
    </row>
    <row r="99" spans="1:10">
      <c r="A99" s="870"/>
      <c r="B99" s="849" t="s">
        <v>1493</v>
      </c>
      <c r="C99" s="849" t="s">
        <v>1382</v>
      </c>
      <c r="D99" s="878" t="s">
        <v>3</v>
      </c>
      <c r="E99" s="879">
        <v>4574</v>
      </c>
      <c r="F99" s="365">
        <v>41311</v>
      </c>
      <c r="G99" s="317">
        <v>4574</v>
      </c>
      <c r="H99" s="872">
        <f t="shared" si="1"/>
        <v>0</v>
      </c>
      <c r="I99" s="61"/>
      <c r="J99" s="61"/>
    </row>
    <row r="100" spans="1:10">
      <c r="A100" s="870"/>
      <c r="B100" s="849" t="s">
        <v>1494</v>
      </c>
      <c r="C100" s="849" t="s">
        <v>1382</v>
      </c>
      <c r="D100" s="876" t="s">
        <v>1474</v>
      </c>
      <c r="E100" s="877">
        <v>775</v>
      </c>
      <c r="F100" s="365">
        <v>41311</v>
      </c>
      <c r="G100" s="317">
        <v>775</v>
      </c>
      <c r="H100" s="872">
        <f t="shared" si="1"/>
        <v>0</v>
      </c>
      <c r="I100" s="61"/>
      <c r="J100" s="61"/>
    </row>
    <row r="101" spans="1:10">
      <c r="A101" s="870"/>
      <c r="B101" s="849" t="s">
        <v>1495</v>
      </c>
      <c r="C101" s="849" t="s">
        <v>1382</v>
      </c>
      <c r="D101" s="878" t="s">
        <v>1496</v>
      </c>
      <c r="E101" s="879">
        <v>4043</v>
      </c>
      <c r="F101" s="365">
        <v>41311</v>
      </c>
      <c r="G101" s="317">
        <v>4043</v>
      </c>
      <c r="H101" s="872">
        <f t="shared" si="1"/>
        <v>0</v>
      </c>
      <c r="I101" s="61"/>
      <c r="J101" s="61"/>
    </row>
    <row r="102" spans="1:10">
      <c r="A102" s="870"/>
      <c r="B102" s="849" t="s">
        <v>1497</v>
      </c>
      <c r="C102" s="849" t="s">
        <v>1382</v>
      </c>
      <c r="D102" s="876" t="s">
        <v>4</v>
      </c>
      <c r="E102" s="877">
        <v>2153</v>
      </c>
      <c r="F102" s="365">
        <v>41311</v>
      </c>
      <c r="G102" s="317">
        <v>2153</v>
      </c>
      <c r="H102" s="872">
        <f t="shared" si="1"/>
        <v>0</v>
      </c>
      <c r="I102" s="61"/>
      <c r="J102" s="61"/>
    </row>
    <row r="103" spans="1:10">
      <c r="A103" s="870"/>
      <c r="B103" s="849" t="s">
        <v>1498</v>
      </c>
      <c r="C103" s="849" t="s">
        <v>1382</v>
      </c>
      <c r="D103" s="876" t="s">
        <v>908</v>
      </c>
      <c r="E103" s="877">
        <v>2442</v>
      </c>
      <c r="F103" s="365">
        <v>41311</v>
      </c>
      <c r="G103" s="317">
        <v>2442</v>
      </c>
      <c r="H103" s="872">
        <f t="shared" si="1"/>
        <v>0</v>
      </c>
      <c r="I103" s="61"/>
      <c r="J103" s="61"/>
    </row>
    <row r="104" spans="1:10">
      <c r="A104" s="870"/>
      <c r="B104" s="849" t="s">
        <v>1499</v>
      </c>
      <c r="C104" s="849" t="s">
        <v>1382</v>
      </c>
      <c r="D104" s="878" t="s">
        <v>94</v>
      </c>
      <c r="E104" s="879">
        <v>7055.5</v>
      </c>
      <c r="F104" s="365">
        <v>41311</v>
      </c>
      <c r="G104" s="317">
        <v>7055.5</v>
      </c>
      <c r="H104" s="872">
        <f t="shared" si="1"/>
        <v>0</v>
      </c>
      <c r="I104" s="61"/>
      <c r="J104" s="61"/>
    </row>
    <row r="105" spans="1:10">
      <c r="A105" s="870"/>
      <c r="B105" s="849" t="s">
        <v>1500</v>
      </c>
      <c r="C105" s="849" t="s">
        <v>1382</v>
      </c>
      <c r="D105" s="878" t="s">
        <v>1217</v>
      </c>
      <c r="E105" s="879">
        <v>4170</v>
      </c>
      <c r="F105" s="365">
        <v>41311</v>
      </c>
      <c r="G105" s="317">
        <v>4170</v>
      </c>
      <c r="H105" s="872">
        <f t="shared" si="1"/>
        <v>0</v>
      </c>
      <c r="I105" s="61"/>
      <c r="J105" s="61"/>
    </row>
    <row r="106" spans="1:10">
      <c r="A106" s="870"/>
      <c r="B106" s="849" t="s">
        <v>1501</v>
      </c>
      <c r="C106" s="849" t="s">
        <v>1382</v>
      </c>
      <c r="D106" s="878" t="s">
        <v>1389</v>
      </c>
      <c r="E106" s="879">
        <v>780</v>
      </c>
      <c r="F106" s="365">
        <v>41312</v>
      </c>
      <c r="G106" s="317">
        <v>780</v>
      </c>
      <c r="H106" s="872">
        <f t="shared" si="1"/>
        <v>0</v>
      </c>
      <c r="I106" s="61"/>
      <c r="J106" s="61"/>
    </row>
    <row r="107" spans="1:10">
      <c r="A107" s="870"/>
      <c r="B107" s="849" t="s">
        <v>1502</v>
      </c>
      <c r="C107" s="849" t="s">
        <v>1382</v>
      </c>
      <c r="D107" s="878" t="s">
        <v>1397</v>
      </c>
      <c r="E107" s="879">
        <v>863</v>
      </c>
      <c r="F107" s="365">
        <v>41311</v>
      </c>
      <c r="G107" s="317">
        <v>863</v>
      </c>
      <c r="H107" s="872">
        <f t="shared" si="1"/>
        <v>0</v>
      </c>
      <c r="I107" s="61"/>
      <c r="J107" s="61"/>
    </row>
    <row r="108" spans="1:10">
      <c r="A108" s="870"/>
      <c r="B108" s="849" t="s">
        <v>1503</v>
      </c>
      <c r="C108" s="849" t="s">
        <v>1382</v>
      </c>
      <c r="D108" s="875" t="s">
        <v>1081</v>
      </c>
      <c r="E108" s="138">
        <v>0</v>
      </c>
      <c r="F108" s="580"/>
      <c r="H108" s="872">
        <f t="shared" si="1"/>
        <v>0</v>
      </c>
      <c r="I108" s="61"/>
      <c r="J108" s="61"/>
    </row>
    <row r="109" spans="1:10">
      <c r="A109" s="870"/>
      <c r="B109" s="849" t="s">
        <v>1504</v>
      </c>
      <c r="C109" s="849" t="s">
        <v>1382</v>
      </c>
      <c r="D109" s="878" t="s">
        <v>808</v>
      </c>
      <c r="E109" s="879">
        <v>692</v>
      </c>
      <c r="F109" s="365">
        <v>41311</v>
      </c>
      <c r="G109" s="317">
        <v>692</v>
      </c>
      <c r="H109" s="872">
        <f t="shared" si="1"/>
        <v>0</v>
      </c>
      <c r="I109" s="61"/>
      <c r="J109" s="61"/>
    </row>
    <row r="110" spans="1:10">
      <c r="A110" s="870"/>
      <c r="B110" s="849" t="s">
        <v>1505</v>
      </c>
      <c r="C110" s="849" t="s">
        <v>1382</v>
      </c>
      <c r="D110" s="878" t="s">
        <v>11</v>
      </c>
      <c r="E110" s="879">
        <v>13761</v>
      </c>
      <c r="F110" s="365">
        <v>41318</v>
      </c>
      <c r="G110" s="317">
        <v>13761</v>
      </c>
      <c r="H110" s="872">
        <f t="shared" si="1"/>
        <v>0</v>
      </c>
      <c r="I110" s="61"/>
      <c r="J110" s="61"/>
    </row>
    <row r="111" spans="1:10">
      <c r="A111" s="870"/>
      <c r="B111" s="849" t="s">
        <v>1506</v>
      </c>
      <c r="C111" s="849" t="s">
        <v>1382</v>
      </c>
      <c r="D111" s="878" t="s">
        <v>128</v>
      </c>
      <c r="E111" s="879">
        <v>636</v>
      </c>
      <c r="F111" s="365"/>
      <c r="H111" s="872">
        <f t="shared" si="1"/>
        <v>636</v>
      </c>
      <c r="I111" s="61"/>
      <c r="J111" s="61"/>
    </row>
    <row r="112" spans="1:10">
      <c r="A112" s="870"/>
      <c r="B112" s="849" t="s">
        <v>1507</v>
      </c>
      <c r="C112" s="849" t="s">
        <v>1382</v>
      </c>
      <c r="D112" s="878" t="s">
        <v>1417</v>
      </c>
      <c r="E112" s="879">
        <v>8539</v>
      </c>
      <c r="F112" s="365"/>
      <c r="H112" s="872">
        <f t="shared" si="1"/>
        <v>8539</v>
      </c>
      <c r="I112" s="61"/>
      <c r="J112" s="61"/>
    </row>
    <row r="113" spans="1:10">
      <c r="A113" s="870">
        <v>41312</v>
      </c>
      <c r="B113" s="849" t="s">
        <v>1508</v>
      </c>
      <c r="C113" s="849" t="s">
        <v>1382</v>
      </c>
      <c r="D113" s="878" t="s">
        <v>1414</v>
      </c>
      <c r="E113" s="879">
        <v>1900</v>
      </c>
      <c r="F113" s="365">
        <v>41312</v>
      </c>
      <c r="G113" s="317">
        <v>1900</v>
      </c>
      <c r="H113" s="872">
        <f t="shared" si="1"/>
        <v>0</v>
      </c>
      <c r="I113" s="61"/>
      <c r="J113" s="61"/>
    </row>
    <row r="114" spans="1:10">
      <c r="A114" s="887"/>
      <c r="B114" s="849" t="s">
        <v>1509</v>
      </c>
      <c r="C114" s="849" t="s">
        <v>1382</v>
      </c>
      <c r="D114" s="878" t="s">
        <v>1391</v>
      </c>
      <c r="E114" s="879">
        <v>780</v>
      </c>
      <c r="F114" s="365">
        <v>41312</v>
      </c>
      <c r="G114" s="317">
        <v>780</v>
      </c>
      <c r="H114" s="872">
        <f t="shared" si="1"/>
        <v>0</v>
      </c>
      <c r="I114" s="61"/>
      <c r="J114" s="61"/>
    </row>
    <row r="115" spans="1:10">
      <c r="A115" s="870"/>
      <c r="B115" s="849" t="s">
        <v>1510</v>
      </c>
      <c r="C115" s="849" t="s">
        <v>1382</v>
      </c>
      <c r="D115" s="878" t="s">
        <v>785</v>
      </c>
      <c r="E115" s="879">
        <v>8380.7999999999993</v>
      </c>
      <c r="F115" s="365">
        <v>41314</v>
      </c>
      <c r="G115" s="317">
        <v>8380.7999999999993</v>
      </c>
      <c r="H115" s="872">
        <f t="shared" si="1"/>
        <v>0</v>
      </c>
      <c r="I115" s="61"/>
      <c r="J115" s="61"/>
    </row>
    <row r="116" spans="1:10">
      <c r="A116" s="870"/>
      <c r="B116" s="849" t="s">
        <v>1511</v>
      </c>
      <c r="C116" s="849" t="s">
        <v>1382</v>
      </c>
      <c r="D116" s="878" t="s">
        <v>1389</v>
      </c>
      <c r="E116" s="879">
        <v>784</v>
      </c>
      <c r="F116" s="365">
        <v>41312</v>
      </c>
      <c r="G116" s="317">
        <v>784</v>
      </c>
      <c r="H116" s="872">
        <f t="shared" si="1"/>
        <v>0</v>
      </c>
      <c r="I116" s="61"/>
      <c r="J116" s="61"/>
    </row>
    <row r="117" spans="1:10">
      <c r="A117" s="870"/>
      <c r="B117" s="849" t="s">
        <v>1512</v>
      </c>
      <c r="C117" s="849" t="s">
        <v>1382</v>
      </c>
      <c r="D117" s="878" t="s">
        <v>1513</v>
      </c>
      <c r="E117" s="879">
        <v>2342.4</v>
      </c>
      <c r="F117" s="365">
        <v>41312</v>
      </c>
      <c r="G117" s="317">
        <v>2342.4</v>
      </c>
      <c r="H117" s="872">
        <f t="shared" si="1"/>
        <v>0</v>
      </c>
      <c r="I117" s="61"/>
      <c r="J117" s="61"/>
    </row>
    <row r="118" spans="1:10">
      <c r="A118" s="870"/>
      <c r="B118" s="849" t="s">
        <v>1514</v>
      </c>
      <c r="C118" s="849" t="s">
        <v>1382</v>
      </c>
      <c r="D118" s="878" t="s">
        <v>1515</v>
      </c>
      <c r="E118" s="879">
        <v>1445</v>
      </c>
      <c r="F118" s="365">
        <v>41312</v>
      </c>
      <c r="G118" s="317">
        <v>1445</v>
      </c>
      <c r="H118" s="872">
        <f t="shared" si="1"/>
        <v>0</v>
      </c>
      <c r="I118" s="61"/>
      <c r="J118" s="61"/>
    </row>
    <row r="119" spans="1:10">
      <c r="A119" s="870"/>
      <c r="B119" s="849" t="s">
        <v>1516</v>
      </c>
      <c r="C119" s="849" t="s">
        <v>1382</v>
      </c>
      <c r="D119" s="878" t="s">
        <v>1345</v>
      </c>
      <c r="E119" s="879">
        <v>1812</v>
      </c>
      <c r="F119" s="365">
        <v>41312</v>
      </c>
      <c r="G119" s="317">
        <v>1812</v>
      </c>
      <c r="H119" s="872">
        <f t="shared" si="1"/>
        <v>0</v>
      </c>
      <c r="I119" s="61"/>
      <c r="J119" s="61"/>
    </row>
    <row r="120" spans="1:10">
      <c r="A120" s="870"/>
      <c r="B120" s="880"/>
      <c r="C120" s="880"/>
      <c r="D120" s="365" t="s">
        <v>614</v>
      </c>
      <c r="F120" s="365"/>
      <c r="H120" s="872">
        <f t="shared" si="1"/>
        <v>0</v>
      </c>
      <c r="I120" s="61"/>
      <c r="J120" s="61"/>
    </row>
    <row r="121" spans="1:10">
      <c r="B121" s="881"/>
      <c r="C121" s="881"/>
      <c r="D121" s="365" t="s">
        <v>719</v>
      </c>
      <c r="E121" s="138"/>
      <c r="F121" s="365"/>
      <c r="H121" s="317">
        <f t="shared" si="1"/>
        <v>0</v>
      </c>
      <c r="I121" s="61"/>
      <c r="J121" s="61"/>
    </row>
    <row r="122" spans="1:10">
      <c r="D122" s="365" t="s">
        <v>607</v>
      </c>
      <c r="F122" s="365"/>
      <c r="H122" s="317"/>
      <c r="I122" s="61"/>
      <c r="J122" s="61"/>
    </row>
    <row r="123" spans="1:10" ht="18.75">
      <c r="A123" s="1984" t="str">
        <f>B62</f>
        <v>REMISIONES DE    FEBRERO      2 0  1 3</v>
      </c>
      <c r="B123" s="1984"/>
      <c r="C123" s="1984"/>
      <c r="D123" s="1984"/>
      <c r="E123" s="1984"/>
      <c r="F123" s="1984"/>
      <c r="I123" s="61"/>
      <c r="J123" s="61"/>
    </row>
    <row r="124" spans="1:10" ht="38.25" customHeight="1" thickBot="1">
      <c r="A124" s="882" t="s">
        <v>0</v>
      </c>
      <c r="B124" s="46" t="s">
        <v>1</v>
      </c>
      <c r="C124" s="46"/>
      <c r="D124" s="60" t="s">
        <v>1517</v>
      </c>
      <c r="E124" s="47" t="s">
        <v>2</v>
      </c>
      <c r="F124" s="6" t="s">
        <v>6</v>
      </c>
      <c r="G124" s="55" t="s">
        <v>7</v>
      </c>
      <c r="H124" s="883" t="s">
        <v>8</v>
      </c>
      <c r="I124" s="61"/>
      <c r="J124" s="61"/>
    </row>
    <row r="125" spans="1:10" ht="15.75" customHeight="1" thickTop="1">
      <c r="A125" s="867"/>
      <c r="B125" s="884" t="s">
        <v>1518</v>
      </c>
      <c r="C125" s="884" t="s">
        <v>1382</v>
      </c>
      <c r="D125" s="365" t="s">
        <v>3</v>
      </c>
      <c r="E125" s="317">
        <v>1094</v>
      </c>
      <c r="F125" s="580">
        <v>41312</v>
      </c>
      <c r="G125" s="317">
        <v>1094</v>
      </c>
      <c r="H125" s="869">
        <f>E125-G125</f>
        <v>0</v>
      </c>
      <c r="I125" s="61"/>
      <c r="J125" s="61"/>
    </row>
    <row r="126" spans="1:10" ht="15.75" customHeight="1">
      <c r="A126" s="870"/>
      <c r="B126" s="849" t="s">
        <v>1519</v>
      </c>
      <c r="C126" s="849" t="s">
        <v>1382</v>
      </c>
      <c r="D126" s="875" t="s">
        <v>1081</v>
      </c>
      <c r="E126" s="138">
        <v>0</v>
      </c>
      <c r="F126" s="365"/>
      <c r="H126" s="872">
        <f>E126-G126</f>
        <v>0</v>
      </c>
      <c r="I126" s="61"/>
      <c r="J126" s="61"/>
    </row>
    <row r="127" spans="1:10">
      <c r="A127" s="870"/>
      <c r="B127" s="849" t="s">
        <v>1520</v>
      </c>
      <c r="C127" s="849" t="s">
        <v>1382</v>
      </c>
      <c r="D127" s="873" t="s">
        <v>1521</v>
      </c>
      <c r="E127" s="874">
        <v>1563</v>
      </c>
      <c r="F127" s="562">
        <v>41312</v>
      </c>
      <c r="G127" s="317">
        <v>1563</v>
      </c>
      <c r="H127" s="872">
        <f t="shared" ref="H127:H394" si="2">E127-G127</f>
        <v>0</v>
      </c>
      <c r="I127" s="61"/>
      <c r="J127" s="61"/>
    </row>
    <row r="128" spans="1:10" ht="15.75" customHeight="1">
      <c r="A128" s="870"/>
      <c r="B128" s="849" t="s">
        <v>1522</v>
      </c>
      <c r="C128" s="884" t="s">
        <v>1382</v>
      </c>
      <c r="D128" s="365" t="s">
        <v>529</v>
      </c>
      <c r="E128" s="317">
        <v>5423</v>
      </c>
      <c r="F128" s="562">
        <v>41315</v>
      </c>
      <c r="G128" s="317">
        <v>5423</v>
      </c>
      <c r="H128" s="872">
        <f t="shared" si="2"/>
        <v>0</v>
      </c>
      <c r="I128" s="61"/>
      <c r="J128" s="61"/>
    </row>
    <row r="129" spans="1:10">
      <c r="A129" s="870"/>
      <c r="B129" s="849" t="s">
        <v>1523</v>
      </c>
      <c r="C129" s="849" t="s">
        <v>1382</v>
      </c>
      <c r="D129" s="365" t="s">
        <v>94</v>
      </c>
      <c r="E129" s="317">
        <v>2844</v>
      </c>
      <c r="F129" s="562">
        <v>41312</v>
      </c>
      <c r="G129" s="317">
        <v>2844</v>
      </c>
      <c r="H129" s="872">
        <f t="shared" si="2"/>
        <v>0</v>
      </c>
      <c r="I129" s="61"/>
      <c r="J129" s="61"/>
    </row>
    <row r="130" spans="1:10">
      <c r="A130" s="870"/>
      <c r="B130" s="849" t="s">
        <v>1524</v>
      </c>
      <c r="C130" s="849" t="s">
        <v>1382</v>
      </c>
      <c r="D130" s="365" t="s">
        <v>1525</v>
      </c>
      <c r="E130" s="317">
        <v>942</v>
      </c>
      <c r="F130" s="562">
        <v>41319</v>
      </c>
      <c r="G130" s="317">
        <v>942</v>
      </c>
      <c r="H130" s="872">
        <f t="shared" si="2"/>
        <v>0</v>
      </c>
      <c r="I130" s="61"/>
      <c r="J130" s="61"/>
    </row>
    <row r="131" spans="1:10">
      <c r="A131" s="870"/>
      <c r="B131" s="849" t="s">
        <v>1526</v>
      </c>
      <c r="C131" s="884" t="s">
        <v>1382</v>
      </c>
      <c r="D131" s="365" t="s">
        <v>1395</v>
      </c>
      <c r="E131" s="317">
        <v>577.5</v>
      </c>
      <c r="F131" s="562">
        <v>41312</v>
      </c>
      <c r="G131" s="317">
        <v>577.5</v>
      </c>
      <c r="H131" s="872">
        <f t="shared" si="2"/>
        <v>0</v>
      </c>
      <c r="I131" s="61"/>
      <c r="J131" s="61"/>
    </row>
    <row r="132" spans="1:10">
      <c r="A132" s="870"/>
      <c r="B132" s="849" t="s">
        <v>1527</v>
      </c>
      <c r="C132" s="849" t="s">
        <v>1382</v>
      </c>
      <c r="D132" s="365" t="s">
        <v>1397</v>
      </c>
      <c r="E132" s="317">
        <v>595.4</v>
      </c>
      <c r="F132" s="562">
        <v>41312</v>
      </c>
      <c r="G132" s="317">
        <v>595.4</v>
      </c>
      <c r="H132" s="872">
        <f t="shared" si="2"/>
        <v>0</v>
      </c>
      <c r="I132" s="61"/>
      <c r="J132" s="61"/>
    </row>
    <row r="133" spans="1:10">
      <c r="A133" s="870"/>
      <c r="B133" s="849" t="s">
        <v>1528</v>
      </c>
      <c r="C133" s="849" t="s">
        <v>1382</v>
      </c>
      <c r="D133" s="365" t="s">
        <v>1393</v>
      </c>
      <c r="E133" s="317">
        <v>2760</v>
      </c>
      <c r="F133" s="562">
        <v>41324</v>
      </c>
      <c r="G133" s="317">
        <v>2760</v>
      </c>
      <c r="H133" s="872">
        <f t="shared" si="2"/>
        <v>0</v>
      </c>
      <c r="I133" s="61"/>
      <c r="J133" s="61"/>
    </row>
    <row r="134" spans="1:10">
      <c r="A134" s="870"/>
      <c r="B134" s="849" t="s">
        <v>1529</v>
      </c>
      <c r="C134" s="884" t="s">
        <v>1382</v>
      </c>
      <c r="D134" s="365" t="s">
        <v>118</v>
      </c>
      <c r="E134" s="317">
        <v>623</v>
      </c>
      <c r="F134" s="562">
        <v>41325</v>
      </c>
      <c r="G134" s="317">
        <v>623</v>
      </c>
      <c r="H134" s="872">
        <f t="shared" si="2"/>
        <v>0</v>
      </c>
      <c r="I134" s="61"/>
      <c r="J134" s="61"/>
    </row>
    <row r="135" spans="1:10">
      <c r="A135" s="870"/>
      <c r="B135" s="849" t="s">
        <v>1530</v>
      </c>
      <c r="C135" s="849" t="s">
        <v>1382</v>
      </c>
      <c r="D135" s="365" t="s">
        <v>128</v>
      </c>
      <c r="E135" s="317">
        <v>555</v>
      </c>
      <c r="F135" s="562"/>
      <c r="H135" s="872">
        <f t="shared" si="2"/>
        <v>555</v>
      </c>
      <c r="I135" s="61"/>
      <c r="J135" s="61"/>
    </row>
    <row r="136" spans="1:10">
      <c r="A136" s="870"/>
      <c r="B136" s="849" t="s">
        <v>1531</v>
      </c>
      <c r="C136" s="849" t="s">
        <v>1382</v>
      </c>
      <c r="D136" s="875" t="s">
        <v>1081</v>
      </c>
      <c r="E136" s="138">
        <v>0</v>
      </c>
      <c r="F136" s="562"/>
      <c r="H136" s="872">
        <f t="shared" si="2"/>
        <v>0</v>
      </c>
      <c r="I136" s="61"/>
      <c r="J136" s="61"/>
    </row>
    <row r="137" spans="1:10">
      <c r="A137" s="870"/>
      <c r="B137" s="849" t="s">
        <v>1532</v>
      </c>
      <c r="C137" s="884" t="s">
        <v>1382</v>
      </c>
      <c r="D137" s="365" t="s">
        <v>1533</v>
      </c>
      <c r="E137" s="317">
        <v>616.20000000000005</v>
      </c>
      <c r="F137" s="562">
        <v>41314</v>
      </c>
      <c r="G137" s="317">
        <v>616.20000000000005</v>
      </c>
      <c r="H137" s="872">
        <f t="shared" si="2"/>
        <v>0</v>
      </c>
      <c r="I137" s="61"/>
      <c r="J137" s="61"/>
    </row>
    <row r="138" spans="1:10">
      <c r="A138" s="870"/>
      <c r="B138" s="849" t="s">
        <v>1534</v>
      </c>
      <c r="C138" s="849" t="s">
        <v>1382</v>
      </c>
      <c r="D138" s="365" t="s">
        <v>1414</v>
      </c>
      <c r="E138" s="317">
        <v>1900</v>
      </c>
      <c r="F138" s="562">
        <v>41312</v>
      </c>
      <c r="G138" s="317">
        <v>1900</v>
      </c>
      <c r="H138" s="872">
        <f t="shared" si="2"/>
        <v>0</v>
      </c>
      <c r="I138" s="61"/>
      <c r="J138" s="61"/>
    </row>
    <row r="139" spans="1:10">
      <c r="A139" s="870">
        <v>41313</v>
      </c>
      <c r="B139" s="849" t="s">
        <v>1535</v>
      </c>
      <c r="C139" s="849" t="s">
        <v>1382</v>
      </c>
      <c r="D139" s="873" t="s">
        <v>128</v>
      </c>
      <c r="E139" s="874">
        <v>4970.5</v>
      </c>
      <c r="F139" s="562"/>
      <c r="H139" s="872">
        <f t="shared" si="2"/>
        <v>4970.5</v>
      </c>
      <c r="I139" s="61"/>
      <c r="J139" s="61"/>
    </row>
    <row r="140" spans="1:10">
      <c r="A140" s="870"/>
      <c r="B140" s="849" t="s">
        <v>1536</v>
      </c>
      <c r="C140" s="884" t="s">
        <v>1382</v>
      </c>
      <c r="D140" s="365" t="s">
        <v>152</v>
      </c>
      <c r="E140" s="317">
        <v>1007.29</v>
      </c>
      <c r="F140" s="562">
        <v>41316</v>
      </c>
      <c r="G140" s="317">
        <v>1007.29</v>
      </c>
      <c r="H140" s="872">
        <f t="shared" si="2"/>
        <v>0</v>
      </c>
      <c r="I140" s="61"/>
      <c r="J140" s="61"/>
    </row>
    <row r="141" spans="1:10">
      <c r="A141" s="870"/>
      <c r="B141" s="849" t="s">
        <v>1537</v>
      </c>
      <c r="C141" s="849" t="s">
        <v>1382</v>
      </c>
      <c r="D141" s="873" t="s">
        <v>1410</v>
      </c>
      <c r="E141" s="874">
        <v>7944</v>
      </c>
      <c r="F141" s="888">
        <v>41318</v>
      </c>
      <c r="G141" s="889">
        <v>7944</v>
      </c>
      <c r="H141" s="872">
        <f t="shared" si="2"/>
        <v>0</v>
      </c>
      <c r="I141" s="61"/>
      <c r="J141" s="61"/>
    </row>
    <row r="142" spans="1:10">
      <c r="A142" s="870"/>
      <c r="B142" s="849" t="s">
        <v>1538</v>
      </c>
      <c r="C142" s="849" t="s">
        <v>1382</v>
      </c>
      <c r="D142" s="873" t="s">
        <v>1345</v>
      </c>
      <c r="E142" s="874">
        <v>1981</v>
      </c>
      <c r="F142" s="562">
        <v>41313</v>
      </c>
      <c r="G142" s="874">
        <v>1981</v>
      </c>
      <c r="H142" s="872">
        <f t="shared" si="2"/>
        <v>0</v>
      </c>
      <c r="I142" s="61"/>
      <c r="J142" s="61"/>
    </row>
    <row r="143" spans="1:10">
      <c r="A143" s="870"/>
      <c r="B143" s="849" t="s">
        <v>1539</v>
      </c>
      <c r="C143" s="884" t="s">
        <v>1382</v>
      </c>
      <c r="D143" s="365" t="s">
        <v>1417</v>
      </c>
      <c r="E143" s="317">
        <v>8343</v>
      </c>
      <c r="F143" s="888">
        <v>41331</v>
      </c>
      <c r="G143" s="890">
        <v>8343</v>
      </c>
      <c r="H143" s="872">
        <f t="shared" si="2"/>
        <v>0</v>
      </c>
      <c r="I143" s="61"/>
      <c r="J143" s="61"/>
    </row>
    <row r="144" spans="1:10">
      <c r="A144" s="870"/>
      <c r="B144" s="849" t="s">
        <v>1540</v>
      </c>
      <c r="C144" s="849" t="s">
        <v>1382</v>
      </c>
      <c r="D144" s="365" t="s">
        <v>3</v>
      </c>
      <c r="E144" s="317">
        <v>4819.5</v>
      </c>
      <c r="F144" s="562">
        <v>41314</v>
      </c>
      <c r="G144" s="317">
        <v>4819.5</v>
      </c>
      <c r="H144" s="872">
        <f t="shared" si="2"/>
        <v>0</v>
      </c>
      <c r="I144" s="61"/>
      <c r="J144" s="61"/>
    </row>
    <row r="145" spans="1:10">
      <c r="A145" s="870"/>
      <c r="B145" s="849" t="s">
        <v>1541</v>
      </c>
      <c r="C145" s="849" t="s">
        <v>1382</v>
      </c>
      <c r="D145" s="365" t="s">
        <v>529</v>
      </c>
      <c r="E145" s="317">
        <v>31318.5</v>
      </c>
      <c r="F145" s="562">
        <v>41315</v>
      </c>
      <c r="G145" s="317">
        <v>31318.5</v>
      </c>
      <c r="H145" s="872">
        <f t="shared" si="2"/>
        <v>0</v>
      </c>
      <c r="I145" s="61"/>
      <c r="J145" s="61"/>
    </row>
    <row r="146" spans="1:10">
      <c r="A146" s="870"/>
      <c r="B146" s="849" t="s">
        <v>1542</v>
      </c>
      <c r="C146" s="884" t="s">
        <v>1382</v>
      </c>
      <c r="D146" s="365" t="s">
        <v>1391</v>
      </c>
      <c r="E146" s="317">
        <v>975</v>
      </c>
      <c r="F146" s="562">
        <v>41313</v>
      </c>
      <c r="G146" s="317">
        <v>975</v>
      </c>
      <c r="H146" s="872">
        <f t="shared" si="2"/>
        <v>0</v>
      </c>
      <c r="I146" s="61"/>
      <c r="J146" s="61"/>
    </row>
    <row r="147" spans="1:10">
      <c r="A147" s="870"/>
      <c r="B147" s="849" t="s">
        <v>1543</v>
      </c>
      <c r="C147" s="849" t="s">
        <v>1382</v>
      </c>
      <c r="D147" s="365" t="s">
        <v>1389</v>
      </c>
      <c r="E147" s="317">
        <v>1156</v>
      </c>
      <c r="F147" s="562">
        <v>41313</v>
      </c>
      <c r="G147" s="317">
        <v>1156</v>
      </c>
      <c r="H147" s="872">
        <f t="shared" si="2"/>
        <v>0</v>
      </c>
      <c r="I147" s="61"/>
      <c r="J147" s="61"/>
    </row>
    <row r="148" spans="1:10">
      <c r="A148" s="870"/>
      <c r="B148" s="849" t="s">
        <v>1544</v>
      </c>
      <c r="C148" s="849" t="s">
        <v>1382</v>
      </c>
      <c r="D148" s="365" t="s">
        <v>1393</v>
      </c>
      <c r="E148" s="317">
        <v>2760</v>
      </c>
      <c r="F148" s="562">
        <v>41324</v>
      </c>
      <c r="G148" s="317">
        <v>2760</v>
      </c>
      <c r="H148" s="872">
        <f t="shared" si="2"/>
        <v>0</v>
      </c>
      <c r="I148" s="61"/>
      <c r="J148" s="61"/>
    </row>
    <row r="149" spans="1:10">
      <c r="A149" s="870"/>
      <c r="B149" s="849" t="s">
        <v>1545</v>
      </c>
      <c r="C149" s="884" t="s">
        <v>1382</v>
      </c>
      <c r="D149" s="365" t="s">
        <v>1457</v>
      </c>
      <c r="E149" s="317">
        <v>1904</v>
      </c>
      <c r="F149" s="562">
        <v>41313</v>
      </c>
      <c r="G149" s="317">
        <v>1904</v>
      </c>
      <c r="H149" s="872">
        <f t="shared" si="2"/>
        <v>0</v>
      </c>
      <c r="I149" s="61"/>
      <c r="J149" s="61"/>
    </row>
    <row r="150" spans="1:10">
      <c r="A150" s="870"/>
      <c r="B150" s="849" t="s">
        <v>1546</v>
      </c>
      <c r="C150" s="849" t="s">
        <v>1382</v>
      </c>
      <c r="D150" s="365" t="s">
        <v>838</v>
      </c>
      <c r="E150" s="317">
        <v>702</v>
      </c>
      <c r="F150" s="562">
        <v>41313</v>
      </c>
      <c r="G150" s="317">
        <v>702</v>
      </c>
      <c r="H150" s="872">
        <f t="shared" si="2"/>
        <v>0</v>
      </c>
      <c r="I150" s="61"/>
      <c r="J150" s="61"/>
    </row>
    <row r="151" spans="1:10">
      <c r="A151" s="870"/>
      <c r="B151" s="849" t="s">
        <v>1547</v>
      </c>
      <c r="C151" s="849" t="s">
        <v>1382</v>
      </c>
      <c r="D151" s="365" t="s">
        <v>1548</v>
      </c>
      <c r="E151" s="317">
        <v>680</v>
      </c>
      <c r="F151" s="562">
        <v>41314</v>
      </c>
      <c r="G151" s="317">
        <v>680</v>
      </c>
      <c r="H151" s="872">
        <f t="shared" si="2"/>
        <v>0</v>
      </c>
      <c r="I151" s="61"/>
      <c r="J151" s="61"/>
    </row>
    <row r="152" spans="1:10">
      <c r="A152" s="870"/>
      <c r="B152" s="849" t="s">
        <v>1549</v>
      </c>
      <c r="C152" s="884" t="s">
        <v>1382</v>
      </c>
      <c r="D152" s="365" t="s">
        <v>4</v>
      </c>
      <c r="E152" s="317">
        <v>249</v>
      </c>
      <c r="F152" s="562">
        <v>41314</v>
      </c>
      <c r="G152" s="317">
        <v>249</v>
      </c>
      <c r="H152" s="872">
        <f t="shared" si="2"/>
        <v>0</v>
      </c>
      <c r="I152" s="61"/>
      <c r="J152" s="61"/>
    </row>
    <row r="153" spans="1:10">
      <c r="A153" s="870"/>
      <c r="B153" s="849" t="s">
        <v>1550</v>
      </c>
      <c r="C153" s="849" t="s">
        <v>1382</v>
      </c>
      <c r="D153" s="873" t="s">
        <v>1433</v>
      </c>
      <c r="E153" s="874">
        <v>258</v>
      </c>
      <c r="F153" s="562">
        <v>41314</v>
      </c>
      <c r="G153" s="874">
        <v>258</v>
      </c>
      <c r="H153" s="872">
        <f t="shared" si="2"/>
        <v>0</v>
      </c>
      <c r="I153" s="61"/>
      <c r="J153" s="61"/>
    </row>
    <row r="154" spans="1:10">
      <c r="A154" s="870"/>
      <c r="B154" s="849" t="s">
        <v>1551</v>
      </c>
      <c r="C154" s="849" t="s">
        <v>1382</v>
      </c>
      <c r="D154" s="365" t="s">
        <v>94</v>
      </c>
      <c r="E154" s="317">
        <v>3975.5</v>
      </c>
      <c r="F154" s="562">
        <v>41313</v>
      </c>
      <c r="G154" s="317">
        <v>3975.5</v>
      </c>
      <c r="H154" s="872">
        <f t="shared" si="2"/>
        <v>0</v>
      </c>
      <c r="I154" s="61"/>
      <c r="J154" s="61"/>
    </row>
    <row r="155" spans="1:10">
      <c r="A155" s="870"/>
      <c r="B155" s="849" t="s">
        <v>1552</v>
      </c>
      <c r="C155" s="884" t="s">
        <v>1382</v>
      </c>
      <c r="D155" s="365" t="s">
        <v>808</v>
      </c>
      <c r="E155" s="317">
        <v>136</v>
      </c>
      <c r="F155" s="365">
        <v>41313</v>
      </c>
      <c r="G155" s="317">
        <v>136</v>
      </c>
      <c r="H155" s="872">
        <f t="shared" si="2"/>
        <v>0</v>
      </c>
      <c r="I155" s="61"/>
      <c r="J155" s="61"/>
    </row>
    <row r="156" spans="1:10">
      <c r="A156" s="870"/>
      <c r="B156" s="849" t="s">
        <v>1553</v>
      </c>
      <c r="C156" s="849" t="s">
        <v>1382</v>
      </c>
      <c r="D156" s="365" t="s">
        <v>1428</v>
      </c>
      <c r="E156" s="317">
        <v>2117</v>
      </c>
      <c r="F156" s="365">
        <v>41313</v>
      </c>
      <c r="G156" s="317">
        <v>2117</v>
      </c>
      <c r="H156" s="872">
        <f t="shared" si="2"/>
        <v>0</v>
      </c>
      <c r="I156" s="61"/>
      <c r="J156" s="61"/>
    </row>
    <row r="157" spans="1:10">
      <c r="A157" s="870"/>
      <c r="B157" s="849" t="s">
        <v>1554</v>
      </c>
      <c r="C157" s="849" t="s">
        <v>1382</v>
      </c>
      <c r="D157" s="873" t="s">
        <v>1397</v>
      </c>
      <c r="E157" s="874">
        <v>622</v>
      </c>
      <c r="F157" s="365">
        <v>41313</v>
      </c>
      <c r="G157" s="317">
        <v>622</v>
      </c>
      <c r="H157" s="872">
        <f t="shared" si="2"/>
        <v>0</v>
      </c>
      <c r="I157" s="61"/>
      <c r="J157" s="61"/>
    </row>
    <row r="158" spans="1:10">
      <c r="A158" s="870"/>
      <c r="B158" s="849" t="s">
        <v>1555</v>
      </c>
      <c r="C158" s="884" t="s">
        <v>1382</v>
      </c>
      <c r="D158" s="365" t="s">
        <v>1345</v>
      </c>
      <c r="E158" s="317">
        <v>3319</v>
      </c>
      <c r="F158" s="365">
        <v>41313</v>
      </c>
      <c r="G158" s="317">
        <v>3319</v>
      </c>
      <c r="H158" s="872">
        <f t="shared" si="2"/>
        <v>0</v>
      </c>
      <c r="I158" s="61"/>
      <c r="J158" s="61"/>
    </row>
    <row r="159" spans="1:10">
      <c r="A159" s="870"/>
      <c r="B159" s="849" t="s">
        <v>1556</v>
      </c>
      <c r="C159" s="849" t="s">
        <v>1382</v>
      </c>
      <c r="D159" s="876" t="s">
        <v>1557</v>
      </c>
      <c r="E159" s="877">
        <v>1114</v>
      </c>
      <c r="F159" s="365">
        <v>41313</v>
      </c>
      <c r="G159" s="317">
        <v>1114</v>
      </c>
      <c r="H159" s="872">
        <f t="shared" si="2"/>
        <v>0</v>
      </c>
      <c r="I159" s="61"/>
      <c r="J159" s="61"/>
    </row>
    <row r="160" spans="1:10">
      <c r="A160" s="870"/>
      <c r="B160" s="849" t="s">
        <v>1558</v>
      </c>
      <c r="C160" s="849" t="s">
        <v>1382</v>
      </c>
      <c r="D160" s="873" t="s">
        <v>1559</v>
      </c>
      <c r="E160" s="874">
        <v>1000</v>
      </c>
      <c r="F160" s="365">
        <v>41313</v>
      </c>
      <c r="G160" s="317">
        <v>1000</v>
      </c>
      <c r="H160" s="872">
        <f t="shared" si="2"/>
        <v>0</v>
      </c>
      <c r="I160" s="61"/>
      <c r="J160" s="61"/>
    </row>
    <row r="161" spans="1:10">
      <c r="A161" s="870"/>
      <c r="B161" s="849" t="s">
        <v>1560</v>
      </c>
      <c r="C161" s="884" t="s">
        <v>1382</v>
      </c>
      <c r="D161" s="365" t="s">
        <v>21</v>
      </c>
      <c r="E161" s="317">
        <v>3005</v>
      </c>
      <c r="F161" s="365">
        <v>41313</v>
      </c>
      <c r="G161" s="317">
        <v>3005</v>
      </c>
      <c r="H161" s="872">
        <f t="shared" si="2"/>
        <v>0</v>
      </c>
      <c r="I161" s="61"/>
      <c r="J161" s="61"/>
    </row>
    <row r="162" spans="1:10">
      <c r="A162" s="870">
        <v>41314</v>
      </c>
      <c r="B162" s="849" t="s">
        <v>1561</v>
      </c>
      <c r="C162" s="849" t="s">
        <v>1382</v>
      </c>
      <c r="D162" s="365" t="s">
        <v>68</v>
      </c>
      <c r="E162" s="317">
        <v>8786.7999999999993</v>
      </c>
      <c r="F162" s="365">
        <v>41327</v>
      </c>
      <c r="G162" s="317">
        <v>8786.7999999999993</v>
      </c>
      <c r="H162" s="872">
        <f t="shared" si="2"/>
        <v>0</v>
      </c>
      <c r="I162" s="61"/>
      <c r="J162" s="61"/>
    </row>
    <row r="163" spans="1:10">
      <c r="A163" s="870"/>
      <c r="B163" s="849" t="s">
        <v>1562</v>
      </c>
      <c r="C163" s="849" t="s">
        <v>1382</v>
      </c>
      <c r="D163" s="876" t="s">
        <v>1345</v>
      </c>
      <c r="E163" s="877">
        <v>4066</v>
      </c>
      <c r="F163" s="365">
        <v>41314</v>
      </c>
      <c r="G163" s="317">
        <v>4066</v>
      </c>
      <c r="H163" s="872">
        <f t="shared" si="2"/>
        <v>0</v>
      </c>
      <c r="I163" s="61"/>
      <c r="J163" s="61"/>
    </row>
    <row r="164" spans="1:10">
      <c r="A164" s="870"/>
      <c r="B164" s="849" t="s">
        <v>1563</v>
      </c>
      <c r="C164" s="884" t="s">
        <v>1382</v>
      </c>
      <c r="D164" s="873" t="s">
        <v>1393</v>
      </c>
      <c r="E164" s="874">
        <v>2760</v>
      </c>
      <c r="F164" s="365">
        <v>41324</v>
      </c>
      <c r="G164" s="317">
        <v>2760</v>
      </c>
      <c r="H164" s="872">
        <f t="shared" si="2"/>
        <v>0</v>
      </c>
      <c r="I164" s="61"/>
      <c r="J164" s="61"/>
    </row>
    <row r="165" spans="1:10">
      <c r="A165" s="870"/>
      <c r="B165" s="849" t="s">
        <v>1564</v>
      </c>
      <c r="C165" s="849" t="s">
        <v>1382</v>
      </c>
      <c r="D165" s="873" t="s">
        <v>13</v>
      </c>
      <c r="E165" s="874">
        <v>3661</v>
      </c>
      <c r="F165" s="365">
        <v>41318</v>
      </c>
      <c r="G165" s="317">
        <v>3661</v>
      </c>
      <c r="H165" s="872">
        <f t="shared" si="2"/>
        <v>0</v>
      </c>
      <c r="I165" s="61"/>
      <c r="J165" s="61"/>
    </row>
    <row r="166" spans="1:10">
      <c r="A166" s="870"/>
      <c r="B166" s="849" t="s">
        <v>1565</v>
      </c>
      <c r="C166" s="849" t="s">
        <v>1382</v>
      </c>
      <c r="D166" s="873" t="s">
        <v>4</v>
      </c>
      <c r="E166" s="874">
        <v>68</v>
      </c>
      <c r="F166" s="365">
        <v>41314</v>
      </c>
      <c r="G166" s="317">
        <v>68</v>
      </c>
      <c r="H166" s="872">
        <f t="shared" si="2"/>
        <v>0</v>
      </c>
      <c r="I166" s="61"/>
      <c r="J166" s="61"/>
    </row>
    <row r="167" spans="1:10">
      <c r="A167" s="870"/>
      <c r="B167" s="849" t="s">
        <v>1566</v>
      </c>
      <c r="C167" s="884" t="s">
        <v>1382</v>
      </c>
      <c r="D167" s="365" t="s">
        <v>3</v>
      </c>
      <c r="E167" s="317">
        <v>6872</v>
      </c>
      <c r="F167" s="365">
        <v>41315</v>
      </c>
      <c r="G167" s="317">
        <v>6872</v>
      </c>
      <c r="H167" s="872">
        <f t="shared" si="2"/>
        <v>0</v>
      </c>
      <c r="I167" s="61"/>
      <c r="J167" s="61"/>
    </row>
    <row r="168" spans="1:10">
      <c r="A168" s="870"/>
      <c r="B168" s="849" t="s">
        <v>1567</v>
      </c>
      <c r="C168" s="849" t="s">
        <v>1382</v>
      </c>
      <c r="D168" s="365" t="s">
        <v>1414</v>
      </c>
      <c r="E168" s="317">
        <v>3040</v>
      </c>
      <c r="F168" s="365">
        <v>41314</v>
      </c>
      <c r="G168" s="317">
        <v>3040</v>
      </c>
      <c r="H168" s="872">
        <f t="shared" si="2"/>
        <v>0</v>
      </c>
      <c r="I168" s="61"/>
      <c r="J168" s="61"/>
    </row>
    <row r="169" spans="1:10">
      <c r="A169" s="870"/>
      <c r="B169" s="849" t="s">
        <v>1568</v>
      </c>
      <c r="C169" s="849" t="s">
        <v>1382</v>
      </c>
      <c r="D169" s="365" t="s">
        <v>1391</v>
      </c>
      <c r="E169" s="317">
        <v>2440.86</v>
      </c>
      <c r="F169" s="365">
        <v>41314</v>
      </c>
      <c r="G169" s="317">
        <v>2440.86</v>
      </c>
      <c r="H169" s="872">
        <f t="shared" si="2"/>
        <v>0</v>
      </c>
      <c r="I169" s="61"/>
      <c r="J169" s="61"/>
    </row>
    <row r="170" spans="1:10">
      <c r="A170" s="870"/>
      <c r="B170" s="849" t="s">
        <v>1569</v>
      </c>
      <c r="C170" s="884" t="s">
        <v>1382</v>
      </c>
      <c r="D170" s="365" t="s">
        <v>695</v>
      </c>
      <c r="E170" s="317">
        <v>1231</v>
      </c>
      <c r="F170" s="365">
        <v>41314</v>
      </c>
      <c r="G170" s="317">
        <v>1231</v>
      </c>
      <c r="H170" s="872">
        <f t="shared" si="2"/>
        <v>0</v>
      </c>
      <c r="I170" s="61"/>
      <c r="J170" s="61"/>
    </row>
    <row r="171" spans="1:10" ht="15">
      <c r="A171" s="751"/>
      <c r="B171" s="849" t="s">
        <v>1570</v>
      </c>
      <c r="C171" s="849" t="s">
        <v>1382</v>
      </c>
      <c r="D171" s="878" t="s">
        <v>1389</v>
      </c>
      <c r="E171" s="879">
        <v>1616</v>
      </c>
      <c r="F171" s="365">
        <v>41314</v>
      </c>
      <c r="G171" s="317">
        <v>1616</v>
      </c>
      <c r="H171" s="872">
        <f t="shared" si="2"/>
        <v>0</v>
      </c>
      <c r="I171" s="61"/>
      <c r="J171" s="61"/>
    </row>
    <row r="172" spans="1:10" ht="15">
      <c r="A172" s="751"/>
      <c r="B172" s="849" t="s">
        <v>1571</v>
      </c>
      <c r="C172" s="849" t="s">
        <v>1382</v>
      </c>
      <c r="D172" s="365" t="s">
        <v>94</v>
      </c>
      <c r="E172" s="317">
        <v>7266</v>
      </c>
      <c r="F172" s="365">
        <v>41314</v>
      </c>
      <c r="G172" s="317">
        <v>7266</v>
      </c>
      <c r="H172" s="872">
        <f t="shared" si="2"/>
        <v>0</v>
      </c>
      <c r="I172" s="61"/>
      <c r="J172" s="61"/>
    </row>
    <row r="173" spans="1:10" ht="15">
      <c r="A173" s="751"/>
      <c r="B173" s="849" t="s">
        <v>1572</v>
      </c>
      <c r="C173" s="884" t="s">
        <v>1382</v>
      </c>
      <c r="D173" s="365" t="s">
        <v>1470</v>
      </c>
      <c r="E173" s="317">
        <v>1507.84</v>
      </c>
      <c r="F173" s="365">
        <v>41314</v>
      </c>
      <c r="G173" s="317">
        <v>1507.84</v>
      </c>
      <c r="H173" s="872">
        <f t="shared" si="2"/>
        <v>0</v>
      </c>
      <c r="I173" s="61"/>
      <c r="J173" s="61"/>
    </row>
    <row r="174" spans="1:10" ht="15">
      <c r="A174" s="751"/>
      <c r="B174" s="849" t="s">
        <v>1573</v>
      </c>
      <c r="C174" s="849" t="s">
        <v>1382</v>
      </c>
      <c r="D174" s="365" t="s">
        <v>1515</v>
      </c>
      <c r="E174" s="317">
        <v>1440</v>
      </c>
      <c r="F174" s="365">
        <v>41314</v>
      </c>
      <c r="G174" s="317">
        <v>1440</v>
      </c>
      <c r="H174" s="872">
        <f t="shared" si="2"/>
        <v>0</v>
      </c>
      <c r="I174" s="61"/>
      <c r="J174" s="61"/>
    </row>
    <row r="175" spans="1:10">
      <c r="A175" s="891"/>
      <c r="B175" s="849" t="s">
        <v>1574</v>
      </c>
      <c r="C175" s="849" t="s">
        <v>1382</v>
      </c>
      <c r="D175" s="365" t="s">
        <v>1395</v>
      </c>
      <c r="E175" s="317">
        <v>818.5</v>
      </c>
      <c r="F175" s="365">
        <v>41314</v>
      </c>
      <c r="G175" s="317">
        <v>818.5</v>
      </c>
      <c r="H175" s="872">
        <f t="shared" si="2"/>
        <v>0</v>
      </c>
      <c r="I175" s="61"/>
      <c r="J175" s="61"/>
    </row>
    <row r="176" spans="1:10">
      <c r="A176" s="870"/>
      <c r="B176" s="849" t="s">
        <v>1575</v>
      </c>
      <c r="C176" s="884" t="s">
        <v>1382</v>
      </c>
      <c r="D176" s="365" t="s">
        <v>1428</v>
      </c>
      <c r="E176" s="317">
        <v>663</v>
      </c>
      <c r="F176" s="365">
        <v>41314</v>
      </c>
      <c r="G176" s="317">
        <v>663</v>
      </c>
      <c r="H176" s="872">
        <f t="shared" si="2"/>
        <v>0</v>
      </c>
      <c r="I176" s="61"/>
      <c r="J176" s="61"/>
    </row>
    <row r="177" spans="1:10">
      <c r="A177" s="870"/>
      <c r="B177" s="849" t="s">
        <v>1576</v>
      </c>
      <c r="C177" s="849" t="s">
        <v>1382</v>
      </c>
      <c r="D177" s="365" t="s">
        <v>1397</v>
      </c>
      <c r="E177" s="317">
        <v>2037</v>
      </c>
      <c r="F177" s="365">
        <v>41314</v>
      </c>
      <c r="G177" s="317">
        <v>2037</v>
      </c>
      <c r="H177" s="872">
        <f t="shared" si="2"/>
        <v>0</v>
      </c>
      <c r="I177" s="61"/>
      <c r="J177" s="61"/>
    </row>
    <row r="178" spans="1:10">
      <c r="A178" s="870"/>
      <c r="B178" s="849" t="s">
        <v>1577</v>
      </c>
      <c r="C178" s="849" t="s">
        <v>1382</v>
      </c>
      <c r="D178" s="365" t="s">
        <v>1448</v>
      </c>
      <c r="E178" s="317">
        <v>1123</v>
      </c>
      <c r="F178" s="365">
        <v>41316</v>
      </c>
      <c r="G178" s="317">
        <v>1123</v>
      </c>
      <c r="H178" s="872">
        <f t="shared" si="2"/>
        <v>0</v>
      </c>
      <c r="I178" s="61"/>
      <c r="J178" s="61"/>
    </row>
    <row r="179" spans="1:10">
      <c r="A179" s="870"/>
      <c r="B179" s="849" t="s">
        <v>1578</v>
      </c>
      <c r="C179" s="884" t="s">
        <v>1382</v>
      </c>
      <c r="D179" s="365" t="s">
        <v>529</v>
      </c>
      <c r="E179" s="317">
        <v>19439</v>
      </c>
      <c r="F179" s="892">
        <v>41315</v>
      </c>
      <c r="G179" s="890">
        <v>19439</v>
      </c>
      <c r="H179" s="872">
        <f t="shared" si="2"/>
        <v>0</v>
      </c>
      <c r="I179" s="61"/>
      <c r="J179" s="61"/>
    </row>
    <row r="180" spans="1:10">
      <c r="A180" s="893">
        <v>41315</v>
      </c>
      <c r="B180" s="849" t="s">
        <v>1579</v>
      </c>
      <c r="C180" s="849" t="s">
        <v>1382</v>
      </c>
      <c r="D180" s="365" t="s">
        <v>1580</v>
      </c>
      <c r="E180" s="317">
        <v>4878.5</v>
      </c>
      <c r="F180" s="365">
        <v>41315</v>
      </c>
      <c r="G180" s="317">
        <v>4878.5</v>
      </c>
      <c r="H180" s="872">
        <f t="shared" si="2"/>
        <v>0</v>
      </c>
      <c r="I180" s="61"/>
      <c r="J180" s="61"/>
    </row>
    <row r="181" spans="1:10">
      <c r="A181" s="870"/>
      <c r="B181" s="750"/>
      <c r="C181" s="894"/>
      <c r="D181" s="365" t="s">
        <v>607</v>
      </c>
      <c r="F181" s="365"/>
      <c r="H181" s="872">
        <f t="shared" si="2"/>
        <v>0</v>
      </c>
      <c r="I181" s="61"/>
      <c r="J181" s="61"/>
    </row>
    <row r="182" spans="1:10">
      <c r="B182" s="895"/>
      <c r="C182" s="895"/>
      <c r="D182" s="365" t="s">
        <v>607</v>
      </c>
      <c r="F182" s="365"/>
      <c r="H182" s="317"/>
      <c r="I182" s="61"/>
      <c r="J182" s="61"/>
    </row>
    <row r="183" spans="1:10">
      <c r="B183" s="895"/>
      <c r="C183" s="895"/>
      <c r="D183" s="365" t="s">
        <v>614</v>
      </c>
      <c r="F183" s="365"/>
      <c r="H183" s="317"/>
      <c r="I183" s="61"/>
      <c r="J183" s="61"/>
    </row>
    <row r="184" spans="1:10" ht="18.75">
      <c r="A184" s="1984" t="str">
        <f>A123</f>
        <v>REMISIONES DE    FEBRERO      2 0  1 3</v>
      </c>
      <c r="B184" s="1984"/>
      <c r="C184" s="1984"/>
      <c r="D184" s="1984"/>
      <c r="E184" s="1984"/>
      <c r="F184" s="1984"/>
      <c r="I184" s="61"/>
      <c r="J184" s="61"/>
    </row>
    <row r="185" spans="1:10" ht="35.25" thickBot="1">
      <c r="A185" s="896" t="s">
        <v>0</v>
      </c>
      <c r="B185" s="50" t="s">
        <v>1</v>
      </c>
      <c r="C185" s="50"/>
      <c r="D185" s="60" t="s">
        <v>1581</v>
      </c>
      <c r="E185" s="47" t="s">
        <v>2</v>
      </c>
      <c r="F185" s="6" t="s">
        <v>6</v>
      </c>
      <c r="G185" s="55" t="s">
        <v>7</v>
      </c>
      <c r="H185" s="897" t="s">
        <v>8</v>
      </c>
      <c r="I185" s="61"/>
      <c r="J185" s="61"/>
    </row>
    <row r="186" spans="1:10" ht="16.5" thickTop="1">
      <c r="A186" s="870"/>
      <c r="B186" s="849" t="s">
        <v>1582</v>
      </c>
      <c r="C186" s="849" t="s">
        <v>1382</v>
      </c>
      <c r="D186" s="365" t="s">
        <v>11</v>
      </c>
      <c r="E186" s="317">
        <v>18717</v>
      </c>
      <c r="F186" s="365">
        <v>41321</v>
      </c>
      <c r="G186" s="317">
        <v>18717</v>
      </c>
      <c r="H186" s="872">
        <f t="shared" si="2"/>
        <v>0</v>
      </c>
      <c r="I186" s="61"/>
      <c r="J186" s="61"/>
    </row>
    <row r="187" spans="1:10">
      <c r="A187" s="870"/>
      <c r="B187" s="849" t="s">
        <v>1583</v>
      </c>
      <c r="C187" s="849" t="s">
        <v>1382</v>
      </c>
      <c r="D187" s="365" t="s">
        <v>94</v>
      </c>
      <c r="E187" s="317">
        <v>2522</v>
      </c>
      <c r="F187" s="365">
        <v>41316</v>
      </c>
      <c r="G187" s="317">
        <v>2522</v>
      </c>
      <c r="H187" s="872">
        <f t="shared" si="2"/>
        <v>0</v>
      </c>
      <c r="I187" s="61"/>
      <c r="J187" s="61"/>
    </row>
    <row r="188" spans="1:10">
      <c r="A188" s="870"/>
      <c r="B188" s="849" t="s">
        <v>1584</v>
      </c>
      <c r="C188" s="849" t="s">
        <v>1382</v>
      </c>
      <c r="D188" s="873" t="s">
        <v>1345</v>
      </c>
      <c r="E188" s="874">
        <v>1534</v>
      </c>
      <c r="F188" s="365">
        <v>41316</v>
      </c>
      <c r="G188" s="317">
        <v>1534</v>
      </c>
      <c r="H188" s="872">
        <f t="shared" si="2"/>
        <v>0</v>
      </c>
      <c r="I188" s="61"/>
      <c r="J188" s="61"/>
    </row>
    <row r="189" spans="1:10">
      <c r="A189" s="870"/>
      <c r="B189" s="849" t="s">
        <v>1585</v>
      </c>
      <c r="C189" s="849" t="s">
        <v>1382</v>
      </c>
      <c r="D189" s="365" t="s">
        <v>1414</v>
      </c>
      <c r="E189" s="317">
        <v>3420</v>
      </c>
      <c r="F189" s="365">
        <v>41316</v>
      </c>
      <c r="G189" s="317">
        <v>3420</v>
      </c>
      <c r="H189" s="872">
        <f t="shared" si="2"/>
        <v>0</v>
      </c>
      <c r="I189" s="61"/>
      <c r="J189" s="61"/>
    </row>
    <row r="190" spans="1:10">
      <c r="A190" s="870"/>
      <c r="B190" s="849" t="s">
        <v>1586</v>
      </c>
      <c r="C190" s="849" t="s">
        <v>1382</v>
      </c>
      <c r="D190" s="365" t="s">
        <v>1393</v>
      </c>
      <c r="E190" s="317">
        <v>2760</v>
      </c>
      <c r="F190" s="365">
        <v>41324</v>
      </c>
      <c r="G190" s="317">
        <v>2760</v>
      </c>
      <c r="H190" s="872">
        <f t="shared" si="2"/>
        <v>0</v>
      </c>
      <c r="I190" s="61"/>
      <c r="J190" s="61"/>
    </row>
    <row r="191" spans="1:10">
      <c r="A191" s="870"/>
      <c r="B191" s="849" t="s">
        <v>1587</v>
      </c>
      <c r="C191" s="849" t="s">
        <v>1382</v>
      </c>
      <c r="D191" s="365" t="s">
        <v>1389</v>
      </c>
      <c r="E191" s="317">
        <v>1365</v>
      </c>
      <c r="F191" s="365">
        <v>41315</v>
      </c>
      <c r="G191" s="317">
        <v>1365</v>
      </c>
      <c r="H191" s="872">
        <f t="shared" si="2"/>
        <v>0</v>
      </c>
      <c r="I191" s="61"/>
      <c r="J191" s="61"/>
    </row>
    <row r="192" spans="1:10">
      <c r="A192" s="870"/>
      <c r="B192" s="849" t="s">
        <v>1588</v>
      </c>
      <c r="C192" s="849" t="s">
        <v>1382</v>
      </c>
      <c r="D192" s="365" t="s">
        <v>1391</v>
      </c>
      <c r="E192" s="317">
        <v>1560</v>
      </c>
      <c r="F192" s="365">
        <v>41315</v>
      </c>
      <c r="G192" s="317">
        <v>1560</v>
      </c>
      <c r="H192" s="872">
        <f t="shared" si="2"/>
        <v>0</v>
      </c>
      <c r="I192" s="61"/>
      <c r="J192" s="61"/>
    </row>
    <row r="193" spans="1:10">
      <c r="A193" s="870"/>
      <c r="B193" s="849" t="s">
        <v>1589</v>
      </c>
      <c r="C193" s="849" t="s">
        <v>1382</v>
      </c>
      <c r="D193" s="365" t="s">
        <v>1457</v>
      </c>
      <c r="E193" s="317">
        <v>8342.5</v>
      </c>
      <c r="F193" s="365">
        <v>41315</v>
      </c>
      <c r="G193" s="317">
        <v>8342.5</v>
      </c>
      <c r="H193" s="872">
        <f t="shared" si="2"/>
        <v>0</v>
      </c>
      <c r="I193" s="61"/>
      <c r="J193" s="61"/>
    </row>
    <row r="194" spans="1:10">
      <c r="A194" s="870"/>
      <c r="B194" s="849" t="s">
        <v>1590</v>
      </c>
      <c r="C194" s="849" t="s">
        <v>1382</v>
      </c>
      <c r="D194" s="365" t="s">
        <v>1345</v>
      </c>
      <c r="E194" s="317">
        <v>1641.5</v>
      </c>
      <c r="F194" s="365">
        <v>41315</v>
      </c>
      <c r="G194" s="317">
        <v>1641.5</v>
      </c>
      <c r="H194" s="872">
        <f t="shared" si="2"/>
        <v>0</v>
      </c>
      <c r="I194" s="61"/>
      <c r="J194" s="61"/>
    </row>
    <row r="195" spans="1:10">
      <c r="A195" s="870"/>
      <c r="B195" s="849" t="s">
        <v>1591</v>
      </c>
      <c r="C195" s="849" t="s">
        <v>1382</v>
      </c>
      <c r="D195" s="365" t="s">
        <v>808</v>
      </c>
      <c r="E195" s="317">
        <v>464</v>
      </c>
      <c r="F195" s="365">
        <v>41315</v>
      </c>
      <c r="G195" s="317">
        <v>464</v>
      </c>
      <c r="H195" s="872">
        <f t="shared" si="2"/>
        <v>0</v>
      </c>
      <c r="I195" s="61"/>
      <c r="J195" s="61"/>
    </row>
    <row r="196" spans="1:10">
      <c r="A196" s="870"/>
      <c r="B196" s="849" t="s">
        <v>1592</v>
      </c>
      <c r="C196" s="849" t="s">
        <v>1382</v>
      </c>
      <c r="D196" s="365" t="s">
        <v>94</v>
      </c>
      <c r="E196" s="317">
        <v>5350</v>
      </c>
      <c r="F196" s="365">
        <v>41315</v>
      </c>
      <c r="G196" s="317">
        <v>5350</v>
      </c>
      <c r="H196" s="872">
        <f t="shared" si="2"/>
        <v>0</v>
      </c>
      <c r="I196" s="61"/>
      <c r="J196" s="61"/>
    </row>
    <row r="197" spans="1:10">
      <c r="A197" s="870"/>
      <c r="B197" s="849" t="s">
        <v>1593</v>
      </c>
      <c r="C197" s="849" t="s">
        <v>1382</v>
      </c>
      <c r="D197" s="878" t="s">
        <v>447</v>
      </c>
      <c r="E197" s="879">
        <v>3310</v>
      </c>
      <c r="F197" s="365">
        <v>41329</v>
      </c>
      <c r="G197" s="317">
        <v>3310</v>
      </c>
      <c r="H197" s="872">
        <f t="shared" si="2"/>
        <v>0</v>
      </c>
      <c r="I197" s="61"/>
      <c r="J197" s="61"/>
    </row>
    <row r="198" spans="1:10">
      <c r="A198" s="870"/>
      <c r="B198" s="849" t="s">
        <v>1594</v>
      </c>
      <c r="C198" s="849" t="s">
        <v>1382</v>
      </c>
      <c r="D198" s="365" t="s">
        <v>118</v>
      </c>
      <c r="E198" s="317">
        <v>522</v>
      </c>
      <c r="F198" s="365">
        <v>41325</v>
      </c>
      <c r="G198" s="317">
        <v>522</v>
      </c>
      <c r="H198" s="872">
        <f t="shared" si="2"/>
        <v>0</v>
      </c>
      <c r="I198" s="61"/>
      <c r="J198" s="61"/>
    </row>
    <row r="199" spans="1:10">
      <c r="A199" s="870"/>
      <c r="B199" s="849" t="s">
        <v>1595</v>
      </c>
      <c r="C199" s="849" t="s">
        <v>1382</v>
      </c>
      <c r="D199" s="365" t="s">
        <v>1345</v>
      </c>
      <c r="E199" s="317">
        <v>820</v>
      </c>
      <c r="F199" s="365">
        <v>41315</v>
      </c>
      <c r="G199" s="317">
        <v>820</v>
      </c>
      <c r="H199" s="872">
        <f t="shared" si="2"/>
        <v>0</v>
      </c>
      <c r="I199" s="61"/>
      <c r="J199" s="61"/>
    </row>
    <row r="200" spans="1:10">
      <c r="A200" s="870">
        <v>41316</v>
      </c>
      <c r="B200" s="849" t="s">
        <v>1596</v>
      </c>
      <c r="C200" s="849" t="s">
        <v>1382</v>
      </c>
      <c r="D200" s="365" t="s">
        <v>1345</v>
      </c>
      <c r="E200" s="317">
        <v>2259</v>
      </c>
      <c r="F200" s="365">
        <v>41316</v>
      </c>
      <c r="G200" s="317">
        <v>2259</v>
      </c>
      <c r="H200" s="872">
        <f t="shared" si="2"/>
        <v>0</v>
      </c>
      <c r="I200" s="61"/>
      <c r="J200" s="61"/>
    </row>
    <row r="201" spans="1:10">
      <c r="A201" s="870"/>
      <c r="B201" s="849" t="s">
        <v>1597</v>
      </c>
      <c r="C201" s="849" t="s">
        <v>1382</v>
      </c>
      <c r="D201" s="365" t="s">
        <v>1391</v>
      </c>
      <c r="E201" s="317">
        <v>858</v>
      </c>
      <c r="F201" s="365">
        <v>41317</v>
      </c>
      <c r="G201" s="317">
        <v>858</v>
      </c>
      <c r="H201" s="872">
        <f t="shared" si="2"/>
        <v>0</v>
      </c>
      <c r="I201" s="61"/>
      <c r="J201" s="61"/>
    </row>
    <row r="202" spans="1:10">
      <c r="A202" s="870"/>
      <c r="B202" s="849" t="s">
        <v>1598</v>
      </c>
      <c r="C202" s="849" t="s">
        <v>1382</v>
      </c>
      <c r="D202" s="365" t="s">
        <v>1393</v>
      </c>
      <c r="E202" s="317">
        <v>1380</v>
      </c>
      <c r="F202" s="365">
        <v>41330</v>
      </c>
      <c r="G202" s="317">
        <v>1380</v>
      </c>
      <c r="H202" s="872">
        <f t="shared" si="2"/>
        <v>0</v>
      </c>
      <c r="I202" s="61"/>
      <c r="J202" s="61"/>
    </row>
    <row r="203" spans="1:10">
      <c r="A203" s="870"/>
      <c r="B203" s="849" t="s">
        <v>1599</v>
      </c>
      <c r="C203" s="849" t="s">
        <v>1382</v>
      </c>
      <c r="D203" s="878" t="s">
        <v>1417</v>
      </c>
      <c r="E203" s="879">
        <v>2852</v>
      </c>
      <c r="F203" s="365">
        <v>41316</v>
      </c>
      <c r="G203" s="317">
        <v>2852</v>
      </c>
      <c r="H203" s="872">
        <f t="shared" si="2"/>
        <v>0</v>
      </c>
      <c r="I203" s="61"/>
      <c r="J203" s="61"/>
    </row>
    <row r="204" spans="1:10">
      <c r="A204" s="870"/>
      <c r="B204" s="849" t="s">
        <v>1600</v>
      </c>
      <c r="C204" s="849" t="s">
        <v>1382</v>
      </c>
      <c r="D204" s="878" t="s">
        <v>1474</v>
      </c>
      <c r="E204" s="879">
        <v>763</v>
      </c>
      <c r="F204" s="365">
        <v>41316</v>
      </c>
      <c r="G204" s="317">
        <v>763</v>
      </c>
      <c r="H204" s="872">
        <f t="shared" si="2"/>
        <v>0</v>
      </c>
      <c r="I204" s="61"/>
      <c r="J204" s="61"/>
    </row>
    <row r="205" spans="1:10">
      <c r="A205" s="870"/>
      <c r="B205" s="849" t="s">
        <v>1601</v>
      </c>
      <c r="C205" s="849" t="s">
        <v>1382</v>
      </c>
      <c r="D205" s="873" t="s">
        <v>1414</v>
      </c>
      <c r="E205" s="874">
        <v>1900</v>
      </c>
      <c r="F205" s="365">
        <v>41316</v>
      </c>
      <c r="G205" s="317">
        <v>1900</v>
      </c>
      <c r="H205" s="872">
        <f t="shared" si="2"/>
        <v>0</v>
      </c>
      <c r="I205" s="61"/>
      <c r="J205" s="61"/>
    </row>
    <row r="206" spans="1:10">
      <c r="A206" s="870"/>
      <c r="B206" s="849" t="s">
        <v>1602</v>
      </c>
      <c r="C206" s="849" t="s">
        <v>1382</v>
      </c>
      <c r="D206" s="873" t="s">
        <v>4</v>
      </c>
      <c r="E206" s="874">
        <v>334</v>
      </c>
      <c r="F206" s="365">
        <v>41317</v>
      </c>
      <c r="G206" s="317">
        <v>334</v>
      </c>
      <c r="H206" s="872">
        <f t="shared" si="2"/>
        <v>0</v>
      </c>
      <c r="I206" s="61"/>
      <c r="J206" s="61"/>
    </row>
    <row r="207" spans="1:10">
      <c r="A207" s="870"/>
      <c r="B207" s="849" t="s">
        <v>1603</v>
      </c>
      <c r="C207" s="849" t="s">
        <v>1382</v>
      </c>
      <c r="D207" s="365" t="s">
        <v>1448</v>
      </c>
      <c r="E207" s="317">
        <v>1123</v>
      </c>
      <c r="F207" s="892">
        <v>41322</v>
      </c>
      <c r="G207" s="890">
        <v>1123</v>
      </c>
      <c r="H207" s="872">
        <f t="shared" si="2"/>
        <v>0</v>
      </c>
      <c r="I207" s="61"/>
      <c r="J207" s="61"/>
    </row>
    <row r="208" spans="1:10">
      <c r="A208" s="870"/>
      <c r="B208" s="849" t="s">
        <v>1604</v>
      </c>
      <c r="C208" s="849" t="s">
        <v>1382</v>
      </c>
      <c r="D208" s="873" t="s">
        <v>3</v>
      </c>
      <c r="E208" s="874">
        <v>1916.6</v>
      </c>
      <c r="F208" s="365">
        <v>41316</v>
      </c>
      <c r="G208" s="317">
        <v>1916.6</v>
      </c>
      <c r="H208" s="872">
        <f t="shared" si="2"/>
        <v>0</v>
      </c>
      <c r="I208" s="61"/>
      <c r="J208" s="61"/>
    </row>
    <row r="209" spans="1:10">
      <c r="A209" s="870"/>
      <c r="B209" s="849" t="s">
        <v>1605</v>
      </c>
      <c r="C209" s="849" t="s">
        <v>1382</v>
      </c>
      <c r="D209" s="365" t="s">
        <v>1470</v>
      </c>
      <c r="E209" s="317">
        <v>703.5</v>
      </c>
      <c r="F209" s="365">
        <v>41317</v>
      </c>
      <c r="G209" s="317">
        <v>703.5</v>
      </c>
      <c r="H209" s="872">
        <f t="shared" si="2"/>
        <v>0</v>
      </c>
      <c r="I209" s="61"/>
      <c r="J209" s="61"/>
    </row>
    <row r="210" spans="1:10">
      <c r="A210" s="870"/>
      <c r="B210" s="849" t="s">
        <v>1606</v>
      </c>
      <c r="C210" s="849" t="s">
        <v>1382</v>
      </c>
      <c r="D210" s="365" t="s">
        <v>94</v>
      </c>
      <c r="E210" s="317">
        <v>4389</v>
      </c>
      <c r="F210" s="365">
        <v>41316</v>
      </c>
      <c r="G210" s="317">
        <v>4389</v>
      </c>
      <c r="H210" s="872">
        <f t="shared" si="2"/>
        <v>0</v>
      </c>
      <c r="I210" s="61"/>
      <c r="J210" s="61"/>
    </row>
    <row r="211" spans="1:10">
      <c r="A211" s="870"/>
      <c r="B211" s="849" t="s">
        <v>1607</v>
      </c>
      <c r="C211" s="849" t="s">
        <v>1382</v>
      </c>
      <c r="D211" s="365" t="s">
        <v>1395</v>
      </c>
      <c r="E211" s="317">
        <v>474</v>
      </c>
      <c r="F211" s="365">
        <v>41316</v>
      </c>
      <c r="G211" s="317">
        <v>474</v>
      </c>
      <c r="H211" s="872">
        <f t="shared" si="2"/>
        <v>0</v>
      </c>
      <c r="I211" s="61"/>
      <c r="J211" s="61"/>
    </row>
    <row r="212" spans="1:10">
      <c r="A212" s="870"/>
      <c r="B212" s="849" t="s">
        <v>1608</v>
      </c>
      <c r="C212" s="849" t="s">
        <v>1382</v>
      </c>
      <c r="D212" s="365" t="s">
        <v>808</v>
      </c>
      <c r="E212" s="317">
        <v>577.5</v>
      </c>
      <c r="F212" s="365">
        <v>41316</v>
      </c>
      <c r="G212" s="317">
        <v>577.5</v>
      </c>
      <c r="H212" s="872">
        <f t="shared" si="2"/>
        <v>0</v>
      </c>
      <c r="I212" s="61"/>
      <c r="J212" s="61"/>
    </row>
    <row r="213" spans="1:10">
      <c r="A213" s="870"/>
      <c r="B213" s="849" t="s">
        <v>1609</v>
      </c>
      <c r="C213" s="849" t="s">
        <v>1382</v>
      </c>
      <c r="D213" s="873" t="s">
        <v>128</v>
      </c>
      <c r="E213" s="874">
        <v>1478.4</v>
      </c>
      <c r="F213" s="365"/>
      <c r="G213" s="874"/>
      <c r="H213" s="872">
        <f t="shared" si="2"/>
        <v>1478.4</v>
      </c>
      <c r="I213" s="61"/>
      <c r="J213" s="61"/>
    </row>
    <row r="214" spans="1:10">
      <c r="A214" s="870"/>
      <c r="B214" s="849" t="s">
        <v>1610</v>
      </c>
      <c r="C214" s="849" t="s">
        <v>1382</v>
      </c>
      <c r="D214" s="873" t="s">
        <v>1345</v>
      </c>
      <c r="E214" s="874">
        <v>1194</v>
      </c>
      <c r="F214" s="365">
        <v>41316</v>
      </c>
      <c r="G214" s="874">
        <v>1194</v>
      </c>
      <c r="H214" s="872">
        <f t="shared" si="2"/>
        <v>0</v>
      </c>
      <c r="I214" s="61"/>
      <c r="J214" s="61"/>
    </row>
    <row r="215" spans="1:10">
      <c r="A215" s="870"/>
      <c r="B215" s="849" t="s">
        <v>1611</v>
      </c>
      <c r="C215" s="849" t="s">
        <v>1382</v>
      </c>
      <c r="D215" s="365" t="s">
        <v>529</v>
      </c>
      <c r="E215" s="317">
        <v>9621.2000000000007</v>
      </c>
      <c r="F215" s="365">
        <v>41316</v>
      </c>
      <c r="G215" s="317">
        <v>9621.2000000000007</v>
      </c>
      <c r="H215" s="872">
        <f t="shared" si="2"/>
        <v>0</v>
      </c>
      <c r="I215" s="61"/>
      <c r="J215" s="61"/>
    </row>
    <row r="216" spans="1:10">
      <c r="A216" s="870"/>
      <c r="B216" s="849" t="s">
        <v>1612</v>
      </c>
      <c r="C216" s="849" t="s">
        <v>1382</v>
      </c>
      <c r="D216" s="365" t="s">
        <v>1580</v>
      </c>
      <c r="E216" s="317">
        <v>1061</v>
      </c>
      <c r="F216" s="365">
        <v>41321</v>
      </c>
      <c r="G216" s="317">
        <v>1061</v>
      </c>
      <c r="H216" s="872">
        <f t="shared" si="2"/>
        <v>0</v>
      </c>
      <c r="I216" s="61"/>
      <c r="J216" s="61"/>
    </row>
    <row r="217" spans="1:10">
      <c r="A217" s="870">
        <v>41317</v>
      </c>
      <c r="B217" s="849" t="s">
        <v>1613</v>
      </c>
      <c r="C217" s="849" t="s">
        <v>1382</v>
      </c>
      <c r="D217" s="365" t="s">
        <v>529</v>
      </c>
      <c r="E217" s="317">
        <v>911</v>
      </c>
      <c r="F217" s="365">
        <v>41322</v>
      </c>
      <c r="G217" s="317">
        <v>911</v>
      </c>
      <c r="H217" s="872">
        <f t="shared" si="2"/>
        <v>0</v>
      </c>
      <c r="I217" s="61"/>
      <c r="J217" s="61"/>
    </row>
    <row r="218" spans="1:10">
      <c r="A218" s="870"/>
      <c r="B218" s="849" t="s">
        <v>1614</v>
      </c>
      <c r="C218" s="849" t="s">
        <v>1382</v>
      </c>
      <c r="D218" s="365" t="s">
        <v>128</v>
      </c>
      <c r="E218" s="317">
        <v>1866</v>
      </c>
      <c r="F218" s="365"/>
      <c r="H218" s="872">
        <f t="shared" si="2"/>
        <v>1866</v>
      </c>
      <c r="I218" s="61"/>
      <c r="J218" s="61"/>
    </row>
    <row r="219" spans="1:10">
      <c r="A219" s="870"/>
      <c r="B219" s="849" t="s">
        <v>1615</v>
      </c>
      <c r="C219" s="849" t="s">
        <v>1382</v>
      </c>
      <c r="D219" s="365" t="s">
        <v>1414</v>
      </c>
      <c r="E219" s="317">
        <v>1900</v>
      </c>
      <c r="F219" s="365">
        <v>41317</v>
      </c>
      <c r="G219" s="317">
        <v>1900</v>
      </c>
      <c r="H219" s="872">
        <f t="shared" si="2"/>
        <v>0</v>
      </c>
      <c r="I219" s="61"/>
      <c r="J219" s="61"/>
    </row>
    <row r="220" spans="1:10">
      <c r="A220" s="870"/>
      <c r="B220" s="849" t="s">
        <v>1616</v>
      </c>
      <c r="C220" s="849" t="s">
        <v>1382</v>
      </c>
      <c r="D220" s="365" t="s">
        <v>1345</v>
      </c>
      <c r="E220" s="317">
        <v>5625.5</v>
      </c>
      <c r="F220" s="365">
        <v>41317</v>
      </c>
      <c r="G220" s="317">
        <v>5625.5</v>
      </c>
      <c r="H220" s="872">
        <f t="shared" si="2"/>
        <v>0</v>
      </c>
      <c r="I220" s="61"/>
      <c r="J220" s="61"/>
    </row>
    <row r="221" spans="1:10">
      <c r="A221" s="870"/>
      <c r="B221" s="849" t="s">
        <v>1617</v>
      </c>
      <c r="C221" s="849" t="s">
        <v>1382</v>
      </c>
      <c r="D221" s="365" t="s">
        <v>3</v>
      </c>
      <c r="E221" s="317">
        <v>2708</v>
      </c>
      <c r="F221" s="365">
        <v>41317</v>
      </c>
      <c r="G221" s="317">
        <v>2708.2</v>
      </c>
      <c r="H221" s="872">
        <f t="shared" si="2"/>
        <v>-0.1999999999998181</v>
      </c>
      <c r="I221" s="61"/>
      <c r="J221" s="61"/>
    </row>
    <row r="222" spans="1:10">
      <c r="A222" s="870"/>
      <c r="B222" s="849" t="s">
        <v>1618</v>
      </c>
      <c r="C222" s="849" t="s">
        <v>1382</v>
      </c>
      <c r="D222" s="365" t="s">
        <v>1391</v>
      </c>
      <c r="E222" s="317">
        <v>858</v>
      </c>
      <c r="F222" s="365">
        <v>41317</v>
      </c>
      <c r="G222" s="317">
        <v>858</v>
      </c>
      <c r="H222" s="872">
        <f t="shared" si="2"/>
        <v>0</v>
      </c>
      <c r="I222" s="61"/>
      <c r="J222" s="61"/>
    </row>
    <row r="223" spans="1:10">
      <c r="A223" s="870"/>
      <c r="B223" s="849" t="s">
        <v>1619</v>
      </c>
      <c r="C223" s="849" t="s">
        <v>1382</v>
      </c>
      <c r="D223" s="365" t="s">
        <v>1474</v>
      </c>
      <c r="E223" s="317">
        <v>895.5</v>
      </c>
      <c r="F223" s="365">
        <v>41317</v>
      </c>
      <c r="G223" s="317">
        <v>895.5</v>
      </c>
      <c r="H223" s="872">
        <f t="shared" si="2"/>
        <v>0</v>
      </c>
      <c r="I223" s="61"/>
      <c r="J223" s="61"/>
    </row>
    <row r="224" spans="1:10">
      <c r="A224" s="870"/>
      <c r="B224" s="849" t="s">
        <v>1620</v>
      </c>
      <c r="C224" s="849" t="s">
        <v>1382</v>
      </c>
      <c r="D224" s="365" t="s">
        <v>1521</v>
      </c>
      <c r="E224" s="317">
        <v>1436</v>
      </c>
      <c r="F224" s="365">
        <v>41317</v>
      </c>
      <c r="G224" s="317">
        <v>1436</v>
      </c>
      <c r="H224" s="872">
        <f t="shared" si="2"/>
        <v>0</v>
      </c>
      <c r="I224" s="61"/>
      <c r="J224" s="61"/>
    </row>
    <row r="225" spans="1:10">
      <c r="A225" s="870"/>
      <c r="B225" s="849" t="s">
        <v>1621</v>
      </c>
      <c r="C225" s="849" t="s">
        <v>1382</v>
      </c>
      <c r="D225" s="365" t="s">
        <v>94</v>
      </c>
      <c r="E225" s="317">
        <v>4333</v>
      </c>
      <c r="F225" s="365">
        <v>41317</v>
      </c>
      <c r="G225" s="317">
        <v>4333</v>
      </c>
      <c r="H225" s="872">
        <f t="shared" si="2"/>
        <v>0</v>
      </c>
      <c r="I225" s="61"/>
      <c r="J225" s="61"/>
    </row>
    <row r="226" spans="1:10">
      <c r="A226" s="870"/>
      <c r="B226" s="849" t="s">
        <v>1622</v>
      </c>
      <c r="C226" s="849" t="s">
        <v>1382</v>
      </c>
      <c r="D226" s="873" t="s">
        <v>1623</v>
      </c>
      <c r="E226" s="874">
        <v>1520</v>
      </c>
      <c r="F226" s="365">
        <v>41317</v>
      </c>
      <c r="G226" s="874">
        <v>1520</v>
      </c>
      <c r="H226" s="872">
        <f t="shared" si="2"/>
        <v>0</v>
      </c>
      <c r="I226" s="61"/>
      <c r="J226" s="61"/>
    </row>
    <row r="227" spans="1:10">
      <c r="A227" s="870"/>
      <c r="B227" s="849" t="s">
        <v>1624</v>
      </c>
      <c r="C227" s="849" t="s">
        <v>1382</v>
      </c>
      <c r="D227" s="365" t="s">
        <v>529</v>
      </c>
      <c r="E227" s="317">
        <v>1380</v>
      </c>
      <c r="F227" s="365">
        <v>41330</v>
      </c>
      <c r="G227" s="317">
        <v>1380</v>
      </c>
      <c r="H227" s="872">
        <f t="shared" si="2"/>
        <v>0</v>
      </c>
      <c r="I227" s="61"/>
      <c r="J227" s="61"/>
    </row>
    <row r="228" spans="1:10">
      <c r="A228" s="870"/>
      <c r="B228" s="849" t="s">
        <v>1625</v>
      </c>
      <c r="C228" s="849" t="s">
        <v>1382</v>
      </c>
      <c r="D228" s="365" t="s">
        <v>1345</v>
      </c>
      <c r="E228" s="317">
        <v>107</v>
      </c>
      <c r="F228" s="365">
        <v>41317</v>
      </c>
      <c r="G228" s="317">
        <v>107</v>
      </c>
      <c r="H228" s="872">
        <f t="shared" si="2"/>
        <v>0</v>
      </c>
      <c r="I228" s="61"/>
      <c r="J228" s="61"/>
    </row>
    <row r="229" spans="1:10">
      <c r="A229" s="870">
        <v>41318</v>
      </c>
      <c r="B229" s="849" t="s">
        <v>1626</v>
      </c>
      <c r="C229" s="849" t="s">
        <v>1382</v>
      </c>
      <c r="D229" s="873" t="s">
        <v>529</v>
      </c>
      <c r="E229" s="874">
        <v>14557.5</v>
      </c>
      <c r="F229" s="365">
        <v>41322</v>
      </c>
      <c r="G229" s="874">
        <v>14557.5</v>
      </c>
      <c r="H229" s="872">
        <f t="shared" si="2"/>
        <v>0</v>
      </c>
      <c r="I229" s="61"/>
      <c r="J229" s="61"/>
    </row>
    <row r="230" spans="1:10">
      <c r="A230" s="870"/>
      <c r="B230" s="849" t="s">
        <v>1627</v>
      </c>
      <c r="C230" s="849" t="s">
        <v>1382</v>
      </c>
      <c r="D230" s="365" t="s">
        <v>128</v>
      </c>
      <c r="E230" s="317">
        <v>3175.5</v>
      </c>
      <c r="F230" s="365"/>
      <c r="H230" s="872">
        <f t="shared" si="2"/>
        <v>3175.5</v>
      </c>
      <c r="I230" s="61"/>
      <c r="J230" s="61"/>
    </row>
    <row r="231" spans="1:10">
      <c r="A231" s="870"/>
      <c r="B231" s="849" t="s">
        <v>1628</v>
      </c>
      <c r="C231" s="849" t="s">
        <v>1382</v>
      </c>
      <c r="D231" s="365" t="s">
        <v>1345</v>
      </c>
      <c r="E231" s="317">
        <v>1846</v>
      </c>
      <c r="F231" s="365">
        <v>41318</v>
      </c>
      <c r="G231" s="317">
        <v>1846</v>
      </c>
      <c r="H231" s="872">
        <f t="shared" si="2"/>
        <v>0</v>
      </c>
      <c r="I231" s="61"/>
      <c r="J231" s="61"/>
    </row>
    <row r="232" spans="1:10">
      <c r="A232" s="870"/>
      <c r="B232" s="849" t="s">
        <v>1629</v>
      </c>
      <c r="C232" s="849" t="s">
        <v>1382</v>
      </c>
      <c r="D232" s="365" t="s">
        <v>1389</v>
      </c>
      <c r="E232" s="317">
        <v>780</v>
      </c>
      <c r="F232" s="365">
        <v>41318</v>
      </c>
      <c r="G232" s="317">
        <v>780</v>
      </c>
      <c r="H232" s="872">
        <f t="shared" si="2"/>
        <v>0</v>
      </c>
      <c r="I232" s="61"/>
      <c r="J232" s="61"/>
    </row>
    <row r="233" spans="1:10">
      <c r="A233" s="870"/>
      <c r="B233" s="849" t="s">
        <v>1630</v>
      </c>
      <c r="C233" s="849" t="s">
        <v>1382</v>
      </c>
      <c r="D233" s="365" t="s">
        <v>3</v>
      </c>
      <c r="E233" s="317">
        <v>1542</v>
      </c>
      <c r="F233" s="365">
        <v>41318</v>
      </c>
      <c r="G233" s="317">
        <v>1542</v>
      </c>
      <c r="H233" s="872">
        <f t="shared" si="2"/>
        <v>0</v>
      </c>
      <c r="I233" s="61"/>
      <c r="J233" s="61"/>
    </row>
    <row r="234" spans="1:10">
      <c r="A234" s="870"/>
      <c r="B234" s="849" t="s">
        <v>1631</v>
      </c>
      <c r="C234" s="849" t="s">
        <v>1382</v>
      </c>
      <c r="D234" s="365" t="s">
        <v>1391</v>
      </c>
      <c r="E234" s="317">
        <v>780</v>
      </c>
      <c r="F234" s="365">
        <v>41320</v>
      </c>
      <c r="G234" s="317">
        <v>780</v>
      </c>
      <c r="H234" s="872">
        <f t="shared" si="2"/>
        <v>0</v>
      </c>
      <c r="I234" s="61"/>
      <c r="J234" s="61"/>
    </row>
    <row r="235" spans="1:10">
      <c r="A235" s="870"/>
      <c r="B235" s="849" t="s">
        <v>1632</v>
      </c>
      <c r="C235" s="849" t="s">
        <v>1382</v>
      </c>
      <c r="D235" s="365" t="s">
        <v>94</v>
      </c>
      <c r="E235" s="317">
        <v>1802.5</v>
      </c>
      <c r="F235" s="365">
        <v>41318</v>
      </c>
      <c r="G235" s="317">
        <v>1802.5</v>
      </c>
      <c r="H235" s="872">
        <f t="shared" si="2"/>
        <v>0</v>
      </c>
      <c r="I235" s="61"/>
      <c r="J235" s="61"/>
    </row>
    <row r="236" spans="1:10">
      <c r="A236" s="870"/>
      <c r="B236" s="849" t="s">
        <v>1633</v>
      </c>
      <c r="C236" s="849" t="s">
        <v>1382</v>
      </c>
      <c r="D236" s="365" t="s">
        <v>1393</v>
      </c>
      <c r="E236" s="317">
        <v>1380</v>
      </c>
      <c r="F236" s="365">
        <v>41330</v>
      </c>
      <c r="G236" s="317">
        <v>1380</v>
      </c>
      <c r="H236" s="872">
        <f t="shared" si="2"/>
        <v>0</v>
      </c>
      <c r="I236" s="61"/>
      <c r="J236" s="61"/>
    </row>
    <row r="237" spans="1:10">
      <c r="A237" s="870"/>
      <c r="B237" s="849" t="s">
        <v>1634</v>
      </c>
      <c r="C237" s="849" t="s">
        <v>1382</v>
      </c>
      <c r="D237" s="365" t="s">
        <v>695</v>
      </c>
      <c r="E237" s="317">
        <v>1303</v>
      </c>
      <c r="F237" s="365">
        <v>41318</v>
      </c>
      <c r="G237" s="317">
        <v>1303</v>
      </c>
      <c r="H237" s="872">
        <f t="shared" si="2"/>
        <v>0</v>
      </c>
      <c r="I237" s="61"/>
      <c r="J237" s="61"/>
    </row>
    <row r="238" spans="1:10">
      <c r="A238" s="870"/>
      <c r="B238" s="849" t="s">
        <v>1635</v>
      </c>
      <c r="C238" s="849" t="s">
        <v>1382</v>
      </c>
      <c r="D238" s="365" t="s">
        <v>1345</v>
      </c>
      <c r="E238" s="317">
        <v>130</v>
      </c>
      <c r="F238" s="365">
        <v>41318</v>
      </c>
      <c r="G238" s="317">
        <v>130</v>
      </c>
      <c r="H238" s="872">
        <f t="shared" si="2"/>
        <v>0</v>
      </c>
      <c r="I238" s="61"/>
      <c r="J238" s="61"/>
    </row>
    <row r="239" spans="1:10">
      <c r="A239" s="870"/>
      <c r="B239" s="849" t="s">
        <v>1636</v>
      </c>
      <c r="C239" s="849" t="s">
        <v>1382</v>
      </c>
      <c r="D239" s="365" t="s">
        <v>11</v>
      </c>
      <c r="E239" s="317">
        <v>10800</v>
      </c>
      <c r="F239" s="365">
        <v>41325</v>
      </c>
      <c r="G239" s="317">
        <v>10800</v>
      </c>
      <c r="H239" s="872">
        <f t="shared" si="2"/>
        <v>0</v>
      </c>
      <c r="I239" s="61"/>
      <c r="J239" s="61"/>
    </row>
    <row r="240" spans="1:10">
      <c r="A240" s="870"/>
      <c r="B240" s="849" t="s">
        <v>1637</v>
      </c>
      <c r="C240" s="849" t="s">
        <v>1382</v>
      </c>
      <c r="D240" s="365" t="s">
        <v>1533</v>
      </c>
      <c r="E240" s="317">
        <v>573.91999999999996</v>
      </c>
      <c r="F240" s="365">
        <v>41320</v>
      </c>
      <c r="G240" s="317">
        <v>573.91999999999996</v>
      </c>
      <c r="H240" s="872">
        <f t="shared" si="2"/>
        <v>0</v>
      </c>
      <c r="I240" s="61"/>
      <c r="J240" s="61"/>
    </row>
    <row r="241" spans="1:10">
      <c r="A241" s="870"/>
      <c r="B241" s="849" t="s">
        <v>1638</v>
      </c>
      <c r="C241" s="849" t="s">
        <v>1382</v>
      </c>
      <c r="D241" s="365" t="s">
        <v>1639</v>
      </c>
      <c r="E241" s="317">
        <v>4095</v>
      </c>
      <c r="F241" s="365">
        <v>41318</v>
      </c>
      <c r="G241" s="317">
        <v>4095</v>
      </c>
      <c r="H241" s="872">
        <f t="shared" si="2"/>
        <v>0</v>
      </c>
      <c r="I241" s="61"/>
      <c r="J241" s="61"/>
    </row>
    <row r="242" spans="1:10">
      <c r="B242" s="898"/>
      <c r="C242" s="898"/>
      <c r="D242" s="365" t="s">
        <v>607</v>
      </c>
      <c r="F242" s="365"/>
      <c r="H242" s="872">
        <f t="shared" si="2"/>
        <v>0</v>
      </c>
      <c r="I242" s="61"/>
      <c r="J242" s="61"/>
    </row>
    <row r="243" spans="1:10">
      <c r="B243" s="895"/>
      <c r="C243" s="895"/>
      <c r="D243" s="365" t="s">
        <v>607</v>
      </c>
      <c r="F243" s="365"/>
      <c r="H243" s="872">
        <f t="shared" si="2"/>
        <v>0</v>
      </c>
      <c r="I243" s="61"/>
      <c r="J243" s="61"/>
    </row>
    <row r="244" spans="1:10">
      <c r="B244" s="895"/>
      <c r="C244" s="895"/>
      <c r="D244" s="365" t="s">
        <v>614</v>
      </c>
      <c r="F244" s="365"/>
      <c r="H244" s="317"/>
      <c r="I244" s="61"/>
      <c r="J244" s="61"/>
    </row>
    <row r="245" spans="1:10" ht="18.75">
      <c r="A245" s="1984" t="str">
        <f>A184</f>
        <v>REMISIONES DE    FEBRERO      2 0  1 3</v>
      </c>
      <c r="B245" s="1984"/>
      <c r="C245" s="1984"/>
      <c r="D245" s="1984"/>
      <c r="E245" s="1984"/>
      <c r="F245" s="1984"/>
      <c r="I245" s="61"/>
      <c r="J245" s="61"/>
    </row>
    <row r="246" spans="1:10" ht="35.25" thickBot="1">
      <c r="A246" s="896" t="s">
        <v>0</v>
      </c>
      <c r="B246" s="50" t="s">
        <v>1</v>
      </c>
      <c r="C246" s="50"/>
      <c r="D246" s="60" t="s">
        <v>1380</v>
      </c>
      <c r="E246" s="47" t="s">
        <v>2</v>
      </c>
      <c r="F246" s="6" t="s">
        <v>6</v>
      </c>
      <c r="G246" s="55" t="s">
        <v>7</v>
      </c>
      <c r="H246" s="897" t="s">
        <v>8</v>
      </c>
      <c r="I246" s="61"/>
      <c r="J246" s="61"/>
    </row>
    <row r="247" spans="1:10" ht="16.5" thickTop="1">
      <c r="A247" s="870"/>
      <c r="B247" s="849" t="s">
        <v>1640</v>
      </c>
      <c r="C247" s="899" t="s">
        <v>1382</v>
      </c>
      <c r="D247" s="365" t="s">
        <v>1395</v>
      </c>
      <c r="E247" s="317">
        <v>751.5</v>
      </c>
      <c r="F247" s="365">
        <v>41318</v>
      </c>
      <c r="G247" s="317">
        <v>751.5</v>
      </c>
      <c r="H247" s="872">
        <f t="shared" si="2"/>
        <v>0</v>
      </c>
      <c r="I247" s="61"/>
      <c r="J247" s="61"/>
    </row>
    <row r="248" spans="1:10">
      <c r="A248" s="870">
        <v>41319</v>
      </c>
      <c r="B248" s="849" t="s">
        <v>1641</v>
      </c>
      <c r="C248" s="899" t="s">
        <v>1382</v>
      </c>
      <c r="D248" s="365" t="s">
        <v>1414</v>
      </c>
      <c r="E248" s="317">
        <v>2683</v>
      </c>
      <c r="F248" s="365">
        <v>41331</v>
      </c>
      <c r="G248" s="317">
        <v>2683</v>
      </c>
      <c r="H248" s="872">
        <f t="shared" si="2"/>
        <v>0</v>
      </c>
      <c r="I248" s="61"/>
      <c r="J248" s="61"/>
    </row>
    <row r="249" spans="1:10">
      <c r="A249" s="870"/>
      <c r="B249" s="849" t="s">
        <v>1642</v>
      </c>
      <c r="C249" s="899" t="s">
        <v>1382</v>
      </c>
      <c r="D249" s="892" t="s">
        <v>128</v>
      </c>
      <c r="E249" s="890">
        <v>5605</v>
      </c>
      <c r="F249" s="365"/>
      <c r="H249" s="872">
        <f t="shared" si="2"/>
        <v>5605</v>
      </c>
      <c r="I249" s="61"/>
      <c r="J249" s="61"/>
    </row>
    <row r="250" spans="1:10">
      <c r="A250" s="870"/>
      <c r="B250" s="849" t="s">
        <v>1643</v>
      </c>
      <c r="C250" s="899" t="s">
        <v>1382</v>
      </c>
      <c r="D250" s="365" t="s">
        <v>1345</v>
      </c>
      <c r="E250" s="317">
        <v>2548</v>
      </c>
      <c r="F250" s="365">
        <v>41319</v>
      </c>
      <c r="G250" s="317">
        <v>2548</v>
      </c>
      <c r="H250" s="872">
        <f t="shared" si="2"/>
        <v>0</v>
      </c>
      <c r="I250" s="61"/>
      <c r="J250" s="61"/>
    </row>
    <row r="251" spans="1:10">
      <c r="A251" s="870"/>
      <c r="B251" s="849" t="s">
        <v>1644</v>
      </c>
      <c r="C251" s="899" t="s">
        <v>1382</v>
      </c>
      <c r="D251" s="365" t="s">
        <v>529</v>
      </c>
      <c r="E251" s="317">
        <v>31891</v>
      </c>
      <c r="F251" s="365">
        <v>41322</v>
      </c>
      <c r="G251" s="317">
        <v>31891</v>
      </c>
      <c r="H251" s="872">
        <f t="shared" si="2"/>
        <v>0</v>
      </c>
      <c r="I251" s="61"/>
      <c r="J251" s="61"/>
    </row>
    <row r="252" spans="1:10">
      <c r="A252" s="870"/>
      <c r="B252" s="849" t="s">
        <v>1645</v>
      </c>
      <c r="C252" s="899" t="s">
        <v>1382</v>
      </c>
      <c r="D252" s="365" t="s">
        <v>1393</v>
      </c>
      <c r="E252" s="317">
        <v>2760</v>
      </c>
      <c r="F252" s="365">
        <v>41330</v>
      </c>
      <c r="G252" s="317">
        <v>2760</v>
      </c>
      <c r="H252" s="872">
        <f t="shared" si="2"/>
        <v>0</v>
      </c>
      <c r="I252" s="61"/>
      <c r="J252" s="61"/>
    </row>
    <row r="253" spans="1:10">
      <c r="A253" s="870"/>
      <c r="B253" s="849" t="s">
        <v>1646</v>
      </c>
      <c r="C253" s="899" t="s">
        <v>1382</v>
      </c>
      <c r="D253" s="365" t="s">
        <v>1647</v>
      </c>
      <c r="E253" s="317">
        <v>634</v>
      </c>
      <c r="F253" s="365">
        <v>41323</v>
      </c>
      <c r="G253" s="317">
        <v>634</v>
      </c>
      <c r="H253" s="872">
        <f t="shared" si="2"/>
        <v>0</v>
      </c>
      <c r="I253" s="61"/>
      <c r="J253" s="61"/>
    </row>
    <row r="254" spans="1:10">
      <c r="A254" s="870"/>
      <c r="B254" s="849" t="s">
        <v>1648</v>
      </c>
      <c r="C254" s="899" t="s">
        <v>1382</v>
      </c>
      <c r="D254" s="365" t="s">
        <v>1649</v>
      </c>
      <c r="E254" s="317">
        <v>2923.5</v>
      </c>
      <c r="F254" s="365">
        <v>41321</v>
      </c>
      <c r="G254" s="317">
        <v>2923.5</v>
      </c>
      <c r="H254" s="872">
        <f t="shared" si="2"/>
        <v>0</v>
      </c>
      <c r="I254" s="61"/>
      <c r="J254" s="61"/>
    </row>
    <row r="255" spans="1:10">
      <c r="A255" s="870"/>
      <c r="B255" s="849" t="s">
        <v>1650</v>
      </c>
      <c r="C255" s="899" t="s">
        <v>1382</v>
      </c>
      <c r="D255" s="878" t="s">
        <v>94</v>
      </c>
      <c r="E255" s="879">
        <v>2002</v>
      </c>
      <c r="F255" s="365">
        <v>41322</v>
      </c>
      <c r="G255" s="317">
        <v>2002</v>
      </c>
      <c r="H255" s="872">
        <f t="shared" si="2"/>
        <v>0</v>
      </c>
      <c r="I255" s="61"/>
      <c r="J255" s="61"/>
    </row>
    <row r="256" spans="1:10">
      <c r="A256" s="870"/>
      <c r="B256" s="849" t="s">
        <v>1651</v>
      </c>
      <c r="C256" s="899" t="s">
        <v>1382</v>
      </c>
      <c r="D256" s="365" t="s">
        <v>3</v>
      </c>
      <c r="E256" s="317">
        <v>7615.5</v>
      </c>
      <c r="F256" s="892">
        <v>41320</v>
      </c>
      <c r="G256" s="890">
        <v>7615.5</v>
      </c>
      <c r="H256" s="872">
        <f t="shared" si="2"/>
        <v>0</v>
      </c>
      <c r="I256" s="61"/>
      <c r="J256" s="61"/>
    </row>
    <row r="257" spans="1:10">
      <c r="A257" s="870"/>
      <c r="B257" s="849" t="s">
        <v>1652</v>
      </c>
      <c r="C257" s="899" t="s">
        <v>1382</v>
      </c>
      <c r="D257" s="365" t="s">
        <v>94</v>
      </c>
      <c r="E257" s="317">
        <v>4910.5</v>
      </c>
      <c r="F257" s="365">
        <v>41319</v>
      </c>
      <c r="G257" s="317">
        <v>4910.5</v>
      </c>
      <c r="H257" s="872">
        <f t="shared" si="2"/>
        <v>0</v>
      </c>
      <c r="I257" s="61"/>
      <c r="J257" s="61"/>
    </row>
    <row r="258" spans="1:10">
      <c r="A258" s="870"/>
      <c r="B258" s="849" t="s">
        <v>1653</v>
      </c>
      <c r="C258" s="899" t="s">
        <v>1382</v>
      </c>
      <c r="D258" s="365" t="s">
        <v>785</v>
      </c>
      <c r="E258" s="317">
        <v>8294.5</v>
      </c>
      <c r="F258" s="365">
        <v>41320</v>
      </c>
      <c r="G258" s="317">
        <v>8294.5</v>
      </c>
      <c r="H258" s="872">
        <f t="shared" si="2"/>
        <v>0</v>
      </c>
      <c r="I258" s="61"/>
      <c r="J258" s="61"/>
    </row>
    <row r="259" spans="1:10">
      <c r="A259" s="870"/>
      <c r="B259" s="849" t="s">
        <v>1654</v>
      </c>
      <c r="C259" s="899" t="s">
        <v>1382</v>
      </c>
      <c r="D259" s="365" t="s">
        <v>1389</v>
      </c>
      <c r="E259" s="317">
        <v>788</v>
      </c>
      <c r="F259" s="365">
        <v>41319</v>
      </c>
      <c r="G259" s="317">
        <v>788</v>
      </c>
      <c r="H259" s="872">
        <f t="shared" si="2"/>
        <v>0</v>
      </c>
      <c r="I259" s="61"/>
      <c r="J259" s="61"/>
    </row>
    <row r="260" spans="1:10">
      <c r="A260" s="870"/>
      <c r="B260" s="849" t="s">
        <v>1655</v>
      </c>
      <c r="C260" s="899" t="s">
        <v>1382</v>
      </c>
      <c r="D260" s="365" t="s">
        <v>808</v>
      </c>
      <c r="E260" s="317">
        <v>2660</v>
      </c>
      <c r="F260" s="365">
        <v>41319</v>
      </c>
      <c r="G260" s="317">
        <v>2660</v>
      </c>
      <c r="H260" s="872">
        <f t="shared" si="2"/>
        <v>0</v>
      </c>
      <c r="I260" s="61"/>
      <c r="J260" s="61"/>
    </row>
    <row r="261" spans="1:10">
      <c r="A261" s="870"/>
      <c r="B261" s="849" t="s">
        <v>1656</v>
      </c>
      <c r="C261" s="899" t="s">
        <v>1382</v>
      </c>
      <c r="D261" s="873" t="s">
        <v>1525</v>
      </c>
      <c r="E261" s="874">
        <v>242</v>
      </c>
      <c r="F261" s="365">
        <v>41319</v>
      </c>
      <c r="G261" s="317">
        <v>242</v>
      </c>
      <c r="H261" s="872">
        <f t="shared" si="2"/>
        <v>0</v>
      </c>
      <c r="I261" s="61"/>
      <c r="J261" s="61"/>
    </row>
    <row r="262" spans="1:10">
      <c r="A262" s="870"/>
      <c r="B262" s="849" t="s">
        <v>1657</v>
      </c>
      <c r="C262" s="899" t="s">
        <v>1382</v>
      </c>
      <c r="D262" s="365" t="s">
        <v>1395</v>
      </c>
      <c r="E262" s="317">
        <v>789.5</v>
      </c>
      <c r="F262" s="365">
        <v>41319</v>
      </c>
      <c r="G262" s="317">
        <v>789.5</v>
      </c>
      <c r="H262" s="872">
        <f t="shared" si="2"/>
        <v>0</v>
      </c>
      <c r="I262" s="61"/>
      <c r="J262" s="61"/>
    </row>
    <row r="263" spans="1:10">
      <c r="A263" s="870">
        <v>41320</v>
      </c>
      <c r="B263" s="849" t="s">
        <v>1658</v>
      </c>
      <c r="C263" s="899" t="s">
        <v>1382</v>
      </c>
      <c r="D263" s="365" t="s">
        <v>128</v>
      </c>
      <c r="E263" s="317">
        <v>1130</v>
      </c>
      <c r="F263" s="365"/>
      <c r="H263" s="872">
        <f t="shared" si="2"/>
        <v>1130</v>
      </c>
      <c r="I263" s="61"/>
      <c r="J263" s="61"/>
    </row>
    <row r="264" spans="1:10">
      <c r="A264" s="870"/>
      <c r="B264" s="849" t="s">
        <v>1659</v>
      </c>
      <c r="C264" s="899" t="s">
        <v>1382</v>
      </c>
      <c r="D264" s="365" t="s">
        <v>1414</v>
      </c>
      <c r="E264" s="317">
        <v>1535</v>
      </c>
      <c r="F264" s="365">
        <v>41320</v>
      </c>
      <c r="G264" s="317">
        <v>1535</v>
      </c>
      <c r="H264" s="872">
        <f t="shared" si="2"/>
        <v>0</v>
      </c>
      <c r="I264" s="61"/>
      <c r="J264" s="61"/>
    </row>
    <row r="265" spans="1:10">
      <c r="A265" s="870"/>
      <c r="B265" s="849" t="s">
        <v>1660</v>
      </c>
      <c r="C265" s="899" t="s">
        <v>1382</v>
      </c>
      <c r="D265" s="365" t="s">
        <v>13</v>
      </c>
      <c r="E265" s="317">
        <v>2983.5</v>
      </c>
      <c r="F265" s="365">
        <v>41323</v>
      </c>
      <c r="G265" s="317">
        <v>2983.5</v>
      </c>
      <c r="H265" s="872">
        <f t="shared" si="2"/>
        <v>0</v>
      </c>
      <c r="I265" s="61"/>
      <c r="J265" s="61"/>
    </row>
    <row r="266" spans="1:10">
      <c r="A266" s="870"/>
      <c r="B266" s="849" t="s">
        <v>1661</v>
      </c>
      <c r="C266" s="899" t="s">
        <v>1382</v>
      </c>
      <c r="D266" s="365" t="s">
        <v>528</v>
      </c>
      <c r="E266" s="317">
        <v>1887</v>
      </c>
      <c r="F266" s="365"/>
      <c r="H266" s="872">
        <f t="shared" si="2"/>
        <v>1887</v>
      </c>
      <c r="I266" s="61"/>
      <c r="J266" s="61"/>
    </row>
    <row r="267" spans="1:10">
      <c r="A267" s="870"/>
      <c r="B267" s="849" t="s">
        <v>1662</v>
      </c>
      <c r="C267" s="899" t="s">
        <v>1382</v>
      </c>
      <c r="D267" s="365" t="s">
        <v>3</v>
      </c>
      <c r="E267" s="317">
        <v>2885.4</v>
      </c>
      <c r="F267" s="365">
        <v>41320</v>
      </c>
      <c r="G267" s="317">
        <v>2885.4</v>
      </c>
      <c r="H267" s="872">
        <f t="shared" si="2"/>
        <v>0</v>
      </c>
      <c r="I267" s="61"/>
      <c r="J267" s="61"/>
    </row>
    <row r="268" spans="1:10">
      <c r="A268" s="870"/>
      <c r="B268" s="849" t="s">
        <v>1663</v>
      </c>
      <c r="C268" s="899" t="s">
        <v>1382</v>
      </c>
      <c r="D268" s="365" t="s">
        <v>1428</v>
      </c>
      <c r="E268" s="317">
        <v>1514.3</v>
      </c>
      <c r="F268" s="365">
        <v>41320</v>
      </c>
      <c r="G268" s="317">
        <v>1514.3</v>
      </c>
      <c r="H268" s="872">
        <f t="shared" si="2"/>
        <v>0</v>
      </c>
      <c r="I268" s="61"/>
      <c r="J268" s="61"/>
    </row>
    <row r="269" spans="1:10">
      <c r="A269" s="870"/>
      <c r="B269" s="849" t="s">
        <v>1664</v>
      </c>
      <c r="C269" s="899" t="s">
        <v>1382</v>
      </c>
      <c r="D269" s="365" t="s">
        <v>529</v>
      </c>
      <c r="E269" s="317">
        <v>2557.6</v>
      </c>
      <c r="F269" s="365">
        <v>41329</v>
      </c>
      <c r="G269" s="317">
        <v>2557.6</v>
      </c>
      <c r="H269" s="872">
        <f t="shared" si="2"/>
        <v>0</v>
      </c>
      <c r="I269" s="61"/>
      <c r="J269" s="61"/>
    </row>
    <row r="270" spans="1:10">
      <c r="A270" s="870"/>
      <c r="B270" s="849" t="s">
        <v>1665</v>
      </c>
      <c r="C270" s="899" t="s">
        <v>1382</v>
      </c>
      <c r="D270" s="365" t="s">
        <v>1393</v>
      </c>
      <c r="E270" s="317">
        <v>2760</v>
      </c>
      <c r="F270" s="365">
        <v>41330</v>
      </c>
      <c r="G270" s="317">
        <v>2760</v>
      </c>
      <c r="H270" s="872">
        <f t="shared" si="2"/>
        <v>0</v>
      </c>
      <c r="I270" s="61"/>
      <c r="J270" s="61"/>
    </row>
    <row r="271" spans="1:10">
      <c r="A271" s="870"/>
      <c r="B271" s="849" t="s">
        <v>1666</v>
      </c>
      <c r="C271" s="899" t="s">
        <v>1382</v>
      </c>
      <c r="D271" s="365" t="s">
        <v>94</v>
      </c>
      <c r="E271" s="317">
        <v>6244</v>
      </c>
      <c r="F271" s="365">
        <v>41320</v>
      </c>
      <c r="G271" s="317">
        <v>6244</v>
      </c>
      <c r="H271" s="872">
        <f t="shared" si="2"/>
        <v>0</v>
      </c>
      <c r="I271" s="61"/>
      <c r="J271" s="61"/>
    </row>
    <row r="272" spans="1:10">
      <c r="A272" s="870"/>
      <c r="B272" s="849" t="s">
        <v>1667</v>
      </c>
      <c r="C272" s="899" t="s">
        <v>1382</v>
      </c>
      <c r="D272" s="365" t="s">
        <v>1448</v>
      </c>
      <c r="E272" s="317">
        <v>1590</v>
      </c>
      <c r="F272" s="892">
        <v>41322</v>
      </c>
      <c r="G272" s="890">
        <v>1590</v>
      </c>
      <c r="H272" s="872">
        <f t="shared" si="2"/>
        <v>0</v>
      </c>
      <c r="I272" s="61"/>
      <c r="J272" s="61"/>
    </row>
    <row r="273" spans="1:10">
      <c r="A273" s="870"/>
      <c r="B273" s="849" t="s">
        <v>1668</v>
      </c>
      <c r="C273" s="899" t="s">
        <v>1382</v>
      </c>
      <c r="D273" s="365" t="s">
        <v>1395</v>
      </c>
      <c r="E273" s="317">
        <v>692</v>
      </c>
      <c r="F273" s="365">
        <v>41320</v>
      </c>
      <c r="G273" s="317">
        <v>692</v>
      </c>
      <c r="H273" s="872">
        <f t="shared" si="2"/>
        <v>0</v>
      </c>
      <c r="I273" s="61"/>
      <c r="J273" s="61"/>
    </row>
    <row r="274" spans="1:10">
      <c r="A274" s="870"/>
      <c r="B274" s="849" t="s">
        <v>1669</v>
      </c>
      <c r="C274" s="899" t="s">
        <v>1382</v>
      </c>
      <c r="D274" s="365" t="s">
        <v>1391</v>
      </c>
      <c r="E274" s="317">
        <v>1170</v>
      </c>
      <c r="F274" s="365">
        <v>41320</v>
      </c>
      <c r="G274" s="317">
        <v>1170</v>
      </c>
      <c r="H274" s="872">
        <f t="shared" si="2"/>
        <v>0</v>
      </c>
      <c r="I274" s="61"/>
      <c r="J274" s="61"/>
    </row>
    <row r="275" spans="1:10">
      <c r="A275" s="870"/>
      <c r="B275" s="849" t="s">
        <v>1670</v>
      </c>
      <c r="C275" s="899" t="s">
        <v>1382</v>
      </c>
      <c r="D275" s="365" t="s">
        <v>1345</v>
      </c>
      <c r="E275" s="317">
        <v>752</v>
      </c>
      <c r="F275" s="365">
        <v>41320</v>
      </c>
      <c r="G275" s="317">
        <v>752</v>
      </c>
      <c r="H275" s="872">
        <f t="shared" si="2"/>
        <v>0</v>
      </c>
      <c r="I275" s="61"/>
      <c r="J275" s="61"/>
    </row>
    <row r="276" spans="1:10">
      <c r="A276" s="870"/>
      <c r="B276" s="849" t="s">
        <v>1671</v>
      </c>
      <c r="C276" s="899" t="s">
        <v>1382</v>
      </c>
      <c r="D276" s="365" t="s">
        <v>1389</v>
      </c>
      <c r="E276" s="317">
        <v>1494.5</v>
      </c>
      <c r="F276" s="365">
        <v>41320</v>
      </c>
      <c r="G276" s="317">
        <v>1494.5</v>
      </c>
      <c r="H276" s="872">
        <f t="shared" si="2"/>
        <v>0</v>
      </c>
      <c r="I276" s="61"/>
      <c r="J276" s="61"/>
    </row>
    <row r="277" spans="1:10">
      <c r="A277" s="870">
        <v>41321</v>
      </c>
      <c r="B277" s="849" t="s">
        <v>1672</v>
      </c>
      <c r="C277" s="899" t="s">
        <v>1382</v>
      </c>
      <c r="D277" s="365" t="s">
        <v>68</v>
      </c>
      <c r="E277" s="317">
        <v>9152</v>
      </c>
      <c r="F277" s="365">
        <v>41327</v>
      </c>
      <c r="G277" s="317">
        <v>9152</v>
      </c>
      <c r="H277" s="872">
        <f t="shared" si="2"/>
        <v>0</v>
      </c>
      <c r="I277" s="61"/>
      <c r="J277" s="61"/>
    </row>
    <row r="278" spans="1:10">
      <c r="A278" s="870"/>
      <c r="B278" s="849" t="s">
        <v>1673</v>
      </c>
      <c r="C278" s="899" t="s">
        <v>1382</v>
      </c>
      <c r="D278" s="365" t="s">
        <v>1414</v>
      </c>
      <c r="E278" s="317">
        <v>3502.4</v>
      </c>
      <c r="F278" s="365">
        <v>41321</v>
      </c>
      <c r="G278" s="317">
        <v>3502.4</v>
      </c>
      <c r="H278" s="872">
        <f t="shared" si="2"/>
        <v>0</v>
      </c>
      <c r="I278" s="61"/>
      <c r="J278" s="61"/>
    </row>
    <row r="279" spans="1:10">
      <c r="A279" s="870"/>
      <c r="B279" s="849" t="s">
        <v>1674</v>
      </c>
      <c r="C279" s="899" t="s">
        <v>1382</v>
      </c>
      <c r="D279" s="365" t="s">
        <v>1515</v>
      </c>
      <c r="E279" s="317">
        <v>1440</v>
      </c>
      <c r="F279" s="365">
        <v>41321</v>
      </c>
      <c r="G279" s="317">
        <v>1440</v>
      </c>
      <c r="H279" s="872">
        <f t="shared" si="2"/>
        <v>0</v>
      </c>
      <c r="I279" s="61"/>
      <c r="J279" s="61"/>
    </row>
    <row r="280" spans="1:10">
      <c r="A280" s="870"/>
      <c r="B280" s="849" t="s">
        <v>1675</v>
      </c>
      <c r="C280" s="899" t="s">
        <v>1382</v>
      </c>
      <c r="D280" s="365" t="s">
        <v>1580</v>
      </c>
      <c r="E280" s="317">
        <v>987.5</v>
      </c>
      <c r="F280" s="365">
        <v>41325</v>
      </c>
      <c r="G280" s="317">
        <v>987.5</v>
      </c>
      <c r="H280" s="872">
        <f t="shared" si="2"/>
        <v>0</v>
      </c>
      <c r="I280" s="61"/>
      <c r="J280" s="61"/>
    </row>
    <row r="281" spans="1:10">
      <c r="A281" s="870"/>
      <c r="B281" s="849" t="s">
        <v>1676</v>
      </c>
      <c r="C281" s="899" t="s">
        <v>1382</v>
      </c>
      <c r="D281" s="365" t="s">
        <v>3</v>
      </c>
      <c r="E281" s="317">
        <v>4207.6000000000004</v>
      </c>
      <c r="F281" s="365">
        <v>41322</v>
      </c>
      <c r="G281" s="317">
        <v>4207.6000000000004</v>
      </c>
      <c r="H281" s="872">
        <f t="shared" si="2"/>
        <v>0</v>
      </c>
      <c r="I281" s="61"/>
      <c r="J281" s="61"/>
    </row>
    <row r="282" spans="1:10">
      <c r="A282" s="870"/>
      <c r="B282" s="849" t="s">
        <v>1677</v>
      </c>
      <c r="C282" s="899" t="s">
        <v>1382</v>
      </c>
      <c r="D282" s="873" t="s">
        <v>1678</v>
      </c>
      <c r="E282" s="874">
        <v>3583</v>
      </c>
      <c r="F282" s="365">
        <v>41325</v>
      </c>
      <c r="G282" s="874">
        <v>3583</v>
      </c>
      <c r="H282" s="872">
        <f t="shared" si="2"/>
        <v>0</v>
      </c>
      <c r="I282" s="61"/>
      <c r="J282" s="61"/>
    </row>
    <row r="283" spans="1:10">
      <c r="A283" s="870"/>
      <c r="B283" s="849" t="s">
        <v>1679</v>
      </c>
      <c r="C283" s="899" t="s">
        <v>1382</v>
      </c>
      <c r="D283" s="365" t="s">
        <v>1417</v>
      </c>
      <c r="E283" s="317">
        <v>5689</v>
      </c>
      <c r="F283" s="365">
        <v>41321</v>
      </c>
      <c r="G283" s="317">
        <v>5689</v>
      </c>
      <c r="H283" s="872">
        <f t="shared" si="2"/>
        <v>0</v>
      </c>
      <c r="I283" s="61"/>
      <c r="J283" s="61"/>
    </row>
    <row r="284" spans="1:10">
      <c r="A284" s="870"/>
      <c r="B284" s="849" t="s">
        <v>1680</v>
      </c>
      <c r="C284" s="899" t="s">
        <v>1382</v>
      </c>
      <c r="D284" s="365" t="s">
        <v>1389</v>
      </c>
      <c r="E284" s="317">
        <v>1281</v>
      </c>
      <c r="F284" s="365">
        <v>41321</v>
      </c>
      <c r="G284" s="317">
        <v>1281</v>
      </c>
      <c r="H284" s="872">
        <f t="shared" si="2"/>
        <v>0</v>
      </c>
      <c r="I284" s="61"/>
      <c r="J284" s="61"/>
    </row>
    <row r="285" spans="1:10">
      <c r="A285" s="870"/>
      <c r="B285" s="849" t="s">
        <v>1681</v>
      </c>
      <c r="C285" s="899" t="s">
        <v>1382</v>
      </c>
      <c r="D285" s="365" t="s">
        <v>1391</v>
      </c>
      <c r="E285" s="317">
        <v>2141.5</v>
      </c>
      <c r="F285" s="365">
        <v>41321</v>
      </c>
      <c r="G285" s="317">
        <v>2141.5</v>
      </c>
      <c r="H285" s="872">
        <f t="shared" si="2"/>
        <v>0</v>
      </c>
      <c r="I285" s="61"/>
      <c r="J285" s="61"/>
    </row>
    <row r="286" spans="1:10">
      <c r="A286" s="870"/>
      <c r="B286" s="849" t="s">
        <v>1682</v>
      </c>
      <c r="C286" s="899" t="s">
        <v>1382</v>
      </c>
      <c r="D286" s="365" t="s">
        <v>695</v>
      </c>
      <c r="E286" s="317">
        <v>1278</v>
      </c>
      <c r="F286" s="365">
        <v>41321</v>
      </c>
      <c r="G286" s="317">
        <v>1278</v>
      </c>
      <c r="H286" s="872">
        <f t="shared" si="2"/>
        <v>0</v>
      </c>
      <c r="I286" s="61"/>
      <c r="J286" s="61"/>
    </row>
    <row r="287" spans="1:10">
      <c r="A287" s="870"/>
      <c r="B287" s="849" t="s">
        <v>1683</v>
      </c>
      <c r="C287" s="899" t="s">
        <v>1382</v>
      </c>
      <c r="D287" s="365" t="s">
        <v>529</v>
      </c>
      <c r="E287" s="317">
        <v>15203</v>
      </c>
      <c r="F287" s="365">
        <v>41329</v>
      </c>
      <c r="G287" s="317">
        <v>15203</v>
      </c>
      <c r="H287" s="872">
        <f t="shared" si="2"/>
        <v>0</v>
      </c>
      <c r="I287" s="61"/>
      <c r="J287" s="61"/>
    </row>
    <row r="288" spans="1:10">
      <c r="A288" s="870"/>
      <c r="B288" s="849" t="s">
        <v>1684</v>
      </c>
      <c r="C288" s="899" t="s">
        <v>1382</v>
      </c>
      <c r="D288" s="875" t="s">
        <v>1081</v>
      </c>
      <c r="E288" s="138">
        <v>0</v>
      </c>
      <c r="F288" s="365"/>
      <c r="H288" s="872">
        <f t="shared" si="2"/>
        <v>0</v>
      </c>
      <c r="I288" s="61"/>
      <c r="J288" s="61"/>
    </row>
    <row r="289" spans="1:15">
      <c r="A289" s="870"/>
      <c r="B289" s="849" t="s">
        <v>1685</v>
      </c>
      <c r="C289" s="899" t="s">
        <v>1382</v>
      </c>
      <c r="D289" s="365" t="s">
        <v>94</v>
      </c>
      <c r="E289" s="317">
        <v>5276</v>
      </c>
      <c r="F289" s="365">
        <v>41321</v>
      </c>
      <c r="G289" s="317">
        <v>5276</v>
      </c>
      <c r="H289" s="872">
        <f t="shared" si="2"/>
        <v>0</v>
      </c>
      <c r="I289" s="61"/>
      <c r="J289" s="61"/>
    </row>
    <row r="290" spans="1:15">
      <c r="A290" s="870"/>
      <c r="B290" s="849" t="s">
        <v>1686</v>
      </c>
      <c r="C290" s="899" t="s">
        <v>1382</v>
      </c>
      <c r="D290" s="365" t="s">
        <v>1345</v>
      </c>
      <c r="E290" s="317">
        <v>1775.5</v>
      </c>
      <c r="F290" s="365">
        <v>41321</v>
      </c>
      <c r="G290" s="317">
        <v>1775.5</v>
      </c>
      <c r="H290" s="872">
        <f t="shared" si="2"/>
        <v>0</v>
      </c>
      <c r="I290" s="61"/>
      <c r="J290" s="61"/>
    </row>
    <row r="291" spans="1:15">
      <c r="A291" s="870"/>
      <c r="B291" s="849" t="s">
        <v>1687</v>
      </c>
      <c r="C291" s="899" t="s">
        <v>1382</v>
      </c>
      <c r="D291" s="365" t="s">
        <v>1397</v>
      </c>
      <c r="E291" s="317">
        <v>1288.5999999999999</v>
      </c>
      <c r="F291" s="365">
        <v>41321</v>
      </c>
      <c r="G291" s="317">
        <v>1288.5999999999999</v>
      </c>
      <c r="H291" s="872">
        <f t="shared" si="2"/>
        <v>0</v>
      </c>
      <c r="I291" s="61"/>
      <c r="J291" s="61"/>
    </row>
    <row r="292" spans="1:15">
      <c r="A292" s="870"/>
      <c r="B292" s="849" t="s">
        <v>1688</v>
      </c>
      <c r="C292" s="899" t="s">
        <v>1382</v>
      </c>
      <c r="D292" s="365" t="s">
        <v>1397</v>
      </c>
      <c r="E292" s="317">
        <v>783.6</v>
      </c>
      <c r="F292" s="365">
        <v>41321</v>
      </c>
      <c r="G292" s="317">
        <v>783.6</v>
      </c>
      <c r="H292" s="872">
        <f t="shared" si="2"/>
        <v>0</v>
      </c>
      <c r="I292" s="61"/>
      <c r="J292" s="61"/>
      <c r="L292" s="346"/>
      <c r="M292" s="346"/>
      <c r="N292" s="346"/>
      <c r="O292" s="346"/>
    </row>
    <row r="293" spans="1:15">
      <c r="A293" s="870"/>
      <c r="B293" s="849" t="s">
        <v>1689</v>
      </c>
      <c r="C293" s="899" t="s">
        <v>1382</v>
      </c>
      <c r="D293" s="878" t="s">
        <v>1393</v>
      </c>
      <c r="E293" s="879">
        <v>2760</v>
      </c>
      <c r="F293" s="365">
        <v>41330</v>
      </c>
      <c r="G293" s="879">
        <v>2760</v>
      </c>
      <c r="H293" s="872">
        <f t="shared" si="2"/>
        <v>0</v>
      </c>
      <c r="I293" s="61"/>
      <c r="J293" s="61"/>
      <c r="L293" s="346"/>
      <c r="M293" s="346"/>
      <c r="N293" s="346"/>
      <c r="O293" s="346"/>
    </row>
    <row r="294" spans="1:15">
      <c r="A294" s="870"/>
      <c r="B294" s="849" t="s">
        <v>1690</v>
      </c>
      <c r="C294" s="899" t="s">
        <v>1382</v>
      </c>
      <c r="D294" s="365" t="s">
        <v>128</v>
      </c>
      <c r="E294" s="317">
        <v>639.6</v>
      </c>
      <c r="F294" s="369"/>
      <c r="H294" s="872">
        <f t="shared" si="2"/>
        <v>639.6</v>
      </c>
      <c r="I294" s="61"/>
      <c r="J294" s="61"/>
      <c r="L294" s="346"/>
      <c r="M294" s="346"/>
      <c r="N294" s="346"/>
      <c r="O294" s="346"/>
    </row>
    <row r="295" spans="1:15">
      <c r="A295" s="870"/>
      <c r="B295" s="849" t="s">
        <v>1691</v>
      </c>
      <c r="C295" s="899" t="s">
        <v>1382</v>
      </c>
      <c r="D295" s="365" t="s">
        <v>128</v>
      </c>
      <c r="E295" s="317">
        <v>525.79999999999995</v>
      </c>
      <c r="F295" s="365"/>
      <c r="H295" s="872">
        <f t="shared" si="2"/>
        <v>525.79999999999995</v>
      </c>
      <c r="I295" s="61"/>
      <c r="J295" s="61"/>
      <c r="L295" s="346"/>
      <c r="M295" s="346"/>
      <c r="N295" s="346"/>
      <c r="O295" s="346"/>
    </row>
    <row r="296" spans="1:15">
      <c r="A296" s="870"/>
      <c r="B296" s="849" t="s">
        <v>1692</v>
      </c>
      <c r="C296" s="899" t="s">
        <v>1382</v>
      </c>
      <c r="D296" s="365" t="s">
        <v>11</v>
      </c>
      <c r="E296" s="317">
        <v>12332</v>
      </c>
      <c r="F296" s="365">
        <v>41328</v>
      </c>
      <c r="G296" s="317">
        <v>12332</v>
      </c>
      <c r="H296" s="872">
        <f t="shared" si="2"/>
        <v>0</v>
      </c>
      <c r="I296" s="61"/>
      <c r="J296" s="61"/>
      <c r="L296" s="346"/>
      <c r="M296" s="346"/>
      <c r="N296" s="346"/>
      <c r="O296" s="346"/>
    </row>
    <row r="297" spans="1:15">
      <c r="A297" s="870">
        <v>41322</v>
      </c>
      <c r="B297" s="849" t="s">
        <v>1693</v>
      </c>
      <c r="C297" s="899" t="s">
        <v>1382</v>
      </c>
      <c r="D297" s="365" t="s">
        <v>1414</v>
      </c>
      <c r="E297" s="317">
        <v>3330</v>
      </c>
      <c r="F297" s="365">
        <v>41322</v>
      </c>
      <c r="G297" s="317">
        <v>3330</v>
      </c>
      <c r="H297" s="872">
        <f t="shared" si="2"/>
        <v>0</v>
      </c>
      <c r="I297" s="61"/>
      <c r="J297" s="61"/>
      <c r="L297" s="346"/>
      <c r="M297" s="346"/>
      <c r="N297" s="346"/>
      <c r="O297" s="346"/>
    </row>
    <row r="298" spans="1:15">
      <c r="A298" s="870"/>
      <c r="B298" s="849" t="s">
        <v>1694</v>
      </c>
      <c r="C298" s="899" t="s">
        <v>1382</v>
      </c>
      <c r="D298" s="876" t="s">
        <v>3</v>
      </c>
      <c r="E298" s="877">
        <v>3792</v>
      </c>
      <c r="F298" s="365">
        <v>41322</v>
      </c>
      <c r="G298" s="317">
        <v>3792</v>
      </c>
      <c r="H298" s="872">
        <f t="shared" si="2"/>
        <v>0</v>
      </c>
      <c r="I298" s="61"/>
      <c r="J298" s="61"/>
      <c r="L298" s="346"/>
      <c r="M298" s="346"/>
      <c r="N298" s="346"/>
      <c r="O298" s="346"/>
    </row>
    <row r="299" spans="1:15">
      <c r="A299" s="870"/>
      <c r="B299" s="849" t="s">
        <v>1695</v>
      </c>
      <c r="C299" s="899" t="s">
        <v>1382</v>
      </c>
      <c r="D299" s="878" t="s">
        <v>1474</v>
      </c>
      <c r="E299" s="879">
        <v>276.5</v>
      </c>
      <c r="F299" s="365">
        <v>41322</v>
      </c>
      <c r="G299" s="317">
        <v>276.5</v>
      </c>
      <c r="H299" s="872">
        <f t="shared" si="2"/>
        <v>0</v>
      </c>
      <c r="I299" s="61"/>
      <c r="J299" s="61"/>
      <c r="L299" s="346"/>
      <c r="M299" s="346"/>
      <c r="N299" s="346"/>
      <c r="O299" s="346"/>
    </row>
    <row r="300" spans="1:15">
      <c r="A300" s="870"/>
      <c r="B300" s="849" t="s">
        <v>1696</v>
      </c>
      <c r="C300" s="899" t="s">
        <v>1382</v>
      </c>
      <c r="D300" s="365" t="s">
        <v>1513</v>
      </c>
      <c r="E300" s="317">
        <v>3276</v>
      </c>
      <c r="F300" s="365">
        <v>41322</v>
      </c>
      <c r="G300" s="317">
        <v>3276</v>
      </c>
      <c r="H300" s="872">
        <f t="shared" si="2"/>
        <v>0</v>
      </c>
      <c r="I300" s="61"/>
      <c r="J300" s="61"/>
      <c r="L300" s="346"/>
      <c r="M300" s="346"/>
      <c r="N300" s="346"/>
      <c r="O300" s="346"/>
    </row>
    <row r="301" spans="1:15">
      <c r="A301" s="870"/>
      <c r="B301" s="849" t="s">
        <v>1697</v>
      </c>
      <c r="C301" s="899" t="s">
        <v>1382</v>
      </c>
      <c r="D301" s="365" t="s">
        <v>1391</v>
      </c>
      <c r="E301" s="317">
        <v>1295</v>
      </c>
      <c r="F301" s="365">
        <v>41322</v>
      </c>
      <c r="G301" s="317">
        <v>1295</v>
      </c>
      <c r="H301" s="872">
        <f t="shared" si="2"/>
        <v>0</v>
      </c>
      <c r="I301" s="61"/>
      <c r="J301" s="61"/>
      <c r="L301" s="346"/>
      <c r="M301" s="346"/>
      <c r="N301" s="346"/>
      <c r="O301" s="346"/>
    </row>
    <row r="302" spans="1:15">
      <c r="A302" s="870"/>
      <c r="B302" s="849" t="s">
        <v>1698</v>
      </c>
      <c r="C302" s="899" t="s">
        <v>1382</v>
      </c>
      <c r="D302" s="365" t="s">
        <v>529</v>
      </c>
      <c r="E302" s="317">
        <v>5101.5</v>
      </c>
      <c r="F302" s="365">
        <v>41329</v>
      </c>
      <c r="G302" s="317">
        <v>5101.5</v>
      </c>
      <c r="H302" s="872">
        <f t="shared" si="2"/>
        <v>0</v>
      </c>
      <c r="I302" s="61"/>
      <c r="J302" s="61"/>
      <c r="L302" s="346"/>
      <c r="M302" s="346"/>
      <c r="N302" s="346"/>
      <c r="O302" s="346"/>
    </row>
    <row r="303" spans="1:15">
      <c r="A303" s="870"/>
      <c r="B303" s="894"/>
      <c r="C303" s="894"/>
      <c r="D303" s="365" t="s">
        <v>607</v>
      </c>
      <c r="F303" s="365"/>
      <c r="H303" s="872">
        <f t="shared" si="2"/>
        <v>0</v>
      </c>
      <c r="I303" s="61"/>
      <c r="J303" s="61"/>
      <c r="L303" s="346"/>
      <c r="M303" s="346"/>
      <c r="N303" s="346"/>
      <c r="O303" s="346"/>
    </row>
    <row r="304" spans="1:15">
      <c r="B304" s="895"/>
      <c r="C304" s="895"/>
      <c r="D304" s="365" t="s">
        <v>615</v>
      </c>
      <c r="F304" s="365"/>
      <c r="H304" s="872">
        <f t="shared" si="2"/>
        <v>0</v>
      </c>
      <c r="I304" s="61"/>
      <c r="J304" s="61"/>
      <c r="L304" s="346"/>
      <c r="M304" s="346"/>
      <c r="N304" s="346"/>
      <c r="O304" s="346"/>
    </row>
    <row r="305" spans="1:15">
      <c r="B305" s="895"/>
      <c r="C305" s="895"/>
      <c r="D305" s="365" t="s">
        <v>614</v>
      </c>
      <c r="F305" s="365"/>
      <c r="H305" s="872"/>
      <c r="I305" s="61"/>
      <c r="J305" s="61"/>
      <c r="L305" s="346"/>
      <c r="M305" s="346"/>
      <c r="N305" s="346"/>
      <c r="O305" s="346"/>
    </row>
    <row r="306" spans="1:15" ht="18.75">
      <c r="A306" s="1984" t="str">
        <f>A245</f>
        <v>REMISIONES DE    FEBRERO      2 0  1 3</v>
      </c>
      <c r="B306" s="1984"/>
      <c r="C306" s="1984"/>
      <c r="D306" s="1984"/>
      <c r="E306" s="1984"/>
      <c r="F306" s="1984"/>
      <c r="I306" s="61"/>
      <c r="J306" s="61"/>
      <c r="L306" s="346"/>
      <c r="M306" s="346"/>
      <c r="N306" s="346"/>
      <c r="O306" s="346"/>
    </row>
    <row r="307" spans="1:15" ht="35.25" thickBot="1">
      <c r="A307" s="896" t="s">
        <v>0</v>
      </c>
      <c r="B307" s="50" t="s">
        <v>1</v>
      </c>
      <c r="C307" s="50"/>
      <c r="D307" s="60" t="s">
        <v>1380</v>
      </c>
      <c r="E307" s="47" t="s">
        <v>2</v>
      </c>
      <c r="F307" s="6" t="s">
        <v>6</v>
      </c>
      <c r="G307" s="55" t="s">
        <v>7</v>
      </c>
      <c r="H307" s="897" t="s">
        <v>8</v>
      </c>
      <c r="I307" s="61"/>
      <c r="J307" s="61"/>
      <c r="L307" s="346"/>
      <c r="M307" s="346"/>
      <c r="N307" s="346"/>
      <c r="O307" s="346"/>
    </row>
    <row r="308" spans="1:15" ht="16.5" thickTop="1">
      <c r="A308" s="870"/>
      <c r="B308" s="900" t="s">
        <v>1699</v>
      </c>
      <c r="C308" s="899" t="s">
        <v>1382</v>
      </c>
      <c r="D308" s="365" t="s">
        <v>4</v>
      </c>
      <c r="E308" s="317">
        <v>452</v>
      </c>
      <c r="F308" s="365">
        <v>41323</v>
      </c>
      <c r="G308" s="317">
        <v>452</v>
      </c>
      <c r="H308" s="872">
        <f t="shared" si="2"/>
        <v>0</v>
      </c>
      <c r="I308" s="61"/>
      <c r="J308" s="61"/>
      <c r="L308" s="346"/>
      <c r="M308" s="346"/>
      <c r="N308" s="346"/>
      <c r="O308" s="346"/>
    </row>
    <row r="309" spans="1:15">
      <c r="A309" s="870"/>
      <c r="B309" s="849" t="s">
        <v>1700</v>
      </c>
      <c r="C309" s="899" t="s">
        <v>1382</v>
      </c>
      <c r="D309" s="365" t="s">
        <v>1393</v>
      </c>
      <c r="E309" s="317">
        <v>2760</v>
      </c>
      <c r="F309" s="365">
        <v>41330</v>
      </c>
      <c r="G309" s="317">
        <v>2760</v>
      </c>
      <c r="H309" s="872">
        <f t="shared" si="2"/>
        <v>0</v>
      </c>
      <c r="I309" s="61"/>
      <c r="J309" s="61"/>
      <c r="L309" s="346"/>
      <c r="M309" s="346"/>
      <c r="N309" s="346"/>
      <c r="O309" s="346"/>
    </row>
    <row r="310" spans="1:15">
      <c r="A310" s="870"/>
      <c r="B310" s="849" t="s">
        <v>1701</v>
      </c>
      <c r="C310" s="899" t="s">
        <v>1382</v>
      </c>
      <c r="D310" s="365" t="s">
        <v>1457</v>
      </c>
      <c r="E310" s="317">
        <v>7219</v>
      </c>
      <c r="F310" s="365">
        <v>41322</v>
      </c>
      <c r="G310" s="317">
        <v>7219</v>
      </c>
      <c r="H310" s="872">
        <f t="shared" si="2"/>
        <v>0</v>
      </c>
      <c r="I310" s="61"/>
      <c r="J310" s="61"/>
      <c r="L310" s="346"/>
      <c r="M310" s="346"/>
      <c r="N310" s="346"/>
      <c r="O310" s="346"/>
    </row>
    <row r="311" spans="1:15">
      <c r="A311" s="870"/>
      <c r="B311" s="900" t="s">
        <v>1702</v>
      </c>
      <c r="C311" s="899" t="s">
        <v>1382</v>
      </c>
      <c r="D311" s="365" t="s">
        <v>1428</v>
      </c>
      <c r="E311" s="317">
        <v>1747</v>
      </c>
      <c r="F311" s="365">
        <v>41322</v>
      </c>
      <c r="G311" s="317">
        <v>1747</v>
      </c>
      <c r="H311" s="872">
        <f t="shared" si="2"/>
        <v>0</v>
      </c>
      <c r="I311" s="61"/>
      <c r="J311" s="61"/>
      <c r="L311" s="346"/>
      <c r="M311" s="346"/>
      <c r="N311" s="346"/>
      <c r="O311" s="346"/>
    </row>
    <row r="312" spans="1:15">
      <c r="A312" s="870"/>
      <c r="B312" s="849" t="s">
        <v>1703</v>
      </c>
      <c r="C312" s="899" t="s">
        <v>1382</v>
      </c>
      <c r="D312" s="365" t="s">
        <v>1345</v>
      </c>
      <c r="E312" s="317">
        <v>3943.5</v>
      </c>
      <c r="F312" s="365">
        <v>41322</v>
      </c>
      <c r="G312" s="317">
        <v>3943.5</v>
      </c>
      <c r="H312" s="872">
        <f t="shared" si="2"/>
        <v>0</v>
      </c>
      <c r="I312" s="61"/>
      <c r="J312" s="61"/>
      <c r="L312" s="346"/>
      <c r="M312" s="346"/>
      <c r="N312" s="346"/>
      <c r="O312" s="346"/>
    </row>
    <row r="313" spans="1:15">
      <c r="A313" s="870"/>
      <c r="B313" s="849" t="s">
        <v>1704</v>
      </c>
      <c r="C313" s="899" t="s">
        <v>1382</v>
      </c>
      <c r="D313" s="365" t="s">
        <v>808</v>
      </c>
      <c r="E313" s="317">
        <v>557</v>
      </c>
      <c r="F313" s="365">
        <v>41322</v>
      </c>
      <c r="G313" s="317">
        <v>557</v>
      </c>
      <c r="H313" s="872">
        <f t="shared" si="2"/>
        <v>0</v>
      </c>
      <c r="I313" s="61"/>
      <c r="J313" s="61"/>
      <c r="L313" s="346"/>
      <c r="M313" s="346"/>
      <c r="N313" s="346"/>
      <c r="O313" s="346"/>
    </row>
    <row r="314" spans="1:15">
      <c r="A314" s="870"/>
      <c r="B314" s="900" t="s">
        <v>1705</v>
      </c>
      <c r="C314" s="899" t="s">
        <v>1382</v>
      </c>
      <c r="D314" s="365" t="s">
        <v>1426</v>
      </c>
      <c r="E314" s="317">
        <v>1092</v>
      </c>
      <c r="F314" s="365">
        <v>41322</v>
      </c>
      <c r="G314" s="317">
        <v>1092</v>
      </c>
      <c r="H314" s="872">
        <f t="shared" si="2"/>
        <v>0</v>
      </c>
      <c r="I314" s="61"/>
      <c r="J314" s="61"/>
      <c r="L314" s="346"/>
      <c r="M314" s="346"/>
      <c r="N314" s="346"/>
      <c r="O314" s="346"/>
    </row>
    <row r="315" spans="1:15">
      <c r="A315" s="870"/>
      <c r="B315" s="849" t="s">
        <v>1706</v>
      </c>
      <c r="C315" s="899" t="s">
        <v>1382</v>
      </c>
      <c r="D315" s="365" t="s">
        <v>1389</v>
      </c>
      <c r="E315" s="317">
        <v>1334</v>
      </c>
      <c r="F315" s="365">
        <v>41322</v>
      </c>
      <c r="G315" s="317">
        <v>1334</v>
      </c>
      <c r="H315" s="872">
        <f t="shared" si="2"/>
        <v>0</v>
      </c>
      <c r="I315" s="61"/>
      <c r="J315" s="61"/>
      <c r="L315" s="346"/>
      <c r="M315" s="346"/>
      <c r="N315" s="346"/>
      <c r="O315" s="346"/>
    </row>
    <row r="316" spans="1:15">
      <c r="A316" s="870"/>
      <c r="B316" s="849" t="s">
        <v>1707</v>
      </c>
      <c r="C316" s="899" t="s">
        <v>1382</v>
      </c>
      <c r="D316" s="365" t="s">
        <v>94</v>
      </c>
      <c r="E316" s="317">
        <v>6162</v>
      </c>
      <c r="F316" s="365">
        <v>41322</v>
      </c>
      <c r="G316" s="317">
        <v>6162</v>
      </c>
      <c r="H316" s="872">
        <f t="shared" si="2"/>
        <v>0</v>
      </c>
      <c r="I316" s="61"/>
      <c r="J316" s="61"/>
      <c r="L316" s="346"/>
      <c r="M316" s="346"/>
      <c r="N316" s="346"/>
      <c r="O316" s="346"/>
    </row>
    <row r="317" spans="1:15">
      <c r="A317" s="870"/>
      <c r="B317" s="900" t="s">
        <v>1708</v>
      </c>
      <c r="C317" s="899" t="s">
        <v>1382</v>
      </c>
      <c r="D317" s="365" t="s">
        <v>1397</v>
      </c>
      <c r="E317" s="317">
        <v>545</v>
      </c>
      <c r="F317" s="365">
        <v>41322</v>
      </c>
      <c r="G317" s="317">
        <v>545</v>
      </c>
      <c r="H317" s="872">
        <f t="shared" si="2"/>
        <v>0</v>
      </c>
      <c r="I317" s="61"/>
      <c r="J317" s="61"/>
      <c r="L317" s="346"/>
      <c r="M317" s="346"/>
      <c r="N317" s="346"/>
      <c r="O317" s="346"/>
    </row>
    <row r="318" spans="1:15">
      <c r="A318" s="870"/>
      <c r="B318" s="849" t="s">
        <v>1709</v>
      </c>
      <c r="C318" s="899" t="s">
        <v>1382</v>
      </c>
      <c r="D318" s="365" t="s">
        <v>1395</v>
      </c>
      <c r="E318" s="317">
        <v>776</v>
      </c>
      <c r="F318" s="365">
        <v>41322</v>
      </c>
      <c r="G318" s="317">
        <v>776</v>
      </c>
      <c r="H318" s="872">
        <f t="shared" si="2"/>
        <v>0</v>
      </c>
      <c r="I318" s="61"/>
      <c r="J318" s="61"/>
      <c r="L318" s="346"/>
      <c r="M318" s="346"/>
      <c r="N318" s="346"/>
      <c r="O318" s="346"/>
    </row>
    <row r="319" spans="1:15">
      <c r="A319" s="870">
        <v>41323</v>
      </c>
      <c r="B319" s="849" t="s">
        <v>1710</v>
      </c>
      <c r="C319" s="899" t="s">
        <v>1382</v>
      </c>
      <c r="D319" s="876" t="s">
        <v>1414</v>
      </c>
      <c r="E319" s="877">
        <v>2220</v>
      </c>
      <c r="F319" s="365">
        <v>41323</v>
      </c>
      <c r="G319" s="877">
        <v>2220</v>
      </c>
      <c r="H319" s="872">
        <f t="shared" si="2"/>
        <v>0</v>
      </c>
      <c r="I319" s="61"/>
      <c r="J319" s="61"/>
      <c r="L319" s="346"/>
      <c r="M319" s="346"/>
      <c r="N319" s="346"/>
      <c r="O319" s="346"/>
    </row>
    <row r="320" spans="1:15">
      <c r="A320" s="870"/>
      <c r="B320" s="900" t="s">
        <v>1711</v>
      </c>
      <c r="C320" s="899" t="s">
        <v>1382</v>
      </c>
      <c r="D320" s="365" t="s">
        <v>128</v>
      </c>
      <c r="E320" s="317">
        <v>186</v>
      </c>
      <c r="F320" s="365"/>
      <c r="H320" s="872">
        <f t="shared" si="2"/>
        <v>186</v>
      </c>
      <c r="I320" s="61"/>
      <c r="J320" s="61"/>
      <c r="L320" s="346"/>
      <c r="M320" s="346"/>
      <c r="N320" s="346"/>
      <c r="O320" s="346"/>
    </row>
    <row r="321" spans="1:15">
      <c r="A321" s="870"/>
      <c r="B321" s="849" t="s">
        <v>1712</v>
      </c>
      <c r="C321" s="899" t="s">
        <v>1382</v>
      </c>
      <c r="D321" s="873" t="s">
        <v>1417</v>
      </c>
      <c r="E321" s="874">
        <v>429.5</v>
      </c>
      <c r="F321" s="892">
        <v>41331</v>
      </c>
      <c r="G321" s="889">
        <v>429.5</v>
      </c>
      <c r="H321" s="872">
        <f t="shared" si="2"/>
        <v>0</v>
      </c>
      <c r="I321" s="61"/>
      <c r="J321" s="61"/>
      <c r="L321" s="346"/>
      <c r="M321" s="346"/>
      <c r="N321" s="346"/>
      <c r="O321" s="346"/>
    </row>
    <row r="322" spans="1:15">
      <c r="A322" s="870"/>
      <c r="B322" s="849" t="s">
        <v>1713</v>
      </c>
      <c r="C322" s="899" t="s">
        <v>1382</v>
      </c>
      <c r="D322" s="365" t="s">
        <v>529</v>
      </c>
      <c r="E322" s="317">
        <v>862.5</v>
      </c>
      <c r="F322" s="365">
        <v>41323</v>
      </c>
      <c r="G322" s="317">
        <v>862.5</v>
      </c>
      <c r="H322" s="872">
        <f t="shared" si="2"/>
        <v>0</v>
      </c>
      <c r="I322" s="61"/>
      <c r="J322" s="61"/>
      <c r="L322" s="346"/>
      <c r="M322" s="346"/>
      <c r="N322" s="346"/>
      <c r="O322" s="346"/>
    </row>
    <row r="323" spans="1:15">
      <c r="A323" s="870"/>
      <c r="B323" s="900" t="s">
        <v>1714</v>
      </c>
      <c r="C323" s="899" t="s">
        <v>1382</v>
      </c>
      <c r="D323" s="365" t="s">
        <v>1393</v>
      </c>
      <c r="E323" s="317">
        <v>1380</v>
      </c>
      <c r="F323" s="365"/>
      <c r="H323" s="872">
        <f t="shared" si="2"/>
        <v>1380</v>
      </c>
      <c r="I323" s="61"/>
      <c r="J323" s="61"/>
      <c r="L323" s="346"/>
      <c r="M323" s="346"/>
      <c r="N323" s="346"/>
      <c r="O323" s="346"/>
    </row>
    <row r="324" spans="1:15">
      <c r="A324" s="870"/>
      <c r="B324" s="849" t="s">
        <v>1715</v>
      </c>
      <c r="C324" s="899" t="s">
        <v>1382</v>
      </c>
      <c r="D324" s="873" t="s">
        <v>1395</v>
      </c>
      <c r="E324" s="874">
        <v>422</v>
      </c>
      <c r="F324" s="365">
        <v>41323</v>
      </c>
      <c r="G324" s="874">
        <v>422</v>
      </c>
      <c r="H324" s="872">
        <f t="shared" si="2"/>
        <v>0</v>
      </c>
      <c r="I324" s="61"/>
      <c r="J324" s="61"/>
      <c r="L324" s="346"/>
      <c r="M324" s="346"/>
      <c r="N324" s="346"/>
      <c r="O324" s="346"/>
    </row>
    <row r="325" spans="1:15">
      <c r="A325" s="870"/>
      <c r="B325" s="849" t="s">
        <v>1716</v>
      </c>
      <c r="C325" s="899" t="s">
        <v>1382</v>
      </c>
      <c r="D325" s="873" t="s">
        <v>1470</v>
      </c>
      <c r="E325" s="874">
        <v>1546.9</v>
      </c>
      <c r="F325" s="365">
        <v>41323</v>
      </c>
      <c r="G325" s="874">
        <v>1546.9</v>
      </c>
      <c r="H325" s="872">
        <f t="shared" si="2"/>
        <v>0</v>
      </c>
      <c r="I325" s="61"/>
      <c r="J325" s="61"/>
      <c r="L325" s="346"/>
      <c r="M325" s="346"/>
      <c r="N325" s="346"/>
      <c r="O325" s="346"/>
    </row>
    <row r="326" spans="1:15">
      <c r="A326" s="870"/>
      <c r="B326" s="900" t="s">
        <v>1717</v>
      </c>
      <c r="C326" s="899" t="s">
        <v>1382</v>
      </c>
      <c r="D326" s="365" t="s">
        <v>722</v>
      </c>
      <c r="E326" s="317">
        <v>3356</v>
      </c>
      <c r="F326" s="365">
        <v>41328</v>
      </c>
      <c r="G326" s="317">
        <v>3356</v>
      </c>
      <c r="H326" s="872">
        <f t="shared" si="2"/>
        <v>0</v>
      </c>
      <c r="I326" s="61"/>
      <c r="J326" s="61"/>
      <c r="L326" s="346"/>
      <c r="M326" s="346"/>
      <c r="N326" s="346"/>
      <c r="O326" s="346"/>
    </row>
    <row r="327" spans="1:15">
      <c r="A327" s="870"/>
      <c r="B327" s="849" t="s">
        <v>1718</v>
      </c>
      <c r="C327" s="899" t="s">
        <v>1382</v>
      </c>
      <c r="D327" s="365" t="s">
        <v>1391</v>
      </c>
      <c r="E327" s="317">
        <v>900</v>
      </c>
      <c r="F327" s="365">
        <v>41324</v>
      </c>
      <c r="G327" s="317">
        <v>900</v>
      </c>
      <c r="H327" s="872">
        <f t="shared" si="2"/>
        <v>0</v>
      </c>
      <c r="I327" s="61"/>
      <c r="J327" s="61"/>
      <c r="L327" s="346"/>
      <c r="M327" s="346"/>
      <c r="N327" s="346"/>
      <c r="O327" s="346"/>
    </row>
    <row r="328" spans="1:15">
      <c r="A328" s="870"/>
      <c r="B328" s="849" t="s">
        <v>1719</v>
      </c>
      <c r="C328" s="899" t="s">
        <v>1382</v>
      </c>
      <c r="D328" s="365" t="s">
        <v>808</v>
      </c>
      <c r="E328" s="317">
        <v>915</v>
      </c>
      <c r="F328" s="365">
        <v>41323</v>
      </c>
      <c r="G328" s="317">
        <v>915</v>
      </c>
      <c r="H328" s="872">
        <f t="shared" si="2"/>
        <v>0</v>
      </c>
      <c r="I328" s="61"/>
      <c r="J328" s="61"/>
      <c r="L328" s="346"/>
      <c r="M328" s="346"/>
      <c r="N328" s="346"/>
      <c r="O328" s="346"/>
    </row>
    <row r="329" spans="1:15">
      <c r="A329" s="870"/>
      <c r="B329" s="900" t="s">
        <v>1720</v>
      </c>
      <c r="C329" s="899" t="s">
        <v>1382</v>
      </c>
      <c r="D329" s="365" t="s">
        <v>1548</v>
      </c>
      <c r="E329" s="317">
        <v>510</v>
      </c>
      <c r="F329" s="365">
        <v>41323</v>
      </c>
      <c r="G329" s="317">
        <v>510</v>
      </c>
      <c r="H329" s="872">
        <f t="shared" si="2"/>
        <v>0</v>
      </c>
      <c r="I329" s="61"/>
      <c r="J329" s="61"/>
      <c r="L329" s="346"/>
      <c r="M329" s="346"/>
      <c r="N329" s="346"/>
      <c r="O329" s="346"/>
    </row>
    <row r="330" spans="1:15">
      <c r="A330" s="870"/>
      <c r="B330" s="849" t="s">
        <v>1721</v>
      </c>
      <c r="C330" s="899" t="s">
        <v>1382</v>
      </c>
      <c r="D330" s="365" t="s">
        <v>94</v>
      </c>
      <c r="E330" s="317">
        <v>5467</v>
      </c>
      <c r="F330" s="365">
        <v>41323</v>
      </c>
      <c r="G330" s="317">
        <v>5467</v>
      </c>
      <c r="H330" s="872">
        <f t="shared" si="2"/>
        <v>0</v>
      </c>
      <c r="I330" s="61"/>
      <c r="J330" s="61"/>
      <c r="L330" s="346"/>
      <c r="M330" s="346"/>
      <c r="N330" s="346"/>
      <c r="O330" s="346"/>
    </row>
    <row r="331" spans="1:15">
      <c r="A331" s="870"/>
      <c r="B331" s="849" t="s">
        <v>1722</v>
      </c>
      <c r="C331" s="899" t="s">
        <v>1382</v>
      </c>
      <c r="D331" s="365" t="s">
        <v>838</v>
      </c>
      <c r="E331" s="317">
        <v>319</v>
      </c>
      <c r="F331" s="365">
        <v>41323</v>
      </c>
      <c r="G331" s="317">
        <v>319</v>
      </c>
      <c r="H331" s="872">
        <f t="shared" si="2"/>
        <v>0</v>
      </c>
      <c r="I331" s="61"/>
      <c r="J331" s="61"/>
      <c r="L331" s="346"/>
      <c r="M331" s="346"/>
      <c r="N331" s="346"/>
      <c r="O331" s="346"/>
    </row>
    <row r="332" spans="1:15">
      <c r="A332" s="870"/>
      <c r="B332" s="900" t="s">
        <v>1723</v>
      </c>
      <c r="C332" s="899" t="s">
        <v>1382</v>
      </c>
      <c r="D332" s="365" t="s">
        <v>1345</v>
      </c>
      <c r="E332" s="317">
        <v>1732.5</v>
      </c>
      <c r="F332" s="365">
        <v>41323</v>
      </c>
      <c r="G332" s="317">
        <v>1732.5</v>
      </c>
      <c r="H332" s="872">
        <f t="shared" si="2"/>
        <v>0</v>
      </c>
      <c r="I332" s="61"/>
      <c r="J332" s="61"/>
      <c r="L332" s="346"/>
      <c r="M332" s="346"/>
      <c r="N332" s="346"/>
      <c r="O332" s="346"/>
    </row>
    <row r="333" spans="1:15">
      <c r="A333" s="870"/>
      <c r="B333" s="849" t="s">
        <v>1724</v>
      </c>
      <c r="C333" s="899" t="s">
        <v>1382</v>
      </c>
      <c r="D333" s="365" t="s">
        <v>128</v>
      </c>
      <c r="E333" s="317">
        <v>1057</v>
      </c>
      <c r="F333" s="365"/>
      <c r="H333" s="872">
        <f t="shared" si="2"/>
        <v>1057</v>
      </c>
      <c r="I333" s="61"/>
      <c r="J333" s="61"/>
      <c r="L333" s="346"/>
      <c r="M333" s="346"/>
      <c r="N333" s="346"/>
      <c r="O333" s="346"/>
    </row>
    <row r="334" spans="1:15">
      <c r="A334" s="870"/>
      <c r="B334" s="849" t="s">
        <v>1725</v>
      </c>
      <c r="C334" s="899" t="s">
        <v>1382</v>
      </c>
      <c r="D334" s="365" t="s">
        <v>1525</v>
      </c>
      <c r="E334" s="317">
        <v>457</v>
      </c>
      <c r="F334" s="365">
        <v>41323</v>
      </c>
      <c r="G334" s="317">
        <v>457</v>
      </c>
      <c r="H334" s="872">
        <f t="shared" si="2"/>
        <v>0</v>
      </c>
      <c r="I334" s="61"/>
      <c r="J334" s="61"/>
      <c r="L334" s="346"/>
      <c r="M334" s="346"/>
      <c r="N334" s="346"/>
      <c r="O334" s="346"/>
    </row>
    <row r="335" spans="1:15">
      <c r="A335" s="870"/>
      <c r="B335" s="900" t="s">
        <v>1726</v>
      </c>
      <c r="C335" s="899" t="s">
        <v>1382</v>
      </c>
      <c r="D335" s="365" t="s">
        <v>1515</v>
      </c>
      <c r="E335" s="317">
        <v>1440</v>
      </c>
      <c r="F335" s="365">
        <v>41323</v>
      </c>
      <c r="G335" s="317">
        <v>1440</v>
      </c>
      <c r="H335" s="872">
        <f t="shared" si="2"/>
        <v>0</v>
      </c>
      <c r="I335" s="61"/>
      <c r="J335" s="61"/>
      <c r="L335" s="346"/>
      <c r="M335" s="346"/>
      <c r="N335" s="346"/>
      <c r="O335" s="346"/>
    </row>
    <row r="336" spans="1:15">
      <c r="A336" s="870"/>
      <c r="B336" s="849" t="s">
        <v>1727</v>
      </c>
      <c r="C336" s="899" t="s">
        <v>1382</v>
      </c>
      <c r="D336" s="365" t="s">
        <v>1414</v>
      </c>
      <c r="E336" s="317">
        <v>1581</v>
      </c>
      <c r="F336" s="365">
        <v>41324</v>
      </c>
      <c r="G336" s="317">
        <v>1581</v>
      </c>
      <c r="H336" s="872">
        <f t="shared" si="2"/>
        <v>0</v>
      </c>
      <c r="I336" s="61"/>
      <c r="J336" s="61"/>
      <c r="L336" s="346"/>
      <c r="M336" s="346"/>
      <c r="N336" s="346"/>
      <c r="O336" s="346"/>
    </row>
    <row r="337" spans="1:15">
      <c r="A337" s="870"/>
      <c r="B337" s="849" t="s">
        <v>1728</v>
      </c>
      <c r="C337" s="899" t="s">
        <v>1382</v>
      </c>
      <c r="D337" s="365" t="s">
        <v>529</v>
      </c>
      <c r="E337" s="317">
        <v>934</v>
      </c>
      <c r="F337" s="365">
        <v>41323</v>
      </c>
      <c r="G337" s="317">
        <v>934</v>
      </c>
      <c r="H337" s="872">
        <f t="shared" si="2"/>
        <v>0</v>
      </c>
      <c r="I337" s="61"/>
      <c r="J337" s="61"/>
      <c r="L337" s="346"/>
      <c r="M337" s="346"/>
      <c r="N337" s="346"/>
      <c r="O337" s="346"/>
    </row>
    <row r="338" spans="1:15">
      <c r="A338" s="870">
        <v>41324</v>
      </c>
      <c r="B338" s="900" t="s">
        <v>1729</v>
      </c>
      <c r="C338" s="899" t="s">
        <v>1382</v>
      </c>
      <c r="D338" s="365" t="s">
        <v>1417</v>
      </c>
      <c r="E338" s="317">
        <v>9949</v>
      </c>
      <c r="F338" s="365">
        <v>41324</v>
      </c>
      <c r="G338" s="317">
        <v>9949</v>
      </c>
      <c r="H338" s="872">
        <f t="shared" si="2"/>
        <v>0</v>
      </c>
      <c r="I338" s="61"/>
      <c r="J338" s="61"/>
      <c r="L338" s="346"/>
      <c r="M338" s="346"/>
      <c r="N338" s="346"/>
      <c r="O338" s="346"/>
    </row>
    <row r="339" spans="1:15">
      <c r="A339" s="870"/>
      <c r="B339" s="849" t="s">
        <v>1730</v>
      </c>
      <c r="C339" s="899" t="s">
        <v>1382</v>
      </c>
      <c r="D339" s="365" t="s">
        <v>1639</v>
      </c>
      <c r="E339" s="317">
        <v>2820</v>
      </c>
      <c r="F339" s="365">
        <v>41326</v>
      </c>
      <c r="G339" s="317">
        <v>2820</v>
      </c>
      <c r="H339" s="872">
        <f t="shared" si="2"/>
        <v>0</v>
      </c>
      <c r="I339" s="61"/>
      <c r="J339" s="61"/>
      <c r="L339" s="346"/>
      <c r="M339" s="346"/>
      <c r="N339" s="346"/>
      <c r="O339" s="346"/>
    </row>
    <row r="340" spans="1:15">
      <c r="A340" s="870"/>
      <c r="B340" s="849" t="s">
        <v>1731</v>
      </c>
      <c r="C340" s="899" t="s">
        <v>1382</v>
      </c>
      <c r="D340" s="365" t="s">
        <v>1474</v>
      </c>
      <c r="E340" s="317">
        <v>986</v>
      </c>
      <c r="F340" s="365">
        <v>41324</v>
      </c>
      <c r="G340" s="317">
        <v>986</v>
      </c>
      <c r="H340" s="872">
        <f t="shared" si="2"/>
        <v>0</v>
      </c>
      <c r="I340" s="61"/>
      <c r="J340" s="61"/>
      <c r="L340" s="346"/>
      <c r="M340" s="346"/>
      <c r="N340" s="346"/>
      <c r="O340" s="346"/>
    </row>
    <row r="341" spans="1:15">
      <c r="A341" s="870"/>
      <c r="B341" s="900" t="s">
        <v>1732</v>
      </c>
      <c r="C341" s="899" t="s">
        <v>1382</v>
      </c>
      <c r="D341" s="365" t="s">
        <v>1393</v>
      </c>
      <c r="E341" s="317">
        <v>1380</v>
      </c>
      <c r="F341" s="365"/>
      <c r="H341" s="872">
        <f t="shared" si="2"/>
        <v>1380</v>
      </c>
      <c r="I341" s="61"/>
      <c r="J341" s="61"/>
      <c r="L341" s="346"/>
      <c r="M341" s="346"/>
      <c r="N341" s="346"/>
      <c r="O341" s="346"/>
    </row>
    <row r="342" spans="1:15">
      <c r="A342" s="870"/>
      <c r="B342" s="849" t="s">
        <v>1733</v>
      </c>
      <c r="C342" s="899" t="s">
        <v>1382</v>
      </c>
      <c r="D342" s="365" t="s">
        <v>1391</v>
      </c>
      <c r="E342" s="317">
        <v>708.5</v>
      </c>
      <c r="F342" s="365">
        <v>41324</v>
      </c>
      <c r="G342" s="317">
        <v>708.5</v>
      </c>
      <c r="H342" s="872">
        <f t="shared" si="2"/>
        <v>0</v>
      </c>
      <c r="I342" s="61"/>
      <c r="J342" s="61"/>
      <c r="L342" s="346"/>
      <c r="M342" s="346"/>
      <c r="N342" s="346"/>
      <c r="O342" s="346"/>
    </row>
    <row r="343" spans="1:15">
      <c r="A343" s="870"/>
      <c r="B343" s="849" t="s">
        <v>1734</v>
      </c>
      <c r="C343" s="899" t="s">
        <v>1382</v>
      </c>
      <c r="D343" s="873" t="s">
        <v>3</v>
      </c>
      <c r="E343" s="874">
        <v>2688</v>
      </c>
      <c r="F343" s="892">
        <v>41325</v>
      </c>
      <c r="G343" s="890">
        <v>2688</v>
      </c>
      <c r="H343" s="872">
        <f t="shared" si="2"/>
        <v>0</v>
      </c>
      <c r="I343" s="61"/>
      <c r="J343" s="61"/>
      <c r="L343" s="346"/>
      <c r="M343" s="346"/>
      <c r="N343" s="346"/>
      <c r="O343" s="346"/>
    </row>
    <row r="344" spans="1:15">
      <c r="A344" s="870"/>
      <c r="B344" s="900" t="s">
        <v>1735</v>
      </c>
      <c r="C344" s="899" t="s">
        <v>1382</v>
      </c>
      <c r="D344" s="365" t="s">
        <v>1345</v>
      </c>
      <c r="E344" s="317">
        <v>780.5</v>
      </c>
      <c r="F344" s="365">
        <v>41324</v>
      </c>
      <c r="G344" s="317">
        <v>780.5</v>
      </c>
      <c r="H344" s="872">
        <f t="shared" si="2"/>
        <v>0</v>
      </c>
      <c r="I344" s="61"/>
      <c r="J344" s="61"/>
      <c r="L344" s="346"/>
      <c r="M344" s="346"/>
      <c r="N344" s="346"/>
      <c r="O344" s="346"/>
    </row>
    <row r="345" spans="1:15">
      <c r="A345" s="870"/>
      <c r="B345" s="849" t="s">
        <v>1736</v>
      </c>
      <c r="C345" s="899" t="s">
        <v>1382</v>
      </c>
      <c r="D345" s="878" t="s">
        <v>94</v>
      </c>
      <c r="E345" s="879">
        <v>5322.7</v>
      </c>
      <c r="F345" s="365">
        <v>41324</v>
      </c>
      <c r="G345" s="317">
        <v>5322.7</v>
      </c>
      <c r="H345" s="872">
        <f t="shared" si="2"/>
        <v>0</v>
      </c>
      <c r="I345" s="61"/>
      <c r="J345" s="61"/>
      <c r="L345" s="346"/>
      <c r="M345" s="346"/>
      <c r="N345" s="346"/>
      <c r="O345" s="346"/>
    </row>
    <row r="346" spans="1:15">
      <c r="A346" s="870"/>
      <c r="B346" s="849" t="s">
        <v>1737</v>
      </c>
      <c r="C346" s="899" t="s">
        <v>1382</v>
      </c>
      <c r="D346" s="365" t="s">
        <v>1397</v>
      </c>
      <c r="E346" s="317">
        <v>240</v>
      </c>
      <c r="F346" s="365">
        <v>41324</v>
      </c>
      <c r="G346" s="317">
        <v>240</v>
      </c>
      <c r="H346" s="872">
        <f t="shared" si="2"/>
        <v>0</v>
      </c>
      <c r="I346" s="61"/>
      <c r="J346" s="61"/>
    </row>
    <row r="347" spans="1:15">
      <c r="A347" s="870"/>
      <c r="B347" s="900" t="s">
        <v>1738</v>
      </c>
      <c r="C347" s="899" t="s">
        <v>1382</v>
      </c>
      <c r="D347" s="365" t="s">
        <v>1395</v>
      </c>
      <c r="E347" s="317">
        <v>455.5</v>
      </c>
      <c r="F347" s="365">
        <v>41324</v>
      </c>
      <c r="G347" s="317">
        <v>455.5</v>
      </c>
      <c r="H347" s="872">
        <f t="shared" si="2"/>
        <v>0</v>
      </c>
      <c r="I347" s="61"/>
      <c r="J347" s="61"/>
    </row>
    <row r="348" spans="1:15">
      <c r="A348" s="870"/>
      <c r="B348" s="849" t="s">
        <v>1739</v>
      </c>
      <c r="C348" s="899" t="s">
        <v>1382</v>
      </c>
      <c r="D348" s="873" t="s">
        <v>1533</v>
      </c>
      <c r="E348" s="874">
        <v>584.04</v>
      </c>
      <c r="F348" s="365">
        <v>41324</v>
      </c>
      <c r="G348" s="317">
        <v>584.04</v>
      </c>
      <c r="H348" s="872">
        <f t="shared" si="2"/>
        <v>0</v>
      </c>
      <c r="I348" s="61"/>
      <c r="J348" s="61"/>
    </row>
    <row r="349" spans="1:15">
      <c r="A349" s="870"/>
      <c r="B349" s="849" t="s">
        <v>1740</v>
      </c>
      <c r="C349" s="899" t="s">
        <v>1382</v>
      </c>
      <c r="D349" s="365" t="s">
        <v>128</v>
      </c>
      <c r="E349" s="317">
        <v>1242</v>
      </c>
      <c r="F349" s="365"/>
      <c r="H349" s="872">
        <f t="shared" si="2"/>
        <v>1242</v>
      </c>
      <c r="I349" s="61"/>
      <c r="J349" s="61"/>
    </row>
    <row r="350" spans="1:15">
      <c r="A350" s="870"/>
      <c r="B350" s="900" t="s">
        <v>1741</v>
      </c>
      <c r="C350" s="899" t="s">
        <v>1382</v>
      </c>
      <c r="D350" s="365" t="s">
        <v>808</v>
      </c>
      <c r="E350" s="317">
        <v>2639.5</v>
      </c>
      <c r="F350" s="365">
        <v>41324</v>
      </c>
      <c r="G350" s="317">
        <v>2639.5</v>
      </c>
      <c r="H350" s="872">
        <f t="shared" si="2"/>
        <v>0</v>
      </c>
      <c r="I350" s="61"/>
      <c r="J350" s="61"/>
    </row>
    <row r="351" spans="1:15">
      <c r="A351" s="870">
        <v>41325</v>
      </c>
      <c r="B351" s="849" t="s">
        <v>1742</v>
      </c>
      <c r="C351" s="899" t="s">
        <v>1382</v>
      </c>
      <c r="D351" s="365" t="s">
        <v>1414</v>
      </c>
      <c r="E351" s="317">
        <v>1440</v>
      </c>
      <c r="F351" s="365">
        <v>41325</v>
      </c>
      <c r="G351" s="317">
        <v>1440</v>
      </c>
      <c r="H351" s="872">
        <f t="shared" si="2"/>
        <v>0</v>
      </c>
      <c r="I351" s="61"/>
      <c r="J351" s="61"/>
    </row>
    <row r="352" spans="1:15">
      <c r="A352" s="870"/>
      <c r="B352" s="849" t="s">
        <v>1743</v>
      </c>
      <c r="C352" s="899" t="s">
        <v>1382</v>
      </c>
      <c r="D352" s="365" t="s">
        <v>785</v>
      </c>
      <c r="E352" s="317">
        <v>2862</v>
      </c>
      <c r="F352" s="365">
        <v>41326</v>
      </c>
      <c r="G352" s="317">
        <v>2862</v>
      </c>
      <c r="H352" s="872">
        <f t="shared" si="2"/>
        <v>0</v>
      </c>
      <c r="I352" s="61"/>
      <c r="J352" s="61"/>
    </row>
    <row r="353" spans="1:10">
      <c r="A353" s="870"/>
      <c r="B353" s="900" t="s">
        <v>1744</v>
      </c>
      <c r="C353" s="899" t="s">
        <v>1382</v>
      </c>
      <c r="D353" s="365" t="s">
        <v>838</v>
      </c>
      <c r="E353" s="317">
        <v>327.5</v>
      </c>
      <c r="F353" s="365">
        <v>41326</v>
      </c>
      <c r="G353" s="317">
        <v>327.5</v>
      </c>
      <c r="H353" s="872">
        <f t="shared" si="2"/>
        <v>0</v>
      </c>
      <c r="I353" s="61"/>
      <c r="J353" s="61"/>
    </row>
    <row r="354" spans="1:10">
      <c r="A354" s="870"/>
      <c r="B354" s="849" t="s">
        <v>1745</v>
      </c>
      <c r="C354" s="899" t="s">
        <v>1382</v>
      </c>
      <c r="D354" s="365" t="s">
        <v>1391</v>
      </c>
      <c r="E354" s="317">
        <v>950</v>
      </c>
      <c r="F354" s="365">
        <v>41325</v>
      </c>
      <c r="G354" s="317">
        <v>950</v>
      </c>
      <c r="H354" s="872">
        <f t="shared" si="2"/>
        <v>0</v>
      </c>
      <c r="I354" s="61"/>
      <c r="J354" s="61"/>
    </row>
    <row r="355" spans="1:10">
      <c r="A355" s="870"/>
      <c r="B355" s="849" t="s">
        <v>1746</v>
      </c>
      <c r="C355" s="899" t="s">
        <v>1382</v>
      </c>
      <c r="D355" s="365" t="s">
        <v>1457</v>
      </c>
      <c r="E355" s="317">
        <v>2515</v>
      </c>
      <c r="F355" s="365">
        <v>41328</v>
      </c>
      <c r="G355" s="317">
        <v>2515</v>
      </c>
      <c r="H355" s="872">
        <f t="shared" si="2"/>
        <v>0</v>
      </c>
      <c r="I355" s="61"/>
      <c r="J355" s="61"/>
    </row>
    <row r="356" spans="1:10">
      <c r="A356" s="870"/>
      <c r="B356" s="900" t="s">
        <v>1747</v>
      </c>
      <c r="C356" s="899" t="s">
        <v>1382</v>
      </c>
      <c r="D356" s="365" t="s">
        <v>94</v>
      </c>
      <c r="E356" s="317">
        <v>2900</v>
      </c>
      <c r="F356" s="365">
        <v>41325</v>
      </c>
      <c r="G356" s="317">
        <v>2900</v>
      </c>
      <c r="H356" s="872">
        <f t="shared" si="2"/>
        <v>0</v>
      </c>
      <c r="I356" s="61"/>
      <c r="J356" s="61"/>
    </row>
    <row r="357" spans="1:10">
      <c r="A357" s="870"/>
      <c r="B357" s="849" t="s">
        <v>1748</v>
      </c>
      <c r="C357" s="899" t="s">
        <v>1382</v>
      </c>
      <c r="D357" s="365" t="s">
        <v>3</v>
      </c>
      <c r="E357" s="317">
        <v>2373</v>
      </c>
      <c r="F357" s="365">
        <v>41326</v>
      </c>
      <c r="G357" s="317">
        <v>2373</v>
      </c>
      <c r="H357" s="872">
        <f t="shared" si="2"/>
        <v>0</v>
      </c>
      <c r="I357" s="61"/>
      <c r="J357" s="61"/>
    </row>
    <row r="358" spans="1:10">
      <c r="A358" s="870"/>
      <c r="B358" s="849" t="s">
        <v>1749</v>
      </c>
      <c r="C358" s="899" t="s">
        <v>1382</v>
      </c>
      <c r="D358" s="365" t="s">
        <v>1389</v>
      </c>
      <c r="E358" s="317">
        <v>1037</v>
      </c>
      <c r="F358" s="365">
        <v>41325</v>
      </c>
      <c r="G358" s="317">
        <v>1037</v>
      </c>
      <c r="H358" s="872">
        <f t="shared" si="2"/>
        <v>0</v>
      </c>
      <c r="I358" s="61"/>
      <c r="J358" s="61"/>
    </row>
    <row r="359" spans="1:10">
      <c r="A359" s="870"/>
      <c r="B359" s="900" t="s">
        <v>1750</v>
      </c>
      <c r="C359" s="899" t="s">
        <v>1382</v>
      </c>
      <c r="D359" s="365" t="s">
        <v>1393</v>
      </c>
      <c r="E359" s="317">
        <v>1380</v>
      </c>
      <c r="F359" s="365"/>
      <c r="H359" s="872">
        <f t="shared" si="2"/>
        <v>1380</v>
      </c>
      <c r="I359" s="61"/>
      <c r="J359" s="61"/>
    </row>
    <row r="360" spans="1:10">
      <c r="A360" s="870"/>
      <c r="B360" s="849" t="s">
        <v>1751</v>
      </c>
      <c r="C360" s="899" t="s">
        <v>1382</v>
      </c>
      <c r="D360" s="365" t="s">
        <v>1521</v>
      </c>
      <c r="E360" s="317">
        <v>1785</v>
      </c>
      <c r="F360" s="365">
        <v>41325</v>
      </c>
      <c r="G360" s="317">
        <v>1785</v>
      </c>
      <c r="H360" s="872">
        <f t="shared" si="2"/>
        <v>0</v>
      </c>
      <c r="I360" s="61"/>
      <c r="J360" s="61"/>
    </row>
    <row r="361" spans="1:10">
      <c r="A361" s="870"/>
      <c r="B361" s="849" t="s">
        <v>1752</v>
      </c>
      <c r="C361" s="899" t="s">
        <v>1382</v>
      </c>
      <c r="D361" s="875" t="s">
        <v>1081</v>
      </c>
      <c r="E361" s="138">
        <v>0</v>
      </c>
      <c r="F361" s="365"/>
      <c r="H361" s="872">
        <f t="shared" si="2"/>
        <v>0</v>
      </c>
      <c r="I361" s="61"/>
      <c r="J361" s="61"/>
    </row>
    <row r="362" spans="1:10">
      <c r="A362" s="870"/>
      <c r="B362" s="900" t="s">
        <v>1753</v>
      </c>
      <c r="C362" s="899" t="s">
        <v>1382</v>
      </c>
      <c r="D362" s="365" t="s">
        <v>1397</v>
      </c>
      <c r="E362" s="317">
        <v>470</v>
      </c>
      <c r="F362" s="365">
        <v>41327</v>
      </c>
      <c r="G362" s="317">
        <v>470</v>
      </c>
      <c r="H362" s="872">
        <f t="shared" si="2"/>
        <v>0</v>
      </c>
      <c r="I362" s="61"/>
      <c r="J362" s="61"/>
    </row>
    <row r="363" spans="1:10">
      <c r="A363" s="870"/>
      <c r="B363" s="849" t="s">
        <v>1754</v>
      </c>
      <c r="C363" s="899" t="s">
        <v>1382</v>
      </c>
      <c r="D363" s="365" t="s">
        <v>11</v>
      </c>
      <c r="E363" s="317">
        <v>15835</v>
      </c>
      <c r="F363" s="365">
        <v>41332</v>
      </c>
      <c r="G363" s="317">
        <v>15835</v>
      </c>
      <c r="H363" s="872">
        <f t="shared" si="2"/>
        <v>0</v>
      </c>
      <c r="I363" s="61"/>
      <c r="J363" s="61"/>
    </row>
    <row r="364" spans="1:10">
      <c r="A364" s="870"/>
      <c r="B364" s="901"/>
      <c r="C364" s="750"/>
      <c r="D364" s="365" t="s">
        <v>607</v>
      </c>
      <c r="F364" s="365"/>
      <c r="H364" s="872">
        <f t="shared" si="2"/>
        <v>0</v>
      </c>
      <c r="I364" s="61"/>
      <c r="J364" s="61"/>
    </row>
    <row r="365" spans="1:10">
      <c r="B365" s="902"/>
      <c r="C365" s="898"/>
      <c r="D365" s="365" t="s">
        <v>615</v>
      </c>
      <c r="F365" s="365"/>
      <c r="H365" s="872">
        <f t="shared" si="2"/>
        <v>0</v>
      </c>
      <c r="I365" s="61"/>
      <c r="J365" s="61"/>
    </row>
    <row r="366" spans="1:10">
      <c r="B366" s="902"/>
      <c r="C366" s="898"/>
      <c r="D366" s="365" t="s">
        <v>614</v>
      </c>
      <c r="F366" s="365"/>
      <c r="H366" s="872"/>
      <c r="I366" s="61"/>
      <c r="J366" s="61"/>
    </row>
    <row r="367" spans="1:10" ht="18.75">
      <c r="A367" s="1984" t="str">
        <f>A306</f>
        <v>REMISIONES DE    FEBRERO      2 0  1 3</v>
      </c>
      <c r="B367" s="1984"/>
      <c r="C367" s="1984"/>
      <c r="D367" s="1984"/>
      <c r="E367" s="1984"/>
      <c r="F367" s="1984"/>
      <c r="I367" s="61"/>
      <c r="J367" s="61"/>
    </row>
    <row r="368" spans="1:10" ht="35.25" thickBot="1">
      <c r="A368" s="896" t="s">
        <v>0</v>
      </c>
      <c r="B368" s="50" t="s">
        <v>1</v>
      </c>
      <c r="C368" s="50"/>
      <c r="D368" s="60" t="s">
        <v>1380</v>
      </c>
      <c r="E368" s="47" t="s">
        <v>2</v>
      </c>
      <c r="F368" s="6" t="s">
        <v>6</v>
      </c>
      <c r="G368" s="55" t="s">
        <v>7</v>
      </c>
      <c r="H368" s="897" t="s">
        <v>8</v>
      </c>
      <c r="I368" s="61"/>
      <c r="J368" s="61"/>
    </row>
    <row r="369" spans="1:10" ht="16.5" thickTop="1">
      <c r="A369" s="870"/>
      <c r="B369" s="849" t="s">
        <v>1755</v>
      </c>
      <c r="C369" s="849" t="s">
        <v>1382</v>
      </c>
      <c r="D369" s="365" t="s">
        <v>118</v>
      </c>
      <c r="E369" s="317">
        <v>1102</v>
      </c>
      <c r="F369" s="365">
        <v>41326</v>
      </c>
      <c r="G369" s="317">
        <v>1102</v>
      </c>
      <c r="H369" s="872">
        <f t="shared" si="2"/>
        <v>0</v>
      </c>
      <c r="I369" s="61"/>
      <c r="J369" s="61"/>
    </row>
    <row r="370" spans="1:10">
      <c r="A370" s="870"/>
      <c r="B370" s="849" t="s">
        <v>1756</v>
      </c>
      <c r="C370" s="849" t="s">
        <v>1382</v>
      </c>
      <c r="D370" s="365" t="s">
        <v>128</v>
      </c>
      <c r="E370" s="317">
        <v>988.62</v>
      </c>
      <c r="F370" s="365"/>
      <c r="H370" s="872">
        <f t="shared" si="2"/>
        <v>988.62</v>
      </c>
      <c r="I370" s="61"/>
      <c r="J370" s="61"/>
    </row>
    <row r="371" spans="1:10">
      <c r="A371" s="870"/>
      <c r="B371" s="849" t="s">
        <v>1757</v>
      </c>
      <c r="C371" s="849" t="s">
        <v>1382</v>
      </c>
      <c r="D371" s="875" t="s">
        <v>1081</v>
      </c>
      <c r="E371" s="138">
        <v>0</v>
      </c>
      <c r="F371" s="365"/>
      <c r="H371" s="872">
        <f t="shared" si="2"/>
        <v>0</v>
      </c>
      <c r="I371" s="61"/>
      <c r="J371" s="61"/>
    </row>
    <row r="372" spans="1:10">
      <c r="A372" s="870"/>
      <c r="B372" s="849" t="s">
        <v>1758</v>
      </c>
      <c r="C372" s="849" t="s">
        <v>1382</v>
      </c>
      <c r="D372" s="365" t="s">
        <v>1759</v>
      </c>
      <c r="E372" s="317">
        <v>1094.4000000000001</v>
      </c>
      <c r="F372" s="365">
        <v>41327</v>
      </c>
      <c r="G372" s="317">
        <v>1094.4000000000001</v>
      </c>
      <c r="H372" s="872">
        <f t="shared" si="2"/>
        <v>0</v>
      </c>
      <c r="I372" s="61"/>
      <c r="J372" s="61"/>
    </row>
    <row r="373" spans="1:10">
      <c r="A373" s="870"/>
      <c r="B373" s="849" t="s">
        <v>1760</v>
      </c>
      <c r="C373" s="849" t="s">
        <v>1382</v>
      </c>
      <c r="D373" s="365" t="s">
        <v>529</v>
      </c>
      <c r="E373" s="317">
        <v>2501.6999999999998</v>
      </c>
      <c r="F373" s="365">
        <v>41329</v>
      </c>
      <c r="G373" s="317">
        <v>2501.6999999999998</v>
      </c>
      <c r="H373" s="872">
        <f t="shared" si="2"/>
        <v>0</v>
      </c>
      <c r="I373" s="61"/>
      <c r="J373" s="61"/>
    </row>
    <row r="374" spans="1:10">
      <c r="A374" s="870"/>
      <c r="B374" s="849" t="s">
        <v>1761</v>
      </c>
      <c r="C374" s="849" t="s">
        <v>1382</v>
      </c>
      <c r="D374" s="365" t="s">
        <v>722</v>
      </c>
      <c r="E374" s="317">
        <v>3664.25</v>
      </c>
      <c r="F374" s="365">
        <v>41325</v>
      </c>
      <c r="G374" s="317">
        <v>3664.25</v>
      </c>
      <c r="H374" s="872">
        <f t="shared" si="2"/>
        <v>0</v>
      </c>
      <c r="I374" s="61"/>
      <c r="J374" s="61"/>
    </row>
    <row r="375" spans="1:10">
      <c r="A375" s="870">
        <v>41326</v>
      </c>
      <c r="B375" s="849" t="s">
        <v>1762</v>
      </c>
      <c r="C375" s="849" t="s">
        <v>1382</v>
      </c>
      <c r="D375" s="365" t="s">
        <v>1580</v>
      </c>
      <c r="E375" s="317">
        <v>1255</v>
      </c>
      <c r="F375" s="365"/>
      <c r="H375" s="872">
        <f t="shared" si="2"/>
        <v>1255</v>
      </c>
      <c r="I375" s="61"/>
      <c r="J375" s="61"/>
    </row>
    <row r="376" spans="1:10">
      <c r="A376" s="870"/>
      <c r="B376" s="849" t="s">
        <v>1763</v>
      </c>
      <c r="C376" s="849" t="s">
        <v>1382</v>
      </c>
      <c r="D376" s="365" t="s">
        <v>1414</v>
      </c>
      <c r="E376" s="317">
        <v>1800</v>
      </c>
      <c r="F376" s="365">
        <v>41326</v>
      </c>
      <c r="G376" s="317">
        <v>1800</v>
      </c>
      <c r="H376" s="872">
        <f t="shared" si="2"/>
        <v>0</v>
      </c>
      <c r="I376" s="61"/>
      <c r="J376" s="61"/>
    </row>
    <row r="377" spans="1:10">
      <c r="A377" s="870"/>
      <c r="B377" s="849" t="s">
        <v>1764</v>
      </c>
      <c r="C377" s="849" t="s">
        <v>1382</v>
      </c>
      <c r="D377" s="365" t="s">
        <v>1389</v>
      </c>
      <c r="E377" s="317">
        <v>1037</v>
      </c>
      <c r="F377" s="365">
        <v>41327</v>
      </c>
      <c r="G377" s="317">
        <v>1037</v>
      </c>
      <c r="H377" s="872">
        <f t="shared" si="2"/>
        <v>0</v>
      </c>
      <c r="I377" s="61"/>
      <c r="J377" s="61"/>
    </row>
    <row r="378" spans="1:10">
      <c r="A378" s="870"/>
      <c r="B378" s="849" t="s">
        <v>1765</v>
      </c>
      <c r="C378" s="849" t="s">
        <v>1382</v>
      </c>
      <c r="D378" s="365" t="s">
        <v>4</v>
      </c>
      <c r="E378" s="317">
        <v>314</v>
      </c>
      <c r="F378" s="365">
        <v>41326</v>
      </c>
      <c r="G378" s="317">
        <v>314</v>
      </c>
      <c r="H378" s="872">
        <f t="shared" si="2"/>
        <v>0</v>
      </c>
      <c r="I378" s="61"/>
      <c r="J378" s="61"/>
    </row>
    <row r="379" spans="1:10">
      <c r="A379" s="870"/>
      <c r="B379" s="849" t="s">
        <v>1766</v>
      </c>
      <c r="C379" s="849" t="s">
        <v>1382</v>
      </c>
      <c r="D379" s="365" t="s">
        <v>1391</v>
      </c>
      <c r="E379" s="317">
        <v>710.5</v>
      </c>
      <c r="F379" s="365">
        <v>41327</v>
      </c>
      <c r="G379" s="317">
        <v>710.5</v>
      </c>
      <c r="H379" s="872">
        <f t="shared" si="2"/>
        <v>0</v>
      </c>
      <c r="I379" s="61"/>
      <c r="J379" s="61"/>
    </row>
    <row r="380" spans="1:10">
      <c r="A380" s="870"/>
      <c r="B380" s="849" t="s">
        <v>1767</v>
      </c>
      <c r="C380" s="849" t="s">
        <v>1382</v>
      </c>
      <c r="D380" s="365" t="s">
        <v>3</v>
      </c>
      <c r="E380" s="317">
        <v>2212</v>
      </c>
      <c r="F380" s="365">
        <v>41327</v>
      </c>
      <c r="G380" s="317">
        <v>2212</v>
      </c>
      <c r="H380" s="872">
        <f t="shared" si="2"/>
        <v>0</v>
      </c>
      <c r="I380" s="61"/>
      <c r="J380" s="61"/>
    </row>
    <row r="381" spans="1:10">
      <c r="A381" s="870"/>
      <c r="B381" s="849" t="s">
        <v>1768</v>
      </c>
      <c r="C381" s="849" t="s">
        <v>1382</v>
      </c>
      <c r="D381" s="365" t="s">
        <v>94</v>
      </c>
      <c r="E381" s="317">
        <v>3485</v>
      </c>
      <c r="F381" s="365">
        <v>41326</v>
      </c>
      <c r="G381" s="317">
        <v>3485</v>
      </c>
      <c r="H381" s="872">
        <f t="shared" si="2"/>
        <v>0</v>
      </c>
      <c r="I381" s="61"/>
      <c r="J381" s="61"/>
    </row>
    <row r="382" spans="1:10">
      <c r="A382" s="870"/>
      <c r="B382" s="849" t="s">
        <v>1769</v>
      </c>
      <c r="C382" s="849" t="s">
        <v>1382</v>
      </c>
      <c r="D382" s="365" t="s">
        <v>1393</v>
      </c>
      <c r="E382" s="317">
        <v>2760</v>
      </c>
      <c r="F382" s="365"/>
      <c r="H382" s="872">
        <f t="shared" si="2"/>
        <v>2760</v>
      </c>
      <c r="I382" s="61"/>
      <c r="J382" s="61"/>
    </row>
    <row r="383" spans="1:10">
      <c r="A383" s="870"/>
      <c r="B383" s="849" t="s">
        <v>1770</v>
      </c>
      <c r="C383" s="849" t="s">
        <v>1382</v>
      </c>
      <c r="D383" s="365" t="s">
        <v>1397</v>
      </c>
      <c r="E383" s="317">
        <v>479</v>
      </c>
      <c r="F383" s="365">
        <v>41326</v>
      </c>
      <c r="G383" s="317">
        <v>479</v>
      </c>
      <c r="H383" s="872">
        <f t="shared" si="2"/>
        <v>0</v>
      </c>
      <c r="I383" s="61"/>
      <c r="J383" s="61"/>
    </row>
    <row r="384" spans="1:10">
      <c r="A384" s="870"/>
      <c r="B384" s="849" t="s">
        <v>1771</v>
      </c>
      <c r="C384" s="849" t="s">
        <v>1382</v>
      </c>
      <c r="D384" s="365" t="s">
        <v>1395</v>
      </c>
      <c r="E384" s="317">
        <v>472</v>
      </c>
      <c r="F384" s="365">
        <v>41326</v>
      </c>
      <c r="G384" s="317">
        <v>472</v>
      </c>
      <c r="H384" s="872">
        <f t="shared" si="2"/>
        <v>0</v>
      </c>
      <c r="I384" s="61"/>
      <c r="J384" s="61"/>
    </row>
    <row r="385" spans="1:10">
      <c r="A385" s="870"/>
      <c r="B385" s="849" t="s">
        <v>1772</v>
      </c>
      <c r="C385" s="849" t="s">
        <v>1382</v>
      </c>
      <c r="D385" s="873" t="s">
        <v>1448</v>
      </c>
      <c r="E385" s="874">
        <v>1131</v>
      </c>
      <c r="F385" s="365">
        <v>41326</v>
      </c>
      <c r="G385" s="317">
        <v>1131</v>
      </c>
      <c r="H385" s="872">
        <f t="shared" si="2"/>
        <v>0</v>
      </c>
      <c r="I385" s="61"/>
      <c r="J385" s="61"/>
    </row>
    <row r="386" spans="1:10">
      <c r="A386" s="870"/>
      <c r="B386" s="849" t="s">
        <v>1773</v>
      </c>
      <c r="C386" s="849" t="s">
        <v>1382</v>
      </c>
      <c r="D386" s="365" t="s">
        <v>529</v>
      </c>
      <c r="E386" s="317">
        <v>11314</v>
      </c>
      <c r="F386" s="365">
        <v>41329</v>
      </c>
      <c r="G386" s="317">
        <v>11314</v>
      </c>
      <c r="H386" s="872">
        <f t="shared" si="2"/>
        <v>0</v>
      </c>
      <c r="I386" s="61"/>
      <c r="J386" s="61"/>
    </row>
    <row r="387" spans="1:10">
      <c r="A387" s="870"/>
      <c r="B387" s="849" t="s">
        <v>1774</v>
      </c>
      <c r="C387" s="849" t="s">
        <v>1382</v>
      </c>
      <c r="D387" s="878" t="s">
        <v>118</v>
      </c>
      <c r="E387" s="879">
        <v>457.6</v>
      </c>
      <c r="F387" s="365">
        <v>41326</v>
      </c>
      <c r="G387" s="317">
        <v>457.6</v>
      </c>
      <c r="H387" s="872">
        <f t="shared" si="2"/>
        <v>0</v>
      </c>
      <c r="I387" s="61"/>
      <c r="J387" s="61"/>
    </row>
    <row r="388" spans="1:10">
      <c r="A388" s="870">
        <v>41327</v>
      </c>
      <c r="B388" s="849" t="s">
        <v>1775</v>
      </c>
      <c r="C388" s="849" t="s">
        <v>1382</v>
      </c>
      <c r="D388" s="365" t="s">
        <v>128</v>
      </c>
      <c r="E388" s="317">
        <v>1543.8</v>
      </c>
      <c r="F388" s="365"/>
      <c r="H388" s="872">
        <f t="shared" si="2"/>
        <v>1543.8</v>
      </c>
      <c r="I388" s="61"/>
      <c r="J388" s="61"/>
    </row>
    <row r="389" spans="1:10">
      <c r="A389" s="870"/>
      <c r="B389" s="849" t="s">
        <v>1776</v>
      </c>
      <c r="C389" s="849" t="s">
        <v>1382</v>
      </c>
      <c r="D389" s="873" t="s">
        <v>1777</v>
      </c>
      <c r="E389" s="874">
        <v>7153.4</v>
      </c>
      <c r="F389" s="365">
        <v>41327</v>
      </c>
      <c r="G389" s="317">
        <v>7153.4</v>
      </c>
      <c r="H389" s="872">
        <f t="shared" si="2"/>
        <v>0</v>
      </c>
      <c r="I389" s="61"/>
      <c r="J389" s="61"/>
    </row>
    <row r="390" spans="1:10">
      <c r="A390" s="870"/>
      <c r="B390" s="849" t="s">
        <v>1778</v>
      </c>
      <c r="C390" s="849" t="s">
        <v>1382</v>
      </c>
      <c r="D390" s="365" t="s">
        <v>1414</v>
      </c>
      <c r="E390" s="317">
        <v>1800</v>
      </c>
      <c r="F390" s="365">
        <v>41327</v>
      </c>
      <c r="G390" s="317">
        <v>1800</v>
      </c>
      <c r="H390" s="872">
        <f t="shared" si="2"/>
        <v>0</v>
      </c>
      <c r="I390" s="61"/>
      <c r="J390" s="61"/>
    </row>
    <row r="391" spans="1:10">
      <c r="A391" s="870"/>
      <c r="B391" s="849" t="s">
        <v>1779</v>
      </c>
      <c r="C391" s="849" t="s">
        <v>1382</v>
      </c>
      <c r="D391" s="365" t="s">
        <v>128</v>
      </c>
      <c r="E391" s="317">
        <v>112.28</v>
      </c>
      <c r="F391" s="365"/>
      <c r="H391" s="872">
        <f t="shared" si="2"/>
        <v>112.28</v>
      </c>
      <c r="I391" s="61"/>
      <c r="J391" s="61"/>
    </row>
    <row r="392" spans="1:10">
      <c r="A392" s="870"/>
      <c r="B392" s="849" t="s">
        <v>1780</v>
      </c>
      <c r="C392" s="849" t="s">
        <v>1382</v>
      </c>
      <c r="D392" s="365" t="s">
        <v>1389</v>
      </c>
      <c r="E392" s="317">
        <v>1037</v>
      </c>
      <c r="F392" s="365">
        <v>41327</v>
      </c>
      <c r="G392" s="317">
        <v>1037</v>
      </c>
      <c r="H392" s="872">
        <f t="shared" si="2"/>
        <v>0</v>
      </c>
      <c r="I392" s="61"/>
      <c r="J392" s="61"/>
    </row>
    <row r="393" spans="1:10">
      <c r="A393" s="870"/>
      <c r="B393" s="849" t="s">
        <v>1781</v>
      </c>
      <c r="C393" s="849" t="s">
        <v>1382</v>
      </c>
      <c r="D393" s="365" t="s">
        <v>1391</v>
      </c>
      <c r="E393" s="317">
        <v>1050</v>
      </c>
      <c r="F393" s="365">
        <v>41327</v>
      </c>
      <c r="G393" s="317">
        <v>1050</v>
      </c>
      <c r="H393" s="872">
        <f t="shared" si="2"/>
        <v>0</v>
      </c>
      <c r="I393" s="61"/>
      <c r="J393" s="61"/>
    </row>
    <row r="394" spans="1:10">
      <c r="A394" s="870"/>
      <c r="B394" s="849" t="s">
        <v>1782</v>
      </c>
      <c r="C394" s="849" t="s">
        <v>1382</v>
      </c>
      <c r="D394" s="873" t="s">
        <v>1397</v>
      </c>
      <c r="E394" s="874">
        <v>498.4</v>
      </c>
      <c r="F394" s="365">
        <v>41327</v>
      </c>
      <c r="G394" s="317">
        <v>498.4</v>
      </c>
      <c r="H394" s="872">
        <f t="shared" si="2"/>
        <v>0</v>
      </c>
      <c r="I394" s="61"/>
      <c r="J394" s="61"/>
    </row>
    <row r="395" spans="1:10">
      <c r="A395" s="870"/>
      <c r="B395" s="849" t="s">
        <v>1783</v>
      </c>
      <c r="C395" s="849" t="s">
        <v>1382</v>
      </c>
      <c r="D395" s="365" t="s">
        <v>1395</v>
      </c>
      <c r="E395" s="317">
        <v>395.5</v>
      </c>
      <c r="F395" s="365">
        <v>41327</v>
      </c>
      <c r="G395" s="317">
        <v>395.5</v>
      </c>
      <c r="H395" s="872">
        <f t="shared" ref="H395:H426" si="3">E395-G395</f>
        <v>0</v>
      </c>
      <c r="I395" s="61"/>
      <c r="J395" s="61"/>
    </row>
    <row r="396" spans="1:10">
      <c r="A396" s="870"/>
      <c r="B396" s="849" t="s">
        <v>1784</v>
      </c>
      <c r="C396" s="849" t="s">
        <v>1382</v>
      </c>
      <c r="D396" s="365" t="s">
        <v>1345</v>
      </c>
      <c r="E396" s="317">
        <v>1072</v>
      </c>
      <c r="F396" s="365">
        <v>41327</v>
      </c>
      <c r="G396" s="317">
        <v>1072</v>
      </c>
      <c r="H396" s="872">
        <f t="shared" si="3"/>
        <v>0</v>
      </c>
      <c r="I396" s="61"/>
      <c r="J396" s="61"/>
    </row>
    <row r="397" spans="1:10">
      <c r="A397" s="870"/>
      <c r="B397" s="849" t="s">
        <v>1785</v>
      </c>
      <c r="C397" s="849" t="s">
        <v>1382</v>
      </c>
      <c r="D397" s="873" t="s">
        <v>1393</v>
      </c>
      <c r="E397" s="874">
        <v>2760</v>
      </c>
      <c r="F397" s="365"/>
      <c r="H397" s="872">
        <f t="shared" si="3"/>
        <v>2760</v>
      </c>
      <c r="I397" s="61"/>
      <c r="J397" s="61"/>
    </row>
    <row r="398" spans="1:10">
      <c r="A398" s="870"/>
      <c r="B398" s="849" t="s">
        <v>1786</v>
      </c>
      <c r="C398" s="849" t="s">
        <v>1382</v>
      </c>
      <c r="D398" s="365" t="s">
        <v>94</v>
      </c>
      <c r="E398" s="317">
        <v>1717</v>
      </c>
      <c r="F398" s="365">
        <v>41327</v>
      </c>
      <c r="G398" s="317">
        <v>1717</v>
      </c>
      <c r="H398" s="872">
        <f t="shared" si="3"/>
        <v>0</v>
      </c>
      <c r="I398" s="61"/>
      <c r="J398" s="61"/>
    </row>
    <row r="399" spans="1:10">
      <c r="A399" s="870"/>
      <c r="B399" s="849" t="s">
        <v>1787</v>
      </c>
      <c r="C399" s="849" t="s">
        <v>1382</v>
      </c>
      <c r="D399" s="365" t="s">
        <v>838</v>
      </c>
      <c r="E399" s="317">
        <v>1069.5</v>
      </c>
      <c r="F399" s="365">
        <v>41327</v>
      </c>
      <c r="G399" s="317">
        <v>1069.5</v>
      </c>
      <c r="H399" s="872">
        <f t="shared" si="3"/>
        <v>0</v>
      </c>
      <c r="I399" s="61"/>
      <c r="J399" s="61"/>
    </row>
    <row r="400" spans="1:10">
      <c r="A400" s="870"/>
      <c r="B400" s="849" t="s">
        <v>1788</v>
      </c>
      <c r="C400" s="849" t="s">
        <v>1382</v>
      </c>
      <c r="D400" s="365" t="s">
        <v>3</v>
      </c>
      <c r="E400" s="317">
        <v>5649.5</v>
      </c>
      <c r="F400" s="365">
        <v>41328</v>
      </c>
      <c r="G400" s="317">
        <v>5649.5</v>
      </c>
      <c r="H400" s="872">
        <f t="shared" si="3"/>
        <v>0</v>
      </c>
      <c r="I400" s="61"/>
      <c r="J400" s="61"/>
    </row>
    <row r="401" spans="1:10">
      <c r="A401" s="870"/>
      <c r="B401" s="849" t="s">
        <v>1789</v>
      </c>
      <c r="C401" s="849" t="s">
        <v>1382</v>
      </c>
      <c r="D401" s="365" t="s">
        <v>695</v>
      </c>
      <c r="E401" s="317">
        <v>1109</v>
      </c>
      <c r="F401" s="365">
        <v>41327</v>
      </c>
      <c r="G401" s="317">
        <v>1109</v>
      </c>
      <c r="H401" s="872">
        <f t="shared" si="3"/>
        <v>0</v>
      </c>
      <c r="I401" s="61"/>
      <c r="J401" s="61"/>
    </row>
    <row r="402" spans="1:10">
      <c r="A402" s="870"/>
      <c r="B402" s="849" t="s">
        <v>1790</v>
      </c>
      <c r="C402" s="849" t="s">
        <v>1382</v>
      </c>
      <c r="D402" s="365" t="s">
        <v>1515</v>
      </c>
      <c r="E402" s="317">
        <v>1440</v>
      </c>
      <c r="F402" s="365">
        <v>41327</v>
      </c>
      <c r="G402" s="317">
        <v>1440</v>
      </c>
      <c r="H402" s="872">
        <f t="shared" si="3"/>
        <v>0</v>
      </c>
      <c r="I402" s="61"/>
      <c r="J402" s="61"/>
    </row>
    <row r="403" spans="1:10">
      <c r="A403" s="870"/>
      <c r="B403" s="849" t="s">
        <v>1791</v>
      </c>
      <c r="C403" s="849" t="s">
        <v>1382</v>
      </c>
      <c r="D403" s="365" t="s">
        <v>94</v>
      </c>
      <c r="E403" s="317">
        <v>2210</v>
      </c>
      <c r="F403" s="365">
        <v>41329</v>
      </c>
      <c r="G403" s="317">
        <v>2210</v>
      </c>
      <c r="H403" s="872">
        <f t="shared" si="3"/>
        <v>0</v>
      </c>
      <c r="I403" s="61"/>
      <c r="J403" s="61"/>
    </row>
    <row r="404" spans="1:10">
      <c r="A404" s="870"/>
      <c r="B404" s="849" t="s">
        <v>1792</v>
      </c>
      <c r="C404" s="849" t="s">
        <v>1382</v>
      </c>
      <c r="D404" s="873" t="s">
        <v>1647</v>
      </c>
      <c r="E404" s="874">
        <v>600</v>
      </c>
      <c r="F404" s="365">
        <v>41329</v>
      </c>
      <c r="G404" s="317">
        <v>600</v>
      </c>
      <c r="H404" s="872">
        <f t="shared" si="3"/>
        <v>0</v>
      </c>
      <c r="I404" s="61"/>
      <c r="J404" s="61"/>
    </row>
    <row r="405" spans="1:10">
      <c r="A405" s="870"/>
      <c r="B405" s="849" t="s">
        <v>1793</v>
      </c>
      <c r="C405" s="849" t="s">
        <v>1382</v>
      </c>
      <c r="D405" s="365" t="s">
        <v>1647</v>
      </c>
      <c r="E405" s="317">
        <v>410</v>
      </c>
      <c r="F405" s="365">
        <v>41329</v>
      </c>
      <c r="G405" s="317">
        <v>410</v>
      </c>
      <c r="H405" s="872">
        <f t="shared" si="3"/>
        <v>0</v>
      </c>
      <c r="I405" s="61"/>
      <c r="J405" s="61"/>
    </row>
    <row r="406" spans="1:10">
      <c r="A406" s="870"/>
      <c r="B406" s="849" t="s">
        <v>1794</v>
      </c>
      <c r="C406" s="849" t="s">
        <v>1382</v>
      </c>
      <c r="D406" s="365" t="s">
        <v>1678</v>
      </c>
      <c r="E406" s="317">
        <v>1261</v>
      </c>
      <c r="F406" s="365">
        <v>41331</v>
      </c>
      <c r="G406" s="317">
        <v>1261</v>
      </c>
      <c r="H406" s="872">
        <f t="shared" si="3"/>
        <v>0</v>
      </c>
      <c r="I406" s="61"/>
      <c r="J406" s="61"/>
    </row>
    <row r="407" spans="1:10">
      <c r="A407" s="870">
        <v>41328</v>
      </c>
      <c r="B407" s="849" t="s">
        <v>1795</v>
      </c>
      <c r="C407" s="849" t="s">
        <v>1382</v>
      </c>
      <c r="D407" s="365" t="s">
        <v>1796</v>
      </c>
      <c r="E407" s="317">
        <v>4113.45</v>
      </c>
      <c r="F407" s="365">
        <v>41328</v>
      </c>
      <c r="G407" s="317">
        <v>4113.45</v>
      </c>
      <c r="H407" s="872">
        <f t="shared" si="3"/>
        <v>0</v>
      </c>
      <c r="I407" s="61"/>
      <c r="J407" s="61"/>
    </row>
    <row r="408" spans="1:10">
      <c r="A408" s="870"/>
      <c r="B408" s="849" t="s">
        <v>1797</v>
      </c>
      <c r="C408" s="849" t="s">
        <v>1382</v>
      </c>
      <c r="D408" s="365" t="s">
        <v>68</v>
      </c>
      <c r="E408" s="317">
        <v>1068</v>
      </c>
      <c r="F408" s="365"/>
      <c r="H408" s="872">
        <f t="shared" si="3"/>
        <v>1068</v>
      </c>
      <c r="I408" s="61"/>
      <c r="J408" s="61"/>
    </row>
    <row r="409" spans="1:10">
      <c r="A409" s="870"/>
      <c r="B409" s="849" t="s">
        <v>1798</v>
      </c>
      <c r="C409" s="849" t="s">
        <v>1382</v>
      </c>
      <c r="D409" s="873" t="s">
        <v>1414</v>
      </c>
      <c r="E409" s="874">
        <v>2909</v>
      </c>
      <c r="F409" s="365">
        <v>41328</v>
      </c>
      <c r="G409" s="874">
        <v>2909</v>
      </c>
      <c r="H409" s="872">
        <f t="shared" si="3"/>
        <v>0</v>
      </c>
      <c r="I409" s="61"/>
      <c r="J409" s="61"/>
    </row>
    <row r="410" spans="1:10">
      <c r="A410" s="870"/>
      <c r="B410" s="849" t="s">
        <v>1799</v>
      </c>
      <c r="C410" s="849" t="s">
        <v>1382</v>
      </c>
      <c r="D410" s="365" t="s">
        <v>1345</v>
      </c>
      <c r="E410" s="317">
        <v>6295</v>
      </c>
      <c r="F410" s="365">
        <v>41328</v>
      </c>
      <c r="G410" s="317">
        <v>6295</v>
      </c>
      <c r="H410" s="872">
        <f t="shared" si="3"/>
        <v>0</v>
      </c>
      <c r="I410" s="61"/>
      <c r="J410" s="61"/>
    </row>
    <row r="411" spans="1:10">
      <c r="A411" s="870"/>
      <c r="B411" s="849" t="s">
        <v>1800</v>
      </c>
      <c r="C411" s="849" t="s">
        <v>1382</v>
      </c>
      <c r="D411" s="365" t="s">
        <v>4</v>
      </c>
      <c r="E411" s="317">
        <v>487</v>
      </c>
      <c r="F411" s="365">
        <v>41330</v>
      </c>
      <c r="G411" s="317">
        <v>487</v>
      </c>
      <c r="H411" s="872">
        <f t="shared" si="3"/>
        <v>0</v>
      </c>
      <c r="I411" s="61"/>
      <c r="J411" s="61"/>
    </row>
    <row r="412" spans="1:10">
      <c r="A412" s="870"/>
      <c r="B412" s="849" t="s">
        <v>1801</v>
      </c>
      <c r="C412" s="849" t="s">
        <v>1382</v>
      </c>
      <c r="D412" s="365" t="s">
        <v>1391</v>
      </c>
      <c r="E412" s="317">
        <v>2032</v>
      </c>
      <c r="F412" s="365">
        <v>41328</v>
      </c>
      <c r="G412" s="317">
        <v>2032</v>
      </c>
      <c r="H412" s="872">
        <f t="shared" si="3"/>
        <v>0</v>
      </c>
      <c r="I412" s="61"/>
      <c r="J412" s="61"/>
    </row>
    <row r="413" spans="1:10">
      <c r="A413" s="870"/>
      <c r="B413" s="849" t="s">
        <v>1802</v>
      </c>
      <c r="C413" s="849" t="s">
        <v>1382</v>
      </c>
      <c r="D413" s="365" t="s">
        <v>1389</v>
      </c>
      <c r="E413" s="317">
        <v>1895.4</v>
      </c>
      <c r="F413" s="365"/>
      <c r="H413" s="872">
        <f t="shared" si="3"/>
        <v>1895.4</v>
      </c>
      <c r="I413" s="61"/>
      <c r="J413" s="61"/>
    </row>
    <row r="414" spans="1:10">
      <c r="A414" s="870"/>
      <c r="B414" s="849" t="s">
        <v>1803</v>
      </c>
      <c r="C414" s="849" t="s">
        <v>1382</v>
      </c>
      <c r="D414" s="365" t="s">
        <v>1393</v>
      </c>
      <c r="E414" s="317">
        <v>2760</v>
      </c>
      <c r="F414" s="365"/>
      <c r="H414" s="872">
        <f t="shared" si="3"/>
        <v>2760</v>
      </c>
      <c r="I414" s="61"/>
      <c r="J414" s="61"/>
    </row>
    <row r="415" spans="1:10">
      <c r="A415" s="870"/>
      <c r="B415" s="849" t="s">
        <v>1804</v>
      </c>
      <c r="C415" s="849" t="s">
        <v>1382</v>
      </c>
      <c r="D415" s="365" t="s">
        <v>3</v>
      </c>
      <c r="E415" s="317">
        <v>3239.6</v>
      </c>
      <c r="F415" s="365">
        <v>41329</v>
      </c>
      <c r="G415" s="317">
        <v>3239.6</v>
      </c>
      <c r="H415" s="872">
        <f t="shared" si="3"/>
        <v>0</v>
      </c>
      <c r="I415" s="61"/>
      <c r="J415" s="61"/>
    </row>
    <row r="416" spans="1:10">
      <c r="A416" s="870"/>
      <c r="B416" s="849" t="s">
        <v>1805</v>
      </c>
      <c r="C416" s="849" t="s">
        <v>1382</v>
      </c>
      <c r="D416" s="365" t="s">
        <v>1453</v>
      </c>
      <c r="E416" s="317">
        <v>569</v>
      </c>
      <c r="F416" s="365">
        <v>41328</v>
      </c>
      <c r="G416" s="317">
        <v>569</v>
      </c>
      <c r="H416" s="872">
        <f t="shared" si="3"/>
        <v>0</v>
      </c>
      <c r="I416" s="61"/>
      <c r="J416" s="61"/>
    </row>
    <row r="417" spans="1:10">
      <c r="A417" s="870"/>
      <c r="B417" s="849" t="s">
        <v>1806</v>
      </c>
      <c r="C417" s="849" t="s">
        <v>1382</v>
      </c>
      <c r="D417" s="365" t="s">
        <v>1428</v>
      </c>
      <c r="E417" s="317">
        <v>1215.56</v>
      </c>
      <c r="F417" s="365">
        <v>41328</v>
      </c>
      <c r="G417" s="317">
        <v>1215.56</v>
      </c>
      <c r="H417" s="872">
        <f t="shared" si="3"/>
        <v>0</v>
      </c>
      <c r="I417" s="61"/>
      <c r="J417" s="61"/>
    </row>
    <row r="418" spans="1:10">
      <c r="A418" s="870"/>
      <c r="B418" s="849" t="s">
        <v>1807</v>
      </c>
      <c r="C418" s="849" t="s">
        <v>1382</v>
      </c>
      <c r="D418" s="365" t="s">
        <v>808</v>
      </c>
      <c r="E418" s="317">
        <v>3903.5</v>
      </c>
      <c r="F418" s="365">
        <v>41328</v>
      </c>
      <c r="G418" s="317">
        <v>3903.5</v>
      </c>
      <c r="H418" s="872">
        <f t="shared" si="3"/>
        <v>0</v>
      </c>
      <c r="I418" s="61"/>
      <c r="J418" s="61"/>
    </row>
    <row r="419" spans="1:10">
      <c r="A419" s="870"/>
      <c r="B419" s="849" t="s">
        <v>1808</v>
      </c>
      <c r="C419" s="849" t="s">
        <v>1382</v>
      </c>
      <c r="D419" s="878" t="s">
        <v>529</v>
      </c>
      <c r="E419" s="879">
        <v>31829</v>
      </c>
      <c r="F419" s="365">
        <v>41329</v>
      </c>
      <c r="G419" s="317">
        <v>31829</v>
      </c>
      <c r="H419" s="872">
        <f t="shared" si="3"/>
        <v>0</v>
      </c>
      <c r="I419" s="61"/>
      <c r="J419" s="61"/>
    </row>
    <row r="420" spans="1:10">
      <c r="A420" s="870"/>
      <c r="B420" s="849" t="s">
        <v>1809</v>
      </c>
      <c r="C420" s="849" t="s">
        <v>1382</v>
      </c>
      <c r="D420" s="878" t="s">
        <v>1397</v>
      </c>
      <c r="E420" s="879">
        <v>1145.31</v>
      </c>
      <c r="F420" s="365">
        <v>41328</v>
      </c>
      <c r="G420" s="317">
        <v>1145.31</v>
      </c>
      <c r="H420" s="872">
        <f t="shared" si="3"/>
        <v>0</v>
      </c>
      <c r="I420" s="61"/>
      <c r="J420" s="61"/>
    </row>
    <row r="421" spans="1:10">
      <c r="A421" s="870"/>
      <c r="B421" s="849" t="s">
        <v>1810</v>
      </c>
      <c r="C421" s="849" t="s">
        <v>1382</v>
      </c>
      <c r="D421" s="365" t="s">
        <v>447</v>
      </c>
      <c r="E421" s="317">
        <v>2523.5</v>
      </c>
      <c r="F421" s="365">
        <v>41329</v>
      </c>
      <c r="G421" s="317">
        <v>2523.5</v>
      </c>
      <c r="H421" s="872">
        <f t="shared" si="3"/>
        <v>0</v>
      </c>
      <c r="I421" s="61"/>
      <c r="J421" s="61"/>
    </row>
    <row r="422" spans="1:10">
      <c r="A422" s="870"/>
      <c r="B422" s="849" t="s">
        <v>1811</v>
      </c>
      <c r="C422" s="849" t="s">
        <v>1382</v>
      </c>
      <c r="D422" s="365" t="s">
        <v>1395</v>
      </c>
      <c r="E422" s="317">
        <v>703</v>
      </c>
      <c r="F422" s="365">
        <v>41328</v>
      </c>
      <c r="G422" s="317">
        <v>703</v>
      </c>
      <c r="H422" s="872">
        <f t="shared" si="3"/>
        <v>0</v>
      </c>
      <c r="I422" s="61"/>
      <c r="J422" s="61"/>
    </row>
    <row r="423" spans="1:10">
      <c r="A423" s="870"/>
      <c r="B423" s="849" t="s">
        <v>1812</v>
      </c>
      <c r="C423" s="849" t="s">
        <v>1382</v>
      </c>
      <c r="D423" s="365" t="s">
        <v>1813</v>
      </c>
      <c r="E423" s="317">
        <v>48</v>
      </c>
      <c r="F423" s="365">
        <v>41328</v>
      </c>
      <c r="G423" s="317">
        <v>48</v>
      </c>
      <c r="H423" s="872">
        <f t="shared" si="3"/>
        <v>0</v>
      </c>
      <c r="I423" s="61"/>
      <c r="J423" s="61"/>
    </row>
    <row r="424" spans="1:10">
      <c r="A424" s="870"/>
      <c r="B424" s="849" t="s">
        <v>1814</v>
      </c>
      <c r="C424" s="849" t="s">
        <v>1382</v>
      </c>
      <c r="D424" s="365" t="s">
        <v>94</v>
      </c>
      <c r="E424" s="317">
        <v>6985</v>
      </c>
      <c r="F424" s="365">
        <v>41328</v>
      </c>
      <c r="G424" s="317">
        <v>6985</v>
      </c>
      <c r="H424" s="872">
        <f t="shared" si="3"/>
        <v>0</v>
      </c>
      <c r="I424" s="61"/>
      <c r="J424" s="61"/>
    </row>
    <row r="425" spans="1:10">
      <c r="A425" s="870"/>
      <c r="B425" s="901"/>
      <c r="C425" s="750"/>
      <c r="D425" s="365" t="s">
        <v>607</v>
      </c>
      <c r="F425" s="365"/>
      <c r="H425" s="872">
        <f t="shared" si="3"/>
        <v>0</v>
      </c>
      <c r="I425" s="61"/>
      <c r="J425" s="61"/>
    </row>
    <row r="426" spans="1:10">
      <c r="A426" s="870"/>
      <c r="B426" s="901"/>
      <c r="C426" s="750"/>
      <c r="D426" s="365" t="s">
        <v>615</v>
      </c>
      <c r="F426" s="365"/>
      <c r="H426" s="872">
        <f t="shared" si="3"/>
        <v>0</v>
      </c>
      <c r="I426" s="61"/>
      <c r="J426" s="61"/>
    </row>
    <row r="427" spans="1:10">
      <c r="B427" s="902"/>
      <c r="C427" s="898"/>
      <c r="D427" s="365" t="s">
        <v>614</v>
      </c>
      <c r="F427" s="365"/>
      <c r="H427" s="872"/>
      <c r="I427" s="61"/>
      <c r="J427" s="61"/>
    </row>
    <row r="428" spans="1:10" ht="18.75">
      <c r="A428" s="1984" t="str">
        <f>A367</f>
        <v>REMISIONES DE    FEBRERO      2 0  1 3</v>
      </c>
      <c r="B428" s="1984"/>
      <c r="C428" s="1984"/>
      <c r="D428" s="1984"/>
      <c r="E428" s="1984"/>
      <c r="F428" s="1984"/>
      <c r="I428" s="61"/>
      <c r="J428" s="61"/>
    </row>
    <row r="429" spans="1:10" ht="35.25" thickBot="1">
      <c r="A429" s="896" t="s">
        <v>0</v>
      </c>
      <c r="B429" s="50" t="s">
        <v>1</v>
      </c>
      <c r="C429" s="50"/>
      <c r="D429" s="60" t="s">
        <v>1380</v>
      </c>
      <c r="E429" s="47" t="s">
        <v>2</v>
      </c>
      <c r="F429" s="6" t="s">
        <v>6</v>
      </c>
      <c r="G429" s="55" t="s">
        <v>7</v>
      </c>
      <c r="H429" s="897" t="s">
        <v>8</v>
      </c>
      <c r="I429" s="61"/>
      <c r="J429" s="61"/>
    </row>
    <row r="430" spans="1:10" ht="16.5" thickTop="1">
      <c r="A430" s="870"/>
      <c r="B430" s="849" t="s">
        <v>1815</v>
      </c>
      <c r="C430" s="899" t="s">
        <v>1382</v>
      </c>
      <c r="D430" s="365" t="s">
        <v>1470</v>
      </c>
      <c r="E430" s="317">
        <v>2120.4499999999998</v>
      </c>
      <c r="F430" s="365">
        <v>41330</v>
      </c>
      <c r="G430" s="317">
        <v>2120.4499999999998</v>
      </c>
      <c r="H430" s="872">
        <f t="shared" ref="H430:H547" si="4">E430-G430</f>
        <v>0</v>
      </c>
      <c r="I430" s="61"/>
      <c r="J430" s="61"/>
    </row>
    <row r="431" spans="1:10">
      <c r="A431" s="870"/>
      <c r="B431" s="849" t="s">
        <v>1816</v>
      </c>
      <c r="C431" s="899" t="s">
        <v>1382</v>
      </c>
      <c r="D431" s="365" t="s">
        <v>785</v>
      </c>
      <c r="E431" s="317">
        <v>5110</v>
      </c>
      <c r="F431" s="365">
        <v>41330</v>
      </c>
      <c r="G431" s="317">
        <v>5110</v>
      </c>
      <c r="H431" s="872">
        <f t="shared" si="4"/>
        <v>0</v>
      </c>
      <c r="I431" s="61"/>
      <c r="J431" s="61"/>
    </row>
    <row r="432" spans="1:10">
      <c r="A432" s="870"/>
      <c r="B432" s="849" t="s">
        <v>1817</v>
      </c>
      <c r="C432" s="899" t="s">
        <v>1382</v>
      </c>
      <c r="D432" s="365" t="s">
        <v>28</v>
      </c>
      <c r="E432" s="317">
        <v>266.5</v>
      </c>
      <c r="F432" s="365">
        <v>41330</v>
      </c>
      <c r="G432" s="317">
        <v>266.5</v>
      </c>
      <c r="H432" s="872">
        <f t="shared" si="4"/>
        <v>0</v>
      </c>
      <c r="I432" s="61"/>
      <c r="J432" s="61"/>
    </row>
    <row r="433" spans="1:10">
      <c r="A433" s="870"/>
      <c r="B433" s="849" t="s">
        <v>1818</v>
      </c>
      <c r="C433" s="899" t="s">
        <v>1382</v>
      </c>
      <c r="D433" s="365" t="s">
        <v>1345</v>
      </c>
      <c r="E433" s="317">
        <v>338.5</v>
      </c>
      <c r="F433" s="365">
        <v>41328</v>
      </c>
      <c r="G433" s="317">
        <v>338.5</v>
      </c>
      <c r="H433" s="872">
        <f t="shared" si="4"/>
        <v>0</v>
      </c>
      <c r="I433" s="61"/>
      <c r="J433" s="61"/>
    </row>
    <row r="434" spans="1:10">
      <c r="A434" s="870">
        <v>41329</v>
      </c>
      <c r="B434" s="849" t="s">
        <v>1819</v>
      </c>
      <c r="C434" s="899" t="s">
        <v>1382</v>
      </c>
      <c r="D434" s="365" t="s">
        <v>1414</v>
      </c>
      <c r="E434" s="317">
        <v>2534.5</v>
      </c>
      <c r="F434" s="365">
        <v>41333</v>
      </c>
      <c r="G434" s="317">
        <v>2534.5</v>
      </c>
      <c r="H434" s="872">
        <f t="shared" si="4"/>
        <v>0</v>
      </c>
      <c r="I434" s="61"/>
      <c r="J434" s="61"/>
    </row>
    <row r="435" spans="1:10">
      <c r="A435" s="870"/>
      <c r="B435" s="849" t="s">
        <v>1820</v>
      </c>
      <c r="C435" s="899" t="s">
        <v>1382</v>
      </c>
      <c r="D435" s="873" t="s">
        <v>11</v>
      </c>
      <c r="E435" s="874">
        <v>8689</v>
      </c>
      <c r="F435" s="365"/>
      <c r="G435" s="874"/>
      <c r="H435" s="872">
        <f t="shared" si="4"/>
        <v>8689</v>
      </c>
      <c r="I435" s="61"/>
      <c r="J435" s="61"/>
    </row>
    <row r="436" spans="1:10">
      <c r="A436" s="870"/>
      <c r="B436" s="849" t="s">
        <v>1821</v>
      </c>
      <c r="C436" s="899" t="s">
        <v>1382</v>
      </c>
      <c r="D436" s="365" t="s">
        <v>1393</v>
      </c>
      <c r="E436" s="317">
        <v>2760</v>
      </c>
      <c r="F436" s="365"/>
      <c r="H436" s="872">
        <f t="shared" si="4"/>
        <v>2760</v>
      </c>
      <c r="I436" s="61"/>
      <c r="J436" s="61"/>
    </row>
    <row r="437" spans="1:10">
      <c r="A437" s="870"/>
      <c r="B437" s="849" t="s">
        <v>1822</v>
      </c>
      <c r="C437" s="899" t="s">
        <v>1382</v>
      </c>
      <c r="D437" s="365" t="s">
        <v>1389</v>
      </c>
      <c r="E437" s="317">
        <v>1110</v>
      </c>
      <c r="F437" s="365">
        <v>41329</v>
      </c>
      <c r="G437" s="317">
        <v>1110</v>
      </c>
      <c r="H437" s="872">
        <f t="shared" si="4"/>
        <v>0</v>
      </c>
      <c r="I437" s="61"/>
      <c r="J437" s="61"/>
    </row>
    <row r="438" spans="1:10">
      <c r="A438" s="870"/>
      <c r="B438" s="849" t="s">
        <v>1823</v>
      </c>
      <c r="C438" s="899" t="s">
        <v>1382</v>
      </c>
      <c r="D438" s="365" t="s">
        <v>1457</v>
      </c>
      <c r="E438" s="317">
        <v>7026.72</v>
      </c>
      <c r="F438" s="365">
        <v>41329</v>
      </c>
      <c r="G438" s="317">
        <v>7026.72</v>
      </c>
      <c r="H438" s="872">
        <f t="shared" si="4"/>
        <v>0</v>
      </c>
      <c r="I438" s="61"/>
      <c r="J438" s="61"/>
    </row>
    <row r="439" spans="1:10">
      <c r="A439" s="870"/>
      <c r="B439" s="849" t="s">
        <v>1824</v>
      </c>
      <c r="C439" s="899" t="s">
        <v>1382</v>
      </c>
      <c r="D439" s="365" t="s">
        <v>1391</v>
      </c>
      <c r="E439" s="317">
        <v>1501.75</v>
      </c>
      <c r="F439" s="365">
        <v>41329</v>
      </c>
      <c r="G439" s="317">
        <v>1501.75</v>
      </c>
      <c r="H439" s="872">
        <f t="shared" si="4"/>
        <v>0</v>
      </c>
      <c r="I439" s="61"/>
      <c r="J439" s="61"/>
    </row>
    <row r="440" spans="1:10">
      <c r="A440" s="870"/>
      <c r="B440" s="849" t="s">
        <v>1825</v>
      </c>
      <c r="C440" s="899" t="s">
        <v>1382</v>
      </c>
      <c r="D440" s="365" t="s">
        <v>3</v>
      </c>
      <c r="E440" s="317">
        <v>5282</v>
      </c>
      <c r="F440" s="365">
        <v>41329</v>
      </c>
      <c r="G440" s="317">
        <v>5282</v>
      </c>
      <c r="H440" s="872">
        <f t="shared" si="4"/>
        <v>0</v>
      </c>
      <c r="I440" s="61"/>
      <c r="J440" s="61"/>
    </row>
    <row r="441" spans="1:10">
      <c r="A441" s="870"/>
      <c r="B441" s="849" t="s">
        <v>1826</v>
      </c>
      <c r="C441" s="899" t="s">
        <v>1382</v>
      </c>
      <c r="D441" s="365" t="s">
        <v>94</v>
      </c>
      <c r="E441" s="317">
        <v>5155.5</v>
      </c>
      <c r="F441" s="365">
        <v>41330</v>
      </c>
      <c r="G441" s="317">
        <v>5155.5</v>
      </c>
      <c r="H441" s="872">
        <f t="shared" si="4"/>
        <v>0</v>
      </c>
      <c r="I441" s="61"/>
      <c r="J441" s="61"/>
    </row>
    <row r="442" spans="1:10">
      <c r="A442" s="870"/>
      <c r="B442" s="849" t="s">
        <v>1827</v>
      </c>
      <c r="C442" s="899" t="s">
        <v>1382</v>
      </c>
      <c r="D442" s="878" t="s">
        <v>1397</v>
      </c>
      <c r="E442" s="879">
        <v>611.5</v>
      </c>
      <c r="F442" s="365">
        <v>41330</v>
      </c>
      <c r="G442" s="879">
        <v>611.5</v>
      </c>
      <c r="H442" s="872">
        <f t="shared" si="4"/>
        <v>0</v>
      </c>
      <c r="I442" s="61"/>
      <c r="J442" s="61"/>
    </row>
    <row r="443" spans="1:10">
      <c r="A443" s="870"/>
      <c r="B443" s="849" t="s">
        <v>1828</v>
      </c>
      <c r="C443" s="899" t="s">
        <v>1382</v>
      </c>
      <c r="D443" s="878" t="s">
        <v>1395</v>
      </c>
      <c r="E443" s="879">
        <v>489.5</v>
      </c>
      <c r="F443" s="365">
        <v>41330</v>
      </c>
      <c r="G443" s="317">
        <v>489.5</v>
      </c>
      <c r="H443" s="872">
        <f t="shared" si="4"/>
        <v>0</v>
      </c>
      <c r="I443" s="61"/>
      <c r="J443" s="61"/>
    </row>
    <row r="444" spans="1:10">
      <c r="A444" s="870"/>
      <c r="B444" s="849" t="s">
        <v>1829</v>
      </c>
      <c r="C444" s="899" t="s">
        <v>1382</v>
      </c>
      <c r="D444" s="365" t="s">
        <v>1488</v>
      </c>
      <c r="E444" s="317">
        <v>1950</v>
      </c>
      <c r="F444" s="365">
        <v>41330</v>
      </c>
      <c r="G444" s="317">
        <v>1950</v>
      </c>
      <c r="H444" s="872">
        <f t="shared" si="4"/>
        <v>0</v>
      </c>
      <c r="I444" s="61"/>
      <c r="J444" s="61"/>
    </row>
    <row r="445" spans="1:10">
      <c r="A445" s="870"/>
      <c r="B445" s="849" t="s">
        <v>1830</v>
      </c>
      <c r="C445" s="899" t="s">
        <v>1382</v>
      </c>
      <c r="D445" s="365" t="s">
        <v>529</v>
      </c>
      <c r="E445" s="317">
        <v>8223.5</v>
      </c>
      <c r="F445" s="365">
        <v>41329</v>
      </c>
      <c r="G445" s="317">
        <v>8223.5</v>
      </c>
      <c r="H445" s="872">
        <f t="shared" si="4"/>
        <v>0</v>
      </c>
      <c r="I445" s="61"/>
      <c r="J445" s="61"/>
    </row>
    <row r="446" spans="1:10">
      <c r="A446" s="870">
        <v>41330</v>
      </c>
      <c r="B446" s="849" t="s">
        <v>1831</v>
      </c>
      <c r="C446" s="899" t="s">
        <v>1382</v>
      </c>
      <c r="D446" s="365" t="s">
        <v>1414</v>
      </c>
      <c r="E446" s="317">
        <v>1908</v>
      </c>
      <c r="F446" s="365">
        <v>41331</v>
      </c>
      <c r="G446" s="317">
        <v>1908</v>
      </c>
      <c r="H446" s="872">
        <f t="shared" si="4"/>
        <v>0</v>
      </c>
      <c r="I446" s="61"/>
      <c r="J446" s="61"/>
    </row>
    <row r="447" spans="1:10">
      <c r="A447" s="870"/>
      <c r="B447" s="849" t="s">
        <v>1832</v>
      </c>
      <c r="C447" s="899" t="s">
        <v>1382</v>
      </c>
      <c r="D447" s="365" t="s">
        <v>1345</v>
      </c>
      <c r="E447" s="317">
        <v>2254</v>
      </c>
      <c r="F447" s="365">
        <v>41330</v>
      </c>
      <c r="G447" s="317">
        <v>2254</v>
      </c>
      <c r="H447" s="872">
        <f t="shared" si="4"/>
        <v>0</v>
      </c>
      <c r="I447" s="61"/>
      <c r="J447" s="61"/>
    </row>
    <row r="448" spans="1:10">
      <c r="A448" s="870"/>
      <c r="B448" s="849" t="s">
        <v>1833</v>
      </c>
      <c r="C448" s="899" t="s">
        <v>1382</v>
      </c>
      <c r="D448" s="873" t="s">
        <v>1393</v>
      </c>
      <c r="E448" s="874">
        <v>1380</v>
      </c>
      <c r="F448" s="365"/>
      <c r="G448" s="874"/>
      <c r="H448" s="872">
        <f t="shared" si="4"/>
        <v>1380</v>
      </c>
      <c r="I448" s="61"/>
      <c r="J448" s="61"/>
    </row>
    <row r="449" spans="1:10">
      <c r="A449" s="870"/>
      <c r="B449" s="849" t="s">
        <v>1834</v>
      </c>
      <c r="C449" s="899" t="s">
        <v>1382</v>
      </c>
      <c r="D449" s="873" t="s">
        <v>1395</v>
      </c>
      <c r="E449" s="874">
        <v>348</v>
      </c>
      <c r="F449" s="365">
        <v>41330</v>
      </c>
      <c r="G449" s="874">
        <v>348</v>
      </c>
      <c r="H449" s="872">
        <f t="shared" si="4"/>
        <v>0</v>
      </c>
      <c r="I449" s="61"/>
      <c r="J449" s="61"/>
    </row>
    <row r="450" spans="1:10">
      <c r="A450" s="870"/>
      <c r="B450" s="849" t="s">
        <v>1835</v>
      </c>
      <c r="C450" s="899" t="s">
        <v>1382</v>
      </c>
      <c r="D450" s="873" t="s">
        <v>1397</v>
      </c>
      <c r="E450" s="874">
        <v>470</v>
      </c>
      <c r="F450" s="365">
        <v>41330</v>
      </c>
      <c r="G450" s="874">
        <v>470</v>
      </c>
      <c r="H450" s="872">
        <f t="shared" si="4"/>
        <v>0</v>
      </c>
      <c r="I450" s="61"/>
      <c r="J450" s="61"/>
    </row>
    <row r="451" spans="1:10">
      <c r="A451" s="870"/>
      <c r="B451" s="849" t="s">
        <v>1836</v>
      </c>
      <c r="C451" s="899" t="s">
        <v>1382</v>
      </c>
      <c r="D451" s="365" t="s">
        <v>342</v>
      </c>
      <c r="E451" s="317">
        <v>1424.5</v>
      </c>
      <c r="F451" s="365">
        <v>41330</v>
      </c>
      <c r="G451" s="317">
        <v>1424.5</v>
      </c>
      <c r="H451" s="872">
        <f t="shared" si="4"/>
        <v>0</v>
      </c>
      <c r="I451" s="61"/>
      <c r="J451" s="61"/>
    </row>
    <row r="452" spans="1:10">
      <c r="A452" s="870"/>
      <c r="B452" s="849" t="s">
        <v>1837</v>
      </c>
      <c r="C452" s="899" t="s">
        <v>1382</v>
      </c>
      <c r="D452" s="365" t="s">
        <v>1417</v>
      </c>
      <c r="E452" s="317">
        <v>6180</v>
      </c>
      <c r="F452" s="365">
        <v>41330</v>
      </c>
      <c r="G452" s="317">
        <v>6180</v>
      </c>
      <c r="H452" s="872">
        <f t="shared" si="4"/>
        <v>0</v>
      </c>
      <c r="I452" s="61"/>
      <c r="J452" s="61"/>
    </row>
    <row r="453" spans="1:10">
      <c r="A453" s="870"/>
      <c r="B453" s="849" t="s">
        <v>1838</v>
      </c>
      <c r="C453" s="899" t="s">
        <v>1382</v>
      </c>
      <c r="D453" s="365" t="s">
        <v>94</v>
      </c>
      <c r="E453" s="317">
        <v>5093</v>
      </c>
      <c r="F453" s="365">
        <v>41330</v>
      </c>
      <c r="G453" s="317">
        <v>5093</v>
      </c>
      <c r="H453" s="872">
        <f t="shared" si="4"/>
        <v>0</v>
      </c>
      <c r="I453" s="61"/>
      <c r="J453" s="61"/>
    </row>
    <row r="454" spans="1:10">
      <c r="A454" s="870"/>
      <c r="B454" s="849" t="s">
        <v>1839</v>
      </c>
      <c r="C454" s="899" t="s">
        <v>1382</v>
      </c>
      <c r="D454" s="365" t="s">
        <v>830</v>
      </c>
      <c r="E454" s="317">
        <v>348</v>
      </c>
      <c r="F454" s="365">
        <v>41330</v>
      </c>
      <c r="G454" s="317">
        <v>348</v>
      </c>
      <c r="H454" s="872">
        <f t="shared" si="4"/>
        <v>0</v>
      </c>
      <c r="I454" s="61"/>
      <c r="J454" s="61"/>
    </row>
    <row r="455" spans="1:10">
      <c r="A455" s="870"/>
      <c r="B455" s="849" t="s">
        <v>1840</v>
      </c>
      <c r="C455" s="899" t="s">
        <v>1382</v>
      </c>
      <c r="D455" s="873" t="s">
        <v>4</v>
      </c>
      <c r="E455" s="874">
        <v>172</v>
      </c>
      <c r="F455" s="365">
        <v>41330</v>
      </c>
      <c r="G455" s="874">
        <v>172</v>
      </c>
      <c r="H455" s="872">
        <f t="shared" si="4"/>
        <v>0</v>
      </c>
      <c r="I455" s="61"/>
      <c r="J455" s="61"/>
    </row>
    <row r="456" spans="1:10">
      <c r="A456" s="870"/>
      <c r="B456" s="849" t="s">
        <v>1841</v>
      </c>
      <c r="C456" s="899" t="s">
        <v>1382</v>
      </c>
      <c r="D456" s="365" t="s">
        <v>28</v>
      </c>
      <c r="E456" s="317">
        <v>2247</v>
      </c>
      <c r="F456" s="365">
        <v>41330</v>
      </c>
      <c r="G456" s="317">
        <v>2247</v>
      </c>
      <c r="H456" s="872">
        <f t="shared" si="4"/>
        <v>0</v>
      </c>
      <c r="I456" s="61"/>
      <c r="J456" s="61"/>
    </row>
    <row r="457" spans="1:10">
      <c r="A457" s="870"/>
      <c r="B457" s="849" t="s">
        <v>1842</v>
      </c>
      <c r="C457" s="899" t="s">
        <v>1382</v>
      </c>
      <c r="D457" s="365" t="s">
        <v>1391</v>
      </c>
      <c r="E457" s="317">
        <v>945</v>
      </c>
      <c r="F457" s="365">
        <v>41330</v>
      </c>
      <c r="G457" s="317">
        <v>945</v>
      </c>
      <c r="H457" s="872">
        <f t="shared" si="4"/>
        <v>0</v>
      </c>
      <c r="I457" s="61"/>
      <c r="J457" s="61"/>
    </row>
    <row r="458" spans="1:10">
      <c r="A458" s="870"/>
      <c r="B458" s="849" t="s">
        <v>1843</v>
      </c>
      <c r="C458" s="899" t="s">
        <v>1382</v>
      </c>
      <c r="D458" s="365" t="s">
        <v>3</v>
      </c>
      <c r="E458" s="317">
        <v>1330</v>
      </c>
      <c r="F458" s="365">
        <v>41330</v>
      </c>
      <c r="G458" s="317">
        <v>1330</v>
      </c>
      <c r="H458" s="872">
        <f t="shared" si="4"/>
        <v>0</v>
      </c>
      <c r="I458" s="61"/>
      <c r="J458" s="61"/>
    </row>
    <row r="459" spans="1:10">
      <c r="A459" s="870"/>
      <c r="B459" s="849" t="s">
        <v>1844</v>
      </c>
      <c r="C459" s="899" t="s">
        <v>1382</v>
      </c>
      <c r="D459" s="365" t="s">
        <v>50</v>
      </c>
      <c r="E459" s="317">
        <v>7241</v>
      </c>
      <c r="F459" s="365">
        <v>41333</v>
      </c>
      <c r="G459" s="317">
        <v>7241</v>
      </c>
      <c r="H459" s="872">
        <f t="shared" si="4"/>
        <v>0</v>
      </c>
      <c r="I459" s="61"/>
      <c r="J459" s="61"/>
    </row>
    <row r="460" spans="1:10">
      <c r="A460" s="870"/>
      <c r="B460" s="849" t="s">
        <v>1845</v>
      </c>
      <c r="C460" s="899" t="s">
        <v>1382</v>
      </c>
      <c r="D460" s="365" t="s">
        <v>808</v>
      </c>
      <c r="E460" s="317">
        <v>231</v>
      </c>
      <c r="F460" s="365">
        <v>41330</v>
      </c>
      <c r="G460" s="317">
        <v>231</v>
      </c>
      <c r="H460" s="872">
        <f t="shared" si="4"/>
        <v>0</v>
      </c>
      <c r="I460" s="61"/>
      <c r="J460" s="61"/>
    </row>
    <row r="461" spans="1:10">
      <c r="A461" s="870"/>
      <c r="B461" s="849" t="s">
        <v>1846</v>
      </c>
      <c r="C461" s="899" t="s">
        <v>1382</v>
      </c>
      <c r="D461" s="365" t="s">
        <v>1428</v>
      </c>
      <c r="E461" s="317">
        <v>1008</v>
      </c>
      <c r="F461" s="365">
        <v>41330</v>
      </c>
      <c r="G461" s="317">
        <v>1008</v>
      </c>
      <c r="H461" s="872">
        <f t="shared" si="4"/>
        <v>0</v>
      </c>
      <c r="I461" s="61"/>
      <c r="J461" s="61"/>
    </row>
    <row r="462" spans="1:10">
      <c r="A462" s="870"/>
      <c r="B462" s="849" t="s">
        <v>278</v>
      </c>
      <c r="C462" s="899" t="s">
        <v>1382</v>
      </c>
      <c r="D462" s="365" t="s">
        <v>529</v>
      </c>
      <c r="E462" s="317">
        <v>32721</v>
      </c>
      <c r="F462" s="365"/>
      <c r="H462" s="872">
        <f t="shared" si="4"/>
        <v>32721</v>
      </c>
      <c r="I462" s="61"/>
      <c r="J462" s="61"/>
    </row>
    <row r="463" spans="1:10">
      <c r="A463" s="870"/>
      <c r="B463" s="849" t="s">
        <v>1847</v>
      </c>
      <c r="C463" s="899" t="s">
        <v>1382</v>
      </c>
      <c r="D463" s="365" t="s">
        <v>1414</v>
      </c>
      <c r="E463" s="317">
        <v>1440</v>
      </c>
      <c r="F463" s="365">
        <v>41330</v>
      </c>
      <c r="G463" s="317">
        <v>1440</v>
      </c>
      <c r="H463" s="872">
        <f t="shared" si="4"/>
        <v>0</v>
      </c>
      <c r="I463" s="61"/>
      <c r="J463" s="61"/>
    </row>
    <row r="464" spans="1:10">
      <c r="A464" s="870">
        <v>41331</v>
      </c>
      <c r="B464" s="849" t="s">
        <v>1848</v>
      </c>
      <c r="C464" s="899" t="s">
        <v>1382</v>
      </c>
      <c r="D464" s="365" t="s">
        <v>1345</v>
      </c>
      <c r="E464" s="317">
        <v>2818</v>
      </c>
      <c r="F464" s="365">
        <v>41331</v>
      </c>
      <c r="G464" s="317">
        <v>2818</v>
      </c>
      <c r="H464" s="872">
        <f t="shared" si="4"/>
        <v>0</v>
      </c>
      <c r="I464" s="61"/>
      <c r="J464" s="61"/>
    </row>
    <row r="465" spans="1:10">
      <c r="A465" s="870"/>
      <c r="B465" s="849" t="s">
        <v>1849</v>
      </c>
      <c r="C465" s="899" t="s">
        <v>1382</v>
      </c>
      <c r="D465" s="875" t="s">
        <v>1081</v>
      </c>
      <c r="E465" s="138">
        <v>0</v>
      </c>
      <c r="F465" s="365"/>
      <c r="H465" s="872">
        <f t="shared" si="4"/>
        <v>0</v>
      </c>
      <c r="I465" s="61"/>
      <c r="J465" s="61"/>
    </row>
    <row r="466" spans="1:10">
      <c r="A466" s="870"/>
      <c r="B466" s="849" t="s">
        <v>1850</v>
      </c>
      <c r="C466" s="899" t="s">
        <v>1382</v>
      </c>
      <c r="D466" s="365" t="s">
        <v>785</v>
      </c>
      <c r="E466" s="317">
        <v>5846.5</v>
      </c>
      <c r="F466" s="365">
        <v>41331</v>
      </c>
      <c r="G466" s="317">
        <v>5846.5</v>
      </c>
      <c r="H466" s="872">
        <f t="shared" si="4"/>
        <v>0</v>
      </c>
      <c r="I466" s="61"/>
      <c r="J466" s="61"/>
    </row>
    <row r="467" spans="1:10">
      <c r="A467" s="870"/>
      <c r="B467" s="849" t="s">
        <v>1851</v>
      </c>
      <c r="C467" s="899" t="s">
        <v>1852</v>
      </c>
      <c r="D467" s="365" t="s">
        <v>13</v>
      </c>
      <c r="E467" s="317">
        <v>2152.5</v>
      </c>
      <c r="F467" s="365">
        <v>41331</v>
      </c>
      <c r="G467" s="317">
        <v>2152.5</v>
      </c>
      <c r="H467" s="872">
        <f t="shared" si="4"/>
        <v>0</v>
      </c>
      <c r="I467" s="61"/>
      <c r="J467" s="61"/>
    </row>
    <row r="468" spans="1:10">
      <c r="A468" s="870"/>
      <c r="B468" s="849" t="s">
        <v>1853</v>
      </c>
      <c r="C468" s="899" t="s">
        <v>1852</v>
      </c>
      <c r="D468" s="365" t="s">
        <v>695</v>
      </c>
      <c r="E468" s="317">
        <v>1088</v>
      </c>
      <c r="F468" s="365">
        <v>41332</v>
      </c>
      <c r="G468" s="317">
        <v>1088</v>
      </c>
      <c r="H468" s="872">
        <f t="shared" si="4"/>
        <v>0</v>
      </c>
      <c r="I468" s="61"/>
      <c r="J468" s="61"/>
    </row>
    <row r="469" spans="1:10">
      <c r="A469" s="870"/>
      <c r="B469" s="849" t="s">
        <v>1854</v>
      </c>
      <c r="C469" s="899" t="s">
        <v>1852</v>
      </c>
      <c r="D469" s="365" t="s">
        <v>3</v>
      </c>
      <c r="E469" s="317">
        <v>2455.5</v>
      </c>
      <c r="F469" s="365">
        <v>41331</v>
      </c>
      <c r="G469" s="317">
        <v>2455.5</v>
      </c>
      <c r="H469" s="872">
        <f t="shared" si="4"/>
        <v>0</v>
      </c>
      <c r="I469" s="61"/>
      <c r="J469" s="61"/>
    </row>
    <row r="470" spans="1:10">
      <c r="A470" s="870"/>
      <c r="B470" s="849" t="s">
        <v>1855</v>
      </c>
      <c r="C470" s="899" t="s">
        <v>1852</v>
      </c>
      <c r="D470" s="365" t="s">
        <v>1417</v>
      </c>
      <c r="E470" s="317">
        <v>9934</v>
      </c>
      <c r="F470" s="365"/>
      <c r="H470" s="872">
        <f t="shared" si="4"/>
        <v>9934</v>
      </c>
      <c r="I470" s="61"/>
      <c r="J470" s="61"/>
    </row>
    <row r="471" spans="1:10">
      <c r="A471" s="870"/>
      <c r="B471" s="849" t="s">
        <v>1856</v>
      </c>
      <c r="C471" s="899" t="s">
        <v>1852</v>
      </c>
      <c r="D471" s="365" t="s">
        <v>94</v>
      </c>
      <c r="E471" s="317">
        <v>4236.5</v>
      </c>
      <c r="F471" s="365">
        <v>41331</v>
      </c>
      <c r="G471" s="317">
        <v>4236.5</v>
      </c>
      <c r="H471" s="872">
        <f t="shared" si="4"/>
        <v>0</v>
      </c>
      <c r="I471" s="61"/>
      <c r="J471" s="61"/>
    </row>
    <row r="472" spans="1:10">
      <c r="A472" s="870"/>
      <c r="B472" s="849" t="s">
        <v>1857</v>
      </c>
      <c r="C472" s="899" t="s">
        <v>1852</v>
      </c>
      <c r="D472" s="365" t="s">
        <v>1393</v>
      </c>
      <c r="E472" s="317">
        <v>1380</v>
      </c>
      <c r="F472" s="365"/>
      <c r="H472" s="872">
        <f t="shared" si="4"/>
        <v>1380</v>
      </c>
      <c r="I472" s="61"/>
      <c r="J472" s="61"/>
    </row>
    <row r="473" spans="1:10">
      <c r="A473" s="870"/>
      <c r="B473" s="849" t="s">
        <v>1858</v>
      </c>
      <c r="C473" s="899" t="s">
        <v>1852</v>
      </c>
      <c r="D473" s="873" t="s">
        <v>1397</v>
      </c>
      <c r="E473" s="874">
        <v>471</v>
      </c>
      <c r="F473" s="365">
        <v>41331</v>
      </c>
      <c r="G473" s="874">
        <v>471</v>
      </c>
      <c r="H473" s="872">
        <f t="shared" si="4"/>
        <v>0</v>
      </c>
      <c r="I473" s="61"/>
      <c r="J473" s="61"/>
    </row>
    <row r="474" spans="1:10">
      <c r="A474" s="870"/>
      <c r="B474" s="849" t="s">
        <v>1859</v>
      </c>
      <c r="C474" s="899" t="s">
        <v>1852</v>
      </c>
      <c r="D474" s="873" t="s">
        <v>1525</v>
      </c>
      <c r="E474" s="874">
        <v>751</v>
      </c>
      <c r="F474" s="365">
        <v>41331</v>
      </c>
      <c r="G474" s="874">
        <v>751</v>
      </c>
      <c r="H474" s="872">
        <f t="shared" si="4"/>
        <v>0</v>
      </c>
      <c r="I474" s="61"/>
      <c r="J474" s="61"/>
    </row>
    <row r="475" spans="1:10">
      <c r="A475" s="870"/>
      <c r="B475" s="849" t="s">
        <v>1860</v>
      </c>
      <c r="C475" s="899" t="s">
        <v>1852</v>
      </c>
      <c r="D475" s="365" t="s">
        <v>1395</v>
      </c>
      <c r="E475" s="317">
        <v>403</v>
      </c>
      <c r="F475" s="365">
        <v>41331</v>
      </c>
      <c r="G475" s="317">
        <v>403</v>
      </c>
      <c r="H475" s="872">
        <f t="shared" si="4"/>
        <v>0</v>
      </c>
      <c r="I475" s="61"/>
      <c r="J475" s="61"/>
    </row>
    <row r="476" spans="1:10">
      <c r="A476" s="870"/>
      <c r="B476" s="849" t="s">
        <v>1861</v>
      </c>
      <c r="C476" s="899" t="s">
        <v>1852</v>
      </c>
      <c r="D476" s="365" t="s">
        <v>808</v>
      </c>
      <c r="E476" s="317">
        <v>669.5</v>
      </c>
      <c r="F476" s="365"/>
      <c r="H476" s="872">
        <f t="shared" si="4"/>
        <v>669.5</v>
      </c>
      <c r="I476" s="61"/>
      <c r="J476" s="61"/>
    </row>
    <row r="477" spans="1:10">
      <c r="A477" s="870"/>
      <c r="B477" s="849" t="s">
        <v>1862</v>
      </c>
      <c r="C477" s="899" t="s">
        <v>1852</v>
      </c>
      <c r="D477" s="365" t="s">
        <v>529</v>
      </c>
      <c r="E477" s="317">
        <v>762.4</v>
      </c>
      <c r="F477" s="365"/>
      <c r="H477" s="872">
        <f t="shared" si="4"/>
        <v>762.4</v>
      </c>
      <c r="I477" s="61"/>
      <c r="J477" s="61"/>
    </row>
    <row r="478" spans="1:10">
      <c r="A478" s="870"/>
      <c r="B478" s="849" t="s">
        <v>1863</v>
      </c>
      <c r="C478" s="899" t="s">
        <v>1852</v>
      </c>
      <c r="D478" s="365" t="s">
        <v>1533</v>
      </c>
      <c r="E478" s="317">
        <v>770.49</v>
      </c>
      <c r="F478" s="365">
        <v>41331</v>
      </c>
      <c r="G478" s="317">
        <v>770.49</v>
      </c>
      <c r="H478" s="872">
        <f t="shared" si="4"/>
        <v>0</v>
      </c>
      <c r="I478" s="61"/>
      <c r="J478" s="61"/>
    </row>
    <row r="479" spans="1:10">
      <c r="A479" s="870">
        <v>41332</v>
      </c>
      <c r="B479" s="849" t="s">
        <v>1864</v>
      </c>
      <c r="C479" s="899" t="s">
        <v>1852</v>
      </c>
      <c r="D479" s="365" t="s">
        <v>1414</v>
      </c>
      <c r="E479" s="317">
        <v>1800</v>
      </c>
      <c r="F479" s="365">
        <v>41332</v>
      </c>
      <c r="G479" s="317">
        <v>1800</v>
      </c>
      <c r="H479" s="872">
        <f t="shared" si="4"/>
        <v>0</v>
      </c>
      <c r="I479" s="61"/>
      <c r="J479" s="61"/>
    </row>
    <row r="480" spans="1:10">
      <c r="A480" s="870"/>
      <c r="B480" s="849" t="s">
        <v>1865</v>
      </c>
      <c r="C480" s="899" t="s">
        <v>1852</v>
      </c>
      <c r="D480" s="365" t="s">
        <v>1345</v>
      </c>
      <c r="E480" s="317">
        <v>5771.5</v>
      </c>
      <c r="F480" s="365">
        <v>41332</v>
      </c>
      <c r="G480" s="317">
        <v>5771.5</v>
      </c>
      <c r="H480" s="872">
        <f t="shared" si="4"/>
        <v>0</v>
      </c>
      <c r="I480" s="61"/>
      <c r="J480" s="61"/>
    </row>
    <row r="481" spans="1:10">
      <c r="A481" s="870"/>
      <c r="B481" s="849" t="s">
        <v>1866</v>
      </c>
      <c r="C481" s="899" t="s">
        <v>1852</v>
      </c>
      <c r="D481" s="365" t="s">
        <v>3</v>
      </c>
      <c r="E481" s="317">
        <v>1748</v>
      </c>
      <c r="F481" s="365">
        <v>41332</v>
      </c>
      <c r="G481" s="317">
        <v>1748</v>
      </c>
      <c r="H481" s="872">
        <f t="shared" si="4"/>
        <v>0</v>
      </c>
      <c r="I481" s="61"/>
      <c r="J481" s="61"/>
    </row>
    <row r="482" spans="1:10">
      <c r="A482" s="870"/>
      <c r="B482" s="849" t="s">
        <v>1867</v>
      </c>
      <c r="C482" s="899" t="s">
        <v>1852</v>
      </c>
      <c r="D482" s="873" t="s">
        <v>1389</v>
      </c>
      <c r="E482" s="874">
        <v>795.5</v>
      </c>
      <c r="F482" s="365"/>
      <c r="H482" s="872">
        <f t="shared" si="4"/>
        <v>795.5</v>
      </c>
      <c r="I482" s="61"/>
      <c r="J482" s="61"/>
    </row>
    <row r="483" spans="1:10">
      <c r="A483" s="870"/>
      <c r="B483" s="849" t="s">
        <v>1868</v>
      </c>
      <c r="C483" s="899" t="s">
        <v>1852</v>
      </c>
      <c r="D483" s="873" t="s">
        <v>1393</v>
      </c>
      <c r="E483" s="874">
        <v>1380</v>
      </c>
      <c r="F483" s="365"/>
      <c r="H483" s="872">
        <f t="shared" si="4"/>
        <v>1380</v>
      </c>
      <c r="I483" s="61"/>
      <c r="J483" s="61"/>
    </row>
    <row r="484" spans="1:10">
      <c r="A484" s="870"/>
      <c r="B484" s="849" t="s">
        <v>1869</v>
      </c>
      <c r="C484" s="899" t="s">
        <v>1852</v>
      </c>
      <c r="D484" s="365" t="s">
        <v>1448</v>
      </c>
      <c r="E484" s="317">
        <v>1125.5</v>
      </c>
      <c r="F484" s="365"/>
      <c r="H484" s="872">
        <f t="shared" si="4"/>
        <v>1125.5</v>
      </c>
      <c r="I484" s="61"/>
      <c r="J484" s="61"/>
    </row>
    <row r="485" spans="1:10">
      <c r="A485" s="870"/>
      <c r="B485" s="849" t="s">
        <v>1870</v>
      </c>
      <c r="C485" s="899" t="s">
        <v>1852</v>
      </c>
      <c r="D485" s="365" t="s">
        <v>1391</v>
      </c>
      <c r="E485" s="317">
        <v>875</v>
      </c>
      <c r="F485" s="365">
        <v>41332</v>
      </c>
      <c r="G485" s="317">
        <v>875</v>
      </c>
      <c r="H485" s="872">
        <f t="shared" si="4"/>
        <v>0</v>
      </c>
      <c r="I485" s="61"/>
      <c r="J485" s="61"/>
    </row>
    <row r="486" spans="1:10">
      <c r="A486" s="870"/>
      <c r="B486" s="901"/>
      <c r="C486" s="750"/>
      <c r="D486" s="365" t="s">
        <v>742</v>
      </c>
      <c r="F486" s="365"/>
      <c r="H486" s="872">
        <f t="shared" si="4"/>
        <v>0</v>
      </c>
      <c r="I486" s="61"/>
      <c r="J486" s="61"/>
    </row>
    <row r="487" spans="1:10">
      <c r="A487" s="870"/>
      <c r="B487" s="901"/>
      <c r="C487" s="750"/>
      <c r="D487" s="365" t="s">
        <v>719</v>
      </c>
      <c r="F487" s="365"/>
      <c r="H487" s="872">
        <f t="shared" si="4"/>
        <v>0</v>
      </c>
      <c r="I487" s="61"/>
      <c r="J487" s="61"/>
    </row>
    <row r="488" spans="1:10">
      <c r="B488" s="902"/>
      <c r="C488" s="898"/>
      <c r="D488" s="365" t="s">
        <v>742</v>
      </c>
      <c r="F488" s="365"/>
      <c r="H488" s="872">
        <f t="shared" si="4"/>
        <v>0</v>
      </c>
      <c r="I488" s="61"/>
      <c r="J488" s="61"/>
    </row>
    <row r="489" spans="1:10" ht="18.75">
      <c r="A489" s="1984" t="str">
        <f>A428</f>
        <v>REMISIONES DE    FEBRERO      2 0  1 3</v>
      </c>
      <c r="B489" s="1984"/>
      <c r="C489" s="1984"/>
      <c r="D489" s="1984"/>
      <c r="E489" s="1984"/>
      <c r="F489" s="1984"/>
      <c r="I489" s="61"/>
      <c r="J489" s="61"/>
    </row>
    <row r="490" spans="1:10" ht="35.25" thickBot="1">
      <c r="A490" s="896" t="s">
        <v>0</v>
      </c>
      <c r="B490" s="50" t="s">
        <v>1</v>
      </c>
      <c r="C490" s="50"/>
      <c r="D490" s="60" t="s">
        <v>1380</v>
      </c>
      <c r="E490" s="47" t="s">
        <v>2</v>
      </c>
      <c r="F490" s="6" t="s">
        <v>6</v>
      </c>
      <c r="G490" s="55" t="s">
        <v>7</v>
      </c>
      <c r="H490" s="897" t="s">
        <v>8</v>
      </c>
      <c r="I490" s="61"/>
      <c r="J490" s="61"/>
    </row>
    <row r="491" spans="1:10" ht="16.5" thickTop="1">
      <c r="A491" s="870"/>
      <c r="B491" s="849" t="s">
        <v>1871</v>
      </c>
      <c r="C491" s="899" t="s">
        <v>1852</v>
      </c>
      <c r="D491" s="365" t="s">
        <v>4</v>
      </c>
      <c r="E491" s="317">
        <v>233</v>
      </c>
      <c r="F491" s="365">
        <v>41333</v>
      </c>
      <c r="G491" s="317">
        <v>233</v>
      </c>
      <c r="H491" s="872">
        <f t="shared" si="4"/>
        <v>0</v>
      </c>
      <c r="I491" s="61"/>
      <c r="J491" s="61"/>
    </row>
    <row r="492" spans="1:10">
      <c r="A492" s="870"/>
      <c r="B492" s="849" t="s">
        <v>1872</v>
      </c>
      <c r="C492" s="899" t="s">
        <v>1852</v>
      </c>
      <c r="D492" s="365" t="s">
        <v>785</v>
      </c>
      <c r="E492" s="317">
        <v>128.4</v>
      </c>
      <c r="F492" s="365">
        <v>41333</v>
      </c>
      <c r="G492" s="317">
        <v>128.4</v>
      </c>
      <c r="H492" s="872">
        <f t="shared" si="4"/>
        <v>0</v>
      </c>
      <c r="I492" s="61"/>
      <c r="J492" s="61"/>
    </row>
    <row r="493" spans="1:10">
      <c r="A493" s="870"/>
      <c r="B493" s="849" t="s">
        <v>1873</v>
      </c>
      <c r="C493" s="899" t="s">
        <v>1852</v>
      </c>
      <c r="D493" s="365" t="s">
        <v>1521</v>
      </c>
      <c r="E493" s="317">
        <v>566</v>
      </c>
      <c r="F493" s="365">
        <v>41333</v>
      </c>
      <c r="G493" s="317">
        <v>566</v>
      </c>
      <c r="H493" s="872">
        <f t="shared" si="4"/>
        <v>0</v>
      </c>
      <c r="I493" s="61"/>
      <c r="J493" s="61"/>
    </row>
    <row r="494" spans="1:10">
      <c r="A494" s="870"/>
      <c r="B494" s="849" t="s">
        <v>1874</v>
      </c>
      <c r="C494" s="899" t="s">
        <v>1852</v>
      </c>
      <c r="D494" s="873" t="s">
        <v>94</v>
      </c>
      <c r="E494" s="874">
        <v>3570</v>
      </c>
      <c r="F494" s="365">
        <v>41332</v>
      </c>
      <c r="G494" s="317">
        <v>3570</v>
      </c>
      <c r="H494" s="872">
        <f t="shared" si="4"/>
        <v>0</v>
      </c>
      <c r="I494" s="61"/>
      <c r="J494" s="61"/>
    </row>
    <row r="495" spans="1:10">
      <c r="A495" s="870"/>
      <c r="B495" s="849" t="s">
        <v>1875</v>
      </c>
      <c r="C495" s="899" t="s">
        <v>1852</v>
      </c>
      <c r="D495" s="878" t="s">
        <v>1457</v>
      </c>
      <c r="E495" s="879">
        <v>2689.6</v>
      </c>
      <c r="F495" s="365"/>
      <c r="H495" s="872">
        <f t="shared" si="4"/>
        <v>2689.6</v>
      </c>
      <c r="I495" s="61"/>
      <c r="J495" s="61"/>
    </row>
    <row r="496" spans="1:10">
      <c r="A496" s="870"/>
      <c r="B496" s="849" t="s">
        <v>1876</v>
      </c>
      <c r="C496" s="899" t="s">
        <v>1852</v>
      </c>
      <c r="D496" s="878" t="s">
        <v>1678</v>
      </c>
      <c r="E496" s="879">
        <v>3954.6</v>
      </c>
      <c r="F496" s="365"/>
      <c r="H496" s="872">
        <f t="shared" si="4"/>
        <v>3954.6</v>
      </c>
      <c r="I496" s="61"/>
      <c r="J496" s="61"/>
    </row>
    <row r="497" spans="1:10">
      <c r="A497" s="870"/>
      <c r="B497" s="849" t="s">
        <v>1877</v>
      </c>
      <c r="C497" s="899" t="s">
        <v>1852</v>
      </c>
      <c r="D497" s="878" t="s">
        <v>1878</v>
      </c>
      <c r="E497" s="879">
        <v>1262</v>
      </c>
      <c r="F497" s="365">
        <v>41332</v>
      </c>
      <c r="G497" s="317">
        <v>1262</v>
      </c>
      <c r="H497" s="872">
        <f t="shared" si="4"/>
        <v>0</v>
      </c>
      <c r="I497" s="61"/>
      <c r="J497" s="61"/>
    </row>
    <row r="498" spans="1:10">
      <c r="A498" s="870"/>
      <c r="B498" s="849" t="s">
        <v>1879</v>
      </c>
      <c r="C498" s="899" t="s">
        <v>1852</v>
      </c>
      <c r="D498" s="365" t="s">
        <v>1397</v>
      </c>
      <c r="E498" s="317">
        <v>239</v>
      </c>
      <c r="F498" s="365">
        <v>41332</v>
      </c>
      <c r="G498" s="317">
        <v>239</v>
      </c>
      <c r="H498" s="872">
        <f t="shared" si="4"/>
        <v>0</v>
      </c>
      <c r="I498" s="61"/>
      <c r="J498" s="61"/>
    </row>
    <row r="499" spans="1:10">
      <c r="A499" s="870"/>
      <c r="B499" s="849" t="s">
        <v>1880</v>
      </c>
      <c r="C499" s="899" t="s">
        <v>1852</v>
      </c>
      <c r="D499" s="365" t="s">
        <v>1395</v>
      </c>
      <c r="E499" s="317">
        <v>342</v>
      </c>
      <c r="F499" s="365">
        <v>41332</v>
      </c>
      <c r="G499" s="317">
        <v>342</v>
      </c>
      <c r="H499" s="872">
        <f t="shared" si="4"/>
        <v>0</v>
      </c>
      <c r="I499" s="61"/>
      <c r="J499" s="61"/>
    </row>
    <row r="500" spans="1:10">
      <c r="A500" s="870"/>
      <c r="B500" s="849" t="s">
        <v>1881</v>
      </c>
      <c r="C500" s="899" t="s">
        <v>1852</v>
      </c>
      <c r="D500" s="873" t="s">
        <v>529</v>
      </c>
      <c r="E500" s="874">
        <v>10181.6</v>
      </c>
      <c r="F500" s="365"/>
      <c r="H500" s="872">
        <f t="shared" si="4"/>
        <v>10181.6</v>
      </c>
      <c r="I500" s="61"/>
      <c r="J500" s="61"/>
    </row>
    <row r="501" spans="1:10">
      <c r="A501" s="870"/>
      <c r="B501" s="849" t="s">
        <v>1882</v>
      </c>
      <c r="C501" s="899" t="s">
        <v>1852</v>
      </c>
      <c r="D501" s="875" t="s">
        <v>1081</v>
      </c>
      <c r="E501" s="138">
        <v>0</v>
      </c>
      <c r="F501" s="365"/>
      <c r="H501" s="872">
        <f t="shared" si="4"/>
        <v>0</v>
      </c>
      <c r="I501" s="61"/>
      <c r="J501" s="61"/>
    </row>
    <row r="502" spans="1:10">
      <c r="A502" s="870"/>
      <c r="B502" s="849" t="s">
        <v>1883</v>
      </c>
      <c r="C502" s="899" t="s">
        <v>1852</v>
      </c>
      <c r="D502" s="365" t="s">
        <v>28</v>
      </c>
      <c r="E502" s="317">
        <v>2575.5</v>
      </c>
      <c r="F502" s="365">
        <v>41333</v>
      </c>
      <c r="G502" s="317">
        <v>2575.5</v>
      </c>
      <c r="H502" s="872">
        <f t="shared" si="4"/>
        <v>0</v>
      </c>
      <c r="I502" s="61"/>
      <c r="J502" s="61"/>
    </row>
    <row r="503" spans="1:10">
      <c r="A503" s="870"/>
      <c r="B503" s="849" t="s">
        <v>1884</v>
      </c>
      <c r="C503" s="899" t="s">
        <v>1852</v>
      </c>
      <c r="D503" s="365" t="s">
        <v>11</v>
      </c>
      <c r="E503" s="317">
        <v>10949</v>
      </c>
      <c r="F503" s="365"/>
      <c r="H503" s="872">
        <f t="shared" si="4"/>
        <v>10949</v>
      </c>
      <c r="I503" s="61"/>
      <c r="J503" s="61"/>
    </row>
    <row r="504" spans="1:10">
      <c r="A504" s="870"/>
      <c r="B504" s="849" t="s">
        <v>1885</v>
      </c>
      <c r="C504" s="899" t="s">
        <v>1852</v>
      </c>
      <c r="D504" s="365" t="s">
        <v>1515</v>
      </c>
      <c r="E504" s="317">
        <v>1440</v>
      </c>
      <c r="F504" s="365">
        <v>41332</v>
      </c>
      <c r="G504" s="317">
        <v>1440</v>
      </c>
      <c r="H504" s="872">
        <f t="shared" si="4"/>
        <v>0</v>
      </c>
      <c r="I504" s="61"/>
      <c r="J504" s="61"/>
    </row>
    <row r="505" spans="1:10">
      <c r="A505" s="870">
        <v>41333</v>
      </c>
      <c r="B505" s="849" t="s">
        <v>1886</v>
      </c>
      <c r="C505" s="899" t="s">
        <v>1852</v>
      </c>
      <c r="D505" s="365" t="s">
        <v>1414</v>
      </c>
      <c r="E505" s="317">
        <v>1440</v>
      </c>
      <c r="F505" s="365">
        <v>41333</v>
      </c>
      <c r="G505" s="317">
        <v>1440</v>
      </c>
      <c r="H505" s="872">
        <f t="shared" si="4"/>
        <v>0</v>
      </c>
      <c r="I505" s="61"/>
      <c r="J505" s="61"/>
    </row>
    <row r="506" spans="1:10">
      <c r="A506" s="870"/>
      <c r="B506" s="849" t="s">
        <v>1887</v>
      </c>
      <c r="C506" s="899" t="s">
        <v>1852</v>
      </c>
      <c r="D506" s="365" t="s">
        <v>1345</v>
      </c>
      <c r="E506" s="317">
        <v>2271</v>
      </c>
      <c r="F506" s="365">
        <v>41333</v>
      </c>
      <c r="G506" s="317">
        <v>2271</v>
      </c>
      <c r="H506" s="872">
        <f t="shared" si="4"/>
        <v>0</v>
      </c>
      <c r="I506" s="61"/>
      <c r="J506" s="61"/>
    </row>
    <row r="507" spans="1:10">
      <c r="A507" s="870"/>
      <c r="B507" s="849" t="s">
        <v>1888</v>
      </c>
      <c r="C507" s="899" t="s">
        <v>1852</v>
      </c>
      <c r="D507" s="365" t="s">
        <v>529</v>
      </c>
      <c r="E507" s="317">
        <v>11786.8</v>
      </c>
      <c r="F507" s="365"/>
      <c r="H507" s="872">
        <f t="shared" si="4"/>
        <v>11786.8</v>
      </c>
      <c r="I507" s="61"/>
      <c r="J507" s="61"/>
    </row>
    <row r="508" spans="1:10">
      <c r="A508" s="870"/>
      <c r="B508" s="849" t="s">
        <v>1889</v>
      </c>
      <c r="C508" s="899" t="s">
        <v>1852</v>
      </c>
      <c r="D508" s="365" t="s">
        <v>1391</v>
      </c>
      <c r="E508" s="317">
        <v>805</v>
      </c>
      <c r="F508" s="365"/>
      <c r="H508" s="872">
        <f t="shared" si="4"/>
        <v>805</v>
      </c>
      <c r="I508" s="61"/>
      <c r="J508" s="61"/>
    </row>
    <row r="509" spans="1:10">
      <c r="A509" s="870"/>
      <c r="B509" s="849" t="s">
        <v>1890</v>
      </c>
      <c r="C509" s="899" t="s">
        <v>1852</v>
      </c>
      <c r="D509" s="873" t="s">
        <v>1389</v>
      </c>
      <c r="E509" s="874">
        <v>555</v>
      </c>
      <c r="F509" s="365"/>
      <c r="G509" s="874"/>
      <c r="H509" s="872">
        <f t="shared" si="4"/>
        <v>555</v>
      </c>
      <c r="I509" s="61"/>
      <c r="J509" s="61"/>
    </row>
    <row r="510" spans="1:10">
      <c r="A510" s="870"/>
      <c r="B510" s="849" t="s">
        <v>1891</v>
      </c>
      <c r="C510" s="899" t="s">
        <v>1852</v>
      </c>
      <c r="D510" s="365" t="s">
        <v>1393</v>
      </c>
      <c r="E510" s="317">
        <v>2760</v>
      </c>
      <c r="F510" s="365"/>
      <c r="H510" s="872">
        <f t="shared" si="4"/>
        <v>2760</v>
      </c>
      <c r="I510" s="61"/>
      <c r="J510" s="61"/>
    </row>
    <row r="511" spans="1:10">
      <c r="A511" s="870"/>
      <c r="B511" s="849" t="s">
        <v>1892</v>
      </c>
      <c r="C511" s="899" t="s">
        <v>1852</v>
      </c>
      <c r="D511" s="365" t="s">
        <v>3</v>
      </c>
      <c r="E511" s="317">
        <v>3353.5</v>
      </c>
      <c r="F511" s="365">
        <v>41333</v>
      </c>
      <c r="G511" s="317">
        <v>3353.5</v>
      </c>
      <c r="H511" s="872">
        <f t="shared" si="4"/>
        <v>0</v>
      </c>
      <c r="I511" s="61"/>
      <c r="J511" s="61"/>
    </row>
    <row r="512" spans="1:10">
      <c r="A512" s="870"/>
      <c r="B512" s="849" t="s">
        <v>1893</v>
      </c>
      <c r="C512" s="899" t="s">
        <v>1852</v>
      </c>
      <c r="D512" s="365" t="s">
        <v>94</v>
      </c>
      <c r="E512" s="317">
        <v>2153.1999999999998</v>
      </c>
      <c r="F512" s="365">
        <v>41333</v>
      </c>
      <c r="G512" s="317">
        <v>2153.1999999999998</v>
      </c>
      <c r="H512" s="872">
        <f t="shared" si="4"/>
        <v>0</v>
      </c>
      <c r="I512" s="61"/>
      <c r="J512" s="61"/>
    </row>
    <row r="513" spans="1:10">
      <c r="A513" s="870"/>
      <c r="B513" s="849" t="s">
        <v>1894</v>
      </c>
      <c r="C513" s="899" t="s">
        <v>1852</v>
      </c>
      <c r="D513" s="365" t="s">
        <v>1395</v>
      </c>
      <c r="E513" s="317">
        <v>359</v>
      </c>
      <c r="F513" s="365">
        <v>41333</v>
      </c>
      <c r="G513" s="317">
        <v>359</v>
      </c>
      <c r="H513" s="872">
        <f t="shared" si="4"/>
        <v>0</v>
      </c>
      <c r="I513" s="61"/>
      <c r="J513" s="61"/>
    </row>
    <row r="514" spans="1:10">
      <c r="A514" s="870"/>
      <c r="B514" s="849" t="s">
        <v>1895</v>
      </c>
      <c r="C514" s="899" t="s">
        <v>1852</v>
      </c>
      <c r="D514" s="365" t="s">
        <v>1397</v>
      </c>
      <c r="E514" s="317">
        <v>459</v>
      </c>
      <c r="F514" s="365">
        <v>41333</v>
      </c>
      <c r="G514" s="317">
        <v>459</v>
      </c>
      <c r="H514" s="872">
        <f t="shared" si="4"/>
        <v>0</v>
      </c>
      <c r="I514" s="61"/>
      <c r="J514" s="61"/>
    </row>
    <row r="515" spans="1:10">
      <c r="A515" s="870"/>
      <c r="B515" s="849" t="s">
        <v>1896</v>
      </c>
      <c r="C515" s="899" t="s">
        <v>1852</v>
      </c>
      <c r="D515" s="873" t="s">
        <v>1878</v>
      </c>
      <c r="E515" s="874">
        <v>469.5</v>
      </c>
      <c r="F515" s="365">
        <v>41333</v>
      </c>
      <c r="G515" s="874">
        <v>469.5</v>
      </c>
      <c r="H515" s="872">
        <f t="shared" si="4"/>
        <v>0</v>
      </c>
      <c r="I515" s="61"/>
      <c r="J515" s="61"/>
    </row>
    <row r="516" spans="1:10">
      <c r="A516" s="870"/>
      <c r="B516" s="849" t="s">
        <v>1897</v>
      </c>
      <c r="C516" s="899" t="s">
        <v>1852</v>
      </c>
      <c r="D516" s="365" t="s">
        <v>128</v>
      </c>
      <c r="E516" s="317">
        <v>1797.84</v>
      </c>
      <c r="F516" s="365"/>
      <c r="H516" s="872">
        <f t="shared" si="4"/>
        <v>1797.84</v>
      </c>
      <c r="I516" s="61"/>
      <c r="J516" s="61"/>
    </row>
    <row r="517" spans="1:10">
      <c r="A517" s="870"/>
      <c r="B517" s="849" t="s">
        <v>1898</v>
      </c>
      <c r="C517" s="899" t="s">
        <v>1852</v>
      </c>
      <c r="D517" s="365"/>
      <c r="F517" s="365"/>
      <c r="H517" s="872">
        <f t="shared" si="4"/>
        <v>0</v>
      </c>
      <c r="I517" s="61"/>
      <c r="J517" s="61"/>
    </row>
    <row r="518" spans="1:10">
      <c r="A518" s="870"/>
      <c r="B518" s="849" t="s">
        <v>1899</v>
      </c>
      <c r="C518" s="899" t="s">
        <v>1852</v>
      </c>
      <c r="D518" s="365"/>
      <c r="F518" s="365"/>
      <c r="H518" s="872">
        <f t="shared" si="4"/>
        <v>0</v>
      </c>
      <c r="I518" s="61"/>
      <c r="J518" s="61"/>
    </row>
    <row r="519" spans="1:10">
      <c r="A519" s="870"/>
      <c r="B519" s="849" t="s">
        <v>1900</v>
      </c>
      <c r="C519" s="899" t="s">
        <v>1852</v>
      </c>
      <c r="D519" s="873"/>
      <c r="E519" s="874"/>
      <c r="F519" s="365"/>
      <c r="H519" s="872">
        <f t="shared" si="4"/>
        <v>0</v>
      </c>
      <c r="I519" s="61"/>
      <c r="J519" s="61"/>
    </row>
    <row r="520" spans="1:10">
      <c r="A520" s="870"/>
      <c r="B520" s="849" t="s">
        <v>1901</v>
      </c>
      <c r="C520" s="899" t="s">
        <v>1852</v>
      </c>
      <c r="D520" s="365"/>
      <c r="F520" s="365"/>
      <c r="H520" s="872">
        <f t="shared" si="4"/>
        <v>0</v>
      </c>
      <c r="I520" s="61"/>
      <c r="J520" s="61"/>
    </row>
    <row r="521" spans="1:10">
      <c r="A521" s="870"/>
      <c r="B521" s="849" t="s">
        <v>1902</v>
      </c>
      <c r="C521" s="899" t="s">
        <v>1852</v>
      </c>
      <c r="D521" s="365"/>
      <c r="F521" s="365"/>
      <c r="H521" s="872">
        <f t="shared" si="4"/>
        <v>0</v>
      </c>
      <c r="I521" s="61"/>
      <c r="J521" s="61"/>
    </row>
    <row r="522" spans="1:10" ht="15.75" customHeight="1">
      <c r="A522" s="903"/>
      <c r="B522" s="849" t="s">
        <v>1903</v>
      </c>
      <c r="C522" s="899" t="s">
        <v>1852</v>
      </c>
      <c r="D522" s="365"/>
      <c r="F522" s="365"/>
      <c r="H522" s="872">
        <f t="shared" si="4"/>
        <v>0</v>
      </c>
      <c r="I522" s="61"/>
      <c r="J522" s="61"/>
    </row>
    <row r="523" spans="1:10" ht="15.75" customHeight="1">
      <c r="A523" s="903"/>
      <c r="B523" s="849" t="s">
        <v>1904</v>
      </c>
      <c r="C523" s="899" t="s">
        <v>1852</v>
      </c>
      <c r="D523" s="365"/>
      <c r="F523" s="365"/>
      <c r="H523" s="872">
        <f t="shared" si="4"/>
        <v>0</v>
      </c>
      <c r="I523" s="61"/>
      <c r="J523" s="61"/>
    </row>
    <row r="524" spans="1:10" ht="15.75" customHeight="1">
      <c r="A524" s="903"/>
      <c r="B524" s="849" t="s">
        <v>1905</v>
      </c>
      <c r="C524" s="899" t="s">
        <v>1852</v>
      </c>
      <c r="D524" s="365"/>
      <c r="F524" s="365"/>
      <c r="H524" s="872">
        <f t="shared" si="4"/>
        <v>0</v>
      </c>
      <c r="I524" s="61"/>
      <c r="J524" s="61"/>
    </row>
    <row r="525" spans="1:10">
      <c r="A525" s="870"/>
      <c r="B525" s="849" t="s">
        <v>1906</v>
      </c>
      <c r="C525" s="899" t="s">
        <v>1852</v>
      </c>
      <c r="D525" s="365"/>
      <c r="F525" s="365"/>
      <c r="H525" s="872">
        <f t="shared" si="4"/>
        <v>0</v>
      </c>
      <c r="I525" s="61"/>
      <c r="J525" s="61"/>
    </row>
    <row r="526" spans="1:10">
      <c r="A526" s="870"/>
      <c r="B526" s="849" t="s">
        <v>1907</v>
      </c>
      <c r="C526" s="899" t="s">
        <v>1852</v>
      </c>
      <c r="D526" s="365"/>
      <c r="F526" s="365"/>
      <c r="H526" s="872">
        <f t="shared" si="4"/>
        <v>0</v>
      </c>
      <c r="I526" s="61"/>
      <c r="J526" s="61"/>
    </row>
    <row r="527" spans="1:10">
      <c r="A527" s="870"/>
      <c r="B527" s="849" t="s">
        <v>1908</v>
      </c>
      <c r="C527" s="899" t="s">
        <v>1852</v>
      </c>
      <c r="D527" s="873"/>
      <c r="E527" s="874"/>
      <c r="F527" s="365"/>
      <c r="H527" s="872">
        <f t="shared" si="4"/>
        <v>0</v>
      </c>
      <c r="I527" s="61"/>
      <c r="J527" s="61"/>
    </row>
    <row r="528" spans="1:10">
      <c r="A528" s="870"/>
      <c r="B528" s="849" t="s">
        <v>1909</v>
      </c>
      <c r="C528" s="899" t="s">
        <v>1852</v>
      </c>
      <c r="D528" s="365"/>
      <c r="F528" s="365"/>
      <c r="H528" s="872">
        <f t="shared" si="4"/>
        <v>0</v>
      </c>
      <c r="I528" s="61"/>
      <c r="J528" s="61"/>
    </row>
    <row r="529" spans="1:10">
      <c r="A529" s="870"/>
      <c r="B529" s="849" t="s">
        <v>1910</v>
      </c>
      <c r="C529" s="899" t="s">
        <v>1852</v>
      </c>
      <c r="D529" s="365"/>
      <c r="F529" s="365"/>
      <c r="H529" s="872">
        <f t="shared" si="4"/>
        <v>0</v>
      </c>
      <c r="I529" s="61"/>
      <c r="J529" s="61"/>
    </row>
    <row r="530" spans="1:10">
      <c r="A530" s="870"/>
      <c r="B530" s="849" t="s">
        <v>1911</v>
      </c>
      <c r="C530" s="899" t="s">
        <v>1852</v>
      </c>
      <c r="D530" s="365"/>
      <c r="F530" s="365"/>
      <c r="H530" s="872">
        <f t="shared" si="4"/>
        <v>0</v>
      </c>
      <c r="I530" s="61"/>
      <c r="J530" s="61"/>
    </row>
    <row r="531" spans="1:10">
      <c r="A531" s="870"/>
      <c r="B531" s="849" t="s">
        <v>1912</v>
      </c>
      <c r="C531" s="899" t="s">
        <v>1852</v>
      </c>
      <c r="D531" s="365"/>
      <c r="F531" s="365"/>
      <c r="H531" s="872">
        <f t="shared" si="4"/>
        <v>0</v>
      </c>
      <c r="I531" s="61"/>
      <c r="J531" s="61"/>
    </row>
    <row r="532" spans="1:10">
      <c r="A532" s="870"/>
      <c r="B532" s="849" t="s">
        <v>1913</v>
      </c>
      <c r="C532" s="899" t="s">
        <v>1852</v>
      </c>
      <c r="D532" s="365"/>
      <c r="F532" s="365"/>
      <c r="H532" s="872">
        <f t="shared" si="4"/>
        <v>0</v>
      </c>
      <c r="I532" s="61"/>
      <c r="J532" s="61"/>
    </row>
    <row r="533" spans="1:10">
      <c r="A533" s="870"/>
      <c r="B533" s="849" t="s">
        <v>1914</v>
      </c>
      <c r="C533" s="899" t="s">
        <v>1852</v>
      </c>
      <c r="D533" s="365"/>
      <c r="F533" s="365"/>
      <c r="H533" s="872">
        <f t="shared" si="4"/>
        <v>0</v>
      </c>
      <c r="I533" s="61"/>
      <c r="J533" s="61"/>
    </row>
    <row r="534" spans="1:10">
      <c r="A534" s="870"/>
      <c r="B534" s="849" t="s">
        <v>1915</v>
      </c>
      <c r="C534" s="899" t="s">
        <v>1852</v>
      </c>
      <c r="D534" s="365"/>
      <c r="F534" s="365"/>
      <c r="H534" s="872">
        <f t="shared" si="4"/>
        <v>0</v>
      </c>
      <c r="I534" s="61"/>
      <c r="J534" s="61"/>
    </row>
    <row r="535" spans="1:10">
      <c r="A535" s="870"/>
      <c r="B535" s="849" t="s">
        <v>1916</v>
      </c>
      <c r="C535" s="899" t="s">
        <v>1852</v>
      </c>
      <c r="D535" s="365"/>
      <c r="F535" s="365"/>
      <c r="H535" s="872">
        <f t="shared" si="4"/>
        <v>0</v>
      </c>
      <c r="I535" s="61"/>
      <c r="J535" s="61"/>
    </row>
    <row r="536" spans="1:10">
      <c r="A536" s="870"/>
      <c r="B536" s="849" t="s">
        <v>1917</v>
      </c>
      <c r="C536" s="899" t="s">
        <v>1852</v>
      </c>
      <c r="D536" s="365"/>
      <c r="F536" s="365"/>
      <c r="H536" s="872">
        <f t="shared" si="4"/>
        <v>0</v>
      </c>
      <c r="I536" s="61"/>
      <c r="J536" s="61"/>
    </row>
    <row r="537" spans="1:10">
      <c r="A537" s="870"/>
      <c r="B537" s="849" t="s">
        <v>1918</v>
      </c>
      <c r="C537" s="899" t="s">
        <v>1852</v>
      </c>
      <c r="D537" s="365"/>
      <c r="F537" s="365"/>
      <c r="H537" s="872">
        <f t="shared" si="4"/>
        <v>0</v>
      </c>
      <c r="I537" s="61"/>
      <c r="J537" s="61"/>
    </row>
    <row r="538" spans="1:10">
      <c r="A538" s="870"/>
      <c r="B538" s="849" t="s">
        <v>1919</v>
      </c>
      <c r="C538" s="899" t="s">
        <v>1852</v>
      </c>
      <c r="D538" s="365"/>
      <c r="F538" s="365"/>
      <c r="H538" s="872">
        <f t="shared" si="4"/>
        <v>0</v>
      </c>
      <c r="I538" s="61"/>
      <c r="J538" s="61"/>
    </row>
    <row r="539" spans="1:10">
      <c r="A539" s="870"/>
      <c r="B539" s="849" t="s">
        <v>1920</v>
      </c>
      <c r="C539" s="899" t="s">
        <v>1852</v>
      </c>
      <c r="D539" s="365"/>
      <c r="F539" s="365"/>
      <c r="H539" s="872">
        <f t="shared" si="4"/>
        <v>0</v>
      </c>
      <c r="I539" s="61"/>
      <c r="J539" s="61"/>
    </row>
    <row r="540" spans="1:10">
      <c r="A540" s="870"/>
      <c r="B540" s="849" t="s">
        <v>1921</v>
      </c>
      <c r="C540" s="899" t="s">
        <v>1852</v>
      </c>
      <c r="D540" s="873"/>
      <c r="E540" s="874"/>
      <c r="F540" s="365"/>
      <c r="H540" s="872">
        <f t="shared" si="4"/>
        <v>0</v>
      </c>
      <c r="I540" s="61"/>
      <c r="J540" s="61"/>
    </row>
    <row r="541" spans="1:10">
      <c r="A541" s="870"/>
      <c r="B541" s="849" t="s">
        <v>1922</v>
      </c>
      <c r="C541" s="899" t="s">
        <v>1852</v>
      </c>
      <c r="D541" s="873"/>
      <c r="E541" s="874"/>
      <c r="F541" s="365"/>
      <c r="H541" s="872">
        <f t="shared" si="4"/>
        <v>0</v>
      </c>
      <c r="I541" s="61"/>
      <c r="J541" s="61"/>
    </row>
    <row r="542" spans="1:10">
      <c r="A542" s="870"/>
      <c r="B542" s="849" t="s">
        <v>1923</v>
      </c>
      <c r="C542" s="899" t="s">
        <v>1852</v>
      </c>
      <c r="D542" s="365"/>
      <c r="F542" s="365"/>
      <c r="H542" s="872">
        <f t="shared" si="4"/>
        <v>0</v>
      </c>
      <c r="I542" s="61"/>
      <c r="J542" s="61"/>
    </row>
    <row r="543" spans="1:10">
      <c r="A543" s="870"/>
      <c r="B543" s="849" t="s">
        <v>1924</v>
      </c>
      <c r="C543" s="899" t="s">
        <v>1852</v>
      </c>
      <c r="D543" s="365"/>
      <c r="F543" s="365"/>
      <c r="H543" s="872">
        <f t="shared" si="4"/>
        <v>0</v>
      </c>
      <c r="I543" s="61"/>
      <c r="J543" s="61"/>
    </row>
    <row r="544" spans="1:10">
      <c r="A544" s="870"/>
      <c r="B544" s="849" t="s">
        <v>1925</v>
      </c>
      <c r="C544" s="899" t="s">
        <v>1852</v>
      </c>
      <c r="D544" s="365"/>
      <c r="F544" s="365"/>
      <c r="H544" s="872">
        <f t="shared" si="4"/>
        <v>0</v>
      </c>
      <c r="I544" s="61"/>
      <c r="J544" s="61"/>
    </row>
    <row r="545" spans="1:10">
      <c r="A545" s="870"/>
      <c r="B545" s="849" t="s">
        <v>1926</v>
      </c>
      <c r="C545" s="899" t="s">
        <v>1852</v>
      </c>
      <c r="D545" s="365"/>
      <c r="F545" s="365"/>
      <c r="H545" s="872">
        <f t="shared" si="4"/>
        <v>0</v>
      </c>
      <c r="I545" s="61"/>
      <c r="J545" s="61"/>
    </row>
    <row r="546" spans="1:10">
      <c r="A546" s="870"/>
      <c r="B546" s="849" t="s">
        <v>1927</v>
      </c>
      <c r="C546" s="899" t="s">
        <v>1852</v>
      </c>
      <c r="D546" s="365"/>
      <c r="F546" s="904"/>
      <c r="H546" s="872">
        <f t="shared" si="4"/>
        <v>0</v>
      </c>
      <c r="I546" s="61"/>
      <c r="J546" s="61"/>
    </row>
    <row r="547" spans="1:10">
      <c r="A547" s="870"/>
      <c r="B547" s="901"/>
      <c r="C547" s="905"/>
      <c r="D547" s="365" t="s">
        <v>607</v>
      </c>
      <c r="F547" s="365"/>
      <c r="H547" s="872">
        <f t="shared" si="4"/>
        <v>0</v>
      </c>
      <c r="I547" s="61"/>
      <c r="J547" s="61"/>
    </row>
    <row r="548" spans="1:10">
      <c r="B548" s="902"/>
      <c r="C548" s="906"/>
      <c r="D548" s="365" t="s">
        <v>614</v>
      </c>
      <c r="F548" s="365"/>
      <c r="H548" s="872"/>
      <c r="I548" s="61"/>
      <c r="J548" s="61"/>
    </row>
    <row r="549" spans="1:10">
      <c r="B549" s="902"/>
      <c r="C549" s="906"/>
      <c r="D549" s="365" t="s">
        <v>607</v>
      </c>
      <c r="F549" s="365"/>
      <c r="H549" s="317"/>
      <c r="I549" s="61"/>
      <c r="J549" s="61"/>
    </row>
    <row r="550" spans="1:10" ht="18.75">
      <c r="A550" s="1984" t="str">
        <f>A489</f>
        <v>REMISIONES DE    FEBRERO      2 0  1 3</v>
      </c>
      <c r="B550" s="1984"/>
      <c r="C550" s="1984"/>
      <c r="D550" s="1984"/>
      <c r="E550" s="1984"/>
      <c r="F550" s="1984"/>
      <c r="I550" s="61"/>
      <c r="J550" s="61"/>
    </row>
    <row r="551" spans="1:10" ht="35.25" thickBot="1">
      <c r="A551" s="882" t="s">
        <v>0</v>
      </c>
      <c r="B551" s="46" t="s">
        <v>1</v>
      </c>
      <c r="C551" s="46"/>
      <c r="D551" s="60" t="s">
        <v>1380</v>
      </c>
      <c r="E551" s="47" t="s">
        <v>2</v>
      </c>
      <c r="F551" s="6" t="s">
        <v>6</v>
      </c>
      <c r="G551" s="55" t="s">
        <v>7</v>
      </c>
      <c r="H551" s="883" t="s">
        <v>8</v>
      </c>
      <c r="I551" s="61"/>
      <c r="J551" s="61"/>
    </row>
    <row r="552" spans="1:10" ht="16.5" thickTop="1">
      <c r="B552" s="907"/>
      <c r="C552" s="906"/>
      <c r="D552" s="873"/>
      <c r="E552" s="874"/>
      <c r="F552" s="365"/>
      <c r="H552" s="317">
        <f t="shared" ref="H552:H608" si="5">E552-G552</f>
        <v>0</v>
      </c>
      <c r="I552" s="61"/>
      <c r="J552" s="61"/>
    </row>
    <row r="553" spans="1:10">
      <c r="B553" s="907"/>
      <c r="C553" s="906"/>
      <c r="D553" s="365"/>
      <c r="F553" s="365"/>
      <c r="H553" s="317">
        <f t="shared" si="5"/>
        <v>0</v>
      </c>
      <c r="I553" s="61"/>
      <c r="J553" s="61"/>
    </row>
    <row r="554" spans="1:10">
      <c r="B554" s="907"/>
      <c r="C554" s="906"/>
      <c r="D554" s="365"/>
      <c r="F554" s="365"/>
      <c r="H554" s="317">
        <f t="shared" si="5"/>
        <v>0</v>
      </c>
      <c r="I554" s="61"/>
      <c r="J554" s="61"/>
    </row>
    <row r="555" spans="1:10">
      <c r="B555" s="907"/>
      <c r="C555" s="906"/>
      <c r="D555" s="365"/>
      <c r="F555" s="365"/>
      <c r="H555" s="317">
        <f t="shared" si="5"/>
        <v>0</v>
      </c>
      <c r="I555" s="61"/>
      <c r="J555" s="61"/>
    </row>
    <row r="556" spans="1:10">
      <c r="B556" s="907"/>
      <c r="C556" s="906"/>
      <c r="D556" s="365"/>
      <c r="F556" s="365"/>
      <c r="H556" s="317">
        <f t="shared" si="5"/>
        <v>0</v>
      </c>
      <c r="I556" s="61"/>
      <c r="J556" s="61"/>
    </row>
    <row r="557" spans="1:10">
      <c r="B557" s="907"/>
      <c r="C557" s="906"/>
      <c r="D557" s="365"/>
      <c r="F557" s="365"/>
      <c r="H557" s="317">
        <f t="shared" si="5"/>
        <v>0</v>
      </c>
      <c r="I557" s="61"/>
      <c r="J557" s="61"/>
    </row>
    <row r="558" spans="1:10">
      <c r="B558" s="907"/>
      <c r="C558" s="906"/>
      <c r="D558" s="873"/>
      <c r="E558" s="874"/>
      <c r="F558" s="365"/>
      <c r="H558" s="317">
        <f t="shared" si="5"/>
        <v>0</v>
      </c>
      <c r="I558" s="61"/>
      <c r="J558" s="61"/>
    </row>
    <row r="559" spans="1:10">
      <c r="B559" s="907"/>
      <c r="C559" s="906"/>
      <c r="D559" s="365"/>
      <c r="F559" s="365"/>
      <c r="H559" s="317">
        <f t="shared" si="5"/>
        <v>0</v>
      </c>
      <c r="I559" s="61"/>
      <c r="J559" s="61"/>
    </row>
    <row r="560" spans="1:10">
      <c r="B560" s="907"/>
      <c r="C560" s="906"/>
      <c r="D560" s="873"/>
      <c r="E560" s="874"/>
      <c r="F560" s="365"/>
      <c r="H560" s="317">
        <f t="shared" si="5"/>
        <v>0</v>
      </c>
      <c r="I560" s="61"/>
      <c r="J560" s="61"/>
    </row>
    <row r="561" spans="2:10">
      <c r="B561" s="907"/>
      <c r="C561" s="906"/>
      <c r="D561" s="873"/>
      <c r="E561" s="874"/>
      <c r="F561" s="365"/>
      <c r="H561" s="317">
        <f t="shared" si="5"/>
        <v>0</v>
      </c>
      <c r="I561" s="61"/>
      <c r="J561" s="61"/>
    </row>
    <row r="562" spans="2:10">
      <c r="B562" s="907"/>
      <c r="C562" s="906"/>
      <c r="D562" s="365"/>
      <c r="F562" s="365"/>
      <c r="H562" s="317">
        <f t="shared" si="5"/>
        <v>0</v>
      </c>
      <c r="I562" s="61"/>
      <c r="J562" s="61"/>
    </row>
    <row r="563" spans="2:10">
      <c r="B563" s="907"/>
      <c r="C563" s="906"/>
      <c r="D563" s="365"/>
      <c r="F563" s="365"/>
      <c r="H563" s="317">
        <f t="shared" si="5"/>
        <v>0</v>
      </c>
      <c r="I563" s="61"/>
      <c r="J563" s="61"/>
    </row>
    <row r="564" spans="2:10">
      <c r="B564" s="907"/>
      <c r="C564" s="906"/>
      <c r="D564" s="365"/>
      <c r="F564" s="365"/>
      <c r="H564" s="317">
        <f t="shared" si="5"/>
        <v>0</v>
      </c>
      <c r="I564" s="61"/>
      <c r="J564" s="61"/>
    </row>
    <row r="565" spans="2:10">
      <c r="B565" s="907"/>
      <c r="C565" s="906"/>
      <c r="D565" s="365"/>
      <c r="F565" s="365"/>
      <c r="H565" s="317">
        <f t="shared" si="5"/>
        <v>0</v>
      </c>
      <c r="I565" s="61"/>
      <c r="J565" s="61"/>
    </row>
    <row r="566" spans="2:10">
      <c r="B566" s="907"/>
      <c r="C566" s="906"/>
      <c r="D566" s="365"/>
      <c r="F566" s="365"/>
      <c r="H566" s="317">
        <f t="shared" si="5"/>
        <v>0</v>
      </c>
      <c r="I566" s="61"/>
      <c r="J566" s="61"/>
    </row>
    <row r="567" spans="2:10">
      <c r="B567" s="907"/>
      <c r="C567" s="906"/>
      <c r="D567" s="365"/>
      <c r="F567" s="365"/>
      <c r="H567" s="317">
        <f t="shared" si="5"/>
        <v>0</v>
      </c>
      <c r="I567" s="61"/>
      <c r="J567" s="61"/>
    </row>
    <row r="568" spans="2:10">
      <c r="B568" s="907"/>
      <c r="C568" s="906"/>
      <c r="D568" s="365"/>
      <c r="F568" s="365"/>
      <c r="H568" s="317">
        <f t="shared" si="5"/>
        <v>0</v>
      </c>
      <c r="I568" s="61"/>
      <c r="J568" s="61"/>
    </row>
    <row r="569" spans="2:10">
      <c r="B569" s="907"/>
      <c r="C569" s="906"/>
      <c r="D569" s="365"/>
      <c r="F569" s="365"/>
      <c r="H569" s="317">
        <f t="shared" si="5"/>
        <v>0</v>
      </c>
      <c r="I569" s="61"/>
      <c r="J569" s="61"/>
    </row>
    <row r="570" spans="2:10">
      <c r="B570" s="907"/>
      <c r="C570" s="906"/>
      <c r="D570" s="365"/>
      <c r="F570" s="365"/>
      <c r="H570" s="317">
        <f t="shared" si="5"/>
        <v>0</v>
      </c>
      <c r="I570" s="61"/>
      <c r="J570" s="61"/>
    </row>
    <row r="571" spans="2:10">
      <c r="B571" s="907"/>
      <c r="C571" s="906"/>
      <c r="D571" s="365"/>
      <c r="F571" s="365"/>
      <c r="H571" s="317">
        <f t="shared" si="5"/>
        <v>0</v>
      </c>
      <c r="I571" s="61"/>
      <c r="J571" s="61"/>
    </row>
    <row r="572" spans="2:10">
      <c r="B572" s="907"/>
      <c r="C572" s="906"/>
      <c r="D572" s="365"/>
      <c r="F572" s="365"/>
      <c r="H572" s="317">
        <f t="shared" si="5"/>
        <v>0</v>
      </c>
      <c r="I572" s="61"/>
      <c r="J572" s="61"/>
    </row>
    <row r="573" spans="2:10">
      <c r="B573" s="907"/>
      <c r="C573" s="906"/>
      <c r="D573" s="365"/>
      <c r="F573" s="365"/>
      <c r="H573" s="317">
        <f t="shared" si="5"/>
        <v>0</v>
      </c>
      <c r="I573" s="61"/>
      <c r="J573" s="61"/>
    </row>
    <row r="574" spans="2:10">
      <c r="B574" s="907"/>
      <c r="C574" s="906"/>
      <c r="D574" s="365"/>
      <c r="F574" s="365"/>
      <c r="H574" s="317">
        <f t="shared" si="5"/>
        <v>0</v>
      </c>
      <c r="I574" s="61"/>
      <c r="J574" s="61"/>
    </row>
    <row r="575" spans="2:10">
      <c r="B575" s="907"/>
      <c r="C575" s="906"/>
      <c r="D575" s="365"/>
      <c r="F575" s="365"/>
      <c r="H575" s="317">
        <f t="shared" si="5"/>
        <v>0</v>
      </c>
      <c r="I575" s="61"/>
      <c r="J575" s="61"/>
    </row>
    <row r="576" spans="2:10">
      <c r="B576" s="907"/>
      <c r="C576" s="906"/>
      <c r="D576" s="365"/>
      <c r="F576" s="365"/>
      <c r="H576" s="317">
        <f t="shared" si="5"/>
        <v>0</v>
      </c>
      <c r="I576" s="61"/>
      <c r="J576" s="61"/>
    </row>
    <row r="577" spans="2:10">
      <c r="B577" s="907"/>
      <c r="C577" s="906"/>
      <c r="D577" s="365"/>
      <c r="F577" s="365"/>
      <c r="H577" s="317">
        <f t="shared" si="5"/>
        <v>0</v>
      </c>
      <c r="I577" s="61"/>
      <c r="J577" s="61"/>
    </row>
    <row r="578" spans="2:10">
      <c r="B578" s="907"/>
      <c r="C578" s="906"/>
      <c r="D578" s="365"/>
      <c r="F578" s="365"/>
      <c r="H578" s="317">
        <f t="shared" si="5"/>
        <v>0</v>
      </c>
      <c r="I578" s="61"/>
      <c r="J578" s="61"/>
    </row>
    <row r="579" spans="2:10">
      <c r="B579" s="907"/>
      <c r="C579" s="906"/>
      <c r="D579" s="365"/>
      <c r="F579" s="365"/>
      <c r="H579" s="317">
        <f t="shared" si="5"/>
        <v>0</v>
      </c>
      <c r="I579" s="61"/>
      <c r="J579" s="61"/>
    </row>
    <row r="580" spans="2:10">
      <c r="B580" s="907"/>
      <c r="C580" s="906"/>
      <c r="D580" s="365"/>
      <c r="F580" s="365"/>
      <c r="H580" s="317">
        <f t="shared" si="5"/>
        <v>0</v>
      </c>
      <c r="I580" s="61"/>
      <c r="J580" s="61"/>
    </row>
    <row r="581" spans="2:10">
      <c r="B581" s="907"/>
      <c r="C581" s="906"/>
      <c r="D581" s="365"/>
      <c r="F581" s="365"/>
      <c r="H581" s="317">
        <f t="shared" si="5"/>
        <v>0</v>
      </c>
      <c r="I581" s="61"/>
      <c r="J581" s="61"/>
    </row>
    <row r="582" spans="2:10">
      <c r="B582" s="907"/>
      <c r="C582" s="906"/>
      <c r="D582" s="365"/>
      <c r="F582" s="365"/>
      <c r="H582" s="317">
        <f t="shared" si="5"/>
        <v>0</v>
      </c>
      <c r="I582" s="61"/>
      <c r="J582" s="61"/>
    </row>
    <row r="583" spans="2:10">
      <c r="B583" s="907"/>
      <c r="C583" s="906"/>
      <c r="D583" s="365"/>
      <c r="F583" s="365"/>
      <c r="H583" s="317">
        <f t="shared" si="5"/>
        <v>0</v>
      </c>
      <c r="I583" s="61"/>
      <c r="J583" s="61"/>
    </row>
    <row r="584" spans="2:10">
      <c r="B584" s="907"/>
      <c r="C584" s="906"/>
      <c r="D584" s="365"/>
      <c r="F584" s="365"/>
      <c r="H584" s="317">
        <f t="shared" si="5"/>
        <v>0</v>
      </c>
      <c r="I584" s="61"/>
      <c r="J584" s="61"/>
    </row>
    <row r="585" spans="2:10">
      <c r="B585" s="907"/>
      <c r="C585" s="906"/>
      <c r="D585" s="365"/>
      <c r="F585" s="365"/>
      <c r="H585" s="317">
        <f t="shared" si="5"/>
        <v>0</v>
      </c>
      <c r="I585" s="61"/>
      <c r="J585" s="61"/>
    </row>
    <row r="586" spans="2:10">
      <c r="B586" s="907"/>
      <c r="C586" s="906"/>
      <c r="D586" s="365"/>
      <c r="F586" s="365"/>
      <c r="H586" s="317">
        <f t="shared" si="5"/>
        <v>0</v>
      </c>
      <c r="I586" s="61"/>
      <c r="J586" s="61"/>
    </row>
    <row r="587" spans="2:10">
      <c r="B587" s="907"/>
      <c r="C587" s="906"/>
      <c r="D587" s="365"/>
      <c r="F587" s="365"/>
      <c r="H587" s="317">
        <f t="shared" si="5"/>
        <v>0</v>
      </c>
      <c r="I587" s="61"/>
      <c r="J587" s="61"/>
    </row>
    <row r="588" spans="2:10">
      <c r="B588" s="907"/>
      <c r="C588" s="906"/>
      <c r="D588" s="365"/>
      <c r="F588" s="365"/>
      <c r="H588" s="317">
        <f t="shared" si="5"/>
        <v>0</v>
      </c>
      <c r="I588" s="61"/>
      <c r="J588" s="61"/>
    </row>
    <row r="589" spans="2:10">
      <c r="B589" s="907"/>
      <c r="C589" s="906"/>
      <c r="D589" s="365"/>
      <c r="F589" s="365"/>
      <c r="H589" s="317">
        <f t="shared" si="5"/>
        <v>0</v>
      </c>
      <c r="I589" s="61"/>
      <c r="J589" s="61"/>
    </row>
    <row r="590" spans="2:10">
      <c r="B590" s="907"/>
      <c r="C590" s="906"/>
      <c r="D590" s="365"/>
      <c r="F590" s="365"/>
      <c r="H590" s="317">
        <f t="shared" si="5"/>
        <v>0</v>
      </c>
      <c r="I590" s="61"/>
      <c r="J590" s="61"/>
    </row>
    <row r="591" spans="2:10">
      <c r="B591" s="907"/>
      <c r="C591" s="906"/>
      <c r="D591" s="365"/>
      <c r="F591" s="365"/>
      <c r="H591" s="317">
        <f t="shared" si="5"/>
        <v>0</v>
      </c>
      <c r="I591" s="61"/>
      <c r="J591" s="61"/>
    </row>
    <row r="592" spans="2:10">
      <c r="B592" s="907"/>
      <c r="C592" s="906"/>
      <c r="D592" s="365"/>
      <c r="F592" s="365"/>
      <c r="H592" s="317">
        <f t="shared" si="5"/>
        <v>0</v>
      </c>
      <c r="I592" s="61"/>
      <c r="J592" s="61"/>
    </row>
    <row r="593" spans="2:10">
      <c r="B593" s="907"/>
      <c r="C593" s="906"/>
      <c r="D593" s="873"/>
      <c r="E593" s="874"/>
      <c r="F593" s="365"/>
      <c r="H593" s="317">
        <f t="shared" si="5"/>
        <v>0</v>
      </c>
      <c r="I593" s="61"/>
      <c r="J593" s="61"/>
    </row>
    <row r="594" spans="2:10">
      <c r="B594" s="907"/>
      <c r="C594" s="906"/>
      <c r="D594" s="365"/>
      <c r="F594" s="365"/>
      <c r="H594" s="317">
        <f t="shared" si="5"/>
        <v>0</v>
      </c>
      <c r="I594" s="61"/>
      <c r="J594" s="61"/>
    </row>
    <row r="595" spans="2:10">
      <c r="B595" s="907"/>
      <c r="C595" s="906"/>
      <c r="D595" s="873"/>
      <c r="E595" s="874"/>
      <c r="F595" s="365"/>
      <c r="H595" s="317">
        <f t="shared" si="5"/>
        <v>0</v>
      </c>
      <c r="I595" s="61"/>
      <c r="J595" s="61"/>
    </row>
    <row r="596" spans="2:10">
      <c r="B596" s="907"/>
      <c r="C596" s="906"/>
      <c r="D596" s="365"/>
      <c r="F596" s="365"/>
      <c r="H596" s="317">
        <f t="shared" si="5"/>
        <v>0</v>
      </c>
      <c r="I596" s="61"/>
      <c r="J596" s="61"/>
    </row>
    <row r="597" spans="2:10">
      <c r="B597" s="907"/>
      <c r="C597" s="906"/>
      <c r="D597" s="365"/>
      <c r="F597" s="365"/>
      <c r="H597" s="317">
        <f t="shared" si="5"/>
        <v>0</v>
      </c>
      <c r="I597" s="61"/>
      <c r="J597" s="61"/>
    </row>
    <row r="598" spans="2:10">
      <c r="B598" s="907"/>
      <c r="C598" s="906"/>
      <c r="D598" s="873"/>
      <c r="E598" s="874"/>
      <c r="F598" s="365"/>
      <c r="H598" s="317">
        <f t="shared" si="5"/>
        <v>0</v>
      </c>
      <c r="I598" s="61"/>
      <c r="J598" s="61"/>
    </row>
    <row r="599" spans="2:10">
      <c r="B599" s="907"/>
      <c r="C599" s="906"/>
      <c r="D599" s="908"/>
      <c r="E599" s="874"/>
      <c r="F599" s="365"/>
      <c r="H599" s="317">
        <f t="shared" si="5"/>
        <v>0</v>
      </c>
      <c r="I599" s="61"/>
      <c r="J599" s="61"/>
    </row>
    <row r="600" spans="2:10">
      <c r="B600" s="907"/>
      <c r="C600" s="906"/>
      <c r="D600" s="908"/>
      <c r="E600" s="874"/>
      <c r="F600" s="365"/>
      <c r="H600" s="317">
        <f t="shared" si="5"/>
        <v>0</v>
      </c>
      <c r="I600" s="61"/>
      <c r="J600" s="61"/>
    </row>
    <row r="601" spans="2:10">
      <c r="B601" s="907"/>
      <c r="C601" s="906"/>
      <c r="F601" s="365"/>
      <c r="H601" s="317">
        <f t="shared" si="5"/>
        <v>0</v>
      </c>
      <c r="I601" s="61"/>
      <c r="J601" s="61"/>
    </row>
    <row r="602" spans="2:10">
      <c r="B602" s="907"/>
      <c r="C602" s="906"/>
      <c r="F602" s="365"/>
      <c r="H602" s="317">
        <f t="shared" si="5"/>
        <v>0</v>
      </c>
      <c r="I602" s="61"/>
      <c r="J602" s="61"/>
    </row>
    <row r="603" spans="2:10">
      <c r="B603" s="907"/>
      <c r="C603" s="906"/>
      <c r="F603" s="365"/>
      <c r="H603" s="317">
        <f t="shared" si="5"/>
        <v>0</v>
      </c>
      <c r="I603" s="61"/>
      <c r="J603" s="61"/>
    </row>
    <row r="604" spans="2:10">
      <c r="B604" s="907"/>
      <c r="C604" s="906"/>
      <c r="F604" s="365"/>
      <c r="H604" s="317">
        <f t="shared" si="5"/>
        <v>0</v>
      </c>
      <c r="I604" s="61"/>
      <c r="J604" s="61"/>
    </row>
    <row r="605" spans="2:10">
      <c r="B605" s="907"/>
      <c r="C605" s="906"/>
      <c r="F605" s="365"/>
      <c r="H605" s="317">
        <f t="shared" si="5"/>
        <v>0</v>
      </c>
      <c r="I605" s="61"/>
      <c r="J605" s="61"/>
    </row>
    <row r="606" spans="2:10">
      <c r="B606" s="907"/>
      <c r="C606" s="906"/>
      <c r="F606" s="365"/>
      <c r="H606" s="317">
        <f t="shared" si="5"/>
        <v>0</v>
      </c>
      <c r="I606" s="61"/>
      <c r="J606" s="61"/>
    </row>
    <row r="607" spans="2:10">
      <c r="B607" s="907"/>
      <c r="C607" s="906"/>
      <c r="F607" s="365"/>
      <c r="H607" s="317">
        <f t="shared" si="5"/>
        <v>0</v>
      </c>
      <c r="I607" s="61"/>
      <c r="J607" s="61"/>
    </row>
    <row r="608" spans="2:10">
      <c r="D608" s="297" t="s">
        <v>607</v>
      </c>
      <c r="F608" s="365"/>
      <c r="H608" s="317">
        <f t="shared" si="5"/>
        <v>0</v>
      </c>
      <c r="I608" s="61"/>
      <c r="J608" s="61"/>
    </row>
    <row r="609" spans="1:10">
      <c r="D609" s="297" t="s">
        <v>614</v>
      </c>
      <c r="F609" s="365"/>
      <c r="H609" s="317"/>
      <c r="I609" s="61"/>
      <c r="J609" s="61"/>
    </row>
    <row r="610" spans="1:10">
      <c r="D610" s="297" t="s">
        <v>607</v>
      </c>
      <c r="F610" s="365"/>
      <c r="H610" s="317"/>
      <c r="I610" s="61"/>
      <c r="J610" s="61"/>
    </row>
    <row r="611" spans="1:10" ht="18.75">
      <c r="A611" s="1984" t="str">
        <f>A550</f>
        <v>REMISIONES DE    FEBRERO      2 0  1 3</v>
      </c>
      <c r="B611" s="1984"/>
      <c r="C611" s="1984"/>
      <c r="D611" s="1984"/>
      <c r="E611" s="1984"/>
      <c r="F611" s="1984"/>
      <c r="I611" s="61"/>
      <c r="J611" s="61"/>
    </row>
    <row r="612" spans="1:10" ht="35.25" thickBot="1">
      <c r="A612" s="882" t="s">
        <v>0</v>
      </c>
      <c r="B612" s="46" t="s">
        <v>1</v>
      </c>
      <c r="C612" s="46"/>
      <c r="D612" s="60" t="s">
        <v>1928</v>
      </c>
      <c r="E612" s="47" t="s">
        <v>2</v>
      </c>
      <c r="F612" s="6" t="s">
        <v>6</v>
      </c>
      <c r="G612" s="55" t="s">
        <v>7</v>
      </c>
      <c r="H612" s="883" t="s">
        <v>8</v>
      </c>
      <c r="I612" s="61"/>
      <c r="J612" s="61"/>
    </row>
    <row r="613" spans="1:10" ht="16.5" thickTop="1">
      <c r="B613" s="906"/>
      <c r="C613" s="906"/>
      <c r="D613" s="908"/>
      <c r="E613" s="874"/>
      <c r="F613" s="365"/>
      <c r="H613" s="317">
        <f t="shared" ref="H613:H688" si="6">E613-G613</f>
        <v>0</v>
      </c>
      <c r="I613" s="61"/>
      <c r="J613" s="61"/>
    </row>
    <row r="614" spans="1:10">
      <c r="B614" s="906"/>
      <c r="C614" s="906"/>
      <c r="F614" s="365"/>
      <c r="H614" s="317">
        <f t="shared" si="6"/>
        <v>0</v>
      </c>
      <c r="I614" s="61"/>
      <c r="J614" s="61"/>
    </row>
    <row r="615" spans="1:10">
      <c r="B615" s="906"/>
      <c r="C615" s="906"/>
      <c r="F615" s="365"/>
      <c r="H615" s="317">
        <f t="shared" si="6"/>
        <v>0</v>
      </c>
      <c r="I615" s="61"/>
      <c r="J615" s="61"/>
    </row>
    <row r="616" spans="1:10">
      <c r="B616" s="906"/>
      <c r="C616" s="906"/>
      <c r="F616" s="365"/>
      <c r="H616" s="317">
        <f t="shared" si="6"/>
        <v>0</v>
      </c>
      <c r="I616" s="61"/>
      <c r="J616" s="61"/>
    </row>
    <row r="617" spans="1:10">
      <c r="B617" s="906"/>
      <c r="C617" s="906"/>
      <c r="F617" s="365"/>
      <c r="H617" s="317">
        <f t="shared" si="6"/>
        <v>0</v>
      </c>
      <c r="I617" s="61"/>
      <c r="J617" s="61"/>
    </row>
    <row r="618" spans="1:10">
      <c r="B618" s="906"/>
      <c r="C618" s="906"/>
      <c r="F618" s="365"/>
      <c r="H618" s="317">
        <f t="shared" si="6"/>
        <v>0</v>
      </c>
      <c r="I618" s="61"/>
      <c r="J618" s="61"/>
    </row>
    <row r="619" spans="1:10">
      <c r="B619" s="906"/>
      <c r="C619" s="906"/>
      <c r="F619" s="365"/>
      <c r="H619" s="317">
        <f t="shared" si="6"/>
        <v>0</v>
      </c>
      <c r="I619" s="61"/>
      <c r="J619" s="61"/>
    </row>
    <row r="620" spans="1:10">
      <c r="B620" s="906"/>
      <c r="C620" s="906"/>
      <c r="F620" s="365"/>
      <c r="H620" s="317">
        <f t="shared" si="6"/>
        <v>0</v>
      </c>
      <c r="I620" s="61"/>
      <c r="J620" s="61"/>
    </row>
    <row r="621" spans="1:10">
      <c r="B621" s="906"/>
      <c r="C621" s="906"/>
      <c r="F621" s="365"/>
      <c r="H621" s="317">
        <f t="shared" si="6"/>
        <v>0</v>
      </c>
      <c r="I621" s="61"/>
      <c r="J621" s="61"/>
    </row>
    <row r="622" spans="1:10">
      <c r="B622" s="906"/>
      <c r="C622" s="906"/>
      <c r="F622" s="365"/>
      <c r="H622" s="317">
        <f t="shared" si="6"/>
        <v>0</v>
      </c>
      <c r="I622" s="61"/>
      <c r="J622" s="61"/>
    </row>
    <row r="623" spans="1:10">
      <c r="B623" s="906"/>
      <c r="C623" s="906"/>
      <c r="F623" s="365"/>
      <c r="H623" s="317">
        <f t="shared" si="6"/>
        <v>0</v>
      </c>
      <c r="I623" s="61"/>
      <c r="J623" s="61"/>
    </row>
    <row r="624" spans="1:10">
      <c r="B624" s="906"/>
      <c r="C624" s="906"/>
      <c r="F624" s="365"/>
      <c r="H624" s="317">
        <f t="shared" si="6"/>
        <v>0</v>
      </c>
      <c r="I624" s="61"/>
      <c r="J624" s="61"/>
    </row>
    <row r="625" spans="2:10">
      <c r="B625" s="906"/>
      <c r="C625" s="906"/>
      <c r="F625" s="365"/>
      <c r="H625" s="317">
        <f t="shared" si="6"/>
        <v>0</v>
      </c>
      <c r="I625" s="61"/>
      <c r="J625" s="61"/>
    </row>
    <row r="626" spans="2:10">
      <c r="B626" s="906"/>
      <c r="C626" s="906"/>
      <c r="F626" s="365"/>
      <c r="H626" s="317">
        <f t="shared" si="6"/>
        <v>0</v>
      </c>
      <c r="I626" s="61"/>
      <c r="J626" s="61"/>
    </row>
    <row r="627" spans="2:10">
      <c r="B627" s="906"/>
      <c r="C627" s="906"/>
      <c r="F627" s="365"/>
      <c r="H627" s="317">
        <f t="shared" si="6"/>
        <v>0</v>
      </c>
      <c r="I627" s="61"/>
      <c r="J627" s="61"/>
    </row>
    <row r="628" spans="2:10">
      <c r="B628" s="906"/>
      <c r="C628" s="906"/>
      <c r="F628" s="365"/>
      <c r="H628" s="317">
        <f t="shared" si="6"/>
        <v>0</v>
      </c>
      <c r="I628" s="61"/>
      <c r="J628" s="61"/>
    </row>
    <row r="629" spans="2:10">
      <c r="B629" s="906"/>
      <c r="C629" s="906"/>
      <c r="F629" s="365"/>
      <c r="H629" s="317">
        <f t="shared" si="6"/>
        <v>0</v>
      </c>
      <c r="I629" s="61"/>
      <c r="J629" s="61"/>
    </row>
    <row r="630" spans="2:10">
      <c r="B630" s="906"/>
      <c r="C630" s="906"/>
      <c r="F630" s="365"/>
      <c r="H630" s="317">
        <f t="shared" si="6"/>
        <v>0</v>
      </c>
      <c r="I630" s="61"/>
      <c r="J630" s="61"/>
    </row>
    <row r="631" spans="2:10">
      <c r="B631" s="906"/>
      <c r="C631" s="906"/>
      <c r="F631" s="365"/>
      <c r="H631" s="317">
        <f t="shared" si="6"/>
        <v>0</v>
      </c>
      <c r="I631" s="61"/>
      <c r="J631" s="61"/>
    </row>
    <row r="632" spans="2:10">
      <c r="B632" s="906"/>
      <c r="C632" s="906"/>
      <c r="F632" s="365"/>
      <c r="H632" s="317">
        <f t="shared" si="6"/>
        <v>0</v>
      </c>
      <c r="I632" s="61"/>
      <c r="J632" s="61"/>
    </row>
    <row r="633" spans="2:10">
      <c r="B633" s="906"/>
      <c r="C633" s="906"/>
      <c r="F633" s="365"/>
      <c r="H633" s="317">
        <f t="shared" si="6"/>
        <v>0</v>
      </c>
      <c r="I633" s="61"/>
      <c r="J633" s="61"/>
    </row>
    <row r="634" spans="2:10">
      <c r="B634" s="906"/>
      <c r="C634" s="906"/>
      <c r="F634" s="365"/>
      <c r="H634" s="317">
        <f t="shared" si="6"/>
        <v>0</v>
      </c>
      <c r="I634" s="61"/>
      <c r="J634" s="61"/>
    </row>
    <row r="635" spans="2:10">
      <c r="B635" s="906"/>
      <c r="C635" s="906"/>
      <c r="F635" s="365"/>
      <c r="H635" s="317">
        <f t="shared" si="6"/>
        <v>0</v>
      </c>
      <c r="I635" s="61"/>
      <c r="J635" s="61"/>
    </row>
    <row r="636" spans="2:10">
      <c r="B636" s="906"/>
      <c r="C636" s="906"/>
      <c r="F636" s="365"/>
      <c r="H636" s="317">
        <f t="shared" si="6"/>
        <v>0</v>
      </c>
      <c r="I636" s="61"/>
      <c r="J636" s="61"/>
    </row>
    <row r="637" spans="2:10">
      <c r="B637" s="906"/>
      <c r="C637" s="906"/>
      <c r="F637" s="365"/>
      <c r="H637" s="317">
        <f t="shared" si="6"/>
        <v>0</v>
      </c>
      <c r="I637" s="61"/>
      <c r="J637" s="61"/>
    </row>
    <row r="638" spans="2:10">
      <c r="B638" s="906"/>
      <c r="C638" s="906"/>
      <c r="F638" s="365"/>
      <c r="H638" s="317">
        <f t="shared" si="6"/>
        <v>0</v>
      </c>
      <c r="I638" s="61"/>
      <c r="J638" s="61"/>
    </row>
    <row r="639" spans="2:10">
      <c r="B639" s="906"/>
      <c r="C639" s="906"/>
      <c r="F639" s="365"/>
      <c r="H639" s="317">
        <f t="shared" si="6"/>
        <v>0</v>
      </c>
      <c r="I639" s="61"/>
      <c r="J639" s="61"/>
    </row>
    <row r="640" spans="2:10">
      <c r="B640" s="906"/>
      <c r="C640" s="906"/>
      <c r="F640" s="365"/>
      <c r="H640" s="317">
        <f t="shared" si="6"/>
        <v>0</v>
      </c>
      <c r="I640" s="61"/>
      <c r="J640" s="61"/>
    </row>
    <row r="641" spans="2:10">
      <c r="B641" s="906"/>
      <c r="C641" s="906"/>
      <c r="F641" s="365"/>
      <c r="H641" s="317">
        <f t="shared" si="6"/>
        <v>0</v>
      </c>
      <c r="I641" s="61"/>
      <c r="J641" s="61"/>
    </row>
    <row r="642" spans="2:10">
      <c r="B642" s="906"/>
      <c r="C642" s="906"/>
      <c r="F642" s="365"/>
      <c r="H642" s="317">
        <f t="shared" si="6"/>
        <v>0</v>
      </c>
      <c r="I642" s="61"/>
      <c r="J642" s="61"/>
    </row>
    <row r="643" spans="2:10">
      <c r="B643" s="906"/>
      <c r="C643" s="906"/>
      <c r="F643" s="365"/>
      <c r="H643" s="317">
        <f t="shared" si="6"/>
        <v>0</v>
      </c>
      <c r="I643" s="61"/>
      <c r="J643" s="61"/>
    </row>
    <row r="644" spans="2:10">
      <c r="B644" s="906"/>
      <c r="C644" s="906"/>
      <c r="F644" s="365"/>
      <c r="H644" s="317">
        <f t="shared" si="6"/>
        <v>0</v>
      </c>
      <c r="I644" s="61"/>
      <c r="J644" s="61"/>
    </row>
    <row r="645" spans="2:10">
      <c r="B645" s="906"/>
      <c r="C645" s="906"/>
      <c r="F645" s="365"/>
      <c r="H645" s="317">
        <f t="shared" si="6"/>
        <v>0</v>
      </c>
      <c r="I645" s="61"/>
      <c r="J645" s="61"/>
    </row>
    <row r="646" spans="2:10">
      <c r="B646" s="906"/>
      <c r="C646" s="906"/>
      <c r="F646" s="365"/>
      <c r="H646" s="317">
        <f t="shared" si="6"/>
        <v>0</v>
      </c>
      <c r="I646" s="61"/>
      <c r="J646" s="61"/>
    </row>
    <row r="647" spans="2:10">
      <c r="B647" s="906"/>
      <c r="C647" s="906"/>
      <c r="F647" s="365"/>
      <c r="H647" s="317">
        <f t="shared" si="6"/>
        <v>0</v>
      </c>
      <c r="I647" s="61"/>
      <c r="J647" s="61"/>
    </row>
    <row r="648" spans="2:10">
      <c r="B648" s="906"/>
      <c r="C648" s="906"/>
      <c r="F648" s="365"/>
      <c r="H648" s="317">
        <f t="shared" si="6"/>
        <v>0</v>
      </c>
      <c r="I648" s="61"/>
      <c r="J648" s="61"/>
    </row>
    <row r="649" spans="2:10">
      <c r="B649" s="906"/>
      <c r="C649" s="906"/>
      <c r="F649" s="365"/>
      <c r="H649" s="317">
        <f t="shared" si="6"/>
        <v>0</v>
      </c>
      <c r="I649" s="61"/>
      <c r="J649" s="61"/>
    </row>
    <row r="650" spans="2:10">
      <c r="B650" s="906"/>
      <c r="C650" s="906"/>
      <c r="F650" s="365"/>
      <c r="H650" s="317">
        <f t="shared" si="6"/>
        <v>0</v>
      </c>
      <c r="I650" s="61"/>
      <c r="J650" s="61"/>
    </row>
    <row r="651" spans="2:10">
      <c r="B651" s="906"/>
      <c r="C651" s="906"/>
      <c r="F651" s="365"/>
      <c r="H651" s="317">
        <f t="shared" si="6"/>
        <v>0</v>
      </c>
      <c r="I651" s="61"/>
      <c r="J651" s="61"/>
    </row>
    <row r="652" spans="2:10">
      <c r="B652" s="906"/>
      <c r="C652" s="906"/>
      <c r="F652" s="365"/>
      <c r="H652" s="317">
        <f t="shared" si="6"/>
        <v>0</v>
      </c>
      <c r="I652" s="61"/>
      <c r="J652" s="61"/>
    </row>
    <row r="653" spans="2:10">
      <c r="B653" s="906"/>
      <c r="C653" s="906"/>
      <c r="F653" s="365"/>
      <c r="H653" s="317">
        <f t="shared" si="6"/>
        <v>0</v>
      </c>
      <c r="I653" s="61"/>
      <c r="J653" s="61"/>
    </row>
    <row r="654" spans="2:10">
      <c r="B654" s="906"/>
      <c r="C654" s="906"/>
      <c r="F654" s="365"/>
      <c r="H654" s="317">
        <f t="shared" si="6"/>
        <v>0</v>
      </c>
      <c r="I654" s="61"/>
      <c r="J654" s="61"/>
    </row>
    <row r="655" spans="2:10">
      <c r="B655" s="906"/>
      <c r="C655" s="906"/>
      <c r="F655" s="365"/>
      <c r="H655" s="317">
        <f t="shared" si="6"/>
        <v>0</v>
      </c>
      <c r="I655" s="61"/>
      <c r="J655" s="61"/>
    </row>
    <row r="656" spans="2:10">
      <c r="B656" s="906"/>
      <c r="C656" s="906"/>
      <c r="F656" s="365"/>
      <c r="H656" s="317">
        <f t="shared" si="6"/>
        <v>0</v>
      </c>
      <c r="I656" s="61"/>
      <c r="J656" s="61"/>
    </row>
    <row r="657" spans="1:10">
      <c r="B657" s="906"/>
      <c r="C657" s="906"/>
      <c r="F657" s="365"/>
      <c r="H657" s="317">
        <f t="shared" si="6"/>
        <v>0</v>
      </c>
      <c r="I657" s="61"/>
      <c r="J657" s="61"/>
    </row>
    <row r="658" spans="1:10">
      <c r="B658" s="906"/>
      <c r="C658" s="906"/>
      <c r="F658" s="365"/>
      <c r="H658" s="317">
        <f t="shared" si="6"/>
        <v>0</v>
      </c>
      <c r="I658" s="61"/>
      <c r="J658" s="61"/>
    </row>
    <row r="659" spans="1:10">
      <c r="B659" s="906"/>
      <c r="C659" s="906"/>
      <c r="F659" s="365"/>
      <c r="H659" s="317">
        <f t="shared" si="6"/>
        <v>0</v>
      </c>
      <c r="I659" s="61"/>
      <c r="J659" s="61"/>
    </row>
    <row r="660" spans="1:10">
      <c r="B660" s="906"/>
      <c r="C660" s="906"/>
      <c r="F660" s="365"/>
      <c r="H660" s="317">
        <f t="shared" si="6"/>
        <v>0</v>
      </c>
      <c r="I660" s="61"/>
      <c r="J660" s="61"/>
    </row>
    <row r="661" spans="1:10">
      <c r="B661" s="906"/>
      <c r="C661" s="906"/>
      <c r="F661" s="365"/>
      <c r="H661" s="317">
        <f t="shared" si="6"/>
        <v>0</v>
      </c>
      <c r="I661" s="61"/>
      <c r="J661" s="61"/>
    </row>
    <row r="662" spans="1:10">
      <c r="B662" s="906"/>
      <c r="C662" s="906"/>
      <c r="F662" s="365"/>
      <c r="H662" s="317">
        <f t="shared" si="6"/>
        <v>0</v>
      </c>
      <c r="I662" s="61"/>
      <c r="J662" s="61"/>
    </row>
    <row r="663" spans="1:10">
      <c r="B663" s="906"/>
      <c r="C663" s="906"/>
      <c r="F663" s="365"/>
      <c r="H663" s="317">
        <f t="shared" si="6"/>
        <v>0</v>
      </c>
      <c r="I663" s="61"/>
      <c r="J663" s="61"/>
    </row>
    <row r="664" spans="1:10">
      <c r="B664" s="906"/>
      <c r="C664" s="906"/>
      <c r="F664" s="365"/>
      <c r="H664" s="317">
        <f t="shared" si="6"/>
        <v>0</v>
      </c>
      <c r="I664" s="61"/>
      <c r="J664" s="61"/>
    </row>
    <row r="665" spans="1:10">
      <c r="B665" s="906"/>
      <c r="C665" s="906"/>
      <c r="F665" s="365"/>
      <c r="H665" s="317">
        <f t="shared" si="6"/>
        <v>0</v>
      </c>
      <c r="I665" s="61"/>
      <c r="J665" s="61"/>
    </row>
    <row r="666" spans="1:10">
      <c r="B666" s="906"/>
      <c r="C666" s="906"/>
      <c r="F666" s="365"/>
      <c r="H666" s="317">
        <f t="shared" si="6"/>
        <v>0</v>
      </c>
      <c r="I666" s="61"/>
      <c r="J666" s="61"/>
    </row>
    <row r="667" spans="1:10">
      <c r="B667" s="906"/>
      <c r="C667" s="906"/>
      <c r="D667" s="297" t="s">
        <v>607</v>
      </c>
      <c r="F667" s="365"/>
      <c r="H667" s="317">
        <f t="shared" si="6"/>
        <v>0</v>
      </c>
      <c r="I667" s="61"/>
      <c r="J667" s="61"/>
    </row>
    <row r="668" spans="1:10">
      <c r="B668" s="906"/>
      <c r="C668" s="906"/>
      <c r="D668" s="297" t="s">
        <v>607</v>
      </c>
      <c r="F668" s="365"/>
      <c r="H668" s="317">
        <f t="shared" si="6"/>
        <v>0</v>
      </c>
      <c r="I668" s="61"/>
      <c r="J668" s="61"/>
    </row>
    <row r="669" spans="1:10">
      <c r="B669" s="909"/>
      <c r="C669" s="909"/>
      <c r="D669" s="297" t="s">
        <v>719</v>
      </c>
      <c r="F669" s="365"/>
      <c r="H669" s="317">
        <f t="shared" si="6"/>
        <v>0</v>
      </c>
      <c r="I669" s="61"/>
      <c r="J669" s="61"/>
    </row>
    <row r="670" spans="1:10">
      <c r="B670" s="909"/>
      <c r="C670" s="909"/>
      <c r="D670" s="297" t="s">
        <v>1929</v>
      </c>
      <c r="F670" s="365"/>
      <c r="H670" s="317">
        <f t="shared" si="6"/>
        <v>0</v>
      </c>
      <c r="I670" s="61"/>
      <c r="J670" s="61"/>
    </row>
    <row r="671" spans="1:10">
      <c r="B671" s="909"/>
      <c r="C671" s="909"/>
      <c r="D671" s="297" t="s">
        <v>742</v>
      </c>
      <c r="F671" s="365"/>
      <c r="H671" s="317">
        <f t="shared" si="6"/>
        <v>0</v>
      </c>
      <c r="I671" s="61"/>
      <c r="J671" s="61"/>
    </row>
    <row r="672" spans="1:10" ht="18.75">
      <c r="A672" s="1984" t="str">
        <f>A611</f>
        <v>REMISIONES DE    FEBRERO      2 0  1 3</v>
      </c>
      <c r="B672" s="1984"/>
      <c r="C672" s="1984"/>
      <c r="D672" s="1984"/>
      <c r="E672" s="1984"/>
      <c r="F672" s="1984"/>
      <c r="I672" s="61"/>
      <c r="J672" s="61"/>
    </row>
    <row r="673" spans="1:12" ht="35.25" thickBot="1">
      <c r="A673" s="882" t="s">
        <v>0</v>
      </c>
      <c r="B673" s="46" t="s">
        <v>1</v>
      </c>
      <c r="C673" s="46"/>
      <c r="D673" s="60" t="s">
        <v>1928</v>
      </c>
      <c r="E673" s="47" t="s">
        <v>2</v>
      </c>
      <c r="F673" s="6" t="s">
        <v>6</v>
      </c>
      <c r="G673" s="55" t="s">
        <v>7</v>
      </c>
      <c r="H673" s="883" t="s">
        <v>8</v>
      </c>
      <c r="I673" s="61"/>
      <c r="J673" s="61"/>
    </row>
    <row r="674" spans="1:12" ht="16.5" thickTop="1">
      <c r="B674" s="909"/>
      <c r="C674" s="909"/>
      <c r="F674" s="365"/>
      <c r="H674" s="317">
        <f t="shared" si="6"/>
        <v>0</v>
      </c>
      <c r="I674" s="61"/>
      <c r="J674" s="61"/>
    </row>
    <row r="675" spans="1:12">
      <c r="B675" s="909"/>
      <c r="C675" s="909"/>
      <c r="F675" s="365"/>
      <c r="H675" s="317">
        <f t="shared" si="6"/>
        <v>0</v>
      </c>
      <c r="I675" s="61"/>
      <c r="J675" s="61"/>
      <c r="L675" s="910"/>
    </row>
    <row r="676" spans="1:12">
      <c r="B676" s="909"/>
      <c r="C676" s="909"/>
      <c r="F676" s="365"/>
      <c r="H676" s="317">
        <f t="shared" si="6"/>
        <v>0</v>
      </c>
      <c r="I676" s="61"/>
      <c r="J676" s="61"/>
      <c r="L676" s="910"/>
    </row>
    <row r="677" spans="1:12">
      <c r="B677" s="909"/>
      <c r="C677" s="909"/>
      <c r="F677" s="365"/>
      <c r="H677" s="317">
        <f t="shared" si="6"/>
        <v>0</v>
      </c>
      <c r="I677" s="61"/>
      <c r="J677" s="61"/>
      <c r="L677" s="910"/>
    </row>
    <row r="678" spans="1:12">
      <c r="B678" s="909"/>
      <c r="C678" s="909"/>
      <c r="F678" s="365"/>
      <c r="H678" s="317">
        <f t="shared" si="6"/>
        <v>0</v>
      </c>
      <c r="I678" s="61"/>
      <c r="J678" s="61"/>
      <c r="L678" s="910"/>
    </row>
    <row r="679" spans="1:12">
      <c r="B679" s="909"/>
      <c r="C679" s="909"/>
      <c r="F679" s="365"/>
      <c r="H679" s="317">
        <f t="shared" si="6"/>
        <v>0</v>
      </c>
      <c r="I679" s="61"/>
      <c r="J679" s="61"/>
      <c r="L679" s="910"/>
    </row>
    <row r="680" spans="1:12">
      <c r="B680" s="909"/>
      <c r="C680" s="909"/>
      <c r="F680" s="365"/>
      <c r="H680" s="317">
        <f t="shared" si="6"/>
        <v>0</v>
      </c>
      <c r="I680" s="61"/>
      <c r="J680" s="61"/>
      <c r="L680" s="910"/>
    </row>
    <row r="681" spans="1:12">
      <c r="B681" s="909"/>
      <c r="C681" s="909"/>
      <c r="F681" s="365"/>
      <c r="H681" s="317">
        <f t="shared" si="6"/>
        <v>0</v>
      </c>
      <c r="I681" s="61"/>
      <c r="J681" s="61"/>
      <c r="L681" s="910"/>
    </row>
    <row r="682" spans="1:12">
      <c r="B682" s="909"/>
      <c r="C682" s="909"/>
      <c r="F682" s="365"/>
      <c r="H682" s="317">
        <f t="shared" si="6"/>
        <v>0</v>
      </c>
      <c r="I682" s="61"/>
      <c r="J682" s="61"/>
    </row>
    <row r="683" spans="1:12">
      <c r="B683" s="909"/>
      <c r="C683" s="909"/>
      <c r="F683" s="365"/>
      <c r="H683" s="317">
        <f t="shared" si="6"/>
        <v>0</v>
      </c>
      <c r="I683" s="61"/>
      <c r="J683" s="61"/>
    </row>
    <row r="684" spans="1:12">
      <c r="B684" s="909"/>
      <c r="C684" s="909"/>
      <c r="F684" s="365"/>
      <c r="H684" s="317">
        <f t="shared" si="6"/>
        <v>0</v>
      </c>
      <c r="I684" s="61"/>
      <c r="J684" s="61"/>
    </row>
    <row r="685" spans="1:12">
      <c r="B685" s="906"/>
      <c r="C685" s="906"/>
      <c r="F685" s="365"/>
      <c r="H685" s="317">
        <f t="shared" si="6"/>
        <v>0</v>
      </c>
      <c r="I685" s="61"/>
      <c r="J685" s="61"/>
    </row>
    <row r="686" spans="1:12">
      <c r="B686" s="906"/>
      <c r="C686" s="906"/>
      <c r="D686" s="911"/>
      <c r="E686" s="912"/>
      <c r="F686" s="365"/>
      <c r="H686" s="317">
        <f t="shared" si="6"/>
        <v>0</v>
      </c>
      <c r="I686" s="61"/>
      <c r="J686" s="61"/>
    </row>
    <row r="687" spans="1:12">
      <c r="B687" s="906"/>
      <c r="C687" s="906"/>
      <c r="F687" s="365"/>
      <c r="H687" s="317">
        <f t="shared" si="6"/>
        <v>0</v>
      </c>
      <c r="I687" s="61"/>
      <c r="J687" s="61"/>
    </row>
    <row r="688" spans="1:12" ht="16.5" thickBot="1">
      <c r="A688" s="882"/>
      <c r="B688" s="913"/>
      <c r="C688" s="913"/>
      <c r="D688" s="623"/>
      <c r="E688" s="624"/>
      <c r="F688" s="625"/>
      <c r="G688" s="624"/>
      <c r="H688" s="624">
        <f t="shared" si="6"/>
        <v>0</v>
      </c>
      <c r="I688" s="61"/>
      <c r="J688" s="61"/>
    </row>
    <row r="689" spans="1:10" ht="16.5" thickTop="1">
      <c r="A689" s="914"/>
      <c r="B689" s="597"/>
      <c r="C689" s="597"/>
      <c r="D689" s="606"/>
      <c r="E689" s="66">
        <f>SUM(E4:E688)</f>
        <v>1335057.6600000006</v>
      </c>
      <c r="F689" s="66"/>
      <c r="G689" s="66">
        <f>SUM(G4:G688)</f>
        <v>1167929.0199999998</v>
      </c>
      <c r="H689" s="66"/>
      <c r="I689" s="61"/>
      <c r="J689" s="61"/>
    </row>
    <row r="690" spans="1:10">
      <c r="A690" s="914"/>
      <c r="B690" s="597"/>
      <c r="C690" s="597"/>
      <c r="D690" s="606"/>
      <c r="E690" s="66"/>
      <c r="F690" s="606"/>
      <c r="G690" s="66"/>
      <c r="H690" s="66"/>
      <c r="I690" s="61"/>
      <c r="J690" s="61"/>
    </row>
    <row r="691" spans="1:10">
      <c r="A691" s="914"/>
      <c r="B691" s="597"/>
      <c r="C691" s="597"/>
      <c r="D691" s="606"/>
      <c r="E691" s="66"/>
      <c r="F691" s="606"/>
      <c r="G691" s="66"/>
      <c r="H691" s="66"/>
      <c r="I691" s="61"/>
      <c r="J691" s="61"/>
    </row>
    <row r="692" spans="1:10" ht="57" customHeight="1">
      <c r="A692" s="914"/>
      <c r="B692" s="597"/>
      <c r="C692" s="597"/>
      <c r="D692" s="606"/>
      <c r="E692" s="66"/>
      <c r="F692" s="606"/>
      <c r="G692" s="66"/>
      <c r="H692" s="66"/>
      <c r="I692" s="61"/>
      <c r="J692" s="61"/>
    </row>
    <row r="693" spans="1:10" ht="30">
      <c r="A693" s="914"/>
      <c r="B693" s="597"/>
      <c r="C693" s="597"/>
      <c r="D693" s="606"/>
      <c r="E693" s="62" t="s">
        <v>62</v>
      </c>
      <c r="F693" s="606"/>
      <c r="G693" s="63" t="s">
        <v>63</v>
      </c>
      <c r="H693" s="66"/>
      <c r="I693" s="61"/>
      <c r="J693" s="61"/>
    </row>
    <row r="694" spans="1:10" ht="16.5" thickBot="1">
      <c r="A694" s="914"/>
      <c r="B694" s="597"/>
      <c r="C694" s="597"/>
      <c r="D694" s="606"/>
      <c r="E694" s="62"/>
      <c r="F694" s="606"/>
      <c r="G694" s="63"/>
      <c r="H694" s="66"/>
      <c r="I694" s="61"/>
      <c r="J694" s="61"/>
    </row>
    <row r="695" spans="1:10" ht="21.75" thickBot="1">
      <c r="A695" s="914"/>
      <c r="B695" s="597"/>
      <c r="C695" s="597"/>
      <c r="D695" s="606" t="s">
        <v>78</v>
      </c>
      <c r="E695" s="1985">
        <f>E689-G689</f>
        <v>167128.64000000083</v>
      </c>
      <c r="F695" s="1986"/>
      <c r="G695" s="1987"/>
      <c r="H695" s="606"/>
      <c r="I695" s="61"/>
      <c r="J695" s="61"/>
    </row>
    <row r="696" spans="1:10">
      <c r="A696" s="914"/>
      <c r="B696" s="597"/>
      <c r="C696" s="597"/>
      <c r="D696" s="606"/>
      <c r="E696" s="606"/>
      <c r="F696" s="606"/>
      <c r="G696" s="606"/>
      <c r="H696" s="606"/>
      <c r="I696" s="61"/>
      <c r="J696" s="61"/>
    </row>
    <row r="697" spans="1:10" ht="18.75">
      <c r="A697" s="914"/>
      <c r="B697" s="597"/>
      <c r="C697" s="597"/>
      <c r="D697" s="606"/>
      <c r="E697" s="1988" t="s">
        <v>64</v>
      </c>
      <c r="F697" s="1988"/>
      <c r="G697" s="1988"/>
      <c r="H697" s="606"/>
      <c r="I697" s="61"/>
      <c r="J697" s="61"/>
    </row>
    <row r="698" spans="1:10">
      <c r="A698" s="914"/>
      <c r="B698" s="597"/>
      <c r="C698" s="597"/>
      <c r="D698" s="606"/>
      <c r="E698" s="66"/>
      <c r="F698" s="606"/>
      <c r="G698" s="66"/>
      <c r="H698" s="606"/>
      <c r="I698" s="61"/>
    </row>
  </sheetData>
  <mergeCells count="15">
    <mergeCell ref="A245:F245"/>
    <mergeCell ref="B1:G1"/>
    <mergeCell ref="B2:D2"/>
    <mergeCell ref="B62:G62"/>
    <mergeCell ref="A123:F123"/>
    <mergeCell ref="A184:F184"/>
    <mergeCell ref="A672:F672"/>
    <mergeCell ref="E695:G695"/>
    <mergeCell ref="E697:G697"/>
    <mergeCell ref="A306:F306"/>
    <mergeCell ref="A367:F367"/>
    <mergeCell ref="A428:F428"/>
    <mergeCell ref="A489:F489"/>
    <mergeCell ref="A550:F550"/>
    <mergeCell ref="A611:F6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N187"/>
  <sheetViews>
    <sheetView topLeftCell="NX1" workbookViewId="0">
      <selection activeCell="OE3" sqref="OE3:OH3"/>
    </sheetView>
  </sheetViews>
  <sheetFormatPr baseColWidth="10" defaultRowHeight="15"/>
  <cols>
    <col min="1" max="6" width="11.5703125" style="771" customWidth="1"/>
    <col min="7" max="7" width="7.28515625" style="771" customWidth="1"/>
    <col min="8" max="13" width="11.42578125" style="771" customWidth="1"/>
    <col min="14" max="14" width="6.7109375" style="771" customWidth="1"/>
    <col min="15" max="15" width="11.42578125" style="2"/>
    <col min="16" max="27" width="11.42578125" style="771"/>
    <col min="28" max="28" width="6.42578125" style="771" customWidth="1"/>
    <col min="29" max="34" width="11.42578125" style="771"/>
    <col min="35" max="35" width="6.42578125" style="771" customWidth="1"/>
    <col min="36" max="36" width="9.85546875" style="771" bestFit="1" customWidth="1"/>
    <col min="37" max="37" width="12.5703125" style="771" bestFit="1" customWidth="1"/>
    <col min="38" max="38" width="9.140625" style="771" bestFit="1" customWidth="1"/>
    <col min="39" max="39" width="9.42578125" style="771" bestFit="1" customWidth="1"/>
    <col min="40" max="40" width="9.140625" style="771" bestFit="1" customWidth="1"/>
    <col min="41" max="41" width="10.140625" style="771" bestFit="1" customWidth="1"/>
    <col min="42" max="42" width="5.85546875" style="771" customWidth="1"/>
    <col min="43" max="43" width="11.42578125" style="572"/>
    <col min="44" max="49" width="11.42578125" style="771"/>
    <col min="50" max="56" width="0" style="771" hidden="1" customWidth="1"/>
    <col min="57" max="57" width="11.42578125" style="572"/>
    <col min="58" max="62" width="11.42578125" style="771"/>
    <col min="63" max="63" width="4.42578125" style="771" bestFit="1" customWidth="1"/>
    <col min="64" max="69" width="11.42578125" style="771"/>
    <col min="70" max="70" width="6" style="771" customWidth="1"/>
    <col min="71" max="76" width="11.42578125" style="771"/>
    <col min="77" max="77" width="7.5703125" style="771" customWidth="1"/>
    <col min="78" max="83" width="11.28515625" style="771" customWidth="1"/>
    <col min="84" max="84" width="7" style="771" bestFit="1" customWidth="1"/>
    <col min="85" max="90" width="11.42578125" style="771"/>
    <col min="91" max="91" width="8" style="771" customWidth="1"/>
    <col min="92" max="97" width="11.42578125" style="771"/>
    <col min="98" max="98" width="8" style="771" customWidth="1"/>
    <col min="99" max="104" width="11.42578125" style="771" customWidth="1"/>
    <col min="105" max="105" width="8" style="771" customWidth="1"/>
    <col min="106" max="106" width="11.42578125" style="2"/>
    <col min="107" max="108" width="11.42578125" style="771"/>
    <col min="109" max="109" width="11.85546875" style="771" bestFit="1" customWidth="1"/>
    <col min="110" max="110" width="11.42578125" style="771"/>
    <col min="111" max="111" width="12.42578125" style="771" bestFit="1" customWidth="1"/>
    <col min="112" max="112" width="7" style="771" bestFit="1" customWidth="1"/>
    <col min="113" max="118" width="11.42578125" style="771" customWidth="1"/>
    <col min="119" max="119" width="7" style="771" bestFit="1" customWidth="1"/>
    <col min="120" max="125" width="11.42578125" style="771" customWidth="1"/>
    <col min="126" max="126" width="7" style="771" bestFit="1" customWidth="1"/>
    <col min="127" max="132" width="11.42578125" style="771" customWidth="1"/>
    <col min="133" max="133" width="7" style="771" bestFit="1" customWidth="1"/>
    <col min="134" max="139" width="11.42578125" style="771" customWidth="1"/>
    <col min="140" max="140" width="7" style="771" bestFit="1" customWidth="1"/>
    <col min="141" max="146" width="11.42578125" style="771" customWidth="1"/>
    <col min="147" max="147" width="7" style="771" bestFit="1" customWidth="1"/>
    <col min="148" max="153" width="11.42578125" style="771"/>
    <col min="154" max="154" width="7" style="771" bestFit="1" customWidth="1"/>
    <col min="155" max="160" width="11.42578125" style="771" customWidth="1"/>
    <col min="161" max="161" width="7" style="771" bestFit="1" customWidth="1"/>
    <col min="162" max="167" width="11.42578125" style="771" customWidth="1"/>
    <col min="168" max="168" width="7" style="771" bestFit="1" customWidth="1"/>
    <col min="169" max="174" width="11.5703125" style="771" customWidth="1"/>
    <col min="175" max="175" width="7" style="771" bestFit="1" customWidth="1"/>
    <col min="176" max="181" width="11.5703125" style="797" customWidth="1"/>
    <col min="182" max="182" width="7" style="797" bestFit="1" customWidth="1"/>
    <col min="183" max="183" width="11.42578125" style="771"/>
    <col min="184" max="184" width="13.42578125" style="771" customWidth="1"/>
    <col min="185" max="185" width="11.42578125" style="771"/>
    <col min="186" max="186" width="9.42578125" style="771" customWidth="1"/>
    <col min="187" max="188" width="11.42578125" style="771"/>
    <col min="189" max="189" width="7.140625" style="771" customWidth="1"/>
    <col min="190" max="190" width="11.42578125" style="771"/>
    <col min="191" max="191" width="13.42578125" style="771" customWidth="1"/>
    <col min="192" max="192" width="11.42578125" style="771"/>
    <col min="193" max="193" width="9.42578125" style="771" customWidth="1"/>
    <col min="194" max="195" width="11.42578125" style="771"/>
    <col min="196" max="196" width="7.140625" style="771" customWidth="1"/>
    <col min="197" max="197" width="11.42578125" style="771"/>
    <col min="198" max="198" width="13.42578125" style="771" customWidth="1"/>
    <col min="199" max="199" width="11.42578125" style="771"/>
    <col min="200" max="200" width="9.42578125" style="771" customWidth="1"/>
    <col min="201" max="202" width="11.42578125" style="771"/>
    <col min="203" max="203" width="7.140625" style="771" customWidth="1"/>
    <col min="204" max="204" width="11.42578125" style="771"/>
    <col min="205" max="205" width="13.42578125" style="771" customWidth="1"/>
    <col min="206" max="206" width="11.42578125" style="771"/>
    <col min="207" max="207" width="9.42578125" style="771" customWidth="1"/>
    <col min="208" max="209" width="11.42578125" style="771"/>
    <col min="210" max="210" width="7.140625" style="771" customWidth="1"/>
    <col min="211" max="216" width="11.42578125" style="771"/>
    <col min="217" max="217" width="7" style="771" bestFit="1" customWidth="1"/>
    <col min="218" max="223" width="11.42578125" style="771" customWidth="1"/>
    <col min="224" max="224" width="7" style="771" customWidth="1"/>
    <col min="225" max="230" width="11.42578125" style="771" customWidth="1"/>
    <col min="231" max="231" width="7" style="771" customWidth="1"/>
    <col min="232" max="237" width="11.5703125" style="771" customWidth="1"/>
    <col min="238" max="238" width="7" style="771" bestFit="1" customWidth="1"/>
    <col min="239" max="239" width="11.42578125" style="418" customWidth="1"/>
    <col min="240" max="244" width="11.42578125" style="771" customWidth="1"/>
    <col min="245" max="245" width="7" style="771" bestFit="1" customWidth="1"/>
    <col min="246" max="246" width="11.42578125" style="1002"/>
    <col min="247" max="251" width="11.42578125" style="771"/>
    <col min="252" max="252" width="7" style="771" bestFit="1" customWidth="1"/>
    <col min="253" max="253" width="11.42578125" style="2" customWidth="1"/>
    <col min="254" max="258" width="11.42578125" style="771" customWidth="1"/>
    <col min="259" max="259" width="7" style="771" bestFit="1" customWidth="1"/>
    <col min="260" max="265" width="11.42578125" style="771" customWidth="1"/>
    <col min="266" max="266" width="7" style="771" customWidth="1"/>
    <col min="267" max="272" width="11.42578125" style="771" customWidth="1"/>
    <col min="273" max="273" width="7" style="771" customWidth="1"/>
    <col min="274" max="279" width="11.28515625" style="771" customWidth="1"/>
    <col min="280" max="280" width="7" style="771" bestFit="1" customWidth="1"/>
    <col min="281" max="286" width="11.28515625" style="771" customWidth="1"/>
    <col min="287" max="287" width="7" style="771" bestFit="1" customWidth="1"/>
    <col min="288" max="293" width="11.28515625" style="771" customWidth="1"/>
    <col min="294" max="294" width="7" style="771" bestFit="1" customWidth="1"/>
    <col min="295" max="300" width="11.28515625" style="771" customWidth="1"/>
    <col min="301" max="301" width="7" style="771" bestFit="1" customWidth="1"/>
    <col min="302" max="307" width="11.42578125" style="771" customWidth="1"/>
    <col min="308" max="308" width="7" style="771" bestFit="1" customWidth="1"/>
    <col min="309" max="314" width="11.42578125" style="771" customWidth="1"/>
    <col min="315" max="315" width="7" style="771" bestFit="1" customWidth="1"/>
    <col min="316" max="321" width="11.42578125" style="771" customWidth="1"/>
    <col min="322" max="322" width="7" style="771" bestFit="1" customWidth="1"/>
    <col min="323" max="328" width="11.42578125" style="771" customWidth="1"/>
    <col min="329" max="329" width="7" style="771" customWidth="1"/>
    <col min="330" max="335" width="11.42578125" style="771" customWidth="1"/>
    <col min="336" max="336" width="7" style="771" bestFit="1" customWidth="1"/>
    <col min="337" max="342" width="11.42578125" style="771" customWidth="1"/>
    <col min="343" max="343" width="7" style="771" bestFit="1" customWidth="1"/>
    <col min="344" max="349" width="11.42578125" style="771" customWidth="1"/>
    <col min="350" max="350" width="7" style="771" bestFit="1" customWidth="1"/>
    <col min="351" max="357" width="11.42578125" style="771"/>
    <col min="358" max="363" width="11.42578125" style="771" customWidth="1"/>
    <col min="364" max="364" width="7" style="771" bestFit="1" customWidth="1"/>
    <col min="365" max="371" width="11.42578125" style="771"/>
    <col min="372" max="372" width="11.42578125" style="418" customWidth="1"/>
    <col min="373" max="374" width="11.42578125" style="771" customWidth="1"/>
    <col min="375" max="375" width="11.42578125" style="418" customWidth="1"/>
    <col min="376" max="377" width="11.42578125" style="771" customWidth="1"/>
    <col min="378" max="378" width="7" style="771" bestFit="1" customWidth="1"/>
    <col min="379" max="379" width="11.42578125" style="572"/>
    <col min="380" max="384" width="11.42578125" style="771"/>
    <col min="385" max="385" width="9.85546875" style="771" customWidth="1"/>
    <col min="386" max="391" width="11.42578125" style="771" customWidth="1"/>
    <col min="392" max="392" width="7" style="771" bestFit="1" customWidth="1"/>
    <col min="393" max="398" width="11.42578125" style="771"/>
    <col min="399" max="399" width="9.42578125" style="771" customWidth="1"/>
    <col min="400" max="405" width="11.42578125" style="771" customWidth="1"/>
    <col min="406" max="406" width="9.42578125" style="771" customWidth="1"/>
    <col min="407" max="412" width="11.42578125" style="771"/>
    <col min="413" max="413" width="9" style="771" customWidth="1"/>
    <col min="414" max="420" width="11.42578125" style="771"/>
    <col min="421" max="426" width="11.42578125" style="771" customWidth="1"/>
    <col min="427" max="427" width="7" style="771" bestFit="1" customWidth="1"/>
    <col min="428" max="428" width="11.42578125" style="388"/>
    <col min="429" max="429" width="11.42578125" style="2"/>
    <col min="430" max="430" width="11.42578125" style="771"/>
    <col min="431" max="431" width="11.42578125" style="418"/>
    <col min="432" max="434" width="11.42578125" style="771"/>
    <col min="435" max="440" width="11.28515625" style="771" customWidth="1"/>
    <col min="441" max="441" width="7" style="771" bestFit="1" customWidth="1"/>
    <col min="442" max="442" width="11.42578125" style="572" customWidth="1"/>
    <col min="443" max="447" width="11.42578125" style="771" customWidth="1"/>
    <col min="448" max="448" width="7" style="771" bestFit="1" customWidth="1"/>
    <col min="449" max="454" width="11.5703125" style="771" customWidth="1"/>
    <col min="455" max="455" width="7" style="771" bestFit="1" customWidth="1"/>
    <col min="456" max="461" width="11.5703125" style="771" customWidth="1"/>
    <col min="462" max="462" width="7" style="771" bestFit="1" customWidth="1"/>
    <col min="463" max="468" width="11.42578125" style="771" customWidth="1"/>
    <col min="469" max="469" width="7" style="771" customWidth="1"/>
    <col min="470" max="475" width="11.42578125" style="771" customWidth="1"/>
    <col min="476" max="476" width="7" style="771" bestFit="1" customWidth="1"/>
    <col min="477" max="482" width="11.42578125" style="771" customWidth="1"/>
    <col min="483" max="483" width="7" style="771" bestFit="1" customWidth="1"/>
    <col min="484" max="484" width="11.140625" style="771" customWidth="1"/>
    <col min="485" max="485" width="13.140625" style="771" customWidth="1"/>
    <col min="486" max="489" width="11.140625" style="771" customWidth="1"/>
    <col min="490" max="490" width="7" style="771" bestFit="1" customWidth="1"/>
    <col min="491" max="496" width="11.42578125" style="771" customWidth="1"/>
    <col min="497" max="497" width="7" style="771" bestFit="1" customWidth="1"/>
    <col min="498" max="498" width="11.42578125" style="418" customWidth="1"/>
    <col min="499" max="500" width="11.42578125" style="771" customWidth="1"/>
    <col min="501" max="501" width="11.42578125" style="577" customWidth="1"/>
    <col min="502" max="503" width="11.42578125" style="771" customWidth="1"/>
    <col min="504" max="504" width="7" style="771" bestFit="1" customWidth="1"/>
    <col min="505" max="509" width="11" style="771" customWidth="1"/>
    <col min="510" max="510" width="12.140625" style="771" customWidth="1"/>
    <col min="511" max="511" width="7" style="771" bestFit="1" customWidth="1"/>
    <col min="512" max="516" width="11" style="771" customWidth="1"/>
    <col min="517" max="517" width="12.140625" style="771" customWidth="1"/>
    <col min="518" max="518" width="7" style="771" bestFit="1" customWidth="1"/>
    <col min="519" max="525" width="11" style="771" customWidth="1"/>
    <col min="526" max="531" width="11.42578125" style="771" customWidth="1"/>
    <col min="532" max="532" width="7" style="771" bestFit="1" customWidth="1"/>
    <col min="533" max="552" width="11" style="771" customWidth="1"/>
    <col min="553" max="553" width="9.28515625" style="771" customWidth="1"/>
    <col min="554" max="559" width="11.42578125" style="771" customWidth="1"/>
    <col min="560" max="560" width="7" style="771" bestFit="1" customWidth="1"/>
    <col min="561" max="566" width="11" style="771" customWidth="1"/>
    <col min="567" max="567" width="8.5703125" style="771" customWidth="1"/>
    <col min="568" max="573" width="11.42578125" style="771" customWidth="1"/>
    <col min="574" max="574" width="7" style="771" bestFit="1" customWidth="1"/>
    <col min="575" max="575" width="10.7109375" style="771" customWidth="1"/>
    <col min="576" max="576" width="12.5703125" style="771" bestFit="1" customWidth="1"/>
    <col min="577" max="580" width="11.28515625" style="771" customWidth="1"/>
    <col min="581" max="581" width="7" style="771" bestFit="1" customWidth="1"/>
    <col min="582" max="582" width="11.42578125" style="418" customWidth="1"/>
    <col min="583" max="584" width="11.42578125" style="771" customWidth="1"/>
    <col min="585" max="585" width="11.42578125" style="418" customWidth="1"/>
    <col min="586" max="587" width="11.42578125" style="771" customWidth="1"/>
    <col min="588" max="588" width="7" style="771" bestFit="1" customWidth="1"/>
    <col min="589" max="594" width="11.42578125" style="771" hidden="1" customWidth="1"/>
    <col min="595" max="595" width="7" style="771" hidden="1" customWidth="1"/>
    <col min="596" max="597" width="11.7109375" style="2" customWidth="1"/>
    <col min="598" max="601" width="11.7109375" style="771" customWidth="1"/>
    <col min="602" max="602" width="7.85546875" style="771" customWidth="1"/>
    <col min="603" max="608" width="11.42578125" style="771" customWidth="1"/>
    <col min="609" max="609" width="7" style="771" bestFit="1" customWidth="1"/>
    <col min="610" max="610" width="6.7109375" style="771" bestFit="1" customWidth="1"/>
    <col min="611" max="611" width="12.5703125" style="771" bestFit="1" customWidth="1"/>
    <col min="612" max="612" width="9" style="771" bestFit="1" customWidth="1"/>
    <col min="613" max="613" width="9.42578125" style="771" bestFit="1" customWidth="1"/>
    <col min="614" max="614" width="7.28515625" style="771" bestFit="1" customWidth="1"/>
    <col min="615" max="615" width="6.85546875" style="771" bestFit="1" customWidth="1"/>
    <col min="616" max="616" width="7" style="771" bestFit="1" customWidth="1"/>
    <col min="617" max="622" width="11.42578125" style="771" customWidth="1"/>
    <col min="623" max="623" width="7" style="771" bestFit="1" customWidth="1"/>
    <col min="624" max="629" width="11.42578125" style="771" customWidth="1"/>
    <col min="630" max="630" width="7" style="771" bestFit="1" customWidth="1"/>
    <col min="631" max="631" width="11.28515625" style="771" customWidth="1"/>
    <col min="632" max="632" width="12.5703125" style="771" bestFit="1" customWidth="1"/>
    <col min="633" max="636" width="11.42578125" style="771" customWidth="1"/>
    <col min="637" max="637" width="7" style="771" bestFit="1" customWidth="1"/>
    <col min="638" max="643" width="11.42578125" style="771" customWidth="1"/>
    <col min="644" max="644" width="7" style="771" bestFit="1" customWidth="1"/>
    <col min="645" max="650" width="11.42578125" style="771" customWidth="1"/>
    <col min="651" max="651" width="7" style="771" bestFit="1" customWidth="1"/>
    <col min="652" max="652" width="11.42578125" style="572" customWidth="1"/>
    <col min="653" max="654" width="11.42578125" style="771" customWidth="1"/>
    <col min="655" max="655" width="11.42578125" style="572" customWidth="1"/>
    <col min="656" max="657" width="11.42578125" style="771" customWidth="1"/>
    <col min="658" max="658" width="8.5703125" style="771" customWidth="1"/>
    <col min="659" max="659" width="11.28515625" style="572" customWidth="1"/>
    <col min="660" max="660" width="11.28515625" style="2" customWidth="1"/>
    <col min="661" max="661" width="11.28515625" style="771" customWidth="1"/>
    <col min="662" max="662" width="11.28515625" style="418" customWidth="1"/>
    <col min="663" max="664" width="11.28515625" style="771" customWidth="1"/>
    <col min="665" max="665" width="7" style="771" bestFit="1" customWidth="1"/>
    <col min="666" max="666" width="11.28515625" style="418" customWidth="1"/>
    <col min="667" max="668" width="11.28515625" style="771" customWidth="1"/>
    <col min="669" max="669" width="11.28515625" style="572" customWidth="1"/>
    <col min="670" max="671" width="11.28515625" style="771" customWidth="1"/>
    <col min="672" max="672" width="7" style="771" bestFit="1" customWidth="1"/>
    <col min="673" max="678" width="11.28515625" style="771" customWidth="1"/>
    <col min="679" max="679" width="7" style="771" bestFit="1" customWidth="1"/>
    <col min="680" max="685" width="11.42578125" style="771" customWidth="1"/>
    <col min="686" max="686" width="7" style="771" bestFit="1" customWidth="1"/>
    <col min="687" max="692" width="11.42578125" style="797" customWidth="1"/>
    <col min="693" max="693" width="7" style="797" bestFit="1" customWidth="1"/>
    <col min="694" max="699" width="11.42578125" style="771" customWidth="1"/>
    <col min="700" max="700" width="7" style="771" bestFit="1" customWidth="1"/>
    <col min="701" max="706" width="11.42578125" style="771" customWidth="1"/>
    <col min="707" max="707" width="7" style="771" customWidth="1"/>
    <col min="708" max="713" width="11.42578125" style="771" customWidth="1"/>
    <col min="714" max="714" width="10.140625" style="771" customWidth="1"/>
    <col min="715" max="715" width="11" style="418" customWidth="1"/>
    <col min="716" max="717" width="11" style="771" customWidth="1"/>
    <col min="718" max="718" width="11" style="418" customWidth="1"/>
    <col min="719" max="720" width="11" style="771" customWidth="1"/>
    <col min="721" max="721" width="9.42578125" style="771" customWidth="1"/>
    <col min="722" max="722" width="11.42578125" style="2" customWidth="1"/>
    <col min="723" max="728" width="11.42578125" style="771" customWidth="1"/>
    <col min="729" max="734" width="11.85546875" style="771" customWidth="1"/>
    <col min="735" max="735" width="7.85546875" style="771" customWidth="1"/>
    <col min="736" max="736" width="11" style="771" customWidth="1"/>
    <col min="737" max="737" width="12.5703125" style="771" bestFit="1" customWidth="1"/>
    <col min="738" max="738" width="11.5703125" style="771" customWidth="1"/>
    <col min="739" max="739" width="9.42578125" style="771" bestFit="1" customWidth="1"/>
    <col min="740" max="740" width="10.140625" style="771" customWidth="1"/>
    <col min="741" max="741" width="10.85546875" style="771" customWidth="1"/>
    <col min="742" max="742" width="9.5703125" style="771" bestFit="1" customWidth="1"/>
    <col min="743" max="748" width="11.42578125" style="771" customWidth="1"/>
    <col min="749" max="749" width="9.5703125" style="771" bestFit="1" customWidth="1"/>
    <col min="750" max="755" width="11.42578125" style="771" customWidth="1"/>
    <col min="756" max="756" width="9.5703125" style="771" bestFit="1" customWidth="1"/>
    <col min="757" max="762" width="11.42578125" style="771" customWidth="1"/>
    <col min="763" max="763" width="9.5703125" style="771" bestFit="1" customWidth="1"/>
    <col min="764" max="764" width="13.140625" style="771" customWidth="1"/>
    <col min="765" max="765" width="10.42578125" style="771" customWidth="1"/>
    <col min="766" max="766" width="13.140625" style="771" customWidth="1"/>
    <col min="767" max="767" width="9.7109375" style="771" customWidth="1"/>
    <col min="768" max="769" width="13.140625" style="771" customWidth="1"/>
    <col min="770" max="770" width="9.5703125" style="771" bestFit="1" customWidth="1"/>
    <col min="771" max="771" width="13.140625" style="771" customWidth="1"/>
    <col min="772" max="772" width="10.42578125" style="771" customWidth="1"/>
    <col min="773" max="773" width="13.140625" style="771" customWidth="1"/>
    <col min="774" max="774" width="9.7109375" style="771" customWidth="1"/>
    <col min="775" max="776" width="13.140625" style="771" customWidth="1"/>
    <col min="777" max="777" width="9.5703125" style="771" bestFit="1" customWidth="1"/>
    <col min="778" max="783" width="11.42578125" style="771" customWidth="1"/>
    <col min="784" max="784" width="9.5703125" style="771" bestFit="1" customWidth="1"/>
    <col min="785" max="790" width="11.42578125" style="771" customWidth="1"/>
    <col min="791" max="791" width="9.5703125" style="771" bestFit="1" customWidth="1"/>
    <col min="792" max="797" width="11.42578125" style="771" customWidth="1"/>
    <col min="798" max="798" width="9.5703125" style="771" bestFit="1" customWidth="1"/>
    <col min="799" max="804" width="11.42578125" style="771" customWidth="1"/>
    <col min="805" max="805" width="9.5703125" style="771" bestFit="1" customWidth="1"/>
    <col min="806" max="817" width="11.42578125" style="771" customWidth="1"/>
    <col min="818" max="818" width="12.5703125" style="771" customWidth="1"/>
    <col min="819" max="819" width="9.5703125" style="771" bestFit="1" customWidth="1"/>
    <col min="820" max="820" width="10.42578125" style="771" customWidth="1"/>
    <col min="821" max="822" width="11.42578125" style="771" customWidth="1"/>
    <col min="823" max="823" width="11.85546875" style="771" customWidth="1"/>
    <col min="824" max="824" width="11.5703125" style="771" customWidth="1"/>
    <col min="825" max="825" width="14" style="771" customWidth="1"/>
    <col min="826" max="826" width="9.5703125" style="771" bestFit="1" customWidth="1"/>
    <col min="827" max="832" width="11.42578125" style="771" customWidth="1"/>
    <col min="833" max="833" width="11.28515625" style="771" customWidth="1"/>
    <col min="834" max="839" width="11.42578125" style="771" customWidth="1"/>
    <col min="840" max="840" width="11.28515625" style="771" customWidth="1"/>
    <col min="841" max="854" width="11.42578125" style="771"/>
    <col min="855" max="860" width="11.42578125" style="771" customWidth="1"/>
    <col min="861" max="861" width="9.5703125" style="771" bestFit="1" customWidth="1"/>
    <col min="862" max="867" width="11.42578125" style="771" customWidth="1"/>
    <col min="868" max="868" width="9.5703125" style="771" bestFit="1" customWidth="1"/>
    <col min="869" max="874" width="11.42578125" style="771" customWidth="1"/>
    <col min="875" max="875" width="9.5703125" style="771" bestFit="1" customWidth="1"/>
    <col min="876" max="881" width="11.42578125" style="771" customWidth="1"/>
    <col min="882" max="882" width="9.5703125" style="771" bestFit="1" customWidth="1"/>
    <col min="883" max="888" width="11.42578125" style="771" customWidth="1"/>
    <col min="889" max="889" width="9.5703125" style="771" bestFit="1" customWidth="1"/>
    <col min="890" max="895" width="11.42578125" style="771" customWidth="1"/>
    <col min="896" max="896" width="9.5703125" style="771" bestFit="1" customWidth="1"/>
    <col min="897" max="902" width="11.42578125" style="771" customWidth="1"/>
    <col min="903" max="903" width="9.5703125" style="771" bestFit="1" customWidth="1"/>
    <col min="904" max="909" width="11.42578125" style="771" customWidth="1"/>
    <col min="910" max="910" width="9.5703125" style="771" bestFit="1" customWidth="1"/>
    <col min="911" max="916" width="11.42578125" style="771" customWidth="1"/>
    <col min="917" max="917" width="9.5703125" style="771" bestFit="1" customWidth="1"/>
    <col min="918" max="923" width="11.42578125" style="771" customWidth="1"/>
    <col min="924" max="924" width="9.5703125" style="771" bestFit="1" customWidth="1"/>
    <col min="925" max="16384" width="11.42578125" style="771"/>
  </cols>
  <sheetData>
    <row r="1" spans="1:924" ht="33.75">
      <c r="A1" s="1961" t="s">
        <v>74</v>
      </c>
      <c r="B1" s="1961"/>
      <c r="C1" s="1961"/>
      <c r="D1" s="1961"/>
      <c r="E1" s="1961"/>
      <c r="F1" s="1961"/>
      <c r="G1" s="23">
        <v>1</v>
      </c>
      <c r="H1" s="1961" t="s">
        <v>74</v>
      </c>
      <c r="I1" s="1961"/>
      <c r="J1" s="1961"/>
      <c r="K1" s="1961"/>
      <c r="L1" s="1961"/>
      <c r="M1" s="1961"/>
      <c r="N1" s="23">
        <f>G1+1</f>
        <v>2</v>
      </c>
      <c r="O1" s="1961" t="s">
        <v>74</v>
      </c>
      <c r="P1" s="1961"/>
      <c r="Q1" s="1961"/>
      <c r="R1" s="1961"/>
      <c r="S1" s="1961"/>
      <c r="T1" s="1961"/>
      <c r="U1" s="23">
        <f>N1+1</f>
        <v>3</v>
      </c>
      <c r="V1" s="1961" t="s">
        <v>74</v>
      </c>
      <c r="W1" s="1961"/>
      <c r="X1" s="1961"/>
      <c r="Y1" s="1961"/>
      <c r="Z1" s="1961"/>
      <c r="AA1" s="1961"/>
      <c r="AB1" s="23">
        <f>U1+1</f>
        <v>4</v>
      </c>
      <c r="AC1" s="1961" t="s">
        <v>74</v>
      </c>
      <c r="AD1" s="1961"/>
      <c r="AE1" s="1961"/>
      <c r="AF1" s="1961"/>
      <c r="AG1" s="1961"/>
      <c r="AH1" s="1961"/>
      <c r="AI1" s="23">
        <f>AB1+1</f>
        <v>5</v>
      </c>
      <c r="AJ1" s="1961" t="s">
        <v>74</v>
      </c>
      <c r="AK1" s="1961"/>
      <c r="AL1" s="1961"/>
      <c r="AM1" s="1961"/>
      <c r="AN1" s="1961"/>
      <c r="AO1" s="1961"/>
      <c r="AP1" s="23">
        <f>AI1+1</f>
        <v>6</v>
      </c>
      <c r="AQ1" s="1961" t="s">
        <v>74</v>
      </c>
      <c r="AR1" s="1961"/>
      <c r="AS1" s="1961"/>
      <c r="AT1" s="1961"/>
      <c r="AU1" s="1961"/>
      <c r="AV1" s="1961"/>
      <c r="AX1" s="1961" t="s">
        <v>74</v>
      </c>
      <c r="AY1" s="1961"/>
      <c r="AZ1" s="1961"/>
      <c r="BA1" s="1961"/>
      <c r="BB1" s="1961"/>
      <c r="BC1" s="1961"/>
      <c r="BE1" s="1961" t="s">
        <v>74</v>
      </c>
      <c r="BF1" s="1961"/>
      <c r="BG1" s="1961"/>
      <c r="BH1" s="1961"/>
      <c r="BI1" s="1961"/>
      <c r="BJ1" s="1961"/>
      <c r="BL1" s="1961" t="s">
        <v>74</v>
      </c>
      <c r="BM1" s="1961"/>
      <c r="BN1" s="1961"/>
      <c r="BO1" s="1961"/>
      <c r="BP1" s="1961"/>
      <c r="BQ1" s="1961"/>
      <c r="BS1" s="1961" t="s">
        <v>74</v>
      </c>
      <c r="BT1" s="1961"/>
      <c r="BU1" s="1961"/>
      <c r="BV1" s="1961"/>
      <c r="BW1" s="1961"/>
      <c r="BX1" s="1961"/>
      <c r="BZ1" s="1961" t="s">
        <v>74</v>
      </c>
      <c r="CA1" s="1961"/>
      <c r="CB1" s="1961"/>
      <c r="CC1" s="1961"/>
      <c r="CD1" s="1961"/>
      <c r="CE1" s="1961"/>
      <c r="CG1" s="1961" t="s">
        <v>74</v>
      </c>
      <c r="CH1" s="1961"/>
      <c r="CI1" s="1961"/>
      <c r="CJ1" s="1961"/>
      <c r="CK1" s="1961"/>
      <c r="CL1" s="1961"/>
      <c r="CN1" s="1961" t="s">
        <v>74</v>
      </c>
      <c r="CO1" s="1961"/>
      <c r="CP1" s="1961"/>
      <c r="CQ1" s="1961"/>
      <c r="CR1" s="1961"/>
      <c r="CS1" s="1961"/>
      <c r="CU1" s="1961" t="s">
        <v>74</v>
      </c>
      <c r="CV1" s="1961"/>
      <c r="CW1" s="1961"/>
      <c r="CX1" s="1961"/>
      <c r="CY1" s="1961"/>
      <c r="CZ1" s="1961"/>
      <c r="DB1" s="1961" t="s">
        <v>74</v>
      </c>
      <c r="DC1" s="1961"/>
      <c r="DD1" s="1961"/>
      <c r="DE1" s="1961"/>
      <c r="DF1" s="1961"/>
      <c r="DG1" s="1961"/>
      <c r="DH1" s="915"/>
      <c r="DI1" s="1961" t="s">
        <v>74</v>
      </c>
      <c r="DJ1" s="1961"/>
      <c r="DK1" s="1961"/>
      <c r="DL1" s="1961"/>
      <c r="DM1" s="1961"/>
      <c r="DN1" s="1961"/>
      <c r="DO1" s="23">
        <f>DH2+1</f>
        <v>16</v>
      </c>
      <c r="DP1" s="1961" t="s">
        <v>74</v>
      </c>
      <c r="DQ1" s="1961"/>
      <c r="DR1" s="1961"/>
      <c r="DS1" s="1961"/>
      <c r="DT1" s="1961"/>
      <c r="DU1" s="1961"/>
      <c r="DV1" s="23">
        <f>DO1+1</f>
        <v>17</v>
      </c>
      <c r="DW1" s="1961" t="s">
        <v>74</v>
      </c>
      <c r="DX1" s="1961"/>
      <c r="DY1" s="1961"/>
      <c r="DZ1" s="1961"/>
      <c r="EA1" s="1961"/>
      <c r="EB1" s="1961"/>
      <c r="EC1" s="23">
        <f>DV1+1</f>
        <v>18</v>
      </c>
      <c r="ED1" s="1961" t="s">
        <v>74</v>
      </c>
      <c r="EE1" s="1961"/>
      <c r="EF1" s="1961"/>
      <c r="EG1" s="1961"/>
      <c r="EH1" s="1961"/>
      <c r="EI1" s="1961"/>
      <c r="EJ1" s="23">
        <f>EC1+1</f>
        <v>19</v>
      </c>
      <c r="EK1" s="1961" t="s">
        <v>74</v>
      </c>
      <c r="EL1" s="1961"/>
      <c r="EM1" s="1961"/>
      <c r="EN1" s="1961"/>
      <c r="EO1" s="1961"/>
      <c r="EP1" s="1961"/>
      <c r="EQ1" s="23">
        <f>EJ1+1</f>
        <v>20</v>
      </c>
      <c r="ER1" s="1961" t="s">
        <v>74</v>
      </c>
      <c r="ES1" s="1961"/>
      <c r="ET1" s="1961"/>
      <c r="EU1" s="1961"/>
      <c r="EV1" s="1961"/>
      <c r="EW1" s="1961"/>
      <c r="EX1" s="842"/>
      <c r="EY1" s="1961" t="s">
        <v>74</v>
      </c>
      <c r="EZ1" s="1961"/>
      <c r="FA1" s="1961"/>
      <c r="FB1" s="1961"/>
      <c r="FC1" s="1961"/>
      <c r="FD1" s="1961"/>
      <c r="FF1" s="1961" t="s">
        <v>74</v>
      </c>
      <c r="FG1" s="1961"/>
      <c r="FH1" s="1961"/>
      <c r="FI1" s="1961"/>
      <c r="FJ1" s="1961"/>
      <c r="FK1" s="1961"/>
      <c r="FM1" s="1961" t="s">
        <v>74</v>
      </c>
      <c r="FN1" s="1961"/>
      <c r="FO1" s="1961"/>
      <c r="FP1" s="1961"/>
      <c r="FQ1" s="1961"/>
      <c r="FR1" s="1961"/>
      <c r="FT1" s="2019" t="s">
        <v>74</v>
      </c>
      <c r="FU1" s="2019"/>
      <c r="FV1" s="2019"/>
      <c r="FW1" s="2019"/>
      <c r="FX1" s="2019"/>
      <c r="FY1" s="2019"/>
      <c r="GA1" s="1961" t="s">
        <v>74</v>
      </c>
      <c r="GB1" s="1961"/>
      <c r="GC1" s="1961"/>
      <c r="GD1" s="1961"/>
      <c r="GE1" s="1961"/>
      <c r="GF1" s="1961"/>
      <c r="GH1" s="1961" t="s">
        <v>74</v>
      </c>
      <c r="GI1" s="1961"/>
      <c r="GJ1" s="1961"/>
      <c r="GK1" s="1961"/>
      <c r="GL1" s="1961"/>
      <c r="GM1" s="1961"/>
      <c r="GO1" s="1961" t="s">
        <v>74</v>
      </c>
      <c r="GP1" s="1961"/>
      <c r="GQ1" s="1961"/>
      <c r="GR1" s="1961"/>
      <c r="GS1" s="1961"/>
      <c r="GT1" s="1961"/>
      <c r="GV1" s="1961" t="s">
        <v>74</v>
      </c>
      <c r="GW1" s="1961"/>
      <c r="GX1" s="1961"/>
      <c r="GY1" s="1961"/>
      <c r="GZ1" s="1961"/>
      <c r="HA1" s="1961"/>
      <c r="HC1" s="1961" t="s">
        <v>74</v>
      </c>
      <c r="HD1" s="1961"/>
      <c r="HE1" s="1961"/>
      <c r="HF1" s="1961"/>
      <c r="HG1" s="1961"/>
      <c r="HH1" s="1961"/>
      <c r="HJ1" s="1961" t="s">
        <v>74</v>
      </c>
      <c r="HK1" s="1961"/>
      <c r="HL1" s="1961"/>
      <c r="HM1" s="1961"/>
      <c r="HN1" s="1961"/>
      <c r="HO1" s="1961"/>
      <c r="HQ1" s="1961" t="s">
        <v>74</v>
      </c>
      <c r="HR1" s="1961"/>
      <c r="HS1" s="1961"/>
      <c r="HT1" s="1961"/>
      <c r="HU1" s="1961"/>
      <c r="HV1" s="1961"/>
      <c r="HX1" s="1961" t="s">
        <v>74</v>
      </c>
      <c r="HY1" s="1961"/>
      <c r="HZ1" s="1961"/>
      <c r="IA1" s="1961"/>
      <c r="IB1" s="1961"/>
      <c r="IC1" s="1961"/>
      <c r="IE1" s="1961" t="s">
        <v>74</v>
      </c>
      <c r="IF1" s="1961"/>
      <c r="IG1" s="1961"/>
      <c r="IH1" s="1961"/>
      <c r="II1" s="1961"/>
      <c r="IJ1" s="1961"/>
      <c r="IL1" s="1961" t="s">
        <v>74</v>
      </c>
      <c r="IM1" s="1961"/>
      <c r="IN1" s="1961"/>
      <c r="IO1" s="1961"/>
      <c r="IP1" s="1961"/>
      <c r="IQ1" s="1961"/>
      <c r="IS1" s="1961" t="s">
        <v>74</v>
      </c>
      <c r="IT1" s="1961"/>
      <c r="IU1" s="1961"/>
      <c r="IV1" s="1961"/>
      <c r="IW1" s="1961"/>
      <c r="IX1" s="1961"/>
      <c r="IZ1" s="1961" t="s">
        <v>74</v>
      </c>
      <c r="JA1" s="1961"/>
      <c r="JB1" s="1961"/>
      <c r="JC1" s="1961"/>
      <c r="JD1" s="1961"/>
      <c r="JE1" s="1961"/>
      <c r="JG1" s="1961" t="s">
        <v>74</v>
      </c>
      <c r="JH1" s="1961"/>
      <c r="JI1" s="1961"/>
      <c r="JJ1" s="1961"/>
      <c r="JK1" s="1961"/>
      <c r="JL1" s="1961"/>
      <c r="JN1" s="1961" t="s">
        <v>74</v>
      </c>
      <c r="JO1" s="1961"/>
      <c r="JP1" s="1961"/>
      <c r="JQ1" s="1961"/>
      <c r="JR1" s="1961"/>
      <c r="JS1" s="1961"/>
      <c r="JU1" s="1961" t="s">
        <v>74</v>
      </c>
      <c r="JV1" s="1961"/>
      <c r="JW1" s="1961"/>
      <c r="JX1" s="1961"/>
      <c r="JY1" s="1961"/>
      <c r="JZ1" s="1961"/>
      <c r="KB1" s="1961" t="s">
        <v>74</v>
      </c>
      <c r="KC1" s="1961"/>
      <c r="KD1" s="1961"/>
      <c r="KE1" s="1961"/>
      <c r="KF1" s="1961"/>
      <c r="KG1" s="1961"/>
      <c r="KI1" s="1961" t="s">
        <v>74</v>
      </c>
      <c r="KJ1" s="1961"/>
      <c r="KK1" s="1961"/>
      <c r="KL1" s="1961"/>
      <c r="KM1" s="1961"/>
      <c r="KN1" s="1961"/>
      <c r="KP1" s="1961" t="s">
        <v>74</v>
      </c>
      <c r="KQ1" s="1961"/>
      <c r="KR1" s="1961"/>
      <c r="KS1" s="1961"/>
      <c r="KT1" s="1961"/>
      <c r="KU1" s="1961"/>
      <c r="KW1" s="1961" t="s">
        <v>74</v>
      </c>
      <c r="KX1" s="1961"/>
      <c r="KY1" s="1961"/>
      <c r="KZ1" s="1961"/>
      <c r="LA1" s="1961"/>
      <c r="LB1" s="1961"/>
      <c r="LD1" s="1961" t="s">
        <v>74</v>
      </c>
      <c r="LE1" s="1961"/>
      <c r="LF1" s="1961"/>
      <c r="LG1" s="1961"/>
      <c r="LH1" s="1961"/>
      <c r="LI1" s="1961"/>
      <c r="LK1" s="1961" t="s">
        <v>74</v>
      </c>
      <c r="LL1" s="1961"/>
      <c r="LM1" s="1961"/>
      <c r="LN1" s="1961"/>
      <c r="LO1" s="1961"/>
      <c r="LP1" s="1961"/>
      <c r="LR1" s="1961" t="s">
        <v>74</v>
      </c>
      <c r="LS1" s="1961"/>
      <c r="LT1" s="1961"/>
      <c r="LU1" s="1961"/>
      <c r="LV1" s="1961"/>
      <c r="LW1" s="1961"/>
      <c r="LY1" s="1961" t="s">
        <v>74</v>
      </c>
      <c r="LZ1" s="1961"/>
      <c r="MA1" s="1961"/>
      <c r="MB1" s="1961"/>
      <c r="MC1" s="1961"/>
      <c r="MD1" s="1961"/>
      <c r="MF1" s="1961" t="s">
        <v>74</v>
      </c>
      <c r="MG1" s="1961"/>
      <c r="MH1" s="1961"/>
      <c r="MI1" s="1961"/>
      <c r="MJ1" s="1961"/>
      <c r="MK1" s="1961"/>
      <c r="MM1" s="1961" t="s">
        <v>74</v>
      </c>
      <c r="MN1" s="1961"/>
      <c r="MO1" s="1961"/>
      <c r="MP1" s="1961"/>
      <c r="MQ1" s="1961"/>
      <c r="MR1" s="1961"/>
      <c r="MT1" s="1961" t="s">
        <v>74</v>
      </c>
      <c r="MU1" s="1961"/>
      <c r="MV1" s="1961"/>
      <c r="MW1" s="1961"/>
      <c r="MX1" s="1961"/>
      <c r="MY1" s="1961"/>
      <c r="NA1" s="1961" t="s">
        <v>74</v>
      </c>
      <c r="NB1" s="1961"/>
      <c r="NC1" s="1961"/>
      <c r="ND1" s="1961"/>
      <c r="NE1" s="1961"/>
      <c r="NF1" s="1961"/>
      <c r="NH1" s="1961" t="s">
        <v>74</v>
      </c>
      <c r="NI1" s="1961"/>
      <c r="NJ1" s="1961"/>
      <c r="NK1" s="1961"/>
      <c r="NL1" s="1961"/>
      <c r="NM1" s="1961"/>
      <c r="NO1" s="1961" t="s">
        <v>74</v>
      </c>
      <c r="NP1" s="1961"/>
      <c r="NQ1" s="1961"/>
      <c r="NR1" s="1961"/>
      <c r="NS1" s="1961"/>
      <c r="NT1" s="1961"/>
      <c r="NV1" s="1961" t="s">
        <v>74</v>
      </c>
      <c r="NW1" s="1961"/>
      <c r="NX1" s="1961"/>
      <c r="NY1" s="1961"/>
      <c r="NZ1" s="1961"/>
      <c r="OA1" s="1961"/>
      <c r="OC1" s="1961" t="s">
        <v>74</v>
      </c>
      <c r="OD1" s="1961"/>
      <c r="OE1" s="1961"/>
      <c r="OF1" s="1961"/>
      <c r="OG1" s="1961"/>
      <c r="OH1" s="1961"/>
      <c r="OJ1" s="1961" t="s">
        <v>74</v>
      </c>
      <c r="OK1" s="1961"/>
      <c r="OL1" s="1961"/>
      <c r="OM1" s="1961"/>
      <c r="ON1" s="1961"/>
      <c r="OO1" s="1961"/>
      <c r="OQ1" s="1961" t="s">
        <v>74</v>
      </c>
      <c r="OR1" s="1961"/>
      <c r="OS1" s="1961"/>
      <c r="OT1" s="1961"/>
      <c r="OU1" s="1961"/>
      <c r="OV1" s="1961"/>
      <c r="OX1" s="1961" t="s">
        <v>74</v>
      </c>
      <c r="OY1" s="1961"/>
      <c r="OZ1" s="1961"/>
      <c r="PA1" s="1961"/>
      <c r="PB1" s="1961"/>
      <c r="PC1" s="1961"/>
      <c r="PE1" s="1961" t="s">
        <v>74</v>
      </c>
      <c r="PF1" s="1961"/>
      <c r="PG1" s="1961"/>
      <c r="PH1" s="1961"/>
      <c r="PI1" s="1961"/>
      <c r="PJ1" s="1961"/>
      <c r="PL1" s="1961" t="s">
        <v>74</v>
      </c>
      <c r="PM1" s="1961"/>
      <c r="PN1" s="1961"/>
      <c r="PO1" s="1961"/>
      <c r="PP1" s="1961"/>
      <c r="PQ1" s="1961"/>
      <c r="PS1" s="1961" t="s">
        <v>74</v>
      </c>
      <c r="PT1" s="1961"/>
      <c r="PU1" s="1961"/>
      <c r="PV1" s="1961"/>
      <c r="PW1" s="1961"/>
      <c r="PX1" s="1961"/>
      <c r="PZ1" s="2020" t="s">
        <v>74</v>
      </c>
      <c r="QA1" s="2020"/>
      <c r="QB1" s="2020"/>
      <c r="QC1" s="2020"/>
      <c r="QD1" s="2020"/>
      <c r="QE1" s="2020"/>
      <c r="QG1" s="1961" t="s">
        <v>74</v>
      </c>
      <c r="QH1" s="1961"/>
      <c r="QI1" s="1961"/>
      <c r="QJ1" s="1961"/>
      <c r="QK1" s="1961"/>
      <c r="QL1" s="1961"/>
      <c r="QN1" s="1961" t="s">
        <v>74</v>
      </c>
      <c r="QO1" s="1961"/>
      <c r="QP1" s="1961"/>
      <c r="QQ1" s="1961"/>
      <c r="QR1" s="1961"/>
      <c r="QS1" s="1961"/>
      <c r="QU1" s="1961" t="s">
        <v>74</v>
      </c>
      <c r="QV1" s="1961"/>
      <c r="QW1" s="1961"/>
      <c r="QX1" s="1961"/>
      <c r="QY1" s="1961"/>
      <c r="QZ1" s="1961"/>
      <c r="RB1" s="1961" t="s">
        <v>74</v>
      </c>
      <c r="RC1" s="1961"/>
      <c r="RD1" s="1961"/>
      <c r="RE1" s="1961"/>
      <c r="RF1" s="1961"/>
      <c r="RG1" s="1961"/>
      <c r="RI1" s="2019" t="s">
        <v>74</v>
      </c>
      <c r="RJ1" s="2019"/>
      <c r="RK1" s="2019"/>
      <c r="RL1" s="2019"/>
      <c r="RM1" s="2019"/>
      <c r="RN1" s="2019"/>
      <c r="RP1" s="1961" t="s">
        <v>74</v>
      </c>
      <c r="RQ1" s="1961"/>
      <c r="RR1" s="1961"/>
      <c r="RS1" s="1961"/>
      <c r="RT1" s="1961"/>
      <c r="RU1" s="1961"/>
      <c r="RW1" s="1961" t="s">
        <v>74</v>
      </c>
      <c r="RX1" s="1961"/>
      <c r="RY1" s="1961"/>
      <c r="RZ1" s="1961"/>
      <c r="SA1" s="1961"/>
      <c r="SB1" s="1961"/>
      <c r="SD1" s="1961" t="s">
        <v>74</v>
      </c>
      <c r="SE1" s="1961"/>
      <c r="SF1" s="1961"/>
      <c r="SG1" s="1961"/>
      <c r="SH1" s="1961"/>
      <c r="SI1" s="1961"/>
      <c r="SK1" s="1961" t="s">
        <v>74</v>
      </c>
      <c r="SL1" s="1961"/>
      <c r="SM1" s="1961"/>
      <c r="SN1" s="1961"/>
      <c r="SO1" s="1961"/>
      <c r="SP1" s="1961"/>
      <c r="SR1" s="1961" t="s">
        <v>74</v>
      </c>
      <c r="SS1" s="1961"/>
      <c r="ST1" s="1961"/>
      <c r="SU1" s="1961"/>
      <c r="SV1" s="1961"/>
      <c r="SW1" s="1961"/>
      <c r="SY1" s="1961" t="s">
        <v>74</v>
      </c>
      <c r="SZ1" s="1961"/>
      <c r="TA1" s="1961"/>
      <c r="TB1" s="1961"/>
      <c r="TC1" s="1961"/>
      <c r="TD1" s="1961"/>
      <c r="TF1" s="1961" t="s">
        <v>74</v>
      </c>
      <c r="TG1" s="1961"/>
      <c r="TH1" s="1961"/>
      <c r="TI1" s="1961"/>
      <c r="TJ1" s="1961"/>
      <c r="TK1" s="1961"/>
      <c r="TM1" s="1961" t="s">
        <v>74</v>
      </c>
      <c r="TN1" s="1961"/>
      <c r="TO1" s="1961"/>
      <c r="TP1" s="1961"/>
      <c r="TQ1" s="1961"/>
      <c r="TR1" s="1961"/>
      <c r="TT1" s="1961" t="s">
        <v>74</v>
      </c>
      <c r="TU1" s="1961"/>
      <c r="TV1" s="1961"/>
      <c r="TW1" s="1961"/>
      <c r="TX1" s="1961"/>
      <c r="TY1" s="1961"/>
      <c r="UA1" s="1961" t="s">
        <v>74</v>
      </c>
      <c r="UB1" s="1961"/>
      <c r="UC1" s="1961"/>
      <c r="UD1" s="1961"/>
      <c r="UE1" s="1961"/>
      <c r="UF1" s="1961"/>
      <c r="UH1" s="1961" t="s">
        <v>74</v>
      </c>
      <c r="UI1" s="1961"/>
      <c r="UJ1" s="1961"/>
      <c r="UK1" s="1961"/>
      <c r="UL1" s="1961"/>
      <c r="UM1" s="1961"/>
      <c r="UO1" s="1961" t="s">
        <v>74</v>
      </c>
      <c r="UP1" s="1961"/>
      <c r="UQ1" s="1961"/>
      <c r="UR1" s="1961"/>
      <c r="US1" s="1961"/>
      <c r="UT1" s="1961"/>
      <c r="UV1" s="1961" t="s">
        <v>74</v>
      </c>
      <c r="UW1" s="1961"/>
      <c r="UX1" s="1961"/>
      <c r="UY1" s="1961"/>
      <c r="UZ1" s="1961"/>
      <c r="VA1" s="1961"/>
      <c r="VC1" s="1961" t="s">
        <v>74</v>
      </c>
      <c r="VD1" s="1961"/>
      <c r="VE1" s="1961"/>
      <c r="VF1" s="1961"/>
      <c r="VG1" s="1961"/>
      <c r="VH1" s="1961"/>
      <c r="VJ1" s="1961" t="s">
        <v>74</v>
      </c>
      <c r="VK1" s="1961"/>
      <c r="VL1" s="1961"/>
      <c r="VM1" s="1961"/>
      <c r="VN1" s="1961"/>
      <c r="VO1" s="1961"/>
      <c r="VQ1" s="1961" t="s">
        <v>74</v>
      </c>
      <c r="VR1" s="1961"/>
      <c r="VS1" s="1961"/>
      <c r="VT1" s="1961"/>
      <c r="VU1" s="1961"/>
      <c r="VV1" s="1961"/>
      <c r="VX1" s="1961" t="s">
        <v>74</v>
      </c>
      <c r="VY1" s="1961"/>
      <c r="VZ1" s="1961"/>
      <c r="WA1" s="1961"/>
      <c r="WB1" s="1961"/>
      <c r="WC1" s="1961"/>
      <c r="WE1" s="1961" t="s">
        <v>74</v>
      </c>
      <c r="WF1" s="1961"/>
      <c r="WG1" s="1961"/>
      <c r="WH1" s="1961"/>
      <c r="WI1" s="1961"/>
      <c r="WJ1" s="1961"/>
      <c r="WL1" s="1961" t="s">
        <v>74</v>
      </c>
      <c r="WM1" s="1961"/>
      <c r="WN1" s="1961"/>
      <c r="WO1" s="1961"/>
      <c r="WP1" s="1961"/>
      <c r="WQ1" s="1961"/>
      <c r="WS1" s="1961" t="s">
        <v>74</v>
      </c>
      <c r="WT1" s="1961"/>
      <c r="WU1" s="1961"/>
      <c r="WV1" s="1961"/>
      <c r="WW1" s="1961"/>
      <c r="WX1" s="1961"/>
      <c r="WZ1" s="1961" t="s">
        <v>74</v>
      </c>
      <c r="XA1" s="1961"/>
      <c r="XB1" s="1961"/>
      <c r="XC1" s="1961"/>
      <c r="XD1" s="1961"/>
      <c r="XE1" s="1961"/>
      <c r="XG1" s="1961" t="s">
        <v>74</v>
      </c>
      <c r="XH1" s="1961"/>
      <c r="XI1" s="1961"/>
      <c r="XJ1" s="1961"/>
      <c r="XK1" s="1961"/>
      <c r="XL1" s="1961"/>
      <c r="XN1" s="1961" t="s">
        <v>74</v>
      </c>
      <c r="XO1" s="1961"/>
      <c r="XP1" s="1961"/>
      <c r="XQ1" s="1961"/>
      <c r="XR1" s="1961"/>
      <c r="XS1" s="1961"/>
      <c r="XU1" s="1961" t="s">
        <v>74</v>
      </c>
      <c r="XV1" s="1961"/>
      <c r="XW1" s="1961"/>
      <c r="XX1" s="1961"/>
      <c r="XY1" s="1961"/>
      <c r="XZ1" s="1961"/>
      <c r="YB1" s="1961" t="s">
        <v>74</v>
      </c>
      <c r="YC1" s="1961"/>
      <c r="YD1" s="1961"/>
      <c r="YE1" s="1961"/>
      <c r="YF1" s="1961"/>
      <c r="YG1" s="1961"/>
      <c r="YI1" s="1961" t="s">
        <v>74</v>
      </c>
      <c r="YJ1" s="1961"/>
      <c r="YK1" s="1961"/>
      <c r="YL1" s="1961"/>
      <c r="YM1" s="1961"/>
      <c r="YN1" s="1961"/>
      <c r="YP1" s="1961" t="s">
        <v>74</v>
      </c>
      <c r="YQ1" s="1961"/>
      <c r="YR1" s="1961"/>
      <c r="YS1" s="1961"/>
      <c r="YT1" s="1961"/>
      <c r="YU1" s="1961"/>
      <c r="YW1" s="1961" t="s">
        <v>74</v>
      </c>
      <c r="YX1" s="1961"/>
      <c r="YY1" s="1961"/>
      <c r="YZ1" s="1961"/>
      <c r="ZA1" s="1961"/>
      <c r="ZB1" s="1961"/>
      <c r="ZD1" s="1961" t="s">
        <v>74</v>
      </c>
      <c r="ZE1" s="1961"/>
      <c r="ZF1" s="1961"/>
      <c r="ZG1" s="1961"/>
      <c r="ZH1" s="1961"/>
      <c r="ZI1" s="1961"/>
      <c r="ZK1" s="2019" t="s">
        <v>74</v>
      </c>
      <c r="ZL1" s="2019"/>
      <c r="ZM1" s="2019"/>
      <c r="ZN1" s="2019"/>
      <c r="ZO1" s="2019"/>
      <c r="ZP1" s="2019"/>
      <c r="ZR1" s="1961" t="s">
        <v>74</v>
      </c>
      <c r="ZS1" s="1961"/>
      <c r="ZT1" s="1961"/>
      <c r="ZU1" s="1961"/>
      <c r="ZV1" s="1961"/>
      <c r="ZW1" s="1961"/>
      <c r="ZY1" s="1961" t="s">
        <v>74</v>
      </c>
      <c r="ZZ1" s="1961"/>
      <c r="AAA1" s="1961"/>
      <c r="AAB1" s="1961"/>
      <c r="AAC1" s="1961"/>
      <c r="AAD1" s="1961"/>
      <c r="AAF1" s="1961" t="s">
        <v>74</v>
      </c>
      <c r="AAG1" s="1961"/>
      <c r="AAH1" s="1961"/>
      <c r="AAI1" s="1961"/>
      <c r="AAJ1" s="1961"/>
      <c r="AAK1" s="1961"/>
      <c r="AAM1" s="1961" t="s">
        <v>74</v>
      </c>
      <c r="AAN1" s="1961"/>
      <c r="AAO1" s="1961"/>
      <c r="AAP1" s="1961"/>
      <c r="AAQ1" s="1961"/>
      <c r="AAR1" s="1961"/>
      <c r="AAT1" s="1961" t="s">
        <v>74</v>
      </c>
      <c r="AAU1" s="1961"/>
      <c r="AAV1" s="1961"/>
      <c r="AAW1" s="1961"/>
      <c r="AAX1" s="1961"/>
      <c r="AAY1" s="1961"/>
      <c r="ABA1" s="1961" t="s">
        <v>74</v>
      </c>
      <c r="ABB1" s="1961"/>
      <c r="ABC1" s="1961"/>
      <c r="ABD1" s="1961"/>
      <c r="ABE1" s="1961"/>
      <c r="ABF1" s="1961"/>
      <c r="ABG1" s="2018" t="s">
        <v>1930</v>
      </c>
      <c r="ABH1" s="1961" t="s">
        <v>74</v>
      </c>
      <c r="ABI1" s="1961"/>
      <c r="ABJ1" s="1961"/>
      <c r="ABK1" s="1961"/>
      <c r="ABL1" s="1961"/>
      <c r="ABM1" s="1961"/>
      <c r="ABO1" s="1961" t="s">
        <v>74</v>
      </c>
      <c r="ABP1" s="1961"/>
      <c r="ABQ1" s="1961"/>
      <c r="ABR1" s="1961"/>
      <c r="ABS1" s="1961"/>
      <c r="ABT1" s="1961"/>
      <c r="ABV1" s="1961" t="s">
        <v>74</v>
      </c>
      <c r="ABW1" s="1961"/>
      <c r="ABX1" s="1961"/>
      <c r="ABY1" s="1961"/>
      <c r="ABZ1" s="1961"/>
      <c r="ACA1" s="1961"/>
      <c r="ACC1" s="1961" t="s">
        <v>74</v>
      </c>
      <c r="ACD1" s="1961"/>
      <c r="ACE1" s="1961"/>
      <c r="ACF1" s="1961"/>
      <c r="ACG1" s="1961"/>
      <c r="ACH1" s="1961"/>
      <c r="ACJ1" s="1961" t="s">
        <v>74</v>
      </c>
      <c r="ACK1" s="1961"/>
      <c r="ACL1" s="1961"/>
      <c r="ACM1" s="1961"/>
      <c r="ACN1" s="1961"/>
      <c r="ACO1" s="1961"/>
      <c r="ACQ1" s="1961" t="s">
        <v>74</v>
      </c>
      <c r="ACR1" s="1961"/>
      <c r="ACS1" s="1961"/>
      <c r="ACT1" s="1961"/>
      <c r="ACU1" s="1961"/>
      <c r="ACV1" s="1961"/>
      <c r="ACX1" s="1961" t="s">
        <v>74</v>
      </c>
      <c r="ACY1" s="1961"/>
      <c r="ACZ1" s="1961"/>
      <c r="ADA1" s="1961"/>
      <c r="ADB1" s="1961"/>
      <c r="ADC1" s="1961"/>
      <c r="ADE1" s="1961" t="s">
        <v>74</v>
      </c>
      <c r="ADF1" s="1961"/>
      <c r="ADG1" s="1961"/>
      <c r="ADH1" s="1961"/>
      <c r="ADI1" s="1961"/>
      <c r="ADJ1" s="1961"/>
      <c r="ADL1" s="1961" t="s">
        <v>74</v>
      </c>
      <c r="ADM1" s="1961"/>
      <c r="ADN1" s="1961"/>
      <c r="ADO1" s="1961"/>
      <c r="ADP1" s="1961"/>
      <c r="ADQ1" s="1961"/>
      <c r="ADS1" s="1961" t="s">
        <v>74</v>
      </c>
      <c r="ADT1" s="1961"/>
      <c r="ADU1" s="1961"/>
      <c r="ADV1" s="1961"/>
      <c r="ADW1" s="1961"/>
      <c r="ADX1" s="1961"/>
      <c r="ADZ1" s="1961" t="str">
        <f>ADS1</f>
        <v>ESTADO DE CUENTA POR  CLIENTE</v>
      </c>
      <c r="AEA1" s="1961"/>
      <c r="AEB1" s="1961"/>
      <c r="AEC1" s="1961"/>
      <c r="AED1" s="1961"/>
      <c r="AEE1" s="1961"/>
      <c r="AEG1" s="1961" t="s">
        <v>74</v>
      </c>
      <c r="AEH1" s="1961"/>
      <c r="AEI1" s="1961"/>
      <c r="AEJ1" s="1961"/>
      <c r="AEK1" s="1961"/>
      <c r="AEL1" s="1961"/>
      <c r="AEN1" s="1961" t="s">
        <v>74</v>
      </c>
      <c r="AEO1" s="1961"/>
      <c r="AEP1" s="1961"/>
      <c r="AEQ1" s="1961"/>
      <c r="AER1" s="1961"/>
      <c r="AES1" s="1961"/>
      <c r="AEU1" s="1961" t="s">
        <v>74</v>
      </c>
      <c r="AEV1" s="1961"/>
      <c r="AEW1" s="1961"/>
      <c r="AEX1" s="1961"/>
      <c r="AEY1" s="1961"/>
      <c r="AEZ1" s="1961"/>
      <c r="AFB1" s="1961" t="s">
        <v>74</v>
      </c>
      <c r="AFC1" s="1961"/>
      <c r="AFD1" s="1961"/>
      <c r="AFE1" s="1961"/>
      <c r="AFF1" s="1961"/>
      <c r="AFG1" s="1961"/>
      <c r="AFI1" s="1961" t="s">
        <v>74</v>
      </c>
      <c r="AFJ1" s="1961"/>
      <c r="AFK1" s="1961"/>
      <c r="AFL1" s="1961"/>
      <c r="AFM1" s="1961"/>
      <c r="AFN1" s="1961"/>
      <c r="AFP1" s="1961" t="s">
        <v>74</v>
      </c>
      <c r="AFQ1" s="1961"/>
      <c r="AFR1" s="1961"/>
      <c r="AFS1" s="1961"/>
      <c r="AFT1" s="1961"/>
      <c r="AFU1" s="1961"/>
      <c r="AFW1" s="1961" t="s">
        <v>74</v>
      </c>
      <c r="AFX1" s="1961"/>
      <c r="AFY1" s="1961"/>
      <c r="AFZ1" s="1961"/>
      <c r="AGA1" s="1961"/>
      <c r="AGB1" s="1961"/>
      <c r="AGD1" s="1961" t="s">
        <v>74</v>
      </c>
      <c r="AGE1" s="1961"/>
      <c r="AGF1" s="1961"/>
      <c r="AGG1" s="1961"/>
      <c r="AGH1" s="1961"/>
      <c r="AGI1" s="1961"/>
      <c r="AGK1" s="1961" t="s">
        <v>74</v>
      </c>
      <c r="AGL1" s="1961"/>
      <c r="AGM1" s="1961"/>
      <c r="AGN1" s="1961"/>
      <c r="AGO1" s="1961"/>
      <c r="AGP1" s="1961"/>
      <c r="AGR1" s="1961" t="s">
        <v>74</v>
      </c>
      <c r="AGS1" s="1961"/>
      <c r="AGT1" s="1961"/>
      <c r="AGU1" s="1961"/>
      <c r="AGV1" s="1961"/>
      <c r="AGW1" s="1961"/>
      <c r="AGY1" s="1961" t="s">
        <v>74</v>
      </c>
      <c r="AGZ1" s="1961"/>
      <c r="AHA1" s="1961"/>
      <c r="AHB1" s="1961"/>
      <c r="AHC1" s="1961"/>
      <c r="AHD1" s="1961"/>
      <c r="AHF1" s="1961" t="s">
        <v>74</v>
      </c>
      <c r="AHG1" s="1961"/>
      <c r="AHH1" s="1961"/>
      <c r="AHI1" s="1961"/>
      <c r="AHJ1" s="1961"/>
      <c r="AHK1" s="1961"/>
      <c r="AHM1" s="1961" t="s">
        <v>74</v>
      </c>
      <c r="AHN1" s="1961"/>
      <c r="AHO1" s="1961"/>
      <c r="AHP1" s="1961"/>
      <c r="AHQ1" s="1961"/>
      <c r="AHR1" s="1961"/>
      <c r="AHT1" s="1961" t="s">
        <v>74</v>
      </c>
      <c r="AHU1" s="1961"/>
      <c r="AHV1" s="1961"/>
      <c r="AHW1" s="1961"/>
      <c r="AHX1" s="1961"/>
      <c r="AHY1" s="1961"/>
      <c r="AIA1" s="1961" t="s">
        <v>74</v>
      </c>
      <c r="AIB1" s="1961"/>
      <c r="AIC1" s="1961"/>
      <c r="AID1" s="1961"/>
      <c r="AIE1" s="1961"/>
      <c r="AIF1" s="1961"/>
      <c r="AIH1" s="1961" t="s">
        <v>74</v>
      </c>
      <c r="AII1" s="1961"/>
      <c r="AIJ1" s="1961"/>
      <c r="AIK1" s="1961"/>
      <c r="AIL1" s="1961"/>
      <c r="AIM1" s="1961"/>
    </row>
    <row r="2" spans="1:924" ht="32.25" customHeight="1" thickBot="1">
      <c r="A2" s="1962" t="s">
        <v>1931</v>
      </c>
      <c r="B2" s="1962"/>
      <c r="C2" s="1962"/>
      <c r="D2" s="1962"/>
      <c r="E2" s="1962"/>
      <c r="F2" s="843"/>
      <c r="H2" s="1962" t="str">
        <f>A2</f>
        <v>CENTRAL    FEBRERO           2 0 1 3</v>
      </c>
      <c r="I2" s="1962"/>
      <c r="J2" s="1962"/>
      <c r="K2" s="1962"/>
      <c r="L2" s="1962"/>
      <c r="M2" s="843"/>
      <c r="O2" s="1962" t="str">
        <f>H2</f>
        <v>CENTRAL    FEBRERO           2 0 1 3</v>
      </c>
      <c r="P2" s="1962"/>
      <c r="Q2" s="1962"/>
      <c r="R2" s="1962"/>
      <c r="S2" s="1962"/>
      <c r="T2" s="843"/>
      <c r="V2" s="1962" t="str">
        <f>O2</f>
        <v>CENTRAL    FEBRERO           2 0 1 3</v>
      </c>
      <c r="W2" s="1962"/>
      <c r="X2" s="1962"/>
      <c r="Y2" s="1962"/>
      <c r="Z2" s="1962"/>
      <c r="AA2" s="843"/>
      <c r="AC2" s="1962" t="str">
        <f>V2</f>
        <v>CENTRAL    FEBRERO           2 0 1 3</v>
      </c>
      <c r="AD2" s="1962"/>
      <c r="AE2" s="1962"/>
      <c r="AF2" s="1962"/>
      <c r="AG2" s="1962"/>
      <c r="AH2" s="843"/>
      <c r="AJ2" s="2"/>
      <c r="AK2" s="1962" t="str">
        <f>O2</f>
        <v>CENTRAL    FEBRERO           2 0 1 3</v>
      </c>
      <c r="AL2" s="1962"/>
      <c r="AM2" s="1962"/>
      <c r="AN2" s="1962"/>
      <c r="AO2" s="1962"/>
      <c r="AQ2" s="577"/>
      <c r="AR2" s="1962" t="str">
        <f>AK2</f>
        <v>CENTRAL    FEBRERO           2 0 1 3</v>
      </c>
      <c r="AS2" s="1962"/>
      <c r="AT2" s="1962"/>
      <c r="AU2" s="1962"/>
      <c r="AV2" s="1962"/>
      <c r="AW2" s="23">
        <f>AP1+1</f>
        <v>7</v>
      </c>
      <c r="AX2" s="2"/>
      <c r="AY2" s="1962" t="str">
        <f>AR2</f>
        <v>CENTRAL    FEBRERO           2 0 1 3</v>
      </c>
      <c r="AZ2" s="1962"/>
      <c r="BA2" s="1962"/>
      <c r="BB2" s="1962"/>
      <c r="BC2" s="1962"/>
      <c r="BD2" s="23">
        <f>AW1+1</f>
        <v>1</v>
      </c>
      <c r="BE2" s="577"/>
      <c r="BF2" s="1962" t="str">
        <f>AR2</f>
        <v>CENTRAL    FEBRERO           2 0 1 3</v>
      </c>
      <c r="BG2" s="1962"/>
      <c r="BH2" s="1962"/>
      <c r="BI2" s="1962"/>
      <c r="BJ2" s="1962"/>
      <c r="BK2" s="23">
        <f>AW2+1</f>
        <v>8</v>
      </c>
      <c r="BL2" s="2"/>
      <c r="BM2" s="1962" t="str">
        <f>AR2</f>
        <v>CENTRAL    FEBRERO           2 0 1 3</v>
      </c>
      <c r="BN2" s="1962"/>
      <c r="BO2" s="1962"/>
      <c r="BP2" s="1962"/>
      <c r="BQ2" s="1962"/>
      <c r="BR2" s="23">
        <f>BK2+1</f>
        <v>9</v>
      </c>
      <c r="BS2" s="2"/>
      <c r="BT2" s="1962" t="str">
        <f>AY2</f>
        <v>CENTRAL    FEBRERO           2 0 1 3</v>
      </c>
      <c r="BU2" s="1962"/>
      <c r="BV2" s="1962"/>
      <c r="BW2" s="1962"/>
      <c r="BX2" s="1962"/>
      <c r="BY2" s="23">
        <f>9+1</f>
        <v>10</v>
      </c>
      <c r="BZ2" s="2"/>
      <c r="CA2" s="1962" t="str">
        <f>BF2</f>
        <v>CENTRAL    FEBRERO           2 0 1 3</v>
      </c>
      <c r="CB2" s="1962"/>
      <c r="CC2" s="1962"/>
      <c r="CD2" s="1962"/>
      <c r="CE2" s="1962"/>
      <c r="CF2" s="23">
        <f>10+1</f>
        <v>11</v>
      </c>
      <c r="CG2" s="2"/>
      <c r="CH2" s="1962" t="str">
        <f>BF2</f>
        <v>CENTRAL    FEBRERO           2 0 1 3</v>
      </c>
      <c r="CI2" s="1962"/>
      <c r="CJ2" s="1962"/>
      <c r="CK2" s="1962"/>
      <c r="CL2" s="1962"/>
      <c r="CM2" s="23">
        <f>CF2+1</f>
        <v>12</v>
      </c>
      <c r="CN2" s="2"/>
      <c r="CO2" s="1962" t="str">
        <f>BM2</f>
        <v>CENTRAL    FEBRERO           2 0 1 3</v>
      </c>
      <c r="CP2" s="1962"/>
      <c r="CQ2" s="1962"/>
      <c r="CR2" s="1962"/>
      <c r="CS2" s="1962"/>
      <c r="CT2" s="23">
        <f>CM2+1</f>
        <v>13</v>
      </c>
      <c r="CU2" s="2"/>
      <c r="CV2" s="1962" t="e">
        <f>#REF!</f>
        <v>#REF!</v>
      </c>
      <c r="CW2" s="1962"/>
      <c r="CX2" s="1962"/>
      <c r="CY2" s="1962"/>
      <c r="CZ2" s="1962"/>
      <c r="DA2" s="23">
        <f>CT2+1</f>
        <v>14</v>
      </c>
      <c r="DC2" s="1962" t="str">
        <f>BM2</f>
        <v>CENTRAL    FEBRERO           2 0 1 3</v>
      </c>
      <c r="DD2" s="1962"/>
      <c r="DE2" s="1962"/>
      <c r="DF2" s="1962"/>
      <c r="DG2" s="1962"/>
      <c r="DH2" s="916">
        <f>DA2+1</f>
        <v>15</v>
      </c>
      <c r="DI2" s="2"/>
      <c r="DJ2" s="1962" t="str">
        <f>DC2</f>
        <v>CENTRAL    FEBRERO           2 0 1 3</v>
      </c>
      <c r="DK2" s="1962"/>
      <c r="DL2" s="1962"/>
      <c r="DM2" s="1962"/>
      <c r="DN2" s="1962"/>
      <c r="DO2" s="108"/>
      <c r="DP2" s="2"/>
      <c r="DQ2" s="1962" t="str">
        <f>DC2</f>
        <v>CENTRAL    FEBRERO           2 0 1 3</v>
      </c>
      <c r="DR2" s="1962"/>
      <c r="DS2" s="1962"/>
      <c r="DT2" s="1962"/>
      <c r="DU2" s="1962"/>
      <c r="DW2" s="2"/>
      <c r="DX2" s="1962" t="str">
        <f>DJ2</f>
        <v>CENTRAL    FEBRERO           2 0 1 3</v>
      </c>
      <c r="DY2" s="1962"/>
      <c r="DZ2" s="1962"/>
      <c r="EA2" s="1962"/>
      <c r="EB2" s="1962"/>
      <c r="ED2" s="2"/>
      <c r="EE2" s="1962" t="str">
        <f>DQ2</f>
        <v>CENTRAL    FEBRERO           2 0 1 3</v>
      </c>
      <c r="EF2" s="1962"/>
      <c r="EG2" s="1962"/>
      <c r="EH2" s="1962"/>
      <c r="EI2" s="1962"/>
      <c r="EK2" s="2"/>
      <c r="EL2" s="1962" t="str">
        <f>DJ2</f>
        <v>CENTRAL    FEBRERO           2 0 1 3</v>
      </c>
      <c r="EM2" s="1962"/>
      <c r="EN2" s="1962"/>
      <c r="EO2" s="1962"/>
      <c r="EP2" s="1962"/>
      <c r="ER2" s="2"/>
      <c r="ES2" s="1962" t="str">
        <f>DQ2</f>
        <v>CENTRAL    FEBRERO           2 0 1 3</v>
      </c>
      <c r="ET2" s="1962"/>
      <c r="EU2" s="1962"/>
      <c r="EV2" s="1962"/>
      <c r="EW2" s="1962"/>
      <c r="EX2" s="23">
        <f>EQ1+1</f>
        <v>21</v>
      </c>
      <c r="EY2" s="2"/>
      <c r="EZ2" s="1962" t="str">
        <f>ES2</f>
        <v>CENTRAL    FEBRERO           2 0 1 3</v>
      </c>
      <c r="FA2" s="1962"/>
      <c r="FB2" s="1962"/>
      <c r="FC2" s="1962"/>
      <c r="FD2" s="1962"/>
      <c r="FE2" s="23">
        <f>EX2+1</f>
        <v>22</v>
      </c>
      <c r="FF2" s="2"/>
      <c r="FG2" s="1962" t="str">
        <f>EZ2</f>
        <v>CENTRAL    FEBRERO           2 0 1 3</v>
      </c>
      <c r="FH2" s="1962"/>
      <c r="FI2" s="1962"/>
      <c r="FJ2" s="1962"/>
      <c r="FK2" s="1962"/>
      <c r="FL2" s="23">
        <f>FE2+1</f>
        <v>23</v>
      </c>
      <c r="FM2" s="2"/>
      <c r="FN2" s="1962" t="str">
        <f>EZ2</f>
        <v>CENTRAL    FEBRERO           2 0 1 3</v>
      </c>
      <c r="FO2" s="1962"/>
      <c r="FP2" s="1962"/>
      <c r="FQ2" s="1962"/>
      <c r="FR2" s="1962"/>
      <c r="FS2" s="23">
        <f>FL2+1</f>
        <v>24</v>
      </c>
      <c r="FT2" s="793"/>
      <c r="FU2" s="2017" t="str">
        <f>FG2</f>
        <v>CENTRAL    FEBRERO           2 0 1 3</v>
      </c>
      <c r="FV2" s="2017"/>
      <c r="FW2" s="2017"/>
      <c r="FX2" s="2017"/>
      <c r="FY2" s="2017"/>
      <c r="FZ2" s="917">
        <f>FS2+1</f>
        <v>25</v>
      </c>
      <c r="GA2" s="1962" t="str">
        <f>EZ2</f>
        <v>CENTRAL    FEBRERO           2 0 1 3</v>
      </c>
      <c r="GB2" s="1962"/>
      <c r="GC2" s="1962"/>
      <c r="GD2" s="1962"/>
      <c r="GE2" s="1962"/>
      <c r="GF2" s="1962"/>
      <c r="GG2" s="23">
        <f>26+1</f>
        <v>27</v>
      </c>
      <c r="GH2" s="1962" t="str">
        <f>FG2</f>
        <v>CENTRAL    FEBRERO           2 0 1 3</v>
      </c>
      <c r="GI2" s="1962"/>
      <c r="GJ2" s="1962"/>
      <c r="GK2" s="1962"/>
      <c r="GL2" s="1962"/>
      <c r="GM2" s="1962"/>
      <c r="GN2" s="23">
        <f>GG2+1</f>
        <v>28</v>
      </c>
      <c r="GO2" s="1962" t="str">
        <f>FN2</f>
        <v>CENTRAL    FEBRERO           2 0 1 3</v>
      </c>
      <c r="GP2" s="1962"/>
      <c r="GQ2" s="1962"/>
      <c r="GR2" s="1962"/>
      <c r="GS2" s="1962"/>
      <c r="GT2" s="1962"/>
      <c r="GU2" s="23">
        <f>GN2+1</f>
        <v>29</v>
      </c>
      <c r="GV2" s="1962" t="str">
        <f>FN2</f>
        <v>CENTRAL    FEBRERO           2 0 1 3</v>
      </c>
      <c r="GW2" s="1962"/>
      <c r="GX2" s="1962"/>
      <c r="GY2" s="1962"/>
      <c r="GZ2" s="1962"/>
      <c r="HA2" s="1962"/>
      <c r="HB2" s="23">
        <f>GU2+1</f>
        <v>30</v>
      </c>
      <c r="HC2" s="1962" t="str">
        <f>FG2</f>
        <v>CENTRAL    FEBRERO           2 0 1 3</v>
      </c>
      <c r="HD2" s="1962"/>
      <c r="HE2" s="1962"/>
      <c r="HF2" s="1962"/>
      <c r="HG2" s="1962"/>
      <c r="HH2" s="1962"/>
      <c r="HI2" s="23">
        <f>HB2+1</f>
        <v>31</v>
      </c>
      <c r="HJ2" s="1962" t="str">
        <f>FN2</f>
        <v>CENTRAL    FEBRERO           2 0 1 3</v>
      </c>
      <c r="HK2" s="1962"/>
      <c r="HL2" s="1962"/>
      <c r="HM2" s="1962"/>
      <c r="HN2" s="1962"/>
      <c r="HO2" s="1962"/>
      <c r="HP2" s="23">
        <f>HI2+1</f>
        <v>32</v>
      </c>
      <c r="HQ2" s="1962" t="str">
        <f>HJ2</f>
        <v>CENTRAL    FEBRERO           2 0 1 3</v>
      </c>
      <c r="HR2" s="1962"/>
      <c r="HS2" s="1962"/>
      <c r="HT2" s="1962"/>
      <c r="HU2" s="1962"/>
      <c r="HV2" s="1962"/>
      <c r="HW2" s="23">
        <f>HP2+1</f>
        <v>33</v>
      </c>
      <c r="HX2" s="1962" t="str">
        <f>FG2</f>
        <v>CENTRAL    FEBRERO           2 0 1 3</v>
      </c>
      <c r="HY2" s="1962"/>
      <c r="HZ2" s="1962"/>
      <c r="IA2" s="1962"/>
      <c r="IB2" s="1962"/>
      <c r="IC2" s="1962"/>
      <c r="ID2" s="23">
        <f>HW2+1</f>
        <v>34</v>
      </c>
      <c r="IE2" s="1962" t="str">
        <f>FG2</f>
        <v>CENTRAL    FEBRERO           2 0 1 3</v>
      </c>
      <c r="IF2" s="1962"/>
      <c r="IG2" s="1962"/>
      <c r="IH2" s="1962"/>
      <c r="II2" s="1962"/>
      <c r="IJ2" s="1962"/>
      <c r="IK2" s="23">
        <f>ID2+1</f>
        <v>35</v>
      </c>
      <c r="IL2" s="1962" t="str">
        <f>FG2</f>
        <v>CENTRAL    FEBRERO           2 0 1 3</v>
      </c>
      <c r="IM2" s="1962"/>
      <c r="IN2" s="1962"/>
      <c r="IO2" s="1962"/>
      <c r="IP2" s="1962"/>
      <c r="IQ2" s="1962"/>
      <c r="IR2" s="23">
        <f>IK2+1</f>
        <v>36</v>
      </c>
      <c r="IS2" s="1962" t="str">
        <f>GA2</f>
        <v>CENTRAL    FEBRERO           2 0 1 3</v>
      </c>
      <c r="IT2" s="1962"/>
      <c r="IU2" s="1962"/>
      <c r="IV2" s="1962"/>
      <c r="IW2" s="1962"/>
      <c r="IX2" s="1962"/>
      <c r="IY2" s="23">
        <f>IR2+1</f>
        <v>37</v>
      </c>
      <c r="IZ2" s="1962" t="str">
        <f>GH2</f>
        <v>CENTRAL    FEBRERO           2 0 1 3</v>
      </c>
      <c r="JA2" s="1962"/>
      <c r="JB2" s="1962"/>
      <c r="JC2" s="1962"/>
      <c r="JD2" s="1962"/>
      <c r="JE2" s="1962"/>
      <c r="JF2" s="23">
        <f>IY2+1</f>
        <v>38</v>
      </c>
      <c r="JG2" s="1962" t="str">
        <f>GO2</f>
        <v>CENTRAL    FEBRERO           2 0 1 3</v>
      </c>
      <c r="JH2" s="1962"/>
      <c r="JI2" s="1962"/>
      <c r="JJ2" s="1962"/>
      <c r="JK2" s="1962"/>
      <c r="JL2" s="1962"/>
      <c r="JM2" s="23">
        <f>JF2+1</f>
        <v>39</v>
      </c>
      <c r="JN2" s="1962" t="str">
        <f>IL2</f>
        <v>CENTRAL    FEBRERO           2 0 1 3</v>
      </c>
      <c r="JO2" s="1962"/>
      <c r="JP2" s="1962"/>
      <c r="JQ2" s="1962"/>
      <c r="JR2" s="1962"/>
      <c r="JS2" s="1962"/>
      <c r="JT2" s="23">
        <f>JM2+1</f>
        <v>40</v>
      </c>
      <c r="JU2" s="1962" t="str">
        <f>IS2</f>
        <v>CENTRAL    FEBRERO           2 0 1 3</v>
      </c>
      <c r="JV2" s="1962"/>
      <c r="JW2" s="1962"/>
      <c r="JX2" s="1962"/>
      <c r="JY2" s="1962"/>
      <c r="JZ2" s="1962"/>
      <c r="KA2" s="23">
        <f>JT2+1</f>
        <v>41</v>
      </c>
      <c r="KB2" s="1962" t="str">
        <f>IS2</f>
        <v>CENTRAL    FEBRERO           2 0 1 3</v>
      </c>
      <c r="KC2" s="1962"/>
      <c r="KD2" s="1962"/>
      <c r="KE2" s="1962"/>
      <c r="KF2" s="1962"/>
      <c r="KG2" s="1962"/>
      <c r="KH2" s="23">
        <f>KA2+1</f>
        <v>42</v>
      </c>
      <c r="KI2" s="1962" t="str">
        <f>IZ2</f>
        <v>CENTRAL    FEBRERO           2 0 1 3</v>
      </c>
      <c r="KJ2" s="1962"/>
      <c r="KK2" s="1962"/>
      <c r="KL2" s="1962"/>
      <c r="KM2" s="1962"/>
      <c r="KN2" s="1962"/>
      <c r="KO2" s="23">
        <f>KH2+1</f>
        <v>43</v>
      </c>
      <c r="KP2" s="1962" t="str">
        <f>IS2</f>
        <v>CENTRAL    FEBRERO           2 0 1 3</v>
      </c>
      <c r="KQ2" s="1962"/>
      <c r="KR2" s="1962"/>
      <c r="KS2" s="1962"/>
      <c r="KT2" s="1962"/>
      <c r="KU2" s="1962"/>
      <c r="KV2" s="23">
        <f>KO2+1</f>
        <v>44</v>
      </c>
      <c r="KW2" s="1962" t="str">
        <f>JN2</f>
        <v>CENTRAL    FEBRERO           2 0 1 3</v>
      </c>
      <c r="KX2" s="1962"/>
      <c r="KY2" s="1962"/>
      <c r="KZ2" s="1962"/>
      <c r="LA2" s="1962"/>
      <c r="LB2" s="1962"/>
      <c r="LC2" s="23">
        <f>KV2+1</f>
        <v>45</v>
      </c>
      <c r="LD2" s="1962" t="str">
        <f>KB2</f>
        <v>CENTRAL    FEBRERO           2 0 1 3</v>
      </c>
      <c r="LE2" s="1962"/>
      <c r="LF2" s="1962"/>
      <c r="LG2" s="1962"/>
      <c r="LH2" s="1962"/>
      <c r="LI2" s="1962"/>
      <c r="LJ2" s="23">
        <f>LC2+1</f>
        <v>46</v>
      </c>
      <c r="LK2" s="1962" t="str">
        <f>KI2</f>
        <v>CENTRAL    FEBRERO           2 0 1 3</v>
      </c>
      <c r="LL2" s="1962"/>
      <c r="LM2" s="1962"/>
      <c r="LN2" s="1962"/>
      <c r="LO2" s="1962"/>
      <c r="LP2" s="1962"/>
      <c r="LQ2" s="23">
        <f>LJ2+1</f>
        <v>47</v>
      </c>
      <c r="LR2" s="1962" t="str">
        <f>JN2</f>
        <v>CENTRAL    FEBRERO           2 0 1 3</v>
      </c>
      <c r="LS2" s="1962"/>
      <c r="LT2" s="1962"/>
      <c r="LU2" s="1962"/>
      <c r="LV2" s="1962"/>
      <c r="LW2" s="1962"/>
      <c r="LX2" s="23">
        <f>LQ2+1</f>
        <v>48</v>
      </c>
      <c r="LY2" s="1962" t="str">
        <f>KP2</f>
        <v>CENTRAL    FEBRERO           2 0 1 3</v>
      </c>
      <c r="LZ2" s="1962"/>
      <c r="MA2" s="1962"/>
      <c r="MB2" s="1962"/>
      <c r="MC2" s="1962"/>
      <c r="MD2" s="1962"/>
      <c r="ME2" s="23">
        <f>LX2+1</f>
        <v>49</v>
      </c>
      <c r="MF2" s="1962" t="str">
        <f>KP2</f>
        <v>CENTRAL    FEBRERO           2 0 1 3</v>
      </c>
      <c r="MG2" s="1962"/>
      <c r="MH2" s="1962"/>
      <c r="MI2" s="1962"/>
      <c r="MJ2" s="1962"/>
      <c r="MK2" s="1962"/>
      <c r="ML2" s="23">
        <f>ME2+1</f>
        <v>50</v>
      </c>
      <c r="MM2" s="1962" t="str">
        <f>MF2</f>
        <v>CENTRAL    FEBRERO           2 0 1 3</v>
      </c>
      <c r="MN2" s="1962"/>
      <c r="MO2" s="1962"/>
      <c r="MP2" s="1962"/>
      <c r="MQ2" s="1962"/>
      <c r="MR2" s="1962"/>
      <c r="MS2" s="23">
        <f>ML2+1</f>
        <v>51</v>
      </c>
      <c r="MT2" s="1962" t="str">
        <f>MM2</f>
        <v>CENTRAL    FEBRERO           2 0 1 3</v>
      </c>
      <c r="MU2" s="1962"/>
      <c r="MV2" s="1962"/>
      <c r="MW2" s="1962"/>
      <c r="MX2" s="1962"/>
      <c r="MY2" s="1962"/>
      <c r="MZ2" s="23">
        <f>MS2+1</f>
        <v>52</v>
      </c>
      <c r="NA2" s="1962" t="str">
        <f>MM2</f>
        <v>CENTRAL    FEBRERO           2 0 1 3</v>
      </c>
      <c r="NB2" s="1962"/>
      <c r="NC2" s="1962"/>
      <c r="ND2" s="1962"/>
      <c r="NE2" s="1962"/>
      <c r="NF2" s="1962"/>
      <c r="NG2" s="23">
        <f>MZ2+1</f>
        <v>53</v>
      </c>
      <c r="NH2" s="1962" t="str">
        <f>NA2</f>
        <v>CENTRAL    FEBRERO           2 0 1 3</v>
      </c>
      <c r="NI2" s="1962"/>
      <c r="NJ2" s="1962"/>
      <c r="NK2" s="1962"/>
      <c r="NL2" s="1962"/>
      <c r="NM2" s="1962"/>
      <c r="NN2" s="23">
        <f>NG2+1</f>
        <v>54</v>
      </c>
      <c r="NO2" s="1962" t="str">
        <f>MM2</f>
        <v>CENTRAL    FEBRERO           2 0 1 3</v>
      </c>
      <c r="NP2" s="1962"/>
      <c r="NQ2" s="1962"/>
      <c r="NR2" s="1962"/>
      <c r="NS2" s="1962"/>
      <c r="NT2" s="1962"/>
      <c r="NU2" s="23">
        <f>NN2+1</f>
        <v>55</v>
      </c>
      <c r="NV2" s="1962" t="str">
        <f>MT2</f>
        <v>CENTRAL    FEBRERO           2 0 1 3</v>
      </c>
      <c r="NW2" s="1962"/>
      <c r="NX2" s="1962"/>
      <c r="NY2" s="1962"/>
      <c r="NZ2" s="1962"/>
      <c r="OA2" s="1962"/>
      <c r="OB2" s="23">
        <f>NU2+1</f>
        <v>56</v>
      </c>
      <c r="OC2" s="1962" t="str">
        <f>NO2</f>
        <v>CENTRAL    FEBRERO           2 0 1 3</v>
      </c>
      <c r="OD2" s="1962"/>
      <c r="OE2" s="1962"/>
      <c r="OF2" s="1962"/>
      <c r="OG2" s="1962"/>
      <c r="OH2" s="1962"/>
      <c r="OI2" s="23">
        <f>OB2+1</f>
        <v>57</v>
      </c>
      <c r="OJ2" s="1962" t="str">
        <f>NV2</f>
        <v>CENTRAL    FEBRERO           2 0 1 3</v>
      </c>
      <c r="OK2" s="1962"/>
      <c r="OL2" s="1962"/>
      <c r="OM2" s="1962"/>
      <c r="ON2" s="1962"/>
      <c r="OO2" s="1962"/>
      <c r="OP2" s="23">
        <f>OI2+1</f>
        <v>58</v>
      </c>
      <c r="OQ2" s="1962" t="str">
        <f>OC2</f>
        <v>CENTRAL    FEBRERO           2 0 1 3</v>
      </c>
      <c r="OR2" s="1962"/>
      <c r="OS2" s="1962"/>
      <c r="OT2" s="1962"/>
      <c r="OU2" s="1962"/>
      <c r="OV2" s="1962"/>
      <c r="OW2" s="23">
        <f>OP2+1</f>
        <v>59</v>
      </c>
      <c r="OX2" s="1962" t="str">
        <f>OQ2</f>
        <v>CENTRAL    FEBRERO           2 0 1 3</v>
      </c>
      <c r="OY2" s="1962"/>
      <c r="OZ2" s="1962"/>
      <c r="PA2" s="1962"/>
      <c r="PB2" s="1962"/>
      <c r="PC2" s="1962"/>
      <c r="PD2" s="23">
        <f>OW2+1</f>
        <v>60</v>
      </c>
      <c r="PE2" s="1962" t="str">
        <f>OQ2</f>
        <v>CENTRAL    FEBRERO           2 0 1 3</v>
      </c>
      <c r="PF2" s="1962"/>
      <c r="PG2" s="1962"/>
      <c r="PH2" s="1962"/>
      <c r="PI2" s="1962"/>
      <c r="PJ2" s="1962"/>
      <c r="PK2" s="23">
        <f>PD2+1</f>
        <v>61</v>
      </c>
      <c r="PL2" s="1962" t="str">
        <f>PE2</f>
        <v>CENTRAL    FEBRERO           2 0 1 3</v>
      </c>
      <c r="PM2" s="1962"/>
      <c r="PN2" s="1962"/>
      <c r="PO2" s="1962"/>
      <c r="PP2" s="1962"/>
      <c r="PQ2" s="1962"/>
      <c r="PR2" s="23">
        <f>PK2+1</f>
        <v>62</v>
      </c>
      <c r="PS2" s="1962" t="str">
        <f>PL2</f>
        <v>CENTRAL    FEBRERO           2 0 1 3</v>
      </c>
      <c r="PT2" s="1962"/>
      <c r="PU2" s="1962"/>
      <c r="PV2" s="1962"/>
      <c r="PW2" s="1962"/>
      <c r="PX2" s="1962"/>
      <c r="PY2" s="23">
        <f>PR2+1</f>
        <v>63</v>
      </c>
      <c r="PZ2" s="1962" t="str">
        <f>PS2</f>
        <v>CENTRAL    FEBRERO           2 0 1 3</v>
      </c>
      <c r="QA2" s="1962"/>
      <c r="QB2" s="1962"/>
      <c r="QC2" s="1962"/>
      <c r="QD2" s="1962"/>
      <c r="QE2" s="1962"/>
      <c r="QF2" s="23">
        <f>PY2+1</f>
        <v>64</v>
      </c>
      <c r="QG2" s="1962" t="str">
        <f>PS2</f>
        <v>CENTRAL    FEBRERO           2 0 1 3</v>
      </c>
      <c r="QH2" s="1962"/>
      <c r="QI2" s="1962"/>
      <c r="QJ2" s="1962"/>
      <c r="QK2" s="1962"/>
      <c r="QL2" s="1962"/>
      <c r="QM2" s="23">
        <f>QF2+1</f>
        <v>65</v>
      </c>
      <c r="QN2" s="1962" t="str">
        <f>QG2</f>
        <v>CENTRAL    FEBRERO           2 0 1 3</v>
      </c>
      <c r="QO2" s="1962"/>
      <c r="QP2" s="1962"/>
      <c r="QQ2" s="1962"/>
      <c r="QR2" s="1962"/>
      <c r="QS2" s="1962"/>
      <c r="QT2" s="23">
        <f>QM2+1</f>
        <v>66</v>
      </c>
      <c r="QU2" s="1962" t="str">
        <f>QN2</f>
        <v>CENTRAL    FEBRERO           2 0 1 3</v>
      </c>
      <c r="QV2" s="1962"/>
      <c r="QW2" s="1962"/>
      <c r="QX2" s="1962"/>
      <c r="QY2" s="1962"/>
      <c r="QZ2" s="1962"/>
      <c r="RA2" s="23">
        <f>QT2+1</f>
        <v>67</v>
      </c>
      <c r="RB2" s="1962" t="str">
        <f>QN2</f>
        <v>CENTRAL    FEBRERO           2 0 1 3</v>
      </c>
      <c r="RC2" s="1962"/>
      <c r="RD2" s="1962"/>
      <c r="RE2" s="1962"/>
      <c r="RF2" s="1962"/>
      <c r="RG2" s="1962"/>
      <c r="RH2" s="23">
        <f>RA2+1</f>
        <v>68</v>
      </c>
      <c r="RI2" s="2017" t="str">
        <f>QU2</f>
        <v>CENTRAL    FEBRERO           2 0 1 3</v>
      </c>
      <c r="RJ2" s="2017"/>
      <c r="RK2" s="2017"/>
      <c r="RL2" s="2017"/>
      <c r="RM2" s="2017"/>
      <c r="RN2" s="2017"/>
      <c r="RO2" s="23">
        <f>RH2+1</f>
        <v>69</v>
      </c>
      <c r="RP2" s="1962" t="str">
        <f>RB2</f>
        <v>CENTRAL    FEBRERO           2 0 1 3</v>
      </c>
      <c r="RQ2" s="1962"/>
      <c r="RR2" s="1962"/>
      <c r="RS2" s="1962"/>
      <c r="RT2" s="1962"/>
      <c r="RU2" s="1962"/>
      <c r="RV2" s="23">
        <f>67+1</f>
        <v>68</v>
      </c>
      <c r="RW2" s="1962" t="str">
        <f>QN2</f>
        <v>CENTRAL    FEBRERO           2 0 1 3</v>
      </c>
      <c r="RX2" s="1962"/>
      <c r="RY2" s="1962"/>
      <c r="RZ2" s="1962"/>
      <c r="SA2" s="1962"/>
      <c r="SB2" s="1962"/>
      <c r="SC2" s="23">
        <f>RV2+1</f>
        <v>69</v>
      </c>
      <c r="SD2" s="1962" t="str">
        <f>RW2</f>
        <v>CENTRAL    FEBRERO           2 0 1 3</v>
      </c>
      <c r="SE2" s="1962"/>
      <c r="SF2" s="1962"/>
      <c r="SG2" s="1962"/>
      <c r="SH2" s="1962"/>
      <c r="SI2" s="1962"/>
      <c r="SJ2" s="23">
        <f>SC2+1</f>
        <v>70</v>
      </c>
      <c r="SK2" s="1962" t="str">
        <f>SD2</f>
        <v>CENTRAL    FEBRERO           2 0 1 3</v>
      </c>
      <c r="SL2" s="1962"/>
      <c r="SM2" s="1962"/>
      <c r="SN2" s="1962"/>
      <c r="SO2" s="1962"/>
      <c r="SP2" s="1962"/>
      <c r="SQ2" s="23">
        <f>SJ2+1</f>
        <v>71</v>
      </c>
      <c r="SR2" s="1962" t="str">
        <f>SK2</f>
        <v>CENTRAL    FEBRERO           2 0 1 3</v>
      </c>
      <c r="SS2" s="1962"/>
      <c r="ST2" s="1962"/>
      <c r="SU2" s="1962"/>
      <c r="SV2" s="1962"/>
      <c r="SW2" s="1962"/>
      <c r="SX2" s="23">
        <f>SQ2+1</f>
        <v>72</v>
      </c>
      <c r="SY2" s="1962" t="str">
        <f>SK2</f>
        <v>CENTRAL    FEBRERO           2 0 1 3</v>
      </c>
      <c r="SZ2" s="1962"/>
      <c r="TA2" s="1962"/>
      <c r="TB2" s="1962"/>
      <c r="TC2" s="1962"/>
      <c r="TD2" s="1962"/>
      <c r="TE2" s="23">
        <f>SX2+1</f>
        <v>73</v>
      </c>
      <c r="TF2" s="1962" t="str">
        <f>SK2</f>
        <v>CENTRAL    FEBRERO           2 0 1 3</v>
      </c>
      <c r="TG2" s="1962"/>
      <c r="TH2" s="1962"/>
      <c r="TI2" s="1962"/>
      <c r="TJ2" s="1962"/>
      <c r="TK2" s="1962"/>
      <c r="TL2" s="23">
        <f>TE2+1</f>
        <v>74</v>
      </c>
      <c r="TM2" s="1962" t="str">
        <f>TF2</f>
        <v>CENTRAL    FEBRERO           2 0 1 3</v>
      </c>
      <c r="TN2" s="1962"/>
      <c r="TO2" s="1962"/>
      <c r="TP2" s="1962"/>
      <c r="TQ2" s="1962"/>
      <c r="TR2" s="1962"/>
      <c r="TS2" s="23">
        <f>TL2+1</f>
        <v>75</v>
      </c>
      <c r="TT2" s="1962" t="str">
        <f>TM2</f>
        <v>CENTRAL    FEBRERO           2 0 1 3</v>
      </c>
      <c r="TU2" s="1962"/>
      <c r="TV2" s="1962"/>
      <c r="TW2" s="1962"/>
      <c r="TX2" s="1962"/>
      <c r="TY2" s="1962"/>
      <c r="TZ2" s="23">
        <f>TS2+1</f>
        <v>76</v>
      </c>
      <c r="UA2" s="1962" t="str">
        <f>TM2</f>
        <v>CENTRAL    FEBRERO           2 0 1 3</v>
      </c>
      <c r="UB2" s="1962"/>
      <c r="UC2" s="1962"/>
      <c r="UD2" s="1962"/>
      <c r="UE2" s="1962"/>
      <c r="UF2" s="1962"/>
      <c r="UG2" s="23">
        <f>TZ2+1</f>
        <v>77</v>
      </c>
      <c r="UH2" s="1962" t="str">
        <f>UA2</f>
        <v>CENTRAL    FEBRERO           2 0 1 3</v>
      </c>
      <c r="UI2" s="1962"/>
      <c r="UJ2" s="1962"/>
      <c r="UK2" s="1962"/>
      <c r="UL2" s="1962"/>
      <c r="UM2" s="1962"/>
      <c r="UN2" s="23">
        <f>UG2+1</f>
        <v>78</v>
      </c>
      <c r="UO2" s="1962" t="str">
        <f>UA2</f>
        <v>CENTRAL    FEBRERO           2 0 1 3</v>
      </c>
      <c r="UP2" s="1962"/>
      <c r="UQ2" s="1962"/>
      <c r="UR2" s="1962"/>
      <c r="US2" s="1962"/>
      <c r="UT2" s="1962"/>
      <c r="UU2" s="23">
        <f>UN2+1</f>
        <v>79</v>
      </c>
      <c r="UV2" s="1962" t="str">
        <f>UA2</f>
        <v>CENTRAL    FEBRERO           2 0 1 3</v>
      </c>
      <c r="UW2" s="1962"/>
      <c r="UX2" s="1962"/>
      <c r="UY2" s="1962"/>
      <c r="UZ2" s="1962"/>
      <c r="VA2" s="1962"/>
      <c r="VB2" s="23">
        <f>UU2+1</f>
        <v>80</v>
      </c>
      <c r="VC2" s="1962" t="str">
        <f>UH2</f>
        <v>CENTRAL    FEBRERO           2 0 1 3</v>
      </c>
      <c r="VD2" s="1962"/>
      <c r="VE2" s="1962"/>
      <c r="VF2" s="1962"/>
      <c r="VG2" s="1962"/>
      <c r="VH2" s="1962"/>
      <c r="VI2" s="23">
        <f>VB2+1</f>
        <v>81</v>
      </c>
      <c r="VJ2" s="1962" t="str">
        <f>UO2</f>
        <v>CENTRAL    FEBRERO           2 0 1 3</v>
      </c>
      <c r="VK2" s="1962"/>
      <c r="VL2" s="1962"/>
      <c r="VM2" s="1962"/>
      <c r="VN2" s="1962"/>
      <c r="VO2" s="1962"/>
      <c r="VP2" s="23">
        <f>VI2+1</f>
        <v>82</v>
      </c>
      <c r="VQ2" s="1962" t="str">
        <f>UV2</f>
        <v>CENTRAL    FEBRERO           2 0 1 3</v>
      </c>
      <c r="VR2" s="1962"/>
      <c r="VS2" s="1962"/>
      <c r="VT2" s="1962"/>
      <c r="VU2" s="1962"/>
      <c r="VV2" s="1962"/>
      <c r="VW2" s="23">
        <f>VP2+1</f>
        <v>83</v>
      </c>
      <c r="VX2" s="1962" t="str">
        <f>UV2</f>
        <v>CENTRAL    FEBRERO           2 0 1 3</v>
      </c>
      <c r="VY2" s="1962"/>
      <c r="VZ2" s="1962"/>
      <c r="WA2" s="1962"/>
      <c r="WB2" s="1962"/>
      <c r="WC2" s="1962"/>
      <c r="WD2" s="23">
        <f>VW2+1</f>
        <v>84</v>
      </c>
      <c r="WE2" s="1962" t="str">
        <f>VX2</f>
        <v>CENTRAL    FEBRERO           2 0 1 3</v>
      </c>
      <c r="WF2" s="1962"/>
      <c r="WG2" s="1962"/>
      <c r="WH2" s="1962"/>
      <c r="WI2" s="1962"/>
      <c r="WJ2" s="1962"/>
      <c r="WK2" s="23">
        <f>WD2+1</f>
        <v>85</v>
      </c>
      <c r="WL2" s="1962" t="str">
        <f>WE2</f>
        <v>CENTRAL    FEBRERO           2 0 1 3</v>
      </c>
      <c r="WM2" s="1962"/>
      <c r="WN2" s="1962"/>
      <c r="WO2" s="1962"/>
      <c r="WP2" s="1962"/>
      <c r="WQ2" s="1962"/>
      <c r="WR2" s="23">
        <f>WK2+1</f>
        <v>86</v>
      </c>
      <c r="WS2" s="1962" t="str">
        <f>WL2</f>
        <v>CENTRAL    FEBRERO           2 0 1 3</v>
      </c>
      <c r="WT2" s="1962"/>
      <c r="WU2" s="1962"/>
      <c r="WV2" s="1962"/>
      <c r="WW2" s="1962"/>
      <c r="WX2" s="1962"/>
      <c r="WY2" s="23">
        <f>WR2+1</f>
        <v>87</v>
      </c>
      <c r="WZ2" s="1962" t="str">
        <f>WS2</f>
        <v>CENTRAL    FEBRERO           2 0 1 3</v>
      </c>
      <c r="XA2" s="1962"/>
      <c r="XB2" s="1962"/>
      <c r="XC2" s="1962"/>
      <c r="XD2" s="1962"/>
      <c r="XE2" s="1962"/>
      <c r="XF2" s="23">
        <f>WY2+1</f>
        <v>88</v>
      </c>
      <c r="XG2" s="1962" t="str">
        <f>WS2</f>
        <v>CENTRAL    FEBRERO           2 0 1 3</v>
      </c>
      <c r="XH2" s="1962"/>
      <c r="XI2" s="1962"/>
      <c r="XJ2" s="1962"/>
      <c r="XK2" s="1962"/>
      <c r="XL2" s="1962"/>
      <c r="XM2" s="23">
        <f>XF2+1</f>
        <v>89</v>
      </c>
      <c r="XN2" s="1962" t="str">
        <f>XG2</f>
        <v>CENTRAL    FEBRERO           2 0 1 3</v>
      </c>
      <c r="XO2" s="1962"/>
      <c r="XP2" s="1962"/>
      <c r="XQ2" s="1962"/>
      <c r="XR2" s="1962"/>
      <c r="XS2" s="1962"/>
      <c r="XT2" s="23">
        <f>XM2+1</f>
        <v>90</v>
      </c>
      <c r="XU2" s="1962" t="str">
        <f>XN2</f>
        <v>CENTRAL    FEBRERO           2 0 1 3</v>
      </c>
      <c r="XV2" s="1962"/>
      <c r="XW2" s="1962"/>
      <c r="XX2" s="1962"/>
      <c r="XY2" s="1962"/>
      <c r="XZ2" s="1962"/>
      <c r="YA2" s="23">
        <f>XT2+1</f>
        <v>91</v>
      </c>
      <c r="YB2" s="1962" t="str">
        <f>XN2</f>
        <v>CENTRAL    FEBRERO           2 0 1 3</v>
      </c>
      <c r="YC2" s="1962"/>
      <c r="YD2" s="1962"/>
      <c r="YE2" s="1962"/>
      <c r="YF2" s="1962"/>
      <c r="YG2" s="1962"/>
      <c r="YH2" s="23">
        <f>YA2+1</f>
        <v>92</v>
      </c>
      <c r="YI2" s="1962" t="str">
        <f>YB2</f>
        <v>CENTRAL    FEBRERO           2 0 1 3</v>
      </c>
      <c r="YJ2" s="1962"/>
      <c r="YK2" s="1962"/>
      <c r="YL2" s="1962"/>
      <c r="YM2" s="1962"/>
      <c r="YN2" s="1962"/>
      <c r="YO2" s="23">
        <f>YH2+1</f>
        <v>93</v>
      </c>
      <c r="YP2" s="1962" t="str">
        <f>YI2</f>
        <v>CENTRAL    FEBRERO           2 0 1 3</v>
      </c>
      <c r="YQ2" s="1962"/>
      <c r="YR2" s="1962"/>
      <c r="YS2" s="1962"/>
      <c r="YT2" s="1962"/>
      <c r="YU2" s="1962"/>
      <c r="YV2" s="23">
        <f>YO2+1</f>
        <v>94</v>
      </c>
      <c r="YW2" s="1962" t="str">
        <f>YP2</f>
        <v>CENTRAL    FEBRERO           2 0 1 3</v>
      </c>
      <c r="YX2" s="1962"/>
      <c r="YY2" s="1962"/>
      <c r="YZ2" s="1962"/>
      <c r="ZA2" s="1962"/>
      <c r="ZB2" s="1962"/>
      <c r="ZC2" s="23">
        <f>YV2+1</f>
        <v>95</v>
      </c>
      <c r="ZD2" s="1962" t="str">
        <f>YP2</f>
        <v>CENTRAL    FEBRERO           2 0 1 3</v>
      </c>
      <c r="ZE2" s="1962"/>
      <c r="ZF2" s="1962"/>
      <c r="ZG2" s="1962"/>
      <c r="ZH2" s="1962"/>
      <c r="ZI2" s="1962"/>
      <c r="ZJ2" s="23">
        <f>ZC2+1</f>
        <v>96</v>
      </c>
      <c r="ZK2" s="2017" t="str">
        <f>YW2</f>
        <v>CENTRAL    FEBRERO           2 0 1 3</v>
      </c>
      <c r="ZL2" s="2017"/>
      <c r="ZM2" s="2017"/>
      <c r="ZN2" s="2017"/>
      <c r="ZO2" s="2017"/>
      <c r="ZP2" s="2017"/>
      <c r="ZQ2" s="917">
        <f>ZJ2+1</f>
        <v>97</v>
      </c>
      <c r="ZR2" s="1962" t="str">
        <f>ZD2</f>
        <v>CENTRAL    FEBRERO           2 0 1 3</v>
      </c>
      <c r="ZS2" s="1962"/>
      <c r="ZT2" s="1962"/>
      <c r="ZU2" s="1962"/>
      <c r="ZV2" s="1962"/>
      <c r="ZW2" s="1962"/>
      <c r="ZX2" s="23">
        <f>97+1</f>
        <v>98</v>
      </c>
      <c r="ZY2" s="1962" t="str">
        <f>ZR2</f>
        <v>CENTRAL    FEBRERO           2 0 1 3</v>
      </c>
      <c r="ZZ2" s="1962"/>
      <c r="AAA2" s="1962"/>
      <c r="AAB2" s="1962"/>
      <c r="AAC2" s="1962"/>
      <c r="AAD2" s="1962"/>
      <c r="AAE2" s="23">
        <f>ZX2+1</f>
        <v>99</v>
      </c>
      <c r="AAF2" s="1962" t="str">
        <f>ZD2</f>
        <v>CENTRAL    FEBRERO           2 0 1 3</v>
      </c>
      <c r="AAG2" s="1962"/>
      <c r="AAH2" s="1962"/>
      <c r="AAI2" s="1962"/>
      <c r="AAJ2" s="1962"/>
      <c r="AAK2" s="1962"/>
      <c r="AAL2" s="23">
        <f>AAE2+1</f>
        <v>100</v>
      </c>
      <c r="AAM2" s="1962" t="str">
        <f>YP2</f>
        <v>CENTRAL    FEBRERO           2 0 1 3</v>
      </c>
      <c r="AAN2" s="1962"/>
      <c r="AAO2" s="1962"/>
      <c r="AAP2" s="1962"/>
      <c r="AAQ2" s="1962"/>
      <c r="AAR2" s="1962"/>
      <c r="AAS2" s="23">
        <f>AAL2+1</f>
        <v>101</v>
      </c>
      <c r="AAT2" s="1962" t="str">
        <f>AAM2</f>
        <v>CENTRAL    FEBRERO           2 0 1 3</v>
      </c>
      <c r="AAU2" s="1962"/>
      <c r="AAV2" s="1962"/>
      <c r="AAW2" s="1962"/>
      <c r="AAX2" s="1962"/>
      <c r="AAY2" s="1962"/>
      <c r="AAZ2" s="23">
        <f>AAS2+1</f>
        <v>102</v>
      </c>
      <c r="ABA2" s="1962" t="str">
        <f>AAT2</f>
        <v>CENTRAL    FEBRERO           2 0 1 3</v>
      </c>
      <c r="ABB2" s="1962"/>
      <c r="ABC2" s="1962"/>
      <c r="ABD2" s="1962"/>
      <c r="ABE2" s="1962"/>
      <c r="ABF2" s="1962"/>
      <c r="ABG2" s="2018"/>
      <c r="ABH2" s="1962" t="str">
        <f>ABA2</f>
        <v>CENTRAL    FEBRERO           2 0 1 3</v>
      </c>
      <c r="ABI2" s="1962"/>
      <c r="ABJ2" s="1962"/>
      <c r="ABK2" s="1962"/>
      <c r="ABL2" s="1962"/>
      <c r="ABM2" s="1962"/>
      <c r="ABN2" s="23">
        <f>AAZ2+1</f>
        <v>103</v>
      </c>
      <c r="ABO2" s="1962" t="str">
        <f>ABH2</f>
        <v>CENTRAL    FEBRERO           2 0 1 3</v>
      </c>
      <c r="ABP2" s="1962"/>
      <c r="ABQ2" s="1962"/>
      <c r="ABR2" s="1962"/>
      <c r="ABS2" s="1962"/>
      <c r="ABT2" s="1962"/>
      <c r="ABU2" s="23">
        <f>ABN2+1</f>
        <v>104</v>
      </c>
      <c r="ABV2" s="1962" t="str">
        <f>ABO2</f>
        <v>CENTRAL    FEBRERO           2 0 1 3</v>
      </c>
      <c r="ABW2" s="1962"/>
      <c r="ABX2" s="1962"/>
      <c r="ABY2" s="1962"/>
      <c r="ABZ2" s="1962"/>
      <c r="ACA2" s="1962"/>
      <c r="ACB2" s="23">
        <f>ABU2+1</f>
        <v>105</v>
      </c>
      <c r="ACC2" s="1962" t="str">
        <f>ABV2</f>
        <v>CENTRAL    FEBRERO           2 0 1 3</v>
      </c>
      <c r="ACD2" s="1962"/>
      <c r="ACE2" s="1962"/>
      <c r="ACF2" s="1962"/>
      <c r="ACG2" s="1962"/>
      <c r="ACH2" s="1962"/>
      <c r="ACI2" s="23">
        <f>ACB2+1</f>
        <v>106</v>
      </c>
      <c r="ACJ2" s="1962" t="str">
        <f>ABH2</f>
        <v>CENTRAL    FEBRERO           2 0 1 3</v>
      </c>
      <c r="ACK2" s="1962"/>
      <c r="ACL2" s="1962"/>
      <c r="ACM2" s="1962"/>
      <c r="ACN2" s="1962"/>
      <c r="ACO2" s="1962"/>
      <c r="ACP2" s="23">
        <f>ACI2+1</f>
        <v>107</v>
      </c>
      <c r="ACQ2" s="1962" t="str">
        <f>ABO2</f>
        <v>CENTRAL    FEBRERO           2 0 1 3</v>
      </c>
      <c r="ACR2" s="1962"/>
      <c r="ACS2" s="1962"/>
      <c r="ACT2" s="1962"/>
      <c r="ACU2" s="1962"/>
      <c r="ACV2" s="1962"/>
      <c r="ACW2" s="23">
        <f>ACP2+1</f>
        <v>108</v>
      </c>
      <c r="ACX2" s="1962" t="str">
        <f>ABO2</f>
        <v>CENTRAL    FEBRERO           2 0 1 3</v>
      </c>
      <c r="ACY2" s="1962"/>
      <c r="ACZ2" s="1962"/>
      <c r="ADA2" s="1962"/>
      <c r="ADB2" s="1962"/>
      <c r="ADC2" s="1962"/>
      <c r="ADD2" s="23">
        <f>ACW2+1</f>
        <v>109</v>
      </c>
      <c r="ADE2" s="1962" t="str">
        <f>ACJ2</f>
        <v>CENTRAL    FEBRERO           2 0 1 3</v>
      </c>
      <c r="ADF2" s="1962"/>
      <c r="ADG2" s="1962"/>
      <c r="ADH2" s="1962"/>
      <c r="ADI2" s="1962"/>
      <c r="ADJ2" s="1962"/>
      <c r="ADK2" s="23">
        <f>ADD2+1</f>
        <v>110</v>
      </c>
      <c r="ADL2" s="1962" t="str">
        <f>ADE2</f>
        <v>CENTRAL    FEBRERO           2 0 1 3</v>
      </c>
      <c r="ADM2" s="1962"/>
      <c r="ADN2" s="1962"/>
      <c r="ADO2" s="1962"/>
      <c r="ADP2" s="1962"/>
      <c r="ADQ2" s="1962"/>
      <c r="ADR2" s="23">
        <f>ADK2+1</f>
        <v>111</v>
      </c>
      <c r="ADS2" s="1962" t="str">
        <f>ADE2</f>
        <v>CENTRAL    FEBRERO           2 0 1 3</v>
      </c>
      <c r="ADT2" s="1962"/>
      <c r="ADU2" s="1962"/>
      <c r="ADV2" s="1962"/>
      <c r="ADW2" s="1962"/>
      <c r="ADX2" s="1962"/>
      <c r="ADY2" s="23">
        <f>ADR2+1</f>
        <v>112</v>
      </c>
      <c r="ADZ2" s="1962" t="str">
        <f>ADS2</f>
        <v>CENTRAL    FEBRERO           2 0 1 3</v>
      </c>
      <c r="AEA2" s="1962"/>
      <c r="AEB2" s="1962"/>
      <c r="AEC2" s="1962"/>
      <c r="AED2" s="1962"/>
      <c r="AEE2" s="1962"/>
      <c r="AEF2" s="23">
        <f>ADY2+1</f>
        <v>113</v>
      </c>
      <c r="AEG2" s="1962" t="str">
        <f>ADZ2</f>
        <v>CENTRAL    FEBRERO           2 0 1 3</v>
      </c>
      <c r="AEH2" s="1962"/>
      <c r="AEI2" s="1962"/>
      <c r="AEJ2" s="1962"/>
      <c r="AEK2" s="1962"/>
      <c r="AEL2" s="1962"/>
      <c r="AEM2" s="23">
        <f>AEF2+1</f>
        <v>114</v>
      </c>
      <c r="AEN2" s="1962" t="str">
        <f>AEG2</f>
        <v>CENTRAL    FEBRERO           2 0 1 3</v>
      </c>
      <c r="AEO2" s="1962"/>
      <c r="AEP2" s="1962"/>
      <c r="AEQ2" s="1962"/>
      <c r="AER2" s="1962"/>
      <c r="AES2" s="1962"/>
      <c r="AET2" s="23">
        <f>AEM2+1</f>
        <v>115</v>
      </c>
      <c r="AEU2" s="1962" t="str">
        <f>AEN2</f>
        <v>CENTRAL    FEBRERO           2 0 1 3</v>
      </c>
      <c r="AEV2" s="1962"/>
      <c r="AEW2" s="1962"/>
      <c r="AEX2" s="1962"/>
      <c r="AEY2" s="1962"/>
      <c r="AEZ2" s="1962"/>
      <c r="AFA2" s="23">
        <f>AET2+1</f>
        <v>116</v>
      </c>
      <c r="AFB2" s="1962" t="str">
        <f>AEU2</f>
        <v>CENTRAL    FEBRERO           2 0 1 3</v>
      </c>
      <c r="AFC2" s="1962"/>
      <c r="AFD2" s="1962"/>
      <c r="AFE2" s="1962"/>
      <c r="AFF2" s="1962"/>
      <c r="AFG2" s="1962"/>
      <c r="AFH2" s="23">
        <f>AFA2+1</f>
        <v>117</v>
      </c>
      <c r="AFI2" s="1962" t="str">
        <f>AEU2</f>
        <v>CENTRAL    FEBRERO           2 0 1 3</v>
      </c>
      <c r="AFJ2" s="1962"/>
      <c r="AFK2" s="1962"/>
      <c r="AFL2" s="1962"/>
      <c r="AFM2" s="1962"/>
      <c r="AFN2" s="1962"/>
      <c r="AFO2" s="23">
        <f>AFH2+1</f>
        <v>118</v>
      </c>
      <c r="AFP2" s="1962" t="str">
        <f>AFB2</f>
        <v>CENTRAL    FEBRERO           2 0 1 3</v>
      </c>
      <c r="AFQ2" s="1962"/>
      <c r="AFR2" s="1962"/>
      <c r="AFS2" s="1962"/>
      <c r="AFT2" s="1962"/>
      <c r="AFU2" s="1962"/>
      <c r="AFV2" s="23">
        <f>AFO2+1</f>
        <v>119</v>
      </c>
      <c r="AFW2" s="1962" t="str">
        <f>AFI2</f>
        <v>CENTRAL    FEBRERO           2 0 1 3</v>
      </c>
      <c r="AFX2" s="1962"/>
      <c r="AFY2" s="1962"/>
      <c r="AFZ2" s="1962"/>
      <c r="AGA2" s="1962"/>
      <c r="AGB2" s="1962"/>
      <c r="AGC2" s="23">
        <f>AFV2+1</f>
        <v>120</v>
      </c>
      <c r="AGD2" s="1962" t="str">
        <f>AFW2</f>
        <v>CENTRAL    FEBRERO           2 0 1 3</v>
      </c>
      <c r="AGE2" s="1962"/>
      <c r="AGF2" s="1962"/>
      <c r="AGG2" s="1962"/>
      <c r="AGH2" s="1962"/>
      <c r="AGI2" s="1962"/>
      <c r="AGJ2" s="23">
        <f>AGC2+1</f>
        <v>121</v>
      </c>
      <c r="AGK2" s="1962" t="str">
        <f>AFW2</f>
        <v>CENTRAL    FEBRERO           2 0 1 3</v>
      </c>
      <c r="AGL2" s="1962"/>
      <c r="AGM2" s="1962"/>
      <c r="AGN2" s="1962"/>
      <c r="AGO2" s="1962"/>
      <c r="AGP2" s="1962"/>
      <c r="AGQ2" s="23">
        <f>AGJ2+1</f>
        <v>122</v>
      </c>
      <c r="AGR2" s="1962" t="str">
        <f>AGK2</f>
        <v>CENTRAL    FEBRERO           2 0 1 3</v>
      </c>
      <c r="AGS2" s="1962"/>
      <c r="AGT2" s="1962"/>
      <c r="AGU2" s="1962"/>
      <c r="AGV2" s="1962"/>
      <c r="AGW2" s="1962"/>
      <c r="AGX2" s="23">
        <f>AGQ2+1</f>
        <v>123</v>
      </c>
      <c r="AGY2" s="1962" t="str">
        <f>AFW2</f>
        <v>CENTRAL    FEBRERO           2 0 1 3</v>
      </c>
      <c r="AGZ2" s="1962"/>
      <c r="AHA2" s="1962"/>
      <c r="AHB2" s="1962"/>
      <c r="AHC2" s="1962"/>
      <c r="AHD2" s="1962"/>
      <c r="AHE2" s="23">
        <f>AGX2+1</f>
        <v>124</v>
      </c>
      <c r="AHF2" s="1962" t="str">
        <f>AGK2</f>
        <v>CENTRAL    FEBRERO           2 0 1 3</v>
      </c>
      <c r="AHG2" s="1962"/>
      <c r="AHH2" s="1962"/>
      <c r="AHI2" s="1962"/>
      <c r="AHJ2" s="1962"/>
      <c r="AHK2" s="1962"/>
      <c r="AHL2" s="23">
        <f>AHE2+1</f>
        <v>125</v>
      </c>
      <c r="AHM2" s="1962" t="str">
        <f>AGR2</f>
        <v>CENTRAL    FEBRERO           2 0 1 3</v>
      </c>
      <c r="AHN2" s="1962"/>
      <c r="AHO2" s="1962"/>
      <c r="AHP2" s="1962"/>
      <c r="AHQ2" s="1962"/>
      <c r="AHR2" s="1962"/>
      <c r="AHS2" s="23">
        <f>AHL2+1</f>
        <v>126</v>
      </c>
      <c r="AHT2" s="1962" t="str">
        <f>AFW2</f>
        <v>CENTRAL    FEBRERO           2 0 1 3</v>
      </c>
      <c r="AHU2" s="1962"/>
      <c r="AHV2" s="1962"/>
      <c r="AHW2" s="1962"/>
      <c r="AHX2" s="1962"/>
      <c r="AHY2" s="1962"/>
      <c r="AHZ2" s="23">
        <f>AHS2+1</f>
        <v>127</v>
      </c>
      <c r="AIA2" s="1962" t="str">
        <f>AGD2</f>
        <v>CENTRAL    FEBRERO           2 0 1 3</v>
      </c>
      <c r="AIB2" s="1962"/>
      <c r="AIC2" s="1962"/>
      <c r="AID2" s="1962"/>
      <c r="AIE2" s="1962"/>
      <c r="AIF2" s="1962"/>
      <c r="AIG2" s="23">
        <f>AHZ2+1</f>
        <v>128</v>
      </c>
      <c r="AIH2" s="1962" t="str">
        <f>AHT2</f>
        <v>CENTRAL    FEBRERO           2 0 1 3</v>
      </c>
      <c r="AII2" s="1962"/>
      <c r="AIJ2" s="1962"/>
      <c r="AIK2" s="1962"/>
      <c r="AIL2" s="1962"/>
      <c r="AIM2" s="1962"/>
      <c r="AIN2" s="23">
        <f>AIG2+1</f>
        <v>129</v>
      </c>
    </row>
    <row r="3" spans="1:924" ht="19.5" thickBot="1">
      <c r="A3" s="2"/>
      <c r="B3" s="844" t="s">
        <v>20</v>
      </c>
      <c r="C3" s="1966" t="s">
        <v>496</v>
      </c>
      <c r="D3" s="1967"/>
      <c r="E3" s="1967"/>
      <c r="F3" s="1968"/>
      <c r="H3" s="2"/>
      <c r="I3" s="844" t="s">
        <v>20</v>
      </c>
      <c r="J3" s="1966" t="s">
        <v>1932</v>
      </c>
      <c r="K3" s="1967"/>
      <c r="L3" s="1967"/>
      <c r="M3" s="1968"/>
      <c r="P3" s="844" t="s">
        <v>20</v>
      </c>
      <c r="Q3" s="1966" t="s">
        <v>28</v>
      </c>
      <c r="R3" s="1967"/>
      <c r="S3" s="1967"/>
      <c r="T3" s="1968"/>
      <c r="V3" s="2"/>
      <c r="W3" s="844" t="s">
        <v>20</v>
      </c>
      <c r="X3" s="1966" t="s">
        <v>152</v>
      </c>
      <c r="Y3" s="1967"/>
      <c r="Z3" s="1967"/>
      <c r="AA3" s="1968"/>
      <c r="AC3" s="2"/>
      <c r="AD3" s="844" t="s">
        <v>20</v>
      </c>
      <c r="AE3" s="1966" t="s">
        <v>1933</v>
      </c>
      <c r="AF3" s="1967"/>
      <c r="AG3" s="1967"/>
      <c r="AH3" s="1968"/>
      <c r="AJ3" s="2"/>
      <c r="AK3" s="844" t="s">
        <v>20</v>
      </c>
      <c r="AL3" s="2005" t="s">
        <v>1934</v>
      </c>
      <c r="AM3" s="2006"/>
      <c r="AN3" s="2006"/>
      <c r="AO3" s="2007"/>
      <c r="AQ3" s="577"/>
      <c r="AR3" s="844" t="s">
        <v>20</v>
      </c>
      <c r="AS3" s="1966" t="s">
        <v>56</v>
      </c>
      <c r="AT3" s="1967"/>
      <c r="AU3" s="1967"/>
      <c r="AV3" s="1968"/>
      <c r="AX3" s="2"/>
      <c r="AY3" s="844" t="s">
        <v>20</v>
      </c>
      <c r="AZ3" s="1966" t="s">
        <v>1935</v>
      </c>
      <c r="BA3" s="1967"/>
      <c r="BB3" s="1967"/>
      <c r="BC3" s="1968"/>
      <c r="BE3" s="577"/>
      <c r="BF3" s="844" t="s">
        <v>20</v>
      </c>
      <c r="BG3" s="1966" t="s">
        <v>79</v>
      </c>
      <c r="BH3" s="1967"/>
      <c r="BI3" s="1967"/>
      <c r="BJ3" s="1968"/>
      <c r="BL3" s="2"/>
      <c r="BM3" s="844" t="s">
        <v>20</v>
      </c>
      <c r="BN3" s="1966" t="s">
        <v>1417</v>
      </c>
      <c r="BO3" s="1967"/>
      <c r="BP3" s="1967"/>
      <c r="BQ3" s="1968"/>
      <c r="BS3" s="2"/>
      <c r="BT3" s="844" t="s">
        <v>20</v>
      </c>
      <c r="BU3" s="1966" t="s">
        <v>1557</v>
      </c>
      <c r="BV3" s="1967"/>
      <c r="BW3" s="1967"/>
      <c r="BX3" s="1968"/>
      <c r="BZ3" s="2"/>
      <c r="CA3" s="844" t="s">
        <v>20</v>
      </c>
      <c r="CB3" s="1966" t="s">
        <v>1878</v>
      </c>
      <c r="CC3" s="1967"/>
      <c r="CD3" s="1967"/>
      <c r="CE3" s="1968"/>
      <c r="CG3" s="2"/>
      <c r="CH3" s="844" t="s">
        <v>20</v>
      </c>
      <c r="CI3" s="1966" t="s">
        <v>92</v>
      </c>
      <c r="CJ3" s="1967"/>
      <c r="CK3" s="1967"/>
      <c r="CL3" s="1968"/>
      <c r="CN3" s="2"/>
      <c r="CO3" s="844" t="s">
        <v>20</v>
      </c>
      <c r="CP3" s="1966" t="s">
        <v>1936</v>
      </c>
      <c r="CQ3" s="1967"/>
      <c r="CR3" s="1967"/>
      <c r="CS3" s="1968"/>
      <c r="CU3" s="2"/>
      <c r="CV3" s="844" t="s">
        <v>20</v>
      </c>
      <c r="CW3" s="1966" t="s">
        <v>1217</v>
      </c>
      <c r="CX3" s="1967"/>
      <c r="CY3" s="1967"/>
      <c r="CZ3" s="1968"/>
      <c r="DC3" s="844" t="s">
        <v>20</v>
      </c>
      <c r="DD3" s="1966" t="s">
        <v>1937</v>
      </c>
      <c r="DE3" s="1967"/>
      <c r="DF3" s="1967"/>
      <c r="DG3" s="1968"/>
      <c r="DI3" s="2"/>
      <c r="DJ3" s="844" t="s">
        <v>20</v>
      </c>
      <c r="DK3" s="2014" t="s">
        <v>1938</v>
      </c>
      <c r="DL3" s="2015"/>
      <c r="DM3" s="2015"/>
      <c r="DN3" s="2016"/>
      <c r="DP3" s="2"/>
      <c r="DQ3" s="844" t="s">
        <v>20</v>
      </c>
      <c r="DR3" s="1966" t="s">
        <v>68</v>
      </c>
      <c r="DS3" s="1967"/>
      <c r="DT3" s="1967"/>
      <c r="DU3" s="1968"/>
      <c r="DW3" s="2"/>
      <c r="DX3" s="844" t="s">
        <v>20</v>
      </c>
      <c r="DY3" s="1966" t="s">
        <v>1455</v>
      </c>
      <c r="DZ3" s="1967"/>
      <c r="EA3" s="1967"/>
      <c r="EB3" s="1968"/>
      <c r="ED3" s="2"/>
      <c r="EE3" s="844" t="s">
        <v>20</v>
      </c>
      <c r="EF3" s="1966" t="s">
        <v>342</v>
      </c>
      <c r="EG3" s="1967"/>
      <c r="EH3" s="1967"/>
      <c r="EI3" s="1968"/>
      <c r="EK3" s="2"/>
      <c r="EL3" s="844" t="s">
        <v>20</v>
      </c>
      <c r="EM3" s="1966" t="s">
        <v>1939</v>
      </c>
      <c r="EN3" s="1967"/>
      <c r="EO3" s="1967"/>
      <c r="EP3" s="1968"/>
      <c r="ER3" s="2"/>
      <c r="ES3" s="844" t="s">
        <v>20</v>
      </c>
      <c r="ET3" s="1966" t="s">
        <v>1389</v>
      </c>
      <c r="EU3" s="1967"/>
      <c r="EV3" s="1967"/>
      <c r="EW3" s="1968"/>
      <c r="EY3" s="2"/>
      <c r="EZ3" s="844" t="s">
        <v>20</v>
      </c>
      <c r="FA3" s="1966" t="s">
        <v>1515</v>
      </c>
      <c r="FB3" s="1967"/>
      <c r="FC3" s="1967"/>
      <c r="FD3" s="1968"/>
      <c r="FF3" s="2"/>
      <c r="FG3" s="844" t="s">
        <v>20</v>
      </c>
      <c r="FH3" s="2011" t="s">
        <v>1940</v>
      </c>
      <c r="FI3" s="2012"/>
      <c r="FJ3" s="2012"/>
      <c r="FK3" s="2013"/>
      <c r="FM3" s="2"/>
      <c r="FN3" s="844" t="s">
        <v>20</v>
      </c>
      <c r="FO3" s="1966" t="s">
        <v>698</v>
      </c>
      <c r="FP3" s="1967"/>
      <c r="FQ3" s="1967"/>
      <c r="FR3" s="1968"/>
      <c r="FT3" s="793"/>
      <c r="FU3" s="800" t="s">
        <v>20</v>
      </c>
      <c r="FV3" s="2002" t="s">
        <v>1649</v>
      </c>
      <c r="FW3" s="2003"/>
      <c r="FX3" s="2003"/>
      <c r="FY3" s="2004"/>
      <c r="GA3" s="2"/>
      <c r="GB3" s="844" t="s">
        <v>20</v>
      </c>
      <c r="GC3" s="1966" t="s">
        <v>1941</v>
      </c>
      <c r="GD3" s="1967"/>
      <c r="GE3" s="1967"/>
      <c r="GF3" s="1968"/>
      <c r="GH3" s="2"/>
      <c r="GI3" s="844" t="s">
        <v>20</v>
      </c>
      <c r="GJ3" s="1966" t="s">
        <v>1942</v>
      </c>
      <c r="GK3" s="1967"/>
      <c r="GL3" s="1967"/>
      <c r="GM3" s="1968"/>
      <c r="GO3" s="2"/>
      <c r="GP3" s="844" t="s">
        <v>20</v>
      </c>
      <c r="GQ3" s="1966" t="s">
        <v>13</v>
      </c>
      <c r="GR3" s="1967"/>
      <c r="GS3" s="1967"/>
      <c r="GT3" s="1968"/>
      <c r="GV3" s="2"/>
      <c r="GW3" s="844" t="s">
        <v>20</v>
      </c>
      <c r="GX3" s="1966" t="s">
        <v>838</v>
      </c>
      <c r="GY3" s="1967"/>
      <c r="GZ3" s="1967"/>
      <c r="HA3" s="1968"/>
      <c r="HC3" s="2"/>
      <c r="HD3" s="844" t="s">
        <v>20</v>
      </c>
      <c r="HE3" s="1966" t="s">
        <v>1385</v>
      </c>
      <c r="HF3" s="1967"/>
      <c r="HG3" s="1967"/>
      <c r="HH3" s="1968"/>
      <c r="HJ3" s="2"/>
      <c r="HK3" s="844" t="s">
        <v>20</v>
      </c>
      <c r="HL3" s="1966" t="s">
        <v>1943</v>
      </c>
      <c r="HM3" s="1967"/>
      <c r="HN3" s="1967"/>
      <c r="HO3" s="1968"/>
      <c r="HQ3" s="2"/>
      <c r="HR3" s="844" t="s">
        <v>20</v>
      </c>
      <c r="HS3" s="1966" t="s">
        <v>1488</v>
      </c>
      <c r="HT3" s="1967"/>
      <c r="HU3" s="1967"/>
      <c r="HV3" s="1968"/>
      <c r="HX3" s="2"/>
      <c r="HY3" s="844" t="s">
        <v>20</v>
      </c>
      <c r="HZ3" s="1966" t="s">
        <v>695</v>
      </c>
      <c r="IA3" s="1967"/>
      <c r="IB3" s="1967"/>
      <c r="IC3" s="1968"/>
      <c r="IE3" s="366"/>
      <c r="IF3" s="844" t="s">
        <v>20</v>
      </c>
      <c r="IG3" s="1966" t="s">
        <v>1944</v>
      </c>
      <c r="IH3" s="1967"/>
      <c r="II3" s="1967"/>
      <c r="IJ3" s="1968"/>
      <c r="IL3" s="655"/>
      <c r="IM3" s="844" t="s">
        <v>20</v>
      </c>
      <c r="IN3" s="2005" t="s">
        <v>188</v>
      </c>
      <c r="IO3" s="2006"/>
      <c r="IP3" s="2006"/>
      <c r="IQ3" s="2007"/>
      <c r="IT3" s="844" t="s">
        <v>20</v>
      </c>
      <c r="IU3" s="1966" t="s">
        <v>1945</v>
      </c>
      <c r="IV3" s="1967"/>
      <c r="IW3" s="1967"/>
      <c r="IX3" s="1968"/>
      <c r="IZ3" s="2"/>
      <c r="JA3" s="844" t="s">
        <v>20</v>
      </c>
      <c r="JB3" s="1966" t="s">
        <v>601</v>
      </c>
      <c r="JC3" s="1967"/>
      <c r="JD3" s="1967"/>
      <c r="JE3" s="1968"/>
      <c r="JG3" s="2"/>
      <c r="JH3" s="844" t="s">
        <v>20</v>
      </c>
      <c r="JI3" s="1966" t="s">
        <v>1946</v>
      </c>
      <c r="JJ3" s="1967"/>
      <c r="JK3" s="1967"/>
      <c r="JL3" s="1968"/>
      <c r="JN3" s="2"/>
      <c r="JO3" s="844" t="s">
        <v>20</v>
      </c>
      <c r="JP3" s="1969" t="s">
        <v>786</v>
      </c>
      <c r="JQ3" s="1970"/>
      <c r="JR3" s="1970"/>
      <c r="JS3" s="1971"/>
      <c r="JU3" s="2"/>
      <c r="JV3" s="844" t="s">
        <v>20</v>
      </c>
      <c r="JW3" s="1969" t="s">
        <v>1408</v>
      </c>
      <c r="JX3" s="1970"/>
      <c r="JY3" s="1970"/>
      <c r="JZ3" s="1971"/>
      <c r="KB3" s="2"/>
      <c r="KC3" s="844" t="s">
        <v>20</v>
      </c>
      <c r="KD3" s="1969" t="s">
        <v>1414</v>
      </c>
      <c r="KE3" s="1970"/>
      <c r="KF3" s="1970"/>
      <c r="KG3" s="1971"/>
      <c r="KI3" s="2"/>
      <c r="KJ3" s="844" t="s">
        <v>20</v>
      </c>
      <c r="KK3" s="1969" t="s">
        <v>808</v>
      </c>
      <c r="KL3" s="1970"/>
      <c r="KM3" s="1970"/>
      <c r="KN3" s="1971"/>
      <c r="KP3" s="2"/>
      <c r="KQ3" s="844" t="s">
        <v>20</v>
      </c>
      <c r="KR3" s="1966" t="s">
        <v>1947</v>
      </c>
      <c r="KS3" s="1967"/>
      <c r="KT3" s="1967"/>
      <c r="KU3" s="1968"/>
      <c r="KW3" s="2"/>
      <c r="KX3" s="844" t="s">
        <v>20</v>
      </c>
      <c r="KY3" s="1966" t="s">
        <v>1948</v>
      </c>
      <c r="KZ3" s="1967"/>
      <c r="LA3" s="1967"/>
      <c r="LB3" s="1968"/>
      <c r="LD3" s="2"/>
      <c r="LE3" s="844" t="s">
        <v>20</v>
      </c>
      <c r="LF3" s="1966" t="s">
        <v>1949</v>
      </c>
      <c r="LG3" s="1967"/>
      <c r="LH3" s="1967"/>
      <c r="LI3" s="1968"/>
      <c r="LK3" s="2"/>
      <c r="LL3" s="844" t="s">
        <v>20</v>
      </c>
      <c r="LM3" s="1966" t="s">
        <v>1496</v>
      </c>
      <c r="LN3" s="1967"/>
      <c r="LO3" s="1967"/>
      <c r="LP3" s="1968"/>
      <c r="LR3" s="2"/>
      <c r="LS3" s="844" t="s">
        <v>20</v>
      </c>
      <c r="LT3" s="1966" t="s">
        <v>1950</v>
      </c>
      <c r="LU3" s="1967"/>
      <c r="LV3" s="1967"/>
      <c r="LW3" s="1968"/>
      <c r="LY3" s="2"/>
      <c r="LZ3" s="844" t="s">
        <v>20</v>
      </c>
      <c r="MA3" s="1966" t="s">
        <v>1623</v>
      </c>
      <c r="MB3" s="1967"/>
      <c r="MC3" s="1967"/>
      <c r="MD3" s="1968"/>
      <c r="MF3" s="2"/>
      <c r="MG3" s="844" t="s">
        <v>20</v>
      </c>
      <c r="MH3" s="1966" t="s">
        <v>1951</v>
      </c>
      <c r="MI3" s="1967"/>
      <c r="MJ3" s="1967"/>
      <c r="MK3" s="1968"/>
      <c r="MM3" s="2"/>
      <c r="MN3" s="844" t="s">
        <v>20</v>
      </c>
      <c r="MO3" s="2005" t="s">
        <v>1952</v>
      </c>
      <c r="MP3" s="2006"/>
      <c r="MQ3" s="2006"/>
      <c r="MR3" s="2007"/>
      <c r="MT3" s="2"/>
      <c r="MU3" s="844" t="s">
        <v>20</v>
      </c>
      <c r="MV3" s="1966" t="s">
        <v>83</v>
      </c>
      <c r="MW3" s="1967"/>
      <c r="MX3" s="1967"/>
      <c r="MY3" s="1968"/>
      <c r="NA3" s="2"/>
      <c r="NB3" s="844" t="s">
        <v>20</v>
      </c>
      <c r="NC3" s="2005" t="s">
        <v>179</v>
      </c>
      <c r="ND3" s="2006"/>
      <c r="NE3" s="2006"/>
      <c r="NF3" s="2007"/>
      <c r="NH3" s="366"/>
      <c r="NI3" s="844" t="s">
        <v>20</v>
      </c>
      <c r="NJ3" s="1966" t="s">
        <v>1395</v>
      </c>
      <c r="NK3" s="1967"/>
      <c r="NL3" s="1967"/>
      <c r="NM3" s="1968"/>
      <c r="NO3" s="577"/>
      <c r="NP3" s="844" t="s">
        <v>20</v>
      </c>
      <c r="NQ3" s="1966" t="s">
        <v>1953</v>
      </c>
      <c r="NR3" s="1967"/>
      <c r="NS3" s="1967"/>
      <c r="NT3" s="1968"/>
      <c r="NV3" s="577"/>
      <c r="NW3" s="844" t="s">
        <v>20</v>
      </c>
      <c r="NX3" s="1966" t="s">
        <v>1954</v>
      </c>
      <c r="NY3" s="1967"/>
      <c r="NZ3" s="1967"/>
      <c r="OA3" s="1968"/>
      <c r="OC3" s="2"/>
      <c r="OD3" s="844" t="s">
        <v>20</v>
      </c>
      <c r="OE3" s="1969" t="s">
        <v>118</v>
      </c>
      <c r="OF3" s="1970"/>
      <c r="OG3" s="1970"/>
      <c r="OH3" s="1971"/>
      <c r="OJ3" s="2"/>
      <c r="OK3" s="844" t="s">
        <v>20</v>
      </c>
      <c r="OL3" s="1969" t="s">
        <v>1955</v>
      </c>
      <c r="OM3" s="1970"/>
      <c r="ON3" s="1970"/>
      <c r="OO3" s="1971"/>
      <c r="OQ3" s="2"/>
      <c r="OR3" s="844" t="s">
        <v>20</v>
      </c>
      <c r="OS3" s="1969" t="s">
        <v>1956</v>
      </c>
      <c r="OT3" s="1970"/>
      <c r="OU3" s="1970"/>
      <c r="OV3" s="1971"/>
      <c r="OX3" s="2"/>
      <c r="OY3" s="844" t="s">
        <v>20</v>
      </c>
      <c r="OZ3" s="1969" t="s">
        <v>1957</v>
      </c>
      <c r="PA3" s="1970"/>
      <c r="PB3" s="1970"/>
      <c r="PC3" s="1971"/>
      <c r="PE3" s="2"/>
      <c r="PF3" s="844" t="s">
        <v>20</v>
      </c>
      <c r="PG3" s="1966" t="s">
        <v>1958</v>
      </c>
      <c r="PH3" s="1967"/>
      <c r="PI3" s="1967"/>
      <c r="PJ3" s="1968"/>
      <c r="PM3" s="844" t="s">
        <v>20</v>
      </c>
      <c r="PN3" s="2008" t="s">
        <v>1959</v>
      </c>
      <c r="PO3" s="2009"/>
      <c r="PP3" s="2009"/>
      <c r="PQ3" s="2010"/>
      <c r="PS3" s="2"/>
      <c r="PT3" s="844" t="s">
        <v>20</v>
      </c>
      <c r="PU3" s="1966" t="s">
        <v>785</v>
      </c>
      <c r="PV3" s="1967"/>
      <c r="PW3" s="1967"/>
      <c r="PX3" s="1968"/>
      <c r="PZ3" s="577"/>
      <c r="QA3" s="844" t="s">
        <v>20</v>
      </c>
      <c r="QB3" s="1966" t="s">
        <v>1959</v>
      </c>
      <c r="QC3" s="1967"/>
      <c r="QD3" s="1967"/>
      <c r="QE3" s="1968"/>
      <c r="QG3" s="2"/>
      <c r="QH3" s="844" t="s">
        <v>20</v>
      </c>
      <c r="QI3" s="1966" t="s">
        <v>447</v>
      </c>
      <c r="QJ3" s="1967"/>
      <c r="QK3" s="1967"/>
      <c r="QL3" s="1968"/>
      <c r="QN3" s="2"/>
      <c r="QO3" s="844" t="s">
        <v>20</v>
      </c>
      <c r="QP3" s="1966" t="s">
        <v>1960</v>
      </c>
      <c r="QQ3" s="1967"/>
      <c r="QR3" s="1967"/>
      <c r="QS3" s="1968"/>
      <c r="QU3" s="2"/>
      <c r="QV3" s="844" t="s">
        <v>20</v>
      </c>
      <c r="QW3" s="1966" t="s">
        <v>793</v>
      </c>
      <c r="QX3" s="1967"/>
      <c r="QY3" s="1967"/>
      <c r="QZ3" s="1968"/>
      <c r="RB3" s="2"/>
      <c r="RC3" s="844" t="s">
        <v>20</v>
      </c>
      <c r="RD3" s="1966" t="s">
        <v>1961</v>
      </c>
      <c r="RE3" s="1967"/>
      <c r="RF3" s="1967"/>
      <c r="RG3" s="1968"/>
      <c r="RI3" s="793"/>
      <c r="RJ3" s="800" t="s">
        <v>20</v>
      </c>
      <c r="RK3" s="2002" t="s">
        <v>908</v>
      </c>
      <c r="RL3" s="2003"/>
      <c r="RM3" s="2003"/>
      <c r="RN3" s="2004"/>
      <c r="RP3" s="2"/>
      <c r="RQ3" s="844" t="s">
        <v>20</v>
      </c>
      <c r="RR3" s="1966" t="s">
        <v>50</v>
      </c>
      <c r="RS3" s="1967"/>
      <c r="RT3" s="1967"/>
      <c r="RU3" s="1968"/>
      <c r="RW3" s="2"/>
      <c r="RX3" s="844" t="s">
        <v>20</v>
      </c>
      <c r="RY3" s="1966" t="s">
        <v>94</v>
      </c>
      <c r="RZ3" s="1967"/>
      <c r="SA3" s="1967"/>
      <c r="SB3" s="1968"/>
      <c r="SD3" s="366"/>
      <c r="SE3" s="844" t="s">
        <v>20</v>
      </c>
      <c r="SF3" s="1966" t="s">
        <v>1962</v>
      </c>
      <c r="SG3" s="1967"/>
      <c r="SH3" s="1967"/>
      <c r="SI3" s="1968"/>
      <c r="SK3" s="2"/>
      <c r="SL3" s="844" t="s">
        <v>20</v>
      </c>
      <c r="SM3" s="1966" t="s">
        <v>1963</v>
      </c>
      <c r="SN3" s="1967"/>
      <c r="SO3" s="1967"/>
      <c r="SP3" s="1968"/>
      <c r="SR3" s="2"/>
      <c r="SS3" s="844" t="s">
        <v>20</v>
      </c>
      <c r="ST3" s="1966" t="s">
        <v>37</v>
      </c>
      <c r="SU3" s="1967"/>
      <c r="SV3" s="1967"/>
      <c r="SW3" s="1968"/>
      <c r="SY3" s="2"/>
      <c r="SZ3" s="844" t="s">
        <v>20</v>
      </c>
      <c r="TA3" s="1966" t="s">
        <v>11</v>
      </c>
      <c r="TB3" s="1967"/>
      <c r="TC3" s="1967"/>
      <c r="TD3" s="1968"/>
      <c r="TF3" s="2"/>
      <c r="TG3" s="844" t="s">
        <v>20</v>
      </c>
      <c r="TH3" s="1966" t="s">
        <v>1759</v>
      </c>
      <c r="TI3" s="1967"/>
      <c r="TJ3" s="1967"/>
      <c r="TK3" s="1968"/>
      <c r="TM3" s="2"/>
      <c r="TN3" s="844" t="s">
        <v>20</v>
      </c>
      <c r="TO3" s="1966" t="s">
        <v>4</v>
      </c>
      <c r="TP3" s="1967"/>
      <c r="TQ3" s="1967"/>
      <c r="TR3" s="1968"/>
      <c r="TT3" s="2"/>
      <c r="TU3" s="844" t="s">
        <v>20</v>
      </c>
      <c r="TV3" s="1966" t="s">
        <v>70</v>
      </c>
      <c r="TW3" s="1967"/>
      <c r="TX3" s="1967"/>
      <c r="TY3" s="1968"/>
      <c r="UA3" s="2"/>
      <c r="UB3" s="844" t="s">
        <v>20</v>
      </c>
      <c r="UC3" s="1966" t="s">
        <v>1964</v>
      </c>
      <c r="UD3" s="1967"/>
      <c r="UE3" s="1967"/>
      <c r="UF3" s="1968"/>
      <c r="UH3" s="2"/>
      <c r="UI3" s="844" t="s">
        <v>20</v>
      </c>
      <c r="UJ3" s="1966" t="s">
        <v>1521</v>
      </c>
      <c r="UK3" s="1967"/>
      <c r="UL3" s="1967"/>
      <c r="UM3" s="1968"/>
      <c r="UO3" s="2"/>
      <c r="UP3" s="844" t="s">
        <v>20</v>
      </c>
      <c r="UQ3" s="2005" t="s">
        <v>1965</v>
      </c>
      <c r="UR3" s="2006"/>
      <c r="US3" s="2006"/>
      <c r="UT3" s="2007"/>
      <c r="UV3" s="2"/>
      <c r="UW3" s="844" t="s">
        <v>20</v>
      </c>
      <c r="UX3" s="1969" t="s">
        <v>1966</v>
      </c>
      <c r="UY3" s="1970"/>
      <c r="UZ3" s="1970"/>
      <c r="VA3" s="1971"/>
      <c r="VC3" s="2"/>
      <c r="VD3" s="844" t="s">
        <v>20</v>
      </c>
      <c r="VE3" s="1969" t="s">
        <v>1967</v>
      </c>
      <c r="VF3" s="1970"/>
      <c r="VG3" s="1970"/>
      <c r="VH3" s="1971"/>
      <c r="VJ3" s="366"/>
      <c r="VK3" s="844" t="s">
        <v>20</v>
      </c>
      <c r="VL3" s="1969" t="s">
        <v>3</v>
      </c>
      <c r="VM3" s="1970"/>
      <c r="VN3" s="1970"/>
      <c r="VO3" s="1971"/>
      <c r="VQ3" s="2"/>
      <c r="VR3" s="844" t="s">
        <v>20</v>
      </c>
      <c r="VS3" s="1969"/>
      <c r="VT3" s="1970"/>
      <c r="VU3" s="1970"/>
      <c r="VV3" s="1971"/>
      <c r="VY3" s="844" t="s">
        <v>20</v>
      </c>
      <c r="VZ3" s="1966" t="s">
        <v>709</v>
      </c>
      <c r="WA3" s="1967"/>
      <c r="WB3" s="1967"/>
      <c r="WC3" s="1968"/>
      <c r="WE3" s="2"/>
      <c r="WF3" s="844" t="s">
        <v>20</v>
      </c>
      <c r="WG3" s="1966" t="s">
        <v>1968</v>
      </c>
      <c r="WH3" s="1967"/>
      <c r="WI3" s="1967"/>
      <c r="WJ3" s="1968"/>
      <c r="WL3" s="2"/>
      <c r="WM3" s="844" t="s">
        <v>20</v>
      </c>
      <c r="WN3" s="1966" t="s">
        <v>17</v>
      </c>
      <c r="WO3" s="1967"/>
      <c r="WP3" s="1967"/>
      <c r="WQ3" s="1968"/>
      <c r="WS3" s="2"/>
      <c r="WT3" s="844" t="s">
        <v>20</v>
      </c>
      <c r="WU3" s="1966" t="s">
        <v>1969</v>
      </c>
      <c r="WV3" s="1967"/>
      <c r="WW3" s="1967"/>
      <c r="WX3" s="1968"/>
      <c r="WZ3" s="2"/>
      <c r="XA3" s="844" t="s">
        <v>20</v>
      </c>
      <c r="XB3" s="1966" t="s">
        <v>1548</v>
      </c>
      <c r="XC3" s="1967"/>
      <c r="XD3" s="1967"/>
      <c r="XE3" s="1968"/>
      <c r="XG3" s="373"/>
      <c r="XH3" s="844" t="s">
        <v>20</v>
      </c>
      <c r="XI3" s="1966" t="s">
        <v>1970</v>
      </c>
      <c r="XJ3" s="1967"/>
      <c r="XK3" s="1967"/>
      <c r="XL3" s="1968"/>
      <c r="XN3" s="2"/>
      <c r="XO3" s="844" t="s">
        <v>20</v>
      </c>
      <c r="XP3" s="1966" t="s">
        <v>21</v>
      </c>
      <c r="XQ3" s="1967"/>
      <c r="XR3" s="1967"/>
      <c r="XS3" s="1968"/>
      <c r="XU3" s="2"/>
      <c r="XV3" s="844" t="s">
        <v>20</v>
      </c>
      <c r="XW3" s="1966" t="s">
        <v>1971</v>
      </c>
      <c r="XX3" s="1967"/>
      <c r="XY3" s="1967"/>
      <c r="XZ3" s="1968"/>
      <c r="YB3" s="577"/>
      <c r="YC3" s="844" t="s">
        <v>20</v>
      </c>
      <c r="YD3" s="1966" t="s">
        <v>42</v>
      </c>
      <c r="YE3" s="1967"/>
      <c r="YF3" s="1967"/>
      <c r="YG3" s="1968"/>
      <c r="YI3" s="577"/>
      <c r="YJ3" s="844" t="s">
        <v>20</v>
      </c>
      <c r="YK3" s="1966" t="s">
        <v>1972</v>
      </c>
      <c r="YL3" s="1967"/>
      <c r="YM3" s="1967"/>
      <c r="YN3" s="1968"/>
      <c r="YP3" s="366"/>
      <c r="YQ3" s="844" t="s">
        <v>20</v>
      </c>
      <c r="YR3" s="1966" t="s">
        <v>1973</v>
      </c>
      <c r="YS3" s="1967"/>
      <c r="YT3" s="1967"/>
      <c r="YU3" s="1968"/>
      <c r="YW3" s="2"/>
      <c r="YX3" s="844" t="s">
        <v>20</v>
      </c>
      <c r="YY3" s="1966" t="s">
        <v>250</v>
      </c>
      <c r="YZ3" s="1967"/>
      <c r="ZA3" s="1967"/>
      <c r="ZB3" s="1968"/>
      <c r="ZD3" s="2"/>
      <c r="ZE3" s="844" t="s">
        <v>20</v>
      </c>
      <c r="ZF3" s="1966" t="s">
        <v>1402</v>
      </c>
      <c r="ZG3" s="1967"/>
      <c r="ZH3" s="1967"/>
      <c r="ZI3" s="1968"/>
      <c r="ZK3" s="793"/>
      <c r="ZL3" s="800" t="s">
        <v>20</v>
      </c>
      <c r="ZM3" s="2002" t="s">
        <v>1777</v>
      </c>
      <c r="ZN3" s="2003"/>
      <c r="ZO3" s="2003"/>
      <c r="ZP3" s="2004"/>
      <c r="ZR3" s="2"/>
      <c r="ZS3" s="844" t="s">
        <v>20</v>
      </c>
      <c r="ZT3" s="1966" t="s">
        <v>1071</v>
      </c>
      <c r="ZU3" s="1967"/>
      <c r="ZV3" s="1967"/>
      <c r="ZW3" s="1968"/>
      <c r="ZY3" s="2"/>
      <c r="ZZ3" s="844" t="s">
        <v>20</v>
      </c>
      <c r="AAA3" s="1966" t="s">
        <v>1974</v>
      </c>
      <c r="AAB3" s="1967"/>
      <c r="AAC3" s="1967"/>
      <c r="AAD3" s="1968"/>
      <c r="AAF3" s="2"/>
      <c r="AAG3" s="844" t="s">
        <v>20</v>
      </c>
      <c r="AAH3" s="1966" t="s">
        <v>1975</v>
      </c>
      <c r="AAI3" s="1967"/>
      <c r="AAJ3" s="1967"/>
      <c r="AAK3" s="1968"/>
      <c r="AAM3" s="366"/>
      <c r="AAN3" s="844" t="s">
        <v>20</v>
      </c>
      <c r="AAO3" s="1966" t="s">
        <v>529</v>
      </c>
      <c r="AAP3" s="1967"/>
      <c r="AAQ3" s="1967"/>
      <c r="AAR3" s="1968"/>
      <c r="AAU3" s="844" t="s">
        <v>20</v>
      </c>
      <c r="AAV3" s="1966" t="s">
        <v>1976</v>
      </c>
      <c r="AAW3" s="1967"/>
      <c r="AAX3" s="1967"/>
      <c r="AAY3" s="1968"/>
      <c r="ABA3" s="2"/>
      <c r="ABB3" s="844" t="s">
        <v>20</v>
      </c>
      <c r="ABC3" s="1966" t="s">
        <v>1977</v>
      </c>
      <c r="ABD3" s="1967"/>
      <c r="ABE3" s="1967"/>
      <c r="ABF3" s="1968"/>
      <c r="ABH3" s="2"/>
      <c r="ABI3" s="844" t="s">
        <v>20</v>
      </c>
      <c r="ABJ3" s="1966" t="s">
        <v>559</v>
      </c>
      <c r="ABK3" s="1967"/>
      <c r="ABL3" s="1967"/>
      <c r="ABM3" s="1968"/>
      <c r="ABO3" s="2"/>
      <c r="ABP3" s="844" t="s">
        <v>20</v>
      </c>
      <c r="ABQ3" s="1966" t="s">
        <v>1978</v>
      </c>
      <c r="ABR3" s="1967"/>
      <c r="ABS3" s="1967"/>
      <c r="ABT3" s="1968"/>
      <c r="ABV3" s="2"/>
      <c r="ABW3" s="844" t="s">
        <v>20</v>
      </c>
      <c r="ABX3" s="1966" t="s">
        <v>722</v>
      </c>
      <c r="ABY3" s="1967"/>
      <c r="ABZ3" s="1967"/>
      <c r="ACA3" s="1968"/>
      <c r="ACC3" s="2"/>
      <c r="ACD3" s="844" t="s">
        <v>20</v>
      </c>
      <c r="ACE3" s="1966" t="s">
        <v>790</v>
      </c>
      <c r="ACF3" s="1967"/>
      <c r="ACG3" s="1967"/>
      <c r="ACH3" s="1968"/>
      <c r="ACJ3" s="2"/>
      <c r="ACK3" s="844" t="s">
        <v>20</v>
      </c>
      <c r="ACL3" s="1966" t="s">
        <v>1979</v>
      </c>
      <c r="ACM3" s="1967"/>
      <c r="ACN3" s="1967"/>
      <c r="ACO3" s="1968"/>
      <c r="ACQ3" s="2"/>
      <c r="ACR3" s="844" t="s">
        <v>20</v>
      </c>
      <c r="ACS3" s="1966" t="s">
        <v>1410</v>
      </c>
      <c r="ACT3" s="1967"/>
      <c r="ACU3" s="1967"/>
      <c r="ACV3" s="1968"/>
      <c r="ACX3" s="2"/>
      <c r="ACY3" s="844" t="s">
        <v>20</v>
      </c>
      <c r="ACZ3" s="1966" t="s">
        <v>1980</v>
      </c>
      <c r="ADA3" s="1967"/>
      <c r="ADB3" s="1967"/>
      <c r="ADC3" s="1968"/>
      <c r="ADE3" s="2"/>
      <c r="ADF3" s="844" t="s">
        <v>20</v>
      </c>
      <c r="ADG3" s="1966" t="s">
        <v>1981</v>
      </c>
      <c r="ADH3" s="1967"/>
      <c r="ADI3" s="1967"/>
      <c r="ADJ3" s="1968"/>
      <c r="ADL3" s="2"/>
      <c r="ADM3" s="844" t="s">
        <v>20</v>
      </c>
      <c r="ADN3" s="1966" t="s">
        <v>1982</v>
      </c>
      <c r="ADO3" s="1967"/>
      <c r="ADP3" s="1967"/>
      <c r="ADQ3" s="1968"/>
      <c r="ADS3" s="2"/>
      <c r="ADT3" s="844" t="s">
        <v>20</v>
      </c>
      <c r="ADU3" s="1966" t="s">
        <v>1983</v>
      </c>
      <c r="ADV3" s="1967"/>
      <c r="ADW3" s="1967"/>
      <c r="ADX3" s="1968"/>
      <c r="ADZ3" s="2"/>
      <c r="AEA3" s="844" t="s">
        <v>20</v>
      </c>
      <c r="AEB3" s="1966" t="s">
        <v>1984</v>
      </c>
      <c r="AEC3" s="1967"/>
      <c r="AED3" s="1967"/>
      <c r="AEE3" s="1968"/>
      <c r="AEG3" s="2"/>
      <c r="AEH3" s="844" t="s">
        <v>20</v>
      </c>
      <c r="AEI3" s="1966" t="s">
        <v>1470</v>
      </c>
      <c r="AEJ3" s="1967"/>
      <c r="AEK3" s="1967"/>
      <c r="AEL3" s="1968"/>
      <c r="AEN3" s="2"/>
      <c r="AEO3" s="844" t="s">
        <v>20</v>
      </c>
      <c r="AEP3" s="1966" t="s">
        <v>1985</v>
      </c>
      <c r="AEQ3" s="1967"/>
      <c r="AER3" s="1967"/>
      <c r="AES3" s="1968"/>
      <c r="AEU3" s="2"/>
      <c r="AEV3" s="844" t="s">
        <v>20</v>
      </c>
      <c r="AEW3" s="1966" t="s">
        <v>1457</v>
      </c>
      <c r="AEX3" s="1967"/>
      <c r="AEY3" s="1967"/>
      <c r="AEZ3" s="1968"/>
      <c r="AFB3" s="2"/>
      <c r="AFC3" s="844" t="s">
        <v>20</v>
      </c>
      <c r="AFD3" s="1966" t="s">
        <v>1986</v>
      </c>
      <c r="AFE3" s="1967"/>
      <c r="AFF3" s="1967"/>
      <c r="AFG3" s="1968"/>
      <c r="AFI3" s="2"/>
      <c r="AFJ3" s="844" t="s">
        <v>20</v>
      </c>
      <c r="AFK3" s="1966" t="s">
        <v>1987</v>
      </c>
      <c r="AFL3" s="1967"/>
      <c r="AFM3" s="1967"/>
      <c r="AFN3" s="1968"/>
      <c r="AFP3" s="2"/>
      <c r="AFQ3" s="844" t="s">
        <v>20</v>
      </c>
      <c r="AFR3" s="1966" t="s">
        <v>1796</v>
      </c>
      <c r="AFS3" s="1967"/>
      <c r="AFT3" s="1967"/>
      <c r="AFU3" s="1968"/>
      <c r="AFW3" s="2"/>
      <c r="AFX3" s="844" t="s">
        <v>20</v>
      </c>
      <c r="AFY3" s="1966" t="s">
        <v>229</v>
      </c>
      <c r="AFZ3" s="1967"/>
      <c r="AGA3" s="1967"/>
      <c r="AGB3" s="1968"/>
      <c r="AGD3" s="2"/>
      <c r="AGE3" s="844" t="s">
        <v>20</v>
      </c>
      <c r="AGF3" s="1966" t="s">
        <v>1428</v>
      </c>
      <c r="AGG3" s="1967"/>
      <c r="AGH3" s="1967"/>
      <c r="AGI3" s="1968"/>
      <c r="AGK3" s="2"/>
      <c r="AGL3" s="844" t="s">
        <v>20</v>
      </c>
      <c r="AGM3" s="1966" t="s">
        <v>1391</v>
      </c>
      <c r="AGN3" s="1967"/>
      <c r="AGO3" s="1967"/>
      <c r="AGP3" s="1968"/>
      <c r="AGR3" s="2"/>
      <c r="AGS3" s="844" t="s">
        <v>20</v>
      </c>
      <c r="AGT3" s="1966" t="s">
        <v>1647</v>
      </c>
      <c r="AGU3" s="1967"/>
      <c r="AGV3" s="1967"/>
      <c r="AGW3" s="1968"/>
      <c r="AGY3" s="2"/>
      <c r="AGZ3" s="844" t="s">
        <v>20</v>
      </c>
      <c r="AHA3" s="1966" t="s">
        <v>1988</v>
      </c>
      <c r="AHB3" s="1967"/>
      <c r="AHC3" s="1967"/>
      <c r="AHD3" s="1968"/>
      <c r="AHF3" s="2"/>
      <c r="AHG3" s="844" t="s">
        <v>20</v>
      </c>
      <c r="AHH3" s="1966" t="s">
        <v>1989</v>
      </c>
      <c r="AHI3" s="1967"/>
      <c r="AHJ3" s="1967"/>
      <c r="AHK3" s="1968"/>
      <c r="AHM3" s="2"/>
      <c r="AHN3" s="844" t="s">
        <v>20</v>
      </c>
      <c r="AHO3" s="1966" t="s">
        <v>528</v>
      </c>
      <c r="AHP3" s="1967"/>
      <c r="AHQ3" s="1967"/>
      <c r="AHR3" s="1968"/>
      <c r="AHU3" s="844" t="s">
        <v>20</v>
      </c>
      <c r="AHV3" s="1998" t="s">
        <v>1990</v>
      </c>
      <c r="AHW3" s="1999"/>
      <c r="AHX3" s="1999"/>
      <c r="AHY3" s="2000"/>
      <c r="AIA3" s="2"/>
      <c r="AIB3" s="844" t="s">
        <v>20</v>
      </c>
      <c r="AIC3" s="1966" t="s">
        <v>1991</v>
      </c>
      <c r="AID3" s="1967"/>
      <c r="AIE3" s="1967"/>
      <c r="AIF3" s="1968"/>
      <c r="AIH3" s="2"/>
      <c r="AII3" s="844" t="s">
        <v>20</v>
      </c>
      <c r="AIJ3" s="1966" t="s">
        <v>609</v>
      </c>
      <c r="AIK3" s="1967"/>
      <c r="AIL3" s="1967"/>
      <c r="AIM3" s="1968"/>
    </row>
    <row r="4" spans="1:924" ht="19.5" thickBot="1">
      <c r="A4" s="2"/>
      <c r="B4" s="844"/>
      <c r="C4" s="286"/>
      <c r="D4" s="286"/>
      <c r="E4" s="286"/>
      <c r="F4" s="286"/>
      <c r="H4" s="2"/>
      <c r="I4" s="844"/>
      <c r="J4" s="286"/>
      <c r="K4" s="67"/>
      <c r="L4" s="286"/>
      <c r="M4" s="286"/>
      <c r="P4" s="844"/>
      <c r="Q4" s="286"/>
      <c r="R4" s="67"/>
      <c r="S4" s="286"/>
      <c r="T4" s="286"/>
      <c r="V4" s="2"/>
      <c r="W4" s="844"/>
      <c r="X4" s="286"/>
      <c r="Y4" s="67"/>
      <c r="Z4" s="286"/>
      <c r="AA4" s="286"/>
      <c r="AC4" s="2"/>
      <c r="AD4" s="844"/>
      <c r="AE4" s="286"/>
      <c r="AF4" s="67"/>
      <c r="AG4" s="286"/>
      <c r="AH4" s="286"/>
      <c r="AJ4" s="2"/>
      <c r="AK4" s="844"/>
      <c r="AL4" s="310"/>
      <c r="AM4" s="310"/>
      <c r="AN4" s="310"/>
      <c r="AO4" s="310"/>
      <c r="AQ4" s="577"/>
      <c r="AR4" s="844"/>
      <c r="AS4" s="286"/>
      <c r="AT4" s="286"/>
      <c r="AU4" s="286"/>
      <c r="AV4" s="286"/>
      <c r="AX4" s="2"/>
      <c r="AY4" s="844"/>
      <c r="AZ4" s="286"/>
      <c r="BA4" s="286"/>
      <c r="BB4" s="286"/>
      <c r="BC4" s="286"/>
      <c r="BE4" s="577"/>
      <c r="BF4" s="844"/>
      <c r="BG4" s="286"/>
      <c r="BH4" s="286"/>
      <c r="BI4" s="286"/>
      <c r="BJ4" s="286"/>
      <c r="BL4" s="2"/>
      <c r="BM4" s="844"/>
      <c r="BN4" s="286"/>
      <c r="BO4" s="286" t="s">
        <v>1992</v>
      </c>
      <c r="BP4" s="286"/>
      <c r="BQ4" s="286"/>
      <c r="BS4" s="2"/>
      <c r="BT4" s="844"/>
      <c r="BU4" s="286"/>
      <c r="BV4" s="286" t="s">
        <v>1992</v>
      </c>
      <c r="BW4" s="286"/>
      <c r="BX4" s="286"/>
      <c r="BZ4" s="2"/>
      <c r="CA4" s="844"/>
      <c r="CB4" s="286"/>
      <c r="CC4" s="286"/>
      <c r="CD4" s="286"/>
      <c r="CE4" s="67"/>
      <c r="CG4" s="2"/>
      <c r="CH4" s="844"/>
      <c r="CI4" s="286"/>
      <c r="CJ4" s="286"/>
      <c r="CK4" s="286"/>
      <c r="CL4" s="67"/>
      <c r="CN4" s="2"/>
      <c r="CO4" s="844"/>
      <c r="CP4" s="286"/>
      <c r="CQ4" s="286"/>
      <c r="CR4" s="286"/>
      <c r="CS4" s="67"/>
      <c r="CU4" s="2"/>
      <c r="CV4" s="844"/>
      <c r="CW4" s="286"/>
      <c r="CX4" s="286"/>
      <c r="CY4" s="286"/>
      <c r="CZ4" s="67"/>
      <c r="DC4" s="844"/>
      <c r="DD4" s="286"/>
      <c r="DE4" s="286"/>
      <c r="DF4" s="286"/>
      <c r="DG4" s="67"/>
      <c r="DI4" s="2"/>
      <c r="DJ4" s="844"/>
      <c r="DK4" s="286"/>
      <c r="DL4" s="286"/>
      <c r="DM4" s="286"/>
      <c r="DN4" s="286"/>
      <c r="DP4" s="2"/>
      <c r="DQ4" s="844"/>
      <c r="DR4" s="286"/>
      <c r="DS4" s="286"/>
      <c r="DT4" s="286"/>
      <c r="DU4" s="67"/>
      <c r="DW4" s="2"/>
      <c r="DX4" s="844"/>
      <c r="DY4" s="286"/>
      <c r="DZ4" s="286"/>
      <c r="EA4" s="286"/>
      <c r="EB4" s="67"/>
      <c r="ED4" s="2"/>
      <c r="EE4" s="844"/>
      <c r="EF4" s="286"/>
      <c r="EG4" s="286"/>
      <c r="EH4" s="286"/>
      <c r="EI4" s="67"/>
      <c r="EK4" s="2"/>
      <c r="EL4" s="844"/>
      <c r="EM4" s="286"/>
      <c r="EN4" s="286"/>
      <c r="EO4" s="286"/>
      <c r="EP4" s="67"/>
      <c r="ER4" s="2"/>
      <c r="ES4" s="844"/>
      <c r="ET4" s="286"/>
      <c r="EU4" s="286"/>
      <c r="EV4" s="286"/>
      <c r="EW4" s="67"/>
      <c r="EY4" s="2"/>
      <c r="EZ4" s="844"/>
      <c r="FA4" s="286"/>
      <c r="FB4" s="286"/>
      <c r="FC4" s="286"/>
      <c r="FD4" s="67"/>
      <c r="FF4" s="2"/>
      <c r="FG4" s="844"/>
      <c r="FH4" s="286"/>
      <c r="FI4" s="286" t="s">
        <v>1993</v>
      </c>
      <c r="FJ4" s="286"/>
      <c r="FK4" s="67"/>
      <c r="FM4" s="2"/>
      <c r="FN4" s="844"/>
      <c r="FO4" s="286"/>
      <c r="FP4" s="286"/>
      <c r="FQ4" s="286"/>
      <c r="FR4" s="67"/>
      <c r="FT4" s="793"/>
      <c r="FU4" s="800"/>
      <c r="FV4" s="801"/>
      <c r="FW4" s="801"/>
      <c r="FX4" s="801"/>
      <c r="FY4" s="801"/>
      <c r="GA4" s="2"/>
      <c r="GB4" s="844"/>
      <c r="GC4" s="286"/>
      <c r="GD4" s="286"/>
      <c r="GE4" s="286"/>
      <c r="GF4" s="67"/>
      <c r="GH4" s="2"/>
      <c r="GI4" s="844"/>
      <c r="GJ4" s="286"/>
      <c r="GK4" s="286"/>
      <c r="GL4" s="286"/>
      <c r="GM4" s="67"/>
      <c r="GO4" s="2"/>
      <c r="GP4" s="844"/>
      <c r="GQ4" s="286"/>
      <c r="GR4" s="286"/>
      <c r="GS4" s="286"/>
      <c r="GT4" s="67"/>
      <c r="GV4" s="2"/>
      <c r="GW4" s="844"/>
      <c r="GX4" s="286"/>
      <c r="GY4" s="286"/>
      <c r="GZ4" s="286"/>
      <c r="HA4" s="67"/>
      <c r="HC4" s="2"/>
      <c r="HD4" s="844"/>
      <c r="HE4" s="286"/>
      <c r="HF4" s="286"/>
      <c r="HG4" s="286"/>
      <c r="HH4" s="67"/>
      <c r="HJ4" s="2"/>
      <c r="HK4" s="844"/>
      <c r="HL4" s="286"/>
      <c r="HM4" s="286"/>
      <c r="HN4" s="286"/>
      <c r="HO4" s="67"/>
      <c r="HQ4" s="2"/>
      <c r="HR4" s="844"/>
      <c r="HS4" s="286"/>
      <c r="HT4" s="286"/>
      <c r="HU4" s="286"/>
      <c r="HV4" s="67"/>
      <c r="HX4" s="2"/>
      <c r="HY4" s="844"/>
      <c r="HZ4" s="286"/>
      <c r="IA4" s="286"/>
      <c r="IB4" s="286"/>
      <c r="IC4" s="67"/>
      <c r="IE4" s="366"/>
      <c r="IF4" s="844"/>
      <c r="IG4" s="286"/>
      <c r="IH4" s="67"/>
      <c r="II4" s="286"/>
      <c r="IJ4" s="67"/>
      <c r="IL4" s="655"/>
      <c r="IM4" s="844"/>
      <c r="IN4" s="310"/>
      <c r="IO4" s="310" t="s">
        <v>201</v>
      </c>
      <c r="IP4" s="310"/>
      <c r="IQ4" s="310"/>
      <c r="IT4" s="844"/>
      <c r="IU4" s="286"/>
      <c r="IV4" s="286"/>
      <c r="IW4" s="286"/>
      <c r="IX4" s="286"/>
      <c r="IZ4" s="2"/>
      <c r="JA4" s="844"/>
      <c r="JB4" s="286"/>
      <c r="JC4" s="286"/>
      <c r="JD4" s="286"/>
      <c r="JE4" s="286"/>
      <c r="JG4" s="2"/>
      <c r="JH4" s="844"/>
      <c r="JI4" s="286"/>
      <c r="JJ4" s="286"/>
      <c r="JK4" s="286"/>
      <c r="JL4" s="286"/>
      <c r="JN4" s="2"/>
      <c r="JO4" s="844"/>
      <c r="JP4" s="67"/>
      <c r="JQ4" s="67"/>
      <c r="JR4" s="67"/>
      <c r="JS4" s="67"/>
      <c r="JU4" s="2"/>
      <c r="JV4" s="844"/>
      <c r="JW4" s="67"/>
      <c r="JX4" s="67"/>
      <c r="JY4" s="67"/>
      <c r="JZ4" s="67"/>
      <c r="KB4" s="2"/>
      <c r="KC4" s="844"/>
      <c r="KD4" s="67"/>
      <c r="KE4" s="67"/>
      <c r="KF4" s="67"/>
      <c r="KG4" s="67"/>
      <c r="KI4" s="2"/>
      <c r="KJ4" s="844"/>
      <c r="KK4" s="67"/>
      <c r="KL4" s="67"/>
      <c r="KM4" s="67"/>
      <c r="KN4" s="67"/>
      <c r="KP4" s="2"/>
      <c r="KQ4" s="844"/>
      <c r="KR4" s="286"/>
      <c r="KS4" s="286"/>
      <c r="KT4" s="286"/>
      <c r="KU4" s="286"/>
      <c r="KW4" s="2"/>
      <c r="KX4" s="844"/>
      <c r="KY4" s="286"/>
      <c r="KZ4" s="286"/>
      <c r="LA4" s="286"/>
      <c r="LB4" s="286"/>
      <c r="LD4" s="2"/>
      <c r="LE4" s="844"/>
      <c r="LF4" s="286"/>
      <c r="LG4" s="286"/>
      <c r="LH4" s="286"/>
      <c r="LI4" s="286"/>
      <c r="LK4" s="2"/>
      <c r="LL4" s="844"/>
      <c r="LM4" s="286"/>
      <c r="LN4" s="286"/>
      <c r="LO4" s="286"/>
      <c r="LP4" s="286"/>
      <c r="LR4" s="2"/>
      <c r="LS4" s="844"/>
      <c r="LT4" s="286"/>
      <c r="LU4" s="286"/>
      <c r="LV4" s="286"/>
      <c r="LW4" s="286"/>
      <c r="LY4" s="2"/>
      <c r="LZ4" s="844"/>
      <c r="MA4" s="286"/>
      <c r="MB4" s="286"/>
      <c r="MC4" s="286"/>
      <c r="MD4" s="286"/>
      <c r="MF4" s="2"/>
      <c r="MG4" s="844"/>
      <c r="MH4" s="286"/>
      <c r="MI4" s="286"/>
      <c r="MJ4" s="286"/>
      <c r="MK4" s="286"/>
      <c r="MM4" s="2"/>
      <c r="MN4" s="844"/>
      <c r="MO4" s="286"/>
      <c r="MP4" s="286"/>
      <c r="MQ4" s="286"/>
      <c r="MR4" s="286"/>
      <c r="MT4" s="2"/>
      <c r="MU4" s="844"/>
      <c r="MV4" s="286"/>
      <c r="MW4" s="286"/>
      <c r="MX4" s="286"/>
      <c r="MY4" s="286"/>
      <c r="NA4" s="2"/>
      <c r="NB4" s="844"/>
      <c r="NC4" s="310"/>
      <c r="ND4" s="310" t="s">
        <v>201</v>
      </c>
      <c r="NE4" s="310"/>
      <c r="NF4" s="310"/>
      <c r="NH4" s="366"/>
      <c r="NI4" s="844"/>
      <c r="NJ4" s="286" t="s">
        <v>78</v>
      </c>
      <c r="NK4" s="918"/>
      <c r="NL4" s="286"/>
      <c r="NM4" s="286"/>
      <c r="NO4" s="577"/>
      <c r="NP4" s="844"/>
      <c r="NQ4" s="286"/>
      <c r="NR4" s="67"/>
      <c r="NS4" s="286"/>
      <c r="NT4" s="286"/>
      <c r="NV4" s="577"/>
      <c r="NW4" s="844"/>
      <c r="NX4" s="286"/>
      <c r="NY4" s="213" t="s">
        <v>1994</v>
      </c>
      <c r="NZ4" s="286"/>
      <c r="OA4" s="286"/>
      <c r="OC4" s="2"/>
      <c r="OD4" s="844"/>
      <c r="OE4" s="286"/>
      <c r="OF4" s="286"/>
      <c r="OG4" s="286"/>
      <c r="OH4" s="67"/>
      <c r="OJ4" s="2"/>
      <c r="OK4" s="844"/>
      <c r="OL4" s="286"/>
      <c r="OM4" s="286"/>
      <c r="ON4" s="286"/>
      <c r="OO4" s="67"/>
      <c r="OQ4" s="2"/>
      <c r="OR4" s="844"/>
      <c r="OS4" s="286"/>
      <c r="OT4" s="286"/>
      <c r="OU4" s="286"/>
      <c r="OV4" s="67"/>
      <c r="OX4" s="2"/>
      <c r="OY4" s="844"/>
      <c r="OZ4" s="286"/>
      <c r="PA4" s="286"/>
      <c r="PB4" s="286"/>
      <c r="PC4" s="67"/>
      <c r="PE4" s="2"/>
      <c r="PF4" s="844"/>
      <c r="PG4" s="286"/>
      <c r="PH4" s="286"/>
      <c r="PI4" s="286"/>
      <c r="PJ4" s="67"/>
      <c r="PM4" s="844"/>
      <c r="PN4" s="286"/>
      <c r="PO4" s="780"/>
      <c r="PP4" s="286"/>
      <c r="PQ4" s="286"/>
      <c r="PS4" s="2"/>
      <c r="PT4" s="844"/>
      <c r="PU4" s="286"/>
      <c r="PV4" s="67"/>
      <c r="PW4" s="286"/>
      <c r="PX4" s="286"/>
      <c r="PZ4" s="577"/>
      <c r="QA4" s="844"/>
      <c r="QB4" s="286"/>
      <c r="QC4" s="67"/>
      <c r="QD4" s="286"/>
      <c r="QE4" s="286"/>
      <c r="QG4" s="2"/>
      <c r="QH4" s="844"/>
      <c r="QI4" s="286"/>
      <c r="QJ4" s="286"/>
      <c r="QK4" s="286"/>
      <c r="QL4" s="286"/>
      <c r="QN4" s="2"/>
      <c r="QO4" s="844"/>
      <c r="QP4" s="286"/>
      <c r="QQ4" s="67"/>
      <c r="QR4" s="286"/>
      <c r="QS4" s="67"/>
      <c r="QU4" s="2"/>
      <c r="QV4" s="844"/>
      <c r="QW4" s="286"/>
      <c r="QX4" s="67"/>
      <c r="QY4" s="286"/>
      <c r="QZ4" s="67"/>
      <c r="RB4" s="2"/>
      <c r="RC4" s="844"/>
      <c r="RD4" s="286"/>
      <c r="RE4" s="67"/>
      <c r="RF4" s="286"/>
      <c r="RG4" s="67"/>
      <c r="RI4" s="793"/>
      <c r="RJ4" s="800"/>
      <c r="RK4" s="801"/>
      <c r="RL4" s="801"/>
      <c r="RM4" s="801"/>
      <c r="RN4" s="801"/>
      <c r="RP4" s="2"/>
      <c r="RQ4" s="844"/>
      <c r="RR4" s="286"/>
      <c r="RS4" s="67"/>
      <c r="RT4" s="286"/>
      <c r="RU4" s="67"/>
      <c r="RW4" s="2"/>
      <c r="RX4" s="844"/>
      <c r="RY4" s="286"/>
      <c r="RZ4" s="67"/>
      <c r="SA4" s="286"/>
      <c r="SB4" s="286"/>
      <c r="SD4" s="366"/>
      <c r="SE4" s="844"/>
      <c r="SF4" s="286"/>
      <c r="SG4" s="573"/>
      <c r="SH4" s="286"/>
      <c r="SI4" s="286"/>
      <c r="SK4" s="2"/>
      <c r="SL4" s="844"/>
      <c r="SM4" s="286"/>
      <c r="SN4" s="286"/>
      <c r="SO4" s="286"/>
      <c r="SP4" s="67"/>
      <c r="SR4" s="2"/>
      <c r="SS4" s="844"/>
      <c r="ST4" s="286"/>
      <c r="SU4" s="286"/>
      <c r="SV4" s="286"/>
      <c r="SW4" s="67"/>
      <c r="SY4" s="2"/>
      <c r="SZ4" s="844"/>
      <c r="TA4" s="286"/>
      <c r="TB4" s="286"/>
      <c r="TC4" s="286"/>
      <c r="TD4" s="67"/>
      <c r="TF4" s="2"/>
      <c r="TG4" s="844"/>
      <c r="TH4" s="286"/>
      <c r="TI4" s="286"/>
      <c r="TJ4" s="286"/>
      <c r="TK4" s="67"/>
      <c r="TM4" s="2"/>
      <c r="TN4" s="844"/>
      <c r="TO4" s="286"/>
      <c r="TP4" s="286"/>
      <c r="TQ4" s="286"/>
      <c r="TR4" s="286"/>
      <c r="TT4" s="2"/>
      <c r="TU4" s="844"/>
      <c r="TV4" s="286"/>
      <c r="TW4" s="286"/>
      <c r="TX4" s="286"/>
      <c r="TY4" s="286"/>
      <c r="UA4" s="2"/>
      <c r="UB4" s="844"/>
      <c r="UC4" s="286"/>
      <c r="UD4" s="286"/>
      <c r="UE4" s="286"/>
      <c r="UF4" s="286"/>
      <c r="UH4" s="2"/>
      <c r="UI4" s="844"/>
      <c r="UJ4" s="286"/>
      <c r="UK4" s="286"/>
      <c r="UL4" s="286"/>
      <c r="UM4" s="286"/>
      <c r="UO4" s="2"/>
      <c r="UP4" s="844"/>
      <c r="UQ4" s="286"/>
      <c r="UR4" s="310" t="s">
        <v>201</v>
      </c>
      <c r="US4" s="286"/>
      <c r="UT4" s="286"/>
      <c r="UV4" s="2"/>
      <c r="UW4" s="844"/>
      <c r="UX4" s="286"/>
      <c r="UY4" s="286"/>
      <c r="UZ4" s="286"/>
      <c r="VA4" s="67"/>
      <c r="VC4" s="2"/>
      <c r="VD4" s="844"/>
      <c r="VE4" s="286"/>
      <c r="VF4" s="286"/>
      <c r="VG4" s="286"/>
      <c r="VH4" s="67"/>
      <c r="VJ4" s="366"/>
      <c r="VK4" s="844"/>
      <c r="VL4" s="286"/>
      <c r="VM4" s="780"/>
      <c r="VN4" s="286"/>
      <c r="VO4" s="67"/>
      <c r="VQ4" s="2"/>
      <c r="VR4" s="844"/>
      <c r="VS4" s="286"/>
      <c r="VT4" s="286" t="s">
        <v>1995</v>
      </c>
      <c r="VU4" s="286"/>
      <c r="VV4" s="67"/>
      <c r="VY4" s="844"/>
      <c r="VZ4" s="286"/>
      <c r="WA4" s="286"/>
      <c r="WB4" s="286"/>
      <c r="WC4" s="286"/>
      <c r="WE4" s="2"/>
      <c r="WF4" s="844"/>
      <c r="WG4" s="286"/>
      <c r="WH4" s="286"/>
      <c r="WI4" s="286"/>
      <c r="WJ4" s="286"/>
      <c r="WL4" s="2"/>
      <c r="WM4" s="844"/>
      <c r="WN4" s="286"/>
      <c r="WO4" s="286"/>
      <c r="WP4" s="919" t="s">
        <v>46</v>
      </c>
      <c r="WQ4" s="286"/>
      <c r="WS4" s="2"/>
      <c r="WT4" s="844"/>
      <c r="WU4" s="286"/>
      <c r="WV4" s="286"/>
      <c r="WW4" s="286"/>
      <c r="WX4" s="286"/>
      <c r="WZ4" s="2"/>
      <c r="XA4" s="844"/>
      <c r="XB4" s="286"/>
      <c r="XC4" s="286"/>
      <c r="XD4" s="286"/>
      <c r="XE4" s="286"/>
      <c r="XG4" s="2"/>
      <c r="XH4" s="844"/>
      <c r="XI4" s="286"/>
      <c r="XJ4" s="67"/>
      <c r="XK4" s="286"/>
      <c r="XL4" s="67"/>
      <c r="XN4" s="2"/>
      <c r="XO4" s="844"/>
      <c r="XP4" s="286"/>
      <c r="XQ4" s="286"/>
      <c r="XR4" s="286"/>
      <c r="XS4" s="67"/>
      <c r="XU4" s="2"/>
      <c r="XV4" s="844"/>
      <c r="XW4" s="286"/>
      <c r="XX4" s="286"/>
      <c r="XY4" s="286"/>
      <c r="XZ4" s="67"/>
      <c r="YB4" s="577"/>
      <c r="YC4" s="844"/>
      <c r="YD4" s="286"/>
      <c r="YE4" s="573"/>
      <c r="YF4" s="286"/>
      <c r="YG4" s="67"/>
      <c r="YI4" s="577"/>
      <c r="YJ4" s="844"/>
      <c r="YK4" s="286"/>
      <c r="YL4" s="780"/>
      <c r="YM4" s="286"/>
      <c r="YN4" s="286"/>
      <c r="YP4" s="366"/>
      <c r="YQ4" s="844"/>
      <c r="YR4" s="286"/>
      <c r="YS4" s="573"/>
      <c r="YT4" s="286"/>
      <c r="YU4" s="67"/>
      <c r="YW4" s="2"/>
      <c r="YX4" s="844"/>
      <c r="YY4" s="286"/>
      <c r="YZ4" s="286"/>
      <c r="ZA4" s="286"/>
      <c r="ZB4" s="67"/>
      <c r="ZD4" s="2"/>
      <c r="ZE4" s="844"/>
      <c r="ZF4" s="286"/>
      <c r="ZG4" s="286" t="s">
        <v>1996</v>
      </c>
      <c r="ZH4" s="286"/>
      <c r="ZI4" s="67"/>
      <c r="ZK4" s="793"/>
      <c r="ZL4" s="800"/>
      <c r="ZM4" s="801"/>
      <c r="ZN4" s="801"/>
      <c r="ZO4" s="801"/>
      <c r="ZP4" s="801"/>
      <c r="ZR4" s="2"/>
      <c r="ZS4" s="844"/>
      <c r="ZT4" s="286"/>
      <c r="ZU4" s="286"/>
      <c r="ZV4" s="286"/>
      <c r="ZW4" s="67"/>
      <c r="ZY4" s="2"/>
      <c r="ZZ4" s="844"/>
      <c r="AAA4" s="286"/>
      <c r="AAB4" s="286"/>
      <c r="AAC4" s="286"/>
      <c r="AAD4" s="67"/>
      <c r="AAF4" s="2"/>
      <c r="AAG4" s="844"/>
      <c r="AAH4" s="286"/>
      <c r="AAI4" s="286"/>
      <c r="AAJ4" s="286"/>
      <c r="AAK4" s="286"/>
      <c r="AAM4" s="366"/>
      <c r="AAN4" s="844"/>
      <c r="AAO4" s="286"/>
      <c r="AAP4" s="780"/>
      <c r="AAQ4" s="286"/>
      <c r="AAR4" s="286"/>
      <c r="AAU4" s="844"/>
      <c r="AAV4" s="286"/>
      <c r="AAW4" s="286"/>
      <c r="AAX4" s="286"/>
      <c r="AAY4" s="286"/>
      <c r="ABA4" s="2"/>
      <c r="ABB4" s="844"/>
      <c r="ABC4" s="286"/>
      <c r="ABD4" s="286"/>
      <c r="ABE4" s="286"/>
      <c r="ABF4" s="286"/>
      <c r="ABH4" s="2"/>
      <c r="ABI4" s="844"/>
      <c r="ABJ4" s="286"/>
      <c r="ABK4" s="286"/>
      <c r="ABL4" s="286"/>
      <c r="ABM4" s="286"/>
      <c r="ABO4" s="2"/>
      <c r="ABP4" s="844"/>
      <c r="ABQ4" s="286"/>
      <c r="ABR4" s="286"/>
      <c r="ABS4" s="286"/>
      <c r="ABT4" s="286"/>
      <c r="ABV4" s="2"/>
      <c r="ABW4" s="844"/>
      <c r="ABX4" s="286"/>
      <c r="ABY4" s="286"/>
      <c r="ABZ4" s="286"/>
      <c r="ACA4" s="286"/>
      <c r="ACC4" s="2"/>
      <c r="ACD4" s="844"/>
      <c r="ACE4" s="286"/>
      <c r="ACF4" s="286"/>
      <c r="ACG4" s="286"/>
      <c r="ACH4" s="286"/>
      <c r="ACJ4" s="2"/>
      <c r="ACK4" s="844"/>
      <c r="ACL4" s="286"/>
      <c r="ACM4" s="286"/>
      <c r="ACN4" s="286"/>
      <c r="ACO4" s="286"/>
      <c r="ACQ4" s="2"/>
      <c r="ACR4" s="844"/>
      <c r="ACS4" s="286"/>
      <c r="ACT4" s="286"/>
      <c r="ACU4" s="286"/>
      <c r="ACV4" s="286"/>
      <c r="ACX4" s="2"/>
      <c r="ACY4" s="844"/>
      <c r="ACZ4" s="286"/>
      <c r="ADA4" s="286"/>
      <c r="ADB4" s="286"/>
      <c r="ADC4" s="286"/>
      <c r="ADE4" s="2"/>
      <c r="ADF4" s="844"/>
      <c r="ADG4" s="286"/>
      <c r="ADH4" s="286"/>
      <c r="ADI4" s="286"/>
      <c r="ADJ4" s="67"/>
      <c r="ADL4" s="2"/>
      <c r="ADM4" s="844"/>
      <c r="ADN4" s="286"/>
      <c r="ADO4" s="286"/>
      <c r="ADP4" s="286"/>
      <c r="ADQ4" s="286"/>
      <c r="ADS4" s="2"/>
      <c r="ADT4" s="844"/>
      <c r="ADU4" s="286"/>
      <c r="ADV4" s="286"/>
      <c r="ADW4" s="286"/>
      <c r="ADX4" s="286"/>
      <c r="ADZ4" s="2"/>
      <c r="AEA4" s="844"/>
      <c r="AEB4" s="286"/>
      <c r="AEC4" s="286"/>
      <c r="AED4" s="286"/>
      <c r="AEE4" s="286"/>
      <c r="AEG4" s="2"/>
      <c r="AEH4" s="844"/>
      <c r="AEI4" s="286"/>
      <c r="AEJ4" s="286"/>
      <c r="AEK4" s="286"/>
      <c r="AEL4" s="67"/>
      <c r="AEN4" s="2"/>
      <c r="AEO4" s="844"/>
      <c r="AEP4" s="286"/>
      <c r="AEQ4" s="286"/>
      <c r="AER4" s="286"/>
      <c r="AES4" s="286"/>
      <c r="AEU4" s="2"/>
      <c r="AEV4" s="844"/>
      <c r="AEW4" s="286"/>
      <c r="AEX4" s="286"/>
      <c r="AEY4" s="286"/>
      <c r="AEZ4" s="286"/>
      <c r="AFB4" s="2"/>
      <c r="AFC4" s="844"/>
      <c r="AFD4" s="286"/>
      <c r="AFE4" s="310"/>
      <c r="AFF4" s="310"/>
      <c r="AFG4" s="286"/>
      <c r="AFI4" s="2"/>
      <c r="AFJ4" s="844"/>
      <c r="AFK4" s="286"/>
      <c r="AFL4" s="67"/>
      <c r="AFM4" s="67"/>
      <c r="AFN4" s="286"/>
      <c r="AFP4" s="2"/>
      <c r="AFQ4" s="844"/>
      <c r="AFR4" s="286"/>
      <c r="AFS4" s="67"/>
      <c r="AFT4" s="67"/>
      <c r="AFU4" s="286"/>
      <c r="AFW4" s="2"/>
      <c r="AFX4" s="844"/>
      <c r="AFY4" s="286"/>
      <c r="AFZ4" s="67"/>
      <c r="AGA4" s="67"/>
      <c r="AGB4" s="286"/>
      <c r="AGD4" s="2"/>
      <c r="AGE4" s="844"/>
      <c r="AGF4" s="286"/>
      <c r="AGG4" s="67"/>
      <c r="AGH4" s="67"/>
      <c r="AGI4" s="286"/>
      <c r="AGK4" s="2"/>
      <c r="AGL4" s="844"/>
      <c r="AGM4" s="286"/>
      <c r="AGN4" s="67"/>
      <c r="AGO4" s="67"/>
      <c r="AGP4" s="286"/>
      <c r="AGR4" s="2"/>
      <c r="AGS4" s="844"/>
      <c r="AGT4" s="286"/>
      <c r="AGU4" s="67"/>
      <c r="AGV4" s="67"/>
      <c r="AGW4" s="286"/>
      <c r="AGY4" s="2"/>
      <c r="AGZ4" s="844"/>
      <c r="AHA4" s="2001"/>
      <c r="AHB4" s="2001"/>
      <c r="AHC4" s="286"/>
      <c r="AHD4" s="286"/>
      <c r="AHF4" s="2"/>
      <c r="AHG4" s="844"/>
      <c r="AHH4" s="2001"/>
      <c r="AHI4" s="2001"/>
      <c r="AHJ4" s="286"/>
      <c r="AHK4" s="286"/>
      <c r="AHM4" s="2"/>
      <c r="AHN4" s="844"/>
      <c r="AHO4" s="2001"/>
      <c r="AHP4" s="2001"/>
      <c r="AHQ4" s="286"/>
      <c r="AHR4" s="286"/>
      <c r="AHT4" s="2"/>
      <c r="AHU4" s="844"/>
      <c r="AHV4" s="286"/>
      <c r="AHW4" s="286"/>
      <c r="AHX4" s="286"/>
      <c r="AHY4" s="286"/>
      <c r="AIA4" s="2"/>
      <c r="AIB4" s="844"/>
      <c r="AIC4" s="286"/>
      <c r="AID4" s="67"/>
      <c r="AIE4" s="286"/>
      <c r="AIF4" s="67"/>
      <c r="AIH4" s="2"/>
      <c r="AII4" s="844"/>
      <c r="AIJ4" s="2001"/>
      <c r="AIK4" s="2001"/>
      <c r="AIL4" s="286"/>
      <c r="AIM4" s="286"/>
    </row>
    <row r="5" spans="1:924" ht="46.5" customHeight="1" thickTop="1" thickBot="1">
      <c r="A5" s="11" t="s">
        <v>0</v>
      </c>
      <c r="B5" s="12" t="s">
        <v>18</v>
      </c>
      <c r="C5" s="13" t="s">
        <v>2</v>
      </c>
      <c r="D5" s="31"/>
      <c r="E5" s="13" t="s">
        <v>19</v>
      </c>
      <c r="F5" s="14" t="s">
        <v>8</v>
      </c>
      <c r="H5" s="11" t="s">
        <v>0</v>
      </c>
      <c r="I5" s="12" t="s">
        <v>18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18</v>
      </c>
      <c r="Q5" s="13" t="s">
        <v>2</v>
      </c>
      <c r="R5" s="31" t="s">
        <v>33</v>
      </c>
      <c r="S5" s="13" t="s">
        <v>19</v>
      </c>
      <c r="T5" s="14" t="s">
        <v>8</v>
      </c>
      <c r="V5" s="11" t="s">
        <v>0</v>
      </c>
      <c r="W5" s="12" t="s">
        <v>18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18</v>
      </c>
      <c r="AE5" s="13" t="s">
        <v>2</v>
      </c>
      <c r="AF5" s="31" t="s">
        <v>33</v>
      </c>
      <c r="AG5" s="13" t="s">
        <v>19</v>
      </c>
      <c r="AH5" s="14" t="s">
        <v>8</v>
      </c>
      <c r="AJ5" s="11" t="s">
        <v>0</v>
      </c>
      <c r="AK5" s="12" t="s">
        <v>18</v>
      </c>
      <c r="AL5" s="13" t="s">
        <v>2</v>
      </c>
      <c r="AM5" s="31" t="s">
        <v>33</v>
      </c>
      <c r="AN5" s="13" t="s">
        <v>19</v>
      </c>
      <c r="AO5" s="14" t="s">
        <v>8</v>
      </c>
      <c r="AQ5" s="667" t="s">
        <v>0</v>
      </c>
      <c r="AR5" s="12" t="s">
        <v>18</v>
      </c>
      <c r="AS5" s="13" t="s">
        <v>2</v>
      </c>
      <c r="AT5" s="31" t="s">
        <v>33</v>
      </c>
      <c r="AU5" s="13" t="s">
        <v>19</v>
      </c>
      <c r="AV5" s="14" t="s">
        <v>8</v>
      </c>
      <c r="AX5" s="11" t="s">
        <v>0</v>
      </c>
      <c r="AY5" s="12" t="s">
        <v>18</v>
      </c>
      <c r="AZ5" s="13" t="s">
        <v>2</v>
      </c>
      <c r="BA5" s="31" t="s">
        <v>33</v>
      </c>
      <c r="BB5" s="13" t="s">
        <v>19</v>
      </c>
      <c r="BC5" s="14" t="s">
        <v>8</v>
      </c>
      <c r="BE5" s="667" t="s">
        <v>0</v>
      </c>
      <c r="BF5" s="12" t="s">
        <v>18</v>
      </c>
      <c r="BG5" s="13" t="s">
        <v>78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18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18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18</v>
      </c>
      <c r="CB5" s="13" t="s">
        <v>2</v>
      </c>
      <c r="CC5" s="42" t="s">
        <v>33</v>
      </c>
      <c r="CD5" s="13" t="s">
        <v>19</v>
      </c>
      <c r="CE5" s="14" t="s">
        <v>8</v>
      </c>
      <c r="CG5" s="11" t="s">
        <v>0</v>
      </c>
      <c r="CH5" s="12" t="s">
        <v>18</v>
      </c>
      <c r="CI5" s="13" t="s">
        <v>2</v>
      </c>
      <c r="CJ5" s="42" t="s">
        <v>33</v>
      </c>
      <c r="CK5" s="13" t="s">
        <v>19</v>
      </c>
      <c r="CL5" s="14" t="s">
        <v>8</v>
      </c>
      <c r="CN5" s="11" t="s">
        <v>0</v>
      </c>
      <c r="CO5" s="12" t="s">
        <v>18</v>
      </c>
      <c r="CP5" s="13" t="s">
        <v>2</v>
      </c>
      <c r="CQ5" s="42" t="s">
        <v>33</v>
      </c>
      <c r="CR5" s="13" t="s">
        <v>19</v>
      </c>
      <c r="CS5" s="14" t="s">
        <v>8</v>
      </c>
      <c r="CU5" s="11" t="s">
        <v>0</v>
      </c>
      <c r="CV5" s="12" t="s">
        <v>18</v>
      </c>
      <c r="CW5" s="13" t="s">
        <v>2</v>
      </c>
      <c r="CX5" s="42" t="s">
        <v>33</v>
      </c>
      <c r="CY5" s="13" t="s">
        <v>19</v>
      </c>
      <c r="CZ5" s="14" t="s">
        <v>8</v>
      </c>
      <c r="DB5" s="11" t="s">
        <v>0</v>
      </c>
      <c r="DC5" s="12" t="s">
        <v>18</v>
      </c>
      <c r="DD5" s="13" t="s">
        <v>2</v>
      </c>
      <c r="DE5" s="42" t="s">
        <v>33</v>
      </c>
      <c r="DF5" s="13" t="s">
        <v>19</v>
      </c>
      <c r="DG5" s="14" t="s">
        <v>8</v>
      </c>
      <c r="DI5" s="11" t="s">
        <v>0</v>
      </c>
      <c r="DJ5" s="920" t="s">
        <v>18</v>
      </c>
      <c r="DK5" s="82" t="s">
        <v>2</v>
      </c>
      <c r="DL5" s="921" t="s">
        <v>33</v>
      </c>
      <c r="DM5" s="13" t="s">
        <v>19</v>
      </c>
      <c r="DN5" s="14" t="s">
        <v>8</v>
      </c>
      <c r="DP5" s="11" t="s">
        <v>0</v>
      </c>
      <c r="DQ5" s="12" t="s">
        <v>18</v>
      </c>
      <c r="DR5" s="13" t="s">
        <v>2</v>
      </c>
      <c r="DS5" s="42" t="s">
        <v>33</v>
      </c>
      <c r="DT5" s="13" t="s">
        <v>19</v>
      </c>
      <c r="DU5" s="14" t="s">
        <v>8</v>
      </c>
      <c r="DW5" s="11" t="s">
        <v>0</v>
      </c>
      <c r="DX5" s="12" t="s">
        <v>18</v>
      </c>
      <c r="DY5" s="13" t="s">
        <v>2</v>
      </c>
      <c r="DZ5" s="42" t="s">
        <v>33</v>
      </c>
      <c r="EA5" s="13" t="s">
        <v>19</v>
      </c>
      <c r="EB5" s="14" t="s">
        <v>8</v>
      </c>
      <c r="ED5" s="11" t="s">
        <v>0</v>
      </c>
      <c r="EE5" s="12" t="s">
        <v>18</v>
      </c>
      <c r="EF5" s="13" t="s">
        <v>2</v>
      </c>
      <c r="EG5" s="42" t="s">
        <v>33</v>
      </c>
      <c r="EH5" s="13" t="s">
        <v>19</v>
      </c>
      <c r="EI5" s="14" t="s">
        <v>8</v>
      </c>
      <c r="EK5" s="11" t="s">
        <v>0</v>
      </c>
      <c r="EL5" s="12" t="s">
        <v>18</v>
      </c>
      <c r="EM5" s="13" t="s">
        <v>2</v>
      </c>
      <c r="EN5" s="42" t="s">
        <v>33</v>
      </c>
      <c r="EO5" s="13" t="s">
        <v>19</v>
      </c>
      <c r="EP5" s="14" t="s">
        <v>8</v>
      </c>
      <c r="ER5" s="11" t="s">
        <v>0</v>
      </c>
      <c r="ES5" s="12" t="s">
        <v>18</v>
      </c>
      <c r="ET5" s="13" t="s">
        <v>2</v>
      </c>
      <c r="EU5" s="42" t="s">
        <v>33</v>
      </c>
      <c r="EV5" s="13" t="s">
        <v>19</v>
      </c>
      <c r="EW5" s="14" t="s">
        <v>8</v>
      </c>
      <c r="EY5" s="11" t="s">
        <v>0</v>
      </c>
      <c r="EZ5" s="12" t="s">
        <v>18</v>
      </c>
      <c r="FA5" s="13" t="s">
        <v>2</v>
      </c>
      <c r="FB5" s="42" t="s">
        <v>33</v>
      </c>
      <c r="FC5" s="13" t="s">
        <v>19</v>
      </c>
      <c r="FD5" s="14" t="s">
        <v>8</v>
      </c>
      <c r="FF5" s="11" t="s">
        <v>0</v>
      </c>
      <c r="FG5" s="12" t="s">
        <v>18</v>
      </c>
      <c r="FH5" s="13" t="s">
        <v>2</v>
      </c>
      <c r="FI5" s="42" t="s">
        <v>33</v>
      </c>
      <c r="FJ5" s="13" t="s">
        <v>19</v>
      </c>
      <c r="FK5" s="14" t="s">
        <v>8</v>
      </c>
      <c r="FM5" s="11" t="s">
        <v>0</v>
      </c>
      <c r="FN5" s="12" t="s">
        <v>18</v>
      </c>
      <c r="FO5" s="13" t="s">
        <v>2</v>
      </c>
      <c r="FP5" s="42" t="s">
        <v>33</v>
      </c>
      <c r="FQ5" s="13" t="s">
        <v>19</v>
      </c>
      <c r="FR5" s="14" t="s">
        <v>8</v>
      </c>
      <c r="FT5" s="802" t="s">
        <v>0</v>
      </c>
      <c r="FU5" s="803" t="s">
        <v>18</v>
      </c>
      <c r="FV5" s="804" t="s">
        <v>2</v>
      </c>
      <c r="FW5" s="922" t="s">
        <v>33</v>
      </c>
      <c r="FX5" s="804" t="s">
        <v>19</v>
      </c>
      <c r="FY5" s="806" t="s">
        <v>8</v>
      </c>
      <c r="GA5" s="11" t="s">
        <v>0</v>
      </c>
      <c r="GB5" s="12" t="s">
        <v>18</v>
      </c>
      <c r="GC5" s="13" t="s">
        <v>2</v>
      </c>
      <c r="GD5" s="31" t="s">
        <v>33</v>
      </c>
      <c r="GE5" s="13" t="s">
        <v>19</v>
      </c>
      <c r="GF5" s="14" t="s">
        <v>8</v>
      </c>
      <c r="GH5" s="11" t="s">
        <v>0</v>
      </c>
      <c r="GI5" s="12" t="s">
        <v>18</v>
      </c>
      <c r="GJ5" s="13" t="s">
        <v>2</v>
      </c>
      <c r="GK5" s="31" t="s">
        <v>33</v>
      </c>
      <c r="GL5" s="13" t="s">
        <v>19</v>
      </c>
      <c r="GM5" s="14" t="s">
        <v>8</v>
      </c>
      <c r="GO5" s="11" t="s">
        <v>0</v>
      </c>
      <c r="GP5" s="12" t="s">
        <v>18</v>
      </c>
      <c r="GQ5" s="13" t="s">
        <v>2</v>
      </c>
      <c r="GR5" s="31" t="s">
        <v>33</v>
      </c>
      <c r="GS5" s="13" t="s">
        <v>19</v>
      </c>
      <c r="GT5" s="14" t="s">
        <v>8</v>
      </c>
      <c r="GV5" s="11" t="s">
        <v>0</v>
      </c>
      <c r="GW5" s="12" t="s">
        <v>18</v>
      </c>
      <c r="GX5" s="13" t="s">
        <v>2</v>
      </c>
      <c r="GY5" s="31" t="s">
        <v>33</v>
      </c>
      <c r="GZ5" s="13" t="s">
        <v>19</v>
      </c>
      <c r="HA5" s="14" t="s">
        <v>8</v>
      </c>
      <c r="HC5" s="11" t="s">
        <v>0</v>
      </c>
      <c r="HD5" s="12" t="s">
        <v>18</v>
      </c>
      <c r="HE5" s="13" t="s">
        <v>2</v>
      </c>
      <c r="HF5" s="31" t="s">
        <v>33</v>
      </c>
      <c r="HG5" s="13" t="s">
        <v>19</v>
      </c>
      <c r="HH5" s="14" t="s">
        <v>8</v>
      </c>
      <c r="HJ5" s="11" t="s">
        <v>0</v>
      </c>
      <c r="HK5" s="12" t="s">
        <v>18</v>
      </c>
      <c r="HL5" s="13" t="s">
        <v>2</v>
      </c>
      <c r="HM5" s="31" t="s">
        <v>33</v>
      </c>
      <c r="HN5" s="13" t="s">
        <v>19</v>
      </c>
      <c r="HO5" s="14" t="s">
        <v>8</v>
      </c>
      <c r="HQ5" s="11" t="s">
        <v>0</v>
      </c>
      <c r="HR5" s="12" t="s">
        <v>18</v>
      </c>
      <c r="HS5" s="13" t="s">
        <v>2</v>
      </c>
      <c r="HT5" s="31" t="s">
        <v>33</v>
      </c>
      <c r="HU5" s="13" t="s">
        <v>19</v>
      </c>
      <c r="HV5" s="14" t="s">
        <v>8</v>
      </c>
      <c r="HX5" s="11" t="s">
        <v>0</v>
      </c>
      <c r="HY5" s="12" t="s">
        <v>18</v>
      </c>
      <c r="HZ5" s="13" t="s">
        <v>2</v>
      </c>
      <c r="IA5" s="31" t="s">
        <v>33</v>
      </c>
      <c r="IB5" s="13" t="s">
        <v>19</v>
      </c>
      <c r="IC5" s="14" t="s">
        <v>8</v>
      </c>
      <c r="IE5" s="665" t="s">
        <v>0</v>
      </c>
      <c r="IF5" s="12" t="s">
        <v>18</v>
      </c>
      <c r="IG5" s="13" t="s">
        <v>2</v>
      </c>
      <c r="IH5" s="31" t="s">
        <v>33</v>
      </c>
      <c r="II5" s="13" t="s">
        <v>19</v>
      </c>
      <c r="IJ5" s="14" t="s">
        <v>8</v>
      </c>
      <c r="IL5" s="923" t="s">
        <v>0</v>
      </c>
      <c r="IM5" s="12" t="s">
        <v>18</v>
      </c>
      <c r="IN5" s="13" t="s">
        <v>2</v>
      </c>
      <c r="IO5" s="31" t="s">
        <v>33</v>
      </c>
      <c r="IP5" s="13" t="s">
        <v>19</v>
      </c>
      <c r="IQ5" s="14" t="s">
        <v>8</v>
      </c>
      <c r="IS5" s="11" t="s">
        <v>0</v>
      </c>
      <c r="IT5" s="12" t="s">
        <v>18</v>
      </c>
      <c r="IU5" s="13" t="s">
        <v>2</v>
      </c>
      <c r="IV5" s="31" t="s">
        <v>33</v>
      </c>
      <c r="IW5" s="13" t="s">
        <v>19</v>
      </c>
      <c r="IX5" s="14" t="s">
        <v>8</v>
      </c>
      <c r="IZ5" s="11" t="s">
        <v>0</v>
      </c>
      <c r="JA5" s="12" t="s">
        <v>18</v>
      </c>
      <c r="JB5" s="13" t="s">
        <v>2</v>
      </c>
      <c r="JC5" s="31" t="s">
        <v>33</v>
      </c>
      <c r="JD5" s="13" t="s">
        <v>19</v>
      </c>
      <c r="JE5" s="14" t="s">
        <v>8</v>
      </c>
      <c r="JG5" s="11" t="s">
        <v>0</v>
      </c>
      <c r="JH5" s="12" t="s">
        <v>18</v>
      </c>
      <c r="JI5" s="13" t="s">
        <v>2</v>
      </c>
      <c r="JJ5" s="31" t="s">
        <v>33</v>
      </c>
      <c r="JK5" s="13" t="s">
        <v>19</v>
      </c>
      <c r="JL5" s="14" t="s">
        <v>8</v>
      </c>
      <c r="JN5" s="11" t="s">
        <v>0</v>
      </c>
      <c r="JO5" s="12" t="s">
        <v>18</v>
      </c>
      <c r="JP5" s="13" t="s">
        <v>2</v>
      </c>
      <c r="JQ5" s="31" t="s">
        <v>33</v>
      </c>
      <c r="JR5" s="13" t="s">
        <v>19</v>
      </c>
      <c r="JS5" s="14" t="s">
        <v>8</v>
      </c>
      <c r="JU5" s="11" t="s">
        <v>0</v>
      </c>
      <c r="JV5" s="12" t="s">
        <v>18</v>
      </c>
      <c r="JW5" s="13" t="s">
        <v>2</v>
      </c>
      <c r="JX5" s="31" t="s">
        <v>33</v>
      </c>
      <c r="JY5" s="13" t="s">
        <v>19</v>
      </c>
      <c r="JZ5" s="14" t="s">
        <v>8</v>
      </c>
      <c r="KB5" s="11" t="s">
        <v>0</v>
      </c>
      <c r="KC5" s="12" t="s">
        <v>18</v>
      </c>
      <c r="KD5" s="13" t="s">
        <v>1997</v>
      </c>
      <c r="KE5" s="31" t="s">
        <v>33</v>
      </c>
      <c r="KF5" s="13" t="s">
        <v>19</v>
      </c>
      <c r="KG5" s="14" t="s">
        <v>8</v>
      </c>
      <c r="KI5" s="11" t="s">
        <v>0</v>
      </c>
      <c r="KJ5" s="12" t="s">
        <v>18</v>
      </c>
      <c r="KK5" s="13" t="s">
        <v>1997</v>
      </c>
      <c r="KL5" s="31" t="s">
        <v>33</v>
      </c>
      <c r="KM5" s="13" t="s">
        <v>19</v>
      </c>
      <c r="KN5" s="14" t="s">
        <v>8</v>
      </c>
      <c r="KP5" s="11" t="s">
        <v>0</v>
      </c>
      <c r="KQ5" s="12" t="s">
        <v>18</v>
      </c>
      <c r="KR5" s="13" t="s">
        <v>2</v>
      </c>
      <c r="KS5" s="31" t="s">
        <v>33</v>
      </c>
      <c r="KT5" s="13" t="s">
        <v>19</v>
      </c>
      <c r="KU5" s="14" t="s">
        <v>8</v>
      </c>
      <c r="KW5" s="11" t="s">
        <v>0</v>
      </c>
      <c r="KX5" s="12" t="s">
        <v>18</v>
      </c>
      <c r="KY5" s="13" t="s">
        <v>2</v>
      </c>
      <c r="KZ5" s="31" t="s">
        <v>33</v>
      </c>
      <c r="LA5" s="13" t="s">
        <v>19</v>
      </c>
      <c r="LB5" s="14" t="s">
        <v>8</v>
      </c>
      <c r="LD5" s="11" t="s">
        <v>0</v>
      </c>
      <c r="LE5" s="12" t="s">
        <v>18</v>
      </c>
      <c r="LF5" s="13" t="s">
        <v>2</v>
      </c>
      <c r="LG5" s="31" t="s">
        <v>33</v>
      </c>
      <c r="LH5" s="13" t="s">
        <v>19</v>
      </c>
      <c r="LI5" s="14" t="s">
        <v>8</v>
      </c>
      <c r="LK5" s="11" t="s">
        <v>0</v>
      </c>
      <c r="LL5" s="12" t="s">
        <v>18</v>
      </c>
      <c r="LM5" s="13" t="s">
        <v>2</v>
      </c>
      <c r="LN5" s="31" t="s">
        <v>33</v>
      </c>
      <c r="LO5" s="13" t="s">
        <v>19</v>
      </c>
      <c r="LP5" s="14" t="s">
        <v>8</v>
      </c>
      <c r="LR5" s="11" t="s">
        <v>0</v>
      </c>
      <c r="LS5" s="12" t="s">
        <v>18</v>
      </c>
      <c r="LT5" s="13" t="s">
        <v>2</v>
      </c>
      <c r="LU5" s="31" t="s">
        <v>33</v>
      </c>
      <c r="LV5" s="13" t="s">
        <v>19</v>
      </c>
      <c r="LW5" s="14" t="s">
        <v>8</v>
      </c>
      <c r="LY5" s="11" t="s">
        <v>0</v>
      </c>
      <c r="LZ5" s="12" t="s">
        <v>18</v>
      </c>
      <c r="MA5" s="13" t="s">
        <v>2</v>
      </c>
      <c r="MB5" s="31" t="s">
        <v>33</v>
      </c>
      <c r="MC5" s="13" t="s">
        <v>19</v>
      </c>
      <c r="MD5" s="14" t="s">
        <v>8</v>
      </c>
      <c r="MF5" s="11" t="s">
        <v>0</v>
      </c>
      <c r="MG5" s="12" t="s">
        <v>18</v>
      </c>
      <c r="MH5" s="13" t="s">
        <v>2</v>
      </c>
      <c r="MI5" s="31" t="s">
        <v>33</v>
      </c>
      <c r="MJ5" s="13" t="s">
        <v>19</v>
      </c>
      <c r="MK5" s="14" t="s">
        <v>8</v>
      </c>
      <c r="MM5" s="11" t="s">
        <v>0</v>
      </c>
      <c r="MN5" s="12" t="s">
        <v>18</v>
      </c>
      <c r="MO5" s="13" t="s">
        <v>2</v>
      </c>
      <c r="MP5" s="31" t="s">
        <v>33</v>
      </c>
      <c r="MQ5" s="13" t="s">
        <v>19</v>
      </c>
      <c r="MR5" s="14" t="s">
        <v>8</v>
      </c>
      <c r="MT5" s="11" t="s">
        <v>0</v>
      </c>
      <c r="MU5" s="12" t="s">
        <v>18</v>
      </c>
      <c r="MV5" s="13" t="s">
        <v>2</v>
      </c>
      <c r="MW5" s="31" t="s">
        <v>33</v>
      </c>
      <c r="MX5" s="13" t="s">
        <v>19</v>
      </c>
      <c r="MY5" s="14" t="s">
        <v>8</v>
      </c>
      <c r="NA5" s="11" t="s">
        <v>0</v>
      </c>
      <c r="NB5" s="12" t="s">
        <v>18</v>
      </c>
      <c r="NC5" s="13" t="s">
        <v>2</v>
      </c>
      <c r="ND5" s="31" t="s">
        <v>33</v>
      </c>
      <c r="NE5" s="13" t="s">
        <v>19</v>
      </c>
      <c r="NF5" s="14" t="s">
        <v>8</v>
      </c>
      <c r="NH5" s="665" t="s">
        <v>0</v>
      </c>
      <c r="NI5" s="12" t="s">
        <v>18</v>
      </c>
      <c r="NJ5" s="13" t="s">
        <v>2</v>
      </c>
      <c r="NK5" s="924" t="s">
        <v>33</v>
      </c>
      <c r="NL5" s="13" t="s">
        <v>19</v>
      </c>
      <c r="NM5" s="14" t="s">
        <v>8</v>
      </c>
      <c r="NO5" s="667" t="s">
        <v>0</v>
      </c>
      <c r="NP5" s="12" t="s">
        <v>18</v>
      </c>
      <c r="NQ5" s="13" t="s">
        <v>2</v>
      </c>
      <c r="NR5" s="31" t="s">
        <v>33</v>
      </c>
      <c r="NS5" s="13" t="s">
        <v>19</v>
      </c>
      <c r="NT5" s="14" t="s">
        <v>8</v>
      </c>
      <c r="NV5" s="667" t="s">
        <v>0</v>
      </c>
      <c r="NW5" s="12" t="s">
        <v>18</v>
      </c>
      <c r="NX5" s="13" t="s">
        <v>2</v>
      </c>
      <c r="NY5" s="31" t="s">
        <v>33</v>
      </c>
      <c r="NZ5" s="13" t="s">
        <v>19</v>
      </c>
      <c r="OA5" s="14" t="s">
        <v>8</v>
      </c>
      <c r="OC5" s="11" t="s">
        <v>0</v>
      </c>
      <c r="OD5" s="12" t="s">
        <v>18</v>
      </c>
      <c r="OE5" s="13" t="s">
        <v>2</v>
      </c>
      <c r="OF5" s="31" t="s">
        <v>33</v>
      </c>
      <c r="OG5" s="13" t="s">
        <v>19</v>
      </c>
      <c r="OH5" s="14" t="s">
        <v>8</v>
      </c>
      <c r="OJ5" s="11" t="s">
        <v>0</v>
      </c>
      <c r="OK5" s="12" t="s">
        <v>18</v>
      </c>
      <c r="OL5" s="13" t="s">
        <v>2</v>
      </c>
      <c r="OM5" s="31" t="s">
        <v>33</v>
      </c>
      <c r="ON5" s="13" t="s">
        <v>19</v>
      </c>
      <c r="OO5" s="14" t="s">
        <v>8</v>
      </c>
      <c r="OQ5" s="11" t="s">
        <v>0</v>
      </c>
      <c r="OR5" s="12" t="s">
        <v>18</v>
      </c>
      <c r="OS5" s="13" t="s">
        <v>2</v>
      </c>
      <c r="OT5" s="31" t="s">
        <v>33</v>
      </c>
      <c r="OU5" s="13" t="s">
        <v>19</v>
      </c>
      <c r="OV5" s="14" t="s">
        <v>8</v>
      </c>
      <c r="OX5" s="11" t="s">
        <v>0</v>
      </c>
      <c r="OY5" s="12" t="s">
        <v>18</v>
      </c>
      <c r="OZ5" s="13" t="s">
        <v>2</v>
      </c>
      <c r="PA5" s="31" t="s">
        <v>33</v>
      </c>
      <c r="PB5" s="13" t="s">
        <v>19</v>
      </c>
      <c r="PC5" s="14" t="s">
        <v>8</v>
      </c>
      <c r="PE5" s="11" t="s">
        <v>0</v>
      </c>
      <c r="PF5" s="12" t="s">
        <v>18</v>
      </c>
      <c r="PG5" s="13" t="s">
        <v>2</v>
      </c>
      <c r="PH5" s="31" t="s">
        <v>33</v>
      </c>
      <c r="PI5" s="13" t="s">
        <v>19</v>
      </c>
      <c r="PJ5" s="14" t="s">
        <v>8</v>
      </c>
      <c r="PL5" s="925" t="s">
        <v>0</v>
      </c>
      <c r="PM5" s="12" t="s">
        <v>18</v>
      </c>
      <c r="PN5" s="13" t="s">
        <v>2</v>
      </c>
      <c r="PO5" s="924" t="s">
        <v>33</v>
      </c>
      <c r="PP5" s="13" t="s">
        <v>19</v>
      </c>
      <c r="PQ5" s="14" t="s">
        <v>8</v>
      </c>
      <c r="PS5" s="11" t="s">
        <v>0</v>
      </c>
      <c r="PT5" s="12" t="s">
        <v>18</v>
      </c>
      <c r="PU5" s="13" t="s">
        <v>2</v>
      </c>
      <c r="PV5" s="31" t="s">
        <v>33</v>
      </c>
      <c r="PW5" s="13" t="s">
        <v>19</v>
      </c>
      <c r="PX5" s="14" t="s">
        <v>8</v>
      </c>
      <c r="PZ5" s="667" t="s">
        <v>0</v>
      </c>
      <c r="QA5" s="12" t="s">
        <v>18</v>
      </c>
      <c r="QB5" s="13" t="s">
        <v>2</v>
      </c>
      <c r="QC5" s="31" t="s">
        <v>33</v>
      </c>
      <c r="QD5" s="13" t="s">
        <v>19</v>
      </c>
      <c r="QE5" s="14" t="s">
        <v>8</v>
      </c>
      <c r="QG5" s="11" t="s">
        <v>0</v>
      </c>
      <c r="QH5" s="12" t="s">
        <v>18</v>
      </c>
      <c r="QI5" s="13" t="s">
        <v>2</v>
      </c>
      <c r="QJ5" s="31" t="s">
        <v>33</v>
      </c>
      <c r="QK5" s="13" t="s">
        <v>19</v>
      </c>
      <c r="QL5" s="14" t="s">
        <v>8</v>
      </c>
      <c r="QN5" s="11" t="s">
        <v>0</v>
      </c>
      <c r="QO5" s="12" t="s">
        <v>18</v>
      </c>
      <c r="QP5" s="13" t="s">
        <v>2</v>
      </c>
      <c r="QQ5" s="31" t="s">
        <v>33</v>
      </c>
      <c r="QR5" s="13" t="s">
        <v>19</v>
      </c>
      <c r="QS5" s="14" t="s">
        <v>8</v>
      </c>
      <c r="QU5" s="11" t="s">
        <v>0</v>
      </c>
      <c r="QV5" s="12" t="s">
        <v>18</v>
      </c>
      <c r="QW5" s="13" t="s">
        <v>2</v>
      </c>
      <c r="QX5" s="31" t="s">
        <v>33</v>
      </c>
      <c r="QY5" s="13" t="s">
        <v>19</v>
      </c>
      <c r="QZ5" s="14" t="s">
        <v>8</v>
      </c>
      <c r="RB5" s="11" t="s">
        <v>0</v>
      </c>
      <c r="RC5" s="12" t="s">
        <v>18</v>
      </c>
      <c r="RD5" s="13" t="s">
        <v>2</v>
      </c>
      <c r="RE5" s="31" t="s">
        <v>33</v>
      </c>
      <c r="RF5" s="13" t="s">
        <v>19</v>
      </c>
      <c r="RG5" s="14" t="s">
        <v>8</v>
      </c>
      <c r="RI5" s="802" t="s">
        <v>0</v>
      </c>
      <c r="RJ5" s="803" t="s">
        <v>18</v>
      </c>
      <c r="RK5" s="804" t="s">
        <v>2</v>
      </c>
      <c r="RL5" s="805" t="s">
        <v>33</v>
      </c>
      <c r="RM5" s="804" t="s">
        <v>19</v>
      </c>
      <c r="RN5" s="806" t="s">
        <v>8</v>
      </c>
      <c r="RP5" s="11" t="s">
        <v>0</v>
      </c>
      <c r="RQ5" s="12" t="s">
        <v>18</v>
      </c>
      <c r="RR5" s="13" t="s">
        <v>2</v>
      </c>
      <c r="RS5" s="31" t="s">
        <v>33</v>
      </c>
      <c r="RT5" s="13" t="s">
        <v>19</v>
      </c>
      <c r="RU5" s="14" t="s">
        <v>8</v>
      </c>
      <c r="RW5" s="11" t="s">
        <v>0</v>
      </c>
      <c r="RX5" s="12" t="s">
        <v>18</v>
      </c>
      <c r="RY5" s="13" t="s">
        <v>2</v>
      </c>
      <c r="RZ5" s="31" t="s">
        <v>33</v>
      </c>
      <c r="SA5" s="13" t="s">
        <v>19</v>
      </c>
      <c r="SB5" s="14" t="s">
        <v>8</v>
      </c>
      <c r="SD5" s="665" t="s">
        <v>0</v>
      </c>
      <c r="SE5" s="12" t="s">
        <v>18</v>
      </c>
      <c r="SF5" s="13" t="s">
        <v>2</v>
      </c>
      <c r="SG5" s="926" t="s">
        <v>33</v>
      </c>
      <c r="SH5" s="13" t="s">
        <v>19</v>
      </c>
      <c r="SI5" s="14" t="s">
        <v>8</v>
      </c>
      <c r="SK5" s="11" t="s">
        <v>0</v>
      </c>
      <c r="SL5" s="12" t="s">
        <v>18</v>
      </c>
      <c r="SM5" s="13" t="s">
        <v>2</v>
      </c>
      <c r="SN5" s="31" t="s">
        <v>33</v>
      </c>
      <c r="SO5" s="13" t="s">
        <v>19</v>
      </c>
      <c r="SP5" s="927" t="s">
        <v>8</v>
      </c>
      <c r="SR5" s="11" t="s">
        <v>0</v>
      </c>
      <c r="SS5" s="12" t="s">
        <v>18</v>
      </c>
      <c r="ST5" s="13" t="s">
        <v>2</v>
      </c>
      <c r="SU5" s="31" t="s">
        <v>33</v>
      </c>
      <c r="SV5" s="13" t="s">
        <v>19</v>
      </c>
      <c r="SW5" s="927" t="s">
        <v>8</v>
      </c>
      <c r="SY5" s="11" t="s">
        <v>0</v>
      </c>
      <c r="SZ5" s="12" t="s">
        <v>18</v>
      </c>
      <c r="TA5" s="13" t="s">
        <v>2</v>
      </c>
      <c r="TB5" s="31" t="s">
        <v>33</v>
      </c>
      <c r="TC5" s="13" t="s">
        <v>19</v>
      </c>
      <c r="TD5" s="927" t="s">
        <v>8</v>
      </c>
      <c r="TF5" s="11" t="s">
        <v>0</v>
      </c>
      <c r="TG5" s="12" t="s">
        <v>18</v>
      </c>
      <c r="TH5" s="13" t="s">
        <v>2</v>
      </c>
      <c r="TI5" s="31" t="s">
        <v>33</v>
      </c>
      <c r="TJ5" s="13" t="s">
        <v>19</v>
      </c>
      <c r="TK5" s="14" t="s">
        <v>8</v>
      </c>
      <c r="TM5" s="11" t="s">
        <v>0</v>
      </c>
      <c r="TN5" s="12" t="s">
        <v>18</v>
      </c>
      <c r="TO5" s="13" t="s">
        <v>2</v>
      </c>
      <c r="TP5" s="31" t="s">
        <v>33</v>
      </c>
      <c r="TQ5" s="13" t="s">
        <v>19</v>
      </c>
      <c r="TR5" s="14" t="s">
        <v>8</v>
      </c>
      <c r="TT5" s="11" t="s">
        <v>0</v>
      </c>
      <c r="TU5" s="12" t="s">
        <v>18</v>
      </c>
      <c r="TV5" s="13" t="s">
        <v>2</v>
      </c>
      <c r="TW5" s="31" t="s">
        <v>33</v>
      </c>
      <c r="TX5" s="13" t="s">
        <v>19</v>
      </c>
      <c r="TY5" s="14" t="s">
        <v>8</v>
      </c>
      <c r="UA5" s="11" t="s">
        <v>0</v>
      </c>
      <c r="UB5" s="12" t="s">
        <v>18</v>
      </c>
      <c r="UC5" s="13" t="s">
        <v>2</v>
      </c>
      <c r="UD5" s="31" t="s">
        <v>33</v>
      </c>
      <c r="UE5" s="13" t="s">
        <v>19</v>
      </c>
      <c r="UF5" s="14" t="s">
        <v>8</v>
      </c>
      <c r="UH5" s="11" t="s">
        <v>0</v>
      </c>
      <c r="UI5" s="12" t="s">
        <v>18</v>
      </c>
      <c r="UJ5" s="13" t="s">
        <v>2</v>
      </c>
      <c r="UK5" s="31" t="s">
        <v>33</v>
      </c>
      <c r="UL5" s="13" t="s">
        <v>19</v>
      </c>
      <c r="UM5" s="14" t="s">
        <v>8</v>
      </c>
      <c r="UO5" s="11" t="s">
        <v>0</v>
      </c>
      <c r="UP5" s="12" t="s">
        <v>18</v>
      </c>
      <c r="UQ5" s="13" t="s">
        <v>2</v>
      </c>
      <c r="UR5" s="31" t="s">
        <v>33</v>
      </c>
      <c r="US5" s="13" t="s">
        <v>19</v>
      </c>
      <c r="UT5" s="14" t="s">
        <v>8</v>
      </c>
      <c r="UV5" s="11" t="s">
        <v>0</v>
      </c>
      <c r="UW5" s="12" t="s">
        <v>18</v>
      </c>
      <c r="UX5" s="13" t="s">
        <v>2</v>
      </c>
      <c r="UY5" s="31" t="s">
        <v>33</v>
      </c>
      <c r="UZ5" s="13" t="s">
        <v>19</v>
      </c>
      <c r="VA5" s="14" t="s">
        <v>8</v>
      </c>
      <c r="VC5" s="11" t="s">
        <v>0</v>
      </c>
      <c r="VD5" s="12" t="s">
        <v>18</v>
      </c>
      <c r="VE5" s="13" t="s">
        <v>2</v>
      </c>
      <c r="VF5" s="31" t="s">
        <v>33</v>
      </c>
      <c r="VG5" s="13" t="s">
        <v>19</v>
      </c>
      <c r="VH5" s="14" t="s">
        <v>8</v>
      </c>
      <c r="VJ5" s="665" t="s">
        <v>0</v>
      </c>
      <c r="VK5" s="12" t="s">
        <v>18</v>
      </c>
      <c r="VL5" s="13" t="s">
        <v>2</v>
      </c>
      <c r="VM5" s="924" t="s">
        <v>33</v>
      </c>
      <c r="VN5" s="13" t="s">
        <v>19</v>
      </c>
      <c r="VO5" s="14" t="s">
        <v>8</v>
      </c>
      <c r="VQ5" s="11" t="s">
        <v>0</v>
      </c>
      <c r="VR5" s="12" t="s">
        <v>18</v>
      </c>
      <c r="VS5" s="13" t="s">
        <v>2</v>
      </c>
      <c r="VT5" s="31" t="s">
        <v>33</v>
      </c>
      <c r="VU5" s="13" t="s">
        <v>19</v>
      </c>
      <c r="VV5" s="14" t="s">
        <v>8</v>
      </c>
      <c r="VX5" s="11" t="s">
        <v>0</v>
      </c>
      <c r="VY5" s="12" t="s">
        <v>18</v>
      </c>
      <c r="VZ5" s="13" t="s">
        <v>2</v>
      </c>
      <c r="WA5" s="31" t="s">
        <v>33</v>
      </c>
      <c r="WB5" s="13" t="s">
        <v>19</v>
      </c>
      <c r="WC5" s="14" t="s">
        <v>8</v>
      </c>
      <c r="WE5" s="11" t="s">
        <v>0</v>
      </c>
      <c r="WF5" s="12" t="s">
        <v>18</v>
      </c>
      <c r="WG5" s="13" t="s">
        <v>2</v>
      </c>
      <c r="WH5" s="31" t="s">
        <v>33</v>
      </c>
      <c r="WI5" s="13" t="s">
        <v>19</v>
      </c>
      <c r="WJ5" s="14" t="s">
        <v>8</v>
      </c>
      <c r="WL5" s="11" t="s">
        <v>0</v>
      </c>
      <c r="WM5" s="12" t="s">
        <v>18</v>
      </c>
      <c r="WN5" s="13" t="s">
        <v>2</v>
      </c>
      <c r="WO5" s="31" t="s">
        <v>33</v>
      </c>
      <c r="WP5" s="13" t="s">
        <v>19</v>
      </c>
      <c r="WQ5" s="14" t="s">
        <v>8</v>
      </c>
      <c r="WS5" s="11" t="s">
        <v>0</v>
      </c>
      <c r="WT5" s="12" t="s">
        <v>18</v>
      </c>
      <c r="WU5" s="13" t="s">
        <v>2</v>
      </c>
      <c r="WV5" s="31" t="s">
        <v>33</v>
      </c>
      <c r="WW5" s="13" t="s">
        <v>19</v>
      </c>
      <c r="WX5" s="14" t="s">
        <v>8</v>
      </c>
      <c r="WZ5" s="11" t="s">
        <v>0</v>
      </c>
      <c r="XA5" s="12" t="s">
        <v>18</v>
      </c>
      <c r="XB5" s="13" t="s">
        <v>2</v>
      </c>
      <c r="XC5" s="31" t="s">
        <v>33</v>
      </c>
      <c r="XD5" s="13" t="s">
        <v>19</v>
      </c>
      <c r="XE5" s="14" t="s">
        <v>8</v>
      </c>
      <c r="XG5" s="11" t="s">
        <v>0</v>
      </c>
      <c r="XH5" s="12" t="s">
        <v>18</v>
      </c>
      <c r="XI5" s="13" t="s">
        <v>2</v>
      </c>
      <c r="XJ5" s="31" t="s">
        <v>33</v>
      </c>
      <c r="XK5" s="13" t="s">
        <v>19</v>
      </c>
      <c r="XL5" s="14" t="s">
        <v>8</v>
      </c>
      <c r="XN5" s="11" t="s">
        <v>0</v>
      </c>
      <c r="XO5" s="12" t="s">
        <v>18</v>
      </c>
      <c r="XP5" s="13" t="s">
        <v>2</v>
      </c>
      <c r="XQ5" s="31" t="s">
        <v>33</v>
      </c>
      <c r="XR5" s="13" t="s">
        <v>19</v>
      </c>
      <c r="XS5" s="14" t="s">
        <v>8</v>
      </c>
      <c r="XU5" s="11" t="s">
        <v>0</v>
      </c>
      <c r="XV5" s="12" t="s">
        <v>18</v>
      </c>
      <c r="XW5" s="13" t="s">
        <v>2</v>
      </c>
      <c r="XX5" s="31" t="s">
        <v>33</v>
      </c>
      <c r="XY5" s="13" t="s">
        <v>19</v>
      </c>
      <c r="XZ5" s="14" t="s">
        <v>8</v>
      </c>
      <c r="YB5" s="667" t="s">
        <v>0</v>
      </c>
      <c r="YC5" s="12" t="s">
        <v>18</v>
      </c>
      <c r="YD5" s="13" t="s">
        <v>2</v>
      </c>
      <c r="YE5" s="926" t="s">
        <v>33</v>
      </c>
      <c r="YF5" s="13" t="s">
        <v>19</v>
      </c>
      <c r="YG5" s="14" t="s">
        <v>8</v>
      </c>
      <c r="YI5" s="667" t="s">
        <v>0</v>
      </c>
      <c r="YJ5" s="12" t="s">
        <v>18</v>
      </c>
      <c r="YK5" s="13" t="s">
        <v>2</v>
      </c>
      <c r="YL5" s="924" t="s">
        <v>33</v>
      </c>
      <c r="YM5" s="13" t="s">
        <v>19</v>
      </c>
      <c r="YN5" s="14" t="s">
        <v>8</v>
      </c>
      <c r="YP5" s="665" t="s">
        <v>0</v>
      </c>
      <c r="YQ5" s="12" t="s">
        <v>18</v>
      </c>
      <c r="YR5" s="13" t="s">
        <v>2</v>
      </c>
      <c r="YS5" s="926" t="s">
        <v>33</v>
      </c>
      <c r="YT5" s="13" t="s">
        <v>19</v>
      </c>
      <c r="YU5" s="14" t="s">
        <v>8</v>
      </c>
      <c r="YW5" s="11" t="s">
        <v>0</v>
      </c>
      <c r="YX5" s="12" t="s">
        <v>18</v>
      </c>
      <c r="YY5" s="13" t="s">
        <v>2</v>
      </c>
      <c r="YZ5" s="31" t="s">
        <v>33</v>
      </c>
      <c r="ZA5" s="13" t="s">
        <v>19</v>
      </c>
      <c r="ZB5" s="14" t="s">
        <v>8</v>
      </c>
      <c r="ZD5" s="11" t="s">
        <v>0</v>
      </c>
      <c r="ZE5" s="12" t="s">
        <v>18</v>
      </c>
      <c r="ZF5" s="13" t="s">
        <v>2</v>
      </c>
      <c r="ZG5" s="31" t="s">
        <v>33</v>
      </c>
      <c r="ZH5" s="13" t="s">
        <v>19</v>
      </c>
      <c r="ZI5" s="14" t="s">
        <v>8</v>
      </c>
      <c r="ZK5" s="802" t="s">
        <v>0</v>
      </c>
      <c r="ZL5" s="803" t="s">
        <v>18</v>
      </c>
      <c r="ZM5" s="804" t="s">
        <v>2</v>
      </c>
      <c r="ZN5" s="805" t="s">
        <v>33</v>
      </c>
      <c r="ZO5" s="804" t="s">
        <v>19</v>
      </c>
      <c r="ZP5" s="806" t="s">
        <v>8</v>
      </c>
      <c r="ZR5" s="11" t="s">
        <v>0</v>
      </c>
      <c r="ZS5" s="12" t="s">
        <v>18</v>
      </c>
      <c r="ZT5" s="13" t="s">
        <v>2</v>
      </c>
      <c r="ZU5" s="31" t="s">
        <v>33</v>
      </c>
      <c r="ZV5" s="13" t="s">
        <v>19</v>
      </c>
      <c r="ZW5" s="14" t="s">
        <v>8</v>
      </c>
      <c r="ZY5" s="11" t="s">
        <v>0</v>
      </c>
      <c r="ZZ5" s="12" t="s">
        <v>18</v>
      </c>
      <c r="AAA5" s="13" t="s">
        <v>2</v>
      </c>
      <c r="AAB5" s="31" t="s">
        <v>33</v>
      </c>
      <c r="AAC5" s="13" t="s">
        <v>19</v>
      </c>
      <c r="AAD5" s="14" t="s">
        <v>8</v>
      </c>
      <c r="AAF5" s="11" t="s">
        <v>0</v>
      </c>
      <c r="AAG5" s="12" t="s">
        <v>18</v>
      </c>
      <c r="AAH5" s="13" t="s">
        <v>2</v>
      </c>
      <c r="AAI5" s="31" t="s">
        <v>33</v>
      </c>
      <c r="AAJ5" s="13" t="s">
        <v>19</v>
      </c>
      <c r="AAK5" s="14" t="s">
        <v>8</v>
      </c>
      <c r="AAM5" s="665" t="s">
        <v>0</v>
      </c>
      <c r="AAN5" s="12" t="s">
        <v>18</v>
      </c>
      <c r="AAO5" s="13" t="s">
        <v>2</v>
      </c>
      <c r="AAP5" s="924" t="s">
        <v>33</v>
      </c>
      <c r="AAQ5" s="13" t="s">
        <v>19</v>
      </c>
      <c r="AAR5" s="14" t="s">
        <v>8</v>
      </c>
      <c r="AAT5" s="11" t="s">
        <v>0</v>
      </c>
      <c r="AAU5" s="12" t="s">
        <v>18</v>
      </c>
      <c r="AAV5" s="13" t="s">
        <v>2</v>
      </c>
      <c r="AAW5" s="31" t="s">
        <v>33</v>
      </c>
      <c r="AAX5" s="13" t="s">
        <v>19</v>
      </c>
      <c r="AAY5" s="14" t="s">
        <v>8</v>
      </c>
      <c r="ABA5" s="11" t="s">
        <v>0</v>
      </c>
      <c r="ABB5" s="12" t="s">
        <v>18</v>
      </c>
      <c r="ABC5" s="13" t="s">
        <v>2</v>
      </c>
      <c r="ABD5" s="31" t="s">
        <v>33</v>
      </c>
      <c r="ABE5" s="13" t="s">
        <v>19</v>
      </c>
      <c r="ABF5" s="14" t="s">
        <v>8</v>
      </c>
      <c r="ABH5" s="11" t="s">
        <v>0</v>
      </c>
      <c r="ABI5" s="12" t="s">
        <v>18</v>
      </c>
      <c r="ABJ5" s="13" t="s">
        <v>2</v>
      </c>
      <c r="ABK5" s="31" t="s">
        <v>33</v>
      </c>
      <c r="ABL5" s="13" t="s">
        <v>19</v>
      </c>
      <c r="ABM5" s="14" t="s">
        <v>8</v>
      </c>
      <c r="ABO5" s="11" t="s">
        <v>0</v>
      </c>
      <c r="ABP5" s="12" t="s">
        <v>18</v>
      </c>
      <c r="ABQ5" s="13" t="s">
        <v>2</v>
      </c>
      <c r="ABR5" s="31" t="s">
        <v>33</v>
      </c>
      <c r="ABS5" s="13" t="s">
        <v>19</v>
      </c>
      <c r="ABT5" s="14" t="s">
        <v>8</v>
      </c>
      <c r="ABV5" s="11" t="s">
        <v>0</v>
      </c>
      <c r="ABW5" s="12" t="s">
        <v>18</v>
      </c>
      <c r="ABX5" s="13" t="s">
        <v>2</v>
      </c>
      <c r="ABY5" s="31" t="s">
        <v>33</v>
      </c>
      <c r="ABZ5" s="13" t="s">
        <v>19</v>
      </c>
      <c r="ACA5" s="14" t="s">
        <v>8</v>
      </c>
      <c r="ACC5" s="11" t="s">
        <v>0</v>
      </c>
      <c r="ACD5" s="12" t="s">
        <v>18</v>
      </c>
      <c r="ACE5" s="13" t="s">
        <v>2</v>
      </c>
      <c r="ACF5" s="31" t="s">
        <v>33</v>
      </c>
      <c r="ACG5" s="13" t="s">
        <v>19</v>
      </c>
      <c r="ACH5" s="14" t="s">
        <v>8</v>
      </c>
      <c r="ACJ5" s="11" t="s">
        <v>0</v>
      </c>
      <c r="ACK5" s="12" t="s">
        <v>18</v>
      </c>
      <c r="ACL5" s="13" t="s">
        <v>2</v>
      </c>
      <c r="ACM5" s="31" t="s">
        <v>33</v>
      </c>
      <c r="ACN5" s="13" t="s">
        <v>19</v>
      </c>
      <c r="ACO5" s="14" t="s">
        <v>8</v>
      </c>
      <c r="ACQ5" s="11" t="s">
        <v>0</v>
      </c>
      <c r="ACR5" s="12" t="s">
        <v>18</v>
      </c>
      <c r="ACS5" s="13" t="s">
        <v>2</v>
      </c>
      <c r="ACT5" s="31" t="s">
        <v>33</v>
      </c>
      <c r="ACU5" s="13" t="s">
        <v>19</v>
      </c>
      <c r="ACV5" s="14" t="s">
        <v>8</v>
      </c>
      <c r="ACX5" s="11" t="s">
        <v>0</v>
      </c>
      <c r="ACY5" s="12" t="s">
        <v>18</v>
      </c>
      <c r="ACZ5" s="13" t="s">
        <v>2</v>
      </c>
      <c r="ADA5" s="31" t="s">
        <v>33</v>
      </c>
      <c r="ADB5" s="13" t="s">
        <v>19</v>
      </c>
      <c r="ADC5" s="14" t="s">
        <v>8</v>
      </c>
      <c r="ADE5" s="11" t="s">
        <v>0</v>
      </c>
      <c r="ADF5" s="12" t="s">
        <v>18</v>
      </c>
      <c r="ADG5" s="13" t="s">
        <v>2</v>
      </c>
      <c r="ADH5" s="31" t="s">
        <v>33</v>
      </c>
      <c r="ADI5" s="13" t="s">
        <v>19</v>
      </c>
      <c r="ADJ5" s="14" t="s">
        <v>8</v>
      </c>
      <c r="ADL5" s="11" t="s">
        <v>0</v>
      </c>
      <c r="ADM5" s="12" t="s">
        <v>18</v>
      </c>
      <c r="ADN5" s="13" t="s">
        <v>2</v>
      </c>
      <c r="ADO5" s="31" t="s">
        <v>33</v>
      </c>
      <c r="ADP5" s="13" t="s">
        <v>19</v>
      </c>
      <c r="ADQ5" s="14" t="s">
        <v>8</v>
      </c>
      <c r="ADS5" s="11" t="s">
        <v>0</v>
      </c>
      <c r="ADT5" s="12" t="s">
        <v>18</v>
      </c>
      <c r="ADU5" s="13" t="s">
        <v>2</v>
      </c>
      <c r="ADV5" s="31" t="s">
        <v>33</v>
      </c>
      <c r="ADW5" s="13" t="s">
        <v>19</v>
      </c>
      <c r="ADX5" s="14" t="s">
        <v>8</v>
      </c>
      <c r="ADZ5" s="11" t="s">
        <v>0</v>
      </c>
      <c r="AEA5" s="12" t="s">
        <v>18</v>
      </c>
      <c r="AEB5" s="13" t="s">
        <v>2</v>
      </c>
      <c r="AEC5" s="31" t="s">
        <v>33</v>
      </c>
      <c r="AED5" s="13" t="s">
        <v>19</v>
      </c>
      <c r="AEE5" s="14" t="s">
        <v>8</v>
      </c>
      <c r="AEG5" s="11" t="s">
        <v>0</v>
      </c>
      <c r="AEH5" s="12" t="s">
        <v>18</v>
      </c>
      <c r="AEI5" s="13" t="s">
        <v>2</v>
      </c>
      <c r="AEJ5" s="31" t="s">
        <v>33</v>
      </c>
      <c r="AEK5" s="13" t="s">
        <v>19</v>
      </c>
      <c r="AEL5" s="14" t="s">
        <v>8</v>
      </c>
      <c r="AEN5" s="11" t="s">
        <v>0</v>
      </c>
      <c r="AEO5" s="12" t="s">
        <v>18</v>
      </c>
      <c r="AEP5" s="13" t="s">
        <v>2</v>
      </c>
      <c r="AEQ5" s="31" t="s">
        <v>33</v>
      </c>
      <c r="AER5" s="13" t="s">
        <v>19</v>
      </c>
      <c r="AES5" s="14" t="s">
        <v>8</v>
      </c>
      <c r="AEU5" s="11" t="s">
        <v>0</v>
      </c>
      <c r="AEV5" s="12" t="s">
        <v>18</v>
      </c>
      <c r="AEW5" s="13" t="s">
        <v>2</v>
      </c>
      <c r="AEX5" s="31" t="s">
        <v>33</v>
      </c>
      <c r="AEY5" s="13" t="s">
        <v>19</v>
      </c>
      <c r="AEZ5" s="14" t="s">
        <v>8</v>
      </c>
      <c r="AFB5" s="11" t="s">
        <v>0</v>
      </c>
      <c r="AFC5" s="12" t="s">
        <v>18</v>
      </c>
      <c r="AFD5" s="13" t="s">
        <v>2</v>
      </c>
      <c r="AFE5" s="31" t="s">
        <v>33</v>
      </c>
      <c r="AFF5" s="13" t="s">
        <v>19</v>
      </c>
      <c r="AFG5" s="14" t="s">
        <v>8</v>
      </c>
      <c r="AFI5" s="11" t="s">
        <v>0</v>
      </c>
      <c r="AFJ5" s="12" t="s">
        <v>18</v>
      </c>
      <c r="AFK5" s="13" t="s">
        <v>2</v>
      </c>
      <c r="AFL5" s="31" t="s">
        <v>33</v>
      </c>
      <c r="AFM5" s="13" t="s">
        <v>19</v>
      </c>
      <c r="AFN5" s="14" t="s">
        <v>8</v>
      </c>
      <c r="AFP5" s="11" t="s">
        <v>0</v>
      </c>
      <c r="AFQ5" s="12" t="s">
        <v>18</v>
      </c>
      <c r="AFR5" s="13" t="s">
        <v>2</v>
      </c>
      <c r="AFS5" s="31" t="s">
        <v>33</v>
      </c>
      <c r="AFT5" s="13" t="s">
        <v>19</v>
      </c>
      <c r="AFU5" s="14" t="s">
        <v>8</v>
      </c>
      <c r="AFW5" s="11" t="s">
        <v>0</v>
      </c>
      <c r="AFX5" s="12" t="s">
        <v>18</v>
      </c>
      <c r="AFY5" s="13" t="s">
        <v>2</v>
      </c>
      <c r="AFZ5" s="31" t="s">
        <v>33</v>
      </c>
      <c r="AGA5" s="13" t="s">
        <v>19</v>
      </c>
      <c r="AGB5" s="14" t="s">
        <v>8</v>
      </c>
      <c r="AGD5" s="11" t="s">
        <v>0</v>
      </c>
      <c r="AGE5" s="12" t="s">
        <v>18</v>
      </c>
      <c r="AGF5" s="13" t="s">
        <v>2</v>
      </c>
      <c r="AGG5" s="31" t="s">
        <v>33</v>
      </c>
      <c r="AGH5" s="13" t="s">
        <v>19</v>
      </c>
      <c r="AGI5" s="14" t="s">
        <v>8</v>
      </c>
      <c r="AGK5" s="11" t="s">
        <v>0</v>
      </c>
      <c r="AGL5" s="12" t="s">
        <v>18</v>
      </c>
      <c r="AGM5" s="13" t="s">
        <v>2</v>
      </c>
      <c r="AGN5" s="31" t="s">
        <v>33</v>
      </c>
      <c r="AGO5" s="13" t="s">
        <v>19</v>
      </c>
      <c r="AGP5" s="14" t="s">
        <v>8</v>
      </c>
      <c r="AGR5" s="11" t="s">
        <v>0</v>
      </c>
      <c r="AGS5" s="12" t="s">
        <v>18</v>
      </c>
      <c r="AGT5" s="13" t="s">
        <v>2</v>
      </c>
      <c r="AGU5" s="31" t="s">
        <v>33</v>
      </c>
      <c r="AGV5" s="13" t="s">
        <v>19</v>
      </c>
      <c r="AGW5" s="14" t="s">
        <v>8</v>
      </c>
      <c r="AGY5" s="11" t="s">
        <v>0</v>
      </c>
      <c r="AGZ5" s="12" t="s">
        <v>18</v>
      </c>
      <c r="AHA5" s="13" t="s">
        <v>2</v>
      </c>
      <c r="AHB5" s="31" t="s">
        <v>33</v>
      </c>
      <c r="AHC5" s="13" t="s">
        <v>19</v>
      </c>
      <c r="AHD5" s="14" t="s">
        <v>8</v>
      </c>
      <c r="AHF5" s="11" t="s">
        <v>0</v>
      </c>
      <c r="AHG5" s="12" t="s">
        <v>18</v>
      </c>
      <c r="AHH5" s="13" t="s">
        <v>2</v>
      </c>
      <c r="AHI5" s="31" t="s">
        <v>33</v>
      </c>
      <c r="AHJ5" s="13" t="s">
        <v>19</v>
      </c>
      <c r="AHK5" s="14" t="s">
        <v>8</v>
      </c>
      <c r="AHM5" s="11" t="s">
        <v>0</v>
      </c>
      <c r="AHN5" s="12" t="s">
        <v>18</v>
      </c>
      <c r="AHO5" s="13" t="s">
        <v>2</v>
      </c>
      <c r="AHP5" s="31" t="s">
        <v>33</v>
      </c>
      <c r="AHQ5" s="13" t="s">
        <v>19</v>
      </c>
      <c r="AHR5" s="14" t="s">
        <v>8</v>
      </c>
      <c r="AHT5" s="11" t="s">
        <v>0</v>
      </c>
      <c r="AHU5" s="12" t="s">
        <v>18</v>
      </c>
      <c r="AHV5" s="13" t="s">
        <v>2</v>
      </c>
      <c r="AHW5" s="31" t="s">
        <v>33</v>
      </c>
      <c r="AHX5" s="13" t="s">
        <v>19</v>
      </c>
      <c r="AHY5" s="14" t="s">
        <v>8</v>
      </c>
      <c r="AIA5" s="11" t="s">
        <v>0</v>
      </c>
      <c r="AIB5" s="12" t="s">
        <v>18</v>
      </c>
      <c r="AIC5" s="13" t="s">
        <v>2</v>
      </c>
      <c r="AID5" s="31" t="s">
        <v>33</v>
      </c>
      <c r="AIE5" s="13" t="s">
        <v>19</v>
      </c>
      <c r="AIF5" s="14" t="s">
        <v>8</v>
      </c>
      <c r="AIH5" s="11" t="s">
        <v>0</v>
      </c>
      <c r="AII5" s="12" t="s">
        <v>18</v>
      </c>
      <c r="AIJ5" s="13" t="s">
        <v>2</v>
      </c>
      <c r="AIK5" s="31" t="s">
        <v>33</v>
      </c>
      <c r="AIL5" s="13" t="s">
        <v>19</v>
      </c>
      <c r="AIM5" s="14" t="s">
        <v>8</v>
      </c>
    </row>
    <row r="6" spans="1:924" ht="15.75" thickTop="1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8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928">
        <v>39701</v>
      </c>
      <c r="AK6" s="2" t="s">
        <v>1998</v>
      </c>
      <c r="AL6" s="17">
        <v>3208.6</v>
      </c>
      <c r="AM6" s="8"/>
      <c r="AN6" s="16"/>
      <c r="AO6" s="19">
        <f>AL6-AN6</f>
        <v>3208.6</v>
      </c>
      <c r="AQ6" s="577"/>
      <c r="AR6" s="2"/>
      <c r="AS6" s="15"/>
      <c r="AT6" s="69"/>
      <c r="AU6" s="16"/>
      <c r="AV6" s="19">
        <f>AS6-AU6</f>
        <v>0</v>
      </c>
      <c r="AX6" s="143"/>
      <c r="AY6" s="27"/>
      <c r="AZ6" s="28"/>
      <c r="BA6" s="313"/>
      <c r="BB6" s="29"/>
      <c r="BC6" s="19">
        <f>AZ6-BB6</f>
        <v>0</v>
      </c>
      <c r="BE6" s="575"/>
      <c r="BF6" s="27"/>
      <c r="BG6" s="28"/>
      <c r="BH6" s="53"/>
      <c r="BI6" s="29"/>
      <c r="BJ6" s="19">
        <f>BG6-BI6</f>
        <v>0</v>
      </c>
      <c r="BL6" s="143"/>
      <c r="BM6" s="27"/>
      <c r="BN6" s="28"/>
      <c r="BO6" s="143"/>
      <c r="BP6" s="29"/>
      <c r="BQ6" s="19">
        <f>BN6-BP6</f>
        <v>0</v>
      </c>
      <c r="BS6" s="143"/>
      <c r="BT6" s="27"/>
      <c r="BU6" s="28"/>
      <c r="BV6" s="143"/>
      <c r="BW6" s="29"/>
      <c r="BX6" s="19">
        <f>BU6-BW6</f>
        <v>0</v>
      </c>
      <c r="BZ6" s="8"/>
      <c r="CA6" s="2"/>
      <c r="CB6" s="15"/>
      <c r="CC6" s="74"/>
      <c r="CD6" s="16"/>
      <c r="CE6" s="19">
        <f>CB6-CD6</f>
        <v>0</v>
      </c>
      <c r="CG6" s="8"/>
      <c r="CH6" s="2"/>
      <c r="CI6" s="15"/>
      <c r="CJ6" s="74"/>
      <c r="CK6" s="16"/>
      <c r="CL6" s="19">
        <f>CI6-CK6</f>
        <v>0</v>
      </c>
      <c r="CN6" s="8"/>
      <c r="CO6" s="2"/>
      <c r="CP6" s="15"/>
      <c r="CQ6" s="74"/>
      <c r="CR6" s="16"/>
      <c r="CS6" s="19">
        <f>CP6-CR6</f>
        <v>0</v>
      </c>
      <c r="CU6" s="8"/>
      <c r="CV6" s="2"/>
      <c r="CW6" s="15"/>
      <c r="CX6" s="74"/>
      <c r="CY6" s="16"/>
      <c r="CZ6" s="19">
        <f>CW6-CY6</f>
        <v>0</v>
      </c>
      <c r="DB6" s="8"/>
      <c r="DC6" s="2"/>
      <c r="DD6" s="15"/>
      <c r="DE6" s="74"/>
      <c r="DF6" s="16"/>
      <c r="DG6" s="19">
        <f>DD6-DF6</f>
        <v>0</v>
      </c>
      <c r="DI6" s="1"/>
      <c r="DJ6" s="27"/>
      <c r="DK6" s="929"/>
      <c r="DL6" s="143"/>
      <c r="DM6" s="15"/>
      <c r="DN6" s="19">
        <v>0</v>
      </c>
      <c r="DP6" s="8"/>
      <c r="DQ6" s="2"/>
      <c r="DR6" s="15"/>
      <c r="DS6" s="74"/>
      <c r="DT6" s="16"/>
      <c r="DU6" s="19">
        <f>DR6-DT6</f>
        <v>0</v>
      </c>
      <c r="DW6" s="8"/>
      <c r="DX6" s="2"/>
      <c r="DY6" s="15"/>
      <c r="DZ6" s="74"/>
      <c r="EA6" s="16"/>
      <c r="EB6" s="19">
        <f>DY6-EA6</f>
        <v>0</v>
      </c>
      <c r="ED6" s="8"/>
      <c r="EE6" s="2"/>
      <c r="EF6" s="15"/>
      <c r="EG6" s="74"/>
      <c r="EH6" s="16"/>
      <c r="EI6" s="19">
        <f>EF6-EH6</f>
        <v>0</v>
      </c>
      <c r="EK6" s="8"/>
      <c r="EL6" s="2"/>
      <c r="EM6" s="15"/>
      <c r="EN6" s="74"/>
      <c r="EO6" s="16"/>
      <c r="EP6" s="19">
        <f>EM6-EO6</f>
        <v>0</v>
      </c>
      <c r="ER6" s="8"/>
      <c r="ES6" s="2"/>
      <c r="ET6" s="15"/>
      <c r="EU6" s="74"/>
      <c r="EV6" s="16"/>
      <c r="EW6" s="19">
        <f>ET6-EV6</f>
        <v>0</v>
      </c>
      <c r="EY6" s="8"/>
      <c r="EZ6" s="2"/>
      <c r="FA6" s="15"/>
      <c r="FB6" s="74"/>
      <c r="FC6" s="16"/>
      <c r="FD6" s="19">
        <f>FA6-FC6</f>
        <v>0</v>
      </c>
      <c r="FF6" s="8"/>
      <c r="FG6" s="2"/>
      <c r="FH6" s="15"/>
      <c r="FI6" s="74"/>
      <c r="FJ6" s="16"/>
      <c r="FK6" s="19">
        <f>FH6-FJ6</f>
        <v>0</v>
      </c>
      <c r="FM6" s="8"/>
      <c r="FN6" s="2"/>
      <c r="FO6" s="15"/>
      <c r="FP6" s="74"/>
      <c r="FQ6" s="16"/>
      <c r="FR6" s="19">
        <f>FO6-FQ6</f>
        <v>0</v>
      </c>
      <c r="FT6" s="807">
        <v>41319</v>
      </c>
      <c r="FU6" s="793" t="s">
        <v>1999</v>
      </c>
      <c r="FV6" s="809">
        <v>2923.5</v>
      </c>
      <c r="FW6" s="930">
        <v>41321</v>
      </c>
      <c r="FX6" s="810">
        <v>2923.5</v>
      </c>
      <c r="FY6" s="811">
        <f>FV6-FX6</f>
        <v>0</v>
      </c>
      <c r="GA6" s="143"/>
      <c r="GB6" s="27"/>
      <c r="GC6" s="28"/>
      <c r="GD6" s="143"/>
      <c r="GE6" s="29"/>
      <c r="GF6" s="19">
        <f>GC6-GE6</f>
        <v>0</v>
      </c>
      <c r="GH6" s="143"/>
      <c r="GI6" s="27"/>
      <c r="GJ6" s="28"/>
      <c r="GK6" s="143"/>
      <c r="GL6" s="29"/>
      <c r="GM6" s="19">
        <f>GJ6-GL6</f>
        <v>0</v>
      </c>
      <c r="GO6" s="143"/>
      <c r="GP6" s="27"/>
      <c r="GQ6" s="28"/>
      <c r="GR6" s="143"/>
      <c r="GS6" s="29"/>
      <c r="GT6" s="19">
        <f>GQ6-GS6</f>
        <v>0</v>
      </c>
      <c r="GV6" s="8"/>
      <c r="GW6" s="2"/>
      <c r="GX6" s="15"/>
      <c r="GY6" s="8"/>
      <c r="GZ6" s="16"/>
      <c r="HA6" s="19">
        <f>GX6-GZ6</f>
        <v>0</v>
      </c>
      <c r="HC6" s="8"/>
      <c r="HD6" s="2"/>
      <c r="HE6" s="15"/>
      <c r="HF6" s="8"/>
      <c r="HG6" s="16"/>
      <c r="HH6" s="19">
        <f>HE6-HG6</f>
        <v>0</v>
      </c>
      <c r="HJ6" s="8"/>
      <c r="HK6" s="2"/>
      <c r="HL6" s="15"/>
      <c r="HM6" s="8"/>
      <c r="HN6" s="16"/>
      <c r="HO6" s="19">
        <f>HL6-HN6</f>
        <v>0</v>
      </c>
      <c r="HQ6" s="8"/>
      <c r="HR6" s="2"/>
      <c r="HS6" s="15"/>
      <c r="HT6" s="8"/>
      <c r="HU6" s="16"/>
      <c r="HV6" s="19">
        <f>HS6-HU6</f>
        <v>0</v>
      </c>
      <c r="HX6" s="8"/>
      <c r="HY6" s="2"/>
      <c r="HZ6" s="15"/>
      <c r="IA6" s="8"/>
      <c r="IB6" s="16"/>
      <c r="IC6" s="19">
        <f>HZ6-IB6</f>
        <v>0</v>
      </c>
      <c r="IE6" s="366"/>
      <c r="IF6" s="2"/>
      <c r="IG6" s="15"/>
      <c r="IH6" s="8"/>
      <c r="II6" s="16"/>
      <c r="IJ6" s="19">
        <f>IG6-II6</f>
        <v>0</v>
      </c>
      <c r="IL6" s="655"/>
      <c r="IM6" s="2"/>
      <c r="IN6" s="15"/>
      <c r="IO6" s="8"/>
      <c r="IP6" s="16"/>
      <c r="IQ6" s="19">
        <f>IN6-IP6</f>
        <v>0</v>
      </c>
      <c r="IS6" s="8"/>
      <c r="IT6" s="2"/>
      <c r="IU6" s="15"/>
      <c r="IV6" s="8"/>
      <c r="IW6" s="16"/>
      <c r="IX6" s="19">
        <f>IU6-IW6</f>
        <v>0</v>
      </c>
      <c r="IZ6" s="8"/>
      <c r="JA6" s="2"/>
      <c r="JB6" s="15"/>
      <c r="JC6" s="8"/>
      <c r="JD6" s="16"/>
      <c r="JE6" s="19">
        <f>JB6-JD6</f>
        <v>0</v>
      </c>
      <c r="JG6" s="8"/>
      <c r="JH6" s="2"/>
      <c r="JI6" s="15"/>
      <c r="JJ6" s="8"/>
      <c r="JK6" s="16"/>
      <c r="JL6" s="19">
        <f>JI6-JK6</f>
        <v>0</v>
      </c>
      <c r="JN6" s="8"/>
      <c r="JO6" s="2"/>
      <c r="JP6" s="15"/>
      <c r="JQ6" s="8"/>
      <c r="JR6" s="16"/>
      <c r="JS6" s="19">
        <f>JP6-JR6</f>
        <v>0</v>
      </c>
      <c r="JU6" s="8"/>
      <c r="JV6" s="2"/>
      <c r="JW6" s="15"/>
      <c r="JX6" s="8"/>
      <c r="JY6" s="16"/>
      <c r="JZ6" s="19">
        <f>JW6-JY6</f>
        <v>0</v>
      </c>
      <c r="KB6" s="8"/>
      <c r="KC6" s="2"/>
      <c r="KD6" s="15"/>
      <c r="KE6" s="8"/>
      <c r="KF6" s="16"/>
      <c r="KG6" s="19">
        <f>KD6-KF6</f>
        <v>0</v>
      </c>
      <c r="KI6" s="8"/>
      <c r="KJ6" s="2"/>
      <c r="KK6" s="15"/>
      <c r="KL6" s="8"/>
      <c r="KM6" s="16"/>
      <c r="KN6" s="19">
        <f>KK6-KM6</f>
        <v>0</v>
      </c>
      <c r="KP6" s="8"/>
      <c r="KQ6" s="2"/>
      <c r="KR6" s="15"/>
      <c r="KS6" s="143"/>
      <c r="KT6" s="16"/>
      <c r="KU6" s="19">
        <f>KR6-KT6</f>
        <v>0</v>
      </c>
      <c r="KW6" s="8"/>
      <c r="KX6" s="2"/>
      <c r="KY6" s="15"/>
      <c r="KZ6" s="143"/>
      <c r="LA6" s="16"/>
      <c r="LB6" s="19">
        <f>KY6-LA6</f>
        <v>0</v>
      </c>
      <c r="LD6" s="8"/>
      <c r="LE6" s="2"/>
      <c r="LF6" s="15"/>
      <c r="LG6" s="143"/>
      <c r="LH6" s="16"/>
      <c r="LI6" s="19">
        <f>LF6-LH6</f>
        <v>0</v>
      </c>
      <c r="LK6" s="8"/>
      <c r="LL6" s="2"/>
      <c r="LM6" s="15"/>
      <c r="LN6" s="143"/>
      <c r="LO6" s="16"/>
      <c r="LP6" s="19">
        <f>LM6-LO6</f>
        <v>0</v>
      </c>
      <c r="LR6" s="8"/>
      <c r="LS6" s="2"/>
      <c r="LT6" s="15"/>
      <c r="LU6" s="143"/>
      <c r="LV6" s="16"/>
      <c r="LW6" s="19">
        <f>LT6-LV6</f>
        <v>0</v>
      </c>
      <c r="LY6" s="8"/>
      <c r="LZ6" s="2"/>
      <c r="MA6" s="15"/>
      <c r="MB6" s="143"/>
      <c r="MC6" s="16"/>
      <c r="MD6" s="19">
        <f>MA6-MC6</f>
        <v>0</v>
      </c>
      <c r="MF6" s="8"/>
      <c r="MG6" s="2"/>
      <c r="MH6" s="15"/>
      <c r="MI6" s="8"/>
      <c r="MJ6" s="16"/>
      <c r="MK6" s="19">
        <f>MH6-MJ6</f>
        <v>0</v>
      </c>
      <c r="MM6" s="8"/>
      <c r="MN6" s="2"/>
      <c r="MO6" s="15"/>
      <c r="MP6" s="69"/>
      <c r="MQ6" s="16"/>
      <c r="MR6" s="19">
        <f>MO6-MQ6</f>
        <v>0</v>
      </c>
      <c r="MT6" s="8"/>
      <c r="MU6" s="2"/>
      <c r="MV6" s="15"/>
      <c r="MW6" s="69"/>
      <c r="MX6" s="16"/>
      <c r="MY6" s="19">
        <f>MV6-MX6</f>
        <v>0</v>
      </c>
      <c r="NA6" s="931"/>
      <c r="NB6" s="2"/>
      <c r="NC6" s="15"/>
      <c r="ND6" s="69"/>
      <c r="NE6" s="16"/>
      <c r="NF6" s="19">
        <f>NC6-NE6</f>
        <v>0</v>
      </c>
      <c r="NH6" s="366"/>
      <c r="NI6" s="2"/>
      <c r="NJ6" s="15"/>
      <c r="NK6" s="932"/>
      <c r="NL6" s="16"/>
      <c r="NM6" s="19">
        <f>NJ6-NL6</f>
        <v>0</v>
      </c>
      <c r="NO6" s="575"/>
      <c r="NP6" s="27"/>
      <c r="NQ6" s="25"/>
      <c r="NR6" s="143"/>
      <c r="NS6" s="29"/>
      <c r="NT6" s="168">
        <f>NQ6-NS6</f>
        <v>0</v>
      </c>
      <c r="NV6" s="933">
        <v>39717</v>
      </c>
      <c r="NW6" s="2" t="s">
        <v>1441</v>
      </c>
      <c r="NX6" s="17">
        <v>2880</v>
      </c>
      <c r="NY6" s="8">
        <v>39723</v>
      </c>
      <c r="NZ6" s="16">
        <v>2848</v>
      </c>
      <c r="OA6" s="934">
        <f>NX6-NZ6</f>
        <v>32</v>
      </c>
      <c r="OC6" s="143"/>
      <c r="OD6" s="27"/>
      <c r="OE6" s="28"/>
      <c r="OF6" s="54"/>
      <c r="OG6" s="29"/>
      <c r="OH6" s="19">
        <f>OE6-OG6</f>
        <v>0</v>
      </c>
      <c r="OJ6" s="143"/>
      <c r="OK6" s="27"/>
      <c r="OL6" s="28"/>
      <c r="OM6" s="54"/>
      <c r="ON6" s="29"/>
      <c r="OO6" s="19">
        <f>OL6-ON6</f>
        <v>0</v>
      </c>
      <c r="OQ6" s="143"/>
      <c r="OR6" s="27"/>
      <c r="OS6" s="28"/>
      <c r="OT6" s="54"/>
      <c r="OU6" s="29"/>
      <c r="OV6" s="19">
        <f>OS6-OU6</f>
        <v>0</v>
      </c>
      <c r="OX6" s="143"/>
      <c r="OY6" s="27"/>
      <c r="OZ6" s="28"/>
      <c r="PA6" s="54"/>
      <c r="PB6" s="29"/>
      <c r="PC6" s="19">
        <f>OZ6-PB6</f>
        <v>0</v>
      </c>
      <c r="PE6" s="8"/>
      <c r="PF6" s="2"/>
      <c r="PG6" s="15"/>
      <c r="PH6" s="54"/>
      <c r="PI6" s="16"/>
      <c r="PJ6" s="19">
        <f>PG6-PI6</f>
        <v>0</v>
      </c>
      <c r="PN6" s="15"/>
      <c r="PO6" s="366"/>
      <c r="PP6" s="16"/>
      <c r="PQ6" s="19">
        <f>PN6-PP6</f>
        <v>0</v>
      </c>
      <c r="PS6" s="8"/>
      <c r="PT6" s="2"/>
      <c r="PU6" s="15"/>
      <c r="PV6" s="8"/>
      <c r="PW6" s="16"/>
      <c r="PX6" s="19">
        <f>PU6-PW6</f>
        <v>0</v>
      </c>
      <c r="PZ6" s="577"/>
      <c r="QA6" s="145"/>
      <c r="QB6" s="15"/>
      <c r="QC6" s="8"/>
      <c r="QD6" s="16"/>
      <c r="QE6" s="19">
        <f>QB6-QD6</f>
        <v>0</v>
      </c>
      <c r="QG6" s="8"/>
      <c r="QH6" s="2"/>
      <c r="QI6" s="15"/>
      <c r="QJ6" s="8"/>
      <c r="QK6" s="16"/>
      <c r="QL6" s="19">
        <f>QI6-QK6</f>
        <v>0</v>
      </c>
      <c r="QN6" s="8"/>
      <c r="QO6" s="2"/>
      <c r="QP6" s="3"/>
      <c r="QQ6" s="69"/>
      <c r="QR6" s="16"/>
      <c r="QS6" s="19">
        <f>QP6-QR6</f>
        <v>0</v>
      </c>
      <c r="QU6" s="8"/>
      <c r="QV6" s="2"/>
      <c r="QW6" s="3"/>
      <c r="QX6" s="69"/>
      <c r="QY6" s="16"/>
      <c r="QZ6" s="19">
        <f>QW6-QY6</f>
        <v>0</v>
      </c>
      <c r="RB6" s="8"/>
      <c r="RC6" s="2"/>
      <c r="RD6" s="3"/>
      <c r="RE6" s="69"/>
      <c r="RF6" s="16"/>
      <c r="RG6" s="19">
        <f>RD6-RF6</f>
        <v>0</v>
      </c>
      <c r="RI6" s="807"/>
      <c r="RJ6" s="793"/>
      <c r="RK6" s="935"/>
      <c r="RL6" s="936"/>
      <c r="RM6" s="810"/>
      <c r="RN6" s="811">
        <f>RK6-RM6</f>
        <v>0</v>
      </c>
      <c r="RP6" s="8"/>
      <c r="RQ6" s="2"/>
      <c r="RR6" s="3"/>
      <c r="RS6" s="69"/>
      <c r="RT6" s="16"/>
      <c r="RU6" s="19">
        <f>RR6-RT6</f>
        <v>0</v>
      </c>
      <c r="RW6" s="8"/>
      <c r="RX6" s="2"/>
      <c r="RY6" s="15"/>
      <c r="RZ6" s="143"/>
      <c r="SA6" s="16"/>
      <c r="SB6" s="19">
        <f>RY6-SA6</f>
        <v>0</v>
      </c>
      <c r="SD6" s="685"/>
      <c r="SE6" s="27"/>
      <c r="SF6" s="28"/>
      <c r="SG6" s="575"/>
      <c r="SH6" s="29"/>
      <c r="SI6" s="45">
        <f>SF6-SH6</f>
        <v>0</v>
      </c>
      <c r="SK6" s="8"/>
      <c r="SL6" s="2"/>
      <c r="SM6" s="15"/>
      <c r="SN6" s="8"/>
      <c r="SO6" s="16"/>
      <c r="SP6" s="19">
        <f>SM6-SO6</f>
        <v>0</v>
      </c>
      <c r="SR6" s="8"/>
      <c r="SS6" s="2"/>
      <c r="ST6" s="15"/>
      <c r="SU6" s="8"/>
      <c r="SV6" s="16"/>
      <c r="SW6" s="19">
        <f>ST6-SV6</f>
        <v>0</v>
      </c>
      <c r="SY6" s="8"/>
      <c r="SZ6" s="2"/>
      <c r="TA6" s="15"/>
      <c r="TB6" s="8"/>
      <c r="TC6" s="16"/>
      <c r="TD6" s="19">
        <f>TA6-TC6</f>
        <v>0</v>
      </c>
      <c r="TF6" s="8"/>
      <c r="TG6" s="2"/>
      <c r="TH6" s="15"/>
      <c r="TI6" s="8"/>
      <c r="TJ6" s="16"/>
      <c r="TK6" s="19">
        <f>TH6-TJ6</f>
        <v>0</v>
      </c>
      <c r="TM6" s="143"/>
      <c r="TN6" s="78"/>
      <c r="TO6" s="30"/>
      <c r="TP6" s="143"/>
      <c r="TQ6" s="30"/>
      <c r="TR6" s="19">
        <f>TO6-TQ6</f>
        <v>0</v>
      </c>
      <c r="TT6" s="143"/>
      <c r="TU6" s="78"/>
      <c r="TV6" s="30"/>
      <c r="TW6" s="143"/>
      <c r="TX6" s="30"/>
      <c r="TY6" s="19">
        <f>TV6-TX6</f>
        <v>0</v>
      </c>
      <c r="UA6" s="8"/>
      <c r="UB6" s="2"/>
      <c r="UC6" s="15"/>
      <c r="UD6" s="8"/>
      <c r="UE6" s="16"/>
      <c r="UF6" s="19">
        <f>UC6-UE6</f>
        <v>0</v>
      </c>
      <c r="UH6" s="8"/>
      <c r="UI6" s="2"/>
      <c r="UJ6" s="15"/>
      <c r="UK6" s="8"/>
      <c r="UL6" s="16"/>
      <c r="UM6" s="19">
        <f>UJ6-UL6</f>
        <v>0</v>
      </c>
      <c r="UO6" s="8"/>
      <c r="UP6" s="2"/>
      <c r="UQ6" s="15"/>
      <c r="UR6" s="8"/>
      <c r="US6" s="16"/>
      <c r="UT6" s="19">
        <f>UQ6-US6</f>
        <v>0</v>
      </c>
      <c r="UV6" s="143"/>
      <c r="UW6" s="27"/>
      <c r="UX6" s="28"/>
      <c r="UY6" s="143"/>
      <c r="UZ6" s="29"/>
      <c r="VA6" s="19">
        <f>UX6-UZ6</f>
        <v>0</v>
      </c>
      <c r="VC6" s="143"/>
      <c r="VD6" s="27"/>
      <c r="VE6" s="28"/>
      <c r="VF6" s="143"/>
      <c r="VG6" s="29"/>
      <c r="VH6" s="19">
        <f>VE6-VG6</f>
        <v>0</v>
      </c>
      <c r="VJ6" s="368"/>
      <c r="VK6" s="27"/>
      <c r="VL6" s="28"/>
      <c r="VM6" s="368"/>
      <c r="VN6" s="29"/>
      <c r="VO6" s="19">
        <f>VL6-VN6</f>
        <v>0</v>
      </c>
      <c r="VQ6" s="143"/>
      <c r="VR6" s="27"/>
      <c r="VS6" s="28"/>
      <c r="VT6" s="143"/>
      <c r="VU6" s="29"/>
      <c r="VV6" s="19">
        <f>VS6-VU6</f>
        <v>0</v>
      </c>
      <c r="VX6" s="8"/>
      <c r="VZ6" s="15"/>
      <c r="WA6" s="54"/>
      <c r="WB6" s="16"/>
      <c r="WC6" s="19">
        <f>VZ6-WB6</f>
        <v>0</v>
      </c>
      <c r="WE6" s="8"/>
      <c r="WF6" s="2"/>
      <c r="WG6" s="15"/>
      <c r="WH6" s="313"/>
      <c r="WI6" s="16"/>
      <c r="WJ6" s="19">
        <f>WG6-WI6</f>
        <v>0</v>
      </c>
      <c r="WL6" s="8"/>
      <c r="WM6" s="2"/>
      <c r="WN6" s="15"/>
      <c r="WO6" s="143"/>
      <c r="WP6" s="16"/>
      <c r="WQ6" s="19">
        <f>WN6-WP6</f>
        <v>0</v>
      </c>
      <c r="WS6" s="8"/>
      <c r="WT6" s="2"/>
      <c r="WU6" s="15"/>
      <c r="WV6" s="54"/>
      <c r="WW6" s="16"/>
      <c r="WX6" s="19">
        <f>WU6-WW6</f>
        <v>0</v>
      </c>
      <c r="WZ6" s="8"/>
      <c r="XA6" s="2"/>
      <c r="XB6" s="15"/>
      <c r="XC6" s="8"/>
      <c r="XD6" s="16"/>
      <c r="XE6" s="19">
        <f>XB6-XD6</f>
        <v>0</v>
      </c>
      <c r="XG6" s="143"/>
      <c r="XH6" s="27"/>
      <c r="XI6" s="28"/>
      <c r="XJ6" s="143"/>
      <c r="XK6" s="29"/>
      <c r="XL6" s="19">
        <f>XI6-XK6</f>
        <v>0</v>
      </c>
      <c r="XN6" s="8"/>
      <c r="XO6" s="2"/>
      <c r="XP6" s="15"/>
      <c r="XQ6" s="8"/>
      <c r="XR6" s="16"/>
      <c r="XS6" s="45">
        <f>XP6-XR6</f>
        <v>0</v>
      </c>
      <c r="XU6" s="8"/>
      <c r="XV6" s="2"/>
      <c r="XW6" s="15"/>
      <c r="XX6" s="8"/>
      <c r="XY6" s="16"/>
      <c r="XZ6" s="45">
        <f>XW6-XY6</f>
        <v>0</v>
      </c>
      <c r="YB6" s="577"/>
      <c r="YC6" s="2"/>
      <c r="YD6" s="15"/>
      <c r="YE6" s="577"/>
      <c r="YF6" s="16"/>
      <c r="YG6" s="45">
        <f>YD6-YF6</f>
        <v>0</v>
      </c>
      <c r="YI6" s="577"/>
      <c r="YK6" s="17"/>
      <c r="YL6" s="368"/>
      <c r="YM6" s="16"/>
      <c r="YN6" s="19">
        <f>YK6-YM6</f>
        <v>0</v>
      </c>
      <c r="YP6" s="366"/>
      <c r="YQ6" s="2"/>
      <c r="YR6" s="15"/>
      <c r="YS6" s="577"/>
      <c r="YT6" s="16"/>
      <c r="YU6" s="45">
        <f>YR6-YT6</f>
        <v>0</v>
      </c>
      <c r="YW6" s="8"/>
      <c r="YX6" s="2"/>
      <c r="YY6" s="15"/>
      <c r="YZ6" s="8"/>
      <c r="ZA6" s="16"/>
      <c r="ZB6" s="45">
        <f>YY6-ZA6</f>
        <v>0</v>
      </c>
      <c r="ZD6" s="8"/>
      <c r="ZE6" s="2"/>
      <c r="ZF6" s="15"/>
      <c r="ZG6" s="8"/>
      <c r="ZH6" s="16"/>
      <c r="ZI6" s="45">
        <f>ZF6-ZH6</f>
        <v>0</v>
      </c>
      <c r="ZK6" s="807"/>
      <c r="ZL6" s="793"/>
      <c r="ZM6" s="809"/>
      <c r="ZN6" s="807"/>
      <c r="ZO6" s="810"/>
      <c r="ZP6" s="811">
        <f>ZM6-ZO6</f>
        <v>0</v>
      </c>
      <c r="ZR6" s="8"/>
      <c r="ZS6" s="2"/>
      <c r="ZT6" s="15"/>
      <c r="ZU6" s="8"/>
      <c r="ZV6" s="16"/>
      <c r="ZW6" s="45">
        <f>ZT6-ZV6</f>
        <v>0</v>
      </c>
      <c r="ZY6" s="8"/>
      <c r="ZZ6" s="2"/>
      <c r="AAA6" s="15"/>
      <c r="AAB6" s="8"/>
      <c r="AAC6" s="16"/>
      <c r="AAD6" s="45">
        <f>AAA6-AAC6</f>
        <v>0</v>
      </c>
      <c r="AAF6" s="8"/>
      <c r="AAG6" s="2"/>
      <c r="AAH6" s="17"/>
      <c r="AAI6" s="143"/>
      <c r="AAJ6" s="16"/>
      <c r="AAK6" s="19">
        <f>AAH6-AAJ6</f>
        <v>0</v>
      </c>
      <c r="AAM6" s="366">
        <v>41052</v>
      </c>
      <c r="AAN6" s="2" t="s">
        <v>2000</v>
      </c>
      <c r="AAO6" s="937"/>
      <c r="AAP6" s="938">
        <v>41061</v>
      </c>
      <c r="AAQ6" s="939">
        <v>2842</v>
      </c>
      <c r="AAR6" s="19">
        <f>AAO6-AAQ6</f>
        <v>-2842</v>
      </c>
      <c r="AAT6" s="8"/>
      <c r="AAU6" s="37"/>
      <c r="AAV6" s="30"/>
      <c r="AAW6" s="74"/>
      <c r="AAX6" s="30"/>
      <c r="AAY6" s="19">
        <f>AAV6-AAX6</f>
        <v>0</v>
      </c>
      <c r="ABA6" s="143"/>
      <c r="ABB6" s="27"/>
      <c r="ABC6" s="28"/>
      <c r="ABD6" s="940"/>
      <c r="ABE6" s="29"/>
      <c r="ABF6" s="19">
        <f>AAY73</f>
        <v>22087</v>
      </c>
      <c r="ABH6" s="8"/>
      <c r="ABI6" s="2"/>
      <c r="ABJ6" s="15"/>
      <c r="ABK6" s="313"/>
      <c r="ABL6" s="16"/>
      <c r="ABM6" s="19">
        <f>ABJ6-ABL6</f>
        <v>0</v>
      </c>
      <c r="ABO6" s="8"/>
      <c r="ABP6" s="2"/>
      <c r="ABQ6" s="15"/>
      <c r="ABR6" s="313"/>
      <c r="ABS6" s="16"/>
      <c r="ABT6" s="19">
        <f>ABQ6-ABS6</f>
        <v>0</v>
      </c>
      <c r="ABV6" s="8"/>
      <c r="ABW6" s="2"/>
      <c r="ABX6" s="15"/>
      <c r="ABY6" s="313"/>
      <c r="ABZ6" s="16"/>
      <c r="ACA6" s="19">
        <f>ABX6-ABZ6</f>
        <v>0</v>
      </c>
      <c r="ACC6" s="8"/>
      <c r="ACD6" s="2"/>
      <c r="ACE6" s="15"/>
      <c r="ACF6" s="313"/>
      <c r="ACG6" s="16"/>
      <c r="ACH6" s="19">
        <f>ACE6-ACG6</f>
        <v>0</v>
      </c>
      <c r="ACJ6" s="8"/>
      <c r="ACK6" s="2"/>
      <c r="ACL6" s="15"/>
      <c r="ACM6" s="313"/>
      <c r="ACN6" s="16"/>
      <c r="ACO6" s="19">
        <f>ACL6-ACN6</f>
        <v>0</v>
      </c>
      <c r="ACQ6" s="8"/>
      <c r="ACR6" s="2"/>
      <c r="ACS6" s="15"/>
      <c r="ACT6" s="313"/>
      <c r="ACU6" s="16"/>
      <c r="ACV6" s="19">
        <f>ACS6-ACU6</f>
        <v>0</v>
      </c>
      <c r="ACX6" s="8"/>
      <c r="ACY6" s="2"/>
      <c r="ACZ6" s="15"/>
      <c r="ADA6" s="313"/>
      <c r="ADB6" s="16"/>
      <c r="ADC6" s="19">
        <f>ACZ6-ADB6</f>
        <v>0</v>
      </c>
      <c r="ADE6" s="8"/>
      <c r="ADF6" s="2"/>
      <c r="ADG6" s="15"/>
      <c r="ADH6" s="74"/>
      <c r="ADI6" s="16"/>
      <c r="ADJ6" s="19">
        <f>ADG6-ADI6</f>
        <v>0</v>
      </c>
      <c r="ADL6" s="143"/>
      <c r="ADM6" s="27"/>
      <c r="ADN6" s="28"/>
      <c r="ADO6" s="143"/>
      <c r="ADP6" s="29"/>
      <c r="ADQ6" s="19">
        <f>ADN6-ADP6</f>
        <v>0</v>
      </c>
      <c r="ADS6" s="8"/>
      <c r="ADT6" s="2"/>
      <c r="ADU6" s="15"/>
      <c r="ADV6" s="313"/>
      <c r="ADW6" s="16"/>
      <c r="ADX6" s="19">
        <f>ADU6-ADW6</f>
        <v>0</v>
      </c>
      <c r="ADZ6" s="8"/>
      <c r="AEA6" s="2"/>
      <c r="AEB6" s="15"/>
      <c r="AEC6" s="8"/>
      <c r="AED6" s="16"/>
      <c r="AEE6" s="19">
        <f>AEB6-AED6</f>
        <v>0</v>
      </c>
      <c r="AEG6" s="8"/>
      <c r="AEH6" s="2"/>
      <c r="AEI6" s="15"/>
      <c r="AEJ6" s="8"/>
      <c r="AEK6" s="16"/>
      <c r="AEL6" s="19">
        <f>AEI6-AEK6</f>
        <v>0</v>
      </c>
      <c r="AEN6" s="8"/>
      <c r="AEO6" s="2"/>
      <c r="AEP6" s="15"/>
      <c r="AEQ6" s="69"/>
      <c r="AER6" s="77"/>
      <c r="AES6" s="19">
        <f>AEP6-AER6</f>
        <v>0</v>
      </c>
      <c r="AEU6" s="8"/>
      <c r="AEV6" s="2"/>
      <c r="AEW6" s="15"/>
      <c r="AEX6" s="69"/>
      <c r="AEY6" s="77"/>
      <c r="AEZ6" s="19">
        <f>AEW6-AEY6</f>
        <v>0</v>
      </c>
      <c r="AFB6" s="8"/>
      <c r="AFC6" s="2"/>
      <c r="AFD6" s="15"/>
      <c r="AFE6" s="8"/>
      <c r="AFF6" s="16"/>
      <c r="AFG6" s="19">
        <f>AFD6-AFF6</f>
        <v>0</v>
      </c>
      <c r="AFI6" s="8"/>
      <c r="AFJ6" s="2"/>
      <c r="AFK6" s="15"/>
      <c r="AFL6" s="8"/>
      <c r="AFM6" s="16"/>
      <c r="AFN6" s="19">
        <f>AFK6-AFM6</f>
        <v>0</v>
      </c>
      <c r="AFP6" s="8"/>
      <c r="AFQ6" s="2"/>
      <c r="AFR6" s="15"/>
      <c r="AFS6" s="8"/>
      <c r="AFT6" s="16"/>
      <c r="AFU6" s="19">
        <f>AFR6-AFT6</f>
        <v>0</v>
      </c>
      <c r="AFW6" s="8"/>
      <c r="AFX6" s="2"/>
      <c r="AFY6" s="15"/>
      <c r="AFZ6" s="8"/>
      <c r="AGA6" s="16"/>
      <c r="AGB6" s="19">
        <f>AFY6-AGA6</f>
        <v>0</v>
      </c>
      <c r="AGD6" s="8"/>
      <c r="AGE6" s="2"/>
      <c r="AGF6" s="15"/>
      <c r="AGG6" s="8"/>
      <c r="AGH6" s="16"/>
      <c r="AGI6" s="19">
        <f>AGF6-AGH6</f>
        <v>0</v>
      </c>
      <c r="AGK6" s="8"/>
      <c r="AGL6" s="2"/>
      <c r="AGM6" s="15"/>
      <c r="AGN6" s="8"/>
      <c r="AGO6" s="16"/>
      <c r="AGP6" s="19">
        <f>AGM6-AGO6</f>
        <v>0</v>
      </c>
      <c r="AGR6" s="8"/>
      <c r="AGS6" s="2"/>
      <c r="AGT6" s="15"/>
      <c r="AGU6" s="8"/>
      <c r="AGV6" s="16"/>
      <c r="AGW6" s="19">
        <f>AGT6-AGV6</f>
        <v>0</v>
      </c>
      <c r="AGY6" s="8"/>
      <c r="AGZ6" s="2"/>
      <c r="AHA6" s="15"/>
      <c r="AHB6" s="313"/>
      <c r="AHC6" s="16"/>
      <c r="AHD6" s="19">
        <f>AHA6-AHC6</f>
        <v>0</v>
      </c>
      <c r="AHF6" s="8"/>
      <c r="AHG6" s="2"/>
      <c r="AHH6" s="15"/>
      <c r="AHI6" s="313"/>
      <c r="AHJ6" s="16"/>
      <c r="AHK6" s="19">
        <f>AHH6-AHJ6</f>
        <v>0</v>
      </c>
      <c r="AHM6" s="8"/>
      <c r="AHN6" s="2"/>
      <c r="AHO6" s="15"/>
      <c r="AHP6" s="313"/>
      <c r="AHQ6" s="16"/>
      <c r="AHR6" s="19">
        <f>AHO6-AHQ6</f>
        <v>0</v>
      </c>
      <c r="AHT6" s="8"/>
      <c r="AHU6" s="2"/>
      <c r="AHV6" s="15"/>
      <c r="AHW6" s="8"/>
      <c r="AHX6" s="16"/>
      <c r="AHY6" s="19">
        <f>AHV6-AHX6</f>
        <v>0</v>
      </c>
      <c r="AIA6" s="8"/>
      <c r="AIB6" s="2"/>
      <c r="AIC6" s="3"/>
      <c r="AID6" s="69"/>
      <c r="AIE6" s="16"/>
      <c r="AIF6" s="19">
        <f>AIC6-AIE6</f>
        <v>0</v>
      </c>
      <c r="AIH6" s="8"/>
      <c r="AII6" s="2"/>
      <c r="AIJ6" s="15"/>
      <c r="AIK6" s="313"/>
      <c r="AIL6" s="16"/>
      <c r="AIM6" s="19">
        <f>AIJ6-AIL6</f>
        <v>0</v>
      </c>
    </row>
    <row r="7" spans="1:924">
      <c r="A7" s="767">
        <v>41067</v>
      </c>
      <c r="B7" s="941" t="s">
        <v>2001</v>
      </c>
      <c r="C7" s="942">
        <v>6630</v>
      </c>
      <c r="D7" s="69"/>
      <c r="E7" s="18"/>
      <c r="F7" s="19">
        <f>F6+C7-E7</f>
        <v>6630</v>
      </c>
      <c r="H7" s="8"/>
      <c r="I7" s="27"/>
      <c r="J7" s="25"/>
      <c r="K7" s="74"/>
      <c r="L7" s="86"/>
      <c r="M7" s="19">
        <f>M6+J7-L7</f>
        <v>0</v>
      </c>
      <c r="O7" s="943">
        <v>40452</v>
      </c>
      <c r="P7" s="37" t="s">
        <v>2002</v>
      </c>
      <c r="Q7" s="30">
        <v>376</v>
      </c>
      <c r="R7" s="53" t="s">
        <v>529</v>
      </c>
      <c r="S7" s="18"/>
      <c r="T7" s="19">
        <f>T6+Q7-S7</f>
        <v>376</v>
      </c>
      <c r="V7" s="34">
        <v>41305</v>
      </c>
      <c r="W7" s="2" t="s">
        <v>2003</v>
      </c>
      <c r="X7" s="17">
        <v>844</v>
      </c>
      <c r="Y7" s="143">
        <v>41308</v>
      </c>
      <c r="Z7" s="18">
        <v>844</v>
      </c>
      <c r="AA7" s="19">
        <f>AA6+X7-Z7</f>
        <v>0</v>
      </c>
      <c r="AC7" s="8"/>
      <c r="AD7" s="2"/>
      <c r="AE7" s="17"/>
      <c r="AF7" s="143"/>
      <c r="AG7" s="18"/>
      <c r="AH7" s="19">
        <f>AH6+AE7-AG7</f>
        <v>0</v>
      </c>
      <c r="AJ7" s="928">
        <v>39705</v>
      </c>
      <c r="AK7" s="2" t="s">
        <v>2004</v>
      </c>
      <c r="AL7" s="17">
        <v>2674.5</v>
      </c>
      <c r="AM7" s="8"/>
      <c r="AN7" s="18"/>
      <c r="AO7" s="19">
        <f>AO6+AL7-AN7</f>
        <v>5883.1</v>
      </c>
      <c r="AQ7" s="577">
        <v>39725</v>
      </c>
      <c r="AR7" s="2" t="s">
        <v>1534</v>
      </c>
      <c r="AS7" s="25">
        <v>0</v>
      </c>
      <c r="AT7" s="8" t="s">
        <v>2005</v>
      </c>
      <c r="AU7" s="18"/>
      <c r="AV7" s="19">
        <f>AV6+AS7-AU7</f>
        <v>0</v>
      </c>
      <c r="AX7" s="143"/>
      <c r="AY7" s="27"/>
      <c r="AZ7" s="25"/>
      <c r="BA7" s="143"/>
      <c r="BB7" s="30"/>
      <c r="BC7" s="19">
        <f>BC6+AZ7-BB7</f>
        <v>0</v>
      </c>
      <c r="BE7" s="576">
        <v>41321</v>
      </c>
      <c r="BF7" s="27" t="s">
        <v>2006</v>
      </c>
      <c r="BG7" s="25">
        <v>3583</v>
      </c>
      <c r="BH7" s="53">
        <v>41325</v>
      </c>
      <c r="BI7" s="30">
        <v>3583</v>
      </c>
      <c r="BJ7" s="19">
        <f>BJ6+BG7-BI7</f>
        <v>0</v>
      </c>
      <c r="BL7" s="143">
        <v>41265</v>
      </c>
      <c r="BM7" s="944" t="s">
        <v>2007</v>
      </c>
      <c r="BN7" s="945">
        <v>5428</v>
      </c>
      <c r="BO7" s="946">
        <v>41267</v>
      </c>
      <c r="BP7" s="947">
        <v>5428</v>
      </c>
      <c r="BQ7" s="19">
        <f>BQ6+BN7-BP7</f>
        <v>0</v>
      </c>
      <c r="BS7" s="143">
        <v>41313</v>
      </c>
      <c r="BT7" s="27" t="s">
        <v>2008</v>
      </c>
      <c r="BU7" s="25">
        <v>1114</v>
      </c>
      <c r="BV7" s="948">
        <v>41313</v>
      </c>
      <c r="BW7" s="30">
        <v>1114</v>
      </c>
      <c r="BX7" s="19">
        <f>BX6+BU7-BW7</f>
        <v>0</v>
      </c>
      <c r="BZ7" s="8">
        <v>41332</v>
      </c>
      <c r="CA7" s="112" t="s">
        <v>2009</v>
      </c>
      <c r="CB7" s="353">
        <v>1262</v>
      </c>
      <c r="CC7" s="8">
        <v>41332</v>
      </c>
      <c r="CD7" s="18">
        <v>1262</v>
      </c>
      <c r="CE7" s="19">
        <f>CE6+CB7-CD7</f>
        <v>0</v>
      </c>
      <c r="CG7" s="53"/>
      <c r="CH7" s="276"/>
      <c r="CI7" s="317"/>
      <c r="CJ7" s="53"/>
      <c r="CK7" s="30"/>
      <c r="CL7" s="19">
        <f>CL6+CI7-CK7</f>
        <v>0</v>
      </c>
      <c r="CN7" s="53"/>
      <c r="CO7" s="276"/>
      <c r="CP7" s="317"/>
      <c r="CQ7" s="53"/>
      <c r="CR7" s="30"/>
      <c r="CS7" s="19">
        <f>CS6+CP7-CR7</f>
        <v>0</v>
      </c>
      <c r="CU7" s="53">
        <v>41311</v>
      </c>
      <c r="CV7" s="276" t="s">
        <v>2010</v>
      </c>
      <c r="CW7" s="317">
        <v>4170</v>
      </c>
      <c r="CX7" s="53">
        <v>41311</v>
      </c>
      <c r="CY7" s="30">
        <v>4170</v>
      </c>
      <c r="CZ7" s="19">
        <f>CZ6+CW7-CY7</f>
        <v>0</v>
      </c>
      <c r="DB7" s="143"/>
      <c r="DC7" s="27"/>
      <c r="DD7" s="44"/>
      <c r="DE7" s="53"/>
      <c r="DF7" s="30"/>
      <c r="DG7" s="19">
        <f>DG6+DD7-DF7</f>
        <v>0</v>
      </c>
      <c r="DI7" s="143"/>
      <c r="DJ7" s="27"/>
      <c r="DK7" s="25"/>
      <c r="DL7" s="54"/>
      <c r="DM7" s="356"/>
      <c r="DN7" s="19">
        <f>DN6+DK7-DM7</f>
        <v>0</v>
      </c>
      <c r="DP7" s="8">
        <v>41299</v>
      </c>
      <c r="DQ7" s="2" t="s">
        <v>2011</v>
      </c>
      <c r="DR7" s="17">
        <v>5833.8</v>
      </c>
      <c r="DS7" s="34">
        <v>41313</v>
      </c>
      <c r="DT7" s="18">
        <v>5833.8</v>
      </c>
      <c r="DU7" s="19">
        <f>DU6+DR7-DT7</f>
        <v>0</v>
      </c>
      <c r="DW7" s="8">
        <v>41308</v>
      </c>
      <c r="DX7" s="2" t="s">
        <v>2012</v>
      </c>
      <c r="DY7" s="30">
        <v>1947.6</v>
      </c>
      <c r="DZ7" s="34">
        <v>41308</v>
      </c>
      <c r="EA7" s="18">
        <v>1947.6</v>
      </c>
      <c r="EB7" s="19">
        <f>EB6+DY7-EA7</f>
        <v>0</v>
      </c>
      <c r="ED7" s="8">
        <v>41330</v>
      </c>
      <c r="EE7" s="2" t="s">
        <v>2013</v>
      </c>
      <c r="EF7" s="30">
        <v>1424.5</v>
      </c>
      <c r="EG7" s="34">
        <v>41330</v>
      </c>
      <c r="EH7" s="18">
        <v>1424.5</v>
      </c>
      <c r="EI7" s="19">
        <f>EI6+EF7-EH7</f>
        <v>0</v>
      </c>
      <c r="EK7" s="8">
        <v>41305</v>
      </c>
      <c r="EL7" s="2" t="s">
        <v>2014</v>
      </c>
      <c r="EM7" s="17">
        <v>1237</v>
      </c>
      <c r="EN7" s="34">
        <v>41306</v>
      </c>
      <c r="EO7" s="18">
        <v>1237</v>
      </c>
      <c r="EP7" s="19">
        <f>EP6+EM7-EO7</f>
        <v>0</v>
      </c>
      <c r="ER7" s="8">
        <v>41306</v>
      </c>
      <c r="ES7" s="2" t="s">
        <v>2015</v>
      </c>
      <c r="ET7" s="17">
        <v>1140</v>
      </c>
      <c r="EU7" s="34">
        <v>41306</v>
      </c>
      <c r="EV7" s="18">
        <v>1140</v>
      </c>
      <c r="EW7" s="19">
        <f>EW6+ET7-EV7</f>
        <v>0</v>
      </c>
      <c r="EY7" s="8">
        <v>41312</v>
      </c>
      <c r="EZ7" s="2" t="s">
        <v>2016</v>
      </c>
      <c r="FA7" s="17">
        <v>1445</v>
      </c>
      <c r="FB7" s="34">
        <v>41312</v>
      </c>
      <c r="FC7" s="18">
        <v>1445</v>
      </c>
      <c r="FD7" s="19">
        <f>FD6+FA7-FC7</f>
        <v>0</v>
      </c>
      <c r="FF7" s="366">
        <v>40163</v>
      </c>
      <c r="FG7" s="2" t="s">
        <v>2017</v>
      </c>
      <c r="FH7" s="17">
        <v>5020</v>
      </c>
      <c r="FI7" s="74"/>
      <c r="FJ7" s="18"/>
      <c r="FK7" s="19">
        <f>FK6+FH7-FJ7</f>
        <v>5020</v>
      </c>
      <c r="FM7" s="8"/>
      <c r="FN7" s="2"/>
      <c r="FO7" s="17"/>
      <c r="FP7" s="74"/>
      <c r="FQ7" s="18"/>
      <c r="FR7" s="19">
        <f>FR6+FO7-FQ7</f>
        <v>0</v>
      </c>
      <c r="FT7" s="807"/>
      <c r="FU7" s="793"/>
      <c r="FV7" s="794"/>
      <c r="FW7" s="930"/>
      <c r="FX7" s="814"/>
      <c r="FY7" s="811">
        <f>FY6+FV7-FX7</f>
        <v>0</v>
      </c>
      <c r="GA7" s="8">
        <v>41304</v>
      </c>
      <c r="GB7" s="38" t="s">
        <v>2018</v>
      </c>
      <c r="GC7" s="17">
        <v>475</v>
      </c>
      <c r="GD7" s="143">
        <v>41306</v>
      </c>
      <c r="GE7" s="176">
        <v>475</v>
      </c>
      <c r="GF7" s="19">
        <f>GF6+GC7-GE7</f>
        <v>0</v>
      </c>
      <c r="GH7" s="143"/>
      <c r="GI7" s="27"/>
      <c r="GJ7" s="25"/>
      <c r="GK7" s="504"/>
      <c r="GL7" s="176"/>
      <c r="GM7" s="19">
        <f>GM6+GJ7-GL7</f>
        <v>0</v>
      </c>
      <c r="GO7" s="143">
        <v>41302</v>
      </c>
      <c r="GP7" s="27" t="s">
        <v>2019</v>
      </c>
      <c r="GQ7" s="25">
        <v>2558</v>
      </c>
      <c r="GR7" s="949">
        <v>41307</v>
      </c>
      <c r="GS7" s="176">
        <v>2558</v>
      </c>
      <c r="GT7" s="19">
        <f>GT6+GQ7-GS7</f>
        <v>0</v>
      </c>
      <c r="GV7" s="8">
        <v>41306</v>
      </c>
      <c r="GW7" s="2" t="s">
        <v>2020</v>
      </c>
      <c r="GX7" s="17">
        <v>1006.3</v>
      </c>
      <c r="GY7" s="8">
        <v>41306</v>
      </c>
      <c r="GZ7" s="18">
        <v>1006.3</v>
      </c>
      <c r="HA7" s="19">
        <f>HA6+GX7-GZ7</f>
        <v>0</v>
      </c>
      <c r="HC7" s="8">
        <v>41306</v>
      </c>
      <c r="HD7" s="2" t="s">
        <v>2021</v>
      </c>
      <c r="HE7" s="17">
        <v>1220.5</v>
      </c>
      <c r="HF7" s="8">
        <v>41306</v>
      </c>
      <c r="HG7" s="18">
        <v>1220.5</v>
      </c>
      <c r="HH7" s="19">
        <f>HH6+HE7-HG7</f>
        <v>0</v>
      </c>
      <c r="HJ7" s="8"/>
      <c r="HK7" s="2"/>
      <c r="HL7" s="17"/>
      <c r="HM7" s="8"/>
      <c r="HN7" s="18"/>
      <c r="HO7" s="19">
        <f>HO6+HL7-HN7</f>
        <v>0</v>
      </c>
      <c r="HQ7" s="8">
        <v>41310</v>
      </c>
      <c r="HR7" s="2" t="s">
        <v>2022</v>
      </c>
      <c r="HS7" s="17">
        <v>1962</v>
      </c>
      <c r="HT7" s="8">
        <v>41310</v>
      </c>
      <c r="HU7" s="18">
        <v>1962</v>
      </c>
      <c r="HV7" s="19">
        <f>HV6+HS7-HU7</f>
        <v>0</v>
      </c>
      <c r="HX7" s="8">
        <v>41306</v>
      </c>
      <c r="HY7" s="2" t="s">
        <v>2023</v>
      </c>
      <c r="HZ7" s="17">
        <v>1224</v>
      </c>
      <c r="IA7" s="8">
        <v>41307</v>
      </c>
      <c r="IB7" s="18">
        <v>1224</v>
      </c>
      <c r="IC7" s="19">
        <f>IC6+HZ7-IB7</f>
        <v>0</v>
      </c>
      <c r="IE7" s="386"/>
      <c r="IF7" s="50"/>
      <c r="IG7" s="176"/>
      <c r="IH7" s="752"/>
      <c r="II7" s="176"/>
      <c r="IJ7" s="19">
        <f>IJ6+IG7-II7</f>
        <v>0</v>
      </c>
      <c r="IL7" s="933">
        <v>39854</v>
      </c>
      <c r="IM7" s="148" t="s">
        <v>2024</v>
      </c>
      <c r="IN7" s="17">
        <v>10534</v>
      </c>
      <c r="IO7" s="36"/>
      <c r="IP7" s="18"/>
      <c r="IQ7" s="19">
        <f>IQ6+IN7-IP7</f>
        <v>10534</v>
      </c>
      <c r="IS7" s="8"/>
      <c r="IT7" s="2"/>
      <c r="IU7" s="17"/>
      <c r="IV7" s="8"/>
      <c r="IW7" s="18"/>
      <c r="IX7" s="45">
        <f>IX6+IU7-IW7</f>
        <v>0</v>
      </c>
      <c r="IZ7" s="143"/>
      <c r="JA7" s="27"/>
      <c r="JB7" s="25"/>
      <c r="JC7" s="143"/>
      <c r="JD7" s="30"/>
      <c r="JE7" s="45">
        <f>JE6+JB7-JD7</f>
        <v>0</v>
      </c>
      <c r="JG7" s="8"/>
      <c r="JH7" s="2"/>
      <c r="JI7" s="17"/>
      <c r="JJ7" s="8"/>
      <c r="JK7" s="18"/>
      <c r="JL7" s="45">
        <f>JL6+JI7-JK7</f>
        <v>0</v>
      </c>
      <c r="JN7" s="8"/>
      <c r="JO7" s="2"/>
      <c r="JP7" s="17"/>
      <c r="JQ7" s="36"/>
      <c r="JR7" s="18"/>
      <c r="JS7" s="19">
        <f>JS6+JP7-JR7</f>
        <v>0</v>
      </c>
      <c r="JU7" s="8">
        <v>41306</v>
      </c>
      <c r="JV7" s="2" t="s">
        <v>2025</v>
      </c>
      <c r="JW7" s="17">
        <v>9022.5</v>
      </c>
      <c r="JX7" s="36">
        <v>41307</v>
      </c>
      <c r="JY7" s="18">
        <v>9022.5</v>
      </c>
      <c r="JZ7" s="19">
        <f>JZ6+JW7-JY7</f>
        <v>0</v>
      </c>
      <c r="KB7" s="34">
        <v>41305</v>
      </c>
      <c r="KC7" s="2" t="s">
        <v>2026</v>
      </c>
      <c r="KD7" s="17">
        <v>1850</v>
      </c>
      <c r="KE7" s="36">
        <v>41306</v>
      </c>
      <c r="KF7" s="18">
        <v>1850</v>
      </c>
      <c r="KG7" s="19">
        <f>KG6+KD7-KF7</f>
        <v>0</v>
      </c>
      <c r="KI7" s="8">
        <v>41294</v>
      </c>
      <c r="KJ7" s="2" t="s">
        <v>2027</v>
      </c>
      <c r="KK7" s="17">
        <v>810</v>
      </c>
      <c r="KL7" s="36">
        <v>41312</v>
      </c>
      <c r="KM7" s="18">
        <v>810</v>
      </c>
      <c r="KN7" s="19">
        <f>KN6+KK7-KM7</f>
        <v>0</v>
      </c>
      <c r="KP7" s="8"/>
      <c r="KQ7" s="2"/>
      <c r="KR7" s="17"/>
      <c r="KS7" s="143"/>
      <c r="KT7" s="18"/>
      <c r="KU7" s="19">
        <f>KU6+KR7-KT7</f>
        <v>0</v>
      </c>
      <c r="KW7" s="8"/>
      <c r="KX7" s="2"/>
      <c r="KY7" s="17"/>
      <c r="KZ7" s="143"/>
      <c r="LA7" s="18"/>
      <c r="LB7" s="19">
        <f>LB6+KY7-LA7</f>
        <v>0</v>
      </c>
      <c r="LD7" s="8"/>
      <c r="LE7" s="2"/>
      <c r="LF7" s="17"/>
      <c r="LG7" s="143"/>
      <c r="LH7" s="18"/>
      <c r="LI7" s="19">
        <f>LI6+LF7-LH7</f>
        <v>0</v>
      </c>
      <c r="LK7" s="8">
        <v>41311</v>
      </c>
      <c r="LL7" s="2" t="s">
        <v>2028</v>
      </c>
      <c r="LM7" s="17">
        <v>4043</v>
      </c>
      <c r="LN7" s="143">
        <v>41311</v>
      </c>
      <c r="LO7" s="18">
        <v>4043</v>
      </c>
      <c r="LP7" s="19">
        <f>LP6+LM7-LO7</f>
        <v>0</v>
      </c>
      <c r="LR7" s="74"/>
      <c r="LS7" s="148"/>
      <c r="LT7" s="356"/>
      <c r="LU7" s="54"/>
      <c r="LV7" s="86"/>
      <c r="LW7" s="19">
        <f>LW6+LT7-LV7</f>
        <v>0</v>
      </c>
      <c r="LY7" s="8">
        <v>41317</v>
      </c>
      <c r="LZ7" s="2" t="s">
        <v>2029</v>
      </c>
      <c r="MA7" s="17">
        <v>1520</v>
      </c>
      <c r="MB7" s="143">
        <v>41317</v>
      </c>
      <c r="MC7" s="18">
        <v>1520</v>
      </c>
      <c r="MD7" s="19">
        <f>MD6+MA7-MC7</f>
        <v>0</v>
      </c>
      <c r="MF7" s="8"/>
      <c r="MG7" s="2"/>
      <c r="MH7" s="17"/>
      <c r="MI7" s="8"/>
      <c r="MJ7" s="18"/>
      <c r="MK7" s="19">
        <f>MK6+MH7-MJ7</f>
        <v>0</v>
      </c>
      <c r="MM7" s="931" t="s">
        <v>2030</v>
      </c>
      <c r="MN7" s="2" t="s">
        <v>2031</v>
      </c>
      <c r="MO7" s="17">
        <v>1278</v>
      </c>
      <c r="MP7" s="8"/>
      <c r="MQ7" s="18"/>
      <c r="MR7" s="19">
        <f>MR6+MO7-MQ7</f>
        <v>1278</v>
      </c>
      <c r="MT7" s="8"/>
      <c r="MU7" s="2"/>
      <c r="MV7" s="17"/>
      <c r="MW7" s="8"/>
      <c r="MX7" s="18"/>
      <c r="MY7" s="19">
        <f>MY6+MV7-MX7</f>
        <v>0</v>
      </c>
      <c r="NA7" s="950">
        <v>39860</v>
      </c>
      <c r="NB7" s="2" t="s">
        <v>2032</v>
      </c>
      <c r="NC7" s="17">
        <v>6605</v>
      </c>
      <c r="ND7" s="8">
        <v>39874</v>
      </c>
      <c r="NE7" s="18">
        <v>6605</v>
      </c>
      <c r="NF7" s="19">
        <f>NF6+NC7-NE7</f>
        <v>0</v>
      </c>
      <c r="NH7" s="366">
        <v>41304</v>
      </c>
      <c r="NI7" s="2" t="s">
        <v>2033</v>
      </c>
      <c r="NJ7" s="17">
        <v>535</v>
      </c>
      <c r="NK7" s="366">
        <v>41306</v>
      </c>
      <c r="NL7" s="18">
        <v>535</v>
      </c>
      <c r="NM7" s="19">
        <f>NM6+NJ7-NL7</f>
        <v>0</v>
      </c>
      <c r="NO7" s="575">
        <v>41308</v>
      </c>
      <c r="NP7" s="27" t="s">
        <v>2034</v>
      </c>
      <c r="NQ7" s="25">
        <v>1728</v>
      </c>
      <c r="NR7" s="795">
        <v>41308</v>
      </c>
      <c r="NS7" s="835">
        <v>1728</v>
      </c>
      <c r="NT7" s="19">
        <f>NT6+NQ7-NS7</f>
        <v>0</v>
      </c>
      <c r="NV7" s="933">
        <v>39751</v>
      </c>
      <c r="NW7" s="2" t="s">
        <v>1735</v>
      </c>
      <c r="NX7" s="951">
        <v>2880</v>
      </c>
      <c r="NY7" s="952">
        <v>39758</v>
      </c>
      <c r="NZ7" s="953">
        <v>1200</v>
      </c>
      <c r="OA7" s="19">
        <f>OA6+NX7-NZ7</f>
        <v>1712</v>
      </c>
      <c r="OC7" s="143">
        <v>41291</v>
      </c>
      <c r="OD7" s="276" t="s">
        <v>2035</v>
      </c>
      <c r="OE7" s="25">
        <v>200</v>
      </c>
      <c r="OF7" s="53">
        <v>41312</v>
      </c>
      <c r="OG7" s="30">
        <v>200</v>
      </c>
      <c r="OH7" s="19">
        <f>OH6+OE7-OG7</f>
        <v>0</v>
      </c>
      <c r="OJ7" s="954"/>
      <c r="OK7" s="276"/>
      <c r="OL7" s="25"/>
      <c r="OM7" s="53"/>
      <c r="ON7" s="30"/>
      <c r="OO7" s="19">
        <f>OO6+OL7-ON7</f>
        <v>0</v>
      </c>
      <c r="OQ7" s="143"/>
      <c r="OR7" s="276"/>
      <c r="OS7" s="25"/>
      <c r="OT7" s="53"/>
      <c r="OU7" s="30"/>
      <c r="OV7" s="19">
        <f>OV6+OS7-OU7</f>
        <v>0</v>
      </c>
      <c r="OX7" s="143"/>
      <c r="OY7" s="276"/>
      <c r="OZ7" s="25"/>
      <c r="PA7" s="53"/>
      <c r="PB7" s="30"/>
      <c r="PC7" s="19">
        <f>PC6+OZ7-PB7</f>
        <v>0</v>
      </c>
      <c r="PE7" s="8"/>
      <c r="PF7" s="2"/>
      <c r="PG7" s="17"/>
      <c r="PH7" s="8"/>
      <c r="PI7" s="18"/>
      <c r="PJ7" s="19">
        <f>PJ6+PG7-PI7</f>
        <v>0</v>
      </c>
      <c r="PL7" s="955">
        <v>39935</v>
      </c>
      <c r="PM7" s="956" t="s">
        <v>2036</v>
      </c>
      <c r="PN7" s="957">
        <v>1320</v>
      </c>
      <c r="PO7" s="958">
        <v>39979</v>
      </c>
      <c r="PP7" s="957"/>
      <c r="PQ7" s="45">
        <f>PQ6+PN7-PP7</f>
        <v>1320</v>
      </c>
      <c r="PS7" s="8">
        <v>41307</v>
      </c>
      <c r="PT7" s="2" t="s">
        <v>2037</v>
      </c>
      <c r="PU7" s="17">
        <v>7163</v>
      </c>
      <c r="PV7" s="8">
        <v>41309</v>
      </c>
      <c r="PW7" s="18">
        <v>7163</v>
      </c>
      <c r="PX7" s="19">
        <f>PX6+PU7-PW7</f>
        <v>0</v>
      </c>
      <c r="PZ7" s="577"/>
      <c r="QA7" s="2"/>
      <c r="QB7" s="17"/>
      <c r="QC7" s="8"/>
      <c r="QD7" s="18"/>
      <c r="QE7" s="19">
        <f>QE6+QB7-QD7</f>
        <v>0</v>
      </c>
      <c r="QG7" s="8">
        <v>41315</v>
      </c>
      <c r="QH7" s="2" t="s">
        <v>2038</v>
      </c>
      <c r="QI7" s="17">
        <v>3310</v>
      </c>
      <c r="QJ7" s="8">
        <v>41329</v>
      </c>
      <c r="QK7" s="18">
        <v>3310</v>
      </c>
      <c r="QL7" s="19">
        <f>QL6+QI7-QK7</f>
        <v>0</v>
      </c>
      <c r="QN7" s="8"/>
      <c r="QO7" s="2"/>
      <c r="QP7" s="17"/>
      <c r="QQ7" s="143"/>
      <c r="QR7" s="30"/>
      <c r="QS7" s="19">
        <f>QS6+QP7-QR7</f>
        <v>0</v>
      </c>
      <c r="QU7" s="8"/>
      <c r="QV7" s="2"/>
      <c r="QW7" s="17"/>
      <c r="QX7" s="143"/>
      <c r="QY7" s="30"/>
      <c r="QZ7" s="19">
        <f>QZ6+QW7-QY7</f>
        <v>0</v>
      </c>
      <c r="RB7" s="8"/>
      <c r="RC7" s="2"/>
      <c r="RD7" s="17"/>
      <c r="RE7" s="54"/>
      <c r="RF7" s="18"/>
      <c r="RG7" s="19">
        <f>RG6+RD7-RF7</f>
        <v>0</v>
      </c>
      <c r="RI7" s="807">
        <v>41311</v>
      </c>
      <c r="RJ7" s="793" t="s">
        <v>2039</v>
      </c>
      <c r="RK7" s="794">
        <v>2442</v>
      </c>
      <c r="RL7" s="930">
        <v>41311</v>
      </c>
      <c r="RM7" s="814">
        <v>2442</v>
      </c>
      <c r="RN7" s="811">
        <f>RN6+RK7-RM7</f>
        <v>0</v>
      </c>
      <c r="RP7" s="8">
        <v>41330</v>
      </c>
      <c r="RQ7" s="2" t="s">
        <v>2040</v>
      </c>
      <c r="RR7" s="17">
        <v>7241</v>
      </c>
      <c r="RS7" s="54">
        <v>41333</v>
      </c>
      <c r="RT7" s="18">
        <v>7241</v>
      </c>
      <c r="RU7" s="19">
        <f>RU6+RR7-RT7</f>
        <v>0</v>
      </c>
      <c r="RW7" s="8">
        <v>41306</v>
      </c>
      <c r="RX7" s="2" t="s">
        <v>2041</v>
      </c>
      <c r="RY7" s="18">
        <v>2189.5</v>
      </c>
      <c r="RZ7" s="8">
        <v>41306</v>
      </c>
      <c r="SA7" s="18">
        <v>2189.5</v>
      </c>
      <c r="SB7" s="19">
        <f>SB6+RY7-SA7</f>
        <v>0</v>
      </c>
      <c r="SD7" s="366">
        <v>41312</v>
      </c>
      <c r="SE7" s="37" t="s">
        <v>2042</v>
      </c>
      <c r="SF7" s="30">
        <v>2342.4</v>
      </c>
      <c r="SG7" s="670">
        <v>41312</v>
      </c>
      <c r="SH7" s="58">
        <v>2342.4</v>
      </c>
      <c r="SI7" s="45">
        <f>SI6+SF7-SH7</f>
        <v>0</v>
      </c>
      <c r="SK7" s="53">
        <v>41305</v>
      </c>
      <c r="SL7" s="315" t="s">
        <v>2043</v>
      </c>
      <c r="SM7" s="30">
        <v>1120</v>
      </c>
      <c r="SN7" s="143">
        <v>41310</v>
      </c>
      <c r="SO7" s="30">
        <v>1120</v>
      </c>
      <c r="SP7" s="19">
        <f>SP6+SM7-SO7</f>
        <v>0</v>
      </c>
      <c r="SR7" s="34"/>
      <c r="SS7" s="315"/>
      <c r="ST7" s="30"/>
      <c r="SU7" s="143"/>
      <c r="SV7" s="30"/>
      <c r="SW7" s="19">
        <f>SW6+ST7-SV7</f>
        <v>0</v>
      </c>
      <c r="SY7" s="8">
        <v>41300</v>
      </c>
      <c r="SZ7" s="2" t="s">
        <v>2044</v>
      </c>
      <c r="TA7" s="17">
        <v>17020.5</v>
      </c>
      <c r="TB7" s="959">
        <v>41307</v>
      </c>
      <c r="TC7" s="848">
        <v>17020.5</v>
      </c>
      <c r="TD7" s="19">
        <f>TD6+TA7-TC7</f>
        <v>0</v>
      </c>
      <c r="TF7" s="8">
        <v>41325</v>
      </c>
      <c r="TG7" s="37" t="s">
        <v>2045</v>
      </c>
      <c r="TH7" s="3">
        <v>1094.4000000000001</v>
      </c>
      <c r="TI7" s="143">
        <v>41327</v>
      </c>
      <c r="TJ7" s="18">
        <v>1094.4000000000001</v>
      </c>
      <c r="TK7" s="19">
        <f>TK6+TH7-TJ7</f>
        <v>0</v>
      </c>
      <c r="TM7" s="960">
        <v>41125</v>
      </c>
      <c r="TN7" s="961" t="s">
        <v>2046</v>
      </c>
      <c r="TO7" s="962">
        <v>160</v>
      </c>
      <c r="TP7" s="143" t="s">
        <v>2047</v>
      </c>
      <c r="TQ7" s="58"/>
      <c r="TR7" s="45">
        <f>TR6+TO7-TQ7</f>
        <v>160</v>
      </c>
      <c r="TT7" s="143">
        <v>41306</v>
      </c>
      <c r="TU7" s="50" t="s">
        <v>2048</v>
      </c>
      <c r="TV7" s="30">
        <v>2651</v>
      </c>
      <c r="TW7" s="143">
        <v>41307</v>
      </c>
      <c r="TX7" s="58">
        <v>2651</v>
      </c>
      <c r="TY7" s="45">
        <f>TY6+TV7-TX7</f>
        <v>0</v>
      </c>
      <c r="UA7" s="143"/>
      <c r="UB7" s="27"/>
      <c r="UC7" s="25"/>
      <c r="UD7" s="54"/>
      <c r="UE7" s="58"/>
      <c r="UF7" s="19">
        <f>UF6+UC7-UE7</f>
        <v>0</v>
      </c>
      <c r="UH7" s="143">
        <v>41312</v>
      </c>
      <c r="UI7" s="27" t="s">
        <v>2049</v>
      </c>
      <c r="UJ7" s="25">
        <v>1563</v>
      </c>
      <c r="UK7" s="143">
        <v>41312</v>
      </c>
      <c r="UL7" s="30">
        <v>1563</v>
      </c>
      <c r="UM7" s="19">
        <f>UM6+UJ7-UL7</f>
        <v>0</v>
      </c>
      <c r="UO7" s="143"/>
      <c r="UP7" s="27"/>
      <c r="UQ7" s="25"/>
      <c r="UR7" s="143"/>
      <c r="US7" s="30"/>
      <c r="UT7" s="19">
        <f>UT6+UQ7-US7</f>
        <v>0</v>
      </c>
      <c r="UV7" s="143"/>
      <c r="UW7" s="27"/>
      <c r="UX7" s="25"/>
      <c r="UY7" s="54"/>
      <c r="UZ7" s="30"/>
      <c r="VA7" s="19">
        <f>VA6+UX7-UZ7</f>
        <v>0</v>
      </c>
      <c r="VC7" s="143"/>
      <c r="VD7" s="27"/>
      <c r="VE7" s="25"/>
      <c r="VF7" s="54"/>
      <c r="VG7" s="30"/>
      <c r="VH7" s="19">
        <f>VH6+VE7-VG7</f>
        <v>0</v>
      </c>
      <c r="VJ7" s="386">
        <v>41306</v>
      </c>
      <c r="VK7" s="27" t="s">
        <v>2050</v>
      </c>
      <c r="VL7" s="25">
        <v>6648.4</v>
      </c>
      <c r="VM7" s="368">
        <v>41306</v>
      </c>
      <c r="VN7" s="30">
        <v>6648.4</v>
      </c>
      <c r="VO7" s="19">
        <f>VO6+VL7-VN7</f>
        <v>0</v>
      </c>
      <c r="VQ7" s="143"/>
      <c r="VR7" s="27"/>
      <c r="VS7" s="25"/>
      <c r="VT7" s="54"/>
      <c r="VU7" s="30"/>
      <c r="VV7" s="19">
        <f>VV6+VS7-VU7</f>
        <v>0</v>
      </c>
      <c r="VX7" s="143"/>
      <c r="VY7" s="27"/>
      <c r="VZ7" s="25"/>
      <c r="WA7" s="143"/>
      <c r="WB7" s="30"/>
      <c r="WC7" s="19">
        <f>WC6+VZ7-WB7</f>
        <v>0</v>
      </c>
      <c r="WE7" s="8"/>
      <c r="WF7" s="2"/>
      <c r="WG7" s="17"/>
      <c r="WH7" s="8"/>
      <c r="WI7" s="18"/>
      <c r="WJ7" s="19">
        <f>WJ6+WG7-WI7</f>
        <v>0</v>
      </c>
      <c r="WL7" s="8"/>
      <c r="WM7" s="2"/>
      <c r="WN7" s="17"/>
      <c r="WO7" s="8"/>
      <c r="WP7" s="18"/>
      <c r="WQ7" s="45">
        <f>WQ6+WN7-WP7</f>
        <v>0</v>
      </c>
      <c r="WS7" s="8">
        <v>39672</v>
      </c>
      <c r="WT7" s="2" t="s">
        <v>2051</v>
      </c>
      <c r="WU7" s="17">
        <v>11827.2</v>
      </c>
      <c r="WV7" s="8">
        <v>39724</v>
      </c>
      <c r="WW7" s="18">
        <v>11827.2</v>
      </c>
      <c r="WX7" s="19">
        <f>WX6+WU7-WW7</f>
        <v>0</v>
      </c>
      <c r="WZ7" s="8">
        <v>41313</v>
      </c>
      <c r="XA7" s="2" t="s">
        <v>2052</v>
      </c>
      <c r="XB7" s="17">
        <v>680</v>
      </c>
      <c r="XC7" s="8">
        <v>41314</v>
      </c>
      <c r="XD7" s="85">
        <v>680</v>
      </c>
      <c r="XE7" s="19">
        <f>XE6+XB7-XD7</f>
        <v>0</v>
      </c>
      <c r="XG7" s="54"/>
      <c r="XH7" s="143"/>
      <c r="XI7" s="963"/>
      <c r="XJ7" s="419"/>
      <c r="XK7" s="30"/>
      <c r="XL7" s="19">
        <f>XL6+XI7-XK7</f>
        <v>0</v>
      </c>
      <c r="XN7" s="8">
        <v>41309</v>
      </c>
      <c r="XO7" s="148" t="s">
        <v>2053</v>
      </c>
      <c r="XP7" s="3">
        <v>989</v>
      </c>
      <c r="XQ7" s="8">
        <v>41309</v>
      </c>
      <c r="XR7" s="3">
        <v>989</v>
      </c>
      <c r="XS7" s="19">
        <f>XS6+XP7-XR7</f>
        <v>0</v>
      </c>
      <c r="XU7" s="8">
        <v>41306</v>
      </c>
      <c r="XV7" s="2" t="s">
        <v>2054</v>
      </c>
      <c r="XW7" s="17">
        <v>2616.5</v>
      </c>
      <c r="XX7" s="8">
        <v>41306</v>
      </c>
      <c r="XY7" s="3">
        <v>2616.5</v>
      </c>
      <c r="XZ7" s="19">
        <f>XZ6+XW7-XY7</f>
        <v>0</v>
      </c>
      <c r="YB7" s="577">
        <v>41254</v>
      </c>
      <c r="YC7" s="2" t="s">
        <v>2055</v>
      </c>
      <c r="YD7" s="17">
        <v>5626</v>
      </c>
      <c r="YE7" s="577"/>
      <c r="YF7" s="3"/>
      <c r="YG7" s="19">
        <f>YG6+YD7-YF7</f>
        <v>5626</v>
      </c>
      <c r="YI7" s="577"/>
      <c r="YK7" s="17"/>
      <c r="YL7" s="366"/>
      <c r="YM7" s="18"/>
      <c r="YN7" s="19">
        <f>YN6+YK7-YM7</f>
        <v>0</v>
      </c>
      <c r="YP7" s="366"/>
      <c r="YQ7" s="2"/>
      <c r="YR7" s="17"/>
      <c r="YS7" s="577"/>
      <c r="YT7" s="3"/>
      <c r="YU7" s="19">
        <f>YU6+YR7-YT7</f>
        <v>0</v>
      </c>
      <c r="YW7" s="8">
        <v>41307</v>
      </c>
      <c r="YX7" s="39" t="s">
        <v>2056</v>
      </c>
      <c r="YY7" s="3">
        <v>4200</v>
      </c>
      <c r="YZ7" s="8">
        <v>41307</v>
      </c>
      <c r="ZA7" s="3">
        <v>4200</v>
      </c>
      <c r="ZB7" s="19">
        <f>ZB6+YY7-ZA7</f>
        <v>0</v>
      </c>
      <c r="ZD7" s="8">
        <v>41306</v>
      </c>
      <c r="ZE7" s="39" t="s">
        <v>2057</v>
      </c>
      <c r="ZF7" s="3">
        <v>2772</v>
      </c>
      <c r="ZG7" s="8">
        <v>41306</v>
      </c>
      <c r="ZH7" s="3">
        <v>2772</v>
      </c>
      <c r="ZI7" s="19">
        <f>ZI6+ZF7-ZH7</f>
        <v>0</v>
      </c>
      <c r="ZK7" s="807">
        <v>41327</v>
      </c>
      <c r="ZL7" s="964" t="s">
        <v>2058</v>
      </c>
      <c r="ZM7" s="935">
        <v>7153.4</v>
      </c>
      <c r="ZN7" s="807">
        <v>41327</v>
      </c>
      <c r="ZO7" s="935">
        <v>7153.4</v>
      </c>
      <c r="ZP7" s="811">
        <f>ZP6+ZM7-ZO7</f>
        <v>0</v>
      </c>
      <c r="ZR7" s="8">
        <v>41330</v>
      </c>
      <c r="ZS7" s="39" t="s">
        <v>2059</v>
      </c>
      <c r="ZT7" s="3">
        <v>348</v>
      </c>
      <c r="ZU7" s="8">
        <v>41330</v>
      </c>
      <c r="ZV7" s="3">
        <v>348</v>
      </c>
      <c r="ZW7" s="19">
        <f>ZW6+ZT7-ZV7</f>
        <v>0</v>
      </c>
      <c r="ZY7" s="8"/>
      <c r="ZZ7" s="39"/>
      <c r="AAA7" s="3"/>
      <c r="AAB7" s="8"/>
      <c r="AAC7" s="3"/>
      <c r="AAD7" s="19">
        <f>AAD6+AAA7-AAC7</f>
        <v>0</v>
      </c>
      <c r="AAF7" s="8"/>
      <c r="AAG7" s="2"/>
      <c r="AAH7" s="17"/>
      <c r="AAI7" s="8"/>
      <c r="AAJ7" s="18"/>
      <c r="AAK7" s="19">
        <f>AAK6+AAH7-AAJ7</f>
        <v>0</v>
      </c>
      <c r="AAM7" s="368">
        <v>41145</v>
      </c>
      <c r="AAN7" s="27" t="s">
        <v>2060</v>
      </c>
      <c r="AAO7" s="25">
        <v>2534.5</v>
      </c>
      <c r="AAP7" s="368"/>
      <c r="AAQ7" s="25"/>
      <c r="AAR7" s="19">
        <f>AAR6+AAO7-AAQ7</f>
        <v>-307.5</v>
      </c>
      <c r="AAT7" s="143">
        <v>41295</v>
      </c>
      <c r="AAU7" s="315" t="s">
        <v>2061</v>
      </c>
      <c r="AAV7" s="30">
        <v>1380</v>
      </c>
      <c r="AAW7" s="54">
        <v>41310</v>
      </c>
      <c r="AAX7" s="30">
        <v>1380</v>
      </c>
      <c r="AAY7" s="19">
        <f>AAY6+AAV7-AAX7</f>
        <v>0</v>
      </c>
      <c r="ABA7" s="8"/>
      <c r="ABB7" s="2"/>
      <c r="ABC7" s="17"/>
      <c r="ABD7" s="53"/>
      <c r="ABE7" s="30"/>
      <c r="ABF7" s="19">
        <f>ABF6+ABC7-ABE7</f>
        <v>22087</v>
      </c>
      <c r="ABH7" s="143">
        <v>41307</v>
      </c>
      <c r="ABI7" s="27" t="s">
        <v>2062</v>
      </c>
      <c r="ABJ7" s="25">
        <v>40</v>
      </c>
      <c r="ABK7" s="795">
        <v>41309</v>
      </c>
      <c r="ABL7" s="30">
        <v>40</v>
      </c>
      <c r="ABM7" s="19">
        <f>ABM6+ABJ7-ABL7</f>
        <v>0</v>
      </c>
      <c r="ABO7" s="8"/>
      <c r="ABP7" s="175"/>
      <c r="ABQ7" s="3"/>
      <c r="ABR7" s="8"/>
      <c r="ABS7" s="3"/>
      <c r="ABT7" s="19">
        <f>ABT6+ABQ7-ABS7</f>
        <v>0</v>
      </c>
      <c r="ABV7" s="8">
        <v>41302</v>
      </c>
      <c r="ABW7" s="2" t="s">
        <v>2063</v>
      </c>
      <c r="ABX7" s="17">
        <v>4511.5</v>
      </c>
      <c r="ABY7" s="8">
        <v>41307</v>
      </c>
      <c r="ABZ7" s="18">
        <v>4511.5</v>
      </c>
      <c r="ACA7" s="19">
        <f>ACA6+ABX7-ABZ7</f>
        <v>0</v>
      </c>
      <c r="ACC7" s="8"/>
      <c r="ACD7" s="2"/>
      <c r="ACE7" s="17"/>
      <c r="ACF7" s="8"/>
      <c r="ACG7" s="18"/>
      <c r="ACH7" s="19">
        <f>ACH6+ACE7-ACG7</f>
        <v>0</v>
      </c>
      <c r="ACJ7" s="8"/>
      <c r="ACK7" s="2"/>
      <c r="ACL7" s="17"/>
      <c r="ACM7" s="8"/>
      <c r="ACN7" s="18"/>
      <c r="ACO7" s="19">
        <f>ACO6+ACL7-ACN7</f>
        <v>0</v>
      </c>
      <c r="ACQ7" s="8">
        <v>41306</v>
      </c>
      <c r="ACR7" s="2" t="s">
        <v>2064</v>
      </c>
      <c r="ACS7" s="17">
        <v>7722</v>
      </c>
      <c r="ACT7" s="8">
        <v>41310</v>
      </c>
      <c r="ACU7" s="18">
        <v>7722</v>
      </c>
      <c r="ACV7" s="19">
        <f>ACV6+ACS7-ACU7</f>
        <v>0</v>
      </c>
      <c r="ACX7" s="8"/>
      <c r="ACY7" s="2"/>
      <c r="ACZ7" s="17"/>
      <c r="ADA7" s="8"/>
      <c r="ADB7" s="18"/>
      <c r="ADC7" s="19">
        <f>ADC6+ACZ7-ADB7</f>
        <v>0</v>
      </c>
      <c r="ADE7" s="143">
        <v>41313</v>
      </c>
      <c r="ADF7" s="27" t="s">
        <v>2065</v>
      </c>
      <c r="ADG7" s="25">
        <v>1000</v>
      </c>
      <c r="ADH7" s="143">
        <v>41313</v>
      </c>
      <c r="ADI7" s="30">
        <v>1000</v>
      </c>
      <c r="ADJ7" s="19">
        <f>ADJ6+ADG7-ADI7</f>
        <v>0</v>
      </c>
      <c r="ADL7" s="8">
        <v>41278</v>
      </c>
      <c r="ADM7" s="2" t="s">
        <v>2066</v>
      </c>
      <c r="ADN7" s="17">
        <v>428.5</v>
      </c>
      <c r="ADO7" s="313"/>
      <c r="ADP7" s="30"/>
      <c r="ADQ7" s="19">
        <f>ADQ6+ADN7-ADP7</f>
        <v>428.5</v>
      </c>
      <c r="ADS7" s="8"/>
      <c r="ADT7" s="2"/>
      <c r="ADU7" s="17"/>
      <c r="ADV7" s="8"/>
      <c r="ADW7" s="18"/>
      <c r="ADX7" s="19">
        <f>ADX6+ADU7-ADW7</f>
        <v>0</v>
      </c>
      <c r="ADZ7" s="965">
        <v>39764</v>
      </c>
      <c r="AEA7" s="2" t="s">
        <v>1828</v>
      </c>
      <c r="AEB7" s="17">
        <v>462</v>
      </c>
      <c r="AEC7" s="69"/>
      <c r="AED7" s="30"/>
      <c r="AEE7" s="19">
        <f>AEE6+AEB7-AED7</f>
        <v>462</v>
      </c>
      <c r="AEG7" s="143">
        <v>41265</v>
      </c>
      <c r="AEH7" s="276" t="s">
        <v>2067</v>
      </c>
      <c r="AEI7" s="25">
        <v>3226.5</v>
      </c>
      <c r="AEJ7" s="143">
        <v>41266</v>
      </c>
      <c r="AEK7" s="30">
        <v>2954.5</v>
      </c>
      <c r="AEL7" s="19">
        <f>AEL6+AEI7-AEK7</f>
        <v>272</v>
      </c>
      <c r="AEN7" s="8"/>
      <c r="AEO7" s="2"/>
      <c r="AEP7" s="17"/>
      <c r="AEQ7" s="143"/>
      <c r="AER7" s="18"/>
      <c r="AES7" s="19">
        <f>AES6+AEP7-AER7</f>
        <v>0</v>
      </c>
      <c r="AEU7" s="8">
        <v>41308</v>
      </c>
      <c r="AEV7" s="37" t="s">
        <v>2068</v>
      </c>
      <c r="AEW7" s="30">
        <v>7919.5</v>
      </c>
      <c r="AEX7" s="143">
        <v>41308</v>
      </c>
      <c r="AEY7" s="18">
        <v>7919.5</v>
      </c>
      <c r="AEZ7" s="19">
        <f>AEZ6+AEW7-AEY7</f>
        <v>0</v>
      </c>
      <c r="AFB7" s="966">
        <v>39670</v>
      </c>
      <c r="AFC7" s="2" t="s">
        <v>2069</v>
      </c>
      <c r="AFD7" s="17">
        <v>761</v>
      </c>
      <c r="AFE7" s="8"/>
      <c r="AFF7" s="18"/>
      <c r="AFG7" s="19">
        <f>AFG6+AFD7-AFF7</f>
        <v>761</v>
      </c>
      <c r="AFI7" s="443"/>
      <c r="AFJ7" s="27"/>
      <c r="AFK7" s="25"/>
      <c r="AFL7" s="143"/>
      <c r="AFM7" s="30"/>
      <c r="AFN7" s="19">
        <f>AFN6+AFK7-AFM7</f>
        <v>0</v>
      </c>
      <c r="AFP7" s="443">
        <v>41328</v>
      </c>
      <c r="AFQ7" s="27" t="s">
        <v>2070</v>
      </c>
      <c r="AFR7" s="25">
        <v>4113.45</v>
      </c>
      <c r="AFS7" s="575">
        <v>41328</v>
      </c>
      <c r="AFT7" s="30">
        <v>4113.45</v>
      </c>
      <c r="AFU7" s="19">
        <f>AFU6+AFR7-AFT7</f>
        <v>0</v>
      </c>
      <c r="AFW7" s="368"/>
      <c r="AFX7" s="27"/>
      <c r="AFY7" s="25"/>
      <c r="AFZ7" s="368"/>
      <c r="AGA7" s="30"/>
      <c r="AGB7" s="19">
        <f>AGB6+AFY7-AGA7</f>
        <v>0</v>
      </c>
      <c r="AGD7" s="368">
        <v>41307</v>
      </c>
      <c r="AGE7" s="2" t="s">
        <v>2071</v>
      </c>
      <c r="AGF7" s="25">
        <v>2225</v>
      </c>
      <c r="AGG7" s="368">
        <v>41307</v>
      </c>
      <c r="AGH7" s="30">
        <v>2225</v>
      </c>
      <c r="AGI7" s="19">
        <f>AGI6+AGF7-AGH7</f>
        <v>0</v>
      </c>
      <c r="AGK7" s="368">
        <v>41306</v>
      </c>
      <c r="AGL7" s="2" t="s">
        <v>2072</v>
      </c>
      <c r="AGM7" s="17">
        <v>1026</v>
      </c>
      <c r="AGN7" s="368">
        <v>41306</v>
      </c>
      <c r="AGO7" s="30">
        <v>1026</v>
      </c>
      <c r="AGP7" s="19">
        <f>AGP6+AGM7-AGO7</f>
        <v>0</v>
      </c>
      <c r="AGR7" s="368">
        <v>41291</v>
      </c>
      <c r="AGS7" s="27" t="s">
        <v>2073</v>
      </c>
      <c r="AGT7" s="25">
        <v>605</v>
      </c>
      <c r="AGU7" s="368">
        <v>41312</v>
      </c>
      <c r="AGV7" s="30">
        <v>605</v>
      </c>
      <c r="AGW7" s="19">
        <f>AGW6+AGT7-AGV7</f>
        <v>0</v>
      </c>
      <c r="AGY7" s="143"/>
      <c r="AGZ7" s="857"/>
      <c r="AHA7" s="967"/>
      <c r="AHB7" s="143"/>
      <c r="AHC7" s="30"/>
      <c r="AHD7" s="45">
        <f>AHD6+AHA7-AHC7</f>
        <v>0</v>
      </c>
      <c r="AHF7" s="143"/>
      <c r="AHG7" s="857"/>
      <c r="AHH7" s="967"/>
      <c r="AHI7" s="143"/>
      <c r="AHJ7" s="30"/>
      <c r="AHK7" s="45">
        <f>AHK6+AHH7-AHJ7</f>
        <v>0</v>
      </c>
      <c r="AHM7" s="143">
        <v>41309</v>
      </c>
      <c r="AHN7" s="857" t="s">
        <v>2074</v>
      </c>
      <c r="AHO7" s="967">
        <v>4469.5</v>
      </c>
      <c r="AHP7" s="143"/>
      <c r="AHQ7" s="30"/>
      <c r="AHR7" s="45">
        <f>AHR6+AHO7-AHQ7</f>
        <v>4469.5</v>
      </c>
      <c r="AHT7" s="8"/>
      <c r="AHU7" s="2"/>
      <c r="AHV7" s="17"/>
      <c r="AHW7" s="8"/>
      <c r="AHX7" s="18"/>
      <c r="AHY7" s="19">
        <f>AHY6+AHV7-AHX7</f>
        <v>0</v>
      </c>
      <c r="AIA7" s="8">
        <v>41312</v>
      </c>
      <c r="AIB7" s="2" t="s">
        <v>2075</v>
      </c>
      <c r="AIC7" s="17">
        <v>942</v>
      </c>
      <c r="AID7" s="54">
        <v>41319</v>
      </c>
      <c r="AIE7" s="18">
        <v>942</v>
      </c>
      <c r="AIF7" s="19">
        <f>AIF6+AIC7-AIE7</f>
        <v>0</v>
      </c>
      <c r="AIH7" s="143"/>
      <c r="AII7" s="857"/>
      <c r="AIJ7" s="967"/>
      <c r="AIK7" s="143"/>
      <c r="AIL7" s="30"/>
      <c r="AIM7" s="45">
        <f>AIM6+AIJ7-AIL7</f>
        <v>0</v>
      </c>
    </row>
    <row r="8" spans="1:924">
      <c r="A8" s="968"/>
      <c r="B8" s="969"/>
      <c r="C8" s="970"/>
      <c r="D8" s="8"/>
      <c r="E8" s="337"/>
      <c r="F8" s="19">
        <f t="shared" ref="F8:F43" si="0">F7+C8-E8</f>
        <v>6630</v>
      </c>
      <c r="H8" s="8"/>
      <c r="I8" s="37"/>
      <c r="J8" s="30"/>
      <c r="K8" s="8"/>
      <c r="L8" s="3"/>
      <c r="M8" s="19">
        <f t="shared" ref="M8:M43" si="1">M7+J8-L8</f>
        <v>0</v>
      </c>
      <c r="O8" s="143">
        <v>41307</v>
      </c>
      <c r="P8" s="27" t="s">
        <v>2076</v>
      </c>
      <c r="Q8" s="25">
        <v>7163</v>
      </c>
      <c r="R8" s="417"/>
      <c r="S8" s="30"/>
      <c r="T8" s="19">
        <f t="shared" ref="T8:T39" si="2">T7+Q8-S8</f>
        <v>7539</v>
      </c>
      <c r="V8" s="143">
        <v>41308</v>
      </c>
      <c r="W8" s="27" t="s">
        <v>2077</v>
      </c>
      <c r="X8" s="25">
        <v>1350</v>
      </c>
      <c r="Y8" s="8">
        <v>41312</v>
      </c>
      <c r="Z8" s="18">
        <v>1350</v>
      </c>
      <c r="AA8" s="19">
        <f t="shared" ref="AA8:AA39" si="3">AA7+X8-Z8</f>
        <v>0</v>
      </c>
      <c r="AC8" s="8"/>
      <c r="AD8" s="2"/>
      <c r="AE8" s="17"/>
      <c r="AF8" s="8"/>
      <c r="AG8" s="18"/>
      <c r="AH8" s="19">
        <f t="shared" ref="AH8:AH39" si="4">AH7+AE8-AG8</f>
        <v>0</v>
      </c>
      <c r="AJ8" s="928">
        <v>39729</v>
      </c>
      <c r="AK8" s="2" t="s">
        <v>1565</v>
      </c>
      <c r="AL8" s="17">
        <v>4022.5</v>
      </c>
      <c r="AM8" s="69"/>
      <c r="AN8" s="18"/>
      <c r="AO8" s="19">
        <f t="shared" ref="AO8:AO65" si="5">AO7+AL8-AN8</f>
        <v>9905.6</v>
      </c>
      <c r="AQ8" s="577">
        <v>39729</v>
      </c>
      <c r="AR8" s="2" t="s">
        <v>1560</v>
      </c>
      <c r="AS8" s="25">
        <v>3648</v>
      </c>
      <c r="AT8" s="8"/>
      <c r="AU8" s="18"/>
      <c r="AV8" s="19">
        <f t="shared" ref="AV8:AV39" si="6">AV7+AS8-AU8</f>
        <v>3648</v>
      </c>
      <c r="AX8" s="143"/>
      <c r="AY8" s="27"/>
      <c r="AZ8" s="25"/>
      <c r="BA8" s="143"/>
      <c r="BB8" s="30"/>
      <c r="BC8" s="19">
        <f t="shared" ref="BC8:BC43" si="7">BC7+AZ8-BB8</f>
        <v>0</v>
      </c>
      <c r="BE8" s="575">
        <v>41327</v>
      </c>
      <c r="BF8" s="27" t="s">
        <v>2078</v>
      </c>
      <c r="BG8" s="25">
        <v>1261</v>
      </c>
      <c r="BH8" s="53">
        <v>41331</v>
      </c>
      <c r="BI8" s="30">
        <v>1261</v>
      </c>
      <c r="BJ8" s="45">
        <f t="shared" ref="BJ8:BJ42" si="8">BJ7+BG8-BI8</f>
        <v>0</v>
      </c>
      <c r="BL8" s="143"/>
      <c r="BM8" s="944"/>
      <c r="BN8" s="945"/>
      <c r="BO8" s="946">
        <v>41274</v>
      </c>
      <c r="BP8" s="947">
        <v>5428</v>
      </c>
      <c r="BQ8" s="19">
        <f t="shared" ref="BQ8:BQ38" si="9">BQ7+BN8-BP8</f>
        <v>-5428</v>
      </c>
      <c r="BS8" s="143"/>
      <c r="BT8" s="27"/>
      <c r="BU8" s="25"/>
      <c r="BV8" s="417"/>
      <c r="BW8" s="30"/>
      <c r="BX8" s="19">
        <f t="shared" ref="BX8:BX38" si="10">BX7+BU8-BW8</f>
        <v>0</v>
      </c>
      <c r="BZ8" s="8">
        <v>41333</v>
      </c>
      <c r="CA8" s="148" t="s">
        <v>2079</v>
      </c>
      <c r="CB8" s="30">
        <v>469.5</v>
      </c>
      <c r="CC8" s="8">
        <v>41333</v>
      </c>
      <c r="CD8" s="18">
        <v>469.5</v>
      </c>
      <c r="CE8" s="19">
        <f t="shared" ref="CE8:CE10" si="11">CE7+CB8-CD8</f>
        <v>0</v>
      </c>
      <c r="CG8" s="53"/>
      <c r="CH8" s="276"/>
      <c r="CI8" s="317"/>
      <c r="CJ8" s="423"/>
      <c r="CK8" s="176"/>
      <c r="CL8" s="19">
        <f t="shared" ref="CL8:CL10" si="12">CL7+CI8-CK8</f>
        <v>0</v>
      </c>
      <c r="CN8" s="53"/>
      <c r="CO8" s="276"/>
      <c r="CP8" s="317"/>
      <c r="CQ8" s="143"/>
      <c r="CR8" s="30"/>
      <c r="CS8" s="19">
        <f t="shared" ref="CS8:CS10" si="13">CS7+CP8-CR8</f>
        <v>0</v>
      </c>
      <c r="CU8" s="53"/>
      <c r="CV8" s="276"/>
      <c r="CW8" s="317"/>
      <c r="CX8" s="143"/>
      <c r="CY8" s="30"/>
      <c r="CZ8" s="19">
        <f t="shared" ref="CZ8:CZ10" si="14">CZ7+CW8-CY8</f>
        <v>0</v>
      </c>
      <c r="DB8" s="143"/>
      <c r="DC8" s="27"/>
      <c r="DD8" s="44"/>
      <c r="DE8" s="143"/>
      <c r="DF8" s="30"/>
      <c r="DG8" s="19">
        <f t="shared" ref="DG8:DG10" si="15">DG7+DD8-DF8</f>
        <v>0</v>
      </c>
      <c r="DI8" s="8"/>
      <c r="DJ8" s="2"/>
      <c r="DK8" s="17"/>
      <c r="DL8" s="53"/>
      <c r="DM8" s="176"/>
      <c r="DN8" s="19">
        <f t="shared" ref="DN8:DN37" si="16">DN7+DK8-DM8</f>
        <v>0</v>
      </c>
      <c r="DP8" s="8">
        <v>41306</v>
      </c>
      <c r="DQ8" s="2" t="s">
        <v>2080</v>
      </c>
      <c r="DR8" s="17">
        <v>5904.9</v>
      </c>
      <c r="DS8" s="8">
        <v>41313</v>
      </c>
      <c r="DT8" s="18">
        <v>5904.9</v>
      </c>
      <c r="DU8" s="19">
        <f t="shared" ref="DU8:DU43" si="17">DU7+DR8-DT8</f>
        <v>0</v>
      </c>
      <c r="DW8" s="8"/>
      <c r="DX8" s="145"/>
      <c r="DY8" s="17"/>
      <c r="DZ8" s="8"/>
      <c r="EA8" s="18"/>
      <c r="EB8" s="19">
        <f t="shared" ref="EB8:EB43" si="18">EB7+DY8-EA8</f>
        <v>0</v>
      </c>
      <c r="ED8" s="8"/>
      <c r="EE8" s="148"/>
      <c r="EF8" s="17"/>
      <c r="EG8" s="8"/>
      <c r="EH8" s="18"/>
      <c r="EI8" s="19">
        <f t="shared" ref="EI8:EI43" si="19">EI7+EF8-EH8</f>
        <v>0</v>
      </c>
      <c r="EK8" s="8">
        <v>41306</v>
      </c>
      <c r="EL8" s="2" t="s">
        <v>2081</v>
      </c>
      <c r="EM8" s="17">
        <v>550.5</v>
      </c>
      <c r="EN8" s="8">
        <v>41306</v>
      </c>
      <c r="EO8" s="18">
        <v>550.5</v>
      </c>
      <c r="EP8" s="19">
        <f t="shared" ref="EP8:EP43" si="20">EP7+EM8-EO8</f>
        <v>0</v>
      </c>
      <c r="ER8" s="8">
        <v>41307</v>
      </c>
      <c r="ES8" s="2" t="s">
        <v>2082</v>
      </c>
      <c r="ET8" s="17">
        <v>1535</v>
      </c>
      <c r="EU8" s="8">
        <v>41309</v>
      </c>
      <c r="EV8" s="18">
        <v>1535</v>
      </c>
      <c r="EW8" s="19">
        <f t="shared" ref="EW8:EW43" si="21">EW7+ET8-EV8</f>
        <v>0</v>
      </c>
      <c r="EY8" s="8">
        <v>41314</v>
      </c>
      <c r="EZ8" s="2" t="s">
        <v>2083</v>
      </c>
      <c r="FA8" s="17">
        <v>1440</v>
      </c>
      <c r="FB8" s="8">
        <v>41314</v>
      </c>
      <c r="FC8" s="18">
        <v>1440</v>
      </c>
      <c r="FD8" s="19">
        <f t="shared" ref="FD8:FD43" si="22">FD7+FA8-FC8</f>
        <v>0</v>
      </c>
      <c r="FF8" s="8"/>
      <c r="FG8" s="2"/>
      <c r="FH8" s="17"/>
      <c r="FI8" s="8"/>
      <c r="FJ8" s="18"/>
      <c r="FK8" s="19">
        <f t="shared" ref="FK8:FK43" si="23">FK7+FH8-FJ8</f>
        <v>5020</v>
      </c>
      <c r="FM8" s="8"/>
      <c r="FN8" s="2"/>
      <c r="FO8" s="17"/>
      <c r="FP8" s="34"/>
      <c r="FQ8" s="18"/>
      <c r="FR8" s="19">
        <f t="shared" ref="FR8:FR43" si="24">FR7+FO8-FQ8</f>
        <v>0</v>
      </c>
      <c r="FT8" s="807"/>
      <c r="FU8" s="793"/>
      <c r="FV8" s="794"/>
      <c r="FW8" s="971"/>
      <c r="FX8" s="814"/>
      <c r="FY8" s="811">
        <f t="shared" ref="FY8:FY43" si="25">FY7+FV8-FX8</f>
        <v>0</v>
      </c>
      <c r="GA8" s="143">
        <v>41306</v>
      </c>
      <c r="GB8" s="72" t="s">
        <v>2084</v>
      </c>
      <c r="GC8" s="25">
        <v>582.5</v>
      </c>
      <c r="GD8" s="143">
        <v>41306</v>
      </c>
      <c r="GE8" s="176">
        <v>582.5</v>
      </c>
      <c r="GF8" s="19">
        <f t="shared" ref="GF8:GF58" si="26">GF7+GC8-GE8</f>
        <v>0</v>
      </c>
      <c r="GH8" s="143"/>
      <c r="GI8" s="27"/>
      <c r="GJ8" s="25"/>
      <c r="GK8" s="143"/>
      <c r="GL8" s="176"/>
      <c r="GM8" s="19">
        <f t="shared" ref="GM8:GM58" si="27">GM7+GJ8-GL8</f>
        <v>0</v>
      </c>
      <c r="GO8" s="143">
        <v>41309</v>
      </c>
      <c r="GP8" s="27" t="s">
        <v>2085</v>
      </c>
      <c r="GQ8" s="25">
        <v>2688.5</v>
      </c>
      <c r="GR8" s="143">
        <v>41311</v>
      </c>
      <c r="GS8" s="176">
        <v>2688.5</v>
      </c>
      <c r="GT8" s="19">
        <f t="shared" ref="GT8:GT58" si="28">GT7+GQ8-GS8</f>
        <v>0</v>
      </c>
      <c r="GV8" s="143">
        <v>41313</v>
      </c>
      <c r="GW8" s="27" t="s">
        <v>2086</v>
      </c>
      <c r="GX8" s="25">
        <v>702</v>
      </c>
      <c r="GY8" s="54">
        <v>41313</v>
      </c>
      <c r="GZ8" s="30">
        <v>702</v>
      </c>
      <c r="HA8" s="19">
        <f t="shared" ref="HA8:HA43" si="29">HA7+GX8-GZ8</f>
        <v>0</v>
      </c>
      <c r="HC8" s="143">
        <v>41306</v>
      </c>
      <c r="HD8" s="276" t="s">
        <v>2087</v>
      </c>
      <c r="HE8" s="25">
        <v>1130.4000000000001</v>
      </c>
      <c r="HF8" s="54">
        <v>41306</v>
      </c>
      <c r="HG8" s="30">
        <v>1130.4000000000001</v>
      </c>
      <c r="HH8" s="19">
        <f t="shared" ref="HH8:HH43" si="30">HH7+HE8-HG8</f>
        <v>0</v>
      </c>
      <c r="HJ8" s="143"/>
      <c r="HK8" s="27"/>
      <c r="HL8" s="25"/>
      <c r="HM8" s="54"/>
      <c r="HN8" s="30"/>
      <c r="HO8" s="19">
        <f t="shared" ref="HO8:HO43" si="31">HO7+HL8-HN8</f>
        <v>0</v>
      </c>
      <c r="HQ8" s="143">
        <v>41329</v>
      </c>
      <c r="HR8" s="27" t="s">
        <v>2088</v>
      </c>
      <c r="HS8" s="25">
        <v>1950</v>
      </c>
      <c r="HT8" s="54">
        <v>41330</v>
      </c>
      <c r="HU8" s="30">
        <v>1950</v>
      </c>
      <c r="HV8" s="19">
        <f t="shared" ref="HV8:HV43" si="32">HV7+HS8-HU8</f>
        <v>0</v>
      </c>
      <c r="HX8" s="8">
        <v>41314</v>
      </c>
      <c r="HY8" s="2" t="s">
        <v>2089</v>
      </c>
      <c r="HZ8" s="17">
        <v>1231</v>
      </c>
      <c r="IA8" s="54">
        <v>41314</v>
      </c>
      <c r="IB8" s="30">
        <v>1231</v>
      </c>
      <c r="IC8" s="19">
        <f t="shared" ref="IC8:IC43" si="33">IC7+HZ8-IB8</f>
        <v>0</v>
      </c>
      <c r="IE8" s="368"/>
      <c r="IF8" s="27"/>
      <c r="IG8" s="25"/>
      <c r="IH8" s="554"/>
      <c r="II8" s="511"/>
      <c r="IJ8" s="19">
        <f t="shared" ref="IJ8:IJ43" si="34">IJ7+IG8-II8</f>
        <v>0</v>
      </c>
      <c r="IL8" s="933">
        <v>39874</v>
      </c>
      <c r="IM8" s="175" t="s">
        <v>2090</v>
      </c>
      <c r="IN8" s="3">
        <v>6653.5</v>
      </c>
      <c r="IO8" s="8"/>
      <c r="IP8" s="18"/>
      <c r="IQ8" s="19">
        <f t="shared" ref="IQ8:IQ15" si="35">IQ7+IN8-IP8</f>
        <v>17187.5</v>
      </c>
      <c r="IS8" s="8"/>
      <c r="IT8" s="2"/>
      <c r="IU8" s="17"/>
      <c r="IV8" s="143"/>
      <c r="IW8" s="30"/>
      <c r="IX8" s="45">
        <f t="shared" ref="IX8:IX43" si="36">IX7+IU8-IW8</f>
        <v>0</v>
      </c>
      <c r="IZ8" s="143"/>
      <c r="JA8" s="27"/>
      <c r="JB8" s="25"/>
      <c r="JC8" s="116"/>
      <c r="JD8" s="30"/>
      <c r="JE8" s="45">
        <f t="shared" ref="JE8:JE43" si="37">JE7+JB8-JD8</f>
        <v>0</v>
      </c>
      <c r="JG8" s="8"/>
      <c r="JH8" s="2"/>
      <c r="JI8" s="17"/>
      <c r="JJ8" s="143"/>
      <c r="JK8" s="30"/>
      <c r="JL8" s="45">
        <f t="shared" ref="JL8:JL43" si="38">JL7+JI8-JK8</f>
        <v>0</v>
      </c>
      <c r="JN8" s="8"/>
      <c r="JO8" s="37"/>
      <c r="JP8" s="3"/>
      <c r="JQ8" s="8"/>
      <c r="JR8" s="18"/>
      <c r="JS8" s="19">
        <f t="shared" ref="JS8:JS43" si="39">JS7+JP8-JR8</f>
        <v>0</v>
      </c>
      <c r="JU8" s="8"/>
      <c r="JV8" s="37"/>
      <c r="JW8" s="3"/>
      <c r="JX8" s="8"/>
      <c r="JY8" s="18"/>
      <c r="JZ8" s="19">
        <f t="shared" ref="JZ8:JZ43" si="40">JZ7+JW8-JY8</f>
        <v>0</v>
      </c>
      <c r="KB8" s="8">
        <v>41306</v>
      </c>
      <c r="KC8" s="37" t="s">
        <v>2091</v>
      </c>
      <c r="KD8" s="3">
        <v>3700</v>
      </c>
      <c r="KE8" s="8">
        <v>41307</v>
      </c>
      <c r="KF8" s="18">
        <v>3700</v>
      </c>
      <c r="KG8" s="19">
        <f t="shared" ref="KG8:KG70" si="41">KG7+KD8-KF8</f>
        <v>0</v>
      </c>
      <c r="KI8" s="8">
        <v>41307</v>
      </c>
      <c r="KJ8" s="37" t="s">
        <v>2092</v>
      </c>
      <c r="KK8" s="3">
        <v>40</v>
      </c>
      <c r="KL8" s="8">
        <v>41307</v>
      </c>
      <c r="KM8" s="18">
        <v>40</v>
      </c>
      <c r="KN8" s="19">
        <f t="shared" ref="KN8:KN70" si="42">KN7+KK8-KM8</f>
        <v>0</v>
      </c>
      <c r="KP8" s="8"/>
      <c r="KQ8" s="2"/>
      <c r="KR8" s="17"/>
      <c r="KS8" s="69"/>
      <c r="KT8" s="76"/>
      <c r="KU8" s="115">
        <f t="shared" ref="KU8:KU43" si="43">KU7+KR8-KT8</f>
        <v>0</v>
      </c>
      <c r="KW8" s="8"/>
      <c r="KX8" s="2"/>
      <c r="KY8" s="17"/>
      <c r="KZ8" s="69"/>
      <c r="LA8" s="76"/>
      <c r="LB8" s="115">
        <f t="shared" ref="LB8:LB43" si="44">LB7+KY8-LA8</f>
        <v>0</v>
      </c>
      <c r="LD8" s="8"/>
      <c r="LE8" s="2"/>
      <c r="LF8" s="17"/>
      <c r="LG8" s="69"/>
      <c r="LH8" s="76"/>
      <c r="LI8" s="115">
        <f t="shared" ref="LI8:LI43" si="45">LI7+LF8-LH8</f>
        <v>0</v>
      </c>
      <c r="LK8" s="8"/>
      <c r="LL8" s="2"/>
      <c r="LM8" s="17"/>
      <c r="LN8" s="69"/>
      <c r="LO8" s="76"/>
      <c r="LP8" s="115">
        <f t="shared" ref="LP8:LP43" si="46">LP7+LM8-LO8</f>
        <v>0</v>
      </c>
      <c r="LR8" s="74"/>
      <c r="LS8" s="148"/>
      <c r="LT8" s="356"/>
      <c r="LU8" s="34"/>
      <c r="LV8" s="85"/>
      <c r="LW8" s="115">
        <f t="shared" ref="LW8:LW43" si="47">LW7+LT8-LV8</f>
        <v>0</v>
      </c>
      <c r="LY8" s="8"/>
      <c r="LZ8" s="2"/>
      <c r="MA8" s="17"/>
      <c r="MB8" s="69"/>
      <c r="MC8" s="76"/>
      <c r="MD8" s="115">
        <f t="shared" ref="MD8:MD43" si="48">MD7+MA8-MC8</f>
        <v>0</v>
      </c>
      <c r="MF8" s="8"/>
      <c r="MG8" s="2"/>
      <c r="MH8" s="17"/>
      <c r="MI8" s="34"/>
      <c r="MJ8" s="85"/>
      <c r="MK8" s="19">
        <f t="shared" ref="MK8:MK43" si="49">MK7+MH8-MJ8</f>
        <v>0</v>
      </c>
      <c r="MM8" s="8"/>
      <c r="MN8" s="2"/>
      <c r="MO8" s="17"/>
      <c r="MP8" s="8"/>
      <c r="MQ8" s="18"/>
      <c r="MR8" s="19">
        <f t="shared" ref="MR8:MR43" si="50">MR7+MO8-MQ8</f>
        <v>1278</v>
      </c>
      <c r="MT8" s="8"/>
      <c r="MU8" s="2"/>
      <c r="MV8" s="17"/>
      <c r="MW8" s="8"/>
      <c r="MX8" s="18"/>
      <c r="MY8" s="19">
        <f t="shared" ref="MY8:MY43" si="51">MY7+MV8-MX8</f>
        <v>0</v>
      </c>
      <c r="NA8" s="950">
        <v>39882</v>
      </c>
      <c r="NB8" s="2" t="s">
        <v>2093</v>
      </c>
      <c r="NC8" s="17">
        <v>3082</v>
      </c>
      <c r="ND8" s="143">
        <v>39932</v>
      </c>
      <c r="NE8" s="30">
        <v>3082</v>
      </c>
      <c r="NF8" s="19">
        <f t="shared" ref="NF8:NF42" si="52">NF7+NC8-NE8</f>
        <v>0</v>
      </c>
      <c r="NH8" s="386">
        <v>41306</v>
      </c>
      <c r="NI8" s="37" t="s">
        <v>2094</v>
      </c>
      <c r="NJ8" s="30">
        <v>608</v>
      </c>
      <c r="NK8" s="366">
        <v>41306</v>
      </c>
      <c r="NL8" s="18">
        <v>608</v>
      </c>
      <c r="NM8" s="19">
        <f t="shared" ref="NM8:NM43" si="53">NM7+NJ8-NL8</f>
        <v>0</v>
      </c>
      <c r="NO8" s="575">
        <v>41356</v>
      </c>
      <c r="NP8" s="78" t="s">
        <v>2095</v>
      </c>
      <c r="NQ8" s="30">
        <v>569</v>
      </c>
      <c r="NR8" s="41">
        <v>41328</v>
      </c>
      <c r="NS8" s="44">
        <v>569</v>
      </c>
      <c r="NT8" s="19">
        <f t="shared" ref="NT8:NT43" si="54">NT7+NQ8-NS8</f>
        <v>0</v>
      </c>
      <c r="NV8" s="577"/>
      <c r="NW8" s="43"/>
      <c r="NX8" s="18"/>
      <c r="NY8" s="1"/>
      <c r="NZ8" s="3"/>
      <c r="OA8" s="19">
        <f t="shared" ref="OA8:OA43" si="55">OA7+NX8-NZ8</f>
        <v>1712</v>
      </c>
      <c r="OC8" s="8">
        <v>41294</v>
      </c>
      <c r="OD8" s="50" t="s">
        <v>2096</v>
      </c>
      <c r="OE8" s="30">
        <v>469</v>
      </c>
      <c r="OF8" s="53">
        <v>41306</v>
      </c>
      <c r="OG8" s="30">
        <v>469</v>
      </c>
      <c r="OH8" s="19">
        <f t="shared" ref="OH8:OH43" si="56">OH7+OE8-OG8</f>
        <v>0</v>
      </c>
      <c r="OJ8" s="143"/>
      <c r="OK8" s="276"/>
      <c r="OL8" s="25"/>
      <c r="OM8" s="53"/>
      <c r="ON8" s="30"/>
      <c r="OO8" s="19">
        <f t="shared" ref="OO8:OO43" si="57">OO7+OL8-ON8</f>
        <v>0</v>
      </c>
      <c r="OQ8" s="143"/>
      <c r="OR8" s="276"/>
      <c r="OS8" s="25"/>
      <c r="OT8" s="53"/>
      <c r="OU8" s="30"/>
      <c r="OV8" s="19">
        <f t="shared" ref="OV8:OV43" si="58">OV7+OS8-OU8</f>
        <v>0</v>
      </c>
      <c r="OX8" s="143"/>
      <c r="OY8" s="276"/>
      <c r="OZ8" s="25"/>
      <c r="PA8" s="53"/>
      <c r="PB8" s="30"/>
      <c r="PC8" s="19">
        <f t="shared" ref="PC8:PC43" si="59">PC7+OZ8-PB8</f>
        <v>0</v>
      </c>
      <c r="PE8" s="8"/>
      <c r="PF8" s="148"/>
      <c r="PG8" s="17"/>
      <c r="PH8" s="8"/>
      <c r="PI8" s="85"/>
      <c r="PJ8" s="19">
        <f t="shared" ref="PJ8:PJ66" si="60">PJ7+PG8-PI8</f>
        <v>0</v>
      </c>
      <c r="PL8" s="955">
        <v>39935</v>
      </c>
      <c r="PM8" s="956" t="s">
        <v>2097</v>
      </c>
      <c r="PN8" s="957">
        <v>3579</v>
      </c>
      <c r="PO8" s="958">
        <v>39979</v>
      </c>
      <c r="PP8" s="957"/>
      <c r="PQ8" s="45">
        <f t="shared" ref="PQ8:PQ71" si="61">PQ7+PN8-PP8</f>
        <v>4899</v>
      </c>
      <c r="PS8" s="8">
        <v>41312</v>
      </c>
      <c r="PT8" s="2" t="s">
        <v>2098</v>
      </c>
      <c r="PU8" s="17">
        <v>8380.7999999999993</v>
      </c>
      <c r="PV8" s="8">
        <v>41314</v>
      </c>
      <c r="PW8" s="3">
        <v>8380.7999999999993</v>
      </c>
      <c r="PX8" s="19">
        <f t="shared" ref="PX8:PX43" si="62">PX7+PU8-PW8</f>
        <v>0</v>
      </c>
      <c r="PZ8" s="577"/>
      <c r="QA8" s="2"/>
      <c r="QB8" s="17"/>
      <c r="QC8" s="8"/>
      <c r="QD8" s="3"/>
      <c r="QE8" s="19">
        <f t="shared" ref="QE8:QE43" si="63">QE7+QB8-QD8</f>
        <v>0</v>
      </c>
      <c r="QG8" s="8">
        <v>41328</v>
      </c>
      <c r="QH8" s="2" t="s">
        <v>2099</v>
      </c>
      <c r="QI8" s="17">
        <v>2523.5</v>
      </c>
      <c r="QJ8" s="8">
        <v>41329</v>
      </c>
      <c r="QK8" s="18">
        <v>2523.5</v>
      </c>
      <c r="QL8" s="19">
        <f t="shared" ref="QL8:QL27" si="64">QL7+QI8-QK8</f>
        <v>0</v>
      </c>
      <c r="QN8" s="143"/>
      <c r="QO8" s="37"/>
      <c r="QP8" s="44"/>
      <c r="QQ8" s="143"/>
      <c r="QR8" s="513"/>
      <c r="QS8" s="19">
        <f t="shared" ref="QS8:QS43" si="65">QS7+QP8-QR8</f>
        <v>0</v>
      </c>
      <c r="QU8" s="143"/>
      <c r="QV8" s="37"/>
      <c r="QW8" s="44"/>
      <c r="QX8" s="143"/>
      <c r="QY8" s="513"/>
      <c r="QZ8" s="19">
        <f t="shared" ref="QZ8:QZ43" si="66">QZ7+QW8-QY8</f>
        <v>0</v>
      </c>
      <c r="RB8" s="8"/>
      <c r="RC8" s="2"/>
      <c r="RD8" s="17"/>
      <c r="RE8" s="54"/>
      <c r="RF8" s="18"/>
      <c r="RG8" s="19">
        <f t="shared" ref="RG8:RG43" si="67">RG7+RD8-RF8</f>
        <v>0</v>
      </c>
      <c r="RI8" s="807"/>
      <c r="RJ8" s="793"/>
      <c r="RK8" s="794"/>
      <c r="RL8" s="930"/>
      <c r="RM8" s="814"/>
      <c r="RN8" s="811">
        <f t="shared" ref="RN8:RN43" si="68">RN7+RK8-RM8</f>
        <v>0</v>
      </c>
      <c r="RP8" s="8"/>
      <c r="RQ8" s="2"/>
      <c r="RR8" s="17"/>
      <c r="RS8" s="54"/>
      <c r="RT8" s="18"/>
      <c r="RU8" s="19">
        <f t="shared" ref="RU8:RU43" si="69">RU7+RR8-RT8</f>
        <v>0</v>
      </c>
      <c r="RW8" s="8">
        <v>41307</v>
      </c>
      <c r="RX8" s="2" t="s">
        <v>2100</v>
      </c>
      <c r="RY8" s="337">
        <v>7009</v>
      </c>
      <c r="RZ8" s="8">
        <v>41307</v>
      </c>
      <c r="SA8" s="18">
        <v>7009</v>
      </c>
      <c r="SB8" s="19">
        <f t="shared" ref="SB8:SB50" si="70">SB7+RY8-SA8</f>
        <v>0</v>
      </c>
      <c r="SD8" s="366">
        <v>41322</v>
      </c>
      <c r="SE8" s="37" t="s">
        <v>2101</v>
      </c>
      <c r="SF8" s="30">
        <v>3276</v>
      </c>
      <c r="SG8" s="670">
        <v>41322</v>
      </c>
      <c r="SH8" s="49">
        <v>3276</v>
      </c>
      <c r="SI8" s="45">
        <f t="shared" ref="SI8:SI43" si="71">SI7+SF8-SH8</f>
        <v>0</v>
      </c>
      <c r="SK8" s="143">
        <v>41308</v>
      </c>
      <c r="SL8" s="27" t="s">
        <v>2102</v>
      </c>
      <c r="SM8" s="25">
        <v>1120</v>
      </c>
      <c r="SN8" s="143">
        <v>41310</v>
      </c>
      <c r="SO8" s="49">
        <v>1120</v>
      </c>
      <c r="SP8" s="19">
        <f t="shared" ref="SP8:SP43" si="72">SP7+SM8-SO8</f>
        <v>0</v>
      </c>
      <c r="SR8" s="34"/>
      <c r="SS8" s="39"/>
      <c r="ST8" s="18"/>
      <c r="SU8" s="143"/>
      <c r="SV8" s="49"/>
      <c r="SW8" s="19">
        <f t="shared" ref="SW8:SW43" si="73">SW7+ST8-SV8</f>
        <v>0</v>
      </c>
      <c r="SY8" s="34">
        <v>41304</v>
      </c>
      <c r="SZ8" s="37" t="s">
        <v>2103</v>
      </c>
      <c r="TA8" s="30">
        <v>14344</v>
      </c>
      <c r="TB8" s="74">
        <v>41311</v>
      </c>
      <c r="TC8" s="93">
        <v>14344</v>
      </c>
      <c r="TD8" s="19">
        <f t="shared" ref="TD8:TD43" si="74">TD7+TA8-TC8</f>
        <v>0</v>
      </c>
      <c r="TF8" s="8"/>
      <c r="TG8" s="37"/>
      <c r="TH8" s="3"/>
      <c r="TI8" s="143"/>
      <c r="TJ8" s="18"/>
      <c r="TK8" s="19">
        <f t="shared" ref="TK8:TK43" si="75">TK7+TH8-TJ8</f>
        <v>0</v>
      </c>
      <c r="TM8" s="143">
        <v>41305</v>
      </c>
      <c r="TN8" s="37" t="s">
        <v>2104</v>
      </c>
      <c r="TO8" s="30">
        <v>235</v>
      </c>
      <c r="TP8" s="143">
        <v>41306</v>
      </c>
      <c r="TQ8" s="30">
        <v>235</v>
      </c>
      <c r="TR8" s="19">
        <f t="shared" ref="TR8:TR43" si="76">TR7+TO8-TQ8</f>
        <v>160</v>
      </c>
      <c r="TT8" s="53"/>
      <c r="TU8" s="78"/>
      <c r="TV8" s="30"/>
      <c r="TW8" s="143"/>
      <c r="TX8" s="30"/>
      <c r="TY8" s="19">
        <f t="shared" ref="TY8:TY43" si="77">TY7+TV8-TX8</f>
        <v>0</v>
      </c>
      <c r="UA8" s="143"/>
      <c r="UB8" s="37"/>
      <c r="UC8" s="30"/>
      <c r="UD8" s="132"/>
      <c r="UE8" s="30"/>
      <c r="UF8" s="19">
        <f t="shared" ref="UF8:UF41" si="78">UF7+UC8-UE8</f>
        <v>0</v>
      </c>
      <c r="UH8" s="143">
        <v>41317</v>
      </c>
      <c r="UI8" s="27" t="s">
        <v>2105</v>
      </c>
      <c r="UJ8" s="94">
        <v>1436</v>
      </c>
      <c r="UK8" s="54">
        <v>41317</v>
      </c>
      <c r="UL8" s="30">
        <v>1436</v>
      </c>
      <c r="UM8" s="19">
        <f t="shared" ref="UM8:UM41" si="79">UM7+UJ8-UL8</f>
        <v>0</v>
      </c>
      <c r="UO8" s="143">
        <v>39885</v>
      </c>
      <c r="UP8" s="27" t="s">
        <v>2106</v>
      </c>
      <c r="UQ8" s="25">
        <v>7013</v>
      </c>
      <c r="UR8" s="53"/>
      <c r="US8" s="30"/>
      <c r="UT8" s="19">
        <f t="shared" ref="UT8:UT43" si="80">UT7+UQ8-US8</f>
        <v>7013</v>
      </c>
      <c r="UV8" s="143"/>
      <c r="UW8" s="27"/>
      <c r="UX8" s="25"/>
      <c r="UY8" s="143"/>
      <c r="UZ8" s="30"/>
      <c r="VA8" s="19">
        <f t="shared" ref="VA8:VA43" si="81">VA7+UX8-UZ8</f>
        <v>0</v>
      </c>
      <c r="VC8" s="143"/>
      <c r="VD8" s="27"/>
      <c r="VE8" s="25"/>
      <c r="VF8" s="143"/>
      <c r="VG8" s="30"/>
      <c r="VH8" s="19">
        <f t="shared" ref="VH8:VH43" si="82">VH7+VE8-VG8</f>
        <v>0</v>
      </c>
      <c r="VJ8" s="386">
        <v>41307</v>
      </c>
      <c r="VK8" s="27" t="s">
        <v>2107</v>
      </c>
      <c r="VL8" s="25">
        <v>4108</v>
      </c>
      <c r="VM8" s="368">
        <v>41308</v>
      </c>
      <c r="VN8" s="30">
        <v>4108</v>
      </c>
      <c r="VO8" s="19">
        <f t="shared" ref="VO8:VO43" si="83">VO7+VL8-VN8</f>
        <v>0</v>
      </c>
      <c r="VQ8" s="143"/>
      <c r="VR8" s="27"/>
      <c r="VS8" s="25"/>
      <c r="VT8" s="143"/>
      <c r="VU8" s="30"/>
      <c r="VV8" s="19">
        <f t="shared" ref="VV8:VV43" si="84">VV7+VS8-VU8</f>
        <v>0</v>
      </c>
      <c r="VX8" s="143"/>
      <c r="VY8" s="27"/>
      <c r="VZ8" s="25"/>
      <c r="WA8" s="313"/>
      <c r="WB8" s="75"/>
      <c r="WC8" s="45">
        <f t="shared" ref="WC8:WC43" si="85">WC7+VZ8-WB8</f>
        <v>0</v>
      </c>
      <c r="WE8" s="2"/>
      <c r="WF8" s="2"/>
      <c r="WG8" s="17"/>
      <c r="WH8" s="8"/>
      <c r="WI8" s="18"/>
      <c r="WJ8" s="19">
        <f t="shared" ref="WJ8:WJ43" si="86">WJ7+WG8-WI8</f>
        <v>0</v>
      </c>
      <c r="WL8" s="8"/>
      <c r="WM8" s="2"/>
      <c r="WN8" s="17"/>
      <c r="WO8" s="8"/>
      <c r="WP8" s="18"/>
      <c r="WQ8" s="19">
        <f t="shared" ref="WQ8:WQ43" si="87">WQ7+WN8-WP8</f>
        <v>0</v>
      </c>
      <c r="WS8" s="8">
        <v>39679</v>
      </c>
      <c r="WT8" s="2" t="s">
        <v>1040</v>
      </c>
      <c r="WU8" s="17">
        <v>24516</v>
      </c>
      <c r="WV8" s="69">
        <v>39756</v>
      </c>
      <c r="WW8" s="76">
        <v>2620</v>
      </c>
      <c r="WX8" s="19">
        <f t="shared" ref="WX8:WX17" si="88">WX7+WU8-WW8</f>
        <v>21896</v>
      </c>
      <c r="WZ8" s="8">
        <v>41323</v>
      </c>
      <c r="XA8" s="2" t="s">
        <v>2108</v>
      </c>
      <c r="XB8" s="17">
        <v>510</v>
      </c>
      <c r="XC8" s="8">
        <v>41323</v>
      </c>
      <c r="XD8" s="85">
        <v>510</v>
      </c>
      <c r="XE8" s="19">
        <f t="shared" ref="XE8:XE43" si="89">XE7+XB8-XD8</f>
        <v>0</v>
      </c>
      <c r="XG8" s="143"/>
      <c r="XH8" s="27"/>
      <c r="XI8" s="25"/>
      <c r="XJ8" s="73"/>
      <c r="XK8" s="30"/>
      <c r="XL8" s="19">
        <f t="shared" ref="XL8:XL16" si="90">XL7+XI8-XK8</f>
        <v>0</v>
      </c>
      <c r="XN8" s="8">
        <v>41311</v>
      </c>
      <c r="XO8" s="145" t="s">
        <v>2109</v>
      </c>
      <c r="XP8" s="17">
        <v>775</v>
      </c>
      <c r="XQ8" s="8">
        <v>41311</v>
      </c>
      <c r="XR8" s="17">
        <v>775</v>
      </c>
      <c r="XS8" s="19">
        <f t="shared" ref="XS8:XS43" si="91">XS7+XP8-XR8</f>
        <v>0</v>
      </c>
      <c r="XU8" s="8">
        <v>41307</v>
      </c>
      <c r="XV8" s="37" t="s">
        <v>2110</v>
      </c>
      <c r="XW8" s="3">
        <v>8022.8</v>
      </c>
      <c r="XX8" s="8">
        <v>41307</v>
      </c>
      <c r="XY8" s="3">
        <v>8022.8</v>
      </c>
      <c r="XZ8" s="19">
        <f t="shared" ref="XZ8:XZ43" si="92">XZ7+XW8-XY8</f>
        <v>0</v>
      </c>
      <c r="YB8" s="577">
        <v>41309</v>
      </c>
      <c r="YC8" s="2" t="s">
        <v>2111</v>
      </c>
      <c r="YD8" s="17">
        <v>1528</v>
      </c>
      <c r="YE8" s="577">
        <v>41309</v>
      </c>
      <c r="YF8" s="17">
        <v>1528</v>
      </c>
      <c r="YG8" s="19">
        <f t="shared" ref="YG8:YG43" si="93">YG7+YD8-YF8</f>
        <v>5626</v>
      </c>
      <c r="YI8" s="577"/>
      <c r="YK8" s="17"/>
      <c r="YL8" s="366"/>
      <c r="YM8" s="85"/>
      <c r="YN8" s="19">
        <f t="shared" ref="YN8:YN43" si="94">YN7+YK8-YM8</f>
        <v>0</v>
      </c>
      <c r="YP8" s="366"/>
      <c r="YQ8" s="2"/>
      <c r="YR8" s="17"/>
      <c r="YS8" s="972"/>
      <c r="YT8" s="3"/>
      <c r="YU8" s="19">
        <f t="shared" ref="YU8:YU43" si="95">YU7+YR8-YT8</f>
        <v>0</v>
      </c>
      <c r="YW8" s="8"/>
      <c r="YX8" s="315"/>
      <c r="YY8" s="3"/>
      <c r="YZ8" s="36"/>
      <c r="ZA8" s="3"/>
      <c r="ZB8" s="19">
        <f t="shared" ref="ZB8:ZB43" si="96">ZB7+YY8-ZA8</f>
        <v>0</v>
      </c>
      <c r="ZD8" s="8">
        <v>41306</v>
      </c>
      <c r="ZE8" s="315" t="s">
        <v>2112</v>
      </c>
      <c r="ZF8" s="3">
        <v>3509</v>
      </c>
      <c r="ZG8" s="36">
        <v>41306</v>
      </c>
      <c r="ZH8" s="3">
        <v>3509</v>
      </c>
      <c r="ZI8" s="19">
        <f t="shared" ref="ZI8:ZI43" si="97">ZI7+ZF8-ZH8</f>
        <v>0</v>
      </c>
      <c r="ZK8" s="807"/>
      <c r="ZL8" s="964"/>
      <c r="ZM8" s="935"/>
      <c r="ZN8" s="973"/>
      <c r="ZO8" s="935"/>
      <c r="ZP8" s="811">
        <f t="shared" ref="ZP8:ZP43" si="98">ZP7+ZM8-ZO8</f>
        <v>0</v>
      </c>
      <c r="ZR8" s="8"/>
      <c r="ZS8" s="315"/>
      <c r="ZT8" s="3"/>
      <c r="ZU8" s="36"/>
      <c r="ZV8" s="3"/>
      <c r="ZW8" s="19">
        <f t="shared" ref="ZW8:ZW43" si="99">ZW7+ZT8-ZV8</f>
        <v>0</v>
      </c>
      <c r="ZY8" s="8"/>
      <c r="ZZ8" s="315"/>
      <c r="AAA8" s="3"/>
      <c r="AAB8" s="36"/>
      <c r="AAC8" s="3"/>
      <c r="AAD8" s="19">
        <f t="shared" ref="AAD8:AAD43" si="100">AAD7+AAA8-AAC8</f>
        <v>0</v>
      </c>
      <c r="AAF8" s="8"/>
      <c r="AAG8" s="2"/>
      <c r="AAH8" s="17"/>
      <c r="AAI8" s="8"/>
      <c r="AAJ8" s="18"/>
      <c r="AAK8" s="19">
        <f t="shared" ref="AAK8:AAK43" si="101">AAK7+AAH8-AAJ8</f>
        <v>0</v>
      </c>
      <c r="AAM8" s="368">
        <v>41304</v>
      </c>
      <c r="AAN8" s="27" t="s">
        <v>2113</v>
      </c>
      <c r="AAO8" s="25">
        <v>1289</v>
      </c>
      <c r="AAP8" s="368">
        <v>41315</v>
      </c>
      <c r="AAQ8" s="25">
        <v>1289</v>
      </c>
      <c r="AAR8" s="19">
        <f t="shared" ref="AAR8:AAR71" si="102">AAR7+AAO8-AAQ8</f>
        <v>-307.5</v>
      </c>
      <c r="AAT8" s="53">
        <v>41296</v>
      </c>
      <c r="AAU8" s="315" t="s">
        <v>2114</v>
      </c>
      <c r="AAV8" s="30">
        <v>1380</v>
      </c>
      <c r="AAW8" s="54">
        <v>41310</v>
      </c>
      <c r="AAX8" s="30">
        <v>1380</v>
      </c>
      <c r="AAY8" s="19">
        <f t="shared" ref="AAY8:AAY71" si="103">AAY7+AAV8-AAX8</f>
        <v>0</v>
      </c>
      <c r="ABA8" s="8"/>
      <c r="ABB8" s="37"/>
      <c r="ABC8" s="3"/>
      <c r="ABD8" s="53"/>
      <c r="ABE8" s="30"/>
      <c r="ABF8" s="19">
        <f t="shared" ref="ABF8:ABF43" si="104">ABF7+ABC8-ABE8</f>
        <v>22087</v>
      </c>
      <c r="ABH8" s="143">
        <v>41322</v>
      </c>
      <c r="ABI8" s="27" t="s">
        <v>2115</v>
      </c>
      <c r="ABJ8" s="25">
        <v>1092</v>
      </c>
      <c r="ABK8" s="795">
        <v>41322</v>
      </c>
      <c r="ABL8" s="30">
        <v>1092</v>
      </c>
      <c r="ABM8" s="19">
        <f t="shared" ref="ABM8:ABM43" si="105">ABM7+ABJ8-ABL8</f>
        <v>0</v>
      </c>
      <c r="ABO8" s="8"/>
      <c r="ABP8" s="2"/>
      <c r="ABQ8" s="17"/>
      <c r="ABR8" s="8"/>
      <c r="ABS8" s="18"/>
      <c r="ABT8" s="19">
        <f t="shared" ref="ABT8:ABT43" si="106">ABT7+ABQ8-ABS8</f>
        <v>0</v>
      </c>
      <c r="ABV8" s="8">
        <v>41323</v>
      </c>
      <c r="ABW8" s="2" t="s">
        <v>2116</v>
      </c>
      <c r="ABX8" s="17">
        <v>3356</v>
      </c>
      <c r="ABY8" s="8">
        <v>41328</v>
      </c>
      <c r="ABZ8" s="18">
        <v>3356</v>
      </c>
      <c r="ACA8" s="19">
        <f t="shared" ref="ACA8:ACA43" si="107">ACA7+ABX8-ABZ8</f>
        <v>0</v>
      </c>
      <c r="ACC8" s="8"/>
      <c r="ACD8" s="2"/>
      <c r="ACE8" s="17"/>
      <c r="ACF8" s="8"/>
      <c r="ACG8" s="18"/>
      <c r="ACH8" s="19">
        <f t="shared" ref="ACH8:ACH43" si="108">ACH7+ACE8-ACG8</f>
        <v>0</v>
      </c>
      <c r="ACJ8" s="8"/>
      <c r="ACK8" s="2"/>
      <c r="ACL8" s="17"/>
      <c r="ACM8" s="8"/>
      <c r="ACN8" s="18"/>
      <c r="ACO8" s="19">
        <f t="shared" ref="ACO8:ACO43" si="109">ACO7+ACL8-ACN8</f>
        <v>0</v>
      </c>
      <c r="ACQ8" s="8">
        <v>41313</v>
      </c>
      <c r="ACR8" s="2" t="s">
        <v>2117</v>
      </c>
      <c r="ACS8" s="17">
        <v>7944</v>
      </c>
      <c r="ACT8" s="8">
        <v>41318</v>
      </c>
      <c r="ACU8" s="18">
        <v>7944</v>
      </c>
      <c r="ACV8" s="19">
        <f t="shared" ref="ACV8:ACV43" si="110">ACV7+ACS8-ACU8</f>
        <v>0</v>
      </c>
      <c r="ACX8" s="8"/>
      <c r="ACY8" s="2"/>
      <c r="ACZ8" s="17"/>
      <c r="ADA8" s="8"/>
      <c r="ADB8" s="18"/>
      <c r="ADC8" s="19">
        <f t="shared" ref="ADC8:ADC43" si="111">ADC7+ACZ8-ADB8</f>
        <v>0</v>
      </c>
      <c r="ADE8" s="143"/>
      <c r="ADF8" s="27"/>
      <c r="ADG8" s="25"/>
      <c r="ADH8" s="974"/>
      <c r="ADI8" s="176"/>
      <c r="ADJ8" s="19">
        <f t="shared" ref="ADJ8:ADJ43" si="112">ADJ7+ADG8-ADI8</f>
        <v>0</v>
      </c>
      <c r="ADL8" s="8">
        <v>41281</v>
      </c>
      <c r="ADM8" s="2" t="s">
        <v>2118</v>
      </c>
      <c r="ADN8" s="17">
        <v>1012.5</v>
      </c>
      <c r="ADO8" s="143"/>
      <c r="ADP8" s="30"/>
      <c r="ADQ8" s="19">
        <f t="shared" ref="ADQ8:ADQ43" si="113">ADQ7+ADN8-ADP8</f>
        <v>1441</v>
      </c>
      <c r="ADS8" s="8"/>
      <c r="ADT8" s="2"/>
      <c r="ADU8" s="17"/>
      <c r="ADV8" s="8"/>
      <c r="ADW8" s="18"/>
      <c r="ADX8" s="19">
        <f t="shared" ref="ADX8:ADX43" si="114">ADX7+ADU8-ADW8</f>
        <v>0</v>
      </c>
      <c r="ADZ8" s="965">
        <v>39766</v>
      </c>
      <c r="AEA8" s="2" t="s">
        <v>1839</v>
      </c>
      <c r="AEB8" s="17">
        <v>1554.5</v>
      </c>
      <c r="AEC8" s="69"/>
      <c r="AED8" s="30"/>
      <c r="AEE8" s="19">
        <f t="shared" ref="AEE8:AEE38" si="115">AEE7+AEB8-AED8</f>
        <v>2016.5</v>
      </c>
      <c r="AEG8" s="143"/>
      <c r="AEH8" s="27"/>
      <c r="AEI8" s="975"/>
      <c r="AEJ8" s="976"/>
      <c r="AEK8" s="30"/>
      <c r="AEL8" s="19">
        <f t="shared" ref="AEL8:AEL43" si="116">AEL7+AEI8-AEK8</f>
        <v>272</v>
      </c>
      <c r="AEN8" s="8"/>
      <c r="AEO8" s="37"/>
      <c r="AEP8" s="30"/>
      <c r="AEQ8" s="8"/>
      <c r="AER8" s="85"/>
      <c r="AES8" s="19">
        <f t="shared" ref="AES8:AES43" si="117">AES7+AEP8-AER8</f>
        <v>0</v>
      </c>
      <c r="AEU8" s="8">
        <v>41309</v>
      </c>
      <c r="AEV8" s="37" t="s">
        <v>2119</v>
      </c>
      <c r="AEW8" s="30">
        <v>1867.5</v>
      </c>
      <c r="AEX8" s="8">
        <v>41312</v>
      </c>
      <c r="AEY8" s="85">
        <v>1867.5</v>
      </c>
      <c r="AEZ8" s="19">
        <f t="shared" ref="AEZ8:AEZ43" si="118">AEZ7+AEW8-AEY8</f>
        <v>0</v>
      </c>
      <c r="AFB8" s="966">
        <v>39671</v>
      </c>
      <c r="AFC8" s="2" t="s">
        <v>2120</v>
      </c>
      <c r="AFD8" s="17">
        <v>404</v>
      </c>
      <c r="AFE8" s="977">
        <v>39675</v>
      </c>
      <c r="AFF8" s="978">
        <v>398.5</v>
      </c>
      <c r="AFG8" s="19">
        <f t="shared" ref="AFG8:AFG43" si="119">AFG7+AFD8-AFF8</f>
        <v>766.5</v>
      </c>
      <c r="AFI8" s="443"/>
      <c r="AFJ8" s="27"/>
      <c r="AFK8" s="25"/>
      <c r="AFL8" s="979"/>
      <c r="AFM8" s="30"/>
      <c r="AFN8" s="19">
        <f t="shared" ref="AFN8:AFN39" si="120">AFN7+AFK8-AFM8</f>
        <v>0</v>
      </c>
      <c r="AFP8" s="443"/>
      <c r="AFQ8" s="27"/>
      <c r="AFR8" s="25"/>
      <c r="AFS8" s="575"/>
      <c r="AFT8" s="30"/>
      <c r="AFU8" s="19">
        <f t="shared" ref="AFU8:AFU39" si="121">AFU7+AFR8-AFT8</f>
        <v>0</v>
      </c>
      <c r="AFW8" s="368"/>
      <c r="AFX8" s="27"/>
      <c r="AFY8" s="25"/>
      <c r="AFZ8" s="368"/>
      <c r="AGA8" s="30"/>
      <c r="AGB8" s="19">
        <f t="shared" ref="AGB8:AGB44" si="122">AGB7+AFY8-AGA8</f>
        <v>0</v>
      </c>
      <c r="AGD8" s="368">
        <v>41309</v>
      </c>
      <c r="AGE8" s="27" t="s">
        <v>2121</v>
      </c>
      <c r="AGF8" s="25">
        <v>575</v>
      </c>
      <c r="AGG8" s="368">
        <v>41309</v>
      </c>
      <c r="AGH8" s="30">
        <v>575</v>
      </c>
      <c r="AGI8" s="19">
        <f t="shared" ref="AGI8:AGI44" si="123">AGI7+AGF8-AGH8</f>
        <v>0</v>
      </c>
      <c r="AGK8" s="368">
        <v>41307</v>
      </c>
      <c r="AGL8" s="2" t="s">
        <v>2122</v>
      </c>
      <c r="AGM8" s="17">
        <v>2405</v>
      </c>
      <c r="AGN8" s="386">
        <v>41309</v>
      </c>
      <c r="AGO8" s="176">
        <v>2405</v>
      </c>
      <c r="AGP8" s="19">
        <f t="shared" ref="AGP8:AGP44" si="124">AGP7+AGM8-AGO8</f>
        <v>0</v>
      </c>
      <c r="AGR8" s="368">
        <v>41319</v>
      </c>
      <c r="AGS8" s="27" t="s">
        <v>2123</v>
      </c>
      <c r="AGT8" s="25">
        <v>634</v>
      </c>
      <c r="AGU8" s="368">
        <v>41323</v>
      </c>
      <c r="AGV8" s="30">
        <v>634</v>
      </c>
      <c r="AGW8" s="19">
        <f t="shared" ref="AGW8:AGW44" si="125">AGW7+AGT8-AGV8</f>
        <v>0</v>
      </c>
      <c r="AGY8" s="143"/>
      <c r="AGZ8" s="857"/>
      <c r="AHA8" s="967"/>
      <c r="AHB8" s="143"/>
      <c r="AHC8" s="30"/>
      <c r="AHD8" s="45">
        <f t="shared" ref="AHD8:AHD43" si="126">AHD7+AHA8-AHC8</f>
        <v>0</v>
      </c>
      <c r="AHF8" s="143"/>
      <c r="AHG8" s="857"/>
      <c r="AHH8" s="967"/>
      <c r="AHI8" s="143"/>
      <c r="AHJ8" s="30"/>
      <c r="AHK8" s="45">
        <f t="shared" ref="AHK8:AHK43" si="127">AHK7+AHH8-AHJ8</f>
        <v>0</v>
      </c>
      <c r="AHM8" s="143">
        <v>41320</v>
      </c>
      <c r="AHN8" s="857" t="s">
        <v>2124</v>
      </c>
      <c r="AHO8" s="967">
        <v>1887</v>
      </c>
      <c r="AHP8" s="143"/>
      <c r="AHQ8" s="30"/>
      <c r="AHR8" s="45">
        <f t="shared" ref="AHR8:AHR43" si="128">AHR7+AHO8-AHQ8</f>
        <v>6356.5</v>
      </c>
      <c r="AHT8" s="2"/>
      <c r="AHU8" s="2"/>
      <c r="AHV8" s="17"/>
      <c r="AHW8" s="8"/>
      <c r="AHX8" s="18"/>
      <c r="AHY8" s="19">
        <f t="shared" ref="AHY8:AHY43" si="129">AHY7+AHV8-AHX8</f>
        <v>0</v>
      </c>
      <c r="AIA8" s="8">
        <v>41319</v>
      </c>
      <c r="AIB8" s="2" t="s">
        <v>2125</v>
      </c>
      <c r="AIC8" s="17">
        <v>242</v>
      </c>
      <c r="AID8" s="54">
        <v>41319</v>
      </c>
      <c r="AIE8" s="18">
        <v>242</v>
      </c>
      <c r="AIF8" s="19">
        <f t="shared" ref="AIF8:AIF43" si="130">AIF7+AIC8-AIE8</f>
        <v>0</v>
      </c>
      <c r="AIH8" s="143"/>
      <c r="AII8" s="857"/>
      <c r="AIJ8" s="967"/>
      <c r="AIK8" s="143"/>
      <c r="AIL8" s="30"/>
      <c r="AIM8" s="45">
        <f t="shared" ref="AIM8:AIM43" si="131">AIM7+AIJ8-AIL8</f>
        <v>0</v>
      </c>
    </row>
    <row r="9" spans="1:924">
      <c r="A9" s="8"/>
      <c r="B9" s="2"/>
      <c r="C9" s="17"/>
      <c r="D9" s="74"/>
      <c r="E9" s="18"/>
      <c r="F9" s="19">
        <f t="shared" si="0"/>
        <v>6630</v>
      </c>
      <c r="H9" s="8"/>
      <c r="I9" s="27"/>
      <c r="J9" s="25"/>
      <c r="K9" s="74"/>
      <c r="L9" s="86"/>
      <c r="M9" s="19">
        <f t="shared" si="1"/>
        <v>0</v>
      </c>
      <c r="O9" s="54">
        <v>41307</v>
      </c>
      <c r="P9" s="27" t="s">
        <v>2126</v>
      </c>
      <c r="Q9" s="25">
        <v>6678</v>
      </c>
      <c r="R9" s="948">
        <v>41307</v>
      </c>
      <c r="S9" s="30">
        <v>6678</v>
      </c>
      <c r="T9" s="19">
        <f t="shared" si="2"/>
        <v>7539</v>
      </c>
      <c r="V9" s="34">
        <v>41313</v>
      </c>
      <c r="W9" s="2" t="s">
        <v>2127</v>
      </c>
      <c r="X9" s="17">
        <v>1007.29</v>
      </c>
      <c r="Y9" s="8">
        <v>41316</v>
      </c>
      <c r="Z9" s="18">
        <v>1007.29</v>
      </c>
      <c r="AA9" s="19">
        <f t="shared" si="3"/>
        <v>0</v>
      </c>
      <c r="AC9" s="34"/>
      <c r="AD9" s="2"/>
      <c r="AE9" s="17"/>
      <c r="AF9" s="8"/>
      <c r="AG9" s="18"/>
      <c r="AH9" s="19">
        <f t="shared" si="4"/>
        <v>0</v>
      </c>
      <c r="AJ9" s="928">
        <v>39848</v>
      </c>
      <c r="AK9" s="2" t="s">
        <v>2128</v>
      </c>
      <c r="AL9" s="25">
        <v>2683</v>
      </c>
      <c r="AM9" s="8">
        <v>39861</v>
      </c>
      <c r="AN9" s="18">
        <v>2683</v>
      </c>
      <c r="AO9" s="19">
        <f t="shared" si="5"/>
        <v>9905.6</v>
      </c>
      <c r="AQ9" s="577">
        <v>39733</v>
      </c>
      <c r="AR9" s="2" t="s">
        <v>1608</v>
      </c>
      <c r="AS9" s="25">
        <v>6961.44</v>
      </c>
      <c r="AT9" s="8"/>
      <c r="AU9" s="18"/>
      <c r="AV9" s="19">
        <f t="shared" si="6"/>
        <v>10609.439999999999</v>
      </c>
      <c r="AX9" s="143"/>
      <c r="AY9" s="27"/>
      <c r="AZ9" s="25"/>
      <c r="BA9" s="143"/>
      <c r="BB9" s="30"/>
      <c r="BC9" s="19">
        <f t="shared" si="7"/>
        <v>0</v>
      </c>
      <c r="BE9" s="575">
        <v>41332</v>
      </c>
      <c r="BF9" s="27" t="s">
        <v>2129</v>
      </c>
      <c r="BG9" s="25">
        <v>3954.6</v>
      </c>
      <c r="BH9" s="54"/>
      <c r="BI9" s="30"/>
      <c r="BJ9" s="19">
        <f t="shared" si="8"/>
        <v>3954.6</v>
      </c>
      <c r="BL9" s="143">
        <v>41296</v>
      </c>
      <c r="BM9" s="27" t="s">
        <v>2130</v>
      </c>
      <c r="BN9" s="25">
        <v>4894.5</v>
      </c>
      <c r="BO9" s="948">
        <v>41312</v>
      </c>
      <c r="BP9" s="30">
        <v>4894.5</v>
      </c>
      <c r="BQ9" s="19">
        <f t="shared" si="9"/>
        <v>-5428</v>
      </c>
      <c r="BS9" s="143"/>
      <c r="BT9" s="27"/>
      <c r="BU9" s="25"/>
      <c r="BV9" s="948"/>
      <c r="BW9" s="30"/>
      <c r="BX9" s="19">
        <f t="shared" si="10"/>
        <v>0</v>
      </c>
      <c r="BZ9" s="143"/>
      <c r="CA9" s="27"/>
      <c r="CB9" s="44"/>
      <c r="CC9" s="54"/>
      <c r="CD9" s="44"/>
      <c r="CE9" s="19">
        <f t="shared" si="11"/>
        <v>0</v>
      </c>
      <c r="CG9" s="53"/>
      <c r="CH9" s="276"/>
      <c r="CI9" s="317"/>
      <c r="CJ9" s="143"/>
      <c r="CK9" s="30"/>
      <c r="CL9" s="19">
        <f t="shared" si="12"/>
        <v>0</v>
      </c>
      <c r="CN9" s="53"/>
      <c r="CO9" s="276"/>
      <c r="CP9" s="317"/>
      <c r="CQ9" s="143"/>
      <c r="CR9" s="30"/>
      <c r="CS9" s="19">
        <f t="shared" si="13"/>
        <v>0</v>
      </c>
      <c r="CU9" s="53"/>
      <c r="CV9" s="276"/>
      <c r="CW9" s="317"/>
      <c r="CX9" s="143"/>
      <c r="CY9" s="30"/>
      <c r="CZ9" s="19">
        <f t="shared" si="14"/>
        <v>0</v>
      </c>
      <c r="DB9" s="143"/>
      <c r="DC9" s="27"/>
      <c r="DD9" s="44"/>
      <c r="DE9" s="143"/>
      <c r="DF9" s="30"/>
      <c r="DG9" s="19">
        <f t="shared" si="15"/>
        <v>0</v>
      </c>
      <c r="DI9" s="8"/>
      <c r="DJ9" s="2"/>
      <c r="DK9" s="17"/>
      <c r="DL9" s="74"/>
      <c r="DM9" s="356"/>
      <c r="DN9" s="19">
        <f t="shared" si="16"/>
        <v>0</v>
      </c>
      <c r="DP9" s="8">
        <v>41314</v>
      </c>
      <c r="DQ9" s="2" t="s">
        <v>2131</v>
      </c>
      <c r="DR9" s="17">
        <v>8786.7999999999993</v>
      </c>
      <c r="DS9" s="8">
        <v>41327</v>
      </c>
      <c r="DT9" s="18">
        <v>8486.7999999999993</v>
      </c>
      <c r="DU9" s="19">
        <f t="shared" si="17"/>
        <v>300</v>
      </c>
      <c r="DW9" s="8"/>
      <c r="DX9" s="2"/>
      <c r="DY9" s="17"/>
      <c r="DZ9" s="8"/>
      <c r="EA9" s="18"/>
      <c r="EB9" s="19">
        <f t="shared" si="18"/>
        <v>0</v>
      </c>
      <c r="ED9" s="8"/>
      <c r="EE9" s="2"/>
      <c r="EF9" s="17"/>
      <c r="EG9" s="8"/>
      <c r="EH9" s="18"/>
      <c r="EI9" s="19">
        <f t="shared" si="19"/>
        <v>0</v>
      </c>
      <c r="EK9" s="8">
        <v>41312</v>
      </c>
      <c r="EL9" s="2" t="s">
        <v>2132</v>
      </c>
      <c r="EM9" s="17">
        <v>616.12</v>
      </c>
      <c r="EN9" s="8">
        <v>41314</v>
      </c>
      <c r="EO9" s="18">
        <v>616.20000000000005</v>
      </c>
      <c r="EP9" s="19">
        <f t="shared" si="20"/>
        <v>-8.0000000000040927E-2</v>
      </c>
      <c r="ER9" s="8">
        <v>41308</v>
      </c>
      <c r="ES9" s="2" t="s">
        <v>2133</v>
      </c>
      <c r="ET9" s="17">
        <v>767.5</v>
      </c>
      <c r="EU9" s="8">
        <v>41308</v>
      </c>
      <c r="EV9" s="18">
        <v>767.5</v>
      </c>
      <c r="EW9" s="19">
        <f t="shared" si="21"/>
        <v>0</v>
      </c>
      <c r="EY9" s="8">
        <v>41321</v>
      </c>
      <c r="EZ9" s="2" t="s">
        <v>2134</v>
      </c>
      <c r="FA9" s="17">
        <v>1440</v>
      </c>
      <c r="FB9" s="8">
        <v>41321</v>
      </c>
      <c r="FC9" s="18">
        <v>1440</v>
      </c>
      <c r="FD9" s="19">
        <f t="shared" si="22"/>
        <v>0</v>
      </c>
      <c r="FF9" s="8"/>
      <c r="FG9" s="2"/>
      <c r="FH9" s="17"/>
      <c r="FI9" s="8"/>
      <c r="FJ9" s="18"/>
      <c r="FK9" s="19">
        <f t="shared" si="23"/>
        <v>5020</v>
      </c>
      <c r="FM9" s="8"/>
      <c r="FN9" s="2"/>
      <c r="FO9" s="17"/>
      <c r="FP9" s="8"/>
      <c r="FQ9" s="18"/>
      <c r="FR9" s="19">
        <f t="shared" si="24"/>
        <v>0</v>
      </c>
      <c r="FT9" s="807"/>
      <c r="FU9" s="793"/>
      <c r="FV9" s="794"/>
      <c r="FW9" s="807"/>
      <c r="FX9" s="814"/>
      <c r="FY9" s="811">
        <f t="shared" si="25"/>
        <v>0</v>
      </c>
      <c r="GA9" s="143">
        <v>41307</v>
      </c>
      <c r="GB9" s="72" t="s">
        <v>2135</v>
      </c>
      <c r="GC9" s="25">
        <v>1988</v>
      </c>
      <c r="GD9" s="143">
        <v>41307</v>
      </c>
      <c r="GE9" s="176">
        <v>1988</v>
      </c>
      <c r="GF9" s="19">
        <f t="shared" si="26"/>
        <v>0</v>
      </c>
      <c r="GH9" s="143"/>
      <c r="GI9" s="27"/>
      <c r="GJ9" s="25"/>
      <c r="GK9" s="143"/>
      <c r="GL9" s="176"/>
      <c r="GM9" s="19">
        <f t="shared" si="27"/>
        <v>0</v>
      </c>
      <c r="GO9" s="143">
        <v>41314</v>
      </c>
      <c r="GP9" s="27" t="s">
        <v>2136</v>
      </c>
      <c r="GQ9" s="25">
        <v>3661</v>
      </c>
      <c r="GR9" s="143">
        <v>41318</v>
      </c>
      <c r="GS9" s="176">
        <v>3661</v>
      </c>
      <c r="GT9" s="19">
        <f t="shared" si="28"/>
        <v>0</v>
      </c>
      <c r="GV9" s="143">
        <v>41323</v>
      </c>
      <c r="GW9" s="27" t="s">
        <v>2137</v>
      </c>
      <c r="GX9" s="25">
        <v>319</v>
      </c>
      <c r="GY9" s="54">
        <v>41323</v>
      </c>
      <c r="GZ9" s="30">
        <v>319</v>
      </c>
      <c r="HA9" s="19">
        <f t="shared" si="29"/>
        <v>0</v>
      </c>
      <c r="HC9" s="143">
        <v>41318</v>
      </c>
      <c r="HD9" s="27" t="s">
        <v>2138</v>
      </c>
      <c r="HE9" s="25">
        <v>4095</v>
      </c>
      <c r="HF9" s="54">
        <v>41318</v>
      </c>
      <c r="HG9" s="30">
        <v>4095</v>
      </c>
      <c r="HH9" s="19">
        <f t="shared" si="30"/>
        <v>0</v>
      </c>
      <c r="HJ9" s="143"/>
      <c r="HK9" s="27"/>
      <c r="HL9" s="25"/>
      <c r="HM9" s="54"/>
      <c r="HN9" s="30"/>
      <c r="HO9" s="19">
        <f t="shared" si="31"/>
        <v>0</v>
      </c>
      <c r="HQ9" s="143"/>
      <c r="HR9" s="27"/>
      <c r="HS9" s="25"/>
      <c r="HT9" s="54"/>
      <c r="HU9" s="30"/>
      <c r="HV9" s="19">
        <f t="shared" si="32"/>
        <v>0</v>
      </c>
      <c r="HX9" s="143">
        <v>41318</v>
      </c>
      <c r="HY9" s="27" t="s">
        <v>2139</v>
      </c>
      <c r="HZ9" s="25">
        <v>1303</v>
      </c>
      <c r="IA9" s="54">
        <v>41318</v>
      </c>
      <c r="IB9" s="30">
        <v>1303</v>
      </c>
      <c r="IC9" s="19">
        <f t="shared" si="33"/>
        <v>0</v>
      </c>
      <c r="IE9" s="368"/>
      <c r="IF9" s="27"/>
      <c r="IG9" s="25"/>
      <c r="IH9" s="386"/>
      <c r="II9" s="30"/>
      <c r="IJ9" s="19">
        <f t="shared" si="34"/>
        <v>0</v>
      </c>
      <c r="IL9" s="933">
        <v>39890</v>
      </c>
      <c r="IM9" s="175" t="s">
        <v>2140</v>
      </c>
      <c r="IN9" s="3">
        <v>1045</v>
      </c>
      <c r="IO9" s="143"/>
      <c r="IP9" s="18"/>
      <c r="IQ9" s="19">
        <f t="shared" si="35"/>
        <v>18232.5</v>
      </c>
      <c r="IS9" s="8"/>
      <c r="IT9" s="2"/>
      <c r="IU9" s="17"/>
      <c r="IV9" s="54"/>
      <c r="IW9" s="30"/>
      <c r="IX9" s="45">
        <f t="shared" si="36"/>
        <v>0</v>
      </c>
      <c r="IZ9" s="143"/>
      <c r="JA9" s="27"/>
      <c r="JB9" s="25"/>
      <c r="JC9" s="54"/>
      <c r="JD9" s="30"/>
      <c r="JE9" s="45">
        <f t="shared" si="37"/>
        <v>0</v>
      </c>
      <c r="JG9" s="8"/>
      <c r="JH9" s="2"/>
      <c r="JI9" s="17"/>
      <c r="JJ9" s="54"/>
      <c r="JK9" s="30"/>
      <c r="JL9" s="45">
        <f t="shared" si="38"/>
        <v>0</v>
      </c>
      <c r="JN9" s="8"/>
      <c r="JO9" s="37"/>
      <c r="JP9" s="3"/>
      <c r="JQ9" s="143"/>
      <c r="JR9" s="18"/>
      <c r="JS9" s="19">
        <f t="shared" si="39"/>
        <v>0</v>
      </c>
      <c r="JU9" s="8"/>
      <c r="JV9" s="37"/>
      <c r="JW9" s="3"/>
      <c r="JX9" s="143"/>
      <c r="JY9" s="18"/>
      <c r="JZ9" s="19">
        <f t="shared" si="40"/>
        <v>0</v>
      </c>
      <c r="KB9" s="8">
        <v>41307</v>
      </c>
      <c r="KC9" s="37" t="s">
        <v>2141</v>
      </c>
      <c r="KD9" s="3">
        <v>3345</v>
      </c>
      <c r="KE9" s="143">
        <v>41307</v>
      </c>
      <c r="KF9" s="18">
        <v>3345</v>
      </c>
      <c r="KG9" s="19">
        <f t="shared" si="41"/>
        <v>0</v>
      </c>
      <c r="KI9" s="8">
        <v>41310</v>
      </c>
      <c r="KJ9" s="37" t="s">
        <v>2142</v>
      </c>
      <c r="KK9" s="3">
        <v>678</v>
      </c>
      <c r="KL9" s="143">
        <v>41310</v>
      </c>
      <c r="KM9" s="18">
        <v>678</v>
      </c>
      <c r="KN9" s="19">
        <f t="shared" si="42"/>
        <v>0</v>
      </c>
      <c r="KP9" s="8"/>
      <c r="KQ9" s="2"/>
      <c r="KR9" s="17"/>
      <c r="KS9" s="69"/>
      <c r="KT9" s="76"/>
      <c r="KU9" s="19">
        <f t="shared" si="43"/>
        <v>0</v>
      </c>
      <c r="KW9" s="8"/>
      <c r="KX9" s="2"/>
      <c r="KY9" s="17"/>
      <c r="KZ9" s="69"/>
      <c r="LA9" s="76"/>
      <c r="LB9" s="19">
        <f t="shared" si="44"/>
        <v>0</v>
      </c>
      <c r="LD9" s="8"/>
      <c r="LE9" s="2"/>
      <c r="LF9" s="17"/>
      <c r="LG9" s="69"/>
      <c r="LH9" s="76"/>
      <c r="LI9" s="19">
        <f t="shared" si="45"/>
        <v>0</v>
      </c>
      <c r="LK9" s="8"/>
      <c r="LL9" s="2"/>
      <c r="LM9" s="17"/>
      <c r="LN9" s="69"/>
      <c r="LO9" s="76"/>
      <c r="LP9" s="19">
        <f t="shared" si="46"/>
        <v>0</v>
      </c>
      <c r="LR9" s="74"/>
      <c r="LS9" s="148"/>
      <c r="LT9" s="356"/>
      <c r="LU9" s="34"/>
      <c r="LV9" s="85"/>
      <c r="LW9" s="19">
        <f t="shared" si="47"/>
        <v>0</v>
      </c>
      <c r="LY9" s="8"/>
      <c r="LZ9" s="2"/>
      <c r="MA9" s="17"/>
      <c r="MB9" s="69"/>
      <c r="MC9" s="76"/>
      <c r="MD9" s="19">
        <f t="shared" si="48"/>
        <v>0</v>
      </c>
      <c r="MF9" s="8"/>
      <c r="MG9" s="2"/>
      <c r="MH9" s="17"/>
      <c r="MI9" s="34"/>
      <c r="MJ9" s="18"/>
      <c r="MK9" s="19">
        <f t="shared" si="49"/>
        <v>0</v>
      </c>
      <c r="MP9" s="8"/>
      <c r="MQ9" s="18"/>
      <c r="MR9" s="19">
        <f t="shared" si="50"/>
        <v>1278</v>
      </c>
      <c r="MT9" s="8"/>
      <c r="MU9" s="37"/>
      <c r="MV9" s="3"/>
      <c r="MW9" s="8"/>
      <c r="MX9" s="18"/>
      <c r="MY9" s="19">
        <f t="shared" si="51"/>
        <v>0</v>
      </c>
      <c r="NA9" s="950">
        <v>39918</v>
      </c>
      <c r="NB9" s="2" t="s">
        <v>2143</v>
      </c>
      <c r="NC9" s="17">
        <v>14527.66</v>
      </c>
      <c r="ND9" s="8"/>
      <c r="NE9" s="18"/>
      <c r="NF9" s="19">
        <f t="shared" si="52"/>
        <v>14527.66</v>
      </c>
      <c r="NH9" s="366">
        <v>41307</v>
      </c>
      <c r="NI9" s="37" t="s">
        <v>2144</v>
      </c>
      <c r="NJ9" s="30">
        <v>1208.5</v>
      </c>
      <c r="NK9" s="366">
        <v>41307</v>
      </c>
      <c r="NL9" s="18">
        <v>1208.5</v>
      </c>
      <c r="NM9" s="19">
        <f t="shared" si="53"/>
        <v>0</v>
      </c>
      <c r="NO9" s="577"/>
      <c r="NP9" s="43"/>
      <c r="NQ9" s="18"/>
      <c r="NR9" s="143"/>
      <c r="NS9" s="30"/>
      <c r="NT9" s="19">
        <f t="shared" si="54"/>
        <v>0</v>
      </c>
      <c r="NV9" s="577"/>
      <c r="NW9" s="43"/>
      <c r="NX9" s="18"/>
      <c r="NY9" s="143"/>
      <c r="NZ9" s="30"/>
      <c r="OA9" s="19">
        <f t="shared" si="55"/>
        <v>1712</v>
      </c>
      <c r="OC9" s="143">
        <v>41301</v>
      </c>
      <c r="OD9" s="276" t="s">
        <v>2145</v>
      </c>
      <c r="OE9" s="25">
        <v>112</v>
      </c>
      <c r="OF9" s="143">
        <v>41306</v>
      </c>
      <c r="OG9" s="30">
        <v>112</v>
      </c>
      <c r="OH9" s="19">
        <f t="shared" si="56"/>
        <v>0</v>
      </c>
      <c r="OJ9" s="143"/>
      <c r="OK9" s="50"/>
      <c r="OL9" s="30"/>
      <c r="OM9" s="143"/>
      <c r="ON9" s="30"/>
      <c r="OO9" s="19">
        <f t="shared" si="57"/>
        <v>0</v>
      </c>
      <c r="OQ9" s="143"/>
      <c r="OR9" s="50"/>
      <c r="OS9" s="30"/>
      <c r="OT9" s="143"/>
      <c r="OU9" s="30"/>
      <c r="OV9" s="19">
        <f t="shared" si="58"/>
        <v>0</v>
      </c>
      <c r="OX9" s="143"/>
      <c r="OY9" s="50"/>
      <c r="OZ9" s="30"/>
      <c r="PA9" s="143"/>
      <c r="PB9" s="30"/>
      <c r="PC9" s="19">
        <f t="shared" si="59"/>
        <v>0</v>
      </c>
      <c r="PE9" s="8"/>
      <c r="PF9" s="145"/>
      <c r="PG9" s="17"/>
      <c r="PH9" s="8"/>
      <c r="PI9" s="18"/>
      <c r="PJ9" s="19">
        <f t="shared" si="60"/>
        <v>0</v>
      </c>
      <c r="PL9" s="955">
        <v>39940</v>
      </c>
      <c r="PM9" s="980" t="s">
        <v>2146</v>
      </c>
      <c r="PN9" s="957">
        <v>5064</v>
      </c>
      <c r="PO9" s="958">
        <v>39979</v>
      </c>
      <c r="PP9" s="957"/>
      <c r="PQ9" s="45">
        <f t="shared" si="61"/>
        <v>9963</v>
      </c>
      <c r="PS9" s="1">
        <v>41319</v>
      </c>
      <c r="PT9" s="37" t="s">
        <v>2147</v>
      </c>
      <c r="PU9" s="337">
        <v>8294.5</v>
      </c>
      <c r="PV9" s="8">
        <v>41320</v>
      </c>
      <c r="PW9" s="3">
        <v>8294.5</v>
      </c>
      <c r="PX9" s="19">
        <f t="shared" si="62"/>
        <v>0</v>
      </c>
      <c r="PZ9" s="577"/>
      <c r="QA9" s="2"/>
      <c r="QB9" s="17"/>
      <c r="QC9" s="8"/>
      <c r="QD9" s="3"/>
      <c r="QE9" s="19">
        <f t="shared" si="63"/>
        <v>0</v>
      </c>
      <c r="QG9" s="8"/>
      <c r="QH9" s="2"/>
      <c r="QI9" s="17"/>
      <c r="QJ9" s="8"/>
      <c r="QK9" s="85"/>
      <c r="QL9" s="19">
        <f t="shared" si="64"/>
        <v>0</v>
      </c>
      <c r="QN9" s="143"/>
      <c r="QO9" s="27"/>
      <c r="QP9" s="25"/>
      <c r="QQ9" s="313"/>
      <c r="QR9" s="30"/>
      <c r="QS9" s="19">
        <f t="shared" si="65"/>
        <v>0</v>
      </c>
      <c r="QU9" s="143"/>
      <c r="QV9" s="27"/>
      <c r="QW9" s="25"/>
      <c r="QX9" s="313"/>
      <c r="QY9" s="30"/>
      <c r="QZ9" s="19">
        <f t="shared" si="66"/>
        <v>0</v>
      </c>
      <c r="RB9" s="8"/>
      <c r="RC9" s="2"/>
      <c r="RD9" s="17"/>
      <c r="RE9" s="313"/>
      <c r="RF9" s="18"/>
      <c r="RG9" s="19">
        <f t="shared" si="67"/>
        <v>0</v>
      </c>
      <c r="RI9" s="807"/>
      <c r="RJ9" s="793"/>
      <c r="RK9" s="794"/>
      <c r="RL9" s="936"/>
      <c r="RM9" s="814"/>
      <c r="RN9" s="811">
        <f t="shared" si="68"/>
        <v>0</v>
      </c>
      <c r="RP9" s="8"/>
      <c r="RQ9" s="2"/>
      <c r="RR9" s="17"/>
      <c r="RS9" s="313"/>
      <c r="RT9" s="18"/>
      <c r="RU9" s="19">
        <f t="shared" si="69"/>
        <v>0</v>
      </c>
      <c r="RW9" s="8">
        <v>41307</v>
      </c>
      <c r="RX9" s="2" t="s">
        <v>2148</v>
      </c>
      <c r="RY9" s="17">
        <v>1802</v>
      </c>
      <c r="RZ9" s="34">
        <v>41312</v>
      </c>
      <c r="SA9" s="18">
        <v>1802</v>
      </c>
      <c r="SB9" s="19">
        <f t="shared" si="70"/>
        <v>0</v>
      </c>
      <c r="SD9" s="366"/>
      <c r="SE9" s="37"/>
      <c r="SF9" s="30"/>
      <c r="SG9" s="670"/>
      <c r="SH9" s="49"/>
      <c r="SI9" s="45">
        <f t="shared" si="71"/>
        <v>0</v>
      </c>
      <c r="SK9" s="53">
        <v>41310</v>
      </c>
      <c r="SL9" s="315" t="s">
        <v>2149</v>
      </c>
      <c r="SM9" s="30">
        <v>1137</v>
      </c>
      <c r="SN9" s="143">
        <v>41316</v>
      </c>
      <c r="SO9" s="30">
        <v>1137</v>
      </c>
      <c r="SP9" s="19">
        <f t="shared" si="72"/>
        <v>0</v>
      </c>
      <c r="SR9" s="8"/>
      <c r="SS9" s="39"/>
      <c r="ST9" s="18"/>
      <c r="SU9" s="143"/>
      <c r="SV9" s="30"/>
      <c r="SW9" s="19">
        <f t="shared" si="73"/>
        <v>0</v>
      </c>
      <c r="SY9" s="34">
        <v>41307</v>
      </c>
      <c r="SZ9" s="37" t="s">
        <v>2150</v>
      </c>
      <c r="TA9" s="30">
        <v>7379.95</v>
      </c>
      <c r="TB9" s="8">
        <v>41314</v>
      </c>
      <c r="TC9" s="18">
        <v>7379.95</v>
      </c>
      <c r="TD9" s="19">
        <f t="shared" si="74"/>
        <v>0</v>
      </c>
      <c r="TF9" s="8"/>
      <c r="TG9" s="2"/>
      <c r="TH9" s="17"/>
      <c r="TI9" s="8"/>
      <c r="TJ9" s="18"/>
      <c r="TK9" s="19">
        <f t="shared" si="75"/>
        <v>0</v>
      </c>
      <c r="TM9" s="143">
        <v>41307</v>
      </c>
      <c r="TN9" s="78" t="s">
        <v>2151</v>
      </c>
      <c r="TO9" s="30">
        <v>261</v>
      </c>
      <c r="TP9" s="54">
        <v>41307</v>
      </c>
      <c r="TQ9" s="30">
        <v>261</v>
      </c>
      <c r="TR9" s="19">
        <f t="shared" si="76"/>
        <v>160</v>
      </c>
      <c r="TT9" s="143"/>
      <c r="TU9" s="78"/>
      <c r="TV9" s="30"/>
      <c r="TW9" s="54"/>
      <c r="TX9" s="30"/>
      <c r="TY9" s="19">
        <f t="shared" si="77"/>
        <v>0</v>
      </c>
      <c r="UA9" s="8"/>
      <c r="UB9" s="27"/>
      <c r="UC9" s="25"/>
      <c r="UD9" s="53"/>
      <c r="UE9" s="58"/>
      <c r="UF9" s="19">
        <f t="shared" si="78"/>
        <v>0</v>
      </c>
      <c r="UH9" s="54">
        <v>41325</v>
      </c>
      <c r="UI9" s="141" t="s">
        <v>2152</v>
      </c>
      <c r="UJ9" s="49">
        <v>1785</v>
      </c>
      <c r="UK9" s="53">
        <v>41325</v>
      </c>
      <c r="UL9" s="30">
        <v>1785</v>
      </c>
      <c r="UM9" s="19">
        <f t="shared" si="79"/>
        <v>0</v>
      </c>
      <c r="UO9" s="143"/>
      <c r="UP9" s="27"/>
      <c r="UQ9" s="25"/>
      <c r="UR9" s="143"/>
      <c r="US9" s="30"/>
      <c r="UT9" s="19">
        <f t="shared" si="80"/>
        <v>7013</v>
      </c>
      <c r="UV9" s="143"/>
      <c r="UW9" s="27"/>
      <c r="UX9" s="25"/>
      <c r="UY9" s="143"/>
      <c r="UZ9" s="30"/>
      <c r="VA9" s="19">
        <f t="shared" si="81"/>
        <v>0</v>
      </c>
      <c r="VC9" s="143"/>
      <c r="VD9" s="27"/>
      <c r="VE9" s="25"/>
      <c r="VF9" s="143"/>
      <c r="VG9" s="30"/>
      <c r="VH9" s="19">
        <f t="shared" si="82"/>
        <v>0</v>
      </c>
      <c r="VJ9" s="386">
        <v>41308</v>
      </c>
      <c r="VK9" s="276" t="s">
        <v>2153</v>
      </c>
      <c r="VL9" s="25">
        <v>6654</v>
      </c>
      <c r="VM9" s="368">
        <v>41310</v>
      </c>
      <c r="VN9" s="30">
        <v>6654</v>
      </c>
      <c r="VO9" s="19">
        <f t="shared" si="83"/>
        <v>0</v>
      </c>
      <c r="VQ9" s="143"/>
      <c r="VR9" s="27"/>
      <c r="VS9" s="25"/>
      <c r="VT9" s="143"/>
      <c r="VU9" s="30"/>
      <c r="VV9" s="19">
        <f t="shared" si="84"/>
        <v>0</v>
      </c>
      <c r="VX9" s="27"/>
      <c r="VY9" s="27"/>
      <c r="VZ9" s="40"/>
      <c r="WA9" s="143"/>
      <c r="WB9" s="44"/>
      <c r="WC9" s="45">
        <f t="shared" si="85"/>
        <v>0</v>
      </c>
      <c r="WE9" s="2"/>
      <c r="WF9" s="2"/>
      <c r="WG9" s="17"/>
      <c r="WH9" s="8"/>
      <c r="WI9" s="18"/>
      <c r="WJ9" s="19">
        <f t="shared" si="86"/>
        <v>0</v>
      </c>
      <c r="WL9" s="8"/>
      <c r="WM9" s="2"/>
      <c r="WN9" s="17"/>
      <c r="WO9" s="8"/>
      <c r="WP9" s="18"/>
      <c r="WQ9" s="19">
        <f t="shared" si="87"/>
        <v>0</v>
      </c>
      <c r="WS9" s="2"/>
      <c r="WT9" s="2"/>
      <c r="WV9" s="8">
        <v>39826</v>
      </c>
      <c r="WW9" s="3">
        <v>400</v>
      </c>
      <c r="WX9" s="19">
        <f t="shared" si="88"/>
        <v>21496</v>
      </c>
      <c r="WZ9" s="8"/>
      <c r="XA9" s="2"/>
      <c r="XB9" s="17"/>
      <c r="XC9" s="8"/>
      <c r="XD9" s="85"/>
      <c r="XE9" s="19">
        <f t="shared" si="89"/>
        <v>0</v>
      </c>
      <c r="XG9" s="143"/>
      <c r="XH9" s="27"/>
      <c r="XI9" s="25"/>
      <c r="XJ9" s="981"/>
      <c r="XK9" s="176"/>
      <c r="XL9" s="19">
        <f t="shared" si="90"/>
        <v>0</v>
      </c>
      <c r="XN9" s="143">
        <v>41313</v>
      </c>
      <c r="XO9" s="982" t="s">
        <v>2154</v>
      </c>
      <c r="XP9" s="25">
        <v>3005</v>
      </c>
      <c r="XQ9" s="143">
        <v>41313</v>
      </c>
      <c r="XR9" s="30">
        <v>3005</v>
      </c>
      <c r="XS9" s="19">
        <f t="shared" si="91"/>
        <v>0</v>
      </c>
      <c r="XU9" s="8"/>
      <c r="XV9" s="2"/>
      <c r="XW9" s="17"/>
      <c r="XX9" s="8"/>
      <c r="XY9" s="17"/>
      <c r="XZ9" s="19">
        <f t="shared" si="92"/>
        <v>0</v>
      </c>
      <c r="YB9" s="577">
        <v>41310</v>
      </c>
      <c r="YC9" s="2" t="s">
        <v>2155</v>
      </c>
      <c r="YD9" s="17">
        <v>2123.5</v>
      </c>
      <c r="YE9" s="577">
        <v>41310</v>
      </c>
      <c r="YF9" s="17">
        <v>2123.5</v>
      </c>
      <c r="YG9" s="19">
        <f t="shared" si="93"/>
        <v>5626</v>
      </c>
      <c r="YI9" s="577"/>
      <c r="YK9" s="17"/>
      <c r="YL9" s="366"/>
      <c r="YM9" s="18"/>
      <c r="YN9" s="19">
        <f t="shared" si="94"/>
        <v>0</v>
      </c>
      <c r="YP9" s="366"/>
      <c r="YQ9" s="2"/>
      <c r="YR9" s="17"/>
      <c r="YS9" s="972"/>
      <c r="YT9" s="18"/>
      <c r="YU9" s="19">
        <f t="shared" si="95"/>
        <v>0</v>
      </c>
      <c r="YW9" s="8"/>
      <c r="YX9" s="39"/>
      <c r="YY9" s="18"/>
      <c r="YZ9" s="36"/>
      <c r="ZA9" s="18"/>
      <c r="ZB9" s="19">
        <f t="shared" si="96"/>
        <v>0</v>
      </c>
      <c r="ZD9" s="8"/>
      <c r="ZE9" s="39"/>
      <c r="ZF9" s="18"/>
      <c r="ZG9" s="36"/>
      <c r="ZH9" s="18"/>
      <c r="ZI9" s="19">
        <f t="shared" si="97"/>
        <v>0</v>
      </c>
      <c r="ZK9" s="807"/>
      <c r="ZL9" s="964"/>
      <c r="ZM9" s="814"/>
      <c r="ZN9" s="973"/>
      <c r="ZO9" s="814"/>
      <c r="ZP9" s="811">
        <f t="shared" si="98"/>
        <v>0</v>
      </c>
      <c r="ZR9" s="8"/>
      <c r="ZS9" s="39"/>
      <c r="ZT9" s="18"/>
      <c r="ZU9" s="36"/>
      <c r="ZV9" s="18"/>
      <c r="ZW9" s="19">
        <f t="shared" si="99"/>
        <v>0</v>
      </c>
      <c r="ZY9" s="8"/>
      <c r="ZZ9" s="39"/>
      <c r="AAA9" s="18"/>
      <c r="AAB9" s="36"/>
      <c r="AAC9" s="18"/>
      <c r="AAD9" s="19">
        <f t="shared" si="100"/>
        <v>0</v>
      </c>
      <c r="AAF9" s="8"/>
      <c r="AAG9" s="145"/>
      <c r="AAH9" s="17"/>
      <c r="AAI9" s="8"/>
      <c r="AAJ9" s="18"/>
      <c r="AAK9" s="19">
        <f t="shared" si="101"/>
        <v>0</v>
      </c>
      <c r="AAM9" s="368">
        <v>41306</v>
      </c>
      <c r="AAN9" s="27" t="s">
        <v>2156</v>
      </c>
      <c r="AAO9" s="350">
        <v>12993.5</v>
      </c>
      <c r="AAP9" s="368">
        <v>41315</v>
      </c>
      <c r="AAQ9" s="25">
        <v>12993.5</v>
      </c>
      <c r="AAR9" s="19">
        <f t="shared" si="102"/>
        <v>-307.5</v>
      </c>
      <c r="AAT9" s="53">
        <v>41297</v>
      </c>
      <c r="AAU9" s="315" t="s">
        <v>2157</v>
      </c>
      <c r="AAV9" s="30">
        <v>1380</v>
      </c>
      <c r="AAW9" s="54">
        <v>41310</v>
      </c>
      <c r="AAX9" s="30">
        <v>1380</v>
      </c>
      <c r="AAY9" s="19">
        <f t="shared" si="103"/>
        <v>0</v>
      </c>
      <c r="ABA9" s="8"/>
      <c r="ABB9" s="37"/>
      <c r="ABC9" s="3"/>
      <c r="ABD9" s="983"/>
      <c r="ABE9" s="30"/>
      <c r="ABF9" s="19">
        <f t="shared" si="104"/>
        <v>22087</v>
      </c>
      <c r="ABH9" s="8"/>
      <c r="ABI9" s="2"/>
      <c r="ABJ9" s="17"/>
      <c r="ABK9" s="8"/>
      <c r="ABL9" s="18"/>
      <c r="ABM9" s="19">
        <f t="shared" si="105"/>
        <v>0</v>
      </c>
      <c r="ABO9" s="8"/>
      <c r="ABP9" s="2"/>
      <c r="ABQ9" s="17"/>
      <c r="ABR9" s="8"/>
      <c r="ABS9" s="18"/>
      <c r="ABT9" s="19">
        <f t="shared" si="106"/>
        <v>0</v>
      </c>
      <c r="ABV9" s="8">
        <v>41325</v>
      </c>
      <c r="ABW9" s="2" t="s">
        <v>2158</v>
      </c>
      <c r="ABX9" s="17">
        <v>3664.25</v>
      </c>
      <c r="ABY9" s="8">
        <v>41325</v>
      </c>
      <c r="ABZ9" s="18">
        <v>3664.25</v>
      </c>
      <c r="ACA9" s="19">
        <f t="shared" si="107"/>
        <v>0</v>
      </c>
      <c r="ACC9" s="8"/>
      <c r="ACD9" s="2"/>
      <c r="ACE9" s="17"/>
      <c r="ACF9" s="8"/>
      <c r="ACG9" s="18"/>
      <c r="ACH9" s="19">
        <f t="shared" si="108"/>
        <v>0</v>
      </c>
      <c r="ACJ9" s="8"/>
      <c r="ACK9" s="2"/>
      <c r="ACL9" s="17"/>
      <c r="ACM9" s="8"/>
      <c r="ACN9" s="18"/>
      <c r="ACO9" s="19">
        <f t="shared" si="109"/>
        <v>0</v>
      </c>
      <c r="ACQ9" s="8"/>
      <c r="ACR9" s="2"/>
      <c r="ACS9" s="17"/>
      <c r="ACT9" s="8"/>
      <c r="ACU9" s="18"/>
      <c r="ACV9" s="19">
        <f t="shared" si="110"/>
        <v>0</v>
      </c>
      <c r="ACX9" s="8"/>
      <c r="ACY9" s="2"/>
      <c r="ACZ9" s="17"/>
      <c r="ADA9" s="8"/>
      <c r="ADB9" s="18"/>
      <c r="ADC9" s="19">
        <f t="shared" si="111"/>
        <v>0</v>
      </c>
      <c r="ADE9" s="143"/>
      <c r="ADF9" s="27"/>
      <c r="ADG9" s="25"/>
      <c r="ADH9" s="143"/>
      <c r="ADI9" s="30"/>
      <c r="ADJ9" s="19">
        <f t="shared" si="112"/>
        <v>0</v>
      </c>
      <c r="ADL9" s="8">
        <v>41282</v>
      </c>
      <c r="ADM9" s="2" t="s">
        <v>2159</v>
      </c>
      <c r="ADN9" s="17">
        <v>558.70000000000005</v>
      </c>
      <c r="ADO9" s="8"/>
      <c r="ADP9" s="30"/>
      <c r="ADQ9" s="19">
        <f t="shared" si="113"/>
        <v>1999.7</v>
      </c>
      <c r="ADS9" s="8"/>
      <c r="ADT9" s="2"/>
      <c r="ADU9" s="17"/>
      <c r="ADV9" s="8"/>
      <c r="ADW9" s="18"/>
      <c r="ADX9" s="19">
        <f t="shared" si="114"/>
        <v>0</v>
      </c>
      <c r="ADZ9" s="965">
        <v>39773</v>
      </c>
      <c r="AEA9" s="2" t="s">
        <v>2160</v>
      </c>
      <c r="AEB9" s="17">
        <v>1084</v>
      </c>
      <c r="AEC9" s="69"/>
      <c r="AED9" s="25"/>
      <c r="AEE9" s="19">
        <f t="shared" si="115"/>
        <v>3100.5</v>
      </c>
      <c r="AEG9" s="143">
        <v>41309</v>
      </c>
      <c r="AEH9" s="276" t="s">
        <v>2161</v>
      </c>
      <c r="AEI9" s="25">
        <v>1492</v>
      </c>
      <c r="AEJ9" s="143">
        <v>41309</v>
      </c>
      <c r="AEK9" s="30">
        <v>1492</v>
      </c>
      <c r="AEL9" s="19">
        <f t="shared" si="116"/>
        <v>272</v>
      </c>
      <c r="AEN9" s="8"/>
      <c r="AEO9" s="2"/>
      <c r="AEP9" s="17"/>
      <c r="AEQ9" s="34"/>
      <c r="AER9" s="18"/>
      <c r="AES9" s="19">
        <f t="shared" si="117"/>
        <v>0</v>
      </c>
      <c r="AEU9" s="8">
        <v>41313</v>
      </c>
      <c r="AEV9" s="2" t="s">
        <v>2162</v>
      </c>
      <c r="AEW9" s="17">
        <v>1904</v>
      </c>
      <c r="AEX9" s="8">
        <v>41313</v>
      </c>
      <c r="AEY9" s="18">
        <v>1904</v>
      </c>
      <c r="AEZ9" s="19">
        <f t="shared" si="118"/>
        <v>0</v>
      </c>
      <c r="AFB9" s="966">
        <v>39674</v>
      </c>
      <c r="AFC9" s="2" t="s">
        <v>974</v>
      </c>
      <c r="AFD9" s="25">
        <v>1791.5</v>
      </c>
      <c r="AFE9" s="979">
        <v>39688</v>
      </c>
      <c r="AFF9" s="978">
        <v>1382</v>
      </c>
      <c r="AFG9" s="19">
        <f t="shared" si="119"/>
        <v>1176</v>
      </c>
      <c r="AFI9" s="443"/>
      <c r="AFJ9" s="27"/>
      <c r="AFK9" s="25"/>
      <c r="AFL9" s="979"/>
      <c r="AFM9" s="30"/>
      <c r="AFN9" s="19">
        <f t="shared" si="120"/>
        <v>0</v>
      </c>
      <c r="AFP9" s="443"/>
      <c r="AFQ9" s="27"/>
      <c r="AFR9" s="25"/>
      <c r="AFS9" s="575"/>
      <c r="AFT9" s="30"/>
      <c r="AFU9" s="19">
        <f t="shared" si="121"/>
        <v>0</v>
      </c>
      <c r="AFW9" s="368"/>
      <c r="AFX9" s="27"/>
      <c r="AFY9" s="25"/>
      <c r="AFZ9" s="368"/>
      <c r="AGA9" s="30"/>
      <c r="AGB9" s="19">
        <f t="shared" si="122"/>
        <v>0</v>
      </c>
      <c r="AGD9" s="368">
        <v>41313</v>
      </c>
      <c r="AGE9" s="27" t="s">
        <v>2163</v>
      </c>
      <c r="AGF9" s="25">
        <v>2117</v>
      </c>
      <c r="AGG9" s="368">
        <v>41313</v>
      </c>
      <c r="AGH9" s="30">
        <v>2117</v>
      </c>
      <c r="AGI9" s="19">
        <f t="shared" si="123"/>
        <v>0</v>
      </c>
      <c r="AGK9" s="368">
        <v>41308</v>
      </c>
      <c r="AGL9" s="2" t="s">
        <v>2164</v>
      </c>
      <c r="AGM9" s="17">
        <v>1337.6</v>
      </c>
      <c r="AGN9" s="368">
        <v>41308</v>
      </c>
      <c r="AGO9" s="30">
        <v>1337.6</v>
      </c>
      <c r="AGP9" s="19">
        <f t="shared" si="124"/>
        <v>0</v>
      </c>
      <c r="AGR9" s="368">
        <v>41327</v>
      </c>
      <c r="AGS9" s="27" t="s">
        <v>2165</v>
      </c>
      <c r="AGT9" s="25">
        <v>600</v>
      </c>
      <c r="AGU9" s="368">
        <v>41329</v>
      </c>
      <c r="AGV9" s="30">
        <v>600</v>
      </c>
      <c r="AGW9" s="19">
        <f t="shared" si="125"/>
        <v>0</v>
      </c>
      <c r="AGY9" s="515"/>
      <c r="AGZ9" s="335"/>
      <c r="AHA9" s="984"/>
      <c r="AHB9" s="143"/>
      <c r="AHC9" s="30"/>
      <c r="AHD9" s="45">
        <f t="shared" si="126"/>
        <v>0</v>
      </c>
      <c r="AHF9" s="515"/>
      <c r="AHG9" s="335"/>
      <c r="AHH9" s="984"/>
      <c r="AHI9" s="143"/>
      <c r="AHJ9" s="30"/>
      <c r="AHK9" s="45">
        <f t="shared" si="127"/>
        <v>0</v>
      </c>
      <c r="AHM9" s="515"/>
      <c r="AHN9" s="335"/>
      <c r="AHO9" s="984"/>
      <c r="AHP9" s="143"/>
      <c r="AHQ9" s="30"/>
      <c r="AHR9" s="45">
        <f t="shared" si="128"/>
        <v>6356.5</v>
      </c>
      <c r="AHT9" s="2"/>
      <c r="AHU9" s="2"/>
      <c r="AHV9" s="17"/>
      <c r="AHW9" s="8"/>
      <c r="AHX9" s="18"/>
      <c r="AHY9" s="19">
        <f t="shared" si="129"/>
        <v>0</v>
      </c>
      <c r="AIA9" s="8">
        <v>41323</v>
      </c>
      <c r="AIB9" s="2" t="s">
        <v>2166</v>
      </c>
      <c r="AIC9" s="17">
        <v>457</v>
      </c>
      <c r="AID9" s="795">
        <v>41323</v>
      </c>
      <c r="AIE9" s="18">
        <v>457</v>
      </c>
      <c r="AIF9" s="19">
        <f t="shared" si="130"/>
        <v>0</v>
      </c>
      <c r="AIH9" s="515"/>
      <c r="AII9" s="335"/>
      <c r="AIJ9" s="984"/>
      <c r="AIK9" s="143"/>
      <c r="AIL9" s="30"/>
      <c r="AIM9" s="45">
        <f t="shared" si="131"/>
        <v>0</v>
      </c>
    </row>
    <row r="10" spans="1:924">
      <c r="A10" s="8"/>
      <c r="B10" s="37"/>
      <c r="C10" s="30"/>
      <c r="D10" s="8"/>
      <c r="E10" s="18"/>
      <c r="F10" s="19">
        <f t="shared" si="0"/>
        <v>6630</v>
      </c>
      <c r="H10" s="8"/>
      <c r="I10" s="2"/>
      <c r="J10" s="17"/>
      <c r="K10" s="74"/>
      <c r="L10" s="86"/>
      <c r="M10" s="19">
        <f t="shared" si="1"/>
        <v>0</v>
      </c>
      <c r="O10" s="143">
        <v>41313</v>
      </c>
      <c r="P10" s="27" t="s">
        <v>2167</v>
      </c>
      <c r="Q10" s="25">
        <v>258</v>
      </c>
      <c r="R10" s="948">
        <v>41314</v>
      </c>
      <c r="S10" s="30">
        <v>258</v>
      </c>
      <c r="T10" s="19">
        <f t="shared" si="2"/>
        <v>7539</v>
      </c>
      <c r="V10" s="8">
        <v>41315</v>
      </c>
      <c r="W10" s="37" t="s">
        <v>2168</v>
      </c>
      <c r="X10" s="30">
        <v>4878.5</v>
      </c>
      <c r="Y10" s="8">
        <v>41315</v>
      </c>
      <c r="Z10" s="18">
        <v>4878.5</v>
      </c>
      <c r="AA10" s="19">
        <f t="shared" si="3"/>
        <v>0</v>
      </c>
      <c r="AC10" s="8"/>
      <c r="AD10" s="37"/>
      <c r="AE10" s="30"/>
      <c r="AF10" s="8"/>
      <c r="AG10" s="18"/>
      <c r="AH10" s="19">
        <f t="shared" si="4"/>
        <v>0</v>
      </c>
      <c r="AJ10" s="928">
        <v>39855</v>
      </c>
      <c r="AK10" s="2" t="s">
        <v>2169</v>
      </c>
      <c r="AL10" s="30">
        <v>2045</v>
      </c>
      <c r="AM10" s="985">
        <v>40704</v>
      </c>
      <c r="AN10" s="986">
        <v>96</v>
      </c>
      <c r="AO10" s="19">
        <f t="shared" si="5"/>
        <v>11854.6</v>
      </c>
      <c r="AQ10" s="577">
        <v>39753</v>
      </c>
      <c r="AR10" s="2" t="s">
        <v>1750</v>
      </c>
      <c r="AS10" s="17">
        <v>0</v>
      </c>
      <c r="AT10" s="8" t="s">
        <v>2005</v>
      </c>
      <c r="AU10" s="18"/>
      <c r="AV10" s="19">
        <f t="shared" si="6"/>
        <v>10609.439999999999</v>
      </c>
      <c r="AX10" s="143"/>
      <c r="AY10" s="27"/>
      <c r="AZ10" s="25"/>
      <c r="BA10" s="143"/>
      <c r="BB10" s="30"/>
      <c r="BC10" s="19">
        <f t="shared" si="7"/>
        <v>0</v>
      </c>
      <c r="BE10" s="575"/>
      <c r="BF10" s="27"/>
      <c r="BG10" s="25"/>
      <c r="BH10" s="53"/>
      <c r="BI10" s="30"/>
      <c r="BJ10" s="19">
        <f t="shared" si="8"/>
        <v>3954.6</v>
      </c>
      <c r="BL10" s="53">
        <v>41300</v>
      </c>
      <c r="BM10" s="27" t="s">
        <v>2170</v>
      </c>
      <c r="BN10" s="25">
        <v>6120</v>
      </c>
      <c r="BO10" s="554">
        <v>41300</v>
      </c>
      <c r="BP10" s="30">
        <v>5189.5</v>
      </c>
      <c r="BQ10" s="19">
        <f t="shared" si="9"/>
        <v>-4497.5</v>
      </c>
      <c r="BS10" s="53"/>
      <c r="BT10" s="27"/>
      <c r="BU10" s="25"/>
      <c r="BV10" s="554"/>
      <c r="BW10" s="30"/>
      <c r="BX10" s="19">
        <f t="shared" si="10"/>
        <v>0</v>
      </c>
      <c r="BZ10" s="143"/>
      <c r="CA10" s="27"/>
      <c r="CB10" s="44"/>
      <c r="CC10" s="54"/>
      <c r="CD10" s="44"/>
      <c r="CE10" s="19">
        <f t="shared" si="11"/>
        <v>0</v>
      </c>
      <c r="CG10" s="53"/>
      <c r="CH10" s="276"/>
      <c r="CI10" s="317"/>
      <c r="CJ10" s="143"/>
      <c r="CK10" s="30"/>
      <c r="CL10" s="19">
        <f t="shared" si="12"/>
        <v>0</v>
      </c>
      <c r="CN10" s="53"/>
      <c r="CO10" s="276"/>
      <c r="CP10" s="317"/>
      <c r="CQ10" s="143"/>
      <c r="CR10" s="30"/>
      <c r="CS10" s="19">
        <f t="shared" si="13"/>
        <v>0</v>
      </c>
      <c r="CU10" s="53"/>
      <c r="CV10" s="276"/>
      <c r="CW10" s="317"/>
      <c r="CX10" s="143"/>
      <c r="CY10" s="30"/>
      <c r="CZ10" s="19">
        <f t="shared" si="14"/>
        <v>0</v>
      </c>
      <c r="DB10" s="143"/>
      <c r="DC10" s="141"/>
      <c r="DD10" s="44"/>
      <c r="DE10" s="143"/>
      <c r="DF10" s="30"/>
      <c r="DG10" s="19">
        <f t="shared" si="15"/>
        <v>0</v>
      </c>
      <c r="DI10" s="8"/>
      <c r="DJ10" s="2"/>
      <c r="DK10" s="17"/>
      <c r="DL10" s="74"/>
      <c r="DM10" s="24"/>
      <c r="DN10" s="19">
        <f t="shared" si="16"/>
        <v>0</v>
      </c>
      <c r="DP10" s="8">
        <v>41321</v>
      </c>
      <c r="DQ10" s="2" t="s">
        <v>2171</v>
      </c>
      <c r="DR10" s="30">
        <v>9152</v>
      </c>
      <c r="DS10" s="34">
        <v>41327</v>
      </c>
      <c r="DT10" s="18">
        <v>9152</v>
      </c>
      <c r="DU10" s="19">
        <f t="shared" si="17"/>
        <v>300</v>
      </c>
      <c r="DW10" s="8"/>
      <c r="DX10" s="2"/>
      <c r="DY10" s="30"/>
      <c r="DZ10" s="8"/>
      <c r="EA10" s="18"/>
      <c r="EB10" s="19">
        <f t="shared" si="18"/>
        <v>0</v>
      </c>
      <c r="ED10" s="8"/>
      <c r="EE10" s="2"/>
      <c r="EF10" s="30"/>
      <c r="EG10" s="8"/>
      <c r="EH10" s="18"/>
      <c r="EI10" s="19">
        <f t="shared" si="19"/>
        <v>0</v>
      </c>
      <c r="EK10" s="8">
        <v>41318</v>
      </c>
      <c r="EL10" s="2" t="s">
        <v>2172</v>
      </c>
      <c r="EM10" s="30">
        <v>573.91999999999996</v>
      </c>
      <c r="EN10" s="8">
        <v>41320</v>
      </c>
      <c r="EO10" s="18">
        <v>573.91999999999996</v>
      </c>
      <c r="EP10" s="19">
        <f t="shared" si="20"/>
        <v>-8.0000000000040927E-2</v>
      </c>
      <c r="ER10" s="8">
        <v>41311</v>
      </c>
      <c r="ES10" s="2" t="s">
        <v>2173</v>
      </c>
      <c r="ET10" s="30">
        <v>780</v>
      </c>
      <c r="EU10" s="8">
        <v>41312</v>
      </c>
      <c r="EV10" s="18">
        <v>780</v>
      </c>
      <c r="EW10" s="19">
        <f t="shared" si="21"/>
        <v>0</v>
      </c>
      <c r="EY10" s="8">
        <v>41323</v>
      </c>
      <c r="EZ10" s="2" t="s">
        <v>2174</v>
      </c>
      <c r="FA10" s="30">
        <v>1440</v>
      </c>
      <c r="FB10" s="34">
        <v>41323</v>
      </c>
      <c r="FC10" s="18">
        <v>1440</v>
      </c>
      <c r="FD10" s="19">
        <f t="shared" si="22"/>
        <v>0</v>
      </c>
      <c r="FF10" s="8"/>
      <c r="FG10" s="2"/>
      <c r="FH10" s="30"/>
      <c r="FI10" s="8"/>
      <c r="FJ10" s="18"/>
      <c r="FK10" s="19">
        <f t="shared" si="23"/>
        <v>5020</v>
      </c>
      <c r="FM10" s="8"/>
      <c r="FN10" s="2"/>
      <c r="FO10" s="30"/>
      <c r="FP10" s="8"/>
      <c r="FQ10" s="18"/>
      <c r="FR10" s="19">
        <f t="shared" si="24"/>
        <v>0</v>
      </c>
      <c r="FT10" s="807"/>
      <c r="FU10" s="793"/>
      <c r="FV10" s="814"/>
      <c r="FW10" s="807"/>
      <c r="FX10" s="814"/>
      <c r="FY10" s="811">
        <f t="shared" si="25"/>
        <v>0</v>
      </c>
      <c r="GA10" s="53">
        <v>41309</v>
      </c>
      <c r="GB10" s="987" t="s">
        <v>2175</v>
      </c>
      <c r="GC10" s="30">
        <v>1125.4000000000001</v>
      </c>
      <c r="GD10" s="53">
        <v>41309</v>
      </c>
      <c r="GE10" s="30">
        <v>1125.4000000000001</v>
      </c>
      <c r="GF10" s="19">
        <f t="shared" si="26"/>
        <v>0</v>
      </c>
      <c r="GH10" s="143"/>
      <c r="GI10" s="37"/>
      <c r="GJ10" s="30"/>
      <c r="GK10" s="53"/>
      <c r="GL10" s="30"/>
      <c r="GM10" s="19">
        <f t="shared" si="27"/>
        <v>0</v>
      </c>
      <c r="GO10" s="143">
        <v>41320</v>
      </c>
      <c r="GP10" s="37" t="s">
        <v>2176</v>
      </c>
      <c r="GQ10" s="30">
        <v>2983.5</v>
      </c>
      <c r="GR10" s="53">
        <v>41323</v>
      </c>
      <c r="GS10" s="30">
        <v>2983.5</v>
      </c>
      <c r="GT10" s="19">
        <f t="shared" si="28"/>
        <v>0</v>
      </c>
      <c r="GV10" s="143">
        <v>41325</v>
      </c>
      <c r="GW10" s="37" t="s">
        <v>2177</v>
      </c>
      <c r="GX10" s="30">
        <v>327.5</v>
      </c>
      <c r="GY10" s="8">
        <v>41326</v>
      </c>
      <c r="GZ10" s="18">
        <v>327.5</v>
      </c>
      <c r="HA10" s="19">
        <f t="shared" si="29"/>
        <v>0</v>
      </c>
      <c r="HC10" s="143">
        <v>41324</v>
      </c>
      <c r="HD10" s="37" t="s">
        <v>2178</v>
      </c>
      <c r="HE10" s="30">
        <v>2820</v>
      </c>
      <c r="HF10" s="8">
        <v>41326</v>
      </c>
      <c r="HG10" s="18">
        <v>2820</v>
      </c>
      <c r="HH10" s="19">
        <f t="shared" si="30"/>
        <v>0</v>
      </c>
      <c r="HJ10" s="143"/>
      <c r="HK10" s="37"/>
      <c r="HL10" s="30"/>
      <c r="HM10" s="8"/>
      <c r="HN10" s="18"/>
      <c r="HO10" s="19">
        <f t="shared" si="31"/>
        <v>0</v>
      </c>
      <c r="HQ10" s="143"/>
      <c r="HR10" s="37"/>
      <c r="HS10" s="30"/>
      <c r="HT10" s="8"/>
      <c r="HU10" s="18"/>
      <c r="HV10" s="19">
        <f t="shared" si="32"/>
        <v>0</v>
      </c>
      <c r="HX10" s="143">
        <v>41321</v>
      </c>
      <c r="HY10" s="37" t="s">
        <v>2179</v>
      </c>
      <c r="HZ10" s="30">
        <v>1278</v>
      </c>
      <c r="IA10" s="8">
        <v>41321</v>
      </c>
      <c r="IB10" s="18">
        <v>1278</v>
      </c>
      <c r="IC10" s="19">
        <f t="shared" si="33"/>
        <v>0</v>
      </c>
      <c r="IE10" s="388"/>
      <c r="IF10" s="50"/>
      <c r="IG10" s="176"/>
      <c r="IH10" s="988"/>
      <c r="II10" s="176"/>
      <c r="IJ10" s="19">
        <f t="shared" si="34"/>
        <v>0</v>
      </c>
      <c r="IL10" s="933">
        <v>39899</v>
      </c>
      <c r="IM10" s="148" t="s">
        <v>2180</v>
      </c>
      <c r="IN10" s="17">
        <v>4120</v>
      </c>
      <c r="IO10" s="8"/>
      <c r="IP10" s="18"/>
      <c r="IQ10" s="19">
        <f t="shared" si="35"/>
        <v>22352.5</v>
      </c>
      <c r="IS10" s="8"/>
      <c r="IT10" s="2"/>
      <c r="IU10" s="17"/>
      <c r="IV10" s="8"/>
      <c r="IW10" s="30"/>
      <c r="IX10" s="45">
        <f t="shared" si="36"/>
        <v>0</v>
      </c>
      <c r="IZ10" s="143"/>
      <c r="JA10" s="27"/>
      <c r="JB10" s="25"/>
      <c r="JC10" s="143"/>
      <c r="JD10" s="30"/>
      <c r="JE10" s="45">
        <f t="shared" si="37"/>
        <v>0</v>
      </c>
      <c r="JG10" s="8"/>
      <c r="JH10" s="2"/>
      <c r="JI10" s="17"/>
      <c r="JJ10" s="8"/>
      <c r="JK10" s="30"/>
      <c r="JL10" s="45">
        <f t="shared" si="38"/>
        <v>0</v>
      </c>
      <c r="JN10" s="8"/>
      <c r="JO10" s="2"/>
      <c r="JP10" s="17"/>
      <c r="JQ10" s="8"/>
      <c r="JR10" s="18"/>
      <c r="JS10" s="19">
        <f t="shared" si="39"/>
        <v>0</v>
      </c>
      <c r="JU10" s="8"/>
      <c r="JV10" s="2"/>
      <c r="JW10" s="17"/>
      <c r="JX10" s="8"/>
      <c r="JY10" s="18"/>
      <c r="JZ10" s="19">
        <f t="shared" si="40"/>
        <v>0</v>
      </c>
      <c r="KB10" s="8">
        <v>41309</v>
      </c>
      <c r="KC10" s="2" t="s">
        <v>2181</v>
      </c>
      <c r="KD10" s="17">
        <v>1850</v>
      </c>
      <c r="KE10" s="8">
        <v>41309</v>
      </c>
      <c r="KF10" s="18">
        <v>1850</v>
      </c>
      <c r="KG10" s="19">
        <f t="shared" si="41"/>
        <v>0</v>
      </c>
      <c r="KI10" s="8">
        <v>41311</v>
      </c>
      <c r="KJ10" s="2" t="s">
        <v>2182</v>
      </c>
      <c r="KK10" s="17">
        <v>692</v>
      </c>
      <c r="KL10" s="8">
        <v>41311</v>
      </c>
      <c r="KM10" s="18">
        <v>692</v>
      </c>
      <c r="KN10" s="19">
        <f t="shared" si="42"/>
        <v>0</v>
      </c>
      <c r="KP10" s="8"/>
      <c r="KQ10" s="148"/>
      <c r="KR10" s="17"/>
      <c r="KS10" s="8"/>
      <c r="KT10" s="18"/>
      <c r="KU10" s="19">
        <f t="shared" si="43"/>
        <v>0</v>
      </c>
      <c r="KW10" s="8"/>
      <c r="KX10" s="2"/>
      <c r="KY10" s="17"/>
      <c r="KZ10" s="8"/>
      <c r="LA10" s="18"/>
      <c r="LB10" s="19">
        <f t="shared" si="44"/>
        <v>0</v>
      </c>
      <c r="LD10" s="8"/>
      <c r="LE10" s="148"/>
      <c r="LF10" s="17"/>
      <c r="LG10" s="8"/>
      <c r="LH10" s="18"/>
      <c r="LI10" s="19">
        <f t="shared" si="45"/>
        <v>0</v>
      </c>
      <c r="LK10" s="8"/>
      <c r="LL10" s="148"/>
      <c r="LM10" s="17"/>
      <c r="LN10" s="8"/>
      <c r="LO10" s="18"/>
      <c r="LP10" s="19">
        <f t="shared" si="46"/>
        <v>0</v>
      </c>
      <c r="LR10" s="74"/>
      <c r="LS10" s="175"/>
      <c r="LT10" s="58"/>
      <c r="LU10" s="34"/>
      <c r="LV10" s="85"/>
      <c r="LW10" s="19">
        <f t="shared" si="47"/>
        <v>0</v>
      </c>
      <c r="LY10" s="74"/>
      <c r="LZ10" s="37"/>
      <c r="MA10" s="30"/>
      <c r="MB10" s="69"/>
      <c r="MC10" s="79"/>
      <c r="MD10" s="19">
        <f t="shared" si="48"/>
        <v>0</v>
      </c>
      <c r="MF10" s="8"/>
      <c r="MG10" s="2"/>
      <c r="MH10" s="17"/>
      <c r="MI10" s="8"/>
      <c r="MJ10" s="18"/>
      <c r="MK10" s="19">
        <f t="shared" si="49"/>
        <v>0</v>
      </c>
      <c r="MM10" s="2"/>
      <c r="MN10" s="2"/>
      <c r="MO10" s="17"/>
      <c r="MP10" s="8"/>
      <c r="MQ10" s="18"/>
      <c r="MR10" s="19">
        <f t="shared" si="50"/>
        <v>1278</v>
      </c>
      <c r="MT10" s="8"/>
      <c r="MU10" s="2"/>
      <c r="MV10" s="17"/>
      <c r="MW10" s="8"/>
      <c r="MX10" s="18"/>
      <c r="MY10" s="19">
        <f t="shared" si="51"/>
        <v>0</v>
      </c>
      <c r="NA10" s="950"/>
      <c r="NB10" s="2"/>
      <c r="NC10" s="17"/>
      <c r="ND10" s="8"/>
      <c r="NE10" s="18"/>
      <c r="NF10" s="19">
        <f t="shared" si="52"/>
        <v>14527.66</v>
      </c>
      <c r="NH10" s="368">
        <v>41308</v>
      </c>
      <c r="NI10" s="78" t="s">
        <v>2183</v>
      </c>
      <c r="NJ10" s="30">
        <v>1057</v>
      </c>
      <c r="NK10" s="366">
        <v>41308</v>
      </c>
      <c r="NL10" s="18">
        <v>1057</v>
      </c>
      <c r="NM10" s="19">
        <f t="shared" si="53"/>
        <v>0</v>
      </c>
      <c r="NO10" s="575"/>
      <c r="NP10" s="78"/>
      <c r="NQ10" s="30"/>
      <c r="NR10" s="143"/>
      <c r="NS10" s="18"/>
      <c r="NT10" s="19">
        <f t="shared" si="54"/>
        <v>0</v>
      </c>
      <c r="NV10" s="575"/>
      <c r="NW10" s="78"/>
      <c r="NX10" s="30"/>
      <c r="NY10" s="143"/>
      <c r="NZ10" s="18"/>
      <c r="OA10" s="19">
        <f t="shared" si="55"/>
        <v>1712</v>
      </c>
      <c r="OC10" s="8">
        <v>41304</v>
      </c>
      <c r="OD10" s="2" t="s">
        <v>2184</v>
      </c>
      <c r="OE10" s="17">
        <v>1553.5</v>
      </c>
      <c r="OF10" s="143">
        <v>41306</v>
      </c>
      <c r="OG10" s="30">
        <v>1553.5</v>
      </c>
      <c r="OH10" s="19">
        <f t="shared" si="56"/>
        <v>0</v>
      </c>
      <c r="OJ10" s="143"/>
      <c r="OK10" s="78"/>
      <c r="OL10" s="30"/>
      <c r="OM10" s="143"/>
      <c r="ON10" s="30"/>
      <c r="OO10" s="19">
        <f t="shared" si="57"/>
        <v>0</v>
      </c>
      <c r="OQ10" s="143"/>
      <c r="OR10" s="78"/>
      <c r="OS10" s="30"/>
      <c r="OT10" s="143"/>
      <c r="OU10" s="30"/>
      <c r="OV10" s="19">
        <f t="shared" si="58"/>
        <v>0</v>
      </c>
      <c r="OX10" s="143"/>
      <c r="OY10" s="78"/>
      <c r="OZ10" s="30"/>
      <c r="PA10" s="143"/>
      <c r="PB10" s="30"/>
      <c r="PC10" s="19">
        <f t="shared" si="59"/>
        <v>0</v>
      </c>
      <c r="PE10" s="8"/>
      <c r="PF10" s="145"/>
      <c r="PG10" s="17"/>
      <c r="PH10" s="8"/>
      <c r="PI10" s="18"/>
      <c r="PJ10" s="19">
        <f t="shared" si="60"/>
        <v>0</v>
      </c>
      <c r="PL10" s="955">
        <v>39941</v>
      </c>
      <c r="PM10" s="956" t="s">
        <v>2185</v>
      </c>
      <c r="PN10" s="957">
        <v>2378.34</v>
      </c>
      <c r="PO10" s="958">
        <v>39979</v>
      </c>
      <c r="PP10" s="957"/>
      <c r="PQ10" s="45">
        <f t="shared" si="61"/>
        <v>12341.34</v>
      </c>
      <c r="PS10" s="8">
        <v>41325</v>
      </c>
      <c r="PT10" s="37" t="s">
        <v>2186</v>
      </c>
      <c r="PU10" s="30">
        <v>2862</v>
      </c>
      <c r="PV10" s="54">
        <v>41326</v>
      </c>
      <c r="PW10" s="176">
        <v>2862</v>
      </c>
      <c r="PX10" s="19">
        <f t="shared" si="62"/>
        <v>0</v>
      </c>
      <c r="PZ10" s="577"/>
      <c r="QA10" s="145"/>
      <c r="QB10" s="17"/>
      <c r="QC10" s="143"/>
      <c r="QD10" s="18"/>
      <c r="QE10" s="19">
        <f t="shared" si="63"/>
        <v>0</v>
      </c>
      <c r="QG10" s="8"/>
      <c r="QH10" s="2"/>
      <c r="QI10" s="17"/>
      <c r="QJ10" s="8"/>
      <c r="QK10" s="18"/>
      <c r="QL10" s="19">
        <f t="shared" si="64"/>
        <v>0</v>
      </c>
      <c r="QN10" s="143"/>
      <c r="QO10" s="27"/>
      <c r="QP10" s="25"/>
      <c r="QQ10" s="143"/>
      <c r="QR10" s="30"/>
      <c r="QS10" s="19">
        <f t="shared" si="65"/>
        <v>0</v>
      </c>
      <c r="QU10" s="143"/>
      <c r="QV10" s="27"/>
      <c r="QW10" s="25"/>
      <c r="QX10" s="143"/>
      <c r="QY10" s="30"/>
      <c r="QZ10" s="19">
        <f t="shared" si="66"/>
        <v>0</v>
      </c>
      <c r="RB10" s="8"/>
      <c r="RC10" s="989"/>
      <c r="RD10" s="17"/>
      <c r="RE10" s="8"/>
      <c r="RF10" s="18"/>
      <c r="RG10" s="19">
        <f t="shared" si="67"/>
        <v>0</v>
      </c>
      <c r="RI10" s="807"/>
      <c r="RJ10" s="990"/>
      <c r="RK10" s="794"/>
      <c r="RL10" s="807"/>
      <c r="RM10" s="814"/>
      <c r="RN10" s="811">
        <f t="shared" si="68"/>
        <v>0</v>
      </c>
      <c r="RP10" s="8"/>
      <c r="RQ10" s="2"/>
      <c r="RR10" s="17"/>
      <c r="RS10" s="8"/>
      <c r="RT10" s="18"/>
      <c r="RU10" s="19">
        <f t="shared" si="69"/>
        <v>0</v>
      </c>
      <c r="RW10" s="8">
        <v>41308</v>
      </c>
      <c r="RX10" s="2" t="s">
        <v>2187</v>
      </c>
      <c r="RY10" s="17">
        <v>6915.5</v>
      </c>
      <c r="RZ10" s="8">
        <v>41308</v>
      </c>
      <c r="SA10" s="18">
        <v>6915.5</v>
      </c>
      <c r="SB10" s="19">
        <f t="shared" si="70"/>
        <v>0</v>
      </c>
      <c r="SD10" s="366"/>
      <c r="SE10" s="37"/>
      <c r="SF10" s="30"/>
      <c r="SG10" s="670"/>
      <c r="SH10" s="49"/>
      <c r="SI10" s="45">
        <f t="shared" si="71"/>
        <v>0</v>
      </c>
      <c r="SK10" s="143">
        <v>41314</v>
      </c>
      <c r="SL10" s="315" t="s">
        <v>2188</v>
      </c>
      <c r="SM10" s="30">
        <v>1123</v>
      </c>
      <c r="SN10" s="53">
        <v>41316</v>
      </c>
      <c r="SO10" s="30">
        <v>1123</v>
      </c>
      <c r="SP10" s="19">
        <f t="shared" si="72"/>
        <v>0</v>
      </c>
      <c r="SR10" s="143"/>
      <c r="SS10" s="315"/>
      <c r="ST10" s="30"/>
      <c r="SU10" s="53"/>
      <c r="SV10" s="30"/>
      <c r="SW10" s="19">
        <f t="shared" si="73"/>
        <v>0</v>
      </c>
      <c r="SY10" s="8">
        <v>41311</v>
      </c>
      <c r="SZ10" s="2" t="s">
        <v>2189</v>
      </c>
      <c r="TA10" s="17">
        <v>13761</v>
      </c>
      <c r="TB10" s="74">
        <v>41318</v>
      </c>
      <c r="TC10" s="85">
        <v>13761</v>
      </c>
      <c r="TD10" s="19">
        <f t="shared" si="74"/>
        <v>0</v>
      </c>
      <c r="TF10" s="8"/>
      <c r="TG10" s="2"/>
      <c r="TH10" s="17"/>
      <c r="TI10" s="8"/>
      <c r="TJ10" s="18"/>
      <c r="TK10" s="19">
        <f t="shared" si="75"/>
        <v>0</v>
      </c>
      <c r="TM10" s="53">
        <v>41309</v>
      </c>
      <c r="TN10" s="37" t="s">
        <v>2190</v>
      </c>
      <c r="TO10" s="30">
        <v>2144</v>
      </c>
      <c r="TP10" s="53">
        <v>41309</v>
      </c>
      <c r="TQ10" s="30">
        <v>2144</v>
      </c>
      <c r="TR10" s="19">
        <f t="shared" si="76"/>
        <v>160</v>
      </c>
      <c r="TT10" s="53"/>
      <c r="TU10" s="37"/>
      <c r="TV10" s="30"/>
      <c r="TW10" s="53"/>
      <c r="TX10" s="30"/>
      <c r="TY10" s="19">
        <f t="shared" si="77"/>
        <v>0</v>
      </c>
      <c r="UA10" s="143"/>
      <c r="UB10" s="37"/>
      <c r="UC10" s="30"/>
      <c r="UD10" s="143"/>
      <c r="UE10" s="30"/>
      <c r="UF10" s="19">
        <f t="shared" si="78"/>
        <v>0</v>
      </c>
      <c r="UH10" s="143">
        <v>41332</v>
      </c>
      <c r="UI10" s="37" t="s">
        <v>2191</v>
      </c>
      <c r="UJ10" s="30">
        <v>566</v>
      </c>
      <c r="UK10" s="143">
        <v>41333</v>
      </c>
      <c r="UL10" s="30">
        <v>566</v>
      </c>
      <c r="UM10" s="19">
        <f t="shared" si="79"/>
        <v>0</v>
      </c>
      <c r="UO10" s="143"/>
      <c r="UP10" s="37"/>
      <c r="UQ10" s="30"/>
      <c r="UR10" s="143"/>
      <c r="US10" s="30"/>
      <c r="UT10" s="19">
        <f t="shared" si="80"/>
        <v>7013</v>
      </c>
      <c r="UV10" s="143"/>
      <c r="UW10" s="27"/>
      <c r="UX10" s="25"/>
      <c r="UY10" s="143"/>
      <c r="UZ10" s="30"/>
      <c r="VA10" s="19">
        <f t="shared" si="81"/>
        <v>0</v>
      </c>
      <c r="VC10" s="143"/>
      <c r="VD10" s="27"/>
      <c r="VE10" s="25"/>
      <c r="VF10" s="143"/>
      <c r="VG10" s="30"/>
      <c r="VH10" s="19">
        <f t="shared" si="82"/>
        <v>0</v>
      </c>
      <c r="VJ10" s="386">
        <v>41310</v>
      </c>
      <c r="VK10" s="27" t="s">
        <v>2192</v>
      </c>
      <c r="VL10" s="25">
        <v>911</v>
      </c>
      <c r="VM10" s="368">
        <v>41311</v>
      </c>
      <c r="VN10" s="30">
        <v>911</v>
      </c>
      <c r="VO10" s="19">
        <f t="shared" si="83"/>
        <v>0</v>
      </c>
      <c r="VQ10" s="143"/>
      <c r="VR10" s="27"/>
      <c r="VS10" s="25"/>
      <c r="VT10" s="143"/>
      <c r="VU10" s="30"/>
      <c r="VV10" s="19">
        <f t="shared" si="84"/>
        <v>0</v>
      </c>
      <c r="VX10" s="53"/>
      <c r="VY10" s="27"/>
      <c r="VZ10" s="25"/>
      <c r="WA10" s="143"/>
      <c r="WB10" s="30"/>
      <c r="WC10" s="45">
        <f t="shared" si="85"/>
        <v>0</v>
      </c>
      <c r="WE10" s="2"/>
      <c r="WF10" s="2"/>
      <c r="WG10" s="17"/>
      <c r="WH10" s="8"/>
      <c r="WI10" s="18"/>
      <c r="WJ10" s="19">
        <f t="shared" si="86"/>
        <v>0</v>
      </c>
      <c r="WL10" s="8"/>
      <c r="WM10" s="2"/>
      <c r="WN10" s="17"/>
      <c r="WO10" s="8"/>
      <c r="WP10" s="18"/>
      <c r="WQ10" s="19">
        <f t="shared" si="87"/>
        <v>0</v>
      </c>
      <c r="WS10" s="34">
        <v>39687</v>
      </c>
      <c r="WT10" s="2" t="s">
        <v>1161</v>
      </c>
      <c r="WU10" s="17">
        <v>16925</v>
      </c>
      <c r="WV10" s="8"/>
      <c r="WW10" s="18"/>
      <c r="WX10" s="19">
        <f t="shared" si="88"/>
        <v>38421</v>
      </c>
      <c r="WZ10" s="8"/>
      <c r="XA10" s="2"/>
      <c r="XB10" s="17"/>
      <c r="XC10" s="8"/>
      <c r="XD10" s="85"/>
      <c r="XE10" s="19">
        <f t="shared" si="89"/>
        <v>0</v>
      </c>
      <c r="XG10" s="53"/>
      <c r="XH10" s="37"/>
      <c r="XI10" s="58"/>
      <c r="XJ10" s="54"/>
      <c r="XK10" s="58"/>
      <c r="XL10" s="19">
        <f t="shared" si="90"/>
        <v>0</v>
      </c>
      <c r="XN10" s="143">
        <v>41316</v>
      </c>
      <c r="XO10" s="982" t="s">
        <v>2193</v>
      </c>
      <c r="XP10" s="25">
        <v>763</v>
      </c>
      <c r="XQ10" s="143">
        <v>41316</v>
      </c>
      <c r="XR10" s="30">
        <v>763</v>
      </c>
      <c r="XS10" s="19">
        <f t="shared" si="91"/>
        <v>0</v>
      </c>
      <c r="XU10" s="143"/>
      <c r="XV10" s="27"/>
      <c r="XW10" s="25"/>
      <c r="XX10" s="143"/>
      <c r="XY10" s="30"/>
      <c r="XZ10" s="19">
        <f t="shared" si="92"/>
        <v>0</v>
      </c>
      <c r="YB10" s="549">
        <v>41312</v>
      </c>
      <c r="YC10" s="2" t="s">
        <v>2194</v>
      </c>
      <c r="YD10" s="17">
        <v>1812</v>
      </c>
      <c r="YE10" s="577">
        <v>41312</v>
      </c>
      <c r="YF10" s="17">
        <v>1812</v>
      </c>
      <c r="YG10" s="19">
        <f t="shared" si="93"/>
        <v>5626</v>
      </c>
      <c r="YI10" s="577"/>
      <c r="YK10" s="17"/>
      <c r="YL10" s="366"/>
      <c r="YM10" s="18"/>
      <c r="YN10" s="19">
        <f t="shared" si="94"/>
        <v>0</v>
      </c>
      <c r="YP10" s="388"/>
      <c r="YQ10" s="2"/>
      <c r="YR10" s="17"/>
      <c r="YS10" s="972"/>
      <c r="YT10" s="18"/>
      <c r="YU10" s="19">
        <f t="shared" si="95"/>
        <v>0</v>
      </c>
      <c r="YW10" s="8"/>
      <c r="YX10" s="991"/>
      <c r="YY10" s="18"/>
      <c r="YZ10" s="36"/>
      <c r="ZA10" s="18"/>
      <c r="ZB10" s="19">
        <f t="shared" si="96"/>
        <v>0</v>
      </c>
      <c r="ZD10" s="8"/>
      <c r="ZE10" s="991"/>
      <c r="ZF10" s="18"/>
      <c r="ZG10" s="36"/>
      <c r="ZH10" s="18"/>
      <c r="ZI10" s="19">
        <f t="shared" si="97"/>
        <v>0</v>
      </c>
      <c r="ZK10" s="807"/>
      <c r="ZL10" s="992"/>
      <c r="ZM10" s="814"/>
      <c r="ZN10" s="973"/>
      <c r="ZO10" s="814"/>
      <c r="ZP10" s="811">
        <f t="shared" si="98"/>
        <v>0</v>
      </c>
      <c r="ZR10" s="8"/>
      <c r="ZS10" s="991"/>
      <c r="ZT10" s="18"/>
      <c r="ZU10" s="36"/>
      <c r="ZV10" s="18"/>
      <c r="ZW10" s="19">
        <f t="shared" si="99"/>
        <v>0</v>
      </c>
      <c r="ZY10" s="8"/>
      <c r="ZZ10" s="991"/>
      <c r="AAA10" s="18"/>
      <c r="AAB10" s="36"/>
      <c r="AAC10" s="18"/>
      <c r="AAD10" s="19">
        <f t="shared" si="100"/>
        <v>0</v>
      </c>
      <c r="AAF10" s="8"/>
      <c r="AAG10" s="2"/>
      <c r="AAH10" s="17"/>
      <c r="AAI10" s="69"/>
      <c r="AAJ10" s="76"/>
      <c r="AAK10" s="19">
        <f t="shared" si="101"/>
        <v>0</v>
      </c>
      <c r="AAM10" s="418">
        <v>41307</v>
      </c>
      <c r="AAN10" s="37" t="s">
        <v>2195</v>
      </c>
      <c r="AAO10" s="351">
        <v>3409</v>
      </c>
      <c r="AAP10" s="368">
        <v>41315</v>
      </c>
      <c r="AAQ10" s="121">
        <v>3409</v>
      </c>
      <c r="AAR10" s="19">
        <f t="shared" si="102"/>
        <v>-307.5</v>
      </c>
      <c r="AAT10" s="143">
        <v>41298</v>
      </c>
      <c r="AAU10" s="315" t="s">
        <v>2196</v>
      </c>
      <c r="AAV10" s="30">
        <v>2760</v>
      </c>
      <c r="AAW10" s="54">
        <v>41310</v>
      </c>
      <c r="AAX10" s="30">
        <v>2760</v>
      </c>
      <c r="AAY10" s="19">
        <f t="shared" si="103"/>
        <v>0</v>
      </c>
      <c r="ABA10" s="8"/>
      <c r="ABB10" s="37"/>
      <c r="ABC10" s="3"/>
      <c r="ABD10" s="983"/>
      <c r="ABE10" s="30"/>
      <c r="ABF10" s="19">
        <f t="shared" si="104"/>
        <v>22087</v>
      </c>
      <c r="ABH10" s="2"/>
      <c r="ABI10" s="2"/>
      <c r="ABJ10" s="17"/>
      <c r="ABK10" s="8"/>
      <c r="ABL10" s="85"/>
      <c r="ABM10" s="19">
        <f t="shared" si="105"/>
        <v>0</v>
      </c>
      <c r="ABO10" s="8"/>
      <c r="ABP10" s="2"/>
      <c r="ABQ10" s="17"/>
      <c r="ABR10" s="8"/>
      <c r="ABS10" s="85"/>
      <c r="ABT10" s="19">
        <f t="shared" si="106"/>
        <v>0</v>
      </c>
      <c r="ABV10" s="8"/>
      <c r="ABW10" s="2"/>
      <c r="ABX10" s="17"/>
      <c r="ABY10" s="8"/>
      <c r="ABZ10" s="85"/>
      <c r="ACA10" s="19">
        <f t="shared" si="107"/>
        <v>0</v>
      </c>
      <c r="ACC10" s="8"/>
      <c r="ACD10" s="2"/>
      <c r="ACE10" s="17"/>
      <c r="ACF10" s="8"/>
      <c r="ACG10" s="85"/>
      <c r="ACH10" s="19">
        <f t="shared" si="108"/>
        <v>0</v>
      </c>
      <c r="ACJ10" s="8"/>
      <c r="ACK10" s="2"/>
      <c r="ACL10" s="17"/>
      <c r="ACM10" s="8"/>
      <c r="ACN10" s="85"/>
      <c r="ACO10" s="19">
        <f t="shared" si="109"/>
        <v>0</v>
      </c>
      <c r="ACQ10" s="8"/>
      <c r="ACR10" s="2"/>
      <c r="ACS10" s="17"/>
      <c r="ACT10" s="8"/>
      <c r="ACU10" s="85"/>
      <c r="ACV10" s="19">
        <f t="shared" si="110"/>
        <v>0</v>
      </c>
      <c r="ACX10" s="143"/>
      <c r="ACY10" s="27"/>
      <c r="ACZ10" s="25"/>
      <c r="ADA10" s="143"/>
      <c r="ADB10" s="30"/>
      <c r="ADC10" s="19">
        <f t="shared" si="111"/>
        <v>0</v>
      </c>
      <c r="ADE10" s="143"/>
      <c r="ADF10" s="27"/>
      <c r="ADG10" s="25"/>
      <c r="ADH10" s="143"/>
      <c r="ADI10" s="30"/>
      <c r="ADJ10" s="19">
        <f t="shared" si="112"/>
        <v>0</v>
      </c>
      <c r="ADL10" s="8">
        <v>41284</v>
      </c>
      <c r="ADM10" s="2" t="s">
        <v>2197</v>
      </c>
      <c r="ADN10" s="17">
        <v>87</v>
      </c>
      <c r="ADO10" s="8"/>
      <c r="ADP10" s="30"/>
      <c r="ADQ10" s="19">
        <f t="shared" si="113"/>
        <v>2086.6999999999998</v>
      </c>
      <c r="ADS10" s="143"/>
      <c r="ADT10" s="27"/>
      <c r="ADU10" s="25"/>
      <c r="ADV10" s="143"/>
      <c r="ADW10" s="30"/>
      <c r="ADX10" s="19">
        <f t="shared" si="114"/>
        <v>0</v>
      </c>
      <c r="ADZ10" s="965">
        <v>39780</v>
      </c>
      <c r="AEA10" s="2" t="s">
        <v>2198</v>
      </c>
      <c r="AEB10" s="17">
        <v>1425</v>
      </c>
      <c r="AEC10" s="69"/>
      <c r="AED10" s="25"/>
      <c r="AEE10" s="19">
        <f t="shared" si="115"/>
        <v>4525.5</v>
      </c>
      <c r="AEG10" s="143">
        <v>41314</v>
      </c>
      <c r="AEH10" s="27" t="s">
        <v>2199</v>
      </c>
      <c r="AEI10" s="25">
        <v>1507.84</v>
      </c>
      <c r="AEJ10" s="143">
        <v>41314</v>
      </c>
      <c r="AEK10" s="30">
        <v>1507.84</v>
      </c>
      <c r="AEL10" s="19">
        <f t="shared" si="116"/>
        <v>272</v>
      </c>
      <c r="AEN10" s="8"/>
      <c r="AEO10" s="37"/>
      <c r="AEP10" s="30"/>
      <c r="AEQ10" s="143"/>
      <c r="AER10" s="18"/>
      <c r="AES10" s="19">
        <f t="shared" si="117"/>
        <v>0</v>
      </c>
      <c r="AEU10" s="8">
        <v>41315</v>
      </c>
      <c r="AEV10" s="37" t="s">
        <v>2200</v>
      </c>
      <c r="AEW10" s="30">
        <v>8342.5</v>
      </c>
      <c r="AEX10" s="143">
        <v>41315</v>
      </c>
      <c r="AEY10" s="85">
        <v>8342.5</v>
      </c>
      <c r="AEZ10" s="19">
        <f t="shared" si="118"/>
        <v>0</v>
      </c>
      <c r="AFB10" s="966">
        <v>39697</v>
      </c>
      <c r="AFC10" s="2" t="s">
        <v>2201</v>
      </c>
      <c r="AFD10" s="17">
        <v>4217</v>
      </c>
      <c r="AFG10" s="19">
        <f t="shared" si="119"/>
        <v>5393</v>
      </c>
      <c r="AFI10" s="443"/>
      <c r="AFJ10" s="27"/>
      <c r="AFK10" s="25"/>
      <c r="AFL10" s="40"/>
      <c r="AFM10" s="40"/>
      <c r="AFN10" s="19">
        <f t="shared" si="120"/>
        <v>0</v>
      </c>
      <c r="AFP10" s="443"/>
      <c r="AFQ10" s="27"/>
      <c r="AFR10" s="25"/>
      <c r="AFS10" s="672"/>
      <c r="AFT10" s="30"/>
      <c r="AFU10" s="19">
        <f t="shared" si="121"/>
        <v>0</v>
      </c>
      <c r="AFW10" s="368"/>
      <c r="AFX10" s="27"/>
      <c r="AFY10" s="25"/>
      <c r="AFZ10" s="368"/>
      <c r="AGA10" s="30"/>
      <c r="AGB10" s="19">
        <f t="shared" si="122"/>
        <v>0</v>
      </c>
      <c r="AGD10" s="368">
        <v>41314</v>
      </c>
      <c r="AGE10" s="27" t="s">
        <v>2202</v>
      </c>
      <c r="AGF10" s="25">
        <v>663</v>
      </c>
      <c r="AGG10" s="368">
        <v>41314</v>
      </c>
      <c r="AGH10" s="30">
        <v>663</v>
      </c>
      <c r="AGI10" s="19">
        <f t="shared" si="123"/>
        <v>0</v>
      </c>
      <c r="AGK10" s="368">
        <v>41309</v>
      </c>
      <c r="AGL10" s="27" t="s">
        <v>2203</v>
      </c>
      <c r="AGM10" s="25">
        <v>950</v>
      </c>
      <c r="AGN10" s="368">
        <v>41309</v>
      </c>
      <c r="AGO10" s="30">
        <v>950</v>
      </c>
      <c r="AGP10" s="19">
        <f t="shared" si="124"/>
        <v>0</v>
      </c>
      <c r="AGR10" s="368">
        <v>41327</v>
      </c>
      <c r="AGS10" s="27" t="s">
        <v>2204</v>
      </c>
      <c r="AGT10" s="25">
        <v>410</v>
      </c>
      <c r="AGU10" s="368">
        <v>41329</v>
      </c>
      <c r="AGV10" s="30">
        <v>410</v>
      </c>
      <c r="AGW10" s="19">
        <f t="shared" si="125"/>
        <v>0</v>
      </c>
      <c r="AGY10" s="515"/>
      <c r="AGZ10" s="335"/>
      <c r="AHA10" s="984"/>
      <c r="AHB10" s="143"/>
      <c r="AHC10" s="30"/>
      <c r="AHD10" s="45">
        <f t="shared" si="126"/>
        <v>0</v>
      </c>
      <c r="AHF10" s="515"/>
      <c r="AHG10" s="335"/>
      <c r="AHH10" s="984"/>
      <c r="AHI10" s="143"/>
      <c r="AHJ10" s="30"/>
      <c r="AHK10" s="45">
        <f t="shared" si="127"/>
        <v>0</v>
      </c>
      <c r="AHM10" s="515"/>
      <c r="AHN10" s="335"/>
      <c r="AHO10" s="984"/>
      <c r="AHP10" s="143"/>
      <c r="AHQ10" s="30"/>
      <c r="AHR10" s="45">
        <f t="shared" si="128"/>
        <v>6356.5</v>
      </c>
      <c r="AHT10" s="2"/>
      <c r="AHU10" s="2"/>
      <c r="AHV10" s="17"/>
      <c r="AHW10" s="8"/>
      <c r="AHX10" s="18"/>
      <c r="AHY10" s="19">
        <f t="shared" si="129"/>
        <v>0</v>
      </c>
      <c r="AIA10" s="8">
        <v>41331</v>
      </c>
      <c r="AIB10" s="2" t="s">
        <v>2205</v>
      </c>
      <c r="AIC10" s="17">
        <v>751</v>
      </c>
      <c r="AID10" s="959">
        <v>41331</v>
      </c>
      <c r="AIE10" s="18">
        <v>751</v>
      </c>
      <c r="AIF10" s="19">
        <f t="shared" si="130"/>
        <v>0</v>
      </c>
      <c r="AIH10" s="335"/>
      <c r="AII10" s="335"/>
      <c r="AIJ10" s="993"/>
      <c r="AIK10" s="143"/>
      <c r="AIL10" s="30"/>
      <c r="AIM10" s="45">
        <f t="shared" si="131"/>
        <v>0</v>
      </c>
    </row>
    <row r="11" spans="1:924">
      <c r="A11" s="8"/>
      <c r="B11" s="2"/>
      <c r="C11" s="17"/>
      <c r="D11" s="8"/>
      <c r="E11" s="18"/>
      <c r="F11" s="19">
        <f t="shared" si="0"/>
        <v>6630</v>
      </c>
      <c r="H11" s="8"/>
      <c r="I11" s="37"/>
      <c r="J11" s="30"/>
      <c r="K11" s="74"/>
      <c r="L11" s="86"/>
      <c r="M11" s="19">
        <f t="shared" si="1"/>
        <v>0</v>
      </c>
      <c r="O11" s="8">
        <v>41328</v>
      </c>
      <c r="P11" s="37" t="s">
        <v>2206</v>
      </c>
      <c r="Q11" s="30">
        <v>266.5</v>
      </c>
      <c r="R11" s="8">
        <v>41330</v>
      </c>
      <c r="S11" s="18">
        <v>266.5</v>
      </c>
      <c r="T11" s="19">
        <f t="shared" si="2"/>
        <v>7539</v>
      </c>
      <c r="V11" s="8">
        <v>41316</v>
      </c>
      <c r="W11" s="37" t="s">
        <v>2207</v>
      </c>
      <c r="X11" s="30">
        <v>1061</v>
      </c>
      <c r="Y11" s="8">
        <v>41321</v>
      </c>
      <c r="Z11" s="18">
        <v>1061</v>
      </c>
      <c r="AA11" s="19">
        <f t="shared" si="3"/>
        <v>0</v>
      </c>
      <c r="AC11" s="8"/>
      <c r="AD11" s="37"/>
      <c r="AE11" s="30"/>
      <c r="AF11" s="8"/>
      <c r="AG11" s="18"/>
      <c r="AH11" s="19">
        <f t="shared" si="4"/>
        <v>0</v>
      </c>
      <c r="AJ11" s="928"/>
      <c r="AK11" s="2"/>
      <c r="AL11" s="17"/>
      <c r="AM11" s="8"/>
      <c r="AN11" s="18"/>
      <c r="AO11" s="19">
        <f t="shared" si="5"/>
        <v>11854.6</v>
      </c>
      <c r="AQ11" s="577">
        <v>39759</v>
      </c>
      <c r="AR11" s="2" t="s">
        <v>1792</v>
      </c>
      <c r="AS11" s="17">
        <v>1733.6</v>
      </c>
      <c r="AT11" s="8"/>
      <c r="AU11" s="18"/>
      <c r="AV11" s="19">
        <f t="shared" si="6"/>
        <v>12343.039999999999</v>
      </c>
      <c r="AX11" s="143"/>
      <c r="AY11" s="27"/>
      <c r="AZ11" s="25"/>
      <c r="BA11" s="143"/>
      <c r="BB11" s="30"/>
      <c r="BC11" s="19">
        <f t="shared" si="7"/>
        <v>0</v>
      </c>
      <c r="BE11" s="575"/>
      <c r="BF11" s="27"/>
      <c r="BG11" s="25"/>
      <c r="BH11" s="54"/>
      <c r="BI11" s="30"/>
      <c r="BJ11" s="19">
        <f t="shared" si="8"/>
        <v>3954.6</v>
      </c>
      <c r="BL11" s="143"/>
      <c r="BM11" s="27"/>
      <c r="BN11" s="25"/>
      <c r="BO11" s="795">
        <v>41308</v>
      </c>
      <c r="BP11" s="30">
        <v>692</v>
      </c>
      <c r="BQ11" s="19">
        <f t="shared" si="9"/>
        <v>-5189.5</v>
      </c>
      <c r="BS11" s="143"/>
      <c r="BT11" s="27"/>
      <c r="BU11" s="25"/>
      <c r="BV11" s="795"/>
      <c r="BW11" s="30"/>
      <c r="BX11" s="19">
        <f t="shared" si="10"/>
        <v>0</v>
      </c>
      <c r="BZ11" s="143"/>
      <c r="CA11" s="27"/>
      <c r="CB11" s="44"/>
      <c r="CC11" s="53"/>
      <c r="CD11" s="44"/>
      <c r="CE11" s="19">
        <f t="shared" ref="CE11:CE17" si="132">CE10+CB11+-CD11</f>
        <v>0</v>
      </c>
      <c r="CG11" s="53"/>
      <c r="CH11" s="276"/>
      <c r="CI11" s="317"/>
      <c r="CJ11" s="54"/>
      <c r="CK11" s="44"/>
      <c r="CL11" s="19">
        <f t="shared" ref="CL11:CL19" si="133">CL10+CI11+-CK11</f>
        <v>0</v>
      </c>
      <c r="CN11" s="53"/>
      <c r="CO11" s="276"/>
      <c r="CP11" s="317"/>
      <c r="CQ11" s="54"/>
      <c r="CR11" s="44"/>
      <c r="CS11" s="19">
        <f t="shared" ref="CS11:CS19" si="134">CS10+CP11+-CR11</f>
        <v>0</v>
      </c>
      <c r="CU11" s="53"/>
      <c r="CV11" s="276"/>
      <c r="CW11" s="317"/>
      <c r="CX11" s="54"/>
      <c r="CY11" s="44"/>
      <c r="CZ11" s="19">
        <f t="shared" ref="CZ11:CZ19" si="135">CZ10+CW11+-CY11</f>
        <v>0</v>
      </c>
      <c r="DB11" s="143"/>
      <c r="DC11" s="141"/>
      <c r="DD11" s="44"/>
      <c r="DE11" s="54"/>
      <c r="DF11" s="44"/>
      <c r="DG11" s="19">
        <f t="shared" ref="DG11:DG71" si="136">DG10+DD11+-DF11</f>
        <v>0</v>
      </c>
      <c r="DI11" s="8"/>
      <c r="DJ11" s="2"/>
      <c r="DK11" s="17"/>
      <c r="DL11" s="74"/>
      <c r="DM11" s="356"/>
      <c r="DN11" s="19">
        <f t="shared" si="16"/>
        <v>0</v>
      </c>
      <c r="DP11" s="8">
        <v>41328</v>
      </c>
      <c r="DQ11" s="2" t="s">
        <v>2208</v>
      </c>
      <c r="DR11" s="17">
        <v>1068</v>
      </c>
      <c r="DS11" s="53"/>
      <c r="DT11" s="18"/>
      <c r="DU11" s="19">
        <f t="shared" si="17"/>
        <v>1368</v>
      </c>
      <c r="DW11" s="8"/>
      <c r="DX11" s="2"/>
      <c r="DY11" s="17"/>
      <c r="DZ11" s="143"/>
      <c r="EA11" s="18"/>
      <c r="EB11" s="19">
        <f t="shared" si="18"/>
        <v>0</v>
      </c>
      <c r="ED11" s="8"/>
      <c r="EE11" s="2"/>
      <c r="EF11" s="17"/>
      <c r="EG11" s="143"/>
      <c r="EH11" s="18"/>
      <c r="EI11" s="19">
        <f t="shared" si="19"/>
        <v>0</v>
      </c>
      <c r="EK11" s="8">
        <v>41324</v>
      </c>
      <c r="EL11" s="2" t="s">
        <v>2209</v>
      </c>
      <c r="EM11" s="17">
        <v>584.04</v>
      </c>
      <c r="EN11" s="143">
        <v>41324</v>
      </c>
      <c r="EO11" s="18">
        <v>584.04</v>
      </c>
      <c r="EP11" s="19">
        <f t="shared" si="20"/>
        <v>-8.0000000000040927E-2</v>
      </c>
      <c r="ER11" s="8">
        <v>41312</v>
      </c>
      <c r="ES11" s="2" t="s">
        <v>2210</v>
      </c>
      <c r="ET11" s="17">
        <v>784</v>
      </c>
      <c r="EU11" s="143">
        <v>41312</v>
      </c>
      <c r="EV11" s="18">
        <v>784</v>
      </c>
      <c r="EW11" s="19">
        <f t="shared" si="21"/>
        <v>0</v>
      </c>
      <c r="EY11" s="8">
        <v>41327</v>
      </c>
      <c r="EZ11" s="2" t="s">
        <v>2211</v>
      </c>
      <c r="FA11" s="17">
        <v>1440</v>
      </c>
      <c r="FB11" s="143">
        <v>41327</v>
      </c>
      <c r="FC11" s="18">
        <v>1440</v>
      </c>
      <c r="FD11" s="19">
        <f t="shared" si="22"/>
        <v>0</v>
      </c>
      <c r="FF11" s="8"/>
      <c r="FG11" s="2"/>
      <c r="FH11" s="17"/>
      <c r="FI11" s="143"/>
      <c r="FJ11" s="18"/>
      <c r="FK11" s="19">
        <f t="shared" si="23"/>
        <v>5020</v>
      </c>
      <c r="FM11" s="8"/>
      <c r="FN11" s="2"/>
      <c r="FO11" s="17"/>
      <c r="FP11" s="143"/>
      <c r="FQ11" s="18"/>
      <c r="FR11" s="19">
        <f t="shared" si="24"/>
        <v>0</v>
      </c>
      <c r="FT11" s="807"/>
      <c r="FU11" s="793"/>
      <c r="FV11" s="794"/>
      <c r="FW11" s="807"/>
      <c r="FX11" s="814"/>
      <c r="FY11" s="811">
        <f t="shared" si="25"/>
        <v>0</v>
      </c>
      <c r="GA11" s="143">
        <v>41311</v>
      </c>
      <c r="GB11" s="987" t="s">
        <v>2212</v>
      </c>
      <c r="GC11" s="30">
        <v>863</v>
      </c>
      <c r="GD11" s="143">
        <v>41311</v>
      </c>
      <c r="GE11" s="30">
        <v>863</v>
      </c>
      <c r="GF11" s="19">
        <f t="shared" si="26"/>
        <v>0</v>
      </c>
      <c r="GH11" s="143"/>
      <c r="GI11" s="37"/>
      <c r="GJ11" s="30"/>
      <c r="GK11" s="143"/>
      <c r="GL11" s="30"/>
      <c r="GM11" s="19">
        <f t="shared" si="27"/>
        <v>0</v>
      </c>
      <c r="GO11" s="143">
        <v>41331</v>
      </c>
      <c r="GP11" s="37" t="s">
        <v>2213</v>
      </c>
      <c r="GQ11" s="30">
        <v>2152.5</v>
      </c>
      <c r="GR11" s="143">
        <v>41331</v>
      </c>
      <c r="GS11" s="30">
        <v>2152.5</v>
      </c>
      <c r="GT11" s="19">
        <f t="shared" si="28"/>
        <v>0</v>
      </c>
      <c r="GV11" s="8">
        <v>41327</v>
      </c>
      <c r="GW11" s="37" t="s">
        <v>2214</v>
      </c>
      <c r="GX11" s="30">
        <v>1069.5</v>
      </c>
      <c r="GY11" s="8">
        <v>41327</v>
      </c>
      <c r="GZ11" s="18">
        <v>1069.5</v>
      </c>
      <c r="HA11" s="19">
        <f t="shared" si="29"/>
        <v>0</v>
      </c>
      <c r="HC11" s="8"/>
      <c r="HD11" s="37"/>
      <c r="HE11" s="30"/>
      <c r="HF11" s="8"/>
      <c r="HG11" s="18"/>
      <c r="HH11" s="19">
        <f t="shared" si="30"/>
        <v>0</v>
      </c>
      <c r="HJ11" s="8"/>
      <c r="HK11" s="37"/>
      <c r="HL11" s="30"/>
      <c r="HM11" s="8"/>
      <c r="HN11" s="18"/>
      <c r="HO11" s="19">
        <f t="shared" si="31"/>
        <v>0</v>
      </c>
      <c r="HQ11" s="8"/>
      <c r="HR11" s="37"/>
      <c r="HS11" s="30"/>
      <c r="HT11" s="8"/>
      <c r="HU11" s="18"/>
      <c r="HV11" s="19">
        <f t="shared" si="32"/>
        <v>0</v>
      </c>
      <c r="HX11" s="8">
        <v>41327</v>
      </c>
      <c r="HY11" s="37" t="s">
        <v>2215</v>
      </c>
      <c r="HZ11" s="30">
        <v>1109</v>
      </c>
      <c r="IA11" s="8">
        <v>41327</v>
      </c>
      <c r="IB11" s="18">
        <v>1109</v>
      </c>
      <c r="IC11" s="19">
        <f t="shared" si="33"/>
        <v>0</v>
      </c>
      <c r="IE11" s="366"/>
      <c r="IF11" s="37"/>
      <c r="IG11" s="30"/>
      <c r="IH11" s="53"/>
      <c r="II11" s="30"/>
      <c r="IJ11" s="19">
        <f t="shared" si="34"/>
        <v>0</v>
      </c>
      <c r="IL11" s="655"/>
      <c r="IM11" s="987"/>
      <c r="IN11" s="30"/>
      <c r="IO11" s="8"/>
      <c r="IP11" s="18"/>
      <c r="IQ11" s="19">
        <f t="shared" si="35"/>
        <v>22352.5</v>
      </c>
      <c r="IS11" s="8"/>
      <c r="IT11" s="2"/>
      <c r="IU11" s="17"/>
      <c r="IV11" s="143"/>
      <c r="IW11" s="30"/>
      <c r="IX11" s="45">
        <f t="shared" si="36"/>
        <v>0</v>
      </c>
      <c r="IZ11" s="8"/>
      <c r="JA11" s="2"/>
      <c r="JB11" s="17"/>
      <c r="JC11" s="143"/>
      <c r="JD11" s="30"/>
      <c r="JE11" s="45">
        <f t="shared" si="37"/>
        <v>0</v>
      </c>
      <c r="JG11" s="8"/>
      <c r="JH11" s="2"/>
      <c r="JI11" s="17"/>
      <c r="JJ11" s="143"/>
      <c r="JK11" s="30"/>
      <c r="JL11" s="45">
        <f t="shared" si="38"/>
        <v>0</v>
      </c>
      <c r="JN11" s="8"/>
      <c r="JO11" s="987"/>
      <c r="JP11" s="30"/>
      <c r="JQ11" s="8"/>
      <c r="JR11" s="18"/>
      <c r="JS11" s="19">
        <f t="shared" si="39"/>
        <v>0</v>
      </c>
      <c r="JU11" s="8"/>
      <c r="JV11" s="987"/>
      <c r="JW11" s="30"/>
      <c r="JX11" s="8"/>
      <c r="JY11" s="18"/>
      <c r="JZ11" s="19">
        <f t="shared" si="40"/>
        <v>0</v>
      </c>
      <c r="KB11" s="8">
        <v>41310</v>
      </c>
      <c r="KC11" s="37" t="s">
        <v>2216</v>
      </c>
      <c r="KD11" s="30">
        <v>1480</v>
      </c>
      <c r="KE11" s="8">
        <v>41310</v>
      </c>
      <c r="KF11" s="18">
        <v>1480</v>
      </c>
      <c r="KG11" s="19">
        <f t="shared" si="41"/>
        <v>0</v>
      </c>
      <c r="KI11" s="8">
        <v>41313</v>
      </c>
      <c r="KJ11" s="37" t="s">
        <v>2217</v>
      </c>
      <c r="KK11" s="30">
        <v>136</v>
      </c>
      <c r="KL11" s="8">
        <v>41313</v>
      </c>
      <c r="KM11" s="18">
        <v>136</v>
      </c>
      <c r="KN11" s="19">
        <f t="shared" si="42"/>
        <v>0</v>
      </c>
      <c r="KP11" s="8"/>
      <c r="KQ11" s="987"/>
      <c r="KR11" s="30"/>
      <c r="KS11" s="8"/>
      <c r="KT11" s="18"/>
      <c r="KU11" s="19">
        <f t="shared" si="43"/>
        <v>0</v>
      </c>
      <c r="KW11" s="8"/>
      <c r="KX11" s="37"/>
      <c r="KY11" s="30"/>
      <c r="KZ11" s="8"/>
      <c r="LA11" s="85"/>
      <c r="LB11" s="19">
        <f t="shared" si="44"/>
        <v>0</v>
      </c>
      <c r="LD11" s="8"/>
      <c r="LE11" s="987"/>
      <c r="LF11" s="30"/>
      <c r="LG11" s="8"/>
      <c r="LH11" s="18"/>
      <c r="LI11" s="19">
        <f t="shared" si="45"/>
        <v>0</v>
      </c>
      <c r="LK11" s="8"/>
      <c r="LL11" s="987"/>
      <c r="LM11" s="30"/>
      <c r="LN11" s="8"/>
      <c r="LO11" s="18"/>
      <c r="LP11" s="19">
        <f t="shared" si="46"/>
        <v>0</v>
      </c>
      <c r="LR11" s="74"/>
      <c r="LS11" s="148"/>
      <c r="LT11" s="24"/>
      <c r="LU11" s="74"/>
      <c r="LV11" s="86"/>
      <c r="LW11" s="19">
        <f t="shared" si="47"/>
        <v>0</v>
      </c>
      <c r="LY11" s="8"/>
      <c r="LZ11" s="2"/>
      <c r="MA11" s="24"/>
      <c r="MB11" s="8"/>
      <c r="MC11" s="18"/>
      <c r="MD11" s="19">
        <f t="shared" si="48"/>
        <v>0</v>
      </c>
      <c r="MF11" s="8"/>
      <c r="MG11" s="2"/>
      <c r="MH11" s="17"/>
      <c r="MI11" s="8"/>
      <c r="MJ11" s="18"/>
      <c r="MK11" s="19">
        <f t="shared" si="49"/>
        <v>0</v>
      </c>
      <c r="MM11" s="2"/>
      <c r="MN11" s="2"/>
      <c r="MO11" s="17"/>
      <c r="MP11" s="8"/>
      <c r="MQ11" s="18"/>
      <c r="MR11" s="19">
        <f t="shared" si="50"/>
        <v>1278</v>
      </c>
      <c r="MT11" s="2"/>
      <c r="MU11" s="2"/>
      <c r="MV11" s="17"/>
      <c r="MW11" s="8"/>
      <c r="MX11" s="18"/>
      <c r="MY11" s="19">
        <f t="shared" si="51"/>
        <v>0</v>
      </c>
      <c r="NA11" s="994"/>
      <c r="NB11" s="2"/>
      <c r="NC11" s="17"/>
      <c r="ND11" s="8"/>
      <c r="NE11" s="18"/>
      <c r="NF11" s="19">
        <f t="shared" si="52"/>
        <v>14527.66</v>
      </c>
      <c r="NH11" s="366">
        <v>41310</v>
      </c>
      <c r="NI11" s="37" t="s">
        <v>2218</v>
      </c>
      <c r="NJ11" s="30">
        <v>508</v>
      </c>
      <c r="NK11" s="366">
        <v>41310</v>
      </c>
      <c r="NL11" s="18">
        <v>508</v>
      </c>
      <c r="NM11" s="19">
        <f t="shared" si="53"/>
        <v>0</v>
      </c>
      <c r="NO11" s="577"/>
      <c r="NP11" s="78"/>
      <c r="NQ11" s="30"/>
      <c r="NR11" s="54"/>
      <c r="NS11" s="86"/>
      <c r="NT11" s="19">
        <f t="shared" si="54"/>
        <v>0</v>
      </c>
      <c r="NV11" s="577"/>
      <c r="NW11" s="78"/>
      <c r="NX11" s="30"/>
      <c r="NY11" s="54"/>
      <c r="NZ11" s="86"/>
      <c r="OA11" s="19">
        <f t="shared" si="55"/>
        <v>1712</v>
      </c>
      <c r="OC11" s="143">
        <v>41306</v>
      </c>
      <c r="OD11" s="78" t="s">
        <v>2219</v>
      </c>
      <c r="OE11" s="30">
        <v>223.6</v>
      </c>
      <c r="OF11" s="143">
        <v>41312</v>
      </c>
      <c r="OG11" s="30">
        <v>223.6</v>
      </c>
      <c r="OH11" s="19">
        <f t="shared" si="56"/>
        <v>0</v>
      </c>
      <c r="OJ11" s="143"/>
      <c r="OK11" s="276"/>
      <c r="OL11" s="25"/>
      <c r="OM11" s="143"/>
      <c r="ON11" s="30"/>
      <c r="OO11" s="19">
        <f t="shared" si="57"/>
        <v>0</v>
      </c>
      <c r="OQ11" s="143"/>
      <c r="OR11" s="276"/>
      <c r="OS11" s="25"/>
      <c r="OT11" s="143"/>
      <c r="OU11" s="30"/>
      <c r="OV11" s="19">
        <f t="shared" si="58"/>
        <v>0</v>
      </c>
      <c r="OX11" s="143"/>
      <c r="OY11" s="276"/>
      <c r="OZ11" s="25"/>
      <c r="PA11" s="143"/>
      <c r="PB11" s="30"/>
      <c r="PC11" s="19">
        <f t="shared" si="59"/>
        <v>0</v>
      </c>
      <c r="PE11" s="8"/>
      <c r="PF11" s="145"/>
      <c r="PG11" s="17"/>
      <c r="PH11" s="8"/>
      <c r="PI11" s="18"/>
      <c r="PJ11" s="19">
        <f t="shared" si="60"/>
        <v>0</v>
      </c>
      <c r="PL11" s="955">
        <v>39944</v>
      </c>
      <c r="PM11" s="980" t="s">
        <v>2220</v>
      </c>
      <c r="PN11" s="957">
        <v>4027</v>
      </c>
      <c r="PO11" s="958">
        <v>39979</v>
      </c>
      <c r="PP11" s="957"/>
      <c r="PQ11" s="45">
        <f t="shared" si="61"/>
        <v>16368.34</v>
      </c>
      <c r="PS11" s="8">
        <v>41328</v>
      </c>
      <c r="PT11" s="37" t="s">
        <v>2221</v>
      </c>
      <c r="PU11" s="30">
        <v>5110</v>
      </c>
      <c r="PV11" s="143">
        <v>41330</v>
      </c>
      <c r="PW11" s="18">
        <v>5110</v>
      </c>
      <c r="PX11" s="19">
        <f t="shared" si="62"/>
        <v>0</v>
      </c>
      <c r="PZ11" s="577"/>
      <c r="QA11" s="145"/>
      <c r="QB11" s="17"/>
      <c r="QC11" s="143"/>
      <c r="QD11" s="18"/>
      <c r="QE11" s="19">
        <f t="shared" si="63"/>
        <v>0</v>
      </c>
      <c r="QG11" s="8"/>
      <c r="QH11" s="2"/>
      <c r="QI11" s="25"/>
      <c r="QJ11" s="8"/>
      <c r="QK11" s="18"/>
      <c r="QL11" s="19">
        <f t="shared" si="64"/>
        <v>0</v>
      </c>
      <c r="QN11" s="8"/>
      <c r="QO11" s="2"/>
      <c r="QP11" s="17"/>
      <c r="QQ11" s="54"/>
      <c r="QR11" s="18"/>
      <c r="QS11" s="19">
        <f t="shared" si="65"/>
        <v>0</v>
      </c>
      <c r="QU11" s="8"/>
      <c r="QV11" s="2"/>
      <c r="QW11" s="17"/>
      <c r="QX11" s="54"/>
      <c r="QY11" s="18"/>
      <c r="QZ11" s="19">
        <f t="shared" si="66"/>
        <v>0</v>
      </c>
      <c r="RB11" s="8"/>
      <c r="RC11" s="2"/>
      <c r="RD11" s="17"/>
      <c r="RE11" s="74"/>
      <c r="RF11" s="18"/>
      <c r="RG11" s="19">
        <f t="shared" si="67"/>
        <v>0</v>
      </c>
      <c r="RI11" s="807"/>
      <c r="RJ11" s="793"/>
      <c r="RK11" s="794"/>
      <c r="RL11" s="930"/>
      <c r="RM11" s="814"/>
      <c r="RN11" s="811">
        <f t="shared" si="68"/>
        <v>0</v>
      </c>
      <c r="RP11" s="8"/>
      <c r="RQ11" s="2"/>
      <c r="RR11" s="17"/>
      <c r="RS11" s="74"/>
      <c r="RT11" s="18"/>
      <c r="RU11" s="19">
        <f t="shared" si="69"/>
        <v>0</v>
      </c>
      <c r="RW11" s="8">
        <v>41309</v>
      </c>
      <c r="RX11" s="2" t="s">
        <v>2222</v>
      </c>
      <c r="RY11" s="17">
        <v>4499.8999999999996</v>
      </c>
      <c r="RZ11" s="8">
        <v>41309</v>
      </c>
      <c r="SA11" s="18">
        <v>4499.8999999999996</v>
      </c>
      <c r="SB11" s="19">
        <f t="shared" si="70"/>
        <v>0</v>
      </c>
      <c r="SD11" s="366"/>
      <c r="SE11" s="37"/>
      <c r="SF11" s="30"/>
      <c r="SG11" s="668"/>
      <c r="SH11" s="49"/>
      <c r="SI11" s="45">
        <f t="shared" si="71"/>
        <v>0</v>
      </c>
      <c r="SK11" s="143">
        <v>41316</v>
      </c>
      <c r="SL11" s="315" t="s">
        <v>2223</v>
      </c>
      <c r="SM11" s="30">
        <v>1123</v>
      </c>
      <c r="SN11" s="54">
        <v>41322</v>
      </c>
      <c r="SO11" s="30">
        <v>1123</v>
      </c>
      <c r="SP11" s="19">
        <f t="shared" si="72"/>
        <v>0</v>
      </c>
      <c r="SR11" s="143"/>
      <c r="SS11" s="315"/>
      <c r="ST11" s="30"/>
      <c r="SU11" s="54"/>
      <c r="SV11" s="30"/>
      <c r="SW11" s="19">
        <f t="shared" si="73"/>
        <v>0</v>
      </c>
      <c r="SY11" s="8">
        <v>41315</v>
      </c>
      <c r="SZ11" s="2" t="s">
        <v>2224</v>
      </c>
      <c r="TA11" s="17">
        <v>18717</v>
      </c>
      <c r="TB11" s="143">
        <v>41321</v>
      </c>
      <c r="TC11" s="18">
        <v>18717</v>
      </c>
      <c r="TD11" s="19">
        <f t="shared" si="74"/>
        <v>0</v>
      </c>
      <c r="TF11" s="8"/>
      <c r="TG11" s="2"/>
      <c r="TH11" s="17"/>
      <c r="TI11" s="8"/>
      <c r="TJ11" s="18"/>
      <c r="TK11" s="19">
        <f t="shared" si="75"/>
        <v>0</v>
      </c>
      <c r="TM11" s="143">
        <v>41311</v>
      </c>
      <c r="TN11" s="37" t="s">
        <v>2225</v>
      </c>
      <c r="TO11" s="30">
        <v>2153</v>
      </c>
      <c r="TP11" s="53">
        <v>41311</v>
      </c>
      <c r="TQ11" s="30">
        <v>2153</v>
      </c>
      <c r="TR11" s="19">
        <f t="shared" si="76"/>
        <v>160</v>
      </c>
      <c r="TT11" s="143"/>
      <c r="TU11" s="37"/>
      <c r="TV11" s="30"/>
      <c r="TW11" s="53"/>
      <c r="TX11" s="30"/>
      <c r="TY11" s="19">
        <f t="shared" si="77"/>
        <v>0</v>
      </c>
      <c r="UA11" s="143"/>
      <c r="UB11" s="27"/>
      <c r="UC11" s="25"/>
      <c r="UD11" s="143"/>
      <c r="UE11" s="58"/>
      <c r="UF11" s="19">
        <f t="shared" si="78"/>
        <v>0</v>
      </c>
      <c r="UH11" s="143"/>
      <c r="UI11" s="27"/>
      <c r="UJ11" s="25"/>
      <c r="UK11" s="143"/>
      <c r="UL11" s="30"/>
      <c r="UM11" s="19">
        <f t="shared" si="79"/>
        <v>0</v>
      </c>
      <c r="UO11" s="143"/>
      <c r="UP11" s="27"/>
      <c r="UQ11" s="25"/>
      <c r="UR11" s="143"/>
      <c r="US11" s="30"/>
      <c r="UT11" s="19">
        <f t="shared" si="80"/>
        <v>7013</v>
      </c>
      <c r="UV11" s="143"/>
      <c r="UW11" s="27"/>
      <c r="UX11" s="25"/>
      <c r="UY11" s="143"/>
      <c r="UZ11" s="30"/>
      <c r="VA11" s="19">
        <f t="shared" si="81"/>
        <v>0</v>
      </c>
      <c r="VC11" s="143"/>
      <c r="VD11" s="27"/>
      <c r="VE11" s="25"/>
      <c r="VF11" s="143"/>
      <c r="VG11" s="30"/>
      <c r="VH11" s="19">
        <f t="shared" si="82"/>
        <v>0</v>
      </c>
      <c r="VJ11" s="386">
        <v>41311</v>
      </c>
      <c r="VK11" s="27" t="s">
        <v>2226</v>
      </c>
      <c r="VL11" s="25">
        <v>4574</v>
      </c>
      <c r="VM11" s="368">
        <v>41311</v>
      </c>
      <c r="VN11" s="30">
        <v>4574</v>
      </c>
      <c r="VO11" s="19">
        <f t="shared" si="83"/>
        <v>0</v>
      </c>
      <c r="VQ11" s="143"/>
      <c r="VR11" s="27"/>
      <c r="VS11" s="25"/>
      <c r="VT11" s="143"/>
      <c r="VU11" s="30"/>
      <c r="VV11" s="19">
        <f t="shared" si="84"/>
        <v>0</v>
      </c>
      <c r="VX11" s="143"/>
      <c r="VY11" s="27"/>
      <c r="VZ11" s="25"/>
      <c r="WA11" s="143"/>
      <c r="WB11" s="30"/>
      <c r="WC11" s="45">
        <f t="shared" si="85"/>
        <v>0</v>
      </c>
      <c r="WE11" s="2"/>
      <c r="WF11" s="2"/>
      <c r="WG11" s="17"/>
      <c r="WH11" s="8"/>
      <c r="WI11" s="18"/>
      <c r="WJ11" s="19">
        <f t="shared" si="86"/>
        <v>0</v>
      </c>
      <c r="WL11" s="2"/>
      <c r="WM11" s="2"/>
      <c r="WN11" s="17"/>
      <c r="WO11" s="8"/>
      <c r="WP11" s="18"/>
      <c r="WQ11" s="19">
        <f t="shared" si="87"/>
        <v>0</v>
      </c>
      <c r="WS11" s="8">
        <v>39690</v>
      </c>
      <c r="WT11" s="2" t="s">
        <v>1259</v>
      </c>
      <c r="WU11" s="17">
        <v>6855.12</v>
      </c>
      <c r="WV11" s="143">
        <v>39730</v>
      </c>
      <c r="WW11" s="18">
        <v>6855.12</v>
      </c>
      <c r="WX11" s="19">
        <f t="shared" si="88"/>
        <v>38421</v>
      </c>
      <c r="WZ11" s="8"/>
      <c r="XA11" s="148"/>
      <c r="XB11" s="25"/>
      <c r="XC11" s="143"/>
      <c r="XD11" s="18"/>
      <c r="XE11" s="45">
        <f t="shared" si="89"/>
        <v>0</v>
      </c>
      <c r="XG11" s="8"/>
      <c r="XH11" s="37"/>
      <c r="XI11" s="30"/>
      <c r="XJ11" s="34"/>
      <c r="XK11" s="86"/>
      <c r="XL11" s="19">
        <f t="shared" si="90"/>
        <v>0</v>
      </c>
      <c r="XN11" s="54">
        <v>41317</v>
      </c>
      <c r="XO11" s="995" t="s">
        <v>2227</v>
      </c>
      <c r="XP11" s="963">
        <v>895.5</v>
      </c>
      <c r="XQ11" s="54">
        <v>41317</v>
      </c>
      <c r="XR11" s="176">
        <v>895.5</v>
      </c>
      <c r="XS11" s="19">
        <f t="shared" si="91"/>
        <v>0</v>
      </c>
      <c r="XU11" s="54"/>
      <c r="XV11" s="143"/>
      <c r="XW11" s="963"/>
      <c r="XX11" s="53"/>
      <c r="XY11" s="176"/>
      <c r="XZ11" s="19">
        <f t="shared" si="92"/>
        <v>0</v>
      </c>
      <c r="YB11" s="549">
        <v>41313</v>
      </c>
      <c r="YC11" s="2" t="s">
        <v>2228</v>
      </c>
      <c r="YD11" s="17">
        <v>1981</v>
      </c>
      <c r="YE11" s="577">
        <v>41313</v>
      </c>
      <c r="YF11" s="17">
        <v>1981</v>
      </c>
      <c r="YG11" s="19">
        <f t="shared" si="93"/>
        <v>5626</v>
      </c>
      <c r="YI11" s="577"/>
      <c r="YK11" s="17"/>
      <c r="YL11" s="366"/>
      <c r="YM11" s="18"/>
      <c r="YN11" s="19">
        <f t="shared" si="94"/>
        <v>0</v>
      </c>
      <c r="YP11" s="366"/>
      <c r="YQ11" s="148"/>
      <c r="YR11" s="17"/>
      <c r="YS11" s="972"/>
      <c r="YT11" s="18"/>
      <c r="YU11" s="19">
        <f t="shared" si="95"/>
        <v>0</v>
      </c>
      <c r="YW11" s="8"/>
      <c r="YX11" s="991"/>
      <c r="YY11" s="18"/>
      <c r="YZ11" s="36"/>
      <c r="ZA11" s="18"/>
      <c r="ZB11" s="19">
        <f t="shared" si="96"/>
        <v>0</v>
      </c>
      <c r="ZD11" s="8"/>
      <c r="ZE11" s="996"/>
      <c r="ZF11" s="18"/>
      <c r="ZG11" s="36"/>
      <c r="ZH11" s="18"/>
      <c r="ZI11" s="19">
        <f t="shared" si="97"/>
        <v>0</v>
      </c>
      <c r="ZK11" s="807"/>
      <c r="ZL11" s="997"/>
      <c r="ZM11" s="814"/>
      <c r="ZN11" s="973"/>
      <c r="ZO11" s="814"/>
      <c r="ZP11" s="811">
        <f t="shared" si="98"/>
        <v>0</v>
      </c>
      <c r="ZR11" s="8"/>
      <c r="ZS11" s="996"/>
      <c r="ZT11" s="18"/>
      <c r="ZU11" s="36"/>
      <c r="ZV11" s="18"/>
      <c r="ZW11" s="19">
        <f t="shared" si="99"/>
        <v>0</v>
      </c>
      <c r="ZY11" s="8"/>
      <c r="ZZ11" s="996"/>
      <c r="AAA11" s="18"/>
      <c r="AAB11" s="36"/>
      <c r="AAC11" s="18"/>
      <c r="AAD11" s="19">
        <f t="shared" si="100"/>
        <v>0</v>
      </c>
      <c r="AAF11" s="8"/>
      <c r="AAG11" s="2"/>
      <c r="AAH11" s="17"/>
      <c r="AAI11" s="69"/>
      <c r="AAJ11" s="76"/>
      <c r="AAK11" s="19">
        <f t="shared" si="101"/>
        <v>0</v>
      </c>
      <c r="AAM11" s="418">
        <v>41309</v>
      </c>
      <c r="AAN11" s="37" t="s">
        <v>2229</v>
      </c>
      <c r="AAO11" s="351">
        <v>13609.44</v>
      </c>
      <c r="AAP11" s="368">
        <v>41309</v>
      </c>
      <c r="AAQ11" s="25">
        <v>13609.44</v>
      </c>
      <c r="AAR11" s="19">
        <f t="shared" si="102"/>
        <v>-307.5</v>
      </c>
      <c r="AAT11" s="143">
        <v>41299</v>
      </c>
      <c r="AAU11" s="315" t="s">
        <v>2230</v>
      </c>
      <c r="AAV11" s="30">
        <v>2760</v>
      </c>
      <c r="AAW11" s="54">
        <v>41310</v>
      </c>
      <c r="AAX11" s="30">
        <v>2760</v>
      </c>
      <c r="AAY11" s="19">
        <f t="shared" si="103"/>
        <v>0</v>
      </c>
      <c r="ABA11" s="8"/>
      <c r="ABB11" s="37"/>
      <c r="ABC11" s="3"/>
      <c r="ABD11" s="983"/>
      <c r="ABE11" s="30"/>
      <c r="ABF11" s="19">
        <f t="shared" si="104"/>
        <v>22087</v>
      </c>
      <c r="ABH11" s="2"/>
      <c r="ABI11" s="2"/>
      <c r="ABJ11" s="17"/>
      <c r="ABK11" s="8"/>
      <c r="ABL11" s="18"/>
      <c r="ABM11" s="19">
        <f t="shared" si="105"/>
        <v>0</v>
      </c>
      <c r="ABO11" s="8"/>
      <c r="ABP11" s="2"/>
      <c r="ABQ11" s="17"/>
      <c r="ABR11" s="8"/>
      <c r="ABS11" s="18"/>
      <c r="ABT11" s="19">
        <f t="shared" si="106"/>
        <v>0</v>
      </c>
      <c r="ABV11" s="8"/>
      <c r="ABW11" s="2"/>
      <c r="ABX11" s="17"/>
      <c r="ABY11" s="8"/>
      <c r="ABZ11" s="18"/>
      <c r="ACA11" s="19">
        <f t="shared" si="107"/>
        <v>0</v>
      </c>
      <c r="ACC11" s="8"/>
      <c r="ACD11" s="2"/>
      <c r="ACE11" s="17"/>
      <c r="ACF11" s="8"/>
      <c r="ACG11" s="18"/>
      <c r="ACH11" s="19">
        <f t="shared" si="108"/>
        <v>0</v>
      </c>
      <c r="ACJ11" s="8"/>
      <c r="ACK11" s="2"/>
      <c r="ACL11" s="17"/>
      <c r="ACM11" s="8"/>
      <c r="ACN11" s="18"/>
      <c r="ACO11" s="19">
        <f t="shared" si="109"/>
        <v>0</v>
      </c>
      <c r="ACQ11" s="8"/>
      <c r="ACR11" s="2"/>
      <c r="ACS11" s="17"/>
      <c r="ACT11" s="8"/>
      <c r="ACU11" s="18"/>
      <c r="ACV11" s="19">
        <f t="shared" si="110"/>
        <v>0</v>
      </c>
      <c r="ACX11" s="8"/>
      <c r="ACY11" s="2"/>
      <c r="ACZ11" s="17"/>
      <c r="ADA11" s="74"/>
      <c r="ADB11" s="18"/>
      <c r="ADC11" s="19">
        <f t="shared" si="111"/>
        <v>0</v>
      </c>
      <c r="ADE11" s="143"/>
      <c r="ADF11" s="27"/>
      <c r="ADG11" s="25"/>
      <c r="ADH11" s="54"/>
      <c r="ADI11" s="30"/>
      <c r="ADJ11" s="19">
        <f t="shared" si="112"/>
        <v>0</v>
      </c>
      <c r="ADL11" s="8">
        <v>41285</v>
      </c>
      <c r="ADM11" s="2" t="s">
        <v>2231</v>
      </c>
      <c r="ADN11" s="17">
        <v>794.5</v>
      </c>
      <c r="ADO11" s="8"/>
      <c r="ADP11" s="18"/>
      <c r="ADQ11" s="19">
        <f t="shared" si="113"/>
        <v>2881.2</v>
      </c>
      <c r="ADS11" s="8"/>
      <c r="ADT11" s="2"/>
      <c r="ADU11" s="17"/>
      <c r="ADV11" s="74"/>
      <c r="ADW11" s="18"/>
      <c r="ADX11" s="19">
        <f t="shared" si="114"/>
        <v>0</v>
      </c>
      <c r="ADZ11" s="8">
        <v>39788</v>
      </c>
      <c r="AEA11" s="236" t="s">
        <v>2232</v>
      </c>
      <c r="AEB11" s="17">
        <v>1068</v>
      </c>
      <c r="AEC11" s="69">
        <v>39848</v>
      </c>
      <c r="AED11" s="25"/>
      <c r="AEE11" s="19">
        <f t="shared" si="115"/>
        <v>5593.5</v>
      </c>
      <c r="AEG11" s="53">
        <v>41316</v>
      </c>
      <c r="AEH11" s="27" t="s">
        <v>2233</v>
      </c>
      <c r="AEI11" s="25">
        <v>703.5</v>
      </c>
      <c r="AEJ11" s="143">
        <v>41317</v>
      </c>
      <c r="AEK11" s="30">
        <v>703.5</v>
      </c>
      <c r="AEL11" s="19">
        <f t="shared" si="116"/>
        <v>272</v>
      </c>
      <c r="AEN11" s="8"/>
      <c r="AEO11" s="37"/>
      <c r="AEP11" s="30"/>
      <c r="AEQ11" s="143"/>
      <c r="AER11" s="18"/>
      <c r="AES11" s="19">
        <f t="shared" si="117"/>
        <v>0</v>
      </c>
      <c r="AEU11" s="8">
        <v>41322</v>
      </c>
      <c r="AEV11" s="37" t="s">
        <v>2234</v>
      </c>
      <c r="AEW11" s="30">
        <v>7219</v>
      </c>
      <c r="AEX11" s="143">
        <v>41322</v>
      </c>
      <c r="AEY11" s="18">
        <v>7219</v>
      </c>
      <c r="AEZ11" s="19">
        <f t="shared" si="118"/>
        <v>0</v>
      </c>
      <c r="AFB11" s="966">
        <v>39699</v>
      </c>
      <c r="AFC11" s="2" t="s">
        <v>2235</v>
      </c>
      <c r="AFD11" s="17">
        <v>1545</v>
      </c>
      <c r="AFG11" s="19">
        <f t="shared" si="119"/>
        <v>6938</v>
      </c>
      <c r="AFI11" s="443"/>
      <c r="AFJ11" s="27"/>
      <c r="AFK11" s="25"/>
      <c r="AFL11" s="40"/>
      <c r="AFM11" s="40"/>
      <c r="AFN11" s="19">
        <f t="shared" si="120"/>
        <v>0</v>
      </c>
      <c r="AFP11" s="443"/>
      <c r="AFQ11" s="27"/>
      <c r="AFR11" s="25"/>
      <c r="AFS11" s="672"/>
      <c r="AFT11" s="30"/>
      <c r="AFU11" s="19">
        <f t="shared" si="121"/>
        <v>0</v>
      </c>
      <c r="AFW11" s="368"/>
      <c r="AFX11" s="27"/>
      <c r="AFY11" s="25"/>
      <c r="AFZ11" s="368"/>
      <c r="AGA11" s="30"/>
      <c r="AGB11" s="19">
        <f t="shared" si="122"/>
        <v>0</v>
      </c>
      <c r="AGD11" s="368">
        <v>41320</v>
      </c>
      <c r="AGE11" s="27" t="s">
        <v>2236</v>
      </c>
      <c r="AGF11" s="25">
        <v>1514.3</v>
      </c>
      <c r="AGG11" s="368">
        <v>41320</v>
      </c>
      <c r="AGH11" s="30">
        <v>1514.3</v>
      </c>
      <c r="AGI11" s="19">
        <f t="shared" si="123"/>
        <v>0</v>
      </c>
      <c r="AGK11" s="368">
        <v>41311</v>
      </c>
      <c r="AGL11" s="27" t="s">
        <v>2237</v>
      </c>
      <c r="AGM11" s="25">
        <v>950</v>
      </c>
      <c r="AGN11" s="368">
        <v>41311</v>
      </c>
      <c r="AGO11" s="30">
        <v>950</v>
      </c>
      <c r="AGP11" s="19">
        <f t="shared" si="124"/>
        <v>0</v>
      </c>
      <c r="AGR11" s="368"/>
      <c r="AGS11" s="27"/>
      <c r="AGT11" s="25"/>
      <c r="AGU11" s="368"/>
      <c r="AGV11" s="30"/>
      <c r="AGW11" s="19">
        <f t="shared" si="125"/>
        <v>0</v>
      </c>
      <c r="AGY11" s="143"/>
      <c r="AGZ11" s="27"/>
      <c r="AHA11" s="350"/>
      <c r="AHB11" s="143"/>
      <c r="AHC11" s="30"/>
      <c r="AHD11" s="45">
        <f t="shared" si="126"/>
        <v>0</v>
      </c>
      <c r="AHF11" s="143"/>
      <c r="AHG11" s="27"/>
      <c r="AHH11" s="350"/>
      <c r="AHI11" s="143"/>
      <c r="AHJ11" s="30"/>
      <c r="AHK11" s="45">
        <f t="shared" si="127"/>
        <v>0</v>
      </c>
      <c r="AHM11" s="143"/>
      <c r="AHN11" s="27"/>
      <c r="AHO11" s="350"/>
      <c r="AHP11" s="143"/>
      <c r="AHQ11" s="30"/>
      <c r="AHR11" s="45">
        <f t="shared" si="128"/>
        <v>6356.5</v>
      </c>
      <c r="AHT11" s="2"/>
      <c r="AHU11" s="2"/>
      <c r="AHV11" s="17"/>
      <c r="AHW11" s="8"/>
      <c r="AHX11" s="18"/>
      <c r="AHY11" s="19">
        <f t="shared" si="129"/>
        <v>0</v>
      </c>
      <c r="AIA11" s="2"/>
      <c r="AIB11" s="2"/>
      <c r="AIC11" s="17"/>
      <c r="AID11" s="959"/>
      <c r="AIE11" s="18"/>
      <c r="AIF11" s="19">
        <f t="shared" si="130"/>
        <v>0</v>
      </c>
      <c r="AIH11" s="27"/>
      <c r="AII11" s="27"/>
      <c r="AIJ11" s="350"/>
      <c r="AIK11" s="143"/>
      <c r="AIL11" s="30"/>
      <c r="AIM11" s="45">
        <f t="shared" si="131"/>
        <v>0</v>
      </c>
    </row>
    <row r="12" spans="1:924">
      <c r="A12" s="8"/>
      <c r="B12" s="2"/>
      <c r="C12" s="17"/>
      <c r="D12" s="8"/>
      <c r="E12" s="18"/>
      <c r="F12" s="19">
        <f t="shared" si="0"/>
        <v>6630</v>
      </c>
      <c r="H12" s="8"/>
      <c r="I12" s="2"/>
      <c r="J12" s="17"/>
      <c r="K12" s="74"/>
      <c r="L12" s="86"/>
      <c r="M12" s="19">
        <f t="shared" si="1"/>
        <v>0</v>
      </c>
      <c r="O12" s="8">
        <v>41330</v>
      </c>
      <c r="P12" s="37" t="s">
        <v>2238</v>
      </c>
      <c r="Q12" s="30">
        <v>2247</v>
      </c>
      <c r="R12" s="34">
        <v>41330</v>
      </c>
      <c r="S12" s="18">
        <v>2247</v>
      </c>
      <c r="T12" s="19">
        <f t="shared" si="2"/>
        <v>7539</v>
      </c>
      <c r="V12" s="8">
        <v>41321</v>
      </c>
      <c r="W12" s="37" t="s">
        <v>2239</v>
      </c>
      <c r="X12" s="30">
        <v>987.5</v>
      </c>
      <c r="Y12" s="34">
        <v>41325</v>
      </c>
      <c r="Z12" s="18">
        <v>987.5</v>
      </c>
      <c r="AA12" s="19">
        <f t="shared" si="3"/>
        <v>0</v>
      </c>
      <c r="AC12" s="8"/>
      <c r="AD12" s="37"/>
      <c r="AE12" s="30"/>
      <c r="AF12" s="34"/>
      <c r="AG12" s="18"/>
      <c r="AH12" s="19">
        <f t="shared" si="4"/>
        <v>0</v>
      </c>
      <c r="AJ12" s="928">
        <v>39863</v>
      </c>
      <c r="AK12" s="2" t="s">
        <v>2240</v>
      </c>
      <c r="AL12" s="17">
        <v>2701.5</v>
      </c>
      <c r="AM12" s="8">
        <v>39876</v>
      </c>
      <c r="AN12" s="18">
        <v>2701.5</v>
      </c>
      <c r="AO12" s="19">
        <f t="shared" si="5"/>
        <v>11854.6</v>
      </c>
      <c r="AQ12" s="577">
        <v>39776</v>
      </c>
      <c r="AR12" s="2" t="s">
        <v>2241</v>
      </c>
      <c r="AS12" s="17">
        <v>6487</v>
      </c>
      <c r="AT12" s="8"/>
      <c r="AU12" s="18"/>
      <c r="AV12" s="19">
        <f t="shared" si="6"/>
        <v>18830.04</v>
      </c>
      <c r="AX12" s="143"/>
      <c r="AY12" s="27"/>
      <c r="AZ12" s="25"/>
      <c r="BA12" s="143"/>
      <c r="BB12" s="30"/>
      <c r="BC12" s="19">
        <f t="shared" si="7"/>
        <v>0</v>
      </c>
      <c r="BE12" s="575"/>
      <c r="BF12" s="27"/>
      <c r="BG12" s="25"/>
      <c r="BH12" s="54"/>
      <c r="BI12" s="30"/>
      <c r="BJ12" s="19">
        <f t="shared" si="8"/>
        <v>3954.6</v>
      </c>
      <c r="BL12" s="143"/>
      <c r="BM12" s="27"/>
      <c r="BN12" s="25"/>
      <c r="BO12" s="417"/>
      <c r="BP12" s="30"/>
      <c r="BQ12" s="19">
        <f t="shared" si="9"/>
        <v>-5189.5</v>
      </c>
      <c r="BS12" s="143"/>
      <c r="BT12" s="27"/>
      <c r="BU12" s="25"/>
      <c r="BV12" s="417"/>
      <c r="BW12" s="30"/>
      <c r="BX12" s="19">
        <f t="shared" si="10"/>
        <v>0</v>
      </c>
      <c r="BZ12" s="143"/>
      <c r="CA12" s="27"/>
      <c r="CB12" s="44"/>
      <c r="CC12" s="54"/>
      <c r="CD12" s="44"/>
      <c r="CE12" s="19">
        <f t="shared" si="132"/>
        <v>0</v>
      </c>
      <c r="CG12" s="53"/>
      <c r="CH12" s="276"/>
      <c r="CI12" s="176"/>
      <c r="CJ12" s="54"/>
      <c r="CK12" s="44"/>
      <c r="CL12" s="19">
        <f t="shared" si="133"/>
        <v>0</v>
      </c>
      <c r="CN12" s="53"/>
      <c r="CO12" s="276"/>
      <c r="CP12" s="176"/>
      <c r="CQ12" s="54"/>
      <c r="CR12" s="44"/>
      <c r="CS12" s="19">
        <f t="shared" si="134"/>
        <v>0</v>
      </c>
      <c r="CU12" s="53"/>
      <c r="CV12" s="276"/>
      <c r="CW12" s="176"/>
      <c r="CX12" s="54"/>
      <c r="CY12" s="44"/>
      <c r="CZ12" s="19">
        <f t="shared" si="135"/>
        <v>0</v>
      </c>
      <c r="DB12" s="143"/>
      <c r="DC12" s="141"/>
      <c r="DD12" s="30"/>
      <c r="DE12" s="54"/>
      <c r="DF12" s="44"/>
      <c r="DG12" s="19">
        <f t="shared" si="136"/>
        <v>0</v>
      </c>
      <c r="DI12" s="8"/>
      <c r="DJ12" s="2"/>
      <c r="DK12" s="17"/>
      <c r="DL12" s="74"/>
      <c r="DM12" s="24"/>
      <c r="DN12" s="19">
        <f t="shared" si="16"/>
        <v>0</v>
      </c>
      <c r="DP12" s="8"/>
      <c r="DQ12" s="2"/>
      <c r="DR12" s="17"/>
      <c r="DS12" s="8"/>
      <c r="DT12" s="18"/>
      <c r="DU12" s="19">
        <f t="shared" si="17"/>
        <v>1368</v>
      </c>
      <c r="DW12" s="8"/>
      <c r="DX12" s="2"/>
      <c r="DY12" s="17"/>
      <c r="DZ12" s="8"/>
      <c r="EA12" s="18"/>
      <c r="EB12" s="19">
        <f t="shared" si="18"/>
        <v>0</v>
      </c>
      <c r="ED12" s="8"/>
      <c r="EE12" s="2"/>
      <c r="EF12" s="17"/>
      <c r="EG12" s="8"/>
      <c r="EH12" s="18"/>
      <c r="EI12" s="19">
        <f t="shared" si="19"/>
        <v>0</v>
      </c>
      <c r="EK12" s="8">
        <v>41331</v>
      </c>
      <c r="EL12" s="2" t="s">
        <v>2242</v>
      </c>
      <c r="EM12" s="17">
        <v>770.49</v>
      </c>
      <c r="EN12" s="8">
        <v>41331</v>
      </c>
      <c r="EO12" s="18">
        <v>770.49</v>
      </c>
      <c r="EP12" s="19">
        <f t="shared" si="20"/>
        <v>-8.0000000000040927E-2</v>
      </c>
      <c r="ER12" s="8">
        <v>41313</v>
      </c>
      <c r="ES12" s="2" t="s">
        <v>2243</v>
      </c>
      <c r="ET12" s="17">
        <v>1156</v>
      </c>
      <c r="EU12" s="8">
        <v>41313</v>
      </c>
      <c r="EV12" s="18">
        <v>1156</v>
      </c>
      <c r="EW12" s="19">
        <f t="shared" si="21"/>
        <v>0</v>
      </c>
      <c r="EY12" s="8">
        <v>41332</v>
      </c>
      <c r="EZ12" s="2" t="s">
        <v>2244</v>
      </c>
      <c r="FA12" s="17">
        <v>1440</v>
      </c>
      <c r="FB12" s="8">
        <v>41332</v>
      </c>
      <c r="FC12" s="18">
        <v>1440</v>
      </c>
      <c r="FD12" s="19">
        <f t="shared" si="22"/>
        <v>0</v>
      </c>
      <c r="FF12" s="8"/>
      <c r="FG12" s="2"/>
      <c r="FH12" s="17"/>
      <c r="FI12" s="8"/>
      <c r="FJ12" s="18"/>
      <c r="FK12" s="19">
        <f t="shared" si="23"/>
        <v>5020</v>
      </c>
      <c r="FM12" s="8"/>
      <c r="FN12" s="2"/>
      <c r="FO12" s="17"/>
      <c r="FP12" s="8"/>
      <c r="FQ12" s="18"/>
      <c r="FR12" s="19">
        <f t="shared" si="24"/>
        <v>0</v>
      </c>
      <c r="FT12" s="807"/>
      <c r="FU12" s="793"/>
      <c r="FV12" s="794"/>
      <c r="FW12" s="807"/>
      <c r="FX12" s="814"/>
      <c r="FY12" s="811">
        <f t="shared" si="25"/>
        <v>0</v>
      </c>
      <c r="GA12" s="53">
        <v>41312</v>
      </c>
      <c r="GB12" s="72" t="s">
        <v>2245</v>
      </c>
      <c r="GC12" s="25">
        <v>595.4</v>
      </c>
      <c r="GD12" s="143">
        <v>41312</v>
      </c>
      <c r="GE12" s="30">
        <v>595.4</v>
      </c>
      <c r="GF12" s="19">
        <f t="shared" si="26"/>
        <v>0</v>
      </c>
      <c r="GH12" s="53"/>
      <c r="GI12" s="27"/>
      <c r="GJ12" s="25"/>
      <c r="GK12" s="143"/>
      <c r="GL12" s="30"/>
      <c r="GM12" s="19">
        <f t="shared" si="27"/>
        <v>0</v>
      </c>
      <c r="GO12" s="53"/>
      <c r="GP12" s="141"/>
      <c r="GQ12" s="25"/>
      <c r="GR12" s="143"/>
      <c r="GS12" s="30"/>
      <c r="GT12" s="19">
        <f t="shared" si="28"/>
        <v>0</v>
      </c>
      <c r="GV12" s="74"/>
      <c r="GW12" s="2"/>
      <c r="GX12" s="17"/>
      <c r="GY12" s="8"/>
      <c r="GZ12" s="18"/>
      <c r="HA12" s="19">
        <f t="shared" si="29"/>
        <v>0</v>
      </c>
      <c r="HC12" s="74"/>
      <c r="HD12" s="2"/>
      <c r="HE12" s="17"/>
      <c r="HF12" s="8"/>
      <c r="HG12" s="18"/>
      <c r="HH12" s="19">
        <f t="shared" si="30"/>
        <v>0</v>
      </c>
      <c r="HJ12" s="74"/>
      <c r="HK12" s="2"/>
      <c r="HL12" s="17"/>
      <c r="HM12" s="8"/>
      <c r="HN12" s="18"/>
      <c r="HO12" s="19">
        <f t="shared" si="31"/>
        <v>0</v>
      </c>
      <c r="HQ12" s="74"/>
      <c r="HR12" s="2"/>
      <c r="HS12" s="17"/>
      <c r="HT12" s="8"/>
      <c r="HU12" s="18"/>
      <c r="HV12" s="19">
        <f t="shared" si="32"/>
        <v>0</v>
      </c>
      <c r="HX12" s="34">
        <v>41331</v>
      </c>
      <c r="HY12" s="2" t="s">
        <v>2246</v>
      </c>
      <c r="HZ12" s="17">
        <v>1088</v>
      </c>
      <c r="IA12" s="8">
        <v>41332</v>
      </c>
      <c r="IB12" s="18">
        <v>1088</v>
      </c>
      <c r="IC12" s="19">
        <f t="shared" si="33"/>
        <v>0</v>
      </c>
      <c r="IE12" s="366"/>
      <c r="IF12" s="143"/>
      <c r="IG12" s="25"/>
      <c r="IH12" s="143"/>
      <c r="II12" s="30"/>
      <c r="IJ12" s="19">
        <f t="shared" si="34"/>
        <v>0</v>
      </c>
      <c r="IL12" s="655"/>
      <c r="IM12" s="2"/>
      <c r="IN12" s="17"/>
      <c r="IO12" s="8"/>
      <c r="IP12" s="18"/>
      <c r="IQ12" s="19">
        <f t="shared" si="35"/>
        <v>22352.5</v>
      </c>
      <c r="IS12" s="8"/>
      <c r="IT12" s="998"/>
      <c r="IU12" s="30"/>
      <c r="IV12" s="999"/>
      <c r="IW12" s="30"/>
      <c r="IX12" s="45">
        <f t="shared" si="36"/>
        <v>0</v>
      </c>
      <c r="IZ12" s="8"/>
      <c r="JA12" s="998"/>
      <c r="JB12" s="30"/>
      <c r="JC12" s="999"/>
      <c r="JD12" s="30"/>
      <c r="JE12" s="45">
        <f t="shared" si="37"/>
        <v>0</v>
      </c>
      <c r="JG12" s="8"/>
      <c r="JH12" s="998"/>
      <c r="JI12" s="30"/>
      <c r="JJ12" s="999"/>
      <c r="JK12" s="30"/>
      <c r="JL12" s="45">
        <f t="shared" si="38"/>
        <v>0</v>
      </c>
      <c r="JN12" s="34"/>
      <c r="JO12" s="2"/>
      <c r="JP12" s="17"/>
      <c r="JQ12" s="8"/>
      <c r="JR12" s="18"/>
      <c r="JS12" s="19">
        <f t="shared" si="39"/>
        <v>0</v>
      </c>
      <c r="JU12" s="34"/>
      <c r="JV12" s="2"/>
      <c r="JW12" s="17"/>
      <c r="JX12" s="8"/>
      <c r="JY12" s="18"/>
      <c r="JZ12" s="19">
        <f t="shared" si="40"/>
        <v>0</v>
      </c>
      <c r="KB12" s="34">
        <v>41312</v>
      </c>
      <c r="KC12" s="2" t="s">
        <v>2247</v>
      </c>
      <c r="KD12" s="17">
        <v>2280</v>
      </c>
      <c r="KE12" s="8">
        <v>41312</v>
      </c>
      <c r="KF12" s="18">
        <v>2280</v>
      </c>
      <c r="KG12" s="19">
        <f t="shared" si="41"/>
        <v>0</v>
      </c>
      <c r="KI12" s="34">
        <v>41315</v>
      </c>
      <c r="KJ12" s="2" t="s">
        <v>2248</v>
      </c>
      <c r="KK12" s="17">
        <v>464</v>
      </c>
      <c r="KL12" s="8">
        <v>41315</v>
      </c>
      <c r="KM12" s="18">
        <v>464</v>
      </c>
      <c r="KN12" s="19">
        <f t="shared" si="42"/>
        <v>0</v>
      </c>
      <c r="KP12" s="34"/>
      <c r="KQ12" s="2"/>
      <c r="KR12" s="17"/>
      <c r="KS12" s="8"/>
      <c r="KT12" s="18"/>
      <c r="KU12" s="19">
        <f t="shared" si="43"/>
        <v>0</v>
      </c>
      <c r="KW12" s="34"/>
      <c r="KX12" s="2"/>
      <c r="KY12" s="17"/>
      <c r="KZ12" s="8"/>
      <c r="LA12" s="18"/>
      <c r="LB12" s="19">
        <f t="shared" si="44"/>
        <v>0</v>
      </c>
      <c r="LD12" s="34"/>
      <c r="LE12" s="2"/>
      <c r="LF12" s="17"/>
      <c r="LG12" s="8"/>
      <c r="LH12" s="18"/>
      <c r="LI12" s="19">
        <f t="shared" si="45"/>
        <v>0</v>
      </c>
      <c r="LK12" s="34"/>
      <c r="LL12" s="2"/>
      <c r="LM12" s="17"/>
      <c r="LN12" s="8"/>
      <c r="LO12" s="18"/>
      <c r="LP12" s="19">
        <f t="shared" si="46"/>
        <v>0</v>
      </c>
      <c r="LR12" s="1"/>
      <c r="LS12" s="37"/>
      <c r="LT12" s="30"/>
      <c r="LU12" s="8"/>
      <c r="LV12" s="18"/>
      <c r="LW12" s="19">
        <f t="shared" si="47"/>
        <v>0</v>
      </c>
      <c r="LY12" s="1"/>
      <c r="LZ12" s="37"/>
      <c r="MA12" s="30"/>
      <c r="MB12" s="8"/>
      <c r="MC12" s="18"/>
      <c r="MD12" s="19">
        <f t="shared" si="48"/>
        <v>0</v>
      </c>
      <c r="MF12" s="8"/>
      <c r="MG12" s="2"/>
      <c r="MH12" s="17"/>
      <c r="MI12" s="8"/>
      <c r="MJ12" s="18"/>
      <c r="MK12" s="19">
        <f t="shared" si="49"/>
        <v>0</v>
      </c>
      <c r="MM12" s="2"/>
      <c r="MN12" s="2"/>
      <c r="MO12" s="17"/>
      <c r="MP12" s="8"/>
      <c r="MQ12" s="18"/>
      <c r="MR12" s="19">
        <f t="shared" si="50"/>
        <v>1278</v>
      </c>
      <c r="MT12" s="2"/>
      <c r="MU12" s="2"/>
      <c r="MV12" s="17"/>
      <c r="MW12" s="8"/>
      <c r="MX12" s="18"/>
      <c r="MY12" s="19">
        <f t="shared" si="51"/>
        <v>0</v>
      </c>
      <c r="NA12" s="2"/>
      <c r="NB12" s="2"/>
      <c r="NC12" s="17"/>
      <c r="ND12" s="8"/>
      <c r="NE12" s="18"/>
      <c r="NF12" s="19">
        <f t="shared" si="52"/>
        <v>14527.66</v>
      </c>
      <c r="NH12" s="368">
        <v>41312</v>
      </c>
      <c r="NI12" s="78" t="s">
        <v>2249</v>
      </c>
      <c r="NJ12" s="30">
        <v>577.5</v>
      </c>
      <c r="NK12" s="366">
        <v>41312</v>
      </c>
      <c r="NL12" s="18">
        <v>577.5</v>
      </c>
      <c r="NM12" s="19">
        <f t="shared" si="53"/>
        <v>0</v>
      </c>
      <c r="NO12" s="577"/>
      <c r="NP12" s="78"/>
      <c r="NQ12" s="30"/>
      <c r="NR12" s="8"/>
      <c r="NS12" s="18"/>
      <c r="NT12" s="19">
        <f t="shared" si="54"/>
        <v>0</v>
      </c>
      <c r="NV12" s="143"/>
      <c r="NW12" s="78"/>
      <c r="NX12" s="30"/>
      <c r="NY12" s="54"/>
      <c r="NZ12" s="58"/>
      <c r="OA12" s="19">
        <f t="shared" si="55"/>
        <v>1712</v>
      </c>
      <c r="OC12" s="8">
        <v>41312</v>
      </c>
      <c r="OD12" s="2" t="s">
        <v>2250</v>
      </c>
      <c r="OE12" s="17">
        <v>623</v>
      </c>
      <c r="OF12" s="54">
        <v>41325</v>
      </c>
      <c r="OG12" s="58">
        <v>623</v>
      </c>
      <c r="OH12" s="19">
        <f t="shared" si="56"/>
        <v>0</v>
      </c>
      <c r="OJ12" s="8"/>
      <c r="OK12" s="37"/>
      <c r="OL12" s="30"/>
      <c r="OM12" s="54"/>
      <c r="ON12" s="58"/>
      <c r="OO12" s="19">
        <f t="shared" si="57"/>
        <v>0</v>
      </c>
      <c r="OQ12" s="143"/>
      <c r="OR12" s="37"/>
      <c r="OS12" s="30"/>
      <c r="OT12" s="54"/>
      <c r="OU12" s="58"/>
      <c r="OV12" s="19">
        <f t="shared" si="58"/>
        <v>0</v>
      </c>
      <c r="OX12" s="143"/>
      <c r="OY12" s="37"/>
      <c r="OZ12" s="30"/>
      <c r="PA12" s="54"/>
      <c r="PB12" s="58"/>
      <c r="PC12" s="19">
        <f t="shared" si="59"/>
        <v>0</v>
      </c>
      <c r="PE12" s="8"/>
      <c r="PF12" s="145"/>
      <c r="PG12" s="17"/>
      <c r="PH12" s="8"/>
      <c r="PI12" s="18"/>
      <c r="PJ12" s="19">
        <f t="shared" si="60"/>
        <v>0</v>
      </c>
      <c r="PL12" s="955">
        <v>39945</v>
      </c>
      <c r="PM12" s="980" t="s">
        <v>2251</v>
      </c>
      <c r="PN12" s="957">
        <v>6588.5</v>
      </c>
      <c r="PO12" s="958">
        <v>39979</v>
      </c>
      <c r="PP12" s="957"/>
      <c r="PQ12" s="45">
        <f t="shared" si="61"/>
        <v>22956.84</v>
      </c>
      <c r="PS12" s="8">
        <v>41331</v>
      </c>
      <c r="PT12" s="2" t="s">
        <v>2252</v>
      </c>
      <c r="PU12" s="17">
        <v>5846.5</v>
      </c>
      <c r="PV12" s="143">
        <v>41331</v>
      </c>
      <c r="PW12" s="18">
        <v>5846.5</v>
      </c>
      <c r="PX12" s="19">
        <f t="shared" si="62"/>
        <v>0</v>
      </c>
      <c r="PZ12" s="577"/>
      <c r="QA12" s="145"/>
      <c r="QB12" s="17"/>
      <c r="QC12" s="143"/>
      <c r="QD12" s="18"/>
      <c r="QE12" s="19">
        <f t="shared" si="63"/>
        <v>0</v>
      </c>
      <c r="QG12" s="8"/>
      <c r="QH12" s="148"/>
      <c r="QI12" s="17"/>
      <c r="QJ12" s="8"/>
      <c r="QK12" s="85"/>
      <c r="QL12" s="19">
        <f t="shared" si="64"/>
        <v>0</v>
      </c>
      <c r="QN12" s="8"/>
      <c r="QO12" s="2"/>
      <c r="QP12" s="17"/>
      <c r="QQ12" s="8"/>
      <c r="QR12" s="18"/>
      <c r="QS12" s="19">
        <f t="shared" si="65"/>
        <v>0</v>
      </c>
      <c r="QU12" s="8"/>
      <c r="QV12" s="2"/>
      <c r="QW12" s="17"/>
      <c r="QX12" s="8"/>
      <c r="QY12" s="18"/>
      <c r="QZ12" s="19">
        <f t="shared" si="66"/>
        <v>0</v>
      </c>
      <c r="RB12" s="8"/>
      <c r="RC12" s="2"/>
      <c r="RD12" s="17"/>
      <c r="RE12" s="8"/>
      <c r="RF12" s="18"/>
      <c r="RG12" s="19">
        <f t="shared" si="67"/>
        <v>0</v>
      </c>
      <c r="RI12" s="807"/>
      <c r="RJ12" s="793"/>
      <c r="RK12" s="794"/>
      <c r="RL12" s="807"/>
      <c r="RM12" s="814"/>
      <c r="RN12" s="811">
        <f t="shared" si="68"/>
        <v>0</v>
      </c>
      <c r="RP12" s="8"/>
      <c r="RQ12" s="2"/>
      <c r="RR12" s="17"/>
      <c r="RS12" s="8"/>
      <c r="RT12" s="18"/>
      <c r="RU12" s="19">
        <f t="shared" si="69"/>
        <v>0</v>
      </c>
      <c r="RW12" s="8">
        <v>41310</v>
      </c>
      <c r="RX12" s="2" t="s">
        <v>2253</v>
      </c>
      <c r="RY12" s="17">
        <v>4857</v>
      </c>
      <c r="RZ12" s="8">
        <v>41310</v>
      </c>
      <c r="SA12" s="18">
        <v>4857</v>
      </c>
      <c r="SB12" s="19">
        <f t="shared" si="70"/>
        <v>0</v>
      </c>
      <c r="SD12" s="366"/>
      <c r="SE12" s="37"/>
      <c r="SF12" s="382"/>
      <c r="SG12" s="668"/>
      <c r="SH12" s="58"/>
      <c r="SI12" s="45">
        <f t="shared" si="71"/>
        <v>0</v>
      </c>
      <c r="SK12" s="143">
        <v>41320</v>
      </c>
      <c r="SL12" s="315" t="s">
        <v>2254</v>
      </c>
      <c r="SM12" s="30">
        <v>1590</v>
      </c>
      <c r="SN12" s="143">
        <v>41322</v>
      </c>
      <c r="SO12" s="30">
        <v>1590</v>
      </c>
      <c r="SP12" s="19">
        <f t="shared" si="72"/>
        <v>0</v>
      </c>
      <c r="SR12" s="143"/>
      <c r="SS12" s="315"/>
      <c r="ST12" s="30"/>
      <c r="SU12" s="143"/>
      <c r="SV12" s="30"/>
      <c r="SW12" s="19">
        <f t="shared" si="73"/>
        <v>0</v>
      </c>
      <c r="SY12" s="8">
        <v>41318</v>
      </c>
      <c r="SZ12" s="37" t="s">
        <v>2255</v>
      </c>
      <c r="TA12" s="30">
        <v>10800</v>
      </c>
      <c r="TB12" s="53">
        <v>41325</v>
      </c>
      <c r="TC12" s="30">
        <v>10800</v>
      </c>
      <c r="TD12" s="19">
        <f t="shared" si="74"/>
        <v>0</v>
      </c>
      <c r="TF12" s="2"/>
      <c r="TG12" s="2"/>
      <c r="TH12" s="17"/>
      <c r="TI12" s="8"/>
      <c r="TJ12" s="18"/>
      <c r="TK12" s="19">
        <f t="shared" si="75"/>
        <v>0</v>
      </c>
      <c r="TM12" s="143">
        <v>41313</v>
      </c>
      <c r="TN12" s="37" t="s">
        <v>2256</v>
      </c>
      <c r="TO12" s="30">
        <v>249</v>
      </c>
      <c r="TP12" s="53">
        <v>41314</v>
      </c>
      <c r="TQ12" s="30">
        <v>249</v>
      </c>
      <c r="TR12" s="19">
        <f t="shared" si="76"/>
        <v>160</v>
      </c>
      <c r="TT12" s="143"/>
      <c r="TU12" s="37"/>
      <c r="TV12" s="30"/>
      <c r="TW12" s="143"/>
      <c r="TX12" s="30"/>
      <c r="TY12" s="19">
        <f t="shared" si="77"/>
        <v>0</v>
      </c>
      <c r="UA12" s="8"/>
      <c r="UB12" s="37"/>
      <c r="UC12" s="30"/>
      <c r="UD12" s="8"/>
      <c r="UE12" s="58"/>
      <c r="UF12" s="19">
        <f t="shared" si="78"/>
        <v>0</v>
      </c>
      <c r="UH12" s="143"/>
      <c r="UI12" s="27"/>
      <c r="UJ12" s="25"/>
      <c r="UK12" s="54"/>
      <c r="UL12" s="30"/>
      <c r="UM12" s="19">
        <f t="shared" si="79"/>
        <v>0</v>
      </c>
      <c r="UO12" s="143"/>
      <c r="UP12" s="27"/>
      <c r="UQ12" s="25"/>
      <c r="UR12" s="54"/>
      <c r="US12" s="30"/>
      <c r="UT12" s="19">
        <f t="shared" si="80"/>
        <v>7013</v>
      </c>
      <c r="UV12" s="143"/>
      <c r="UW12" s="27"/>
      <c r="UX12" s="25"/>
      <c r="UY12" s="143"/>
      <c r="UZ12" s="30"/>
      <c r="VA12" s="19">
        <f t="shared" si="81"/>
        <v>0</v>
      </c>
      <c r="VC12" s="143"/>
      <c r="VD12" s="27"/>
      <c r="VE12" s="25"/>
      <c r="VF12" s="143"/>
      <c r="VG12" s="30"/>
      <c r="VH12" s="19">
        <f t="shared" si="82"/>
        <v>0</v>
      </c>
      <c r="VJ12" s="386">
        <v>41312</v>
      </c>
      <c r="VK12" s="27" t="s">
        <v>2257</v>
      </c>
      <c r="VL12" s="25">
        <v>1094</v>
      </c>
      <c r="VM12" s="368">
        <v>41312</v>
      </c>
      <c r="VN12" s="30">
        <v>1094</v>
      </c>
      <c r="VO12" s="19">
        <f t="shared" si="83"/>
        <v>0</v>
      </c>
      <c r="VQ12" s="143"/>
      <c r="VR12" s="27"/>
      <c r="VS12" s="25"/>
      <c r="VT12" s="143"/>
      <c r="VU12" s="30"/>
      <c r="VV12" s="19">
        <f t="shared" si="84"/>
        <v>0</v>
      </c>
      <c r="VX12" s="143"/>
      <c r="VY12" s="27"/>
      <c r="VZ12" s="25"/>
      <c r="WA12" s="143"/>
      <c r="WB12" s="30"/>
      <c r="WC12" s="45">
        <f t="shared" si="85"/>
        <v>0</v>
      </c>
      <c r="WE12" s="2"/>
      <c r="WF12" s="2"/>
      <c r="WG12" s="17"/>
      <c r="WH12" s="8"/>
      <c r="WI12" s="18"/>
      <c r="WJ12" s="19">
        <f t="shared" si="86"/>
        <v>0</v>
      </c>
      <c r="WL12" s="2"/>
      <c r="WM12" s="2"/>
      <c r="WN12" s="17"/>
      <c r="WO12" s="8"/>
      <c r="WP12" s="18"/>
      <c r="WQ12" s="19">
        <f t="shared" si="87"/>
        <v>0</v>
      </c>
      <c r="WS12" s="8">
        <v>39694</v>
      </c>
      <c r="WT12" s="2" t="s">
        <v>1305</v>
      </c>
      <c r="WU12" s="17">
        <v>11151.6</v>
      </c>
      <c r="WV12" s="143">
        <v>39730</v>
      </c>
      <c r="WW12" s="18">
        <v>11151.6</v>
      </c>
      <c r="WX12" s="19">
        <f t="shared" si="88"/>
        <v>38421</v>
      </c>
      <c r="WZ12" s="8"/>
      <c r="XA12" s="148"/>
      <c r="XB12" s="25"/>
      <c r="XC12" s="143"/>
      <c r="XD12" s="18"/>
      <c r="XE12" s="19">
        <f t="shared" si="89"/>
        <v>0</v>
      </c>
      <c r="XG12" s="8"/>
      <c r="XH12" s="37"/>
      <c r="XI12" s="58"/>
      <c r="XJ12" s="74"/>
      <c r="XK12" s="86"/>
      <c r="XL12" s="19">
        <f t="shared" si="90"/>
        <v>0</v>
      </c>
      <c r="XN12" s="143">
        <v>41322</v>
      </c>
      <c r="XO12" s="72" t="s">
        <v>2258</v>
      </c>
      <c r="XP12" s="30">
        <v>276.5</v>
      </c>
      <c r="XQ12" s="143">
        <v>41322</v>
      </c>
      <c r="XR12" s="30">
        <v>276.5</v>
      </c>
      <c r="XS12" s="19">
        <f t="shared" si="91"/>
        <v>0</v>
      </c>
      <c r="XU12" s="143"/>
      <c r="XV12" s="27"/>
      <c r="XW12" s="30"/>
      <c r="XX12" s="143"/>
      <c r="XY12" s="30"/>
      <c r="XZ12" s="19">
        <f t="shared" si="92"/>
        <v>0</v>
      </c>
      <c r="YB12" s="577">
        <v>41313</v>
      </c>
      <c r="YC12" s="2" t="s">
        <v>2259</v>
      </c>
      <c r="YD12" s="17">
        <v>3319</v>
      </c>
      <c r="YE12" s="577">
        <v>41313</v>
      </c>
      <c r="YF12" s="17">
        <v>3319</v>
      </c>
      <c r="YG12" s="19">
        <f t="shared" si="93"/>
        <v>5626</v>
      </c>
      <c r="YI12" s="577"/>
      <c r="YK12" s="17"/>
      <c r="YL12" s="366"/>
      <c r="YM12" s="18"/>
      <c r="YN12" s="19">
        <f t="shared" si="94"/>
        <v>0</v>
      </c>
      <c r="YP12" s="366"/>
      <c r="YQ12" s="2"/>
      <c r="YR12" s="17"/>
      <c r="YS12" s="972"/>
      <c r="YT12" s="18"/>
      <c r="YU12" s="19">
        <f t="shared" si="95"/>
        <v>0</v>
      </c>
      <c r="YW12" s="8"/>
      <c r="YX12" s="991"/>
      <c r="YY12" s="18"/>
      <c r="YZ12" s="36"/>
      <c r="ZA12" s="18"/>
      <c r="ZB12" s="19">
        <f t="shared" si="96"/>
        <v>0</v>
      </c>
      <c r="ZD12" s="8"/>
      <c r="ZE12" s="2"/>
      <c r="ZF12" s="17"/>
      <c r="ZG12" s="69"/>
      <c r="ZH12" s="76"/>
      <c r="ZI12" s="19">
        <f t="shared" si="97"/>
        <v>0</v>
      </c>
      <c r="ZK12" s="807"/>
      <c r="ZL12" s="793"/>
      <c r="ZM12" s="794"/>
      <c r="ZN12" s="936"/>
      <c r="ZO12" s="1000"/>
      <c r="ZP12" s="811">
        <f t="shared" si="98"/>
        <v>0</v>
      </c>
      <c r="ZR12" s="8"/>
      <c r="ZS12" s="2"/>
      <c r="ZT12" s="17"/>
      <c r="ZU12" s="69"/>
      <c r="ZV12" s="76"/>
      <c r="ZW12" s="19">
        <f t="shared" si="99"/>
        <v>0</v>
      </c>
      <c r="ZY12" s="8"/>
      <c r="ZZ12" s="2"/>
      <c r="AAA12" s="17"/>
      <c r="AAB12" s="69"/>
      <c r="AAC12" s="76"/>
      <c r="AAD12" s="19">
        <f t="shared" si="100"/>
        <v>0</v>
      </c>
      <c r="AAF12" s="8"/>
      <c r="AAG12" s="2"/>
      <c r="AAH12" s="17"/>
      <c r="AAI12" s="69"/>
      <c r="AAJ12" s="76"/>
      <c r="AAK12" s="19">
        <f t="shared" si="101"/>
        <v>0</v>
      </c>
      <c r="AAM12" s="386">
        <v>41310</v>
      </c>
      <c r="AAN12" s="27" t="s">
        <v>2260</v>
      </c>
      <c r="AAO12" s="25">
        <v>4371</v>
      </c>
      <c r="AAP12" s="368">
        <v>41315</v>
      </c>
      <c r="AAQ12" s="25">
        <v>4371</v>
      </c>
      <c r="AAR12" s="19">
        <f t="shared" si="102"/>
        <v>-307.5</v>
      </c>
      <c r="AAT12" s="143">
        <v>41300</v>
      </c>
      <c r="AAU12" s="315" t="s">
        <v>2261</v>
      </c>
      <c r="AAV12" s="30">
        <v>2760</v>
      </c>
      <c r="AAW12" s="54">
        <v>41310</v>
      </c>
      <c r="AAX12" s="30">
        <v>2760</v>
      </c>
      <c r="AAY12" s="19">
        <f t="shared" si="103"/>
        <v>0</v>
      </c>
      <c r="ABA12" s="8"/>
      <c r="ABB12" s="37"/>
      <c r="ABC12" s="3"/>
      <c r="ABD12" s="983"/>
      <c r="ABE12" s="30"/>
      <c r="ABF12" s="19">
        <f t="shared" si="104"/>
        <v>22087</v>
      </c>
      <c r="ABH12" s="2"/>
      <c r="ABI12" s="2"/>
      <c r="ABJ12" s="17"/>
      <c r="ABK12" s="8"/>
      <c r="ABL12" s="18"/>
      <c r="ABM12" s="19">
        <f t="shared" si="105"/>
        <v>0</v>
      </c>
      <c r="ABO12" s="8"/>
      <c r="ABP12" s="2"/>
      <c r="ABQ12" s="17"/>
      <c r="ABR12" s="8"/>
      <c r="ABS12" s="18"/>
      <c r="ABT12" s="19">
        <f t="shared" si="106"/>
        <v>0</v>
      </c>
      <c r="ABV12" s="8"/>
      <c r="ABW12" s="2"/>
      <c r="ABX12" s="17"/>
      <c r="ABY12" s="8"/>
      <c r="ABZ12" s="18"/>
      <c r="ACA12" s="19">
        <f t="shared" si="107"/>
        <v>0</v>
      </c>
      <c r="ACC12" s="8"/>
      <c r="ACD12" s="2"/>
      <c r="ACE12" s="17"/>
      <c r="ACF12" s="8"/>
      <c r="ACG12" s="18"/>
      <c r="ACH12" s="19">
        <f t="shared" si="108"/>
        <v>0</v>
      </c>
      <c r="ACJ12" s="8"/>
      <c r="ACK12" s="2"/>
      <c r="ACL12" s="25"/>
      <c r="ACM12" s="8"/>
      <c r="ACN12" s="18"/>
      <c r="ACO12" s="19">
        <f t="shared" si="109"/>
        <v>0</v>
      </c>
      <c r="ACQ12" s="8"/>
      <c r="ACR12" s="2"/>
      <c r="ACS12" s="25"/>
      <c r="ACT12" s="8"/>
      <c r="ACU12" s="18"/>
      <c r="ACV12" s="19">
        <f t="shared" si="110"/>
        <v>0</v>
      </c>
      <c r="ACX12" s="8"/>
      <c r="ACY12" s="2"/>
      <c r="ACZ12" s="25"/>
      <c r="ADA12" s="8"/>
      <c r="ADB12" s="18"/>
      <c r="ADC12" s="19">
        <f t="shared" si="111"/>
        <v>0</v>
      </c>
      <c r="ADE12" s="143"/>
      <c r="ADF12" s="27"/>
      <c r="ADG12" s="25"/>
      <c r="ADH12" s="143"/>
      <c r="ADI12" s="30"/>
      <c r="ADJ12" s="19">
        <f t="shared" si="112"/>
        <v>0</v>
      </c>
      <c r="ADL12" s="8">
        <v>41286</v>
      </c>
      <c r="ADM12" s="2" t="s">
        <v>2262</v>
      </c>
      <c r="ADN12" s="17">
        <v>513.79999999999995</v>
      </c>
      <c r="ADO12" s="8"/>
      <c r="ADP12" s="18"/>
      <c r="ADQ12" s="19">
        <f t="shared" si="113"/>
        <v>3395</v>
      </c>
      <c r="ADS12" s="575"/>
      <c r="ADT12" s="27"/>
      <c r="ADU12" s="25"/>
      <c r="ADV12" s="143"/>
      <c r="ADW12" s="30"/>
      <c r="ADX12" s="19">
        <f t="shared" si="114"/>
        <v>0</v>
      </c>
      <c r="ADZ12" s="8">
        <v>39794</v>
      </c>
      <c r="AEA12" s="236" t="s">
        <v>2263</v>
      </c>
      <c r="AEB12" s="17">
        <v>1205.5</v>
      </c>
      <c r="AEC12" s="69">
        <v>39848</v>
      </c>
      <c r="AED12" s="25"/>
      <c r="AEE12" s="19">
        <f t="shared" si="115"/>
        <v>6799</v>
      </c>
      <c r="AEG12" s="143">
        <v>41323</v>
      </c>
      <c r="AEH12" s="27" t="s">
        <v>2264</v>
      </c>
      <c r="AEI12" s="25">
        <v>1546.9</v>
      </c>
      <c r="AEJ12" s="143">
        <v>41323</v>
      </c>
      <c r="AEK12" s="30">
        <v>1546.9</v>
      </c>
      <c r="AEL12" s="19">
        <f t="shared" si="116"/>
        <v>272</v>
      </c>
      <c r="AEN12" s="8"/>
      <c r="AEO12" s="37"/>
      <c r="AEP12" s="30"/>
      <c r="AEQ12" s="143"/>
      <c r="AER12" s="18"/>
      <c r="AES12" s="19">
        <f t="shared" si="117"/>
        <v>0</v>
      </c>
      <c r="AEU12" s="8">
        <v>41325</v>
      </c>
      <c r="AEV12" s="37" t="s">
        <v>2265</v>
      </c>
      <c r="AEW12" s="30">
        <v>2515</v>
      </c>
      <c r="AEX12" s="143">
        <v>41328</v>
      </c>
      <c r="AEY12" s="18">
        <v>2515</v>
      </c>
      <c r="AEZ12" s="19">
        <f t="shared" si="118"/>
        <v>0</v>
      </c>
      <c r="AFB12" s="931"/>
      <c r="AFC12" s="2"/>
      <c r="AFD12" s="17"/>
      <c r="AFE12" s="8"/>
      <c r="AFF12" s="18"/>
      <c r="AFG12" s="19">
        <f t="shared" si="119"/>
        <v>6938</v>
      </c>
      <c r="AFI12" s="443"/>
      <c r="AFJ12" s="27"/>
      <c r="AFK12" s="25"/>
      <c r="AFL12" s="143"/>
      <c r="AFM12" s="30"/>
      <c r="AFN12" s="19">
        <f t="shared" si="120"/>
        <v>0</v>
      </c>
      <c r="AFP12" s="443"/>
      <c r="AFQ12" s="27"/>
      <c r="AFR12" s="25"/>
      <c r="AFS12" s="575"/>
      <c r="AFT12" s="30"/>
      <c r="AFU12" s="19">
        <f t="shared" si="121"/>
        <v>0</v>
      </c>
      <c r="AFW12" s="368"/>
      <c r="AFX12" s="27"/>
      <c r="AFY12" s="25"/>
      <c r="AFZ12" s="368"/>
      <c r="AGA12" s="30"/>
      <c r="AGB12" s="19">
        <f t="shared" si="122"/>
        <v>0</v>
      </c>
      <c r="AGD12" s="368">
        <v>41322</v>
      </c>
      <c r="AGE12" s="27" t="s">
        <v>2266</v>
      </c>
      <c r="AGF12" s="25">
        <v>1747</v>
      </c>
      <c r="AGG12" s="368">
        <v>41322</v>
      </c>
      <c r="AGH12" s="30">
        <v>1747</v>
      </c>
      <c r="AGI12" s="19">
        <f t="shared" si="123"/>
        <v>0</v>
      </c>
      <c r="AGK12" s="368">
        <v>41312</v>
      </c>
      <c r="AGL12" s="27" t="s">
        <v>2267</v>
      </c>
      <c r="AGM12" s="25">
        <v>780</v>
      </c>
      <c r="AGN12" s="368">
        <v>41312</v>
      </c>
      <c r="AGO12" s="30">
        <v>780</v>
      </c>
      <c r="AGP12" s="19">
        <f t="shared" si="124"/>
        <v>0</v>
      </c>
      <c r="AGR12" s="368"/>
      <c r="AGS12" s="27"/>
      <c r="AGT12" s="25"/>
      <c r="AGU12" s="368"/>
      <c r="AGV12" s="30"/>
      <c r="AGW12" s="19">
        <f t="shared" si="125"/>
        <v>0</v>
      </c>
      <c r="AGY12" s="143"/>
      <c r="AGZ12" s="27"/>
      <c r="AHA12" s="350"/>
      <c r="AHB12" s="143"/>
      <c r="AHC12" s="176"/>
      <c r="AHD12" s="45">
        <f t="shared" si="126"/>
        <v>0</v>
      </c>
      <c r="AHF12" s="143"/>
      <c r="AHG12" s="27"/>
      <c r="AHH12" s="350"/>
      <c r="AHI12" s="143"/>
      <c r="AHJ12" s="176"/>
      <c r="AHK12" s="45">
        <f t="shared" si="127"/>
        <v>0</v>
      </c>
      <c r="AHM12" s="143"/>
      <c r="AHN12" s="27"/>
      <c r="AHO12" s="350"/>
      <c r="AHP12" s="143"/>
      <c r="AHQ12" s="176"/>
      <c r="AHR12" s="45">
        <f t="shared" si="128"/>
        <v>6356.5</v>
      </c>
      <c r="AHT12" s="2"/>
      <c r="AHU12" s="2"/>
      <c r="AHV12" s="17"/>
      <c r="AHW12" s="8"/>
      <c r="AHX12" s="18"/>
      <c r="AHY12" s="19">
        <f t="shared" si="129"/>
        <v>0</v>
      </c>
      <c r="AIA12" s="2"/>
      <c r="AIB12" s="2"/>
      <c r="AIC12" s="17"/>
      <c r="AID12" s="959"/>
      <c r="AIE12" s="18"/>
      <c r="AIF12" s="19">
        <f t="shared" si="130"/>
        <v>0</v>
      </c>
      <c r="AIH12" s="27"/>
      <c r="AII12" s="27"/>
      <c r="AIJ12" s="350"/>
      <c r="AIK12" s="143"/>
      <c r="AIL12" s="176"/>
      <c r="AIM12" s="45">
        <f t="shared" si="131"/>
        <v>0</v>
      </c>
    </row>
    <row r="13" spans="1:924">
      <c r="D13" s="8"/>
      <c r="E13" s="18"/>
      <c r="F13" s="19">
        <f t="shared" si="0"/>
        <v>6630</v>
      </c>
      <c r="H13" s="8"/>
      <c r="I13" s="37"/>
      <c r="J13" s="30"/>
      <c r="K13" s="74"/>
      <c r="L13" s="86"/>
      <c r="M13" s="19">
        <f t="shared" si="1"/>
        <v>0</v>
      </c>
      <c r="O13" s="8">
        <v>41332</v>
      </c>
      <c r="P13" s="37" t="s">
        <v>2268</v>
      </c>
      <c r="Q13" s="30">
        <v>2575.5</v>
      </c>
      <c r="R13" s="8">
        <v>41333</v>
      </c>
      <c r="S13" s="18">
        <v>2575.5</v>
      </c>
      <c r="T13" s="19">
        <f t="shared" si="2"/>
        <v>7539</v>
      </c>
      <c r="V13" s="8">
        <v>41326</v>
      </c>
      <c r="W13" s="37" t="s">
        <v>2269</v>
      </c>
      <c r="X13" s="30">
        <v>1255</v>
      </c>
      <c r="Y13" s="8"/>
      <c r="Z13" s="18"/>
      <c r="AA13" s="19">
        <f t="shared" si="3"/>
        <v>1255</v>
      </c>
      <c r="AC13" s="8"/>
      <c r="AD13" s="37"/>
      <c r="AE13" s="30"/>
      <c r="AF13" s="8"/>
      <c r="AG13" s="18"/>
      <c r="AH13" s="19">
        <f t="shared" si="4"/>
        <v>0</v>
      </c>
      <c r="AJ13" s="928">
        <v>39869</v>
      </c>
      <c r="AK13" s="2" t="s">
        <v>2270</v>
      </c>
      <c r="AL13" s="17">
        <v>2671.5</v>
      </c>
      <c r="AM13" s="8"/>
      <c r="AN13" s="18"/>
      <c r="AO13" s="19">
        <f t="shared" si="5"/>
        <v>14526.1</v>
      </c>
      <c r="AQ13" s="577">
        <v>39790</v>
      </c>
      <c r="AR13" s="2" t="s">
        <v>2271</v>
      </c>
      <c r="AS13" s="17">
        <v>0</v>
      </c>
      <c r="AT13" s="8" t="s">
        <v>2272</v>
      </c>
      <c r="AU13" s="18"/>
      <c r="AV13" s="19">
        <f t="shared" si="6"/>
        <v>18830.04</v>
      </c>
      <c r="AX13" s="143"/>
      <c r="AY13" s="27"/>
      <c r="AZ13" s="25"/>
      <c r="BA13" s="143"/>
      <c r="BB13" s="30"/>
      <c r="BC13" s="19">
        <f t="shared" si="7"/>
        <v>0</v>
      </c>
      <c r="BE13" s="576"/>
      <c r="BF13" s="27"/>
      <c r="BG13" s="25"/>
      <c r="BH13" s="54"/>
      <c r="BI13" s="30"/>
      <c r="BJ13" s="19">
        <f t="shared" si="8"/>
        <v>3954.6</v>
      </c>
      <c r="BL13" s="143">
        <v>41307</v>
      </c>
      <c r="BM13" s="27" t="s">
        <v>2273</v>
      </c>
      <c r="BN13" s="25">
        <v>6561</v>
      </c>
      <c r="BO13" s="948">
        <v>41312</v>
      </c>
      <c r="BP13" s="30">
        <v>6561</v>
      </c>
      <c r="BQ13" s="19">
        <f t="shared" si="9"/>
        <v>-5189.5</v>
      </c>
      <c r="BS13" s="143"/>
      <c r="BT13" s="27"/>
      <c r="BU13" s="25"/>
      <c r="BV13" s="948"/>
      <c r="BW13" s="30"/>
      <c r="BX13" s="19">
        <f t="shared" si="10"/>
        <v>0</v>
      </c>
      <c r="BZ13" s="143"/>
      <c r="CA13" s="27"/>
      <c r="CB13" s="44"/>
      <c r="CC13" s="53"/>
      <c r="CD13" s="44"/>
      <c r="CE13" s="19">
        <f t="shared" si="132"/>
        <v>0</v>
      </c>
      <c r="CG13" s="143"/>
      <c r="CH13" s="141"/>
      <c r="CI13" s="44"/>
      <c r="CJ13" s="54"/>
      <c r="CK13" s="44"/>
      <c r="CL13" s="19">
        <f t="shared" si="133"/>
        <v>0</v>
      </c>
      <c r="CN13" s="143"/>
      <c r="CO13" s="141"/>
      <c r="CP13" s="44"/>
      <c r="CQ13" s="54"/>
      <c r="CR13" s="44"/>
      <c r="CS13" s="19">
        <f t="shared" si="134"/>
        <v>0</v>
      </c>
      <c r="CU13" s="143"/>
      <c r="CV13" s="141"/>
      <c r="CW13" s="44"/>
      <c r="CX13" s="54"/>
      <c r="CY13" s="44"/>
      <c r="CZ13" s="19">
        <f t="shared" si="135"/>
        <v>0</v>
      </c>
      <c r="DB13" s="143"/>
      <c r="DC13" s="141"/>
      <c r="DD13" s="44"/>
      <c r="DE13" s="54"/>
      <c r="DF13" s="44"/>
      <c r="DG13" s="19">
        <f t="shared" si="136"/>
        <v>0</v>
      </c>
      <c r="DI13" s="34"/>
      <c r="DJ13" s="2"/>
      <c r="DK13" s="17"/>
      <c r="DL13" s="74"/>
      <c r="DM13" s="356"/>
      <c r="DN13" s="19">
        <f t="shared" si="16"/>
        <v>0</v>
      </c>
      <c r="DP13" s="8"/>
      <c r="DQ13" s="2"/>
      <c r="DR13" s="17"/>
      <c r="DS13" s="8"/>
      <c r="DT13" s="18"/>
      <c r="DU13" s="19">
        <f t="shared" si="17"/>
        <v>1368</v>
      </c>
      <c r="DW13" s="2"/>
      <c r="DX13" s="2"/>
      <c r="DY13" s="17"/>
      <c r="DZ13" s="8"/>
      <c r="EA13" s="18"/>
      <c r="EB13" s="19">
        <f t="shared" si="18"/>
        <v>0</v>
      </c>
      <c r="ED13" s="2"/>
      <c r="EE13" s="2"/>
      <c r="EF13" s="17"/>
      <c r="EG13" s="8"/>
      <c r="EH13" s="18"/>
      <c r="EI13" s="19">
        <f t="shared" si="19"/>
        <v>0</v>
      </c>
      <c r="EK13" s="2"/>
      <c r="EL13" s="2"/>
      <c r="EM13" s="17"/>
      <c r="EN13" s="8"/>
      <c r="EO13" s="18"/>
      <c r="EP13" s="19">
        <f t="shared" si="20"/>
        <v>-8.0000000000040927E-2</v>
      </c>
      <c r="ER13" s="8">
        <v>41314</v>
      </c>
      <c r="ES13" s="2" t="s">
        <v>2274</v>
      </c>
      <c r="ET13" s="25">
        <v>1616</v>
      </c>
      <c r="EU13" s="8">
        <v>41314</v>
      </c>
      <c r="EV13" s="18">
        <v>1616</v>
      </c>
      <c r="EW13" s="19">
        <f t="shared" si="21"/>
        <v>0</v>
      </c>
      <c r="EY13" s="8"/>
      <c r="EZ13" s="2"/>
      <c r="FA13" s="17"/>
      <c r="FB13" s="8"/>
      <c r="FC13" s="18"/>
      <c r="FD13" s="19">
        <f t="shared" si="22"/>
        <v>0</v>
      </c>
      <c r="FF13" s="2"/>
      <c r="FG13" s="2"/>
      <c r="FH13" s="17"/>
      <c r="FI13" s="8"/>
      <c r="FJ13" s="18"/>
      <c r="FK13" s="19">
        <f t="shared" si="23"/>
        <v>5020</v>
      </c>
      <c r="FM13" s="8"/>
      <c r="FN13" s="2"/>
      <c r="FO13" s="17"/>
      <c r="FP13" s="8"/>
      <c r="FQ13" s="18"/>
      <c r="FR13" s="19">
        <f t="shared" si="24"/>
        <v>0</v>
      </c>
      <c r="FT13" s="807"/>
      <c r="FU13" s="793"/>
      <c r="FV13" s="794"/>
      <c r="FW13" s="807"/>
      <c r="FX13" s="814"/>
      <c r="FY13" s="811">
        <f t="shared" si="25"/>
        <v>0</v>
      </c>
      <c r="GA13" s="143">
        <v>41313</v>
      </c>
      <c r="GB13" s="72" t="s">
        <v>2275</v>
      </c>
      <c r="GC13" s="25">
        <v>622</v>
      </c>
      <c r="GD13" s="143">
        <v>41313</v>
      </c>
      <c r="GE13" s="30">
        <v>622</v>
      </c>
      <c r="GF13" s="19">
        <f t="shared" si="26"/>
        <v>0</v>
      </c>
      <c r="GH13" s="143"/>
      <c r="GI13" s="27"/>
      <c r="GJ13" s="25"/>
      <c r="GK13" s="53"/>
      <c r="GL13" s="30"/>
      <c r="GM13" s="19">
        <f t="shared" si="27"/>
        <v>0</v>
      </c>
      <c r="GO13" s="143"/>
      <c r="GP13" s="141"/>
      <c r="GQ13" s="25"/>
      <c r="GR13" s="143"/>
      <c r="GS13" s="30"/>
      <c r="GT13" s="19">
        <f t="shared" si="28"/>
        <v>0</v>
      </c>
      <c r="GV13" s="8"/>
      <c r="GW13" s="2"/>
      <c r="GX13" s="17"/>
      <c r="GY13" s="143"/>
      <c r="GZ13" s="18"/>
      <c r="HA13" s="19">
        <f t="shared" si="29"/>
        <v>0</v>
      </c>
      <c r="HC13" s="8"/>
      <c r="HD13" s="2"/>
      <c r="HE13" s="17"/>
      <c r="HF13" s="143"/>
      <c r="HG13" s="18"/>
      <c r="HH13" s="19">
        <f t="shared" si="30"/>
        <v>0</v>
      </c>
      <c r="HJ13" s="8"/>
      <c r="HK13" s="2"/>
      <c r="HL13" s="17"/>
      <c r="HM13" s="143"/>
      <c r="HN13" s="18"/>
      <c r="HO13" s="19">
        <f t="shared" si="31"/>
        <v>0</v>
      </c>
      <c r="HQ13" s="8"/>
      <c r="HR13" s="2"/>
      <c r="HS13" s="17"/>
      <c r="HT13" s="143"/>
      <c r="HU13" s="18"/>
      <c r="HV13" s="19">
        <f t="shared" si="32"/>
        <v>0</v>
      </c>
      <c r="HX13" s="8"/>
      <c r="HY13" s="2"/>
      <c r="HZ13" s="17"/>
      <c r="IA13" s="143"/>
      <c r="IB13" s="18"/>
      <c r="IC13" s="19">
        <f t="shared" si="33"/>
        <v>0</v>
      </c>
      <c r="IE13" s="366"/>
      <c r="IF13" s="27"/>
      <c r="IG13" s="25"/>
      <c r="IH13" s="143"/>
      <c r="II13" s="30"/>
      <c r="IJ13" s="19">
        <f t="shared" si="34"/>
        <v>0</v>
      </c>
      <c r="IL13" s="655"/>
      <c r="IM13" s="37"/>
      <c r="IN13" s="30"/>
      <c r="IO13" s="8"/>
      <c r="IP13" s="18"/>
      <c r="IQ13" s="115">
        <f t="shared" si="35"/>
        <v>22352.5</v>
      </c>
      <c r="IS13" s="8"/>
      <c r="IT13" s="2"/>
      <c r="IU13" s="17"/>
      <c r="IV13" s="143"/>
      <c r="IW13" s="18"/>
      <c r="IX13" s="45">
        <f t="shared" si="36"/>
        <v>0</v>
      </c>
      <c r="IZ13" s="8"/>
      <c r="JA13" s="2"/>
      <c r="JB13" s="17"/>
      <c r="JC13" s="143"/>
      <c r="JD13" s="18"/>
      <c r="JE13" s="45">
        <f t="shared" si="37"/>
        <v>0</v>
      </c>
      <c r="JG13" s="8"/>
      <c r="JH13" s="2"/>
      <c r="JI13" s="17"/>
      <c r="JJ13" s="143"/>
      <c r="JK13" s="18"/>
      <c r="JL13" s="45">
        <f t="shared" si="38"/>
        <v>0</v>
      </c>
      <c r="JN13" s="8"/>
      <c r="JO13" s="37"/>
      <c r="JP13" s="30"/>
      <c r="JQ13" s="8"/>
      <c r="JR13" s="18"/>
      <c r="JS13" s="115">
        <f t="shared" si="39"/>
        <v>0</v>
      </c>
      <c r="JU13" s="8"/>
      <c r="JV13" s="37"/>
      <c r="JW13" s="30"/>
      <c r="JX13" s="8"/>
      <c r="JY13" s="18"/>
      <c r="JZ13" s="115">
        <f t="shared" si="40"/>
        <v>0</v>
      </c>
      <c r="KB13" s="74">
        <v>41312</v>
      </c>
      <c r="KC13" s="37" t="s">
        <v>2276</v>
      </c>
      <c r="KD13" s="30">
        <v>1900</v>
      </c>
      <c r="KE13" s="8">
        <v>41312</v>
      </c>
      <c r="KF13" s="18">
        <v>1900</v>
      </c>
      <c r="KG13" s="115">
        <f t="shared" si="41"/>
        <v>0</v>
      </c>
      <c r="KI13" s="34">
        <v>41316</v>
      </c>
      <c r="KJ13" s="37" t="s">
        <v>2277</v>
      </c>
      <c r="KK13" s="30">
        <v>577.5</v>
      </c>
      <c r="KL13" s="8">
        <v>41316</v>
      </c>
      <c r="KM13" s="18">
        <v>577.5</v>
      </c>
      <c r="KN13" s="115">
        <f t="shared" si="42"/>
        <v>0</v>
      </c>
      <c r="KP13" s="8"/>
      <c r="KQ13" s="37"/>
      <c r="KR13" s="30"/>
      <c r="KS13" s="8"/>
      <c r="KT13" s="18"/>
      <c r="KU13" s="115">
        <f t="shared" si="43"/>
        <v>0</v>
      </c>
      <c r="KW13" s="8"/>
      <c r="KX13" s="37"/>
      <c r="KY13" s="30"/>
      <c r="KZ13" s="8"/>
      <c r="LA13" s="18"/>
      <c r="LB13" s="115">
        <f t="shared" si="44"/>
        <v>0</v>
      </c>
      <c r="LD13" s="8"/>
      <c r="LE13" s="37"/>
      <c r="LF13" s="30"/>
      <c r="LG13" s="8"/>
      <c r="LH13" s="18"/>
      <c r="LI13" s="115">
        <f t="shared" si="45"/>
        <v>0</v>
      </c>
      <c r="LK13" s="8"/>
      <c r="LL13" s="37"/>
      <c r="LM13" s="30"/>
      <c r="LN13" s="8"/>
      <c r="LO13" s="18"/>
      <c r="LP13" s="115">
        <f t="shared" si="46"/>
        <v>0</v>
      </c>
      <c r="LR13" s="1"/>
      <c r="LS13" s="37"/>
      <c r="LT13" s="30"/>
      <c r="LU13" s="8"/>
      <c r="LV13" s="18"/>
      <c r="LW13" s="19">
        <f t="shared" si="47"/>
        <v>0</v>
      </c>
      <c r="LY13" s="1"/>
      <c r="LZ13" s="37"/>
      <c r="MA13" s="30"/>
      <c r="MB13" s="8"/>
      <c r="MC13" s="18"/>
      <c r="MD13" s="19">
        <f t="shared" si="48"/>
        <v>0</v>
      </c>
      <c r="MF13" s="8"/>
      <c r="MG13" s="2"/>
      <c r="MH13" s="17"/>
      <c r="MI13" s="8"/>
      <c r="MJ13" s="18"/>
      <c r="MK13" s="19">
        <f t="shared" si="49"/>
        <v>0</v>
      </c>
      <c r="MM13" s="2"/>
      <c r="MN13" s="2"/>
      <c r="MO13" s="17"/>
      <c r="MP13" s="8"/>
      <c r="MQ13" s="18"/>
      <c r="MR13" s="19">
        <f t="shared" si="50"/>
        <v>1278</v>
      </c>
      <c r="MT13" s="2"/>
      <c r="MU13" s="2"/>
      <c r="MV13" s="17"/>
      <c r="MW13" s="8"/>
      <c r="MX13" s="18"/>
      <c r="MY13" s="19">
        <f t="shared" si="51"/>
        <v>0</v>
      </c>
      <c r="NA13" s="2"/>
      <c r="NB13" s="2"/>
      <c r="NC13" s="17"/>
      <c r="ND13" s="8"/>
      <c r="NE13" s="18"/>
      <c r="NF13" s="19">
        <f t="shared" si="52"/>
        <v>14527.66</v>
      </c>
      <c r="NH13" s="366">
        <v>41314</v>
      </c>
      <c r="NI13" s="37" t="s">
        <v>2278</v>
      </c>
      <c r="NJ13" s="30">
        <v>818.5</v>
      </c>
      <c r="NK13" s="366">
        <v>41314</v>
      </c>
      <c r="NL13" s="18">
        <v>818.5</v>
      </c>
      <c r="NM13" s="19">
        <f t="shared" si="53"/>
        <v>0</v>
      </c>
      <c r="NO13" s="577"/>
      <c r="NP13" s="78"/>
      <c r="NQ13" s="30"/>
      <c r="NR13" s="74"/>
      <c r="NS13" s="18"/>
      <c r="NT13" s="19">
        <f t="shared" si="54"/>
        <v>0</v>
      </c>
      <c r="NV13" s="8"/>
      <c r="NW13" s="43"/>
      <c r="NX13" s="18"/>
      <c r="NY13" s="74"/>
      <c r="NZ13" s="86"/>
      <c r="OA13" s="19">
        <f t="shared" si="55"/>
        <v>1712</v>
      </c>
      <c r="OC13" s="143">
        <v>41315</v>
      </c>
      <c r="OD13" s="276" t="s">
        <v>2279</v>
      </c>
      <c r="OE13" s="25">
        <v>522</v>
      </c>
      <c r="OF13" s="143">
        <v>41325</v>
      </c>
      <c r="OG13" s="30">
        <v>522</v>
      </c>
      <c r="OH13" s="19">
        <f t="shared" si="56"/>
        <v>0</v>
      </c>
      <c r="OJ13" s="143"/>
      <c r="OK13" s="276"/>
      <c r="OL13" s="25"/>
      <c r="OM13" s="143"/>
      <c r="ON13" s="30"/>
      <c r="OO13" s="19">
        <f t="shared" si="57"/>
        <v>0</v>
      </c>
      <c r="OQ13" s="143"/>
      <c r="OR13" s="276"/>
      <c r="OS13" s="25"/>
      <c r="OT13" s="143"/>
      <c r="OU13" s="30"/>
      <c r="OV13" s="19">
        <f t="shared" si="58"/>
        <v>0</v>
      </c>
      <c r="OX13" s="143"/>
      <c r="OY13" s="276"/>
      <c r="OZ13" s="25"/>
      <c r="PA13" s="143"/>
      <c r="PB13" s="30"/>
      <c r="PC13" s="19">
        <f t="shared" si="59"/>
        <v>0</v>
      </c>
      <c r="PE13" s="8"/>
      <c r="PF13" s="145"/>
      <c r="PG13" s="17"/>
      <c r="PH13" s="8"/>
      <c r="PI13" s="18"/>
      <c r="PJ13" s="19">
        <f t="shared" si="60"/>
        <v>0</v>
      </c>
      <c r="PL13" s="955"/>
      <c r="PM13" s="956"/>
      <c r="PN13" s="957"/>
      <c r="PO13" s="1001"/>
      <c r="PP13" s="957"/>
      <c r="PQ13" s="45">
        <f t="shared" si="61"/>
        <v>22956.84</v>
      </c>
      <c r="PS13" s="8">
        <v>41332</v>
      </c>
      <c r="PT13" s="2" t="s">
        <v>2280</v>
      </c>
      <c r="PU13" s="17">
        <v>128.4</v>
      </c>
      <c r="PV13" s="143">
        <v>41333</v>
      </c>
      <c r="PW13" s="18">
        <v>128.4</v>
      </c>
      <c r="PX13" s="19">
        <f t="shared" si="62"/>
        <v>0</v>
      </c>
      <c r="PZ13" s="577"/>
      <c r="QA13" s="145"/>
      <c r="QB13" s="17"/>
      <c r="QC13" s="143"/>
      <c r="QD13" s="18"/>
      <c r="QE13" s="19">
        <f t="shared" si="63"/>
        <v>0</v>
      </c>
      <c r="QG13" s="8"/>
      <c r="QH13" s="148"/>
      <c r="QI13" s="17"/>
      <c r="QJ13" s="8"/>
      <c r="QK13" s="18"/>
      <c r="QL13" s="19">
        <f t="shared" si="64"/>
        <v>0</v>
      </c>
      <c r="QN13" s="8"/>
      <c r="QO13" s="2"/>
      <c r="QP13" s="17"/>
      <c r="QQ13" s="8"/>
      <c r="QR13" s="18"/>
      <c r="QS13" s="19">
        <f t="shared" si="65"/>
        <v>0</v>
      </c>
      <c r="QU13" s="8"/>
      <c r="QV13" s="2"/>
      <c r="QW13" s="17"/>
      <c r="QX13" s="8"/>
      <c r="QY13" s="18"/>
      <c r="QZ13" s="19">
        <f t="shared" si="66"/>
        <v>0</v>
      </c>
      <c r="RB13" s="2"/>
      <c r="RC13" s="2"/>
      <c r="RD13" s="17"/>
      <c r="RE13" s="8"/>
      <c r="RF13" s="18"/>
      <c r="RG13" s="19">
        <f t="shared" si="67"/>
        <v>0</v>
      </c>
      <c r="RI13" s="793"/>
      <c r="RJ13" s="793"/>
      <c r="RK13" s="794"/>
      <c r="RL13" s="807"/>
      <c r="RM13" s="814"/>
      <c r="RN13" s="811">
        <f t="shared" si="68"/>
        <v>0</v>
      </c>
      <c r="RP13" s="2"/>
      <c r="RQ13" s="2"/>
      <c r="RR13" s="17"/>
      <c r="RS13" s="8"/>
      <c r="RT13" s="18"/>
      <c r="RU13" s="19">
        <f t="shared" si="69"/>
        <v>0</v>
      </c>
      <c r="RW13" s="8">
        <v>41311</v>
      </c>
      <c r="RX13" s="2" t="s">
        <v>2281</v>
      </c>
      <c r="RY13" s="17">
        <v>7055.5</v>
      </c>
      <c r="RZ13" s="8">
        <v>41311</v>
      </c>
      <c r="SA13" s="18">
        <v>7055.5</v>
      </c>
      <c r="SB13" s="19">
        <f t="shared" si="70"/>
        <v>0</v>
      </c>
      <c r="SD13" s="366"/>
      <c r="SE13" s="37"/>
      <c r="SF13" s="30"/>
      <c r="SG13" s="670"/>
      <c r="SH13" s="58"/>
      <c r="SI13" s="45">
        <f t="shared" si="71"/>
        <v>0</v>
      </c>
      <c r="SK13" s="53">
        <v>41326</v>
      </c>
      <c r="SL13" s="315" t="s">
        <v>2282</v>
      </c>
      <c r="SM13" s="30">
        <v>1131</v>
      </c>
      <c r="SN13" s="143">
        <v>41326</v>
      </c>
      <c r="SO13" s="30">
        <v>1131</v>
      </c>
      <c r="SP13" s="19">
        <f t="shared" si="72"/>
        <v>0</v>
      </c>
      <c r="SR13" s="53"/>
      <c r="SS13" s="315"/>
      <c r="ST13" s="30"/>
      <c r="SU13" s="143"/>
      <c r="SV13" s="30"/>
      <c r="SW13" s="19">
        <f t="shared" si="73"/>
        <v>0</v>
      </c>
      <c r="SY13" s="34">
        <v>41321</v>
      </c>
      <c r="SZ13" s="37" t="s">
        <v>2283</v>
      </c>
      <c r="TA13" s="30">
        <v>12332</v>
      </c>
      <c r="TB13" s="53">
        <v>41328</v>
      </c>
      <c r="TC13" s="30">
        <v>12332</v>
      </c>
      <c r="TD13" s="19">
        <f t="shared" si="74"/>
        <v>0</v>
      </c>
      <c r="TF13" s="2"/>
      <c r="TG13" s="2"/>
      <c r="TH13" s="17"/>
      <c r="TI13" s="8"/>
      <c r="TJ13" s="18"/>
      <c r="TK13" s="19">
        <f t="shared" si="75"/>
        <v>0</v>
      </c>
      <c r="TM13" s="143">
        <v>41314</v>
      </c>
      <c r="TN13" s="78" t="s">
        <v>2284</v>
      </c>
      <c r="TO13" s="30">
        <v>68</v>
      </c>
      <c r="TP13" s="54">
        <v>41314</v>
      </c>
      <c r="TQ13" s="30">
        <v>68</v>
      </c>
      <c r="TR13" s="19">
        <f t="shared" si="76"/>
        <v>160</v>
      </c>
      <c r="TT13" s="143"/>
      <c r="TU13" s="78"/>
      <c r="TV13" s="30"/>
      <c r="TW13" s="54"/>
      <c r="TX13" s="30"/>
      <c r="TY13" s="19">
        <f t="shared" si="77"/>
        <v>0</v>
      </c>
      <c r="UA13" s="143"/>
      <c r="UB13" s="27"/>
      <c r="UC13" s="25"/>
      <c r="UD13" s="143"/>
      <c r="UE13" s="30"/>
      <c r="UF13" s="19">
        <f t="shared" si="78"/>
        <v>0</v>
      </c>
      <c r="UH13" s="143"/>
      <c r="UI13" s="27"/>
      <c r="UJ13" s="25"/>
      <c r="UK13" s="143"/>
      <c r="UL13" s="30"/>
      <c r="UM13" s="19">
        <f t="shared" si="79"/>
        <v>0</v>
      </c>
      <c r="UO13" s="143"/>
      <c r="UP13" s="27"/>
      <c r="UQ13" s="25"/>
      <c r="UR13" s="143"/>
      <c r="US13" s="30"/>
      <c r="UT13" s="19">
        <f t="shared" si="80"/>
        <v>7013</v>
      </c>
      <c r="UV13" s="143"/>
      <c r="UW13" s="27"/>
      <c r="UX13" s="25"/>
      <c r="UY13" s="143"/>
      <c r="UZ13" s="30"/>
      <c r="VA13" s="19">
        <f t="shared" si="81"/>
        <v>0</v>
      </c>
      <c r="VC13" s="143"/>
      <c r="VD13" s="27"/>
      <c r="VE13" s="25"/>
      <c r="VF13" s="143"/>
      <c r="VG13" s="30"/>
      <c r="VH13" s="19">
        <f t="shared" si="82"/>
        <v>0</v>
      </c>
      <c r="VJ13" s="386">
        <v>41313</v>
      </c>
      <c r="VK13" s="27" t="s">
        <v>2285</v>
      </c>
      <c r="VL13" s="25">
        <v>4819.5</v>
      </c>
      <c r="VM13" s="368">
        <v>41314</v>
      </c>
      <c r="VN13" s="30">
        <v>4819.5</v>
      </c>
      <c r="VO13" s="19">
        <f t="shared" si="83"/>
        <v>0</v>
      </c>
      <c r="VQ13" s="143"/>
      <c r="VR13" s="27"/>
      <c r="VS13" s="25"/>
      <c r="VT13" s="143"/>
      <c r="VU13" s="30"/>
      <c r="VV13" s="19">
        <f t="shared" si="84"/>
        <v>0</v>
      </c>
      <c r="VX13" s="143"/>
      <c r="VY13" s="27"/>
      <c r="VZ13" s="25"/>
      <c r="WA13" s="143"/>
      <c r="WB13" s="30"/>
      <c r="WC13" s="45">
        <f t="shared" si="85"/>
        <v>0</v>
      </c>
      <c r="WE13" s="2"/>
      <c r="WF13" s="2"/>
      <c r="WG13" s="17"/>
      <c r="WH13" s="8"/>
      <c r="WI13" s="18"/>
      <c r="WJ13" s="19">
        <f t="shared" si="86"/>
        <v>0</v>
      </c>
      <c r="WL13" s="2"/>
      <c r="WM13" s="2"/>
      <c r="WN13" s="17"/>
      <c r="WO13" s="8"/>
      <c r="WP13" s="18"/>
      <c r="WQ13" s="19">
        <f t="shared" si="87"/>
        <v>0</v>
      </c>
      <c r="WS13" s="8">
        <v>39700</v>
      </c>
      <c r="WT13" s="2" t="s">
        <v>2286</v>
      </c>
      <c r="WU13" s="17">
        <v>12630</v>
      </c>
      <c r="WV13" s="143">
        <v>39730</v>
      </c>
      <c r="WW13" s="30">
        <v>12630</v>
      </c>
      <c r="WX13" s="19">
        <f t="shared" si="88"/>
        <v>38421</v>
      </c>
      <c r="WZ13" s="8"/>
      <c r="XA13" s="148"/>
      <c r="XB13" s="17"/>
      <c r="XC13" s="8"/>
      <c r="XD13" s="18"/>
      <c r="XE13" s="19">
        <f t="shared" si="89"/>
        <v>0</v>
      </c>
      <c r="XG13" s="8"/>
      <c r="XH13" s="37"/>
      <c r="XI13" s="30"/>
      <c r="XJ13" s="8"/>
      <c r="XK13" s="58"/>
      <c r="XL13" s="19">
        <f t="shared" si="90"/>
        <v>0</v>
      </c>
      <c r="XN13" s="8">
        <v>41324</v>
      </c>
      <c r="XO13" s="38" t="s">
        <v>2287</v>
      </c>
      <c r="XP13" s="17">
        <v>986</v>
      </c>
      <c r="XQ13" s="8">
        <v>41324</v>
      </c>
      <c r="XR13" s="18">
        <v>986</v>
      </c>
      <c r="XS13" s="19">
        <f t="shared" si="91"/>
        <v>0</v>
      </c>
      <c r="XU13" s="8"/>
      <c r="XV13" s="2"/>
      <c r="XW13" s="17"/>
      <c r="XX13" s="8"/>
      <c r="XY13" s="18"/>
      <c r="XZ13" s="19">
        <f t="shared" si="92"/>
        <v>0</v>
      </c>
      <c r="YB13" s="577">
        <v>41314</v>
      </c>
      <c r="YC13" s="2" t="s">
        <v>2288</v>
      </c>
      <c r="YD13" s="17">
        <v>4066</v>
      </c>
      <c r="YE13" s="577">
        <v>41314</v>
      </c>
      <c r="YF13" s="17">
        <v>4066</v>
      </c>
      <c r="YG13" s="19">
        <f t="shared" si="93"/>
        <v>5626</v>
      </c>
      <c r="YI13" s="577"/>
      <c r="YK13" s="17"/>
      <c r="YL13" s="366"/>
      <c r="YM13" s="18"/>
      <c r="YN13" s="19">
        <f t="shared" si="94"/>
        <v>0</v>
      </c>
      <c r="YP13" s="366"/>
      <c r="YQ13" s="2"/>
      <c r="YR13" s="3"/>
      <c r="YS13" s="972"/>
      <c r="YT13" s="18"/>
      <c r="YU13" s="19">
        <f t="shared" si="95"/>
        <v>0</v>
      </c>
      <c r="YW13" s="8"/>
      <c r="YX13" s="39"/>
      <c r="YY13" s="3"/>
      <c r="YZ13" s="36"/>
      <c r="ZA13" s="18"/>
      <c r="ZB13" s="19">
        <f t="shared" si="96"/>
        <v>0</v>
      </c>
      <c r="ZD13" s="8"/>
      <c r="ZE13" s="2"/>
      <c r="ZF13" s="25"/>
      <c r="ZG13" s="8"/>
      <c r="ZH13" s="18"/>
      <c r="ZI13" s="19">
        <f t="shared" si="97"/>
        <v>0</v>
      </c>
      <c r="ZK13" s="807"/>
      <c r="ZL13" s="793"/>
      <c r="ZM13" s="794"/>
      <c r="ZN13" s="807"/>
      <c r="ZO13" s="814"/>
      <c r="ZP13" s="811">
        <f t="shared" si="98"/>
        <v>0</v>
      </c>
      <c r="ZU13" s="8"/>
      <c r="ZV13" s="18"/>
      <c r="ZW13" s="19">
        <f t="shared" si="99"/>
        <v>0</v>
      </c>
      <c r="AAB13" s="8"/>
      <c r="AAC13" s="18"/>
      <c r="AAD13" s="19">
        <f t="shared" si="100"/>
        <v>0</v>
      </c>
      <c r="AAI13" s="8"/>
      <c r="AAJ13" s="18"/>
      <c r="AAK13" s="19">
        <f t="shared" si="101"/>
        <v>0</v>
      </c>
      <c r="AAM13" s="386">
        <v>41312</v>
      </c>
      <c r="AAN13" s="27" t="s">
        <v>2289</v>
      </c>
      <c r="AAO13" s="25">
        <v>5423</v>
      </c>
      <c r="AAP13" s="386">
        <v>41315</v>
      </c>
      <c r="AAQ13" s="25">
        <v>5423</v>
      </c>
      <c r="AAR13" s="19">
        <f t="shared" si="102"/>
        <v>-307.5</v>
      </c>
      <c r="AAT13" s="143">
        <v>41301</v>
      </c>
      <c r="AAU13" s="315" t="s">
        <v>2290</v>
      </c>
      <c r="AAV13" s="30">
        <v>2760</v>
      </c>
      <c r="AAW13" s="54">
        <v>41310</v>
      </c>
      <c r="AAX13" s="30">
        <v>2760</v>
      </c>
      <c r="AAY13" s="19">
        <f t="shared" si="103"/>
        <v>0</v>
      </c>
      <c r="ABA13" s="8"/>
      <c r="ABB13" s="37"/>
      <c r="ABC13" s="3"/>
      <c r="ABD13" s="983"/>
      <c r="ABE13" s="30"/>
      <c r="ABF13" s="19">
        <f t="shared" si="104"/>
        <v>22087</v>
      </c>
      <c r="ABH13" s="2"/>
      <c r="ABI13" s="2"/>
      <c r="ABJ13" s="17"/>
      <c r="ABK13" s="8"/>
      <c r="ABL13" s="18"/>
      <c r="ABM13" s="19">
        <f t="shared" si="105"/>
        <v>0</v>
      </c>
      <c r="ABO13" s="2"/>
      <c r="ABP13" s="2"/>
      <c r="ABQ13" s="17"/>
      <c r="ABR13" s="8"/>
      <c r="ABS13" s="18"/>
      <c r="ABT13" s="19">
        <f t="shared" si="106"/>
        <v>0</v>
      </c>
      <c r="ABV13" s="2"/>
      <c r="ABW13" s="2"/>
      <c r="ABX13" s="17"/>
      <c r="ABY13" s="8"/>
      <c r="ABZ13" s="18"/>
      <c r="ACA13" s="19">
        <f t="shared" si="107"/>
        <v>0</v>
      </c>
      <c r="ACC13" s="2"/>
      <c r="ACD13" s="2"/>
      <c r="ACE13" s="17"/>
      <c r="ACF13" s="8"/>
      <c r="ACG13" s="18"/>
      <c r="ACH13" s="19">
        <f t="shared" si="108"/>
        <v>0</v>
      </c>
      <c r="ACJ13" s="8"/>
      <c r="ACK13" s="2"/>
      <c r="ACL13" s="17"/>
      <c r="ACM13" s="143"/>
      <c r="ACN13" s="18"/>
      <c r="ACO13" s="19">
        <f t="shared" si="109"/>
        <v>0</v>
      </c>
      <c r="ACQ13" s="8"/>
      <c r="ACR13" s="2"/>
      <c r="ACS13" s="17"/>
      <c r="ACT13" s="143"/>
      <c r="ACU13" s="18"/>
      <c r="ACV13" s="19">
        <f t="shared" si="110"/>
        <v>0</v>
      </c>
      <c r="ACX13" s="8"/>
      <c r="ACY13" s="2"/>
      <c r="ACZ13" s="17"/>
      <c r="ADA13" s="143"/>
      <c r="ADB13" s="18"/>
      <c r="ADC13" s="19">
        <f t="shared" si="111"/>
        <v>0</v>
      </c>
      <c r="ADE13" s="8"/>
      <c r="ADF13" s="2"/>
      <c r="ADG13" s="17"/>
      <c r="ADH13" s="8"/>
      <c r="ADI13" s="18"/>
      <c r="ADJ13" s="19">
        <f t="shared" si="112"/>
        <v>0</v>
      </c>
      <c r="ADL13" s="8">
        <v>41288</v>
      </c>
      <c r="ADM13" s="2" t="s">
        <v>2291</v>
      </c>
      <c r="ADN13" s="17">
        <v>300</v>
      </c>
      <c r="ADO13" s="8"/>
      <c r="ADP13" s="18"/>
      <c r="ADQ13" s="19">
        <f t="shared" si="113"/>
        <v>3695</v>
      </c>
      <c r="ADS13" s="575"/>
      <c r="ADT13" s="27"/>
      <c r="ADU13" s="25"/>
      <c r="ADV13" s="143"/>
      <c r="ADW13" s="30"/>
      <c r="ADX13" s="19">
        <f t="shared" si="114"/>
        <v>0</v>
      </c>
      <c r="ADZ13" s="8">
        <v>39801</v>
      </c>
      <c r="AEA13" s="236" t="s">
        <v>2292</v>
      </c>
      <c r="AEB13" s="17">
        <v>2897</v>
      </c>
      <c r="AEC13" s="69">
        <v>39848</v>
      </c>
      <c r="AED13" s="25"/>
      <c r="AEE13" s="19">
        <f t="shared" si="115"/>
        <v>9696</v>
      </c>
      <c r="AEG13" s="8">
        <v>41328</v>
      </c>
      <c r="AEH13" s="2" t="s">
        <v>2293</v>
      </c>
      <c r="AEI13" s="17">
        <v>2120.4</v>
      </c>
      <c r="AEJ13" s="8">
        <v>41330</v>
      </c>
      <c r="AEK13" s="18">
        <v>212045</v>
      </c>
      <c r="AEL13" s="19">
        <f t="shared" si="116"/>
        <v>-209652.6</v>
      </c>
      <c r="AEN13" s="34"/>
      <c r="AEO13" s="37"/>
      <c r="AEP13" s="30"/>
      <c r="AEQ13" s="8"/>
      <c r="AER13" s="18"/>
      <c r="AES13" s="19">
        <f t="shared" si="117"/>
        <v>0</v>
      </c>
      <c r="AEU13" s="8">
        <v>41329</v>
      </c>
      <c r="AEV13" s="37" t="s">
        <v>2294</v>
      </c>
      <c r="AEW13" s="30">
        <v>7026.72</v>
      </c>
      <c r="AEX13" s="8">
        <v>41329</v>
      </c>
      <c r="AEY13" s="18">
        <v>7026.72</v>
      </c>
      <c r="AEZ13" s="19">
        <f t="shared" si="118"/>
        <v>0</v>
      </c>
      <c r="AFB13" s="8"/>
      <c r="AFC13" s="2"/>
      <c r="AFD13" s="17"/>
      <c r="AFE13" s="8"/>
      <c r="AFF13" s="18"/>
      <c r="AFG13" s="19">
        <f t="shared" si="119"/>
        <v>6938</v>
      </c>
      <c r="AFI13" s="443"/>
      <c r="AFJ13" s="27"/>
      <c r="AFK13" s="25"/>
      <c r="AFL13" s="143"/>
      <c r="AFM13" s="30"/>
      <c r="AFN13" s="19">
        <f t="shared" si="120"/>
        <v>0</v>
      </c>
      <c r="AFP13" s="443"/>
      <c r="AFQ13" s="27"/>
      <c r="AFR13" s="25"/>
      <c r="AFS13" s="575"/>
      <c r="AFT13" s="30"/>
      <c r="AFU13" s="19">
        <f t="shared" si="121"/>
        <v>0</v>
      </c>
      <c r="AFW13" s="368"/>
      <c r="AFX13" s="2"/>
      <c r="AFY13" s="17"/>
      <c r="AFZ13" s="366"/>
      <c r="AGA13" s="18"/>
      <c r="AGB13" s="19">
        <f t="shared" si="122"/>
        <v>0</v>
      </c>
      <c r="AGD13" s="368">
        <v>41328</v>
      </c>
      <c r="AGE13" s="2" t="s">
        <v>2295</v>
      </c>
      <c r="AGF13" s="17">
        <v>1215.56</v>
      </c>
      <c r="AGG13" s="366">
        <v>41328</v>
      </c>
      <c r="AGH13" s="18">
        <v>1215.56</v>
      </c>
      <c r="AGI13" s="19">
        <f t="shared" si="123"/>
        <v>0</v>
      </c>
      <c r="AGK13" s="368">
        <v>41313</v>
      </c>
      <c r="AGL13" s="2" t="s">
        <v>2296</v>
      </c>
      <c r="AGM13" s="17">
        <v>975</v>
      </c>
      <c r="AGN13" s="366">
        <v>41313</v>
      </c>
      <c r="AGO13" s="18">
        <v>975</v>
      </c>
      <c r="AGP13" s="19">
        <f t="shared" si="124"/>
        <v>0</v>
      </c>
      <c r="AGR13" s="368"/>
      <c r="AGS13" s="2"/>
      <c r="AGT13" s="17"/>
      <c r="AGU13" s="366"/>
      <c r="AGV13" s="18"/>
      <c r="AGW13" s="19">
        <f t="shared" si="125"/>
        <v>0</v>
      </c>
      <c r="AGY13" s="27"/>
      <c r="AGZ13" s="27"/>
      <c r="AHA13" s="350"/>
      <c r="AHB13" s="143"/>
      <c r="AHC13" s="30"/>
      <c r="AHD13" s="45">
        <f t="shared" si="126"/>
        <v>0</v>
      </c>
      <c r="AHF13" s="27"/>
      <c r="AHG13" s="27"/>
      <c r="AHH13" s="350"/>
      <c r="AHI13" s="143"/>
      <c r="AHJ13" s="30"/>
      <c r="AHK13" s="45">
        <f t="shared" si="127"/>
        <v>0</v>
      </c>
      <c r="AHM13" s="27"/>
      <c r="AHN13" s="27"/>
      <c r="AHO13" s="350"/>
      <c r="AHP13" s="143"/>
      <c r="AHQ13" s="30"/>
      <c r="AHR13" s="45">
        <f t="shared" si="128"/>
        <v>6356.5</v>
      </c>
      <c r="AHT13" s="2"/>
      <c r="AHU13" s="2"/>
      <c r="AHV13" s="17"/>
      <c r="AHW13" s="8"/>
      <c r="AHX13" s="18"/>
      <c r="AHY13" s="19">
        <f t="shared" si="129"/>
        <v>0</v>
      </c>
      <c r="AIA13" s="2"/>
      <c r="AIB13" s="2"/>
      <c r="AIC13" s="17"/>
      <c r="AID13" s="959"/>
      <c r="AIE13" s="18"/>
      <c r="AIF13" s="19">
        <f t="shared" si="130"/>
        <v>0</v>
      </c>
      <c r="AIH13" s="27"/>
      <c r="AII13" s="27"/>
      <c r="AIJ13" s="350"/>
      <c r="AIK13" s="143"/>
      <c r="AIL13" s="30"/>
      <c r="AIM13" s="45">
        <f t="shared" si="131"/>
        <v>0</v>
      </c>
    </row>
    <row r="14" spans="1:924">
      <c r="A14" s="1"/>
      <c r="C14" s="337"/>
      <c r="D14" s="8"/>
      <c r="E14" s="18"/>
      <c r="F14" s="19">
        <f t="shared" si="0"/>
        <v>6630</v>
      </c>
      <c r="H14" s="8"/>
      <c r="I14" s="37"/>
      <c r="J14" s="30"/>
      <c r="K14" s="74"/>
      <c r="L14" s="86"/>
      <c r="M14" s="19">
        <f t="shared" si="1"/>
        <v>0</v>
      </c>
      <c r="O14" s="8"/>
      <c r="P14" s="37"/>
      <c r="Q14" s="30"/>
      <c r="R14" s="8"/>
      <c r="S14" s="18"/>
      <c r="T14" s="19">
        <f t="shared" si="2"/>
        <v>7539</v>
      </c>
      <c r="V14" s="8"/>
      <c r="W14" s="37"/>
      <c r="X14" s="30"/>
      <c r="Y14" s="8"/>
      <c r="Z14" s="18"/>
      <c r="AA14" s="19">
        <f t="shared" si="3"/>
        <v>1255</v>
      </c>
      <c r="AC14" s="8"/>
      <c r="AD14" s="37"/>
      <c r="AE14" s="30"/>
      <c r="AF14" s="8"/>
      <c r="AG14" s="18"/>
      <c r="AH14" s="19">
        <f t="shared" si="4"/>
        <v>0</v>
      </c>
      <c r="AJ14" s="928">
        <v>39876</v>
      </c>
      <c r="AK14" s="2" t="s">
        <v>2297</v>
      </c>
      <c r="AL14" s="17">
        <v>2580.5</v>
      </c>
      <c r="AM14" s="8">
        <v>39880</v>
      </c>
      <c r="AN14" s="18">
        <v>2580.5</v>
      </c>
      <c r="AO14" s="19">
        <f t="shared" si="5"/>
        <v>14526.099999999999</v>
      </c>
      <c r="AP14" s="771" t="s">
        <v>78</v>
      </c>
      <c r="AQ14" s="577">
        <v>39795</v>
      </c>
      <c r="AR14" s="2" t="s">
        <v>2298</v>
      </c>
      <c r="AS14" s="17">
        <v>5228</v>
      </c>
      <c r="AT14" s="8"/>
      <c r="AU14" s="18"/>
      <c r="AV14" s="19">
        <f t="shared" si="6"/>
        <v>24058.04</v>
      </c>
      <c r="AX14" s="143"/>
      <c r="AY14" s="27"/>
      <c r="AZ14" s="25"/>
      <c r="BA14" s="143"/>
      <c r="BB14" s="30"/>
      <c r="BC14" s="19">
        <f t="shared" si="7"/>
        <v>0</v>
      </c>
      <c r="BE14" s="670"/>
      <c r="BF14" s="27"/>
      <c r="BG14" s="94"/>
      <c r="BH14" s="54"/>
      <c r="BI14" s="30"/>
      <c r="BJ14" s="19">
        <f t="shared" si="8"/>
        <v>3954.6</v>
      </c>
      <c r="BL14" s="143">
        <v>41309</v>
      </c>
      <c r="BM14" s="27" t="s">
        <v>2299</v>
      </c>
      <c r="BN14" s="25">
        <v>4288.5</v>
      </c>
      <c r="BO14" s="948">
        <v>41309</v>
      </c>
      <c r="BP14" s="30">
        <v>4288.5</v>
      </c>
      <c r="BQ14" s="19">
        <f t="shared" si="9"/>
        <v>-5189.5</v>
      </c>
      <c r="BS14" s="143"/>
      <c r="BT14" s="27"/>
      <c r="BU14" s="25"/>
      <c r="BV14" s="948"/>
      <c r="BW14" s="30"/>
      <c r="BX14" s="19">
        <f t="shared" si="10"/>
        <v>0</v>
      </c>
      <c r="BZ14" s="143"/>
      <c r="CA14" s="27"/>
      <c r="CB14" s="44"/>
      <c r="CC14" s="54"/>
      <c r="CD14" s="44"/>
      <c r="CE14" s="19">
        <f t="shared" si="132"/>
        <v>0</v>
      </c>
      <c r="CG14" s="143"/>
      <c r="CH14" s="141"/>
      <c r="CI14" s="44"/>
      <c r="CJ14" s="54"/>
      <c r="CK14" s="44"/>
      <c r="CL14" s="19">
        <f t="shared" si="133"/>
        <v>0</v>
      </c>
      <c r="CN14" s="143"/>
      <c r="CO14" s="141"/>
      <c r="CP14" s="44"/>
      <c r="CQ14" s="54"/>
      <c r="CR14" s="44"/>
      <c r="CS14" s="19">
        <f t="shared" si="134"/>
        <v>0</v>
      </c>
      <c r="CU14" s="143"/>
      <c r="CV14" s="141"/>
      <c r="CW14" s="44"/>
      <c r="CX14" s="54"/>
      <c r="CY14" s="44"/>
      <c r="CZ14" s="19">
        <f t="shared" si="135"/>
        <v>0</v>
      </c>
      <c r="DB14" s="143"/>
      <c r="DC14" s="141"/>
      <c r="DD14" s="44"/>
      <c r="DE14" s="54"/>
      <c r="DF14" s="44"/>
      <c r="DG14" s="19">
        <f t="shared" si="136"/>
        <v>0</v>
      </c>
      <c r="DI14" s="8"/>
      <c r="DJ14" s="37"/>
      <c r="DK14" s="25"/>
      <c r="DL14" s="74"/>
      <c r="DM14" s="94"/>
      <c r="DN14" s="19">
        <f t="shared" si="16"/>
        <v>0</v>
      </c>
      <c r="DP14" s="8"/>
      <c r="DQ14" s="2"/>
      <c r="DR14" s="17"/>
      <c r="DS14" s="8"/>
      <c r="DT14" s="18"/>
      <c r="DU14" s="19">
        <f t="shared" si="17"/>
        <v>1368</v>
      </c>
      <c r="DW14" s="2"/>
      <c r="DX14" s="2"/>
      <c r="DY14" s="17"/>
      <c r="DZ14" s="8"/>
      <c r="EA14" s="18"/>
      <c r="EB14" s="19">
        <f t="shared" si="18"/>
        <v>0</v>
      </c>
      <c r="ED14" s="2"/>
      <c r="EE14" s="2"/>
      <c r="EF14" s="17"/>
      <c r="EG14" s="8"/>
      <c r="EH14" s="18"/>
      <c r="EI14" s="19">
        <f t="shared" si="19"/>
        <v>0</v>
      </c>
      <c r="EK14" s="2"/>
      <c r="EL14" s="2"/>
      <c r="EM14" s="17"/>
      <c r="EN14" s="8"/>
      <c r="EO14" s="18"/>
      <c r="EP14" s="19">
        <f t="shared" si="20"/>
        <v>-8.0000000000040927E-2</v>
      </c>
      <c r="ER14" s="8">
        <v>41315</v>
      </c>
      <c r="ES14" s="2" t="s">
        <v>2300</v>
      </c>
      <c r="ET14" s="17">
        <v>1365</v>
      </c>
      <c r="EU14" s="8">
        <v>41315</v>
      </c>
      <c r="EV14" s="18">
        <v>1365</v>
      </c>
      <c r="EW14" s="19">
        <f t="shared" si="21"/>
        <v>0</v>
      </c>
      <c r="EY14" s="8"/>
      <c r="EZ14" s="2"/>
      <c r="FA14" s="17"/>
      <c r="FB14" s="8"/>
      <c r="FC14" s="18"/>
      <c r="FD14" s="19">
        <f t="shared" si="22"/>
        <v>0</v>
      </c>
      <c r="FF14" s="2"/>
      <c r="FG14" s="2"/>
      <c r="FH14" s="17"/>
      <c r="FI14" s="8"/>
      <c r="FJ14" s="18"/>
      <c r="FK14" s="19">
        <f t="shared" si="23"/>
        <v>5020</v>
      </c>
      <c r="FM14" s="8"/>
      <c r="FN14" s="2"/>
      <c r="FO14" s="17"/>
      <c r="FP14" s="8"/>
      <c r="FQ14" s="18"/>
      <c r="FR14" s="19">
        <f t="shared" si="24"/>
        <v>0</v>
      </c>
      <c r="FT14" s="807"/>
      <c r="FU14" s="793"/>
      <c r="FV14" s="794"/>
      <c r="FW14" s="807"/>
      <c r="FX14" s="814"/>
      <c r="FY14" s="811">
        <f t="shared" si="25"/>
        <v>0</v>
      </c>
      <c r="GA14" s="143">
        <v>41314</v>
      </c>
      <c r="GB14" s="982" t="s">
        <v>2301</v>
      </c>
      <c r="GC14" s="25">
        <v>2037</v>
      </c>
      <c r="GD14" s="143">
        <v>41314</v>
      </c>
      <c r="GE14" s="30">
        <v>2037</v>
      </c>
      <c r="GF14" s="19">
        <f t="shared" si="26"/>
        <v>0</v>
      </c>
      <c r="GH14" s="143"/>
      <c r="GI14" s="141"/>
      <c r="GJ14" s="25"/>
      <c r="GK14" s="143"/>
      <c r="GL14" s="30"/>
      <c r="GM14" s="19">
        <f t="shared" si="27"/>
        <v>0</v>
      </c>
      <c r="GO14" s="143"/>
      <c r="GP14" s="141"/>
      <c r="GQ14" s="25"/>
      <c r="GR14" s="143"/>
      <c r="GS14" s="30"/>
      <c r="GT14" s="19">
        <f t="shared" si="28"/>
        <v>0</v>
      </c>
      <c r="GV14" s="8"/>
      <c r="GW14" s="2"/>
      <c r="GX14" s="17"/>
      <c r="GY14" s="143"/>
      <c r="GZ14" s="18"/>
      <c r="HA14" s="19">
        <f t="shared" si="29"/>
        <v>0</v>
      </c>
      <c r="HC14" s="8"/>
      <c r="HD14" s="2"/>
      <c r="HE14" s="17"/>
      <c r="HF14" s="143"/>
      <c r="HG14" s="18"/>
      <c r="HH14" s="19">
        <f t="shared" si="30"/>
        <v>0</v>
      </c>
      <c r="HJ14" s="8"/>
      <c r="HK14" s="2"/>
      <c r="HL14" s="17"/>
      <c r="HM14" s="143"/>
      <c r="HN14" s="18"/>
      <c r="HO14" s="19">
        <f t="shared" si="31"/>
        <v>0</v>
      </c>
      <c r="HQ14" s="8"/>
      <c r="HR14" s="2"/>
      <c r="HS14" s="17"/>
      <c r="HT14" s="143"/>
      <c r="HU14" s="18"/>
      <c r="HV14" s="19">
        <f t="shared" si="32"/>
        <v>0</v>
      </c>
      <c r="HX14" s="8"/>
      <c r="HY14" s="2"/>
      <c r="HZ14" s="17"/>
      <c r="IA14" s="8"/>
      <c r="IB14" s="18"/>
      <c r="IC14" s="19">
        <f t="shared" si="33"/>
        <v>0</v>
      </c>
      <c r="IE14" s="366"/>
      <c r="IF14" s="27"/>
      <c r="IG14" s="25"/>
      <c r="IH14" s="53"/>
      <c r="II14" s="30"/>
      <c r="IJ14" s="19">
        <f t="shared" si="34"/>
        <v>0</v>
      </c>
      <c r="IO14" s="8"/>
      <c r="IP14" s="18"/>
      <c r="IQ14" s="19">
        <f t="shared" si="35"/>
        <v>22352.5</v>
      </c>
      <c r="IS14" s="8"/>
      <c r="IT14" s="2"/>
      <c r="IU14" s="17"/>
      <c r="IV14" s="74"/>
      <c r="IW14" s="18"/>
      <c r="IX14" s="45">
        <f t="shared" si="36"/>
        <v>0</v>
      </c>
      <c r="IZ14" s="8"/>
      <c r="JA14" s="2"/>
      <c r="JB14" s="17"/>
      <c r="JC14" s="74"/>
      <c r="JD14" s="18"/>
      <c r="JE14" s="45">
        <f t="shared" si="37"/>
        <v>0</v>
      </c>
      <c r="JG14" s="8"/>
      <c r="JH14" s="2"/>
      <c r="JI14" s="17"/>
      <c r="JJ14" s="74"/>
      <c r="JK14" s="18"/>
      <c r="JL14" s="45">
        <f t="shared" si="38"/>
        <v>0</v>
      </c>
      <c r="JQ14" s="8"/>
      <c r="JR14" s="18"/>
      <c r="JS14" s="19">
        <f t="shared" si="39"/>
        <v>0</v>
      </c>
      <c r="JX14" s="8"/>
      <c r="JY14" s="18"/>
      <c r="JZ14" s="19">
        <f t="shared" si="40"/>
        <v>0</v>
      </c>
      <c r="KB14" s="8">
        <v>41312</v>
      </c>
      <c r="KC14" s="37" t="s">
        <v>2302</v>
      </c>
      <c r="KD14" s="30">
        <v>1900</v>
      </c>
      <c r="KE14" s="8">
        <v>41312</v>
      </c>
      <c r="KF14" s="18">
        <v>1900</v>
      </c>
      <c r="KG14" s="19">
        <f t="shared" si="41"/>
        <v>0</v>
      </c>
      <c r="KI14" s="8">
        <v>41319</v>
      </c>
      <c r="KJ14" s="37" t="s">
        <v>2303</v>
      </c>
      <c r="KK14" s="30">
        <v>2660</v>
      </c>
      <c r="KL14" s="8">
        <v>41319</v>
      </c>
      <c r="KM14" s="18">
        <v>2660</v>
      </c>
      <c r="KN14" s="19">
        <f t="shared" si="42"/>
        <v>0</v>
      </c>
      <c r="KP14" s="8"/>
      <c r="KQ14" s="37"/>
      <c r="KR14" s="30"/>
      <c r="KS14" s="8"/>
      <c r="KT14" s="18"/>
      <c r="KU14" s="115">
        <f t="shared" si="43"/>
        <v>0</v>
      </c>
      <c r="KW14" s="8"/>
      <c r="KX14" s="37"/>
      <c r="KY14" s="30"/>
      <c r="KZ14" s="8"/>
      <c r="LA14" s="18"/>
      <c r="LB14" s="115">
        <f t="shared" si="44"/>
        <v>0</v>
      </c>
      <c r="LD14" s="8"/>
      <c r="LE14" s="37"/>
      <c r="LF14" s="30"/>
      <c r="LG14" s="8"/>
      <c r="LH14" s="18"/>
      <c r="LI14" s="115">
        <f t="shared" si="45"/>
        <v>0</v>
      </c>
      <c r="LK14" s="8"/>
      <c r="LL14" s="37"/>
      <c r="LM14" s="30"/>
      <c r="LN14" s="8"/>
      <c r="LO14" s="18"/>
      <c r="LP14" s="115">
        <f t="shared" si="46"/>
        <v>0</v>
      </c>
      <c r="LR14" s="8"/>
      <c r="LS14" s="2"/>
      <c r="LT14" s="17"/>
      <c r="LU14" s="8"/>
      <c r="LV14" s="18"/>
      <c r="LW14" s="19">
        <f t="shared" si="47"/>
        <v>0</v>
      </c>
      <c r="LY14" s="2"/>
      <c r="LZ14" s="145"/>
      <c r="MA14" s="17"/>
      <c r="MB14" s="74"/>
      <c r="MC14" s="86"/>
      <c r="MD14" s="19">
        <f t="shared" si="48"/>
        <v>0</v>
      </c>
      <c r="MF14" s="8"/>
      <c r="MG14" s="2"/>
      <c r="MH14" s="17"/>
      <c r="MI14" s="8"/>
      <c r="MJ14" s="18"/>
      <c r="MK14" s="19">
        <f t="shared" si="49"/>
        <v>0</v>
      </c>
      <c r="MM14" s="2"/>
      <c r="MN14" s="2"/>
      <c r="MO14" s="17"/>
      <c r="MP14" s="8"/>
      <c r="MQ14" s="18"/>
      <c r="MR14" s="19">
        <f t="shared" si="50"/>
        <v>1278</v>
      </c>
      <c r="MT14" s="2"/>
      <c r="MU14" s="2"/>
      <c r="MV14" s="17"/>
      <c r="MW14" s="8"/>
      <c r="MX14" s="18"/>
      <c r="MY14" s="19">
        <f t="shared" si="51"/>
        <v>0</v>
      </c>
      <c r="NA14" s="2"/>
      <c r="NB14" s="2"/>
      <c r="NC14" s="17"/>
      <c r="ND14" s="8"/>
      <c r="NE14" s="18"/>
      <c r="NF14" s="19"/>
      <c r="NH14" s="366">
        <v>41316</v>
      </c>
      <c r="NI14" s="2" t="s">
        <v>2304</v>
      </c>
      <c r="NJ14" s="17">
        <v>474</v>
      </c>
      <c r="NK14" s="366">
        <v>41316</v>
      </c>
      <c r="NL14" s="18">
        <v>474</v>
      </c>
      <c r="NM14" s="19">
        <f t="shared" si="53"/>
        <v>0</v>
      </c>
      <c r="NO14" s="577"/>
      <c r="NP14" s="43"/>
      <c r="NQ14" s="18"/>
      <c r="NR14" s="74"/>
      <c r="NS14" s="18"/>
      <c r="NT14" s="19">
        <f t="shared" si="54"/>
        <v>0</v>
      </c>
      <c r="NV14" s="8"/>
      <c r="NW14" s="43"/>
      <c r="NX14" s="18"/>
      <c r="NY14" s="74"/>
      <c r="NZ14" s="86"/>
      <c r="OA14" s="19">
        <f t="shared" si="55"/>
        <v>1712</v>
      </c>
      <c r="OC14" s="8">
        <v>41325</v>
      </c>
      <c r="OD14" s="50" t="s">
        <v>2305</v>
      </c>
      <c r="OE14" s="30">
        <v>1102</v>
      </c>
      <c r="OF14" s="8">
        <v>41326</v>
      </c>
      <c r="OG14" s="30">
        <v>1102</v>
      </c>
      <c r="OH14" s="19">
        <f t="shared" si="56"/>
        <v>0</v>
      </c>
      <c r="OJ14" s="8"/>
      <c r="OK14" s="50"/>
      <c r="OL14" s="30"/>
      <c r="OM14" s="8"/>
      <c r="ON14" s="30"/>
      <c r="OO14" s="19">
        <f t="shared" si="57"/>
        <v>0</v>
      </c>
      <c r="OQ14" s="143"/>
      <c r="OR14" s="50"/>
      <c r="OS14" s="30"/>
      <c r="OT14" s="143"/>
      <c r="OU14" s="30"/>
      <c r="OV14" s="19">
        <f t="shared" si="58"/>
        <v>0</v>
      </c>
      <c r="OX14" s="143"/>
      <c r="OY14" s="50"/>
      <c r="OZ14" s="30"/>
      <c r="PA14" s="143"/>
      <c r="PB14" s="30"/>
      <c r="PC14" s="19">
        <f t="shared" si="59"/>
        <v>0</v>
      </c>
      <c r="PE14" s="8"/>
      <c r="PF14" s="145"/>
      <c r="PG14" s="17"/>
      <c r="PH14" s="8"/>
      <c r="PI14" s="18"/>
      <c r="PJ14" s="19">
        <f t="shared" si="60"/>
        <v>0</v>
      </c>
      <c r="PN14" s="1003"/>
      <c r="PO14" s="1004"/>
      <c r="PP14" s="1003"/>
      <c r="PQ14" s="45">
        <f t="shared" si="61"/>
        <v>22956.84</v>
      </c>
      <c r="PS14" s="8"/>
      <c r="PT14" s="2"/>
      <c r="PU14" s="17"/>
      <c r="PV14" s="8"/>
      <c r="PW14" s="18"/>
      <c r="PX14" s="19">
        <f t="shared" si="62"/>
        <v>0</v>
      </c>
      <c r="PZ14" s="577"/>
      <c r="QA14" s="145"/>
      <c r="QB14" s="17"/>
      <c r="QC14" s="8"/>
      <c r="QD14" s="18"/>
      <c r="QE14" s="19">
        <f t="shared" si="63"/>
        <v>0</v>
      </c>
      <c r="QG14" s="8"/>
      <c r="QH14" s="148"/>
      <c r="QI14" s="17"/>
      <c r="QJ14" s="8"/>
      <c r="QK14" s="18"/>
      <c r="QL14" s="19">
        <f t="shared" si="64"/>
        <v>0</v>
      </c>
      <c r="QN14" s="8"/>
      <c r="QO14" s="2"/>
      <c r="QP14" s="17"/>
      <c r="QQ14" s="8"/>
      <c r="QR14" s="18"/>
      <c r="QS14" s="19">
        <f t="shared" si="65"/>
        <v>0</v>
      </c>
      <c r="QU14" s="8"/>
      <c r="QV14" s="2"/>
      <c r="QW14" s="17"/>
      <c r="QX14" s="8"/>
      <c r="QY14" s="18"/>
      <c r="QZ14" s="19">
        <f t="shared" si="66"/>
        <v>0</v>
      </c>
      <c r="RB14" s="2"/>
      <c r="RC14" s="2"/>
      <c r="RD14" s="17"/>
      <c r="RE14" s="8"/>
      <c r="RF14" s="18"/>
      <c r="RG14" s="19">
        <f t="shared" si="67"/>
        <v>0</v>
      </c>
      <c r="RI14" s="793"/>
      <c r="RJ14" s="793"/>
      <c r="RK14" s="794"/>
      <c r="RL14" s="807"/>
      <c r="RM14" s="814"/>
      <c r="RN14" s="811">
        <f t="shared" si="68"/>
        <v>0</v>
      </c>
      <c r="RP14" s="2"/>
      <c r="RQ14" s="2"/>
      <c r="RR14" s="17"/>
      <c r="RS14" s="8"/>
      <c r="RT14" s="18"/>
      <c r="RU14" s="19">
        <f t="shared" si="69"/>
        <v>0</v>
      </c>
      <c r="RW14" s="8">
        <v>41312</v>
      </c>
      <c r="RX14" s="2" t="s">
        <v>2306</v>
      </c>
      <c r="RY14" s="17">
        <v>2844</v>
      </c>
      <c r="RZ14" s="8">
        <v>41312</v>
      </c>
      <c r="SA14" s="18">
        <v>2844</v>
      </c>
      <c r="SB14" s="19">
        <f t="shared" si="70"/>
        <v>0</v>
      </c>
      <c r="SD14" s="366"/>
      <c r="SE14" s="37"/>
      <c r="SF14" s="30"/>
      <c r="SG14" s="670"/>
      <c r="SH14" s="58"/>
      <c r="SI14" s="45">
        <f t="shared" si="71"/>
        <v>0</v>
      </c>
      <c r="SK14" s="143">
        <v>41332</v>
      </c>
      <c r="SL14" s="315" t="s">
        <v>2307</v>
      </c>
      <c r="SM14" s="30">
        <v>1125.5</v>
      </c>
      <c r="SN14" s="143"/>
      <c r="SO14" s="30"/>
      <c r="SP14" s="19">
        <f t="shared" si="72"/>
        <v>1125.5</v>
      </c>
      <c r="SR14" s="143"/>
      <c r="SS14" s="315"/>
      <c r="ST14" s="30"/>
      <c r="SU14" s="143"/>
      <c r="SV14" s="30"/>
      <c r="SW14" s="19">
        <f t="shared" si="73"/>
        <v>0</v>
      </c>
      <c r="SY14" s="8">
        <v>41325</v>
      </c>
      <c r="SZ14" s="2" t="s">
        <v>2308</v>
      </c>
      <c r="TA14" s="17">
        <v>15835</v>
      </c>
      <c r="TB14" s="8">
        <v>41332</v>
      </c>
      <c r="TC14" s="18">
        <v>15835</v>
      </c>
      <c r="TD14" s="19">
        <f t="shared" si="74"/>
        <v>0</v>
      </c>
      <c r="TF14" s="2"/>
      <c r="TG14" s="2"/>
      <c r="TH14" s="17"/>
      <c r="TI14" s="8"/>
      <c r="TJ14" s="18"/>
      <c r="TK14" s="19">
        <f t="shared" si="75"/>
        <v>0</v>
      </c>
      <c r="TM14" s="143">
        <v>41316</v>
      </c>
      <c r="TN14" s="78" t="s">
        <v>2309</v>
      </c>
      <c r="TO14" s="30">
        <v>334</v>
      </c>
      <c r="TP14" s="53">
        <v>41317</v>
      </c>
      <c r="TQ14" s="30">
        <v>334</v>
      </c>
      <c r="TR14" s="19">
        <f t="shared" si="76"/>
        <v>160</v>
      </c>
      <c r="TT14" s="143"/>
      <c r="TU14" s="78"/>
      <c r="TV14" s="30"/>
      <c r="TW14" s="53"/>
      <c r="TX14" s="30"/>
      <c r="TY14" s="19">
        <f t="shared" si="77"/>
        <v>0</v>
      </c>
      <c r="UA14" s="143"/>
      <c r="UB14" s="27"/>
      <c r="UC14" s="25"/>
      <c r="UD14" s="54"/>
      <c r="UE14" s="58"/>
      <c r="UF14" s="19">
        <f t="shared" si="78"/>
        <v>0</v>
      </c>
      <c r="UH14" s="143"/>
      <c r="UI14" s="27"/>
      <c r="UJ14" s="25"/>
      <c r="UK14" s="54"/>
      <c r="UL14" s="58"/>
      <c r="UM14" s="19">
        <f t="shared" si="79"/>
        <v>0</v>
      </c>
      <c r="UO14" s="143"/>
      <c r="UP14" s="27"/>
      <c r="UQ14" s="25"/>
      <c r="UR14" s="53"/>
      <c r="US14" s="58"/>
      <c r="UT14" s="19">
        <f t="shared" si="80"/>
        <v>7013</v>
      </c>
      <c r="UV14" s="143"/>
      <c r="UW14" s="27"/>
      <c r="UX14" s="25"/>
      <c r="UY14" s="143"/>
      <c r="UZ14" s="30"/>
      <c r="VA14" s="19">
        <f t="shared" si="81"/>
        <v>0</v>
      </c>
      <c r="VC14" s="143"/>
      <c r="VD14" s="27"/>
      <c r="VE14" s="25"/>
      <c r="VF14" s="143"/>
      <c r="VG14" s="30"/>
      <c r="VH14" s="19">
        <f t="shared" si="82"/>
        <v>0</v>
      </c>
      <c r="VJ14" s="386">
        <v>41314</v>
      </c>
      <c r="VK14" s="27" t="s">
        <v>2310</v>
      </c>
      <c r="VL14" s="25">
        <v>6872</v>
      </c>
      <c r="VM14" s="368">
        <v>41315</v>
      </c>
      <c r="VN14" s="30">
        <v>6872</v>
      </c>
      <c r="VO14" s="19">
        <f t="shared" si="83"/>
        <v>0</v>
      </c>
      <c r="VQ14" s="143"/>
      <c r="VR14" s="27"/>
      <c r="VS14" s="25"/>
      <c r="VT14" s="143"/>
      <c r="VU14" s="30"/>
      <c r="VV14" s="19">
        <f t="shared" si="84"/>
        <v>0</v>
      </c>
      <c r="VX14" s="143"/>
      <c r="VY14" s="27"/>
      <c r="VZ14" s="25"/>
      <c r="WA14" s="143"/>
      <c r="WB14" s="30"/>
      <c r="WC14" s="45">
        <f t="shared" si="85"/>
        <v>0</v>
      </c>
      <c r="WE14" s="2"/>
      <c r="WF14" s="2"/>
      <c r="WG14" s="17"/>
      <c r="WH14" s="8"/>
      <c r="WI14" s="18"/>
      <c r="WJ14" s="19">
        <f t="shared" si="86"/>
        <v>0</v>
      </c>
      <c r="WL14" s="2"/>
      <c r="WM14" s="2"/>
      <c r="WN14" s="17"/>
      <c r="WO14" s="8"/>
      <c r="WP14" s="18"/>
      <c r="WQ14" s="19">
        <f t="shared" si="87"/>
        <v>0</v>
      </c>
      <c r="WS14" s="8">
        <v>39706</v>
      </c>
      <c r="WT14" s="2" t="s">
        <v>2311</v>
      </c>
      <c r="WU14" s="17">
        <v>16835</v>
      </c>
      <c r="WV14" s="8"/>
      <c r="WW14" s="18"/>
      <c r="WX14" s="19">
        <f t="shared" si="88"/>
        <v>55256</v>
      </c>
      <c r="WZ14" s="8"/>
      <c r="XA14" s="148"/>
      <c r="XB14" s="25"/>
      <c r="XC14" s="8"/>
      <c r="XD14" s="18"/>
      <c r="XE14" s="19">
        <f t="shared" si="89"/>
        <v>0</v>
      </c>
      <c r="XG14" s="8"/>
      <c r="XH14" s="37"/>
      <c r="XI14" s="58"/>
      <c r="XJ14" s="8"/>
      <c r="XK14" s="176"/>
      <c r="XL14" s="19">
        <f t="shared" si="90"/>
        <v>0</v>
      </c>
      <c r="XN14" s="8"/>
      <c r="XO14" s="38"/>
      <c r="XP14" s="24"/>
      <c r="XQ14" s="8"/>
      <c r="XR14" s="18"/>
      <c r="XS14" s="19">
        <f t="shared" si="91"/>
        <v>0</v>
      </c>
      <c r="XU14" s="8"/>
      <c r="XV14" s="2"/>
      <c r="XW14" s="17"/>
      <c r="XX14" s="8"/>
      <c r="XY14" s="18"/>
      <c r="XZ14" s="19">
        <f t="shared" si="92"/>
        <v>0</v>
      </c>
      <c r="YB14" s="577">
        <v>41315</v>
      </c>
      <c r="YC14" s="2" t="s">
        <v>2312</v>
      </c>
      <c r="YD14" s="17">
        <v>1534</v>
      </c>
      <c r="YE14" s="577">
        <v>41316</v>
      </c>
      <c r="YF14" s="17">
        <v>1534</v>
      </c>
      <c r="YG14" s="19">
        <f t="shared" si="93"/>
        <v>5626</v>
      </c>
      <c r="YI14" s="577"/>
      <c r="YK14" s="17"/>
      <c r="YL14" s="366"/>
      <c r="YM14" s="18"/>
      <c r="YN14" s="19">
        <f t="shared" si="94"/>
        <v>0</v>
      </c>
      <c r="YP14" s="366"/>
      <c r="YQ14" s="2"/>
      <c r="YR14" s="17"/>
      <c r="YS14" s="972"/>
      <c r="YT14" s="18"/>
      <c r="YU14" s="19">
        <f t="shared" si="95"/>
        <v>0</v>
      </c>
      <c r="YW14" s="8"/>
      <c r="YX14" s="39"/>
      <c r="YY14" s="18"/>
      <c r="YZ14" s="36"/>
      <c r="ZA14" s="85"/>
      <c r="ZB14" s="19">
        <f t="shared" si="96"/>
        <v>0</v>
      </c>
      <c r="ZD14" s="8"/>
      <c r="ZE14" s="2"/>
      <c r="ZF14" s="17"/>
      <c r="ZG14" s="8"/>
      <c r="ZH14" s="18"/>
      <c r="ZI14" s="19">
        <f t="shared" si="97"/>
        <v>0</v>
      </c>
      <c r="ZK14" s="807"/>
      <c r="ZL14" s="793"/>
      <c r="ZM14" s="794"/>
      <c r="ZN14" s="807"/>
      <c r="ZO14" s="814"/>
      <c r="ZP14" s="811">
        <f t="shared" si="98"/>
        <v>0</v>
      </c>
      <c r="ZR14" s="2"/>
      <c r="ZS14" s="2"/>
      <c r="ZT14" s="17"/>
      <c r="ZU14" s="8"/>
      <c r="ZV14" s="18"/>
      <c r="ZW14" s="19">
        <f t="shared" si="99"/>
        <v>0</v>
      </c>
      <c r="ZY14" s="2"/>
      <c r="ZZ14" s="2"/>
      <c r="AAA14" s="17"/>
      <c r="AAB14" s="8"/>
      <c r="AAC14" s="18"/>
      <c r="AAD14" s="19">
        <f t="shared" si="100"/>
        <v>0</v>
      </c>
      <c r="AAF14" s="2"/>
      <c r="AAG14" s="2"/>
      <c r="AAH14" s="17"/>
      <c r="AAI14" s="8"/>
      <c r="AAJ14" s="18"/>
      <c r="AAK14" s="19">
        <f t="shared" si="101"/>
        <v>0</v>
      </c>
      <c r="AAM14" s="368">
        <v>41313</v>
      </c>
      <c r="AAN14" s="27" t="s">
        <v>2313</v>
      </c>
      <c r="AAO14" s="25">
        <v>31318.5</v>
      </c>
      <c r="AAP14" s="368">
        <v>41315</v>
      </c>
      <c r="AAQ14" s="25">
        <v>31318.5</v>
      </c>
      <c r="AAR14" s="19">
        <f t="shared" si="102"/>
        <v>-307.5</v>
      </c>
      <c r="AAT14" s="143"/>
      <c r="AAU14" s="315"/>
      <c r="AAV14" s="30"/>
      <c r="AAW14" s="54"/>
      <c r="AAX14" s="30"/>
      <c r="AAY14" s="19">
        <f t="shared" si="103"/>
        <v>0</v>
      </c>
      <c r="ABA14" s="8"/>
      <c r="ABB14" s="37"/>
      <c r="ABC14" s="3"/>
      <c r="ABD14" s="940"/>
      <c r="ABE14" s="30"/>
      <c r="ABF14" s="19">
        <f t="shared" si="104"/>
        <v>22087</v>
      </c>
      <c r="ABH14" s="2"/>
      <c r="ABI14" s="2"/>
      <c r="ABJ14" s="17"/>
      <c r="ABK14" s="8"/>
      <c r="ABL14" s="18"/>
      <c r="ABM14" s="19">
        <f t="shared" si="105"/>
        <v>0</v>
      </c>
      <c r="ABO14" s="2"/>
      <c r="ABP14" s="2"/>
      <c r="ABQ14" s="17"/>
      <c r="ABR14" s="8"/>
      <c r="ABS14" s="18"/>
      <c r="ABT14" s="19">
        <f t="shared" si="106"/>
        <v>0</v>
      </c>
      <c r="ABV14" s="2"/>
      <c r="ABW14" s="2"/>
      <c r="ABX14" s="17"/>
      <c r="ABY14" s="8"/>
      <c r="ABZ14" s="18"/>
      <c r="ACA14" s="19">
        <f t="shared" si="107"/>
        <v>0</v>
      </c>
      <c r="ACC14" s="2"/>
      <c r="ACD14" s="2"/>
      <c r="ACE14" s="17"/>
      <c r="ACF14" s="8"/>
      <c r="ACG14" s="18"/>
      <c r="ACH14" s="19">
        <f t="shared" si="108"/>
        <v>0</v>
      </c>
      <c r="ACJ14" s="8"/>
      <c r="ACK14" s="2"/>
      <c r="ACL14" s="25"/>
      <c r="ACM14" s="8"/>
      <c r="ACN14" s="18"/>
      <c r="ACO14" s="19">
        <f t="shared" si="109"/>
        <v>0</v>
      </c>
      <c r="ACQ14" s="8"/>
      <c r="ACR14" s="2"/>
      <c r="ACS14" s="25"/>
      <c r="ACT14" s="8"/>
      <c r="ACU14" s="18"/>
      <c r="ACV14" s="19">
        <f t="shared" si="110"/>
        <v>0</v>
      </c>
      <c r="ACX14" s="8"/>
      <c r="ACY14" s="2"/>
      <c r="ACZ14" s="25"/>
      <c r="ADA14" s="8"/>
      <c r="ADB14" s="18"/>
      <c r="ADC14" s="19">
        <f t="shared" si="111"/>
        <v>0</v>
      </c>
      <c r="ADE14" s="2"/>
      <c r="ADF14" s="2"/>
      <c r="ADG14" s="17"/>
      <c r="ADH14" s="8"/>
      <c r="ADI14" s="18"/>
      <c r="ADJ14" s="19">
        <f t="shared" si="112"/>
        <v>0</v>
      </c>
      <c r="ADL14" s="34">
        <v>41291</v>
      </c>
      <c r="ADM14" s="2" t="s">
        <v>2314</v>
      </c>
      <c r="ADN14" s="17">
        <v>201</v>
      </c>
      <c r="ADO14" s="8"/>
      <c r="ADP14" s="18"/>
      <c r="ADQ14" s="19">
        <f t="shared" si="113"/>
        <v>3896</v>
      </c>
      <c r="ADS14" s="143"/>
      <c r="ADT14" s="37"/>
      <c r="ADU14" s="25"/>
      <c r="ADV14" s="143"/>
      <c r="ADW14" s="30"/>
      <c r="ADX14" s="19">
        <f t="shared" si="114"/>
        <v>0</v>
      </c>
      <c r="ADZ14" s="8">
        <v>39808</v>
      </c>
      <c r="AEA14" s="236" t="s">
        <v>2315</v>
      </c>
      <c r="AEB14" s="17">
        <v>919</v>
      </c>
      <c r="AEC14" s="69">
        <v>39848</v>
      </c>
      <c r="AED14" s="25"/>
      <c r="AEE14" s="19">
        <f t="shared" si="115"/>
        <v>10615</v>
      </c>
      <c r="AEG14" s="2"/>
      <c r="AEH14" s="2"/>
      <c r="AEI14" s="17"/>
      <c r="AEJ14" s="8"/>
      <c r="AEK14" s="18"/>
      <c r="AEL14" s="19">
        <f t="shared" si="116"/>
        <v>-209652.6</v>
      </c>
      <c r="AEN14" s="8"/>
      <c r="AEO14" s="2"/>
      <c r="AEP14" s="17"/>
      <c r="AEQ14" s="8"/>
      <c r="AER14" s="18"/>
      <c r="AES14" s="19">
        <f t="shared" si="117"/>
        <v>0</v>
      </c>
      <c r="AEU14" s="8">
        <v>41332</v>
      </c>
      <c r="AEV14" s="2" t="s">
        <v>2316</v>
      </c>
      <c r="AEW14" s="17">
        <v>2689.6</v>
      </c>
      <c r="AEX14" s="8"/>
      <c r="AEY14" s="18"/>
      <c r="AEZ14" s="19">
        <f t="shared" si="118"/>
        <v>2689.6</v>
      </c>
      <c r="AFB14" s="1005"/>
      <c r="AFG14" s="19">
        <f t="shared" si="119"/>
        <v>6938</v>
      </c>
      <c r="AFI14" s="443"/>
      <c r="AFN14" s="19">
        <f t="shared" si="120"/>
        <v>0</v>
      </c>
      <c r="AFP14" s="443"/>
      <c r="AFS14" s="572"/>
      <c r="AFU14" s="19">
        <f t="shared" si="121"/>
        <v>0</v>
      </c>
      <c r="AFW14" s="368"/>
      <c r="AFX14" s="2"/>
      <c r="AFY14" s="25"/>
      <c r="AFZ14" s="366"/>
      <c r="AGA14" s="30"/>
      <c r="AGB14" s="19">
        <f t="shared" si="122"/>
        <v>0</v>
      </c>
      <c r="AGD14" s="368">
        <v>41330</v>
      </c>
      <c r="AGE14" s="2" t="s">
        <v>2317</v>
      </c>
      <c r="AGF14" s="25">
        <v>1008</v>
      </c>
      <c r="AGG14" s="388">
        <v>41330</v>
      </c>
      <c r="AGH14" s="30">
        <v>1008</v>
      </c>
      <c r="AGI14" s="19">
        <f t="shared" si="123"/>
        <v>0</v>
      </c>
      <c r="AGK14" s="368">
        <v>41314</v>
      </c>
      <c r="AGL14" s="2" t="s">
        <v>2318</v>
      </c>
      <c r="AGM14" s="25">
        <v>2440.86</v>
      </c>
      <c r="AGN14" s="366">
        <v>41314</v>
      </c>
      <c r="AGO14" s="30">
        <v>2440.86</v>
      </c>
      <c r="AGP14" s="19">
        <f t="shared" si="124"/>
        <v>0</v>
      </c>
      <c r="AGR14" s="368"/>
      <c r="AGS14" s="2"/>
      <c r="AGT14" s="25"/>
      <c r="AGU14" s="366"/>
      <c r="AGV14" s="30"/>
      <c r="AGW14" s="19">
        <f t="shared" si="125"/>
        <v>0</v>
      </c>
      <c r="AGY14" s="27"/>
      <c r="AGZ14" s="27"/>
      <c r="AHA14" s="350"/>
      <c r="AHB14" s="143"/>
      <c r="AHC14" s="30"/>
      <c r="AHD14" s="45">
        <f t="shared" si="126"/>
        <v>0</v>
      </c>
      <c r="AHF14" s="27"/>
      <c r="AHG14" s="27"/>
      <c r="AHH14" s="350"/>
      <c r="AHI14" s="143"/>
      <c r="AHJ14" s="30"/>
      <c r="AHK14" s="45">
        <f t="shared" si="127"/>
        <v>0</v>
      </c>
      <c r="AHM14" s="27"/>
      <c r="AHN14" s="27"/>
      <c r="AHO14" s="350"/>
      <c r="AHP14" s="143"/>
      <c r="AHQ14" s="30"/>
      <c r="AHR14" s="45">
        <f t="shared" si="128"/>
        <v>6356.5</v>
      </c>
      <c r="AHT14" s="2"/>
      <c r="AHU14" s="2"/>
      <c r="AHV14" s="17"/>
      <c r="AHW14" s="8"/>
      <c r="AHX14" s="18"/>
      <c r="AHY14" s="19">
        <f t="shared" si="129"/>
        <v>0</v>
      </c>
      <c r="AIA14" s="2"/>
      <c r="AIB14" s="2"/>
      <c r="AIC14" s="17"/>
      <c r="AID14" s="959"/>
      <c r="AIE14" s="18"/>
      <c r="AIF14" s="19">
        <f t="shared" si="130"/>
        <v>0</v>
      </c>
      <c r="AIH14" s="27"/>
      <c r="AII14" s="27"/>
      <c r="AIJ14" s="350"/>
      <c r="AIK14" s="143"/>
      <c r="AIL14" s="30"/>
      <c r="AIM14" s="45">
        <f t="shared" si="131"/>
        <v>0</v>
      </c>
    </row>
    <row r="15" spans="1:924">
      <c r="A15" s="2"/>
      <c r="B15" s="2"/>
      <c r="C15" s="17"/>
      <c r="D15" s="8"/>
      <c r="E15" s="18"/>
      <c r="F15" s="19">
        <f t="shared" si="0"/>
        <v>6630</v>
      </c>
      <c r="H15" s="8"/>
      <c r="I15" s="2"/>
      <c r="J15" s="17"/>
      <c r="K15" s="74"/>
      <c r="L15" s="86"/>
      <c r="M15" s="19">
        <f t="shared" si="1"/>
        <v>0</v>
      </c>
      <c r="O15" s="8"/>
      <c r="P15" s="2"/>
      <c r="Q15" s="17"/>
      <c r="R15" s="8"/>
      <c r="S15" s="18"/>
      <c r="T15" s="19">
        <f t="shared" si="2"/>
        <v>7539</v>
      </c>
      <c r="V15" s="8"/>
      <c r="W15" s="2"/>
      <c r="X15" s="17"/>
      <c r="Y15" s="8"/>
      <c r="Z15" s="18"/>
      <c r="AA15" s="19">
        <f t="shared" si="3"/>
        <v>1255</v>
      </c>
      <c r="AC15" s="8"/>
      <c r="AD15" s="2"/>
      <c r="AE15" s="17"/>
      <c r="AF15" s="8"/>
      <c r="AG15" s="18"/>
      <c r="AH15" s="19">
        <f t="shared" si="4"/>
        <v>0</v>
      </c>
      <c r="AJ15" s="928">
        <v>39883</v>
      </c>
      <c r="AK15" s="2" t="s">
        <v>2319</v>
      </c>
      <c r="AL15" s="17">
        <v>1447</v>
      </c>
      <c r="AM15" s="985">
        <v>40704</v>
      </c>
      <c r="AN15" s="986">
        <v>1447</v>
      </c>
      <c r="AO15" s="19">
        <f t="shared" si="5"/>
        <v>14526.099999999999</v>
      </c>
      <c r="AQ15" s="577">
        <v>39846</v>
      </c>
      <c r="AR15" s="2" t="s">
        <v>2320</v>
      </c>
      <c r="AS15" s="951"/>
      <c r="AT15" s="8"/>
      <c r="AU15" s="18"/>
      <c r="AV15" s="19">
        <f t="shared" si="6"/>
        <v>24058.04</v>
      </c>
      <c r="AX15" s="143"/>
      <c r="AY15" s="27"/>
      <c r="AZ15" s="25"/>
      <c r="BA15" s="143"/>
      <c r="BB15" s="30"/>
      <c r="BC15" s="19">
        <f t="shared" si="7"/>
        <v>0</v>
      </c>
      <c r="BE15" s="575"/>
      <c r="BF15" s="27"/>
      <c r="BG15" s="25"/>
      <c r="BH15" s="54"/>
      <c r="BI15" s="30"/>
      <c r="BJ15" s="19">
        <f t="shared" si="8"/>
        <v>3954.6</v>
      </c>
      <c r="BL15" s="143">
        <v>41311</v>
      </c>
      <c r="BM15" s="27" t="s">
        <v>2321</v>
      </c>
      <c r="BN15" s="25">
        <v>8539</v>
      </c>
      <c r="BO15" s="313"/>
      <c r="BP15" s="30"/>
      <c r="BQ15" s="19">
        <f t="shared" si="9"/>
        <v>3349.5</v>
      </c>
      <c r="BS15" s="143"/>
      <c r="BT15" s="27"/>
      <c r="BU15" s="25"/>
      <c r="BV15" s="313"/>
      <c r="BW15" s="30"/>
      <c r="BX15" s="19">
        <f t="shared" si="10"/>
        <v>0</v>
      </c>
      <c r="BZ15" s="143"/>
      <c r="CA15" s="27"/>
      <c r="CB15" s="44"/>
      <c r="CC15" s="53"/>
      <c r="CD15" s="44"/>
      <c r="CE15" s="19">
        <f t="shared" si="132"/>
        <v>0</v>
      </c>
      <c r="CG15" s="143"/>
      <c r="CH15" s="141"/>
      <c r="CI15" s="44"/>
      <c r="CJ15" s="53"/>
      <c r="CK15" s="44"/>
      <c r="CL15" s="19">
        <f t="shared" si="133"/>
        <v>0</v>
      </c>
      <c r="CN15" s="143"/>
      <c r="CO15" s="141"/>
      <c r="CP15" s="44"/>
      <c r="CQ15" s="53"/>
      <c r="CR15" s="44"/>
      <c r="CS15" s="19">
        <f t="shared" si="134"/>
        <v>0</v>
      </c>
      <c r="CU15" s="143"/>
      <c r="CV15" s="141"/>
      <c r="CW15" s="44"/>
      <c r="CX15" s="53"/>
      <c r="CY15" s="44"/>
      <c r="CZ15" s="19">
        <f t="shared" si="135"/>
        <v>0</v>
      </c>
      <c r="DB15" s="143"/>
      <c r="DC15" s="141"/>
      <c r="DD15" s="44"/>
      <c r="DE15" s="53"/>
      <c r="DF15" s="44"/>
      <c r="DG15" s="19">
        <f t="shared" si="136"/>
        <v>0</v>
      </c>
      <c r="DI15" s="8"/>
      <c r="DJ15" s="37"/>
      <c r="DK15" s="17"/>
      <c r="DL15" s="74"/>
      <c r="DM15" s="356"/>
      <c r="DN15" s="19">
        <f t="shared" si="16"/>
        <v>0</v>
      </c>
      <c r="DP15" s="8"/>
      <c r="DQ15" s="2"/>
      <c r="DR15" s="17"/>
      <c r="DS15" s="8"/>
      <c r="DT15" s="18"/>
      <c r="DU15" s="19">
        <f t="shared" si="17"/>
        <v>1368</v>
      </c>
      <c r="DW15" s="2"/>
      <c r="DX15" s="2"/>
      <c r="DY15" s="17"/>
      <c r="DZ15" s="8"/>
      <c r="EA15" s="18"/>
      <c r="EB15" s="19">
        <f t="shared" si="18"/>
        <v>0</v>
      </c>
      <c r="ED15" s="2"/>
      <c r="EE15" s="2"/>
      <c r="EF15" s="17"/>
      <c r="EG15" s="8"/>
      <c r="EH15" s="18"/>
      <c r="EI15" s="19">
        <f t="shared" si="19"/>
        <v>0</v>
      </c>
      <c r="EK15" s="2"/>
      <c r="EL15" s="2"/>
      <c r="EM15" s="17"/>
      <c r="EN15" s="8"/>
      <c r="EO15" s="18"/>
      <c r="EP15" s="19">
        <f t="shared" si="20"/>
        <v>-8.0000000000040927E-2</v>
      </c>
      <c r="ER15" s="8">
        <v>41318</v>
      </c>
      <c r="ES15" s="2" t="s">
        <v>2322</v>
      </c>
      <c r="ET15" s="17">
        <v>780</v>
      </c>
      <c r="EU15" s="8">
        <v>41318</v>
      </c>
      <c r="EV15" s="86">
        <v>780</v>
      </c>
      <c r="EW15" s="19">
        <f t="shared" si="21"/>
        <v>0</v>
      </c>
      <c r="EY15" s="8"/>
      <c r="EZ15" s="2"/>
      <c r="FA15" s="17"/>
      <c r="FB15" s="8"/>
      <c r="FC15" s="18"/>
      <c r="FD15" s="19">
        <f t="shared" si="22"/>
        <v>0</v>
      </c>
      <c r="FF15" s="2"/>
      <c r="FG15" s="2"/>
      <c r="FH15" s="17"/>
      <c r="FI15" s="8"/>
      <c r="FJ15" s="18"/>
      <c r="FK15" s="19">
        <f t="shared" si="23"/>
        <v>5020</v>
      </c>
      <c r="FM15" s="8"/>
      <c r="FN15" s="2"/>
      <c r="FO15" s="17"/>
      <c r="FP15" s="8"/>
      <c r="FQ15" s="18"/>
      <c r="FR15" s="19">
        <f t="shared" si="24"/>
        <v>0</v>
      </c>
      <c r="FT15" s="807"/>
      <c r="FU15" s="793"/>
      <c r="FV15" s="794"/>
      <c r="FW15" s="807"/>
      <c r="FX15" s="814"/>
      <c r="FY15" s="811">
        <f t="shared" si="25"/>
        <v>0</v>
      </c>
      <c r="GA15" s="53">
        <v>41321</v>
      </c>
      <c r="GB15" s="72" t="s">
        <v>2323</v>
      </c>
      <c r="GC15" s="25">
        <v>1288.5999999999999</v>
      </c>
      <c r="GD15" s="53">
        <v>41321</v>
      </c>
      <c r="GE15" s="30">
        <v>1288.5999999999999</v>
      </c>
      <c r="GF15" s="19">
        <f t="shared" si="26"/>
        <v>0</v>
      </c>
      <c r="GH15" s="53"/>
      <c r="GI15" s="141"/>
      <c r="GJ15" s="25"/>
      <c r="GK15" s="53"/>
      <c r="GL15" s="30"/>
      <c r="GM15" s="19">
        <f t="shared" si="27"/>
        <v>0</v>
      </c>
      <c r="GO15" s="53"/>
      <c r="GP15" s="141"/>
      <c r="GQ15" s="25"/>
      <c r="GR15" s="53"/>
      <c r="GS15" s="30"/>
      <c r="GT15" s="19">
        <f t="shared" si="28"/>
        <v>0</v>
      </c>
      <c r="GV15" s="8"/>
      <c r="GW15" s="2"/>
      <c r="GX15" s="17"/>
      <c r="GY15" s="8"/>
      <c r="GZ15" s="18"/>
      <c r="HA15" s="19">
        <f t="shared" si="29"/>
        <v>0</v>
      </c>
      <c r="HC15" s="8"/>
      <c r="HD15" s="2"/>
      <c r="HE15" s="17"/>
      <c r="HF15" s="8"/>
      <c r="HG15" s="18"/>
      <c r="HH15" s="19">
        <f t="shared" si="30"/>
        <v>0</v>
      </c>
      <c r="HJ15" s="8"/>
      <c r="HK15" s="2"/>
      <c r="HL15" s="17"/>
      <c r="HM15" s="8"/>
      <c r="HN15" s="18"/>
      <c r="HO15" s="19">
        <f t="shared" si="31"/>
        <v>0</v>
      </c>
      <c r="HQ15" s="8"/>
      <c r="HR15" s="2"/>
      <c r="HS15" s="17"/>
      <c r="HT15" s="8"/>
      <c r="HU15" s="18"/>
      <c r="HV15" s="19">
        <f t="shared" si="32"/>
        <v>0</v>
      </c>
      <c r="HX15" s="8"/>
      <c r="HY15" s="2"/>
      <c r="HZ15" s="17"/>
      <c r="IA15" s="8"/>
      <c r="IB15" s="18"/>
      <c r="IC15" s="19">
        <f t="shared" si="33"/>
        <v>0</v>
      </c>
      <c r="IE15" s="368"/>
      <c r="IF15" s="27"/>
      <c r="IG15" s="25"/>
      <c r="IH15" s="143"/>
      <c r="II15" s="30"/>
      <c r="IJ15" s="19">
        <f t="shared" si="34"/>
        <v>0</v>
      </c>
      <c r="IO15" s="8"/>
      <c r="IP15" s="18"/>
      <c r="IQ15" s="19">
        <f t="shared" si="35"/>
        <v>22352.5</v>
      </c>
      <c r="IS15" s="8"/>
      <c r="IT15" s="2"/>
      <c r="IU15" s="17"/>
      <c r="IV15" s="8"/>
      <c r="IW15" s="18"/>
      <c r="IX15" s="45">
        <f t="shared" si="36"/>
        <v>0</v>
      </c>
      <c r="IZ15" s="8"/>
      <c r="JA15" s="2"/>
      <c r="JB15" s="17"/>
      <c r="JC15" s="8"/>
      <c r="JD15" s="18"/>
      <c r="JE15" s="45">
        <f t="shared" si="37"/>
        <v>0</v>
      </c>
      <c r="JG15" s="8"/>
      <c r="JH15" s="2"/>
      <c r="JI15" s="17"/>
      <c r="JJ15" s="8"/>
      <c r="JK15" s="18"/>
      <c r="JL15" s="45">
        <f t="shared" si="38"/>
        <v>0</v>
      </c>
      <c r="JQ15" s="8"/>
      <c r="JR15" s="18"/>
      <c r="JS15" s="19">
        <f t="shared" si="39"/>
        <v>0</v>
      </c>
      <c r="JX15" s="8"/>
      <c r="JY15" s="18"/>
      <c r="JZ15" s="19">
        <f t="shared" si="40"/>
        <v>0</v>
      </c>
      <c r="KB15" s="8">
        <v>41314</v>
      </c>
      <c r="KC15" s="37" t="s">
        <v>2324</v>
      </c>
      <c r="KD15" s="30">
        <v>3040</v>
      </c>
      <c r="KE15" s="34">
        <v>41314</v>
      </c>
      <c r="KF15" s="18">
        <v>3040</v>
      </c>
      <c r="KG15" s="19">
        <f t="shared" si="41"/>
        <v>0</v>
      </c>
      <c r="KI15" s="8">
        <v>41322</v>
      </c>
      <c r="KJ15" s="37" t="s">
        <v>2325</v>
      </c>
      <c r="KK15" s="30">
        <v>557</v>
      </c>
      <c r="KL15" s="34">
        <v>41322</v>
      </c>
      <c r="KM15" s="18">
        <v>557</v>
      </c>
      <c r="KN15" s="19">
        <f t="shared" si="42"/>
        <v>0</v>
      </c>
      <c r="KP15" s="2"/>
      <c r="KQ15" s="2"/>
      <c r="KR15" s="17"/>
      <c r="KS15" s="8"/>
      <c r="KT15" s="18"/>
      <c r="KU15" s="115">
        <f t="shared" si="43"/>
        <v>0</v>
      </c>
      <c r="KW15" s="8"/>
      <c r="KX15" s="2"/>
      <c r="KY15" s="17"/>
      <c r="KZ15" s="8"/>
      <c r="LA15" s="18"/>
      <c r="LB15" s="115">
        <f t="shared" si="44"/>
        <v>0</v>
      </c>
      <c r="LD15" s="2"/>
      <c r="LE15" s="2"/>
      <c r="LF15" s="17"/>
      <c r="LG15" s="8"/>
      <c r="LH15" s="18"/>
      <c r="LI15" s="115">
        <f t="shared" si="45"/>
        <v>0</v>
      </c>
      <c r="LK15" s="2"/>
      <c r="LL15" s="2"/>
      <c r="LM15" s="17"/>
      <c r="LN15" s="8"/>
      <c r="LO15" s="18"/>
      <c r="LP15" s="115">
        <f t="shared" si="46"/>
        <v>0</v>
      </c>
      <c r="LR15" s="2"/>
      <c r="LS15" s="2"/>
      <c r="LT15" s="17"/>
      <c r="LU15" s="8"/>
      <c r="LV15" s="18"/>
      <c r="LW15" s="19">
        <f t="shared" si="47"/>
        <v>0</v>
      </c>
      <c r="LY15" s="2"/>
      <c r="LZ15" s="145"/>
      <c r="MA15" s="17"/>
      <c r="MB15" s="74"/>
      <c r="MC15" s="86"/>
      <c r="MD15" s="19">
        <f t="shared" si="48"/>
        <v>0</v>
      </c>
      <c r="MF15" s="8"/>
      <c r="MG15" s="2"/>
      <c r="MH15" s="17"/>
      <c r="MI15" s="8"/>
      <c r="MJ15" s="18"/>
      <c r="MK15" s="19">
        <f t="shared" si="49"/>
        <v>0</v>
      </c>
      <c r="MM15" s="2"/>
      <c r="MN15" s="2"/>
      <c r="MO15" s="17"/>
      <c r="MP15" s="8"/>
      <c r="MQ15" s="18"/>
      <c r="MR15" s="19">
        <f t="shared" si="50"/>
        <v>1278</v>
      </c>
      <c r="MT15" s="2"/>
      <c r="MU15" s="2"/>
      <c r="MV15" s="17"/>
      <c r="MW15" s="8"/>
      <c r="MX15" s="18"/>
      <c r="MY15" s="19">
        <f t="shared" si="51"/>
        <v>0</v>
      </c>
      <c r="NA15" s="287"/>
      <c r="NB15" s="287"/>
      <c r="NC15" s="951"/>
      <c r="ND15" s="1006"/>
      <c r="NE15" s="978"/>
      <c r="NF15" s="19"/>
      <c r="NH15" s="366">
        <v>41318</v>
      </c>
      <c r="NI15" s="2" t="s">
        <v>2326</v>
      </c>
      <c r="NJ15" s="17">
        <v>751.5</v>
      </c>
      <c r="NK15" s="366">
        <v>41318</v>
      </c>
      <c r="NL15" s="18">
        <v>751.5</v>
      </c>
      <c r="NM15" s="19">
        <f t="shared" si="53"/>
        <v>0</v>
      </c>
      <c r="NO15" s="577"/>
      <c r="NP15" s="43"/>
      <c r="NQ15" s="18"/>
      <c r="NR15" s="8"/>
      <c r="NS15" s="86"/>
      <c r="NT15" s="19">
        <f t="shared" si="54"/>
        <v>0</v>
      </c>
      <c r="NV15" s="8"/>
      <c r="NW15" s="43"/>
      <c r="NX15" s="18"/>
      <c r="NY15" s="74"/>
      <c r="NZ15" s="86"/>
      <c r="OA15" s="19">
        <f t="shared" si="55"/>
        <v>1712</v>
      </c>
      <c r="OC15" s="143">
        <v>41326</v>
      </c>
      <c r="OD15" s="276" t="s">
        <v>2327</v>
      </c>
      <c r="OE15" s="25">
        <v>457.6</v>
      </c>
      <c r="OF15" s="143">
        <v>41326</v>
      </c>
      <c r="OG15" s="30">
        <v>457.6</v>
      </c>
      <c r="OH15" s="19">
        <f t="shared" si="56"/>
        <v>0</v>
      </c>
      <c r="OJ15" s="143"/>
      <c r="OK15" s="276"/>
      <c r="OL15" s="25"/>
      <c r="OM15" s="143"/>
      <c r="ON15" s="30"/>
      <c r="OO15" s="19">
        <f t="shared" si="57"/>
        <v>0</v>
      </c>
      <c r="OQ15" s="143"/>
      <c r="OR15" s="276"/>
      <c r="OS15" s="25"/>
      <c r="OT15" s="143"/>
      <c r="OU15" s="30"/>
      <c r="OV15" s="19">
        <f t="shared" si="58"/>
        <v>0</v>
      </c>
      <c r="OX15" s="143"/>
      <c r="OY15" s="276"/>
      <c r="OZ15" s="25"/>
      <c r="PA15" s="143"/>
      <c r="PB15" s="30"/>
      <c r="PC15" s="19">
        <f t="shared" si="59"/>
        <v>0</v>
      </c>
      <c r="PE15" s="8"/>
      <c r="PF15" s="145"/>
      <c r="PG15" s="17"/>
      <c r="PH15" s="8"/>
      <c r="PI15" s="18"/>
      <c r="PJ15" s="19">
        <f t="shared" si="60"/>
        <v>0</v>
      </c>
      <c r="PN15" s="1003"/>
      <c r="PO15" s="1004"/>
      <c r="PP15" s="1003"/>
      <c r="PQ15" s="45">
        <f t="shared" si="61"/>
        <v>22956.84</v>
      </c>
      <c r="PS15" s="8"/>
      <c r="PT15" s="2"/>
      <c r="PU15" s="17"/>
      <c r="PV15" s="8"/>
      <c r="PW15" s="18"/>
      <c r="PX15" s="19">
        <f t="shared" si="62"/>
        <v>0</v>
      </c>
      <c r="PZ15" s="577"/>
      <c r="QA15" s="145"/>
      <c r="QB15" s="17"/>
      <c r="QC15" s="8"/>
      <c r="QD15" s="18"/>
      <c r="QE15" s="19">
        <f t="shared" si="63"/>
        <v>0</v>
      </c>
      <c r="QG15" s="8"/>
      <c r="QH15" s="148"/>
      <c r="QI15" s="17"/>
      <c r="QJ15" s="8"/>
      <c r="QK15" s="18"/>
      <c r="QL15" s="19">
        <f t="shared" si="64"/>
        <v>0</v>
      </c>
      <c r="QN15" s="2"/>
      <c r="QO15" s="2"/>
      <c r="QP15" s="17"/>
      <c r="QQ15" s="8"/>
      <c r="QR15" s="18"/>
      <c r="QS15" s="19">
        <f t="shared" si="65"/>
        <v>0</v>
      </c>
      <c r="QU15" s="2"/>
      <c r="QV15" s="2"/>
      <c r="QW15" s="17"/>
      <c r="QX15" s="8"/>
      <c r="QY15" s="18"/>
      <c r="QZ15" s="19">
        <f t="shared" si="66"/>
        <v>0</v>
      </c>
      <c r="RB15" s="2"/>
      <c r="RC15" s="2"/>
      <c r="RD15" s="17"/>
      <c r="RE15" s="8"/>
      <c r="RF15" s="18"/>
      <c r="RG15" s="19">
        <f t="shared" si="67"/>
        <v>0</v>
      </c>
      <c r="RI15" s="793"/>
      <c r="RJ15" s="793"/>
      <c r="RK15" s="794"/>
      <c r="RL15" s="807"/>
      <c r="RM15" s="814"/>
      <c r="RN15" s="811">
        <f t="shared" si="68"/>
        <v>0</v>
      </c>
      <c r="RP15" s="2"/>
      <c r="RQ15" s="2"/>
      <c r="RR15" s="17"/>
      <c r="RS15" s="8"/>
      <c r="RT15" s="18"/>
      <c r="RU15" s="19">
        <f t="shared" si="69"/>
        <v>0</v>
      </c>
      <c r="RW15" s="8">
        <v>41313</v>
      </c>
      <c r="RX15" s="2" t="s">
        <v>2328</v>
      </c>
      <c r="RY15" s="17">
        <v>3975.5</v>
      </c>
      <c r="RZ15" s="8">
        <v>41313</v>
      </c>
      <c r="SA15" s="18">
        <v>3975.5</v>
      </c>
      <c r="SB15" s="19">
        <f t="shared" si="70"/>
        <v>0</v>
      </c>
      <c r="SD15" s="366"/>
      <c r="SE15" s="37"/>
      <c r="SF15" s="30"/>
      <c r="SG15" s="668"/>
      <c r="SH15" s="93"/>
      <c r="SI15" s="45">
        <f t="shared" si="71"/>
        <v>0</v>
      </c>
      <c r="SK15" s="143"/>
      <c r="SL15" s="315"/>
      <c r="SM15" s="30"/>
      <c r="SN15" s="143"/>
      <c r="SO15" s="30"/>
      <c r="SP15" s="19">
        <f t="shared" si="72"/>
        <v>1125.5</v>
      </c>
      <c r="SR15" s="143"/>
      <c r="SS15" s="315"/>
      <c r="ST15" s="30"/>
      <c r="SU15" s="143"/>
      <c r="SV15" s="30"/>
      <c r="SW15" s="19">
        <f t="shared" si="73"/>
        <v>0</v>
      </c>
      <c r="SY15" s="8">
        <v>41329</v>
      </c>
      <c r="SZ15" s="2" t="s">
        <v>2329</v>
      </c>
      <c r="TA15" s="17">
        <v>8689</v>
      </c>
      <c r="TB15" s="8"/>
      <c r="TC15" s="18"/>
      <c r="TD15" s="19">
        <f t="shared" si="74"/>
        <v>8689</v>
      </c>
      <c r="TF15" s="2"/>
      <c r="TG15" s="2"/>
      <c r="TH15" s="17"/>
      <c r="TI15" s="8"/>
      <c r="TJ15" s="18"/>
      <c r="TK15" s="19">
        <f t="shared" si="75"/>
        <v>0</v>
      </c>
      <c r="TM15" s="143">
        <v>41322</v>
      </c>
      <c r="TN15" s="37" t="s">
        <v>2330</v>
      </c>
      <c r="TO15" s="30">
        <v>452</v>
      </c>
      <c r="TP15" s="143">
        <v>41323</v>
      </c>
      <c r="TQ15" s="30">
        <v>452</v>
      </c>
      <c r="TR15" s="19">
        <f t="shared" si="76"/>
        <v>160</v>
      </c>
      <c r="TT15" s="143"/>
      <c r="TU15" s="37"/>
      <c r="TV15" s="30"/>
      <c r="TW15" s="143"/>
      <c r="TX15" s="30"/>
      <c r="TY15" s="19">
        <f t="shared" si="77"/>
        <v>0</v>
      </c>
      <c r="UA15" s="143"/>
      <c r="UB15" s="27" t="s">
        <v>78</v>
      </c>
      <c r="UC15" s="25"/>
      <c r="UD15" s="143"/>
      <c r="UE15" s="58"/>
      <c r="UF15" s="19">
        <f t="shared" si="78"/>
        <v>0</v>
      </c>
      <c r="UH15" s="143"/>
      <c r="UI15" s="27"/>
      <c r="UJ15" s="25"/>
      <c r="UK15" s="54"/>
      <c r="UL15" s="58"/>
      <c r="UM15" s="19">
        <f t="shared" si="79"/>
        <v>0</v>
      </c>
      <c r="UO15" s="143"/>
      <c r="UP15" s="27"/>
      <c r="UQ15" s="25"/>
      <c r="UR15" s="54"/>
      <c r="US15" s="58"/>
      <c r="UT15" s="19">
        <f t="shared" si="80"/>
        <v>7013</v>
      </c>
      <c r="UV15" s="143"/>
      <c r="UW15" s="78"/>
      <c r="UX15" s="30"/>
      <c r="UY15" s="143"/>
      <c r="UZ15" s="30"/>
      <c r="VA15" s="19">
        <f t="shared" si="81"/>
        <v>0</v>
      </c>
      <c r="VC15" s="143"/>
      <c r="VD15" s="78"/>
      <c r="VE15" s="30"/>
      <c r="VF15" s="143"/>
      <c r="VG15" s="30"/>
      <c r="VH15" s="19">
        <f t="shared" si="82"/>
        <v>0</v>
      </c>
      <c r="VJ15" s="386">
        <v>41316</v>
      </c>
      <c r="VK15" s="78" t="s">
        <v>2331</v>
      </c>
      <c r="VL15" s="30">
        <v>1916.6</v>
      </c>
      <c r="VM15" s="368">
        <v>41316</v>
      </c>
      <c r="VN15" s="30">
        <v>1916.6</v>
      </c>
      <c r="VO15" s="19">
        <f t="shared" si="83"/>
        <v>0</v>
      </c>
      <c r="VQ15" s="143"/>
      <c r="VR15" s="78"/>
      <c r="VS15" s="30"/>
      <c r="VT15" s="143"/>
      <c r="VU15" s="30"/>
      <c r="VV15" s="19">
        <f t="shared" si="84"/>
        <v>0</v>
      </c>
      <c r="VX15" s="143"/>
      <c r="VY15" s="27"/>
      <c r="VZ15" s="25"/>
      <c r="WA15" s="143"/>
      <c r="WB15" s="30"/>
      <c r="WC15" s="45">
        <f t="shared" si="85"/>
        <v>0</v>
      </c>
      <c r="WE15" s="2"/>
      <c r="WF15" s="2"/>
      <c r="WG15" s="17"/>
      <c r="WH15" s="8"/>
      <c r="WI15" s="18"/>
      <c r="WJ15" s="19">
        <f t="shared" si="86"/>
        <v>0</v>
      </c>
      <c r="WL15" s="2"/>
      <c r="WM15" s="2"/>
      <c r="WN15" s="17"/>
      <c r="WO15" s="8"/>
      <c r="WP15" s="18"/>
      <c r="WQ15" s="19">
        <f t="shared" si="87"/>
        <v>0</v>
      </c>
      <c r="WS15" s="8">
        <v>39716</v>
      </c>
      <c r="WT15" s="2" t="s">
        <v>1440</v>
      </c>
      <c r="WU15" s="17">
        <v>22187</v>
      </c>
      <c r="WV15" s="8"/>
      <c r="WW15" s="18"/>
      <c r="WX15" s="19">
        <f t="shared" si="88"/>
        <v>77443</v>
      </c>
      <c r="WZ15" s="8"/>
      <c r="XA15" s="148"/>
      <c r="XB15" s="17"/>
      <c r="XC15" s="143"/>
      <c r="XD15" s="18"/>
      <c r="XE15" s="19">
        <f t="shared" si="89"/>
        <v>0</v>
      </c>
      <c r="XG15" s="8"/>
      <c r="XH15" s="37"/>
      <c r="XI15" s="30"/>
      <c r="XJ15" s="8"/>
      <c r="XK15" s="30"/>
      <c r="XL15" s="19">
        <f t="shared" si="90"/>
        <v>0</v>
      </c>
      <c r="XN15" s="8"/>
      <c r="XO15" s="145"/>
      <c r="XP15" s="17"/>
      <c r="XQ15" s="8"/>
      <c r="XR15" s="18"/>
      <c r="XS15" s="19">
        <f t="shared" si="91"/>
        <v>0</v>
      </c>
      <c r="XU15" s="8"/>
      <c r="XV15" s="2"/>
      <c r="XW15" s="17"/>
      <c r="XX15" s="8"/>
      <c r="XY15" s="18"/>
      <c r="XZ15" s="19">
        <f t="shared" si="92"/>
        <v>0</v>
      </c>
      <c r="YB15" s="577">
        <v>41315</v>
      </c>
      <c r="YC15" s="2" t="s">
        <v>2332</v>
      </c>
      <c r="YD15" s="17">
        <v>1641.5</v>
      </c>
      <c r="YE15" s="577">
        <v>41315</v>
      </c>
      <c r="YF15" s="17">
        <v>1641.5</v>
      </c>
      <c r="YG15" s="19">
        <f t="shared" si="93"/>
        <v>5626</v>
      </c>
      <c r="YI15" s="577"/>
      <c r="YK15" s="17"/>
      <c r="YL15" s="366"/>
      <c r="YM15" s="18"/>
      <c r="YN15" s="19">
        <f t="shared" si="94"/>
        <v>0</v>
      </c>
      <c r="YP15" s="366"/>
      <c r="YQ15" s="2"/>
      <c r="YR15" s="17"/>
      <c r="YS15" s="577"/>
      <c r="YT15" s="18"/>
      <c r="YU15" s="19">
        <f t="shared" si="95"/>
        <v>0</v>
      </c>
      <c r="YW15" s="8"/>
      <c r="YX15" s="39"/>
      <c r="YY15" s="18"/>
      <c r="YZ15" s="8"/>
      <c r="ZA15" s="18"/>
      <c r="ZB15" s="19">
        <f t="shared" si="96"/>
        <v>0</v>
      </c>
      <c r="ZD15" s="8"/>
      <c r="ZE15" s="2"/>
      <c r="ZF15" s="17"/>
      <c r="ZG15" s="8"/>
      <c r="ZH15" s="18"/>
      <c r="ZI15" s="19">
        <f t="shared" si="97"/>
        <v>0</v>
      </c>
      <c r="ZK15" s="807"/>
      <c r="ZL15" s="793"/>
      <c r="ZM15" s="794"/>
      <c r="ZN15" s="807"/>
      <c r="ZO15" s="814"/>
      <c r="ZP15" s="811">
        <f t="shared" si="98"/>
        <v>0</v>
      </c>
      <c r="ZR15" s="2"/>
      <c r="ZS15" s="2"/>
      <c r="ZT15" s="17"/>
      <c r="ZU15" s="8"/>
      <c r="ZV15" s="18"/>
      <c r="ZW15" s="19">
        <f t="shared" si="99"/>
        <v>0</v>
      </c>
      <c r="ZY15" s="2"/>
      <c r="ZZ15" s="2"/>
      <c r="AAA15" s="17"/>
      <c r="AAB15" s="8"/>
      <c r="AAC15" s="18"/>
      <c r="AAD15" s="19">
        <f t="shared" si="100"/>
        <v>0</v>
      </c>
      <c r="AAF15" s="2"/>
      <c r="AAG15" s="2"/>
      <c r="AAH15" s="17"/>
      <c r="AAI15" s="8"/>
      <c r="AAJ15" s="18"/>
      <c r="AAK15" s="19">
        <f t="shared" si="101"/>
        <v>0</v>
      </c>
      <c r="AAM15" s="386">
        <v>41314</v>
      </c>
      <c r="AAN15" s="27" t="s">
        <v>2333</v>
      </c>
      <c r="AAO15" s="25">
        <v>19439</v>
      </c>
      <c r="AAP15" s="368">
        <v>41315</v>
      </c>
      <c r="AAQ15" s="25">
        <v>19439</v>
      </c>
      <c r="AAR15" s="19">
        <f t="shared" si="102"/>
        <v>-307.5</v>
      </c>
      <c r="AAT15" s="143">
        <v>41302</v>
      </c>
      <c r="AAU15" s="315" t="s">
        <v>2334</v>
      </c>
      <c r="AAV15" s="30">
        <v>1387</v>
      </c>
      <c r="AAW15" s="54">
        <v>41316</v>
      </c>
      <c r="AAX15" s="30">
        <v>1380</v>
      </c>
      <c r="AAY15" s="19">
        <f t="shared" si="103"/>
        <v>7</v>
      </c>
      <c r="ABA15" s="8"/>
      <c r="ABB15" s="37"/>
      <c r="ABC15" s="3"/>
      <c r="ABD15" s="940"/>
      <c r="ABE15" s="30"/>
      <c r="ABF15" s="19">
        <f t="shared" si="104"/>
        <v>22087</v>
      </c>
      <c r="ABH15" s="2"/>
      <c r="ABI15" s="2"/>
      <c r="ABJ15" s="17"/>
      <c r="ABK15" s="8"/>
      <c r="ABL15" s="18"/>
      <c r="ABM15" s="19">
        <f t="shared" si="105"/>
        <v>0</v>
      </c>
      <c r="ABO15" s="2"/>
      <c r="ABP15" s="2"/>
      <c r="ABQ15" s="17"/>
      <c r="ABR15" s="8"/>
      <c r="ABS15" s="18"/>
      <c r="ABT15" s="19">
        <f t="shared" si="106"/>
        <v>0</v>
      </c>
      <c r="ABV15" s="2"/>
      <c r="ABW15" s="2"/>
      <c r="ABX15" s="17"/>
      <c r="ABY15" s="8"/>
      <c r="ABZ15" s="18"/>
      <c r="ACA15" s="19">
        <f t="shared" si="107"/>
        <v>0</v>
      </c>
      <c r="ACC15" s="2"/>
      <c r="ACD15" s="2"/>
      <c r="ACE15" s="17"/>
      <c r="ACF15" s="8"/>
      <c r="ACG15" s="18"/>
      <c r="ACH15" s="19">
        <f t="shared" si="108"/>
        <v>0</v>
      </c>
      <c r="ACJ15" s="8"/>
      <c r="ACK15" s="2"/>
      <c r="ACL15" s="17"/>
      <c r="ACM15" s="8"/>
      <c r="ACN15" s="18"/>
      <c r="ACO15" s="19">
        <f t="shared" si="109"/>
        <v>0</v>
      </c>
      <c r="ACQ15" s="8"/>
      <c r="ACR15" s="2"/>
      <c r="ACS15" s="17"/>
      <c r="ACT15" s="8"/>
      <c r="ACU15" s="18"/>
      <c r="ACV15" s="19">
        <f t="shared" si="110"/>
        <v>0</v>
      </c>
      <c r="ACX15" s="8"/>
      <c r="ACY15" s="2"/>
      <c r="ACZ15" s="17"/>
      <c r="ADA15" s="8"/>
      <c r="ADB15" s="18"/>
      <c r="ADC15" s="19">
        <f t="shared" si="111"/>
        <v>0</v>
      </c>
      <c r="ADE15" s="2"/>
      <c r="ADF15" s="2"/>
      <c r="ADG15" s="17"/>
      <c r="ADH15" s="8"/>
      <c r="ADI15" s="18"/>
      <c r="ADJ15" s="19">
        <f t="shared" si="112"/>
        <v>0</v>
      </c>
      <c r="ADL15" s="8">
        <v>41291</v>
      </c>
      <c r="ADM15" s="2" t="s">
        <v>2335</v>
      </c>
      <c r="ADN15" s="17">
        <v>2386.5</v>
      </c>
      <c r="ADO15" s="8"/>
      <c r="ADP15" s="18"/>
      <c r="ADQ15" s="19">
        <f t="shared" si="113"/>
        <v>6282.5</v>
      </c>
      <c r="ADS15" s="143"/>
      <c r="ADT15" s="37"/>
      <c r="ADU15" s="25"/>
      <c r="ADV15" s="143"/>
      <c r="ADW15" s="30"/>
      <c r="ADX15" s="19">
        <f t="shared" si="114"/>
        <v>0</v>
      </c>
      <c r="ADZ15" s="8">
        <v>39815</v>
      </c>
      <c r="AEA15" s="1007" t="s">
        <v>2336</v>
      </c>
      <c r="AEB15" s="25">
        <v>1073.5</v>
      </c>
      <c r="AEC15" s="69">
        <v>39864</v>
      </c>
      <c r="AED15" s="75"/>
      <c r="AEE15" s="19">
        <f t="shared" si="115"/>
        <v>11688.5</v>
      </c>
      <c r="AEG15" s="2"/>
      <c r="AEH15" s="2"/>
      <c r="AEI15" s="17"/>
      <c r="AEJ15" s="8"/>
      <c r="AEK15" s="18"/>
      <c r="AEL15" s="19">
        <f t="shared" si="116"/>
        <v>-209652.6</v>
      </c>
      <c r="AEN15" s="34"/>
      <c r="AEO15" s="2"/>
      <c r="AEP15" s="17"/>
      <c r="AEQ15" s="8"/>
      <c r="AER15" s="18"/>
      <c r="AES15" s="19">
        <f t="shared" si="117"/>
        <v>0</v>
      </c>
      <c r="AEU15" s="8"/>
      <c r="AEV15" s="37"/>
      <c r="AEW15" s="30"/>
      <c r="AEX15" s="8"/>
      <c r="AEY15" s="30"/>
      <c r="AEZ15" s="19">
        <f t="shared" si="118"/>
        <v>2689.6</v>
      </c>
      <c r="AFG15" s="19">
        <f t="shared" si="119"/>
        <v>6938</v>
      </c>
      <c r="AFI15" s="443"/>
      <c r="AFN15" s="19">
        <f t="shared" si="120"/>
        <v>0</v>
      </c>
      <c r="AFP15" s="443"/>
      <c r="AFS15" s="572"/>
      <c r="AFU15" s="19">
        <f t="shared" si="121"/>
        <v>0</v>
      </c>
      <c r="AFW15" s="368"/>
      <c r="AFX15" s="2"/>
      <c r="AFY15" s="25"/>
      <c r="AFZ15" s="366"/>
      <c r="AGA15" s="30"/>
      <c r="AGB15" s="19">
        <f t="shared" si="122"/>
        <v>0</v>
      </c>
      <c r="AGD15" s="368"/>
      <c r="AGE15" s="2"/>
      <c r="AGF15" s="25"/>
      <c r="AGG15" s="366"/>
      <c r="AGH15" s="30"/>
      <c r="AGI15" s="19">
        <f t="shared" si="123"/>
        <v>0</v>
      </c>
      <c r="AGK15" s="368">
        <v>41315</v>
      </c>
      <c r="AGL15" s="373" t="s">
        <v>2337</v>
      </c>
      <c r="AGM15" s="25">
        <v>1560</v>
      </c>
      <c r="AGN15" s="366">
        <v>41315</v>
      </c>
      <c r="AGO15" s="30">
        <v>1560</v>
      </c>
      <c r="AGP15" s="19">
        <f t="shared" si="124"/>
        <v>0</v>
      </c>
      <c r="AGR15" s="368"/>
      <c r="AGS15" s="2"/>
      <c r="AGT15" s="25"/>
      <c r="AGU15" s="366"/>
      <c r="AGV15" s="30"/>
      <c r="AGW15" s="19">
        <f t="shared" si="125"/>
        <v>0</v>
      </c>
      <c r="AGY15" s="2"/>
      <c r="AGZ15" s="2"/>
      <c r="AHA15" s="351"/>
      <c r="AHB15" s="8"/>
      <c r="AHC15" s="18"/>
      <c r="AHD15" s="19">
        <f t="shared" si="126"/>
        <v>0</v>
      </c>
      <c r="AHF15" s="2"/>
      <c r="AHG15" s="2"/>
      <c r="AHH15" s="351"/>
      <c r="AHI15" s="8"/>
      <c r="AHJ15" s="18"/>
      <c r="AHK15" s="19">
        <f t="shared" si="127"/>
        <v>0</v>
      </c>
      <c r="AHM15" s="2"/>
      <c r="AHN15" s="2"/>
      <c r="AHO15" s="351"/>
      <c r="AHP15" s="8"/>
      <c r="AHQ15" s="18"/>
      <c r="AHR15" s="19">
        <f t="shared" si="128"/>
        <v>6356.5</v>
      </c>
      <c r="AHT15" s="2"/>
      <c r="AHU15" s="2"/>
      <c r="AHV15" s="17"/>
      <c r="AHW15" s="8"/>
      <c r="AHX15" s="18"/>
      <c r="AHY15" s="19">
        <f t="shared" si="129"/>
        <v>0</v>
      </c>
      <c r="AIA15" s="2"/>
      <c r="AIB15" s="2"/>
      <c r="AIC15" s="17"/>
      <c r="AID15" s="959"/>
      <c r="AIE15" s="18"/>
      <c r="AIF15" s="19">
        <f t="shared" si="130"/>
        <v>0</v>
      </c>
      <c r="AIH15" s="2"/>
      <c r="AII15" s="2"/>
      <c r="AIJ15" s="351"/>
      <c r="AIK15" s="8"/>
      <c r="AIL15" s="18"/>
      <c r="AIM15" s="19">
        <f t="shared" si="131"/>
        <v>0</v>
      </c>
    </row>
    <row r="16" spans="1:924">
      <c r="A16" s="2"/>
      <c r="B16" s="2"/>
      <c r="C16" s="17"/>
      <c r="D16" s="8"/>
      <c r="E16" s="18"/>
      <c r="F16" s="19">
        <f t="shared" si="0"/>
        <v>6630</v>
      </c>
      <c r="H16" s="8"/>
      <c r="I16" s="2"/>
      <c r="J16" s="17"/>
      <c r="K16" s="74"/>
      <c r="L16" s="86"/>
      <c r="M16" s="19">
        <f t="shared" si="1"/>
        <v>0</v>
      </c>
      <c r="O16" s="8"/>
      <c r="P16" s="2"/>
      <c r="Q16" s="17"/>
      <c r="R16" s="8"/>
      <c r="S16" s="18"/>
      <c r="T16" s="19">
        <f t="shared" si="2"/>
        <v>7539</v>
      </c>
      <c r="V16" s="8"/>
      <c r="W16" s="2"/>
      <c r="X16" s="17"/>
      <c r="Y16" s="8"/>
      <c r="Z16" s="18"/>
      <c r="AA16" s="19">
        <f t="shared" si="3"/>
        <v>1255</v>
      </c>
      <c r="AC16" s="8"/>
      <c r="AD16" s="2"/>
      <c r="AE16" s="17"/>
      <c r="AF16" s="8"/>
      <c r="AG16" s="18"/>
      <c r="AH16" s="19">
        <f t="shared" si="4"/>
        <v>0</v>
      </c>
      <c r="AJ16" s="928"/>
      <c r="AK16" s="2"/>
      <c r="AL16" s="17"/>
      <c r="AM16" s="69"/>
      <c r="AN16" s="76"/>
      <c r="AO16" s="19">
        <f t="shared" si="5"/>
        <v>14526.099999999999</v>
      </c>
      <c r="AQ16" s="577">
        <v>39921</v>
      </c>
      <c r="AR16" s="2" t="s">
        <v>2338</v>
      </c>
      <c r="AS16" s="951"/>
      <c r="AT16" s="1"/>
      <c r="AU16" s="18"/>
      <c r="AV16" s="19">
        <f t="shared" si="6"/>
        <v>24058.04</v>
      </c>
      <c r="AX16" s="143"/>
      <c r="AY16" s="27"/>
      <c r="AZ16" s="25"/>
      <c r="BA16" s="143"/>
      <c r="BB16" s="30"/>
      <c r="BC16" s="19">
        <f t="shared" si="7"/>
        <v>0</v>
      </c>
      <c r="BE16" s="576"/>
      <c r="BF16" s="27"/>
      <c r="BG16" s="25"/>
      <c r="BH16" s="54"/>
      <c r="BI16" s="30"/>
      <c r="BJ16" s="19">
        <f t="shared" si="8"/>
        <v>3954.6</v>
      </c>
      <c r="BL16" s="53">
        <v>41313</v>
      </c>
      <c r="BM16" s="27" t="s">
        <v>2339</v>
      </c>
      <c r="BN16" s="25">
        <v>8343</v>
      </c>
      <c r="BO16" s="795">
        <v>41331</v>
      </c>
      <c r="BP16" s="30">
        <v>8343</v>
      </c>
      <c r="BQ16" s="19">
        <f t="shared" si="9"/>
        <v>3349.5</v>
      </c>
      <c r="BS16" s="53"/>
      <c r="BT16" s="27"/>
      <c r="BU16" s="25"/>
      <c r="BV16" s="313"/>
      <c r="BW16" s="30"/>
      <c r="BX16" s="19">
        <f t="shared" si="10"/>
        <v>0</v>
      </c>
      <c r="BZ16" s="143"/>
      <c r="CA16" s="27"/>
      <c r="CB16" s="44"/>
      <c r="CC16" s="143"/>
      <c r="CD16" s="317"/>
      <c r="CE16" s="19">
        <f t="shared" si="132"/>
        <v>0</v>
      </c>
      <c r="CG16" s="143"/>
      <c r="CH16" s="141"/>
      <c r="CI16" s="44"/>
      <c r="CJ16" s="54"/>
      <c r="CK16" s="317"/>
      <c r="CL16" s="19">
        <f t="shared" si="133"/>
        <v>0</v>
      </c>
      <c r="CN16" s="143"/>
      <c r="CO16" s="141"/>
      <c r="CP16" s="44"/>
      <c r="CQ16" s="54"/>
      <c r="CR16" s="317"/>
      <c r="CS16" s="19">
        <f t="shared" si="134"/>
        <v>0</v>
      </c>
      <c r="CU16" s="143"/>
      <c r="CV16" s="141"/>
      <c r="CW16" s="44"/>
      <c r="CX16" s="54"/>
      <c r="CY16" s="317"/>
      <c r="CZ16" s="19">
        <f t="shared" si="135"/>
        <v>0</v>
      </c>
      <c r="DB16" s="143"/>
      <c r="DC16" s="141"/>
      <c r="DD16" s="44"/>
      <c r="DE16" s="54"/>
      <c r="DF16" s="44"/>
      <c r="DG16" s="19">
        <f t="shared" si="136"/>
        <v>0</v>
      </c>
      <c r="DI16" s="8"/>
      <c r="DJ16" s="37"/>
      <c r="DK16" s="25"/>
      <c r="DL16" s="74"/>
      <c r="DM16" s="356"/>
      <c r="DN16" s="19">
        <f t="shared" si="16"/>
        <v>0</v>
      </c>
      <c r="DP16" s="8"/>
      <c r="DQ16" s="2"/>
      <c r="DR16" s="17"/>
      <c r="DS16" s="74"/>
      <c r="DT16" s="86"/>
      <c r="DU16" s="19">
        <f t="shared" si="17"/>
        <v>1368</v>
      </c>
      <c r="DW16" s="8"/>
      <c r="DX16" s="2"/>
      <c r="DY16" s="17"/>
      <c r="DZ16" s="74"/>
      <c r="EA16" s="86"/>
      <c r="EB16" s="19">
        <f t="shared" si="18"/>
        <v>0</v>
      </c>
      <c r="ED16" s="8"/>
      <c r="EE16" s="2"/>
      <c r="EF16" s="17"/>
      <c r="EG16" s="74"/>
      <c r="EH16" s="86"/>
      <c r="EI16" s="19">
        <f t="shared" si="19"/>
        <v>0</v>
      </c>
      <c r="EK16" s="2"/>
      <c r="EL16" s="2"/>
      <c r="EM16" s="17"/>
      <c r="EN16" s="8"/>
      <c r="EO16" s="18"/>
      <c r="EP16" s="19">
        <f t="shared" si="20"/>
        <v>-8.0000000000040927E-2</v>
      </c>
      <c r="ER16" s="8">
        <v>41319</v>
      </c>
      <c r="ES16" s="2" t="s">
        <v>2340</v>
      </c>
      <c r="ET16" s="17">
        <v>788</v>
      </c>
      <c r="EU16" s="8">
        <v>41319</v>
      </c>
      <c r="EV16" s="18">
        <v>788</v>
      </c>
      <c r="EW16" s="19">
        <f t="shared" si="21"/>
        <v>0</v>
      </c>
      <c r="EY16" s="8"/>
      <c r="EZ16" s="2"/>
      <c r="FA16" s="17"/>
      <c r="FB16" s="8"/>
      <c r="FC16" s="18"/>
      <c r="FD16" s="19">
        <f t="shared" si="22"/>
        <v>0</v>
      </c>
      <c r="FF16" s="2"/>
      <c r="FG16" s="2"/>
      <c r="FH16" s="17"/>
      <c r="FI16" s="8"/>
      <c r="FJ16" s="18"/>
      <c r="FK16" s="19">
        <f t="shared" si="23"/>
        <v>5020</v>
      </c>
      <c r="FM16" s="8"/>
      <c r="FN16" s="2"/>
      <c r="FO16" s="17"/>
      <c r="FP16" s="8"/>
      <c r="FQ16" s="176"/>
      <c r="FR16" s="115">
        <f t="shared" si="24"/>
        <v>0</v>
      </c>
      <c r="FT16" s="807"/>
      <c r="FU16" s="793"/>
      <c r="FV16" s="794"/>
      <c r="FW16" s="807"/>
      <c r="FX16" s="816"/>
      <c r="FY16" s="1008">
        <f t="shared" si="25"/>
        <v>0</v>
      </c>
      <c r="GA16" s="143">
        <v>41321</v>
      </c>
      <c r="GB16" s="72" t="s">
        <v>2341</v>
      </c>
      <c r="GC16" s="25">
        <v>783.6</v>
      </c>
      <c r="GD16" s="143">
        <v>41321</v>
      </c>
      <c r="GE16" s="30">
        <v>783.6</v>
      </c>
      <c r="GF16" s="19">
        <f t="shared" si="26"/>
        <v>0</v>
      </c>
      <c r="GH16" s="143"/>
      <c r="GI16" s="141"/>
      <c r="GJ16" s="25"/>
      <c r="GK16" s="143"/>
      <c r="GL16" s="30"/>
      <c r="GM16" s="19">
        <f t="shared" si="27"/>
        <v>0</v>
      </c>
      <c r="GO16" s="143"/>
      <c r="GP16" s="141"/>
      <c r="GQ16" s="25"/>
      <c r="GR16" s="143"/>
      <c r="GS16" s="30"/>
      <c r="GT16" s="19">
        <f t="shared" si="28"/>
        <v>0</v>
      </c>
      <c r="GV16" s="143"/>
      <c r="GW16" s="141"/>
      <c r="GX16" s="25"/>
      <c r="GY16" s="143"/>
      <c r="GZ16" s="30"/>
      <c r="HA16" s="19">
        <f t="shared" si="29"/>
        <v>0</v>
      </c>
      <c r="HC16" s="8"/>
      <c r="HD16" s="2"/>
      <c r="HE16" s="17"/>
      <c r="HF16" s="8"/>
      <c r="HG16" s="18"/>
      <c r="HH16" s="19">
        <f t="shared" si="30"/>
        <v>0</v>
      </c>
      <c r="HJ16" s="8"/>
      <c r="HK16" s="2"/>
      <c r="HL16" s="17"/>
      <c r="HM16" s="8"/>
      <c r="HN16" s="18"/>
      <c r="HO16" s="19">
        <f t="shared" si="31"/>
        <v>0</v>
      </c>
      <c r="HQ16" s="8"/>
      <c r="HR16" s="2"/>
      <c r="HS16" s="17"/>
      <c r="HT16" s="8"/>
      <c r="HU16" s="18"/>
      <c r="HV16" s="19">
        <f t="shared" si="32"/>
        <v>0</v>
      </c>
      <c r="HX16" s="8"/>
      <c r="HY16" s="2"/>
      <c r="HZ16" s="17"/>
      <c r="IA16" s="8"/>
      <c r="IB16" s="18"/>
      <c r="IC16" s="19">
        <f t="shared" si="33"/>
        <v>0</v>
      </c>
      <c r="IE16" s="368"/>
      <c r="IF16" s="27"/>
      <c r="IG16" s="25"/>
      <c r="IH16" s="143"/>
      <c r="II16" s="30"/>
      <c r="IJ16" s="19">
        <f t="shared" si="34"/>
        <v>0</v>
      </c>
      <c r="IL16" s="655"/>
      <c r="IM16" s="2"/>
      <c r="IN16" s="17"/>
      <c r="IO16" s="8"/>
      <c r="IP16" s="18"/>
      <c r="IQ16" s="19">
        <f>IQ15+IN16-IP16</f>
        <v>22352.5</v>
      </c>
      <c r="IS16" s="74"/>
      <c r="IT16" s="37"/>
      <c r="IU16" s="30"/>
      <c r="IV16" s="8"/>
      <c r="IW16" s="30"/>
      <c r="IX16" s="45">
        <f t="shared" si="36"/>
        <v>0</v>
      </c>
      <c r="IZ16" s="74"/>
      <c r="JA16" s="37"/>
      <c r="JB16" s="30"/>
      <c r="JC16" s="8"/>
      <c r="JD16" s="30"/>
      <c r="JE16" s="45">
        <f t="shared" si="37"/>
        <v>0</v>
      </c>
      <c r="JG16" s="74"/>
      <c r="JH16" s="37"/>
      <c r="JI16" s="30"/>
      <c r="JJ16" s="8"/>
      <c r="JK16" s="30"/>
      <c r="JL16" s="45">
        <f t="shared" si="38"/>
        <v>0</v>
      </c>
      <c r="JQ16" s="8"/>
      <c r="JR16" s="18"/>
      <c r="JS16" s="19">
        <f t="shared" si="39"/>
        <v>0</v>
      </c>
      <c r="JX16" s="8"/>
      <c r="JY16" s="18"/>
      <c r="JZ16" s="19">
        <f t="shared" si="40"/>
        <v>0</v>
      </c>
      <c r="KB16" s="8">
        <v>41315</v>
      </c>
      <c r="KC16" s="37" t="s">
        <v>2342</v>
      </c>
      <c r="KD16" s="30">
        <v>3420</v>
      </c>
      <c r="KE16" s="8">
        <v>41316</v>
      </c>
      <c r="KF16" s="18">
        <v>3420</v>
      </c>
      <c r="KG16" s="19">
        <f t="shared" si="41"/>
        <v>0</v>
      </c>
      <c r="KI16" s="8">
        <v>41323</v>
      </c>
      <c r="KJ16" s="37" t="s">
        <v>2343</v>
      </c>
      <c r="KK16" s="30">
        <v>915</v>
      </c>
      <c r="KL16" s="8">
        <v>41323</v>
      </c>
      <c r="KM16" s="18">
        <v>915</v>
      </c>
      <c r="KN16" s="19">
        <f t="shared" si="42"/>
        <v>0</v>
      </c>
      <c r="KP16" s="2"/>
      <c r="KQ16" s="2"/>
      <c r="KR16" s="17"/>
      <c r="KS16" s="8"/>
      <c r="KT16" s="18"/>
      <c r="KU16" s="115">
        <f t="shared" si="43"/>
        <v>0</v>
      </c>
      <c r="KW16" s="8"/>
      <c r="KX16" s="2"/>
      <c r="KY16" s="17"/>
      <c r="KZ16" s="8"/>
      <c r="LA16" s="18"/>
      <c r="LB16" s="115">
        <f t="shared" si="44"/>
        <v>0</v>
      </c>
      <c r="LD16" s="2"/>
      <c r="LE16" s="2"/>
      <c r="LF16" s="17"/>
      <c r="LG16" s="8"/>
      <c r="LH16" s="18"/>
      <c r="LI16" s="115">
        <f t="shared" si="45"/>
        <v>0</v>
      </c>
      <c r="LK16" s="2"/>
      <c r="LL16" s="2"/>
      <c r="LM16" s="17"/>
      <c r="LN16" s="8"/>
      <c r="LO16" s="18"/>
      <c r="LP16" s="115">
        <f t="shared" si="46"/>
        <v>0</v>
      </c>
      <c r="LR16" s="2"/>
      <c r="LS16" s="2"/>
      <c r="LT16" s="17"/>
      <c r="LU16" s="8"/>
      <c r="LV16" s="18"/>
      <c r="LW16" s="19">
        <f t="shared" si="47"/>
        <v>0</v>
      </c>
      <c r="LY16" s="2"/>
      <c r="LZ16" s="145"/>
      <c r="MA16" s="17"/>
      <c r="MB16" s="74"/>
      <c r="MC16" s="86"/>
      <c r="MD16" s="19">
        <f t="shared" si="48"/>
        <v>0</v>
      </c>
      <c r="MF16" s="8"/>
      <c r="MG16" s="2"/>
      <c r="MH16" s="17"/>
      <c r="MI16" s="8"/>
      <c r="MJ16" s="18"/>
      <c r="MK16" s="19">
        <f t="shared" si="49"/>
        <v>0</v>
      </c>
      <c r="MM16" s="2"/>
      <c r="MN16" s="2"/>
      <c r="MO16" s="17"/>
      <c r="MP16" s="8"/>
      <c r="MQ16" s="18"/>
      <c r="MR16" s="19">
        <f t="shared" si="50"/>
        <v>1278</v>
      </c>
      <c r="MT16" s="2"/>
      <c r="MU16" s="2"/>
      <c r="MV16" s="17"/>
      <c r="MW16" s="8"/>
      <c r="MX16" s="18"/>
      <c r="MY16" s="19">
        <f t="shared" si="51"/>
        <v>0</v>
      </c>
      <c r="NA16" s="2"/>
      <c r="NB16" s="2"/>
      <c r="NC16" s="17"/>
      <c r="ND16" s="8"/>
      <c r="NE16" s="18"/>
      <c r="NF16" s="19"/>
      <c r="NH16" s="366">
        <v>41319</v>
      </c>
      <c r="NI16" s="2" t="s">
        <v>2344</v>
      </c>
      <c r="NJ16" s="17">
        <v>789.5</v>
      </c>
      <c r="NK16" s="366">
        <v>41319</v>
      </c>
      <c r="NL16" s="18">
        <v>789.5</v>
      </c>
      <c r="NM16" s="19">
        <f t="shared" si="53"/>
        <v>0</v>
      </c>
      <c r="NO16" s="577"/>
      <c r="NP16" s="78"/>
      <c r="NQ16" s="30"/>
      <c r="NR16" s="74"/>
      <c r="NS16" s="86"/>
      <c r="NT16" s="19">
        <f t="shared" si="54"/>
        <v>0</v>
      </c>
      <c r="NV16" s="8"/>
      <c r="NW16" s="78"/>
      <c r="NX16" s="30"/>
      <c r="NY16" s="74"/>
      <c r="NZ16" s="86"/>
      <c r="OA16" s="19">
        <f t="shared" si="55"/>
        <v>1712</v>
      </c>
      <c r="OC16" s="8"/>
      <c r="OD16" s="2"/>
      <c r="OE16" s="17"/>
      <c r="OF16" s="8"/>
      <c r="OG16" s="18"/>
      <c r="OH16" s="19">
        <f t="shared" si="56"/>
        <v>0</v>
      </c>
      <c r="OJ16" s="8"/>
      <c r="OK16" s="2"/>
      <c r="OL16" s="17"/>
      <c r="OM16" s="8"/>
      <c r="ON16" s="18"/>
      <c r="OO16" s="19">
        <f t="shared" si="57"/>
        <v>0</v>
      </c>
      <c r="OQ16" s="8"/>
      <c r="OR16" s="50"/>
      <c r="OS16" s="30"/>
      <c r="OT16" s="143"/>
      <c r="OU16" s="30"/>
      <c r="OV16" s="19">
        <f t="shared" si="58"/>
        <v>0</v>
      </c>
      <c r="OX16" s="8"/>
      <c r="OY16" s="50"/>
      <c r="OZ16" s="30"/>
      <c r="PA16" s="143"/>
      <c r="PB16" s="30"/>
      <c r="PC16" s="19">
        <f t="shared" si="59"/>
        <v>0</v>
      </c>
      <c r="PE16" s="8"/>
      <c r="PF16" s="145"/>
      <c r="PG16" s="17"/>
      <c r="PH16" s="8"/>
      <c r="PI16" s="18"/>
      <c r="PJ16" s="19">
        <f t="shared" si="60"/>
        <v>0</v>
      </c>
      <c r="PN16" s="1003"/>
      <c r="PO16" s="1004"/>
      <c r="PP16" s="1003"/>
      <c r="PQ16" s="45">
        <f t="shared" si="61"/>
        <v>22956.84</v>
      </c>
      <c r="PS16" s="8"/>
      <c r="PT16" s="2"/>
      <c r="PU16" s="17"/>
      <c r="PV16" s="8"/>
      <c r="PW16" s="18"/>
      <c r="PX16" s="19">
        <f t="shared" si="62"/>
        <v>0</v>
      </c>
      <c r="PZ16" s="577"/>
      <c r="QA16" s="145"/>
      <c r="QB16" s="17"/>
      <c r="QC16" s="8"/>
      <c r="QD16" s="18"/>
      <c r="QE16" s="19">
        <f t="shared" si="63"/>
        <v>0</v>
      </c>
      <c r="QG16" s="8"/>
      <c r="QH16" s="148"/>
      <c r="QI16" s="17"/>
      <c r="QJ16" s="8"/>
      <c r="QK16" s="18"/>
      <c r="QL16" s="19">
        <f>QL15+QI16-QK16</f>
        <v>0</v>
      </c>
      <c r="QN16" s="2"/>
      <c r="QO16" s="2"/>
      <c r="QP16" s="17"/>
      <c r="QQ16" s="8"/>
      <c r="QR16" s="18"/>
      <c r="QS16" s="19">
        <f t="shared" si="65"/>
        <v>0</v>
      </c>
      <c r="QU16" s="2"/>
      <c r="QV16" s="2"/>
      <c r="QW16" s="17"/>
      <c r="QX16" s="8"/>
      <c r="QY16" s="18"/>
      <c r="QZ16" s="19">
        <f t="shared" si="66"/>
        <v>0</v>
      </c>
      <c r="RB16" s="2"/>
      <c r="RC16" s="2"/>
      <c r="RD16" s="17"/>
      <c r="RE16" s="8"/>
      <c r="RF16" s="18"/>
      <c r="RG16" s="19">
        <f t="shared" si="67"/>
        <v>0</v>
      </c>
      <c r="RI16" s="793"/>
      <c r="RJ16" s="793"/>
      <c r="RK16" s="794"/>
      <c r="RL16" s="807"/>
      <c r="RM16" s="814"/>
      <c r="RN16" s="811">
        <f t="shared" si="68"/>
        <v>0</v>
      </c>
      <c r="RP16" s="2"/>
      <c r="RQ16" s="2"/>
      <c r="RR16" s="17"/>
      <c r="RS16" s="8"/>
      <c r="RT16" s="18"/>
      <c r="RU16" s="19">
        <f t="shared" si="69"/>
        <v>0</v>
      </c>
      <c r="RW16" s="8">
        <v>41314</v>
      </c>
      <c r="RX16" s="2" t="s">
        <v>2345</v>
      </c>
      <c r="RY16" s="17">
        <v>7266</v>
      </c>
      <c r="RZ16" s="8">
        <v>41314</v>
      </c>
      <c r="SA16" s="18">
        <v>7266</v>
      </c>
      <c r="SB16" s="19">
        <f t="shared" si="70"/>
        <v>0</v>
      </c>
      <c r="SD16" s="366"/>
      <c r="SE16" s="37"/>
      <c r="SF16" s="30"/>
      <c r="SG16" s="670"/>
      <c r="SH16" s="58"/>
      <c r="SI16" s="45">
        <f t="shared" si="71"/>
        <v>0</v>
      </c>
      <c r="SK16" s="53"/>
      <c r="SL16" s="315"/>
      <c r="SM16" s="30"/>
      <c r="SN16" s="143"/>
      <c r="SO16" s="30"/>
      <c r="SP16" s="19">
        <f t="shared" si="72"/>
        <v>1125.5</v>
      </c>
      <c r="SR16" s="53"/>
      <c r="SS16" s="315"/>
      <c r="ST16" s="30"/>
      <c r="SU16" s="143"/>
      <c r="SV16" s="30"/>
      <c r="SW16" s="19">
        <f t="shared" si="73"/>
        <v>0</v>
      </c>
      <c r="SY16" s="8">
        <v>41332</v>
      </c>
      <c r="SZ16" s="2" t="s">
        <v>2346</v>
      </c>
      <c r="TA16" s="17">
        <v>10949</v>
      </c>
      <c r="TB16" s="8"/>
      <c r="TC16" s="18"/>
      <c r="TD16" s="19">
        <f t="shared" si="74"/>
        <v>19638</v>
      </c>
      <c r="TF16" s="2"/>
      <c r="TG16" s="2"/>
      <c r="TH16" s="17"/>
      <c r="TI16" s="8"/>
      <c r="TJ16" s="18"/>
      <c r="TK16" s="19">
        <f t="shared" si="75"/>
        <v>0</v>
      </c>
      <c r="TM16" s="143">
        <v>41326</v>
      </c>
      <c r="TN16" s="78" t="s">
        <v>2347</v>
      </c>
      <c r="TO16" s="30">
        <v>314</v>
      </c>
      <c r="TP16" s="143">
        <v>41326</v>
      </c>
      <c r="TQ16" s="176">
        <v>314</v>
      </c>
      <c r="TR16" s="19">
        <f t="shared" si="76"/>
        <v>160</v>
      </c>
      <c r="TT16" s="143"/>
      <c r="TU16" s="78"/>
      <c r="TV16" s="30"/>
      <c r="TW16" s="143"/>
      <c r="TX16" s="176"/>
      <c r="TY16" s="19">
        <f t="shared" si="77"/>
        <v>0</v>
      </c>
      <c r="UA16" s="8"/>
      <c r="UB16" s="276"/>
      <c r="UC16" s="25"/>
      <c r="UD16" s="54"/>
      <c r="UE16" s="58"/>
      <c r="UF16" s="19">
        <f t="shared" si="78"/>
        <v>0</v>
      </c>
      <c r="UK16" s="54"/>
      <c r="UL16" s="58"/>
      <c r="UM16" s="19">
        <f t="shared" si="79"/>
        <v>0</v>
      </c>
      <c r="UO16" s="143"/>
      <c r="UP16" s="27"/>
      <c r="UQ16" s="25"/>
      <c r="UR16" s="54"/>
      <c r="US16" s="58"/>
      <c r="UT16" s="19">
        <f t="shared" si="80"/>
        <v>7013</v>
      </c>
      <c r="UV16" s="8"/>
      <c r="UW16" s="37"/>
      <c r="UX16" s="30"/>
      <c r="UY16" s="54"/>
      <c r="UZ16" s="30"/>
      <c r="VA16" s="19">
        <f t="shared" si="81"/>
        <v>0</v>
      </c>
      <c r="VC16" s="8"/>
      <c r="VD16" s="37"/>
      <c r="VE16" s="30"/>
      <c r="VF16" s="54"/>
      <c r="VG16" s="30"/>
      <c r="VH16" s="19">
        <f t="shared" si="82"/>
        <v>0</v>
      </c>
      <c r="VJ16" s="386">
        <v>41317</v>
      </c>
      <c r="VK16" s="50" t="s">
        <v>2348</v>
      </c>
      <c r="VL16" s="30">
        <v>2708</v>
      </c>
      <c r="VM16" s="386">
        <v>41317</v>
      </c>
      <c r="VN16" s="30">
        <v>2708.2</v>
      </c>
      <c r="VO16" s="19">
        <f t="shared" si="83"/>
        <v>-0.1999999999998181</v>
      </c>
      <c r="VQ16" s="8"/>
      <c r="VR16" s="37"/>
      <c r="VS16" s="30"/>
      <c r="VT16" s="54"/>
      <c r="VU16" s="30"/>
      <c r="VV16" s="19">
        <f t="shared" si="84"/>
        <v>0</v>
      </c>
      <c r="VX16" s="143"/>
      <c r="VY16" s="27"/>
      <c r="VZ16" s="25"/>
      <c r="WA16" s="143"/>
      <c r="WB16" s="30"/>
      <c r="WC16" s="45">
        <f t="shared" si="85"/>
        <v>0</v>
      </c>
      <c r="WE16" s="2"/>
      <c r="WF16" s="2"/>
      <c r="WG16" s="17"/>
      <c r="WH16" s="8"/>
      <c r="WI16" s="18"/>
      <c r="WJ16" s="19">
        <f t="shared" si="86"/>
        <v>0</v>
      </c>
      <c r="WL16" s="2"/>
      <c r="WM16" s="2"/>
      <c r="WN16" s="17"/>
      <c r="WO16" s="8"/>
      <c r="WP16" s="18"/>
      <c r="WQ16" s="19">
        <f t="shared" si="87"/>
        <v>0</v>
      </c>
      <c r="WS16" s="8">
        <v>39721</v>
      </c>
      <c r="WT16" s="2" t="s">
        <v>1487</v>
      </c>
      <c r="WU16" s="17">
        <v>13056</v>
      </c>
      <c r="WV16" s="8"/>
      <c r="WW16" s="18"/>
      <c r="WX16" s="19">
        <f t="shared" si="88"/>
        <v>90499</v>
      </c>
      <c r="WZ16" s="8"/>
      <c r="XA16" s="148"/>
      <c r="XB16" s="17"/>
      <c r="XC16" s="143"/>
      <c r="XD16" s="18"/>
      <c r="XE16" s="19">
        <f t="shared" si="89"/>
        <v>0</v>
      </c>
      <c r="XG16" s="8"/>
      <c r="XH16" s="37"/>
      <c r="XI16" s="58"/>
      <c r="XJ16" s="8"/>
      <c r="XK16" s="30"/>
      <c r="XL16" s="19">
        <f t="shared" si="90"/>
        <v>0</v>
      </c>
      <c r="XN16" s="8"/>
      <c r="XO16" s="2"/>
      <c r="XP16" s="17"/>
      <c r="XQ16" s="8"/>
      <c r="XR16" s="18"/>
      <c r="XS16" s="19">
        <f t="shared" si="91"/>
        <v>0</v>
      </c>
      <c r="XU16" s="8"/>
      <c r="XV16" s="2"/>
      <c r="XW16" s="17"/>
      <c r="XX16" s="8"/>
      <c r="XY16" s="18"/>
      <c r="XZ16" s="19">
        <f t="shared" si="92"/>
        <v>0</v>
      </c>
      <c r="YB16" s="577">
        <v>41315</v>
      </c>
      <c r="YC16" s="2" t="s">
        <v>2349</v>
      </c>
      <c r="YD16" s="17">
        <v>820</v>
      </c>
      <c r="YE16" s="577">
        <v>41315</v>
      </c>
      <c r="YF16" s="17">
        <v>820</v>
      </c>
      <c r="YG16" s="19">
        <f t="shared" si="93"/>
        <v>5626</v>
      </c>
      <c r="YI16" s="577"/>
      <c r="YK16" s="17"/>
      <c r="YL16" s="366"/>
      <c r="YM16" s="18"/>
      <c r="YN16" s="19">
        <f t="shared" si="94"/>
        <v>0</v>
      </c>
      <c r="YP16" s="366"/>
      <c r="YQ16" s="2"/>
      <c r="YR16" s="17"/>
      <c r="YS16" s="577"/>
      <c r="YT16" s="18"/>
      <c r="YU16" s="19">
        <f t="shared" si="95"/>
        <v>0</v>
      </c>
      <c r="YW16" s="8"/>
      <c r="YX16" s="39"/>
      <c r="YY16" s="18"/>
      <c r="YZ16" s="8"/>
      <c r="ZA16" s="18"/>
      <c r="ZB16" s="19">
        <f t="shared" si="96"/>
        <v>0</v>
      </c>
      <c r="ZD16" s="8"/>
      <c r="ZE16" s="2"/>
      <c r="ZF16" s="17"/>
      <c r="ZG16" s="8"/>
      <c r="ZH16" s="18"/>
      <c r="ZI16" s="19">
        <f t="shared" si="97"/>
        <v>0</v>
      </c>
      <c r="ZK16" s="807"/>
      <c r="ZL16" s="793"/>
      <c r="ZM16" s="794"/>
      <c r="ZN16" s="807"/>
      <c r="ZO16" s="814"/>
      <c r="ZP16" s="811">
        <f t="shared" si="98"/>
        <v>0</v>
      </c>
      <c r="ZR16" s="2"/>
      <c r="ZS16" s="2"/>
      <c r="ZT16" s="17"/>
      <c r="ZU16" s="8"/>
      <c r="ZV16" s="18"/>
      <c r="ZW16" s="19">
        <f t="shared" si="99"/>
        <v>0</v>
      </c>
      <c r="ZY16" s="2"/>
      <c r="ZZ16" s="2"/>
      <c r="AAA16" s="17"/>
      <c r="AAB16" s="8"/>
      <c r="AAC16" s="18"/>
      <c r="AAD16" s="19">
        <f t="shared" si="100"/>
        <v>0</v>
      </c>
      <c r="AAF16" s="2"/>
      <c r="AAG16" s="2"/>
      <c r="AAH16" s="17"/>
      <c r="AAI16" s="8"/>
      <c r="AAJ16" s="18"/>
      <c r="AAK16" s="19">
        <f t="shared" si="101"/>
        <v>0</v>
      </c>
      <c r="AAM16" s="368">
        <v>41316</v>
      </c>
      <c r="AAN16" s="27" t="s">
        <v>2350</v>
      </c>
      <c r="AAO16" s="25">
        <v>9621.2000000000007</v>
      </c>
      <c r="AAP16" s="368">
        <v>41316</v>
      </c>
      <c r="AAQ16" s="25">
        <v>9621.2000000000007</v>
      </c>
      <c r="AAR16" s="19">
        <f t="shared" si="102"/>
        <v>-307.5</v>
      </c>
      <c r="AAT16" s="8">
        <v>41303</v>
      </c>
      <c r="AAU16" s="315" t="s">
        <v>2351</v>
      </c>
      <c r="AAV16" s="3">
        <v>1380</v>
      </c>
      <c r="AAW16" s="54">
        <v>41316</v>
      </c>
      <c r="AAX16" s="30">
        <v>1380</v>
      </c>
      <c r="AAY16" s="19">
        <f t="shared" si="103"/>
        <v>7</v>
      </c>
      <c r="ABA16" s="143"/>
      <c r="ABB16" s="27"/>
      <c r="ABC16" s="25"/>
      <c r="ABD16" s="940"/>
      <c r="ABE16" s="30"/>
      <c r="ABF16" s="19">
        <f t="shared" si="104"/>
        <v>22087</v>
      </c>
      <c r="ABH16" s="2"/>
      <c r="ABI16" s="2"/>
      <c r="ABJ16" s="17"/>
      <c r="ABK16" s="8"/>
      <c r="ABL16" s="18"/>
      <c r="ABM16" s="19">
        <f t="shared" si="105"/>
        <v>0</v>
      </c>
      <c r="ABO16" s="2"/>
      <c r="ABP16" s="2"/>
      <c r="ABQ16" s="17"/>
      <c r="ABR16" s="8"/>
      <c r="ABS16" s="18"/>
      <c r="ABT16" s="19">
        <f t="shared" si="106"/>
        <v>0</v>
      </c>
      <c r="ABV16" s="2"/>
      <c r="ABW16" s="2"/>
      <c r="ABX16" s="17"/>
      <c r="ABY16" s="8"/>
      <c r="ABZ16" s="18"/>
      <c r="ACA16" s="19">
        <f t="shared" si="107"/>
        <v>0</v>
      </c>
      <c r="ACC16" s="2"/>
      <c r="ACD16" s="2"/>
      <c r="ACE16" s="17"/>
      <c r="ACF16" s="8"/>
      <c r="ACG16" s="18"/>
      <c r="ACH16" s="19">
        <f t="shared" si="108"/>
        <v>0</v>
      </c>
      <c r="ACJ16" s="8"/>
      <c r="ACK16" s="2"/>
      <c r="ACL16" s="17"/>
      <c r="ACM16" s="8"/>
      <c r="ACN16" s="18"/>
      <c r="ACO16" s="19">
        <f t="shared" si="109"/>
        <v>0</v>
      </c>
      <c r="ACQ16" s="8"/>
      <c r="ACR16" s="2"/>
      <c r="ACS16" s="17"/>
      <c r="ACT16" s="8"/>
      <c r="ACU16" s="18"/>
      <c r="ACV16" s="19">
        <f t="shared" si="110"/>
        <v>0</v>
      </c>
      <c r="ACX16" s="8"/>
      <c r="ACY16" s="2"/>
      <c r="ACZ16" s="17"/>
      <c r="ADA16" s="8"/>
      <c r="ADB16" s="18"/>
      <c r="ADC16" s="19">
        <f t="shared" si="111"/>
        <v>0</v>
      </c>
      <c r="ADE16" s="2"/>
      <c r="ADF16" s="2"/>
      <c r="ADG16" s="17"/>
      <c r="ADH16" s="8"/>
      <c r="ADI16" s="18"/>
      <c r="ADJ16" s="19">
        <f t="shared" si="112"/>
        <v>0</v>
      </c>
      <c r="ADL16" s="8">
        <v>41292</v>
      </c>
      <c r="ADM16" s="2" t="s">
        <v>2352</v>
      </c>
      <c r="ADN16" s="17">
        <v>963.5</v>
      </c>
      <c r="ADO16" s="8"/>
      <c r="ADP16" s="18"/>
      <c r="ADQ16" s="19">
        <f t="shared" si="113"/>
        <v>7246</v>
      </c>
      <c r="ADS16" s="575"/>
      <c r="ADT16" s="27"/>
      <c r="ADU16" s="25"/>
      <c r="ADV16" s="116"/>
      <c r="ADW16" s="30"/>
      <c r="ADX16" s="19">
        <f t="shared" si="114"/>
        <v>0</v>
      </c>
      <c r="ADZ16" s="8">
        <v>39821</v>
      </c>
      <c r="AEA16" s="1007" t="s">
        <v>2353</v>
      </c>
      <c r="AEB16" s="25">
        <v>612</v>
      </c>
      <c r="AEC16" s="69">
        <v>39864</v>
      </c>
      <c r="AED16" s="75"/>
      <c r="AEE16" s="19">
        <f t="shared" si="115"/>
        <v>12300.5</v>
      </c>
      <c r="AEG16" s="2"/>
      <c r="AEH16" s="2"/>
      <c r="AEI16" s="17"/>
      <c r="AEJ16" s="8"/>
      <c r="AEK16" s="18"/>
      <c r="AEL16" s="19">
        <f t="shared" si="116"/>
        <v>-209652.6</v>
      </c>
      <c r="AEN16" s="8"/>
      <c r="AEO16" s="2"/>
      <c r="AEP16" s="17"/>
      <c r="AEQ16" s="8"/>
      <c r="AER16" s="18"/>
      <c r="AES16" s="19">
        <f t="shared" si="117"/>
        <v>0</v>
      </c>
      <c r="AEU16" s="8"/>
      <c r="AEV16" s="2"/>
      <c r="AEW16" s="17"/>
      <c r="AEX16" s="8"/>
      <c r="AEY16" s="18"/>
      <c r="AEZ16" s="19">
        <f t="shared" si="118"/>
        <v>2689.6</v>
      </c>
      <c r="AFB16" s="2"/>
      <c r="AFC16" s="2"/>
      <c r="AFD16" s="17"/>
      <c r="AFE16" s="8"/>
      <c r="AFF16" s="18"/>
      <c r="AFG16" s="19">
        <f t="shared" si="119"/>
        <v>6938</v>
      </c>
      <c r="AFI16" s="443"/>
      <c r="AFJ16" s="2"/>
      <c r="AFK16" s="17"/>
      <c r="AFL16" s="8"/>
      <c r="AFM16" s="18"/>
      <c r="AFN16" s="19">
        <f t="shared" si="120"/>
        <v>0</v>
      </c>
      <c r="AFP16" s="443"/>
      <c r="AFQ16" s="2"/>
      <c r="AFR16" s="17"/>
      <c r="AFS16" s="577"/>
      <c r="AFT16" s="18"/>
      <c r="AFU16" s="19">
        <f t="shared" si="121"/>
        <v>0</v>
      </c>
      <c r="AFW16" s="368"/>
      <c r="AFX16" s="2"/>
      <c r="AFY16" s="25"/>
      <c r="AFZ16" s="366"/>
      <c r="AGA16" s="18"/>
      <c r="AGB16" s="19">
        <f t="shared" si="122"/>
        <v>0</v>
      </c>
      <c r="AGD16" s="368"/>
      <c r="AGE16" s="2"/>
      <c r="AGF16" s="25"/>
      <c r="AGG16" s="366"/>
      <c r="AGH16" s="18"/>
      <c r="AGI16" s="19">
        <f t="shared" si="123"/>
        <v>0</v>
      </c>
      <c r="AGK16" s="386">
        <v>41316</v>
      </c>
      <c r="AGL16" s="2" t="s">
        <v>2354</v>
      </c>
      <c r="AGM16" s="25">
        <v>858</v>
      </c>
      <c r="AGN16" s="366">
        <v>41317</v>
      </c>
      <c r="AGO16" s="18">
        <v>858</v>
      </c>
      <c r="AGP16" s="19">
        <f t="shared" si="124"/>
        <v>0</v>
      </c>
      <c r="AGR16" s="368"/>
      <c r="AGS16" s="2"/>
      <c r="AGT16" s="25"/>
      <c r="AGU16" s="366"/>
      <c r="AGV16" s="18"/>
      <c r="AGW16" s="19">
        <f t="shared" si="125"/>
        <v>0</v>
      </c>
      <c r="AGY16" s="2"/>
      <c r="AGZ16" s="2"/>
      <c r="AHA16" s="351"/>
      <c r="AHB16" s="8"/>
      <c r="AHC16" s="18"/>
      <c r="AHD16" s="19">
        <f t="shared" si="126"/>
        <v>0</v>
      </c>
      <c r="AHF16" s="2"/>
      <c r="AHG16" s="2"/>
      <c r="AHH16" s="351"/>
      <c r="AHI16" s="8"/>
      <c r="AHJ16" s="18"/>
      <c r="AHK16" s="19">
        <f t="shared" si="127"/>
        <v>0</v>
      </c>
      <c r="AHM16" s="2"/>
      <c r="AHN16" s="2"/>
      <c r="AHO16" s="351"/>
      <c r="AHP16" s="8"/>
      <c r="AHQ16" s="18"/>
      <c r="AHR16" s="19">
        <f t="shared" si="128"/>
        <v>6356.5</v>
      </c>
      <c r="AHT16" s="2"/>
      <c r="AHU16" s="2"/>
      <c r="AHV16" s="17"/>
      <c r="AHW16" s="8"/>
      <c r="AHX16" s="18"/>
      <c r="AHY16" s="19">
        <f t="shared" si="129"/>
        <v>0</v>
      </c>
      <c r="AIA16" s="2"/>
      <c r="AIB16" s="2"/>
      <c r="AIC16" s="17"/>
      <c r="AID16" s="959"/>
      <c r="AIE16" s="18"/>
      <c r="AIF16" s="19">
        <f t="shared" si="130"/>
        <v>0</v>
      </c>
      <c r="AIH16" s="2"/>
      <c r="AII16" s="2"/>
      <c r="AIJ16" s="351"/>
      <c r="AIK16" s="8"/>
      <c r="AIL16" s="18"/>
      <c r="AIM16" s="19">
        <f t="shared" si="131"/>
        <v>0</v>
      </c>
    </row>
    <row r="17" spans="1:923">
      <c r="A17" s="2"/>
      <c r="B17" s="2"/>
      <c r="C17" s="17"/>
      <c r="D17" s="8"/>
      <c r="E17" s="18"/>
      <c r="F17" s="19">
        <f t="shared" si="0"/>
        <v>6630</v>
      </c>
      <c r="H17" s="8"/>
      <c r="I17" s="2"/>
      <c r="J17" s="17"/>
      <c r="K17" s="74"/>
      <c r="L17" s="86"/>
      <c r="M17" s="19">
        <f t="shared" si="1"/>
        <v>0</v>
      </c>
      <c r="O17" s="8"/>
      <c r="P17" s="2"/>
      <c r="Q17" s="17"/>
      <c r="R17" s="8"/>
      <c r="S17" s="18"/>
      <c r="T17" s="19">
        <f t="shared" si="2"/>
        <v>7539</v>
      </c>
      <c r="V17" s="8"/>
      <c r="W17" s="2"/>
      <c r="X17" s="17"/>
      <c r="Y17" s="8"/>
      <c r="Z17" s="18"/>
      <c r="AA17" s="19">
        <f t="shared" si="3"/>
        <v>1255</v>
      </c>
      <c r="AC17" s="8"/>
      <c r="AD17" s="2"/>
      <c r="AE17" s="17"/>
      <c r="AF17" s="8"/>
      <c r="AG17" s="18"/>
      <c r="AH17" s="19">
        <f t="shared" si="4"/>
        <v>0</v>
      </c>
      <c r="AJ17" s="928"/>
      <c r="AK17" s="39"/>
      <c r="AL17" s="18"/>
      <c r="AM17" s="8"/>
      <c r="AN17" s="18"/>
      <c r="AO17" s="19">
        <f t="shared" si="5"/>
        <v>14526.099999999999</v>
      </c>
      <c r="AQ17" s="577">
        <v>40012</v>
      </c>
      <c r="AR17" s="2" t="s">
        <v>2355</v>
      </c>
      <c r="AS17" s="25">
        <v>0</v>
      </c>
      <c r="AT17" s="771" t="s">
        <v>2356</v>
      </c>
      <c r="AU17" s="18"/>
      <c r="AV17" s="19">
        <f t="shared" si="6"/>
        <v>24058.04</v>
      </c>
      <c r="AX17" s="143"/>
      <c r="AY17" s="27"/>
      <c r="AZ17" s="25"/>
      <c r="BA17" s="143"/>
      <c r="BB17" s="30"/>
      <c r="BC17" s="19">
        <f t="shared" si="7"/>
        <v>0</v>
      </c>
      <c r="BE17" s="575"/>
      <c r="BF17" s="27"/>
      <c r="BG17" s="25"/>
      <c r="BH17" s="143"/>
      <c r="BI17" s="30"/>
      <c r="BJ17" s="19">
        <f t="shared" si="8"/>
        <v>3954.6</v>
      </c>
      <c r="BL17" s="795">
        <v>41316</v>
      </c>
      <c r="BM17" s="27" t="s">
        <v>2357</v>
      </c>
      <c r="BN17" s="25">
        <v>2852</v>
      </c>
      <c r="BO17" s="795">
        <v>41316</v>
      </c>
      <c r="BP17" s="30">
        <v>2852</v>
      </c>
      <c r="BQ17" s="19">
        <f t="shared" si="9"/>
        <v>3349.5</v>
      </c>
      <c r="BS17" s="1009"/>
      <c r="BT17" s="27"/>
      <c r="BU17" s="25"/>
      <c r="BV17" s="313"/>
      <c r="BW17" s="30"/>
      <c r="BX17" s="19">
        <f t="shared" si="10"/>
        <v>0</v>
      </c>
      <c r="BZ17" s="143"/>
      <c r="CA17" s="27"/>
      <c r="CB17" s="44"/>
      <c r="CC17" s="54"/>
      <c r="CD17" s="44"/>
      <c r="CE17" s="19">
        <f t="shared" si="132"/>
        <v>0</v>
      </c>
      <c r="CG17" s="143"/>
      <c r="CH17" s="141"/>
      <c r="CI17" s="44"/>
      <c r="CJ17" s="54"/>
      <c r="CK17" s="44"/>
      <c r="CL17" s="19">
        <f t="shared" si="133"/>
        <v>0</v>
      </c>
      <c r="CN17" s="143"/>
      <c r="CO17" s="141"/>
      <c r="CP17" s="44"/>
      <c r="CQ17" s="54"/>
      <c r="CR17" s="44"/>
      <c r="CS17" s="19">
        <f t="shared" si="134"/>
        <v>0</v>
      </c>
      <c r="CU17" s="143"/>
      <c r="CV17" s="141"/>
      <c r="CW17" s="44"/>
      <c r="CX17" s="54"/>
      <c r="CY17" s="44"/>
      <c r="CZ17" s="19">
        <f t="shared" si="135"/>
        <v>0</v>
      </c>
      <c r="DB17" s="143"/>
      <c r="DC17" s="141"/>
      <c r="DD17" s="44"/>
      <c r="DE17" s="54"/>
      <c r="DF17" s="44"/>
      <c r="DG17" s="19">
        <f t="shared" si="136"/>
        <v>0</v>
      </c>
      <c r="DI17" s="8"/>
      <c r="DJ17" s="37"/>
      <c r="DK17" s="17"/>
      <c r="DL17" s="74"/>
      <c r="DM17" s="356"/>
      <c r="DN17" s="19">
        <f t="shared" si="16"/>
        <v>0</v>
      </c>
      <c r="DP17" s="8"/>
      <c r="DQ17" s="2"/>
      <c r="DR17" s="17"/>
      <c r="DS17" s="8"/>
      <c r="DT17" s="18"/>
      <c r="DU17" s="19">
        <f t="shared" si="17"/>
        <v>1368</v>
      </c>
      <c r="DW17" s="34"/>
      <c r="DX17" s="2"/>
      <c r="DY17" s="17"/>
      <c r="DZ17" s="8"/>
      <c r="EA17" s="18"/>
      <c r="EB17" s="19">
        <f t="shared" si="18"/>
        <v>0</v>
      </c>
      <c r="ED17" s="34"/>
      <c r="EE17" s="2"/>
      <c r="EF17" s="17"/>
      <c r="EG17" s="8"/>
      <c r="EH17" s="18"/>
      <c r="EI17" s="19">
        <f t="shared" si="19"/>
        <v>0</v>
      </c>
      <c r="EK17" s="2"/>
      <c r="EL17" s="2"/>
      <c r="EM17" s="17"/>
      <c r="EN17" s="8"/>
      <c r="EO17" s="18"/>
      <c r="EP17" s="19">
        <f t="shared" si="20"/>
        <v>-8.0000000000040927E-2</v>
      </c>
      <c r="ER17" s="8">
        <v>41320</v>
      </c>
      <c r="ES17" s="2" t="s">
        <v>2358</v>
      </c>
      <c r="ET17" s="17">
        <v>1494.5</v>
      </c>
      <c r="EU17" s="8">
        <v>41320</v>
      </c>
      <c r="EV17" s="18">
        <v>1494.5</v>
      </c>
      <c r="EW17" s="19">
        <f t="shared" si="21"/>
        <v>0</v>
      </c>
      <c r="EY17" s="8"/>
      <c r="EZ17" s="2"/>
      <c r="FA17" s="17"/>
      <c r="FB17" s="8"/>
      <c r="FC17" s="18"/>
      <c r="FD17" s="19">
        <f t="shared" si="22"/>
        <v>0</v>
      </c>
      <c r="FF17" s="2"/>
      <c r="FG17" s="2"/>
      <c r="FH17" s="17"/>
      <c r="FI17" s="8"/>
      <c r="FJ17" s="18"/>
      <c r="FK17" s="19">
        <f t="shared" si="23"/>
        <v>5020</v>
      </c>
      <c r="FM17" s="8"/>
      <c r="FN17" s="2"/>
      <c r="FO17" s="17"/>
      <c r="FP17" s="8"/>
      <c r="FQ17" s="18"/>
      <c r="FR17" s="115">
        <f t="shared" si="24"/>
        <v>0</v>
      </c>
      <c r="FT17" s="807"/>
      <c r="FU17" s="793"/>
      <c r="FV17" s="794"/>
      <c r="FW17" s="807"/>
      <c r="FX17" s="814"/>
      <c r="FY17" s="1008">
        <f t="shared" si="25"/>
        <v>0</v>
      </c>
      <c r="GA17" s="143">
        <v>41322</v>
      </c>
      <c r="GB17" s="72" t="s">
        <v>2359</v>
      </c>
      <c r="GC17" s="25">
        <v>545</v>
      </c>
      <c r="GD17" s="143">
        <v>41322</v>
      </c>
      <c r="GE17" s="30">
        <v>545</v>
      </c>
      <c r="GF17" s="19">
        <f t="shared" si="26"/>
        <v>0</v>
      </c>
      <c r="GH17" s="143"/>
      <c r="GI17" s="141"/>
      <c r="GJ17" s="25"/>
      <c r="GK17" s="143"/>
      <c r="GL17" s="30"/>
      <c r="GM17" s="19">
        <f t="shared" si="27"/>
        <v>0</v>
      </c>
      <c r="GO17" s="143"/>
      <c r="GP17" s="141"/>
      <c r="GQ17" s="25"/>
      <c r="GR17" s="143"/>
      <c r="GS17" s="30"/>
      <c r="GT17" s="19">
        <f t="shared" si="28"/>
        <v>0</v>
      </c>
      <c r="GV17" s="143"/>
      <c r="GW17" s="141"/>
      <c r="GX17" s="25"/>
      <c r="GY17" s="143"/>
      <c r="GZ17" s="30"/>
      <c r="HA17" s="19">
        <f t="shared" si="29"/>
        <v>0</v>
      </c>
      <c r="HC17" s="8"/>
      <c r="HD17" s="2"/>
      <c r="HE17" s="17"/>
      <c r="HF17" s="8"/>
      <c r="HG17" s="18"/>
      <c r="HH17" s="19">
        <f t="shared" si="30"/>
        <v>0</v>
      </c>
      <c r="HJ17" s="8"/>
      <c r="HK17" s="2"/>
      <c r="HL17" s="17"/>
      <c r="HM17" s="8"/>
      <c r="HN17" s="18"/>
      <c r="HO17" s="19">
        <f t="shared" si="31"/>
        <v>0</v>
      </c>
      <c r="HQ17" s="8"/>
      <c r="HR17" s="2"/>
      <c r="HS17" s="17"/>
      <c r="HT17" s="8"/>
      <c r="HU17" s="18"/>
      <c r="HV17" s="19">
        <f t="shared" si="32"/>
        <v>0</v>
      </c>
      <c r="HX17" s="8"/>
      <c r="HY17" s="2"/>
      <c r="HZ17" s="17"/>
      <c r="IA17" s="8"/>
      <c r="IB17" s="18"/>
      <c r="IC17" s="19">
        <f t="shared" si="33"/>
        <v>0</v>
      </c>
      <c r="IE17" s="368"/>
      <c r="IF17" s="27"/>
      <c r="IG17" s="25"/>
      <c r="IH17" s="143"/>
      <c r="II17" s="30"/>
      <c r="IJ17" s="19">
        <f t="shared" si="34"/>
        <v>0</v>
      </c>
      <c r="IL17" s="655"/>
      <c r="IM17" s="2"/>
      <c r="IN17" s="17"/>
      <c r="IO17" s="8"/>
      <c r="IP17" s="18"/>
      <c r="IQ17" s="19">
        <f>IQ16+IN17-IP17</f>
        <v>22352.5</v>
      </c>
      <c r="IS17" s="8"/>
      <c r="IT17" s="37"/>
      <c r="IU17" s="30"/>
      <c r="IV17" s="8"/>
      <c r="IW17" s="18"/>
      <c r="IX17" s="45">
        <f t="shared" si="36"/>
        <v>0</v>
      </c>
      <c r="IZ17" s="8"/>
      <c r="JA17" s="37"/>
      <c r="JB17" s="30"/>
      <c r="JC17" s="8"/>
      <c r="JD17" s="18"/>
      <c r="JE17" s="45">
        <f t="shared" si="37"/>
        <v>0</v>
      </c>
      <c r="JG17" s="8"/>
      <c r="JH17" s="37"/>
      <c r="JI17" s="30"/>
      <c r="JJ17" s="8"/>
      <c r="JK17" s="18"/>
      <c r="JL17" s="45">
        <f t="shared" si="38"/>
        <v>0</v>
      </c>
      <c r="JN17" s="2"/>
      <c r="JO17" s="2"/>
      <c r="JP17" s="17"/>
      <c r="JQ17" s="8"/>
      <c r="JR17" s="18"/>
      <c r="JS17" s="19">
        <f t="shared" si="39"/>
        <v>0</v>
      </c>
      <c r="JU17" s="2"/>
      <c r="JV17" s="2"/>
      <c r="JW17" s="17"/>
      <c r="JX17" s="8"/>
      <c r="JY17" s="18"/>
      <c r="JZ17" s="19">
        <f t="shared" si="40"/>
        <v>0</v>
      </c>
      <c r="KB17" s="8">
        <v>41316</v>
      </c>
      <c r="KC17" s="2" t="s">
        <v>2360</v>
      </c>
      <c r="KD17" s="17">
        <v>1900</v>
      </c>
      <c r="KE17" s="8">
        <v>41316</v>
      </c>
      <c r="KF17" s="18">
        <v>1900</v>
      </c>
      <c r="KG17" s="19">
        <f t="shared" si="41"/>
        <v>0</v>
      </c>
      <c r="KI17" s="8">
        <v>41324</v>
      </c>
      <c r="KJ17" s="2" t="s">
        <v>2361</v>
      </c>
      <c r="KK17" s="17">
        <v>2639.5</v>
      </c>
      <c r="KL17" s="8">
        <v>41324</v>
      </c>
      <c r="KM17" s="18">
        <v>2639.5</v>
      </c>
      <c r="KN17" s="19">
        <f t="shared" si="42"/>
        <v>0</v>
      </c>
      <c r="KP17" s="2"/>
      <c r="KQ17" s="2"/>
      <c r="KR17" s="17"/>
      <c r="KS17" s="8"/>
      <c r="KT17" s="18"/>
      <c r="KU17" s="115">
        <f t="shared" si="43"/>
        <v>0</v>
      </c>
      <c r="KW17" s="8"/>
      <c r="KX17" s="2"/>
      <c r="KY17" s="17"/>
      <c r="KZ17" s="8"/>
      <c r="LA17" s="18"/>
      <c r="LB17" s="115">
        <f t="shared" si="44"/>
        <v>0</v>
      </c>
      <c r="LD17" s="2"/>
      <c r="LE17" s="2"/>
      <c r="LF17" s="17"/>
      <c r="LG17" s="8"/>
      <c r="LH17" s="18"/>
      <c r="LI17" s="115">
        <f t="shared" si="45"/>
        <v>0</v>
      </c>
      <c r="LK17" s="2"/>
      <c r="LL17" s="2"/>
      <c r="LM17" s="17"/>
      <c r="LN17" s="8"/>
      <c r="LO17" s="18"/>
      <c r="LP17" s="115">
        <f t="shared" si="46"/>
        <v>0</v>
      </c>
      <c r="LR17" s="2"/>
      <c r="LS17" s="2"/>
      <c r="LT17" s="17"/>
      <c r="LU17" s="8"/>
      <c r="LV17" s="18"/>
      <c r="LW17" s="19">
        <f t="shared" si="47"/>
        <v>0</v>
      </c>
      <c r="LY17" s="2"/>
      <c r="LZ17" s="145"/>
      <c r="MA17" s="17"/>
      <c r="MB17" s="8"/>
      <c r="MC17" s="18"/>
      <c r="MD17" s="19">
        <f t="shared" si="48"/>
        <v>0</v>
      </c>
      <c r="MF17" s="8"/>
      <c r="MG17" s="2"/>
      <c r="MH17" s="17"/>
      <c r="MI17" s="8"/>
      <c r="MJ17" s="18"/>
      <c r="MK17" s="19">
        <f t="shared" si="49"/>
        <v>0</v>
      </c>
      <c r="MM17" s="2"/>
      <c r="MN17" s="2"/>
      <c r="MO17" s="17"/>
      <c r="MP17" s="8"/>
      <c r="MQ17" s="18"/>
      <c r="MR17" s="19">
        <f t="shared" si="50"/>
        <v>1278</v>
      </c>
      <c r="MT17" s="2"/>
      <c r="MU17" s="2"/>
      <c r="MV17" s="17"/>
      <c r="MW17" s="8"/>
      <c r="MX17" s="18"/>
      <c r="MY17" s="19">
        <f t="shared" si="51"/>
        <v>0</v>
      </c>
      <c r="NA17" s="2"/>
      <c r="NB17" s="2"/>
      <c r="NC17" s="17"/>
      <c r="ND17" s="8"/>
      <c r="NE17" s="18"/>
      <c r="NF17" s="19"/>
      <c r="NH17" s="366">
        <v>41320</v>
      </c>
      <c r="NI17" s="2" t="s">
        <v>2362</v>
      </c>
      <c r="NJ17" s="17">
        <v>692</v>
      </c>
      <c r="NK17" s="366">
        <v>41320</v>
      </c>
      <c r="NL17" s="18">
        <v>692</v>
      </c>
      <c r="NM17" s="19">
        <f t="shared" si="53"/>
        <v>0</v>
      </c>
      <c r="NO17" s="668"/>
      <c r="NP17" s="78"/>
      <c r="NQ17" s="18"/>
      <c r="NR17" s="74"/>
      <c r="NS17" s="86"/>
      <c r="NT17" s="19">
        <f t="shared" si="54"/>
        <v>0</v>
      </c>
      <c r="NV17" s="74"/>
      <c r="NW17" s="78"/>
      <c r="NX17" s="18"/>
      <c r="NY17" s="74"/>
      <c r="NZ17" s="86"/>
      <c r="OA17" s="19">
        <f t="shared" si="55"/>
        <v>1712</v>
      </c>
      <c r="OC17" s="8"/>
      <c r="OD17" s="2"/>
      <c r="OE17" s="17"/>
      <c r="OF17" s="8"/>
      <c r="OG17" s="18"/>
      <c r="OH17" s="19">
        <f t="shared" si="56"/>
        <v>0</v>
      </c>
      <c r="OJ17" s="8"/>
      <c r="OK17" s="2"/>
      <c r="OL17" s="17"/>
      <c r="OM17" s="8"/>
      <c r="ON17" s="18"/>
      <c r="OO17" s="19">
        <f t="shared" si="57"/>
        <v>0</v>
      </c>
      <c r="OQ17" s="143"/>
      <c r="OR17" s="276"/>
      <c r="OS17" s="25"/>
      <c r="OT17" s="143"/>
      <c r="OU17" s="30"/>
      <c r="OV17" s="19">
        <f t="shared" si="58"/>
        <v>0</v>
      </c>
      <c r="OX17" s="143"/>
      <c r="OY17" s="276"/>
      <c r="OZ17" s="25"/>
      <c r="PA17" s="143"/>
      <c r="PB17" s="30"/>
      <c r="PC17" s="19">
        <f t="shared" si="59"/>
        <v>0</v>
      </c>
      <c r="PE17" s="8"/>
      <c r="PF17" s="145"/>
      <c r="PG17" s="17"/>
      <c r="PH17" s="8"/>
      <c r="PI17" s="18"/>
      <c r="PJ17" s="19">
        <f t="shared" si="60"/>
        <v>0</v>
      </c>
      <c r="PN17" s="1003"/>
      <c r="PO17" s="1004"/>
      <c r="PP17" s="1010"/>
      <c r="PQ17" s="45">
        <f t="shared" si="61"/>
        <v>22956.84</v>
      </c>
      <c r="PS17" s="8"/>
      <c r="PT17" s="2"/>
      <c r="PU17" s="17"/>
      <c r="PV17" s="8"/>
      <c r="PW17" s="18"/>
      <c r="PX17" s="19">
        <f t="shared" si="62"/>
        <v>0</v>
      </c>
      <c r="PZ17" s="577"/>
      <c r="QA17" s="145"/>
      <c r="QB17" s="17"/>
      <c r="QC17" s="8"/>
      <c r="QD17" s="3"/>
      <c r="QE17" s="19">
        <f t="shared" si="63"/>
        <v>0</v>
      </c>
      <c r="QG17" s="8"/>
      <c r="QH17" s="148"/>
      <c r="QI17" s="17"/>
      <c r="QJ17" s="8"/>
      <c r="QK17" s="18"/>
      <c r="QL17" s="19">
        <f>QL16+QI17-QK17</f>
        <v>0</v>
      </c>
      <c r="QN17" s="2"/>
      <c r="QO17" s="2"/>
      <c r="QP17" s="17"/>
      <c r="QQ17" s="8"/>
      <c r="QR17" s="18"/>
      <c r="QS17" s="19">
        <f t="shared" si="65"/>
        <v>0</v>
      </c>
      <c r="QU17" s="2"/>
      <c r="QV17" s="2"/>
      <c r="QW17" s="17"/>
      <c r="QX17" s="8"/>
      <c r="QY17" s="18"/>
      <c r="QZ17" s="19">
        <f t="shared" si="66"/>
        <v>0</v>
      </c>
      <c r="RB17" s="2"/>
      <c r="RC17" s="2"/>
      <c r="RD17" s="17"/>
      <c r="RE17" s="8"/>
      <c r="RF17" s="18"/>
      <c r="RG17" s="19">
        <f t="shared" si="67"/>
        <v>0</v>
      </c>
      <c r="RI17" s="793"/>
      <c r="RJ17" s="793"/>
      <c r="RK17" s="794"/>
      <c r="RL17" s="807"/>
      <c r="RM17" s="814"/>
      <c r="RN17" s="811">
        <f t="shared" si="68"/>
        <v>0</v>
      </c>
      <c r="RP17" s="2"/>
      <c r="RQ17" s="2"/>
      <c r="RR17" s="17"/>
      <c r="RS17" s="8"/>
      <c r="RT17" s="18"/>
      <c r="RU17" s="19">
        <f t="shared" si="69"/>
        <v>0</v>
      </c>
      <c r="RW17" s="8">
        <v>41315</v>
      </c>
      <c r="RX17" s="2" t="s">
        <v>2363</v>
      </c>
      <c r="RY17" s="17">
        <v>2522</v>
      </c>
      <c r="RZ17" s="8">
        <v>41316</v>
      </c>
      <c r="SA17" s="18">
        <v>2522</v>
      </c>
      <c r="SB17" s="19">
        <f t="shared" si="70"/>
        <v>0</v>
      </c>
      <c r="SD17" s="366"/>
      <c r="SE17" s="37"/>
      <c r="SF17" s="30"/>
      <c r="SG17" s="670"/>
      <c r="SH17" s="58"/>
      <c r="SI17" s="45">
        <f t="shared" si="71"/>
        <v>0</v>
      </c>
      <c r="SK17" s="143"/>
      <c r="SL17" s="315"/>
      <c r="SM17" s="30"/>
      <c r="SN17" s="53"/>
      <c r="SO17" s="30"/>
      <c r="SP17" s="19">
        <f t="shared" si="72"/>
        <v>1125.5</v>
      </c>
      <c r="SR17" s="8"/>
      <c r="SS17" s="315"/>
      <c r="ST17" s="30"/>
      <c r="SU17" s="34"/>
      <c r="SV17" s="18"/>
      <c r="SW17" s="19">
        <f t="shared" si="73"/>
        <v>0</v>
      </c>
      <c r="SY17" s="34"/>
      <c r="SZ17" s="37"/>
      <c r="TA17" s="30"/>
      <c r="TB17" s="8"/>
      <c r="TC17" s="18"/>
      <c r="TD17" s="19">
        <f t="shared" si="74"/>
        <v>19638</v>
      </c>
      <c r="TF17" s="2"/>
      <c r="TG17" s="2"/>
      <c r="TH17" s="17"/>
      <c r="TI17" s="8"/>
      <c r="TJ17" s="18"/>
      <c r="TK17" s="19">
        <f t="shared" si="75"/>
        <v>0</v>
      </c>
      <c r="TM17" s="143">
        <v>41327</v>
      </c>
      <c r="TN17" s="37" t="s">
        <v>2364</v>
      </c>
      <c r="TO17" s="30">
        <v>487</v>
      </c>
      <c r="TP17" s="143">
        <v>41330</v>
      </c>
      <c r="TQ17" s="30">
        <v>487</v>
      </c>
      <c r="TR17" s="19">
        <f t="shared" si="76"/>
        <v>160</v>
      </c>
      <c r="TT17" s="143"/>
      <c r="TU17" s="37"/>
      <c r="TV17" s="30"/>
      <c r="TW17" s="143"/>
      <c r="TX17" s="30"/>
      <c r="TY17" s="19">
        <f t="shared" si="77"/>
        <v>0</v>
      </c>
      <c r="UA17" s="8"/>
      <c r="UB17" s="27"/>
      <c r="UC17" s="25"/>
      <c r="UD17" s="54"/>
      <c r="UE17" s="58"/>
      <c r="UF17" s="19">
        <f t="shared" si="78"/>
        <v>0</v>
      </c>
      <c r="UK17" s="54"/>
      <c r="UL17" s="58"/>
      <c r="UM17" s="19">
        <f t="shared" si="79"/>
        <v>0</v>
      </c>
      <c r="UO17" s="313"/>
      <c r="UP17" s="71"/>
      <c r="UQ17" s="1011"/>
      <c r="UR17" s="54"/>
      <c r="US17" s="58"/>
      <c r="UT17" s="19">
        <f t="shared" si="80"/>
        <v>7013</v>
      </c>
      <c r="UV17" s="53"/>
      <c r="UW17" s="78"/>
      <c r="UX17" s="30"/>
      <c r="UY17" s="54"/>
      <c r="UZ17" s="30"/>
      <c r="VA17" s="19">
        <f t="shared" si="81"/>
        <v>0</v>
      </c>
      <c r="VC17" s="53"/>
      <c r="VD17" s="78"/>
      <c r="VE17" s="30"/>
      <c r="VF17" s="54"/>
      <c r="VG17" s="30"/>
      <c r="VH17" s="19">
        <f t="shared" si="82"/>
        <v>0</v>
      </c>
      <c r="VJ17" s="386">
        <v>41318</v>
      </c>
      <c r="VK17" s="78" t="s">
        <v>2365</v>
      </c>
      <c r="VL17" s="30">
        <v>1542</v>
      </c>
      <c r="VM17" s="568">
        <v>41318</v>
      </c>
      <c r="VN17" s="176">
        <v>1542</v>
      </c>
      <c r="VO17" s="19">
        <f t="shared" si="83"/>
        <v>-0.1999999999998181</v>
      </c>
      <c r="VQ17" s="53"/>
      <c r="VR17" s="78"/>
      <c r="VS17" s="30"/>
      <c r="VT17" s="54"/>
      <c r="VU17" s="30"/>
      <c r="VV17" s="19">
        <f t="shared" si="84"/>
        <v>0</v>
      </c>
      <c r="VX17" s="143"/>
      <c r="VY17" s="27"/>
      <c r="VZ17" s="25"/>
      <c r="WA17" s="143"/>
      <c r="WB17" s="30"/>
      <c r="WC17" s="45">
        <f t="shared" si="85"/>
        <v>0</v>
      </c>
      <c r="WE17" s="2"/>
      <c r="WF17" s="2"/>
      <c r="WG17" s="17"/>
      <c r="WH17" s="8"/>
      <c r="WI17" s="18"/>
      <c r="WJ17" s="19">
        <f t="shared" si="86"/>
        <v>0</v>
      </c>
      <c r="WL17" s="2"/>
      <c r="WM17" s="2"/>
      <c r="WN17" s="17"/>
      <c r="WO17" s="8"/>
      <c r="WP17" s="18"/>
      <c r="WQ17" s="19">
        <f t="shared" si="87"/>
        <v>0</v>
      </c>
      <c r="WS17" s="8">
        <v>39729</v>
      </c>
      <c r="WT17" s="2" t="s">
        <v>1564</v>
      </c>
      <c r="WU17" s="17">
        <v>16748</v>
      </c>
      <c r="WV17" s="8"/>
      <c r="WW17" s="18"/>
      <c r="WX17" s="87">
        <f t="shared" si="88"/>
        <v>107247</v>
      </c>
      <c r="WZ17" s="8"/>
      <c r="XA17" s="148"/>
      <c r="XB17" s="17"/>
      <c r="XC17" s="69"/>
      <c r="XD17" s="76"/>
      <c r="XE17" s="19">
        <f t="shared" si="89"/>
        <v>0</v>
      </c>
      <c r="XG17" s="8"/>
      <c r="XH17" s="37"/>
      <c r="XI17" s="58"/>
      <c r="XJ17" s="8"/>
      <c r="XK17" s="18"/>
      <c r="XL17" s="19">
        <f>XL16+XI17-XK17</f>
        <v>0</v>
      </c>
      <c r="XN17" s="8"/>
      <c r="XO17" s="2"/>
      <c r="XP17" s="17"/>
      <c r="XQ17" s="8"/>
      <c r="XR17" s="18"/>
      <c r="XS17" s="19">
        <f t="shared" si="91"/>
        <v>0</v>
      </c>
      <c r="XU17" s="8"/>
      <c r="XV17" s="2"/>
      <c r="XW17" s="17"/>
      <c r="XX17" s="8"/>
      <c r="XY17" s="18"/>
      <c r="XZ17" s="19">
        <f t="shared" si="92"/>
        <v>0</v>
      </c>
      <c r="YB17" s="577">
        <v>41316</v>
      </c>
      <c r="YC17" s="2" t="s">
        <v>2366</v>
      </c>
      <c r="YD17" s="17">
        <v>2259</v>
      </c>
      <c r="YE17" s="577">
        <v>41316</v>
      </c>
      <c r="YF17" s="17">
        <v>2259</v>
      </c>
      <c r="YG17" s="19">
        <f t="shared" si="93"/>
        <v>5626</v>
      </c>
      <c r="YI17" s="577"/>
      <c r="YK17" s="17"/>
      <c r="YL17" s="366"/>
      <c r="YM17" s="18"/>
      <c r="YN17" s="19">
        <f t="shared" si="94"/>
        <v>0</v>
      </c>
      <c r="YP17" s="366"/>
      <c r="YQ17" s="2"/>
      <c r="YR17" s="17"/>
      <c r="YS17" s="577"/>
      <c r="YT17" s="18"/>
      <c r="YU17" s="19">
        <f t="shared" si="95"/>
        <v>0</v>
      </c>
      <c r="YW17" s="8"/>
      <c r="YX17" s="2"/>
      <c r="YY17" s="17"/>
      <c r="YZ17" s="8"/>
      <c r="ZA17" s="18"/>
      <c r="ZB17" s="19">
        <f t="shared" si="96"/>
        <v>0</v>
      </c>
      <c r="ZD17" s="2"/>
      <c r="ZE17" s="2"/>
      <c r="ZF17" s="17"/>
      <c r="ZG17" s="8"/>
      <c r="ZH17" s="18"/>
      <c r="ZI17" s="19">
        <f t="shared" si="97"/>
        <v>0</v>
      </c>
      <c r="ZK17" s="793"/>
      <c r="ZL17" s="793"/>
      <c r="ZM17" s="794"/>
      <c r="ZN17" s="807"/>
      <c r="ZO17" s="814"/>
      <c r="ZP17" s="811">
        <f t="shared" si="98"/>
        <v>0</v>
      </c>
      <c r="ZR17" s="2"/>
      <c r="ZS17" s="2"/>
      <c r="ZT17" s="17"/>
      <c r="ZU17" s="8"/>
      <c r="ZV17" s="18"/>
      <c r="ZW17" s="19">
        <f t="shared" si="99"/>
        <v>0</v>
      </c>
      <c r="ZY17" s="2"/>
      <c r="ZZ17" s="2"/>
      <c r="AAA17" s="17"/>
      <c r="AAB17" s="8"/>
      <c r="AAC17" s="18"/>
      <c r="AAD17" s="19">
        <f t="shared" si="100"/>
        <v>0</v>
      </c>
      <c r="AAF17" s="2"/>
      <c r="AAG17" s="2"/>
      <c r="AAH17" s="17"/>
      <c r="AAI17" s="8"/>
      <c r="AAJ17" s="18"/>
      <c r="AAK17" s="19">
        <f t="shared" si="101"/>
        <v>0</v>
      </c>
      <c r="AAM17" s="368">
        <v>41317</v>
      </c>
      <c r="AAN17" s="27" t="s">
        <v>2367</v>
      </c>
      <c r="AAO17" s="25">
        <v>911</v>
      </c>
      <c r="AAP17" s="368">
        <v>41322</v>
      </c>
      <c r="AAQ17" s="25">
        <v>911</v>
      </c>
      <c r="AAR17" s="19">
        <f t="shared" si="102"/>
        <v>-307.5</v>
      </c>
      <c r="AAT17" s="8">
        <v>41304</v>
      </c>
      <c r="AAU17" s="315" t="s">
        <v>2368</v>
      </c>
      <c r="AAV17" s="3">
        <v>1380</v>
      </c>
      <c r="AAW17" s="54">
        <v>41316</v>
      </c>
      <c r="AAX17" s="30">
        <v>1380</v>
      </c>
      <c r="AAY17" s="19">
        <f t="shared" si="103"/>
        <v>7</v>
      </c>
      <c r="ABA17" s="143"/>
      <c r="ABB17" s="27"/>
      <c r="ABC17" s="25"/>
      <c r="ABD17" s="940"/>
      <c r="ABE17" s="30"/>
      <c r="ABF17" s="19">
        <f t="shared" si="104"/>
        <v>22087</v>
      </c>
      <c r="ABH17" s="2"/>
      <c r="ABI17" s="2"/>
      <c r="ABJ17" s="17"/>
      <c r="ABK17" s="8"/>
      <c r="ABL17" s="18"/>
      <c r="ABM17" s="19">
        <f t="shared" si="105"/>
        <v>0</v>
      </c>
      <c r="ABO17" s="2"/>
      <c r="ABP17" s="2"/>
      <c r="ABQ17" s="17"/>
      <c r="ABR17" s="8"/>
      <c r="ABS17" s="18"/>
      <c r="ABT17" s="19">
        <f t="shared" si="106"/>
        <v>0</v>
      </c>
      <c r="ABV17" s="2"/>
      <c r="ABW17" s="2"/>
      <c r="ABX17" s="17"/>
      <c r="ABY17" s="8"/>
      <c r="ABZ17" s="18"/>
      <c r="ACA17" s="19">
        <f t="shared" si="107"/>
        <v>0</v>
      </c>
      <c r="ACC17" s="2"/>
      <c r="ACD17" s="2"/>
      <c r="ACE17" s="17"/>
      <c r="ACF17" s="8"/>
      <c r="ACG17" s="18"/>
      <c r="ACH17" s="19">
        <f t="shared" si="108"/>
        <v>0</v>
      </c>
      <c r="ACJ17" s="2"/>
      <c r="ACK17" s="2"/>
      <c r="ACL17" s="17"/>
      <c r="ACM17" s="8"/>
      <c r="ACN17" s="18"/>
      <c r="ACO17" s="19">
        <f t="shared" si="109"/>
        <v>0</v>
      </c>
      <c r="ACQ17" s="2"/>
      <c r="ACR17" s="2"/>
      <c r="ACS17" s="17"/>
      <c r="ACT17" s="8"/>
      <c r="ACU17" s="18"/>
      <c r="ACV17" s="19">
        <f t="shared" si="110"/>
        <v>0</v>
      </c>
      <c r="ACX17" s="2"/>
      <c r="ACY17" s="2"/>
      <c r="ACZ17" s="17"/>
      <c r="ADA17" s="8"/>
      <c r="ADB17" s="18"/>
      <c r="ADC17" s="19">
        <f t="shared" si="111"/>
        <v>0</v>
      </c>
      <c r="ADE17" s="2"/>
      <c r="ADF17" s="2"/>
      <c r="ADG17" s="17"/>
      <c r="ADH17" s="8"/>
      <c r="ADI17" s="18"/>
      <c r="ADJ17" s="19">
        <f t="shared" si="112"/>
        <v>0</v>
      </c>
      <c r="ADL17" s="8">
        <v>41294</v>
      </c>
      <c r="ADM17" s="2" t="s">
        <v>2369</v>
      </c>
      <c r="ADN17" s="17">
        <v>599.4</v>
      </c>
      <c r="ADO17" s="8"/>
      <c r="ADP17" s="24"/>
      <c r="ADQ17" s="19">
        <f t="shared" si="113"/>
        <v>7845.4</v>
      </c>
      <c r="ADS17" s="575"/>
      <c r="ADT17" s="27"/>
      <c r="ADU17" s="30"/>
      <c r="ADV17" s="116"/>
      <c r="ADW17" s="30"/>
      <c r="ADX17" s="19">
        <f t="shared" si="114"/>
        <v>0</v>
      </c>
      <c r="ADZ17" s="8"/>
      <c r="AEA17" s="27"/>
      <c r="AEB17" s="25"/>
      <c r="AEC17" s="8"/>
      <c r="AED17" s="86"/>
      <c r="AEE17" s="19">
        <f t="shared" si="115"/>
        <v>12300.5</v>
      </c>
      <c r="AEG17" s="2"/>
      <c r="AEH17" s="2"/>
      <c r="AEI17" s="17"/>
      <c r="AEJ17" s="8"/>
      <c r="AEK17" s="18"/>
      <c r="AEL17" s="19">
        <f t="shared" si="116"/>
        <v>-209652.6</v>
      </c>
      <c r="AEN17" s="8"/>
      <c r="AEO17" s="2"/>
      <c r="AEP17" s="17"/>
      <c r="AEQ17" s="8"/>
      <c r="AER17" s="18"/>
      <c r="AES17" s="19">
        <f t="shared" si="117"/>
        <v>0</v>
      </c>
      <c r="AEU17" s="8"/>
      <c r="AEV17" s="2"/>
      <c r="AEW17" s="17"/>
      <c r="AEX17" s="8"/>
      <c r="AEY17" s="18"/>
      <c r="AEZ17" s="19">
        <f t="shared" si="118"/>
        <v>2689.6</v>
      </c>
      <c r="AFB17" s="2"/>
      <c r="AFC17" s="2"/>
      <c r="AFD17" s="17"/>
      <c r="AFE17" s="8"/>
      <c r="AFF17" s="18"/>
      <c r="AFG17" s="19">
        <f t="shared" si="119"/>
        <v>6938</v>
      </c>
      <c r="AFI17" s="443"/>
      <c r="AFJ17" s="2"/>
      <c r="AFK17" s="17"/>
      <c r="AFL17" s="8"/>
      <c r="AFM17" s="18"/>
      <c r="AFN17" s="19">
        <f t="shared" si="120"/>
        <v>0</v>
      </c>
      <c r="AFP17" s="443"/>
      <c r="AFQ17" s="2"/>
      <c r="AFR17" s="17"/>
      <c r="AFS17" s="577"/>
      <c r="AFT17" s="18"/>
      <c r="AFU17" s="19">
        <f t="shared" si="121"/>
        <v>0</v>
      </c>
      <c r="AFW17" s="368"/>
      <c r="AFX17" s="2"/>
      <c r="AFY17" s="25"/>
      <c r="AFZ17" s="366"/>
      <c r="AGA17" s="18"/>
      <c r="AGB17" s="19">
        <f t="shared" si="122"/>
        <v>0</v>
      </c>
      <c r="AGD17" s="368"/>
      <c r="AGE17" s="2"/>
      <c r="AGF17" s="25"/>
      <c r="AGG17" s="366"/>
      <c r="AGH17" s="18"/>
      <c r="AGI17" s="19">
        <f t="shared" si="123"/>
        <v>0</v>
      </c>
      <c r="AGK17" s="368">
        <v>41317</v>
      </c>
      <c r="AGL17" s="2" t="s">
        <v>2370</v>
      </c>
      <c r="AGM17" s="25">
        <v>858</v>
      </c>
      <c r="AGN17" s="366">
        <v>41317</v>
      </c>
      <c r="AGO17" s="18">
        <v>858</v>
      </c>
      <c r="AGP17" s="19">
        <f t="shared" si="124"/>
        <v>0</v>
      </c>
      <c r="AGR17" s="368"/>
      <c r="AGS17" s="2"/>
      <c r="AGT17" s="25"/>
      <c r="AGU17" s="366"/>
      <c r="AGV17" s="18"/>
      <c r="AGW17" s="19">
        <f t="shared" si="125"/>
        <v>0</v>
      </c>
      <c r="AGY17" s="2"/>
      <c r="AGZ17" s="2"/>
      <c r="AHA17" s="351"/>
      <c r="AHB17" s="8"/>
      <c r="AHC17" s="18"/>
      <c r="AHD17" s="19">
        <f t="shared" si="126"/>
        <v>0</v>
      </c>
      <c r="AHF17" s="2"/>
      <c r="AHG17" s="2"/>
      <c r="AHH17" s="351"/>
      <c r="AHI17" s="8"/>
      <c r="AHJ17" s="18"/>
      <c r="AHK17" s="19">
        <f t="shared" si="127"/>
        <v>0</v>
      </c>
      <c r="AHM17" s="2"/>
      <c r="AHN17" s="2"/>
      <c r="AHO17" s="351"/>
      <c r="AHP17" s="8"/>
      <c r="AHQ17" s="18"/>
      <c r="AHR17" s="19">
        <f t="shared" si="128"/>
        <v>6356.5</v>
      </c>
      <c r="AHT17" s="2"/>
      <c r="AHU17" s="2"/>
      <c r="AHV17" s="17"/>
      <c r="AHW17" s="8"/>
      <c r="AHX17" s="18"/>
      <c r="AHY17" s="19">
        <f t="shared" si="129"/>
        <v>0</v>
      </c>
      <c r="AIA17" s="2"/>
      <c r="AIB17" s="2"/>
      <c r="AIC17" s="17"/>
      <c r="AID17" s="959"/>
      <c r="AIE17" s="18"/>
      <c r="AIF17" s="19">
        <f t="shared" si="130"/>
        <v>0</v>
      </c>
      <c r="AIH17" s="2"/>
      <c r="AII17" s="2"/>
      <c r="AIJ17" s="351"/>
      <c r="AIK17" s="8"/>
      <c r="AIL17" s="18"/>
      <c r="AIM17" s="19">
        <f t="shared" si="131"/>
        <v>0</v>
      </c>
    </row>
    <row r="18" spans="1:923">
      <c r="A18" s="2"/>
      <c r="B18" s="2"/>
      <c r="C18" s="17"/>
      <c r="D18" s="8"/>
      <c r="E18" s="18"/>
      <c r="F18" s="19">
        <f t="shared" si="0"/>
        <v>6630</v>
      </c>
      <c r="H18" s="2"/>
      <c r="I18" s="2"/>
      <c r="J18" s="17"/>
      <c r="K18" s="8"/>
      <c r="L18" s="18"/>
      <c r="M18" s="19">
        <f t="shared" si="1"/>
        <v>0</v>
      </c>
      <c r="O18" s="8"/>
      <c r="P18" s="2"/>
      <c r="Q18" s="17"/>
      <c r="R18" s="8"/>
      <c r="S18" s="18"/>
      <c r="T18" s="19">
        <f t="shared" si="2"/>
        <v>7539</v>
      </c>
      <c r="V18" s="34"/>
      <c r="W18" s="2"/>
      <c r="X18" s="17"/>
      <c r="Y18" s="34"/>
      <c r="Z18" s="18"/>
      <c r="AA18" s="19">
        <f t="shared" si="3"/>
        <v>1255</v>
      </c>
      <c r="AC18" s="8"/>
      <c r="AD18" s="2"/>
      <c r="AE18" s="17"/>
      <c r="AF18" s="34"/>
      <c r="AG18" s="18"/>
      <c r="AH18" s="19">
        <f t="shared" si="4"/>
        <v>0</v>
      </c>
      <c r="AJ18" s="8"/>
      <c r="AK18" s="39"/>
      <c r="AL18" s="30"/>
      <c r="AM18" s="69"/>
      <c r="AN18" s="76"/>
      <c r="AO18" s="19">
        <f t="shared" si="5"/>
        <v>14526.099999999999</v>
      </c>
      <c r="AQ18" s="577">
        <v>40018</v>
      </c>
      <c r="AR18" s="37" t="s">
        <v>2371</v>
      </c>
      <c r="AS18" s="25">
        <v>0</v>
      </c>
      <c r="AT18" s="333" t="s">
        <v>2356</v>
      </c>
      <c r="AU18" s="18"/>
      <c r="AV18" s="19">
        <f t="shared" si="6"/>
        <v>24058.04</v>
      </c>
      <c r="AX18" s="143"/>
      <c r="AY18" s="27"/>
      <c r="AZ18" s="25"/>
      <c r="BA18" s="143"/>
      <c r="BB18" s="30"/>
      <c r="BC18" s="19">
        <f t="shared" si="7"/>
        <v>0</v>
      </c>
      <c r="BE18" s="575"/>
      <c r="BF18" s="27"/>
      <c r="BG18" s="25"/>
      <c r="BH18" s="143"/>
      <c r="BI18" s="30"/>
      <c r="BJ18" s="19">
        <f t="shared" si="8"/>
        <v>3954.6</v>
      </c>
      <c r="BL18" s="8">
        <v>41321</v>
      </c>
      <c r="BM18" s="2" t="s">
        <v>2372</v>
      </c>
      <c r="BN18" s="17">
        <v>5689</v>
      </c>
      <c r="BO18" s="795">
        <v>41321</v>
      </c>
      <c r="BP18" s="18">
        <v>5689</v>
      </c>
      <c r="BQ18" s="19">
        <f t="shared" si="9"/>
        <v>3349.5</v>
      </c>
      <c r="BS18" s="8"/>
      <c r="BT18" s="2"/>
      <c r="BU18" s="17"/>
      <c r="BV18" s="313"/>
      <c r="BW18" s="18"/>
      <c r="BX18" s="19">
        <f t="shared" si="10"/>
        <v>0</v>
      </c>
      <c r="BZ18" s="8"/>
      <c r="CA18" s="2"/>
      <c r="CB18" s="351"/>
      <c r="CC18" s="8"/>
      <c r="CD18" s="18"/>
      <c r="CE18" s="19">
        <f t="shared" ref="CE18:CE65" si="137">CE17+CB18-CD18</f>
        <v>0</v>
      </c>
      <c r="CG18" s="143"/>
      <c r="CH18" s="141"/>
      <c r="CI18" s="44"/>
      <c r="CJ18" s="54"/>
      <c r="CK18" s="44"/>
      <c r="CL18" s="19">
        <f t="shared" si="133"/>
        <v>0</v>
      </c>
      <c r="CN18" s="143"/>
      <c r="CO18" s="141"/>
      <c r="CP18" s="44"/>
      <c r="CQ18" s="54"/>
      <c r="CR18" s="44"/>
      <c r="CS18" s="19">
        <f t="shared" si="134"/>
        <v>0</v>
      </c>
      <c r="CU18" s="143"/>
      <c r="CV18" s="141"/>
      <c r="CW18" s="44"/>
      <c r="CX18" s="54"/>
      <c r="CY18" s="44"/>
      <c r="CZ18" s="19">
        <f t="shared" si="135"/>
        <v>0</v>
      </c>
      <c r="DB18" s="143"/>
      <c r="DC18" s="141"/>
      <c r="DD18" s="44"/>
      <c r="DE18" s="54"/>
      <c r="DF18" s="44"/>
      <c r="DG18" s="19">
        <f t="shared" si="136"/>
        <v>0</v>
      </c>
      <c r="DI18" s="8"/>
      <c r="DJ18" s="37"/>
      <c r="DK18" s="17"/>
      <c r="DL18" s="74"/>
      <c r="DM18" s="356"/>
      <c r="DN18" s="19">
        <f t="shared" si="16"/>
        <v>0</v>
      </c>
      <c r="DP18" s="8"/>
      <c r="DQ18" s="2"/>
      <c r="DR18" s="17"/>
      <c r="DS18" s="8"/>
      <c r="DT18" s="18"/>
      <c r="DU18" s="19">
        <f t="shared" si="17"/>
        <v>1368</v>
      </c>
      <c r="DW18" s="8"/>
      <c r="DX18" s="2"/>
      <c r="DY18" s="17"/>
      <c r="DZ18" s="8"/>
      <c r="EA18" s="18"/>
      <c r="EB18" s="19">
        <f t="shared" si="18"/>
        <v>0</v>
      </c>
      <c r="ED18" s="8"/>
      <c r="EE18" s="2"/>
      <c r="EF18" s="17"/>
      <c r="EG18" s="8"/>
      <c r="EH18" s="18"/>
      <c r="EI18" s="19">
        <f t="shared" si="19"/>
        <v>0</v>
      </c>
      <c r="EK18" s="2"/>
      <c r="EL18" s="2"/>
      <c r="EM18" s="17"/>
      <c r="EN18" s="8"/>
      <c r="EO18" s="18"/>
      <c r="EP18" s="19">
        <f t="shared" si="20"/>
        <v>-8.0000000000040927E-2</v>
      </c>
      <c r="ER18" s="8">
        <v>41321</v>
      </c>
      <c r="ES18" s="2" t="s">
        <v>2373</v>
      </c>
      <c r="ET18" s="17">
        <v>1281</v>
      </c>
      <c r="EU18" s="8">
        <v>41321</v>
      </c>
      <c r="EV18" s="18">
        <v>1281</v>
      </c>
      <c r="EW18" s="19">
        <f t="shared" si="21"/>
        <v>0</v>
      </c>
      <c r="EY18" s="8"/>
      <c r="EZ18" s="2"/>
      <c r="FA18" s="17"/>
      <c r="FB18" s="8"/>
      <c r="FC18" s="18"/>
      <c r="FD18" s="19">
        <f t="shared" si="22"/>
        <v>0</v>
      </c>
      <c r="FF18" s="2"/>
      <c r="FG18" s="2"/>
      <c r="FH18" s="17"/>
      <c r="FI18" s="8"/>
      <c r="FJ18" s="18"/>
      <c r="FK18" s="19">
        <f t="shared" si="23"/>
        <v>5020</v>
      </c>
      <c r="FM18" s="8"/>
      <c r="FN18" s="2"/>
      <c r="FO18" s="17"/>
      <c r="FP18" s="8"/>
      <c r="FQ18" s="18"/>
      <c r="FR18" s="115">
        <f t="shared" si="24"/>
        <v>0</v>
      </c>
      <c r="FT18" s="807"/>
      <c r="FU18" s="793"/>
      <c r="FV18" s="794"/>
      <c r="FW18" s="807"/>
      <c r="FX18" s="814"/>
      <c r="FY18" s="1008">
        <f t="shared" si="25"/>
        <v>0</v>
      </c>
      <c r="GA18" s="143">
        <v>41324</v>
      </c>
      <c r="GB18" s="72" t="s">
        <v>2374</v>
      </c>
      <c r="GC18" s="25">
        <v>240</v>
      </c>
      <c r="GD18" s="143">
        <v>41324</v>
      </c>
      <c r="GE18" s="176">
        <v>240</v>
      </c>
      <c r="GF18" s="19">
        <f t="shared" si="26"/>
        <v>0</v>
      </c>
      <c r="GH18" s="143"/>
      <c r="GI18" s="141"/>
      <c r="GJ18" s="25"/>
      <c r="GK18" s="143"/>
      <c r="GL18" s="176"/>
      <c r="GM18" s="19">
        <f t="shared" si="27"/>
        <v>0</v>
      </c>
      <c r="GO18" s="143"/>
      <c r="GP18" s="141"/>
      <c r="GQ18" s="25"/>
      <c r="GR18" s="143"/>
      <c r="GS18" s="176"/>
      <c r="GT18" s="19">
        <f t="shared" si="28"/>
        <v>0</v>
      </c>
      <c r="GV18" s="143"/>
      <c r="GW18" s="141"/>
      <c r="GX18" s="25"/>
      <c r="GY18" s="143"/>
      <c r="GZ18" s="176"/>
      <c r="HA18" s="19">
        <f t="shared" si="29"/>
        <v>0</v>
      </c>
      <c r="HC18" s="8"/>
      <c r="HD18" s="148"/>
      <c r="HE18" s="17"/>
      <c r="HF18" s="8"/>
      <c r="HG18" s="18"/>
      <c r="HH18" s="19">
        <f t="shared" si="30"/>
        <v>0</v>
      </c>
      <c r="HJ18" s="8"/>
      <c r="HK18" s="148"/>
      <c r="HL18" s="17"/>
      <c r="HM18" s="8"/>
      <c r="HN18" s="18"/>
      <c r="HO18" s="19">
        <f t="shared" si="31"/>
        <v>0</v>
      </c>
      <c r="HQ18" s="8"/>
      <c r="HR18" s="148"/>
      <c r="HS18" s="17"/>
      <c r="HT18" s="8"/>
      <c r="HU18" s="18"/>
      <c r="HV18" s="19">
        <f t="shared" si="32"/>
        <v>0</v>
      </c>
      <c r="HX18" s="8"/>
      <c r="HY18" s="2"/>
      <c r="HZ18" s="17"/>
      <c r="IA18" s="8"/>
      <c r="IB18" s="18"/>
      <c r="IC18" s="19">
        <f t="shared" si="33"/>
        <v>0</v>
      </c>
      <c r="IE18" s="368"/>
      <c r="IF18" s="27"/>
      <c r="IG18" s="25"/>
      <c r="IH18" s="143"/>
      <c r="II18" s="30"/>
      <c r="IJ18" s="19">
        <f t="shared" si="34"/>
        <v>0</v>
      </c>
      <c r="IL18" s="655"/>
      <c r="IM18" s="2"/>
      <c r="IN18" s="17"/>
      <c r="IO18" s="8"/>
      <c r="IP18" s="18"/>
      <c r="IQ18" s="19">
        <f>IQ17+IN18-IP18</f>
        <v>22352.5</v>
      </c>
      <c r="IS18" s="8"/>
      <c r="IT18" s="2"/>
      <c r="IU18" s="17"/>
      <c r="IV18" s="8"/>
      <c r="IW18" s="18"/>
      <c r="IX18" s="45">
        <f t="shared" si="36"/>
        <v>0</v>
      </c>
      <c r="IZ18" s="8"/>
      <c r="JA18" s="2"/>
      <c r="JB18" s="17"/>
      <c r="JC18" s="8"/>
      <c r="JD18" s="18"/>
      <c r="JE18" s="45">
        <f t="shared" si="37"/>
        <v>0</v>
      </c>
      <c r="JG18" s="8"/>
      <c r="JH18" s="2"/>
      <c r="JI18" s="17"/>
      <c r="JJ18" s="8"/>
      <c r="JK18" s="18"/>
      <c r="JL18" s="45">
        <f t="shared" si="38"/>
        <v>0</v>
      </c>
      <c r="JN18" s="2"/>
      <c r="JO18" s="2"/>
      <c r="JP18" s="17"/>
      <c r="JQ18" s="8"/>
      <c r="JR18" s="18"/>
      <c r="JS18" s="19">
        <f t="shared" si="39"/>
        <v>0</v>
      </c>
      <c r="JU18" s="2"/>
      <c r="JV18" s="2"/>
      <c r="JW18" s="17"/>
      <c r="JX18" s="8"/>
      <c r="JY18" s="18"/>
      <c r="JZ18" s="19">
        <f t="shared" si="40"/>
        <v>0</v>
      </c>
      <c r="KB18" s="8">
        <v>41317</v>
      </c>
      <c r="KC18" s="2" t="s">
        <v>2375</v>
      </c>
      <c r="KD18" s="17">
        <v>1900</v>
      </c>
      <c r="KE18" s="8">
        <v>41317</v>
      </c>
      <c r="KF18" s="18">
        <v>1900</v>
      </c>
      <c r="KG18" s="19">
        <f t="shared" si="41"/>
        <v>0</v>
      </c>
      <c r="KI18" s="8">
        <v>41356</v>
      </c>
      <c r="KJ18" s="2" t="s">
        <v>2376</v>
      </c>
      <c r="KK18" s="17">
        <v>3903.5</v>
      </c>
      <c r="KL18" s="8">
        <v>41328</v>
      </c>
      <c r="KM18" s="18">
        <v>3903.5</v>
      </c>
      <c r="KN18" s="19">
        <f t="shared" si="42"/>
        <v>0</v>
      </c>
      <c r="KP18" s="2"/>
      <c r="KQ18" s="2"/>
      <c r="KR18" s="17"/>
      <c r="KS18" s="8"/>
      <c r="KT18" s="18"/>
      <c r="KU18" s="115">
        <f t="shared" si="43"/>
        <v>0</v>
      </c>
      <c r="KW18" s="34"/>
      <c r="KX18" s="2"/>
      <c r="KY18" s="17"/>
      <c r="KZ18" s="8"/>
      <c r="LA18" s="18"/>
      <c r="LB18" s="115">
        <f t="shared" si="44"/>
        <v>0</v>
      </c>
      <c r="LD18" s="2"/>
      <c r="LE18" s="2"/>
      <c r="LF18" s="17"/>
      <c r="LG18" s="8"/>
      <c r="LH18" s="18"/>
      <c r="LI18" s="115">
        <f t="shared" si="45"/>
        <v>0</v>
      </c>
      <c r="LK18" s="2"/>
      <c r="LL18" s="2"/>
      <c r="LM18" s="17"/>
      <c r="LN18" s="8"/>
      <c r="LO18" s="18"/>
      <c r="LP18" s="115">
        <f t="shared" si="46"/>
        <v>0</v>
      </c>
      <c r="LR18" s="2"/>
      <c r="LS18" s="2"/>
      <c r="LT18" s="17"/>
      <c r="LU18" s="8"/>
      <c r="LV18" s="18"/>
      <c r="LW18" s="19">
        <f t="shared" si="47"/>
        <v>0</v>
      </c>
      <c r="LY18" s="2"/>
      <c r="LZ18" s="145"/>
      <c r="MA18" s="17"/>
      <c r="MB18" s="8"/>
      <c r="MC18" s="18"/>
      <c r="MD18" s="19">
        <f t="shared" si="48"/>
        <v>0</v>
      </c>
      <c r="MF18" s="2"/>
      <c r="MG18" s="2"/>
      <c r="MH18" s="17"/>
      <c r="MI18" s="8"/>
      <c r="MJ18" s="18"/>
      <c r="MK18" s="19">
        <f t="shared" si="49"/>
        <v>0</v>
      </c>
      <c r="MM18" s="2"/>
      <c r="MN18" s="2"/>
      <c r="MO18" s="17"/>
      <c r="MP18" s="8"/>
      <c r="MQ18" s="18"/>
      <c r="MR18" s="19">
        <f t="shared" si="50"/>
        <v>1278</v>
      </c>
      <c r="MT18" s="2"/>
      <c r="MU18" s="2"/>
      <c r="MV18" s="17"/>
      <c r="MW18" s="8"/>
      <c r="MX18" s="18"/>
      <c r="MY18" s="19">
        <f t="shared" si="51"/>
        <v>0</v>
      </c>
      <c r="NA18" s="8">
        <v>41306</v>
      </c>
      <c r="NB18" s="2" t="s">
        <v>2377</v>
      </c>
      <c r="NC18" s="17">
        <v>813.4</v>
      </c>
      <c r="ND18" s="8">
        <v>41307</v>
      </c>
      <c r="NE18" s="18">
        <v>813.4</v>
      </c>
      <c r="NF18" s="19">
        <f t="shared" si="52"/>
        <v>0</v>
      </c>
      <c r="NH18" s="366">
        <v>41322</v>
      </c>
      <c r="NI18" s="2" t="s">
        <v>2378</v>
      </c>
      <c r="NJ18" s="17">
        <v>776</v>
      </c>
      <c r="NK18" s="366">
        <v>41322</v>
      </c>
      <c r="NL18" s="18">
        <v>776</v>
      </c>
      <c r="NM18" s="19">
        <f t="shared" si="53"/>
        <v>0</v>
      </c>
      <c r="NO18" s="575"/>
      <c r="NP18" s="78"/>
      <c r="NQ18" s="30"/>
      <c r="NR18" s="54"/>
      <c r="NS18" s="58"/>
      <c r="NT18" s="19">
        <f t="shared" si="54"/>
        <v>0</v>
      </c>
      <c r="NV18" s="143"/>
      <c r="NW18" s="78"/>
      <c r="NX18" s="30"/>
      <c r="NY18" s="54"/>
      <c r="NZ18" s="58"/>
      <c r="OA18" s="19">
        <f t="shared" si="55"/>
        <v>1712</v>
      </c>
      <c r="OC18" s="8"/>
      <c r="OD18" s="2"/>
      <c r="OE18" s="17"/>
      <c r="OF18" s="8"/>
      <c r="OG18" s="18"/>
      <c r="OH18" s="19">
        <f t="shared" si="56"/>
        <v>0</v>
      </c>
      <c r="OJ18" s="8"/>
      <c r="OK18" s="2"/>
      <c r="OL18" s="17"/>
      <c r="OM18" s="8"/>
      <c r="ON18" s="18"/>
      <c r="OO18" s="19">
        <f t="shared" si="57"/>
        <v>0</v>
      </c>
      <c r="OQ18" s="8"/>
      <c r="OR18" s="50"/>
      <c r="OS18" s="30"/>
      <c r="OT18" s="54"/>
      <c r="OU18" s="30"/>
      <c r="OV18" s="19">
        <f t="shared" si="58"/>
        <v>0</v>
      </c>
      <c r="OX18" s="8"/>
      <c r="OY18" s="50"/>
      <c r="OZ18" s="30"/>
      <c r="PA18" s="54"/>
      <c r="PB18" s="30"/>
      <c r="PC18" s="19">
        <f t="shared" si="59"/>
        <v>0</v>
      </c>
      <c r="PE18" s="8"/>
      <c r="PF18" s="145"/>
      <c r="PG18" s="17"/>
      <c r="PH18" s="8"/>
      <c r="PI18" s="18"/>
      <c r="PJ18" s="19">
        <f t="shared" si="60"/>
        <v>0</v>
      </c>
      <c r="PN18" s="1003"/>
      <c r="PO18" s="1004"/>
      <c r="PP18" s="1003"/>
      <c r="PQ18" s="45">
        <f t="shared" si="61"/>
        <v>22956.84</v>
      </c>
      <c r="PS18" s="8"/>
      <c r="PT18" s="2"/>
      <c r="PU18" s="17"/>
      <c r="PV18" s="8"/>
      <c r="PW18" s="18"/>
      <c r="PX18" s="19">
        <f t="shared" si="62"/>
        <v>0</v>
      </c>
      <c r="PZ18" s="577"/>
      <c r="QA18" s="145"/>
      <c r="QB18" s="17"/>
      <c r="QC18" s="8"/>
      <c r="QD18" s="3"/>
      <c r="QE18" s="19">
        <f t="shared" si="63"/>
        <v>0</v>
      </c>
      <c r="QG18" s="8"/>
      <c r="QH18" s="148"/>
      <c r="QI18" s="17"/>
      <c r="QJ18" s="8"/>
      <c r="QK18" s="18"/>
      <c r="QL18" s="19">
        <f>QL17+QI18-QK18</f>
        <v>0</v>
      </c>
      <c r="QN18" s="2"/>
      <c r="QO18" s="2"/>
      <c r="QP18" s="17"/>
      <c r="QQ18" s="8"/>
      <c r="QR18" s="18"/>
      <c r="QS18" s="19">
        <f t="shared" si="65"/>
        <v>0</v>
      </c>
      <c r="QU18" s="2"/>
      <c r="QV18" s="2"/>
      <c r="QW18" s="17"/>
      <c r="QX18" s="8"/>
      <c r="QY18" s="18"/>
      <c r="QZ18" s="19">
        <f t="shared" si="66"/>
        <v>0</v>
      </c>
      <c r="RB18" s="2"/>
      <c r="RC18" s="2"/>
      <c r="RD18" s="17"/>
      <c r="RE18" s="8"/>
      <c r="RF18" s="18"/>
      <c r="RG18" s="19">
        <f t="shared" si="67"/>
        <v>0</v>
      </c>
      <c r="RI18" s="793"/>
      <c r="RJ18" s="793"/>
      <c r="RK18" s="794"/>
      <c r="RL18" s="807"/>
      <c r="RM18" s="814"/>
      <c r="RN18" s="811">
        <f t="shared" si="68"/>
        <v>0</v>
      </c>
      <c r="RP18" s="2"/>
      <c r="RQ18" s="2"/>
      <c r="RR18" s="17"/>
      <c r="RS18" s="8"/>
      <c r="RT18" s="18"/>
      <c r="RU18" s="19">
        <f t="shared" si="69"/>
        <v>0</v>
      </c>
      <c r="RW18" s="8">
        <v>41315</v>
      </c>
      <c r="RX18" s="2" t="s">
        <v>2379</v>
      </c>
      <c r="RY18" s="25">
        <v>5350</v>
      </c>
      <c r="RZ18" s="8">
        <v>41315</v>
      </c>
      <c r="SA18" s="18">
        <v>5350</v>
      </c>
      <c r="SB18" s="19">
        <f t="shared" si="70"/>
        <v>0</v>
      </c>
      <c r="SD18" s="366"/>
      <c r="SE18" s="37"/>
      <c r="SF18" s="30"/>
      <c r="SG18" s="575"/>
      <c r="SH18" s="58"/>
      <c r="SI18" s="45">
        <f t="shared" si="71"/>
        <v>0</v>
      </c>
      <c r="SK18" s="53"/>
      <c r="SL18" s="315"/>
      <c r="SM18" s="30"/>
      <c r="SN18" s="53"/>
      <c r="SO18" s="30"/>
      <c r="SP18" s="19">
        <f t="shared" si="72"/>
        <v>1125.5</v>
      </c>
      <c r="SR18" s="34"/>
      <c r="SS18" s="315"/>
      <c r="ST18" s="30"/>
      <c r="SU18" s="34"/>
      <c r="SV18" s="18"/>
      <c r="SW18" s="19">
        <f t="shared" si="73"/>
        <v>0</v>
      </c>
      <c r="SY18" s="34"/>
      <c r="SZ18" s="37"/>
      <c r="TA18" s="30"/>
      <c r="TB18" s="8"/>
      <c r="TC18" s="18"/>
      <c r="TD18" s="19">
        <f t="shared" si="74"/>
        <v>19638</v>
      </c>
      <c r="TF18" s="2"/>
      <c r="TG18" s="2"/>
      <c r="TH18" s="17"/>
      <c r="TI18" s="8"/>
      <c r="TJ18" s="18"/>
      <c r="TK18" s="19">
        <f t="shared" si="75"/>
        <v>0</v>
      </c>
      <c r="TM18" s="143">
        <v>41330</v>
      </c>
      <c r="TN18" s="78" t="s">
        <v>2380</v>
      </c>
      <c r="TO18" s="30">
        <v>172</v>
      </c>
      <c r="TP18" s="143">
        <v>41330</v>
      </c>
      <c r="TQ18" s="30">
        <v>172</v>
      </c>
      <c r="TR18" s="19">
        <f t="shared" si="76"/>
        <v>160</v>
      </c>
      <c r="TT18" s="143"/>
      <c r="TU18" s="78"/>
      <c r="TV18" s="30"/>
      <c r="TW18" s="143"/>
      <c r="TX18" s="30"/>
      <c r="TY18" s="19">
        <f t="shared" si="77"/>
        <v>0</v>
      </c>
      <c r="UA18" s="8"/>
      <c r="UB18" s="27"/>
      <c r="UC18" s="25"/>
      <c r="UD18" s="313"/>
      <c r="UE18" s="75"/>
      <c r="UF18" s="19">
        <f t="shared" si="78"/>
        <v>0</v>
      </c>
      <c r="UK18" s="313"/>
      <c r="UL18" s="75"/>
      <c r="UM18" s="19">
        <f t="shared" si="79"/>
        <v>0</v>
      </c>
      <c r="UO18" s="163"/>
      <c r="UP18" s="163"/>
      <c r="UQ18" s="163"/>
      <c r="UR18" s="313"/>
      <c r="US18" s="75"/>
      <c r="UT18" s="19">
        <f t="shared" si="80"/>
        <v>7013</v>
      </c>
      <c r="UV18" s="143"/>
      <c r="UW18" s="78"/>
      <c r="UX18" s="30"/>
      <c r="UY18" s="54"/>
      <c r="UZ18" s="30"/>
      <c r="VA18" s="19">
        <f t="shared" si="81"/>
        <v>0</v>
      </c>
      <c r="VC18" s="143"/>
      <c r="VD18" s="78"/>
      <c r="VE18" s="30"/>
      <c r="VF18" s="54"/>
      <c r="VG18" s="30"/>
      <c r="VH18" s="19">
        <f t="shared" si="82"/>
        <v>0</v>
      </c>
      <c r="VJ18" s="386">
        <v>41319</v>
      </c>
      <c r="VK18" s="78" t="s">
        <v>2381</v>
      </c>
      <c r="VL18" s="30">
        <v>7615.5</v>
      </c>
      <c r="VM18" s="368">
        <v>41320</v>
      </c>
      <c r="VN18" s="30">
        <v>7615.5</v>
      </c>
      <c r="VO18" s="19">
        <f t="shared" si="83"/>
        <v>-0.1999999999998181</v>
      </c>
      <c r="VQ18" s="143"/>
      <c r="VR18" s="78"/>
      <c r="VS18" s="30"/>
      <c r="VT18" s="54"/>
      <c r="VU18" s="30"/>
      <c r="VV18" s="19">
        <f t="shared" si="84"/>
        <v>0</v>
      </c>
      <c r="VX18" s="27"/>
      <c r="VY18" s="27"/>
      <c r="VZ18" s="1991"/>
      <c r="WA18" s="1992"/>
      <c r="WB18" s="1992"/>
      <c r="WC18" s="45">
        <f t="shared" si="85"/>
        <v>0</v>
      </c>
      <c r="WE18" s="2"/>
      <c r="WF18" s="2"/>
      <c r="WG18" s="17"/>
      <c r="WH18" s="8"/>
      <c r="WI18" s="18"/>
      <c r="WJ18" s="19">
        <f t="shared" si="86"/>
        <v>0</v>
      </c>
      <c r="WL18" s="2"/>
      <c r="WM18" s="2"/>
      <c r="WN18" s="17"/>
      <c r="WO18" s="8"/>
      <c r="WP18" s="18"/>
      <c r="WQ18" s="19">
        <f t="shared" si="87"/>
        <v>0</v>
      </c>
      <c r="WS18" s="1012"/>
      <c r="WT18" s="1012"/>
      <c r="WU18" s="1993" t="s">
        <v>2382</v>
      </c>
      <c r="WV18" s="1994"/>
      <c r="WW18" s="1994"/>
      <c r="WX18" s="1013">
        <v>107247</v>
      </c>
      <c r="WZ18" s="8"/>
      <c r="XA18" s="148"/>
      <c r="XB18" s="17"/>
      <c r="XC18" s="69"/>
      <c r="XD18" s="76"/>
      <c r="XE18" s="19">
        <f t="shared" si="89"/>
        <v>0</v>
      </c>
      <c r="XG18" s="8"/>
      <c r="XH18" s="37"/>
      <c r="XI18" s="58"/>
      <c r="XJ18" s="1"/>
      <c r="XK18" s="18"/>
      <c r="XL18" s="19">
        <f>XL17+XI18-XK18</f>
        <v>0</v>
      </c>
      <c r="XN18" s="8"/>
      <c r="XO18" s="145"/>
      <c r="XP18" s="17"/>
      <c r="XQ18" s="8"/>
      <c r="XR18" s="18"/>
      <c r="XS18" s="19">
        <f t="shared" si="91"/>
        <v>0</v>
      </c>
      <c r="XU18" s="8"/>
      <c r="XV18" s="2"/>
      <c r="XW18" s="17"/>
      <c r="XX18" s="8"/>
      <c r="XY18" s="18"/>
      <c r="XZ18" s="19">
        <f t="shared" si="92"/>
        <v>0</v>
      </c>
      <c r="YB18" s="577">
        <v>41316</v>
      </c>
      <c r="YC18" s="2" t="s">
        <v>2383</v>
      </c>
      <c r="YD18" s="17">
        <v>1194</v>
      </c>
      <c r="YE18" s="577">
        <v>41316</v>
      </c>
      <c r="YF18" s="17">
        <v>1194</v>
      </c>
      <c r="YG18" s="19">
        <f t="shared" si="93"/>
        <v>5626</v>
      </c>
      <c r="YI18" s="577"/>
      <c r="YK18" s="17"/>
      <c r="YL18" s="366"/>
      <c r="YM18" s="18"/>
      <c r="YN18" s="19">
        <f t="shared" si="94"/>
        <v>0</v>
      </c>
      <c r="YP18" s="366"/>
      <c r="YQ18" s="2"/>
      <c r="YR18" s="17"/>
      <c r="YS18" s="577"/>
      <c r="YT18" s="18"/>
      <c r="YU18" s="19">
        <f t="shared" si="95"/>
        <v>0</v>
      </c>
      <c r="YW18" s="8"/>
      <c r="YX18" s="2"/>
      <c r="YY18" s="17"/>
      <c r="YZ18" s="8"/>
      <c r="ZA18" s="18"/>
      <c r="ZB18" s="19">
        <f t="shared" si="96"/>
        <v>0</v>
      </c>
      <c r="ZD18" s="2"/>
      <c r="ZE18" s="2"/>
      <c r="ZF18" s="17"/>
      <c r="ZG18" s="8"/>
      <c r="ZH18" s="18"/>
      <c r="ZI18" s="19">
        <f t="shared" si="97"/>
        <v>0</v>
      </c>
      <c r="ZK18" s="793"/>
      <c r="ZL18" s="793"/>
      <c r="ZM18" s="794"/>
      <c r="ZN18" s="807"/>
      <c r="ZO18" s="814"/>
      <c r="ZP18" s="811">
        <f t="shared" si="98"/>
        <v>0</v>
      </c>
      <c r="ZR18" s="2"/>
      <c r="ZS18" s="2"/>
      <c r="ZT18" s="17"/>
      <c r="ZU18" s="8"/>
      <c r="ZV18" s="18"/>
      <c r="ZW18" s="19">
        <f t="shared" si="99"/>
        <v>0</v>
      </c>
      <c r="ZY18" s="2"/>
      <c r="ZZ18" s="2"/>
      <c r="AAA18" s="17"/>
      <c r="AAB18" s="8"/>
      <c r="AAC18" s="18"/>
      <c r="AAD18" s="19">
        <f t="shared" si="100"/>
        <v>0</v>
      </c>
      <c r="AAF18" s="2"/>
      <c r="AAG18" s="2"/>
      <c r="AAH18" s="17"/>
      <c r="AAI18" s="8"/>
      <c r="AAJ18" s="18"/>
      <c r="AAK18" s="19">
        <f t="shared" si="101"/>
        <v>0</v>
      </c>
      <c r="AAM18" s="368">
        <v>41318</v>
      </c>
      <c r="AAN18" s="27" t="s">
        <v>2384</v>
      </c>
      <c r="AAO18" s="121">
        <v>14557.5</v>
      </c>
      <c r="AAP18" s="368">
        <v>41322</v>
      </c>
      <c r="AAQ18" s="121">
        <v>14557.5</v>
      </c>
      <c r="AAR18" s="19">
        <f t="shared" si="102"/>
        <v>-307.5</v>
      </c>
      <c r="AAT18" s="8">
        <v>41305</v>
      </c>
      <c r="AAU18" s="991" t="s">
        <v>2385</v>
      </c>
      <c r="AAV18" s="18">
        <v>2760</v>
      </c>
      <c r="AAW18" s="54">
        <v>41316</v>
      </c>
      <c r="AAX18" s="30">
        <v>2760</v>
      </c>
      <c r="AAY18" s="19">
        <f t="shared" si="103"/>
        <v>7</v>
      </c>
      <c r="ABA18" s="143"/>
      <c r="ABB18" s="27"/>
      <c r="ABC18" s="25"/>
      <c r="ABD18" s="940"/>
      <c r="ABE18" s="30"/>
      <c r="ABF18" s="19">
        <f t="shared" si="104"/>
        <v>22087</v>
      </c>
      <c r="ABH18" s="2"/>
      <c r="ABI18" s="2"/>
      <c r="ABJ18" s="17"/>
      <c r="ABK18" s="8"/>
      <c r="ABL18" s="18"/>
      <c r="ABM18" s="19">
        <f t="shared" si="105"/>
        <v>0</v>
      </c>
      <c r="ABO18" s="2"/>
      <c r="ABP18" s="2"/>
      <c r="ABQ18" s="17"/>
      <c r="ABR18" s="8"/>
      <c r="ABS18" s="18"/>
      <c r="ABT18" s="19">
        <f t="shared" si="106"/>
        <v>0</v>
      </c>
      <c r="ABV18" s="2"/>
      <c r="ABW18" s="2"/>
      <c r="ABX18" s="17"/>
      <c r="ABY18" s="8"/>
      <c r="ABZ18" s="18"/>
      <c r="ACA18" s="19">
        <f t="shared" si="107"/>
        <v>0</v>
      </c>
      <c r="ACC18" s="2"/>
      <c r="ACD18" s="2"/>
      <c r="ACE18" s="17"/>
      <c r="ACF18" s="8"/>
      <c r="ACG18" s="18"/>
      <c r="ACH18" s="19">
        <f t="shared" si="108"/>
        <v>0</v>
      </c>
      <c r="ACJ18" s="2"/>
      <c r="ACK18" s="2"/>
      <c r="ACL18" s="17"/>
      <c r="ACM18" s="8"/>
      <c r="ACN18" s="18"/>
      <c r="ACO18" s="19">
        <f t="shared" si="109"/>
        <v>0</v>
      </c>
      <c r="ACQ18" s="2"/>
      <c r="ACR18" s="2"/>
      <c r="ACS18" s="17"/>
      <c r="ACT18" s="8"/>
      <c r="ACU18" s="18"/>
      <c r="ACV18" s="19">
        <f t="shared" si="110"/>
        <v>0</v>
      </c>
      <c r="ACX18" s="2"/>
      <c r="ACY18" s="2"/>
      <c r="ACZ18" s="17"/>
      <c r="ADA18" s="8"/>
      <c r="ADB18" s="18"/>
      <c r="ADC18" s="19">
        <f t="shared" si="111"/>
        <v>0</v>
      </c>
      <c r="ADE18" s="2"/>
      <c r="ADF18" s="2"/>
      <c r="ADG18" s="17"/>
      <c r="ADH18" s="8"/>
      <c r="ADI18" s="18"/>
      <c r="ADJ18" s="19">
        <f t="shared" si="112"/>
        <v>0</v>
      </c>
      <c r="ADL18" s="8">
        <v>41295</v>
      </c>
      <c r="ADM18" s="2" t="s">
        <v>2386</v>
      </c>
      <c r="ADN18" s="17">
        <v>2405</v>
      </c>
      <c r="ADO18" s="8"/>
      <c r="ADP18" s="24"/>
      <c r="ADQ18" s="19">
        <f t="shared" si="113"/>
        <v>10250.4</v>
      </c>
      <c r="ADS18" s="575"/>
      <c r="ADT18" s="27"/>
      <c r="ADU18" s="25"/>
      <c r="ADV18" s="143"/>
      <c r="ADW18" s="30"/>
      <c r="ADX18" s="19">
        <f t="shared" si="114"/>
        <v>0</v>
      </c>
      <c r="ADZ18" s="8"/>
      <c r="AEA18" s="27"/>
      <c r="AEB18" s="25"/>
      <c r="AEC18" s="8"/>
      <c r="AED18" s="86"/>
      <c r="AEE18" s="19">
        <f t="shared" si="115"/>
        <v>12300.5</v>
      </c>
      <c r="AEG18" s="2"/>
      <c r="AEH18" s="2"/>
      <c r="AEI18" s="17"/>
      <c r="AEJ18" s="8"/>
      <c r="AEK18" s="18"/>
      <c r="AEL18" s="19">
        <f t="shared" si="116"/>
        <v>-209652.6</v>
      </c>
      <c r="AEN18" s="8"/>
      <c r="AEO18" s="2"/>
      <c r="AEP18" s="25"/>
      <c r="AEQ18" s="8"/>
      <c r="AER18" s="18"/>
      <c r="AES18" s="19">
        <f t="shared" si="117"/>
        <v>0</v>
      </c>
      <c r="AEU18" s="8"/>
      <c r="AEV18" s="2"/>
      <c r="AEW18" s="17"/>
      <c r="AEX18" s="8"/>
      <c r="AEY18" s="18"/>
      <c r="AEZ18" s="19">
        <f t="shared" si="118"/>
        <v>2689.6</v>
      </c>
      <c r="AFB18" s="443"/>
      <c r="AFC18" s="2"/>
      <c r="AFD18" s="17"/>
      <c r="AFE18" s="8"/>
      <c r="AFF18" s="18"/>
      <c r="AFG18" s="19">
        <f t="shared" si="119"/>
        <v>6938</v>
      </c>
      <c r="AFI18" s="368"/>
      <c r="AFJ18" s="2"/>
      <c r="AFK18" s="25"/>
      <c r="AFL18" s="568"/>
      <c r="AFM18" s="18"/>
      <c r="AFN18" s="19">
        <f t="shared" si="120"/>
        <v>0</v>
      </c>
      <c r="AFP18" s="368"/>
      <c r="AFQ18" s="2"/>
      <c r="AFR18" s="25"/>
      <c r="AFS18" s="670"/>
      <c r="AFT18" s="18"/>
      <c r="AFU18" s="19">
        <f t="shared" si="121"/>
        <v>0</v>
      </c>
      <c r="AFW18" s="368"/>
      <c r="AFX18" s="2"/>
      <c r="AFY18" s="25"/>
      <c r="AFZ18" s="568"/>
      <c r="AGA18" s="18"/>
      <c r="AGB18" s="19">
        <f t="shared" si="122"/>
        <v>0</v>
      </c>
      <c r="AGD18" s="368"/>
      <c r="AGE18" s="2"/>
      <c r="AGF18" s="25"/>
      <c r="AGG18" s="568"/>
      <c r="AGH18" s="18"/>
      <c r="AGI18" s="19">
        <f t="shared" si="123"/>
        <v>0</v>
      </c>
      <c r="AGK18" s="368">
        <v>41318</v>
      </c>
      <c r="AGL18" s="2" t="s">
        <v>2387</v>
      </c>
      <c r="AGM18" s="25">
        <v>780</v>
      </c>
      <c r="AGN18" s="568">
        <v>41320</v>
      </c>
      <c r="AGO18" s="18">
        <v>780</v>
      </c>
      <c r="AGP18" s="19">
        <f t="shared" si="124"/>
        <v>0</v>
      </c>
      <c r="AGR18" s="368"/>
      <c r="AGS18" s="2"/>
      <c r="AGT18" s="25"/>
      <c r="AGU18" s="568"/>
      <c r="AGV18" s="18"/>
      <c r="AGW18" s="19">
        <f t="shared" si="125"/>
        <v>0</v>
      </c>
      <c r="AGY18" s="2"/>
      <c r="AGZ18" s="2"/>
      <c r="AHA18" s="351"/>
      <c r="AHB18" s="8"/>
      <c r="AHC18" s="18"/>
      <c r="AHD18" s="19">
        <f t="shared" si="126"/>
        <v>0</v>
      </c>
      <c r="AHF18" s="2"/>
      <c r="AHG18" s="2"/>
      <c r="AHH18" s="351"/>
      <c r="AHI18" s="8"/>
      <c r="AHJ18" s="18"/>
      <c r="AHK18" s="19">
        <f t="shared" si="127"/>
        <v>0</v>
      </c>
      <c r="AHM18" s="2"/>
      <c r="AHN18" s="2"/>
      <c r="AHO18" s="351"/>
      <c r="AHP18" s="8"/>
      <c r="AHQ18" s="18"/>
      <c r="AHR18" s="19">
        <f t="shared" si="128"/>
        <v>6356.5</v>
      </c>
      <c r="AHT18" s="2"/>
      <c r="AHU18" s="2"/>
      <c r="AHV18" s="17"/>
      <c r="AHW18" s="8"/>
      <c r="AHX18" s="18"/>
      <c r="AHY18" s="19">
        <f t="shared" si="129"/>
        <v>0</v>
      </c>
      <c r="AIA18" s="2"/>
      <c r="AIB18" s="2"/>
      <c r="AIC18" s="17"/>
      <c r="AID18" s="959"/>
      <c r="AIE18" s="18"/>
      <c r="AIF18" s="19">
        <f t="shared" si="130"/>
        <v>0</v>
      </c>
      <c r="AIH18" s="2"/>
      <c r="AII18" s="2"/>
      <c r="AIJ18" s="351"/>
      <c r="AIK18" s="8"/>
      <c r="AIL18" s="18"/>
      <c r="AIM18" s="19">
        <f t="shared" si="131"/>
        <v>0</v>
      </c>
    </row>
    <row r="19" spans="1:923">
      <c r="A19" s="2"/>
      <c r="B19" s="2"/>
      <c r="C19" s="17"/>
      <c r="D19" s="8"/>
      <c r="E19" s="18"/>
      <c r="F19" s="19">
        <f t="shared" si="0"/>
        <v>6630</v>
      </c>
      <c r="H19" s="2"/>
      <c r="I19" s="2"/>
      <c r="J19" s="17"/>
      <c r="K19" s="8"/>
      <c r="L19" s="18"/>
      <c r="M19" s="19">
        <f t="shared" si="1"/>
        <v>0</v>
      </c>
      <c r="O19" s="8"/>
      <c r="P19" s="2"/>
      <c r="Q19" s="17"/>
      <c r="R19" s="8"/>
      <c r="S19" s="18"/>
      <c r="T19" s="19">
        <f t="shared" si="2"/>
        <v>7539</v>
      </c>
      <c r="V19" s="8"/>
      <c r="W19" s="373"/>
      <c r="X19" s="17"/>
      <c r="Y19" s="8"/>
      <c r="Z19" s="18"/>
      <c r="AA19" s="19">
        <f t="shared" si="3"/>
        <v>1255</v>
      </c>
      <c r="AC19" s="8"/>
      <c r="AD19" s="2"/>
      <c r="AE19" s="17"/>
      <c r="AF19" s="8"/>
      <c r="AG19" s="18"/>
      <c r="AH19" s="19">
        <f t="shared" si="4"/>
        <v>0</v>
      </c>
      <c r="AJ19" s="8"/>
      <c r="AK19" s="39"/>
      <c r="AL19" s="18"/>
      <c r="AM19" s="313"/>
      <c r="AN19" s="76"/>
      <c r="AO19" s="19">
        <f t="shared" si="5"/>
        <v>14526.099999999999</v>
      </c>
      <c r="AQ19" s="577">
        <v>40075</v>
      </c>
      <c r="AR19" s="2" t="s">
        <v>2388</v>
      </c>
      <c r="AS19" s="951"/>
      <c r="AT19" s="8" t="s">
        <v>2389</v>
      </c>
      <c r="AU19" s="30"/>
      <c r="AV19" s="19">
        <f t="shared" si="6"/>
        <v>24058.04</v>
      </c>
      <c r="AX19" s="143"/>
      <c r="AY19" s="27"/>
      <c r="AZ19" s="25"/>
      <c r="BA19" s="143"/>
      <c r="BB19" s="30"/>
      <c r="BC19" s="19">
        <f t="shared" si="7"/>
        <v>0</v>
      </c>
      <c r="BE19" s="575"/>
      <c r="BF19" s="27"/>
      <c r="BG19" s="25"/>
      <c r="BH19" s="143"/>
      <c r="BI19" s="30"/>
      <c r="BJ19" s="19">
        <f t="shared" si="8"/>
        <v>3954.6</v>
      </c>
      <c r="BL19" s="8">
        <v>41323</v>
      </c>
      <c r="BM19" s="2" t="s">
        <v>2390</v>
      </c>
      <c r="BN19" s="17">
        <v>429.5</v>
      </c>
      <c r="BO19" s="795">
        <v>41331</v>
      </c>
      <c r="BP19" s="18">
        <v>429.5</v>
      </c>
      <c r="BQ19" s="19">
        <f t="shared" si="9"/>
        <v>3349.5</v>
      </c>
      <c r="BS19" s="8"/>
      <c r="BT19" s="2"/>
      <c r="BU19" s="17"/>
      <c r="BV19" s="313"/>
      <c r="BW19" s="18"/>
      <c r="BX19" s="19">
        <f t="shared" si="10"/>
        <v>0</v>
      </c>
      <c r="BZ19" s="8"/>
      <c r="CA19" s="2"/>
      <c r="CB19" s="351"/>
      <c r="CC19" s="8"/>
      <c r="CD19" s="18"/>
      <c r="CE19" s="19">
        <f t="shared" si="137"/>
        <v>0</v>
      </c>
      <c r="CG19" s="143"/>
      <c r="CH19" s="27"/>
      <c r="CI19" s="44"/>
      <c r="CJ19" s="54"/>
      <c r="CK19" s="44"/>
      <c r="CL19" s="19">
        <f t="shared" si="133"/>
        <v>0</v>
      </c>
      <c r="CN19" s="143"/>
      <c r="CO19" s="27"/>
      <c r="CP19" s="44"/>
      <c r="CQ19" s="54"/>
      <c r="CR19" s="44"/>
      <c r="CS19" s="19">
        <f t="shared" si="134"/>
        <v>0</v>
      </c>
      <c r="CU19" s="143"/>
      <c r="CV19" s="27"/>
      <c r="CW19" s="44"/>
      <c r="CX19" s="54"/>
      <c r="CY19" s="44"/>
      <c r="CZ19" s="19">
        <f t="shared" si="135"/>
        <v>0</v>
      </c>
      <c r="DB19" s="143"/>
      <c r="DC19" s="141"/>
      <c r="DD19" s="44"/>
      <c r="DE19" s="54"/>
      <c r="DF19" s="44"/>
      <c r="DG19" s="19">
        <f t="shared" si="136"/>
        <v>0</v>
      </c>
      <c r="DI19" s="8"/>
      <c r="DJ19" s="37"/>
      <c r="DK19" s="25"/>
      <c r="DL19" s="74"/>
      <c r="DM19" s="356"/>
      <c r="DN19" s="19">
        <f t="shared" si="16"/>
        <v>0</v>
      </c>
      <c r="DP19" s="8"/>
      <c r="DQ19" s="2"/>
      <c r="DR19" s="17"/>
      <c r="DS19" s="8"/>
      <c r="DT19" s="18"/>
      <c r="DU19" s="19">
        <f t="shared" si="17"/>
        <v>1368</v>
      </c>
      <c r="DW19" s="8"/>
      <c r="DX19" s="2"/>
      <c r="DY19" s="17"/>
      <c r="DZ19" s="8"/>
      <c r="EA19" s="18"/>
      <c r="EB19" s="19">
        <f t="shared" si="18"/>
        <v>0</v>
      </c>
      <c r="ED19" s="8"/>
      <c r="EE19" s="2"/>
      <c r="EF19" s="17"/>
      <c r="EG19" s="8"/>
      <c r="EH19" s="18"/>
      <c r="EI19" s="19">
        <f t="shared" si="19"/>
        <v>0</v>
      </c>
      <c r="EK19" s="2"/>
      <c r="EL19" s="2"/>
      <c r="EM19" s="17"/>
      <c r="EN19" s="8"/>
      <c r="EO19" s="18"/>
      <c r="EP19" s="19">
        <f t="shared" si="20"/>
        <v>-8.0000000000040927E-2</v>
      </c>
      <c r="ER19" s="8">
        <v>41322</v>
      </c>
      <c r="ES19" s="2" t="s">
        <v>2391</v>
      </c>
      <c r="ET19" s="17">
        <v>1334</v>
      </c>
      <c r="EU19" s="8">
        <v>41322</v>
      </c>
      <c r="EV19" s="18">
        <v>1334</v>
      </c>
      <c r="EW19" s="19">
        <f t="shared" si="21"/>
        <v>0</v>
      </c>
      <c r="EY19" s="8"/>
      <c r="EZ19" s="2"/>
      <c r="FA19" s="17"/>
      <c r="FB19" s="8"/>
      <c r="FC19" s="85"/>
      <c r="FD19" s="19">
        <f t="shared" si="22"/>
        <v>0</v>
      </c>
      <c r="FF19" s="2"/>
      <c r="FG19" s="2"/>
      <c r="FH19" s="17"/>
      <c r="FI19" s="8"/>
      <c r="FJ19" s="18"/>
      <c r="FK19" s="19">
        <f t="shared" si="23"/>
        <v>5020</v>
      </c>
      <c r="FM19" s="8"/>
      <c r="FN19" s="2"/>
      <c r="FO19" s="17"/>
      <c r="FP19" s="8"/>
      <c r="FQ19" s="18"/>
      <c r="FR19" s="115">
        <f t="shared" si="24"/>
        <v>0</v>
      </c>
      <c r="FT19" s="807"/>
      <c r="FU19" s="793"/>
      <c r="FV19" s="794"/>
      <c r="FW19" s="807"/>
      <c r="FX19" s="814"/>
      <c r="FY19" s="1008">
        <f t="shared" si="25"/>
        <v>0</v>
      </c>
      <c r="GA19" s="143">
        <v>41325</v>
      </c>
      <c r="GB19" s="72" t="s">
        <v>2392</v>
      </c>
      <c r="GC19" s="25">
        <v>470</v>
      </c>
      <c r="GD19" s="143">
        <v>41327</v>
      </c>
      <c r="GE19" s="30">
        <v>470</v>
      </c>
      <c r="GF19" s="19">
        <f t="shared" si="26"/>
        <v>0</v>
      </c>
      <c r="GH19" s="143"/>
      <c r="GI19" s="141"/>
      <c r="GJ19" s="25"/>
      <c r="GK19" s="143"/>
      <c r="GL19" s="30"/>
      <c r="GM19" s="19">
        <f t="shared" si="27"/>
        <v>0</v>
      </c>
      <c r="GO19" s="143"/>
      <c r="GP19" s="141"/>
      <c r="GQ19" s="25"/>
      <c r="GR19" s="143"/>
      <c r="GS19" s="30"/>
      <c r="GT19" s="19">
        <f t="shared" si="28"/>
        <v>0</v>
      </c>
      <c r="GV19" s="143"/>
      <c r="GW19" s="141"/>
      <c r="GX19" s="25"/>
      <c r="GY19" s="143"/>
      <c r="GZ19" s="30"/>
      <c r="HA19" s="19">
        <f t="shared" si="29"/>
        <v>0</v>
      </c>
      <c r="HC19" s="8"/>
      <c r="HD19" s="148"/>
      <c r="HE19" s="17"/>
      <c r="HF19" s="8"/>
      <c r="HG19" s="18"/>
      <c r="HH19" s="19">
        <f t="shared" si="30"/>
        <v>0</v>
      </c>
      <c r="HJ19" s="8"/>
      <c r="HK19" s="148"/>
      <c r="HL19" s="17"/>
      <c r="HM19" s="8"/>
      <c r="HN19" s="18"/>
      <c r="HO19" s="19">
        <f t="shared" si="31"/>
        <v>0</v>
      </c>
      <c r="HQ19" s="8"/>
      <c r="HR19" s="148"/>
      <c r="HS19" s="17"/>
      <c r="HT19" s="8"/>
      <c r="HU19" s="18"/>
      <c r="HV19" s="19">
        <f t="shared" si="32"/>
        <v>0</v>
      </c>
      <c r="HX19" s="34"/>
      <c r="HY19" s="2"/>
      <c r="HZ19" s="17"/>
      <c r="IA19" s="8"/>
      <c r="IB19" s="18"/>
      <c r="IC19" s="19">
        <f t="shared" si="33"/>
        <v>0</v>
      </c>
      <c r="IE19" s="366"/>
      <c r="IF19" s="2"/>
      <c r="IG19" s="17"/>
      <c r="IH19" s="8"/>
      <c r="II19" s="18"/>
      <c r="IJ19" s="19">
        <f t="shared" si="34"/>
        <v>0</v>
      </c>
      <c r="IL19" s="655"/>
      <c r="IM19" s="2"/>
      <c r="IN19" s="17"/>
      <c r="IO19" s="8"/>
      <c r="IP19" s="18"/>
      <c r="IQ19" s="19">
        <f t="shared" ref="IQ19:IQ43" si="138">IQ18+IN19-IP19</f>
        <v>22352.5</v>
      </c>
      <c r="IS19" s="8"/>
      <c r="IT19" s="2"/>
      <c r="IU19" s="17"/>
      <c r="IV19" s="8"/>
      <c r="IW19" s="18"/>
      <c r="IX19" s="45">
        <f t="shared" si="36"/>
        <v>0</v>
      </c>
      <c r="IZ19" s="8"/>
      <c r="JA19" s="2"/>
      <c r="JB19" s="17"/>
      <c r="JC19" s="8"/>
      <c r="JD19" s="18"/>
      <c r="JE19" s="45">
        <f t="shared" si="37"/>
        <v>0</v>
      </c>
      <c r="JG19" s="8"/>
      <c r="JH19" s="2"/>
      <c r="JI19" s="17"/>
      <c r="JJ19" s="8"/>
      <c r="JK19" s="18"/>
      <c r="JL19" s="45">
        <f t="shared" si="38"/>
        <v>0</v>
      </c>
      <c r="JN19" s="2"/>
      <c r="JO19" s="2"/>
      <c r="JP19" s="17"/>
      <c r="JQ19" s="8"/>
      <c r="JR19" s="18"/>
      <c r="JS19" s="19">
        <f t="shared" si="39"/>
        <v>0</v>
      </c>
      <c r="JU19" s="2"/>
      <c r="JV19" s="2"/>
      <c r="JW19" s="17"/>
      <c r="JX19" s="8"/>
      <c r="JY19" s="18"/>
      <c r="JZ19" s="19">
        <f t="shared" si="40"/>
        <v>0</v>
      </c>
      <c r="KB19" s="8">
        <v>41319</v>
      </c>
      <c r="KC19" s="2" t="s">
        <v>2393</v>
      </c>
      <c r="KD19" s="17">
        <v>2683</v>
      </c>
      <c r="KE19" s="8">
        <v>41331</v>
      </c>
      <c r="KF19" s="18">
        <v>2683</v>
      </c>
      <c r="KG19" s="19">
        <f t="shared" si="41"/>
        <v>0</v>
      </c>
      <c r="KI19" s="8">
        <v>41330</v>
      </c>
      <c r="KJ19" s="2" t="s">
        <v>2394</v>
      </c>
      <c r="KK19" s="17">
        <v>231</v>
      </c>
      <c r="KL19" s="8">
        <v>41330</v>
      </c>
      <c r="KM19" s="18">
        <v>231</v>
      </c>
      <c r="KN19" s="19">
        <f t="shared" si="42"/>
        <v>0</v>
      </c>
      <c r="KP19" s="2"/>
      <c r="KQ19" s="2"/>
      <c r="KR19" s="17"/>
      <c r="KS19" s="8"/>
      <c r="KT19" s="18"/>
      <c r="KU19" s="115">
        <f t="shared" si="43"/>
        <v>0</v>
      </c>
      <c r="KW19" s="8"/>
      <c r="KX19" s="2"/>
      <c r="KY19" s="17"/>
      <c r="KZ19" s="8"/>
      <c r="LA19" s="18"/>
      <c r="LB19" s="115">
        <f t="shared" si="44"/>
        <v>0</v>
      </c>
      <c r="LD19" s="2"/>
      <c r="LE19" s="2"/>
      <c r="LF19" s="17"/>
      <c r="LG19" s="8"/>
      <c r="LH19" s="18"/>
      <c r="LI19" s="115">
        <f t="shared" si="45"/>
        <v>0</v>
      </c>
      <c r="LK19" s="2"/>
      <c r="LL19" s="2"/>
      <c r="LM19" s="17"/>
      <c r="LN19" s="8"/>
      <c r="LO19" s="18"/>
      <c r="LP19" s="115">
        <f t="shared" si="46"/>
        <v>0</v>
      </c>
      <c r="LR19" s="2"/>
      <c r="LS19" s="2"/>
      <c r="LT19" s="17"/>
      <c r="LU19" s="8"/>
      <c r="LV19" s="18"/>
      <c r="LW19" s="19">
        <f t="shared" si="47"/>
        <v>0</v>
      </c>
      <c r="LY19" s="2"/>
      <c r="LZ19" s="145"/>
      <c r="MA19" s="17"/>
      <c r="MB19" s="8"/>
      <c r="MC19" s="18"/>
      <c r="MD19" s="19">
        <f t="shared" si="48"/>
        <v>0</v>
      </c>
      <c r="MF19" s="2"/>
      <c r="MG19" s="2"/>
      <c r="MH19" s="17"/>
      <c r="MI19" s="8"/>
      <c r="MJ19" s="18"/>
      <c r="MK19" s="19">
        <f t="shared" si="49"/>
        <v>0</v>
      </c>
      <c r="MM19" s="2"/>
      <c r="MN19" s="2"/>
      <c r="MO19" s="17"/>
      <c r="MP19" s="8"/>
      <c r="MQ19" s="18"/>
      <c r="MR19" s="19">
        <f t="shared" si="50"/>
        <v>1278</v>
      </c>
      <c r="MT19" s="2"/>
      <c r="MU19" s="2"/>
      <c r="MV19" s="17"/>
      <c r="MW19" s="8"/>
      <c r="MX19" s="18"/>
      <c r="MY19" s="19">
        <f t="shared" si="51"/>
        <v>0</v>
      </c>
      <c r="NA19" s="2"/>
      <c r="NB19" s="2"/>
      <c r="NC19" s="17"/>
      <c r="ND19" s="8"/>
      <c r="NE19" s="18"/>
      <c r="NF19" s="19">
        <f t="shared" si="52"/>
        <v>0</v>
      </c>
      <c r="NH19" s="366">
        <v>41323</v>
      </c>
      <c r="NI19" s="2" t="s">
        <v>2395</v>
      </c>
      <c r="NJ19" s="17">
        <v>422</v>
      </c>
      <c r="NK19" s="366">
        <v>41323</v>
      </c>
      <c r="NL19" s="18">
        <v>422</v>
      </c>
      <c r="NM19" s="19">
        <f t="shared" si="53"/>
        <v>0</v>
      </c>
      <c r="NO19" s="577"/>
      <c r="NP19" s="78"/>
      <c r="NQ19" s="30"/>
      <c r="NR19" s="74"/>
      <c r="NS19" s="58"/>
      <c r="NT19" s="19">
        <f t="shared" si="54"/>
        <v>0</v>
      </c>
      <c r="NV19" s="8"/>
      <c r="NW19" s="78"/>
      <c r="NX19" s="30"/>
      <c r="NY19" s="74"/>
      <c r="NZ19" s="58"/>
      <c r="OA19" s="19">
        <f t="shared" si="55"/>
        <v>1712</v>
      </c>
      <c r="OC19" s="8"/>
      <c r="OD19" s="2"/>
      <c r="OE19" s="17"/>
      <c r="OF19" s="8"/>
      <c r="OG19" s="18"/>
      <c r="OH19" s="19">
        <f t="shared" si="56"/>
        <v>0</v>
      </c>
      <c r="OJ19" s="8"/>
      <c r="OK19" s="2"/>
      <c r="OL19" s="17"/>
      <c r="OM19" s="8"/>
      <c r="ON19" s="18"/>
      <c r="OO19" s="19">
        <f t="shared" si="57"/>
        <v>0</v>
      </c>
      <c r="OQ19" s="143"/>
      <c r="OR19" s="1014"/>
      <c r="OS19" s="30"/>
      <c r="OT19" s="143"/>
      <c r="OU19" s="30"/>
      <c r="OV19" s="19">
        <f t="shared" si="58"/>
        <v>0</v>
      </c>
      <c r="OX19" s="143"/>
      <c r="OY19" s="1014"/>
      <c r="OZ19" s="30"/>
      <c r="PA19" s="143"/>
      <c r="PB19" s="30"/>
      <c r="PC19" s="19">
        <f t="shared" si="59"/>
        <v>0</v>
      </c>
      <c r="PE19" s="8"/>
      <c r="PF19" s="145"/>
      <c r="PG19" s="17"/>
      <c r="PH19" s="8"/>
      <c r="PI19" s="85"/>
      <c r="PJ19" s="19">
        <f t="shared" si="60"/>
        <v>0</v>
      </c>
      <c r="PN19" s="1003"/>
      <c r="PO19" s="1004"/>
      <c r="PP19" s="1003"/>
      <c r="PQ19" s="45">
        <f t="shared" si="61"/>
        <v>22956.84</v>
      </c>
      <c r="PS19" s="8"/>
      <c r="PT19" s="2"/>
      <c r="PU19" s="17"/>
      <c r="PV19" s="8"/>
      <c r="PW19" s="18"/>
      <c r="PX19" s="19">
        <f t="shared" si="62"/>
        <v>0</v>
      </c>
      <c r="PZ19" s="577"/>
      <c r="QA19" s="145"/>
      <c r="QB19" s="17"/>
      <c r="QC19" s="143"/>
      <c r="QD19" s="18"/>
      <c r="QE19" s="19">
        <f t="shared" si="63"/>
        <v>0</v>
      </c>
      <c r="QG19" s="8"/>
      <c r="QH19" s="148"/>
      <c r="QI19" s="17"/>
      <c r="QJ19" s="8"/>
      <c r="QK19" s="18"/>
      <c r="QL19" s="19">
        <f t="shared" si="64"/>
        <v>0</v>
      </c>
      <c r="QN19" s="2"/>
      <c r="QO19" s="2"/>
      <c r="QP19" s="17"/>
      <c r="QQ19" s="8"/>
      <c r="QR19" s="18"/>
      <c r="QS19" s="19">
        <f t="shared" si="65"/>
        <v>0</v>
      </c>
      <c r="QU19" s="2"/>
      <c r="QV19" s="2"/>
      <c r="QW19" s="17"/>
      <c r="QX19" s="8"/>
      <c r="QY19" s="18"/>
      <c r="QZ19" s="19">
        <f t="shared" si="66"/>
        <v>0</v>
      </c>
      <c r="RB19" s="2"/>
      <c r="RC19" s="2"/>
      <c r="RD19" s="17"/>
      <c r="RE19" s="8"/>
      <c r="RF19" s="18"/>
      <c r="RG19" s="19">
        <f t="shared" si="67"/>
        <v>0</v>
      </c>
      <c r="RI19" s="793"/>
      <c r="RJ19" s="793"/>
      <c r="RK19" s="794"/>
      <c r="RL19" s="807"/>
      <c r="RM19" s="814"/>
      <c r="RN19" s="811">
        <f t="shared" si="68"/>
        <v>0</v>
      </c>
      <c r="RP19" s="2"/>
      <c r="RQ19" s="2"/>
      <c r="RR19" s="17"/>
      <c r="RS19" s="8"/>
      <c r="RT19" s="18"/>
      <c r="RU19" s="19">
        <f t="shared" si="69"/>
        <v>0</v>
      </c>
      <c r="RW19" s="8">
        <v>41316</v>
      </c>
      <c r="RX19" s="2" t="s">
        <v>2396</v>
      </c>
      <c r="RY19" s="25">
        <v>4389</v>
      </c>
      <c r="RZ19" s="8">
        <v>41316</v>
      </c>
      <c r="SA19" s="18">
        <v>4389</v>
      </c>
      <c r="SB19" s="19">
        <f t="shared" si="70"/>
        <v>0</v>
      </c>
      <c r="SD19" s="366"/>
      <c r="SE19" s="37"/>
      <c r="SF19" s="30"/>
      <c r="SG19" s="575"/>
      <c r="SH19" s="44"/>
      <c r="SI19" s="45">
        <f t="shared" si="71"/>
        <v>0</v>
      </c>
      <c r="SK19" s="143"/>
      <c r="SL19" s="315"/>
      <c r="SM19" s="30"/>
      <c r="SN19" s="143"/>
      <c r="SO19" s="30"/>
      <c r="SP19" s="19">
        <f t="shared" si="72"/>
        <v>1125.5</v>
      </c>
      <c r="SR19" s="8"/>
      <c r="SS19" s="39"/>
      <c r="ST19" s="18"/>
      <c r="SU19" s="8"/>
      <c r="SV19" s="18"/>
      <c r="SW19" s="19">
        <f t="shared" si="73"/>
        <v>0</v>
      </c>
      <c r="SY19" s="8"/>
      <c r="SZ19" s="2"/>
      <c r="TA19" s="17"/>
      <c r="TB19" s="8"/>
      <c r="TC19" s="18"/>
      <c r="TD19" s="19">
        <f t="shared" si="74"/>
        <v>19638</v>
      </c>
      <c r="TF19" s="2"/>
      <c r="TG19" s="2"/>
      <c r="TH19" s="17"/>
      <c r="TI19" s="8"/>
      <c r="TJ19" s="18"/>
      <c r="TK19" s="19">
        <f t="shared" si="75"/>
        <v>0</v>
      </c>
      <c r="TM19" s="143">
        <v>41332</v>
      </c>
      <c r="TN19" s="78" t="s">
        <v>2397</v>
      </c>
      <c r="TO19" s="30">
        <v>233</v>
      </c>
      <c r="TP19" s="53">
        <v>41333</v>
      </c>
      <c r="TQ19" s="30">
        <v>233</v>
      </c>
      <c r="TR19" s="19">
        <f t="shared" si="76"/>
        <v>160</v>
      </c>
      <c r="TT19" s="143"/>
      <c r="TU19" s="78"/>
      <c r="TV19" s="30"/>
      <c r="TW19" s="53"/>
      <c r="TX19" s="30"/>
      <c r="TY19" s="19">
        <f t="shared" si="77"/>
        <v>0</v>
      </c>
      <c r="UA19" s="143"/>
      <c r="UB19" s="37"/>
      <c r="UC19" s="30"/>
      <c r="UD19" s="313"/>
      <c r="UE19" s="75"/>
      <c r="UF19" s="19">
        <f t="shared" si="78"/>
        <v>0</v>
      </c>
      <c r="UH19" s="143"/>
      <c r="UI19" s="37"/>
      <c r="UJ19" s="30"/>
      <c r="UK19" s="313"/>
      <c r="UL19" s="75"/>
      <c r="UM19" s="19">
        <f t="shared" si="79"/>
        <v>0</v>
      </c>
      <c r="UO19" s="143"/>
      <c r="UP19" s="37"/>
      <c r="UQ19" s="30"/>
      <c r="UR19" s="313"/>
      <c r="US19" s="75"/>
      <c r="UT19" s="19">
        <f t="shared" si="80"/>
        <v>7013</v>
      </c>
      <c r="UV19" s="143"/>
      <c r="UW19" s="78"/>
      <c r="UX19" s="30"/>
      <c r="UY19" s="54"/>
      <c r="UZ19" s="30"/>
      <c r="VA19" s="19">
        <f t="shared" si="81"/>
        <v>0</v>
      </c>
      <c r="VC19" s="143"/>
      <c r="VD19" s="78"/>
      <c r="VE19" s="30"/>
      <c r="VF19" s="54"/>
      <c r="VG19" s="30"/>
      <c r="VH19" s="19">
        <f t="shared" si="82"/>
        <v>0</v>
      </c>
      <c r="VJ19" s="386">
        <v>41320</v>
      </c>
      <c r="VK19" s="78" t="s">
        <v>2398</v>
      </c>
      <c r="VL19" s="30">
        <v>2885.4</v>
      </c>
      <c r="VM19" s="368">
        <v>41320</v>
      </c>
      <c r="VN19" s="30">
        <v>2885.4</v>
      </c>
      <c r="VO19" s="19">
        <f t="shared" si="83"/>
        <v>-0.1999999999998181</v>
      </c>
      <c r="VQ19" s="143"/>
      <c r="VR19" s="78"/>
      <c r="VS19" s="30"/>
      <c r="VT19" s="54"/>
      <c r="VU19" s="30"/>
      <c r="VV19" s="19">
        <f t="shared" si="84"/>
        <v>0</v>
      </c>
      <c r="VX19" s="27"/>
      <c r="VY19" s="27"/>
      <c r="VZ19" s="1991"/>
      <c r="WA19" s="1992"/>
      <c r="WB19" s="1992"/>
      <c r="WC19" s="45">
        <f t="shared" si="85"/>
        <v>0</v>
      </c>
      <c r="WE19" s="2"/>
      <c r="WF19" s="2"/>
      <c r="WG19" s="17"/>
      <c r="WH19" s="8"/>
      <c r="WI19" s="18"/>
      <c r="WJ19" s="19">
        <f t="shared" si="86"/>
        <v>0</v>
      </c>
      <c r="WL19" s="2"/>
      <c r="WM19" s="2"/>
      <c r="WN19" s="17"/>
      <c r="WO19" s="8"/>
      <c r="WP19" s="18"/>
      <c r="WQ19" s="19">
        <f t="shared" si="87"/>
        <v>0</v>
      </c>
      <c r="WS19" s="1012"/>
      <c r="WT19" s="1012"/>
      <c r="WU19" s="1993"/>
      <c r="WV19" s="1994"/>
      <c r="WW19" s="1994"/>
      <c r="WX19" s="1013"/>
      <c r="WZ19" s="8"/>
      <c r="XA19" s="148"/>
      <c r="XB19" s="17"/>
      <c r="XC19" s="8"/>
      <c r="XD19" s="18"/>
      <c r="XE19" s="19">
        <f t="shared" si="89"/>
        <v>0</v>
      </c>
      <c r="XG19" s="2"/>
      <c r="XH19" s="2"/>
      <c r="XI19" s="17"/>
      <c r="XJ19" s="8"/>
      <c r="XK19" s="18"/>
      <c r="XL19" s="19">
        <f t="shared" ref="XL19:XL41" si="139">XL18+XI19-XK19</f>
        <v>0</v>
      </c>
      <c r="XN19" s="8"/>
      <c r="XO19" s="145"/>
      <c r="XP19" s="17"/>
      <c r="XQ19" s="8"/>
      <c r="XR19" s="18"/>
      <c r="XS19" s="19">
        <f t="shared" si="91"/>
        <v>0</v>
      </c>
      <c r="XU19" s="8"/>
      <c r="XV19" s="2"/>
      <c r="XW19" s="17"/>
      <c r="XX19" s="8"/>
      <c r="XY19" s="18"/>
      <c r="XZ19" s="19">
        <f t="shared" si="92"/>
        <v>0</v>
      </c>
      <c r="YB19" s="577">
        <v>41317</v>
      </c>
      <c r="YC19" s="2" t="s">
        <v>2399</v>
      </c>
      <c r="YD19" s="17">
        <v>5625.5</v>
      </c>
      <c r="YE19" s="577">
        <v>41317</v>
      </c>
      <c r="YF19" s="17">
        <v>5625.5</v>
      </c>
      <c r="YG19" s="19">
        <f t="shared" si="93"/>
        <v>5626</v>
      </c>
      <c r="YI19" s="577"/>
      <c r="YK19" s="17"/>
      <c r="YL19" s="366"/>
      <c r="YM19" s="85"/>
      <c r="YN19" s="19">
        <f t="shared" si="94"/>
        <v>0</v>
      </c>
      <c r="YP19" s="366"/>
      <c r="YQ19" s="2"/>
      <c r="YR19" s="17"/>
      <c r="YS19" s="577"/>
      <c r="YT19" s="18"/>
      <c r="YU19" s="19">
        <f t="shared" si="95"/>
        <v>0</v>
      </c>
      <c r="YW19" s="8"/>
      <c r="YX19" s="2"/>
      <c r="YY19" s="17"/>
      <c r="YZ19" s="8"/>
      <c r="ZA19" s="18"/>
      <c r="ZB19" s="19">
        <f t="shared" si="96"/>
        <v>0</v>
      </c>
      <c r="ZD19" s="2"/>
      <c r="ZE19" s="2"/>
      <c r="ZF19" s="17"/>
      <c r="ZG19" s="8"/>
      <c r="ZH19" s="18"/>
      <c r="ZI19" s="19">
        <f t="shared" si="97"/>
        <v>0</v>
      </c>
      <c r="ZK19" s="793"/>
      <c r="ZL19" s="793"/>
      <c r="ZM19" s="794"/>
      <c r="ZN19" s="807"/>
      <c r="ZO19" s="814"/>
      <c r="ZP19" s="811">
        <f t="shared" si="98"/>
        <v>0</v>
      </c>
      <c r="ZR19" s="2"/>
      <c r="ZS19" s="2"/>
      <c r="ZT19" s="17"/>
      <c r="ZU19" s="8"/>
      <c r="ZV19" s="18"/>
      <c r="ZW19" s="19">
        <f t="shared" si="99"/>
        <v>0</v>
      </c>
      <c r="ZY19" s="2"/>
      <c r="ZZ19" s="2"/>
      <c r="AAA19" s="17"/>
      <c r="AAB19" s="8"/>
      <c r="AAC19" s="18"/>
      <c r="AAD19" s="19">
        <f t="shared" si="100"/>
        <v>0</v>
      </c>
      <c r="AAF19" s="2"/>
      <c r="AAG19" s="2"/>
      <c r="AAH19" s="17"/>
      <c r="AAI19" s="8"/>
      <c r="AAJ19" s="18"/>
      <c r="AAK19" s="19">
        <f t="shared" si="101"/>
        <v>0</v>
      </c>
      <c r="AAM19" s="368">
        <v>41319</v>
      </c>
      <c r="AAN19" s="27" t="s">
        <v>2400</v>
      </c>
      <c r="AAO19" s="25">
        <v>31891</v>
      </c>
      <c r="AAP19" s="386">
        <v>41322</v>
      </c>
      <c r="AAQ19" s="30">
        <v>31891</v>
      </c>
      <c r="AAR19" s="19">
        <f t="shared" si="102"/>
        <v>-307.5</v>
      </c>
      <c r="AAT19" s="8">
        <v>41306</v>
      </c>
      <c r="AAU19" s="2" t="s">
        <v>2401</v>
      </c>
      <c r="AAV19" s="17">
        <v>2760</v>
      </c>
      <c r="AAW19" s="54">
        <v>41316</v>
      </c>
      <c r="AAX19" s="30">
        <v>2760</v>
      </c>
      <c r="AAY19" s="19">
        <f t="shared" si="103"/>
        <v>7</v>
      </c>
      <c r="ABA19" s="143"/>
      <c r="ABB19" s="27"/>
      <c r="ABC19" s="25"/>
      <c r="ABD19" s="940"/>
      <c r="ABE19" s="30"/>
      <c r="ABF19" s="19">
        <f t="shared" si="104"/>
        <v>22087</v>
      </c>
      <c r="ABH19" s="2"/>
      <c r="ABI19" s="2"/>
      <c r="ABJ19" s="17"/>
      <c r="ABK19" s="8"/>
      <c r="ABL19" s="18"/>
      <c r="ABM19" s="19">
        <f t="shared" si="105"/>
        <v>0</v>
      </c>
      <c r="ABO19" s="2"/>
      <c r="ABP19" s="2"/>
      <c r="ABQ19" s="17"/>
      <c r="ABR19" s="8"/>
      <c r="ABS19" s="18"/>
      <c r="ABT19" s="19">
        <f t="shared" si="106"/>
        <v>0</v>
      </c>
      <c r="ABV19" s="2"/>
      <c r="ABW19" s="2"/>
      <c r="ABX19" s="17"/>
      <c r="ABY19" s="8"/>
      <c r="ABZ19" s="18"/>
      <c r="ACA19" s="19">
        <f t="shared" si="107"/>
        <v>0</v>
      </c>
      <c r="ACC19" s="2"/>
      <c r="ACD19" s="2"/>
      <c r="ACE19" s="17"/>
      <c r="ACF19" s="8"/>
      <c r="ACG19" s="18"/>
      <c r="ACH19" s="19">
        <f t="shared" si="108"/>
        <v>0</v>
      </c>
      <c r="ACJ19" s="2"/>
      <c r="ACK19" s="2"/>
      <c r="ACL19" s="17"/>
      <c r="ACM19" s="8"/>
      <c r="ACN19" s="18"/>
      <c r="ACO19" s="19">
        <f t="shared" si="109"/>
        <v>0</v>
      </c>
      <c r="ACQ19" s="2"/>
      <c r="ACR19" s="2"/>
      <c r="ACS19" s="17"/>
      <c r="ACT19" s="8"/>
      <c r="ACU19" s="18"/>
      <c r="ACV19" s="19">
        <f t="shared" si="110"/>
        <v>0</v>
      </c>
      <c r="ACX19" s="2"/>
      <c r="ACY19" s="2"/>
      <c r="ACZ19" s="17"/>
      <c r="ADA19" s="8"/>
      <c r="ADB19" s="18"/>
      <c r="ADC19" s="19">
        <f t="shared" si="111"/>
        <v>0</v>
      </c>
      <c r="ADE19" s="2"/>
      <c r="ADF19" s="2"/>
      <c r="ADG19" s="17"/>
      <c r="ADH19" s="8"/>
      <c r="ADI19" s="18"/>
      <c r="ADJ19" s="19">
        <f t="shared" si="112"/>
        <v>0</v>
      </c>
      <c r="ADL19" s="8">
        <v>41297</v>
      </c>
      <c r="ADM19" s="2" t="s">
        <v>2402</v>
      </c>
      <c r="ADN19" s="17">
        <v>767.5</v>
      </c>
      <c r="ADO19" s="8"/>
      <c r="ADP19" s="24"/>
      <c r="ADQ19" s="19">
        <f t="shared" si="113"/>
        <v>11017.9</v>
      </c>
      <c r="ADS19" s="575"/>
      <c r="ADT19" s="27"/>
      <c r="ADU19" s="30"/>
      <c r="ADV19" s="143"/>
      <c r="ADW19" s="30"/>
      <c r="ADX19" s="19">
        <f t="shared" si="114"/>
        <v>0</v>
      </c>
      <c r="ADZ19" s="8"/>
      <c r="AEA19" s="2"/>
      <c r="AEB19" s="25"/>
      <c r="AEC19" s="8"/>
      <c r="AED19" s="86"/>
      <c r="AEE19" s="19">
        <f t="shared" si="115"/>
        <v>12300.5</v>
      </c>
      <c r="AEG19" s="2"/>
      <c r="AEH19" s="2"/>
      <c r="AEI19" s="17"/>
      <c r="AEJ19" s="8"/>
      <c r="AEK19" s="18"/>
      <c r="AEL19" s="19">
        <f t="shared" si="116"/>
        <v>-209652.6</v>
      </c>
      <c r="AEN19" s="8"/>
      <c r="AEO19" s="2"/>
      <c r="AEP19" s="17"/>
      <c r="AEQ19" s="8"/>
      <c r="AER19" s="18"/>
      <c r="AES19" s="19">
        <f t="shared" si="117"/>
        <v>0</v>
      </c>
      <c r="AEU19" s="8"/>
      <c r="AEV19" s="2"/>
      <c r="AEW19" s="17"/>
      <c r="AEX19" s="8"/>
      <c r="AEY19" s="18"/>
      <c r="AEZ19" s="19">
        <f t="shared" si="118"/>
        <v>2689.6</v>
      </c>
      <c r="AFB19" s="2"/>
      <c r="AFC19" s="2"/>
      <c r="AFD19" s="17"/>
      <c r="AFE19" s="8"/>
      <c r="AFF19" s="18"/>
      <c r="AFG19" s="19">
        <f t="shared" si="119"/>
        <v>6938</v>
      </c>
      <c r="AFI19" s="368"/>
      <c r="AFJ19" s="2"/>
      <c r="AFK19" s="17"/>
      <c r="AFL19" s="366"/>
      <c r="AFM19" s="18"/>
      <c r="AFN19" s="19">
        <f t="shared" si="120"/>
        <v>0</v>
      </c>
      <c r="AFP19" s="368"/>
      <c r="AFQ19" s="2"/>
      <c r="AFR19" s="17"/>
      <c r="AFS19" s="577"/>
      <c r="AFT19" s="18"/>
      <c r="AFU19" s="19">
        <f t="shared" si="121"/>
        <v>0</v>
      </c>
      <c r="AFW19" s="368"/>
      <c r="AFX19" s="2"/>
      <c r="AFY19" s="17"/>
      <c r="AFZ19" s="366"/>
      <c r="AGA19" s="18"/>
      <c r="AGB19" s="19">
        <f t="shared" si="122"/>
        <v>0</v>
      </c>
      <c r="AGD19" s="368"/>
      <c r="AGE19" s="2"/>
      <c r="AGF19" s="17"/>
      <c r="AGG19" s="366"/>
      <c r="AGH19" s="18"/>
      <c r="AGI19" s="19">
        <f t="shared" si="123"/>
        <v>0</v>
      </c>
      <c r="AGK19" s="368">
        <v>41320</v>
      </c>
      <c r="AGL19" s="2" t="s">
        <v>2403</v>
      </c>
      <c r="AGM19" s="17">
        <v>1170</v>
      </c>
      <c r="AGN19" s="366">
        <v>41320</v>
      </c>
      <c r="AGO19" s="18">
        <v>1170</v>
      </c>
      <c r="AGP19" s="19">
        <f t="shared" si="124"/>
        <v>0</v>
      </c>
      <c r="AGR19" s="368"/>
      <c r="AGS19" s="2"/>
      <c r="AGT19" s="17"/>
      <c r="AGU19" s="366"/>
      <c r="AGV19" s="18"/>
      <c r="AGW19" s="19">
        <f t="shared" si="125"/>
        <v>0</v>
      </c>
      <c r="AGY19" s="2"/>
      <c r="AGZ19" s="2"/>
      <c r="AHA19" s="351"/>
      <c r="AHB19" s="8"/>
      <c r="AHC19" s="18"/>
      <c r="AHD19" s="19">
        <f t="shared" si="126"/>
        <v>0</v>
      </c>
      <c r="AHF19" s="2"/>
      <c r="AHG19" s="2"/>
      <c r="AHH19" s="351"/>
      <c r="AHI19" s="8"/>
      <c r="AHJ19" s="18"/>
      <c r="AHK19" s="19">
        <f t="shared" si="127"/>
        <v>0</v>
      </c>
      <c r="AHM19" s="2"/>
      <c r="AHN19" s="2"/>
      <c r="AHO19" s="351"/>
      <c r="AHP19" s="8"/>
      <c r="AHQ19" s="18"/>
      <c r="AHR19" s="19">
        <f t="shared" si="128"/>
        <v>6356.5</v>
      </c>
      <c r="AHT19" s="2"/>
      <c r="AHU19" s="2"/>
      <c r="AHV19" s="17"/>
      <c r="AHW19" s="8"/>
      <c r="AHX19" s="18"/>
      <c r="AHY19" s="19">
        <f t="shared" si="129"/>
        <v>0</v>
      </c>
      <c r="AIA19" s="2"/>
      <c r="AIB19" s="2"/>
      <c r="AIC19" s="17"/>
      <c r="AID19" s="959"/>
      <c r="AIE19" s="18"/>
      <c r="AIF19" s="19">
        <f t="shared" si="130"/>
        <v>0</v>
      </c>
      <c r="AIH19" s="2"/>
      <c r="AII19" s="2"/>
      <c r="AIJ19" s="351"/>
      <c r="AIK19" s="8"/>
      <c r="AIL19" s="18"/>
      <c r="AIM19" s="19">
        <f t="shared" si="131"/>
        <v>0</v>
      </c>
    </row>
    <row r="20" spans="1:923">
      <c r="A20" s="2"/>
      <c r="B20" s="2"/>
      <c r="C20" s="17"/>
      <c r="D20" s="8"/>
      <c r="E20" s="18"/>
      <c r="F20" s="19">
        <f t="shared" si="0"/>
        <v>6630</v>
      </c>
      <c r="H20" s="2"/>
      <c r="I20" s="2"/>
      <c r="J20" s="17"/>
      <c r="K20" s="8"/>
      <c r="L20" s="18"/>
      <c r="M20" s="19">
        <f t="shared" si="1"/>
        <v>0</v>
      </c>
      <c r="P20" s="2"/>
      <c r="Q20" s="17"/>
      <c r="R20" s="8"/>
      <c r="S20" s="18"/>
      <c r="T20" s="19">
        <f t="shared" si="2"/>
        <v>7539</v>
      </c>
      <c r="V20" s="8"/>
      <c r="W20" s="2"/>
      <c r="X20" s="17"/>
      <c r="Y20" s="8"/>
      <c r="Z20" s="18"/>
      <c r="AA20" s="19">
        <f t="shared" si="3"/>
        <v>1255</v>
      </c>
      <c r="AC20" s="8"/>
      <c r="AD20" s="2"/>
      <c r="AE20" s="17"/>
      <c r="AF20" s="8"/>
      <c r="AG20" s="18"/>
      <c r="AH20" s="19">
        <f t="shared" si="4"/>
        <v>0</v>
      </c>
      <c r="AJ20" s="8"/>
      <c r="AK20" s="39"/>
      <c r="AL20" s="30"/>
      <c r="AM20" s="69"/>
      <c r="AN20" s="76"/>
      <c r="AO20" s="19">
        <f t="shared" si="5"/>
        <v>14526.099999999999</v>
      </c>
      <c r="AQ20" s="575">
        <v>40287</v>
      </c>
      <c r="AR20" s="27" t="s">
        <v>2404</v>
      </c>
      <c r="AS20" s="951"/>
      <c r="AT20" s="53"/>
      <c r="AU20" s="176"/>
      <c r="AV20" s="19">
        <f t="shared" si="6"/>
        <v>24058.04</v>
      </c>
      <c r="AX20" s="143"/>
      <c r="AY20" s="27"/>
      <c r="AZ20" s="25"/>
      <c r="BA20" s="143"/>
      <c r="BB20" s="30"/>
      <c r="BC20" s="19">
        <f t="shared" si="7"/>
        <v>0</v>
      </c>
      <c r="BE20" s="575"/>
      <c r="BF20" s="276"/>
      <c r="BG20" s="25"/>
      <c r="BH20" s="143"/>
      <c r="BI20" s="30"/>
      <c r="BJ20" s="19">
        <f t="shared" si="8"/>
        <v>3954.6</v>
      </c>
      <c r="BL20" s="8">
        <v>41324</v>
      </c>
      <c r="BM20" s="2" t="s">
        <v>2405</v>
      </c>
      <c r="BN20" s="17">
        <v>9949</v>
      </c>
      <c r="BO20" s="795">
        <v>41324</v>
      </c>
      <c r="BP20" s="18">
        <v>9949</v>
      </c>
      <c r="BQ20" s="19">
        <f t="shared" si="9"/>
        <v>3349.5</v>
      </c>
      <c r="BS20" s="8"/>
      <c r="BT20" s="2"/>
      <c r="BU20" s="17"/>
      <c r="BV20" s="313"/>
      <c r="BW20" s="18"/>
      <c r="BX20" s="19">
        <f t="shared" si="10"/>
        <v>0</v>
      </c>
      <c r="BZ20" s="8"/>
      <c r="CA20" s="2"/>
      <c r="CB20" s="351"/>
      <c r="CC20" s="8"/>
      <c r="CD20" s="18"/>
      <c r="CE20" s="19">
        <f t="shared" si="137"/>
        <v>0</v>
      </c>
      <c r="CG20" s="143"/>
      <c r="CH20" s="27"/>
      <c r="CI20" s="44"/>
      <c r="CJ20" s="54"/>
      <c r="CK20" s="44"/>
      <c r="CL20" s="19">
        <f t="shared" ref="CL20:CL60" si="140">CL19+CI20-CK20</f>
        <v>0</v>
      </c>
      <c r="CN20" s="143"/>
      <c r="CO20" s="27"/>
      <c r="CP20" s="44"/>
      <c r="CQ20" s="54"/>
      <c r="CR20" s="44"/>
      <c r="CS20" s="19">
        <f t="shared" ref="CS20:CS43" si="141">CS19+CP20-CR20</f>
        <v>0</v>
      </c>
      <c r="CU20" s="143"/>
      <c r="CV20" s="27"/>
      <c r="CW20" s="44"/>
      <c r="CX20" s="54"/>
      <c r="CY20" s="44"/>
      <c r="CZ20" s="19">
        <f t="shared" ref="CZ20:CZ43" si="142">CZ19+CW20-CY20</f>
        <v>0</v>
      </c>
      <c r="DB20" s="143"/>
      <c r="DC20" s="141"/>
      <c r="DD20" s="44"/>
      <c r="DE20" s="54"/>
      <c r="DF20" s="44"/>
      <c r="DG20" s="19">
        <f t="shared" si="136"/>
        <v>0</v>
      </c>
      <c r="DI20" s="8"/>
      <c r="DJ20" s="37"/>
      <c r="DK20" s="17"/>
      <c r="DL20" s="74"/>
      <c r="DM20" s="356"/>
      <c r="DN20" s="19">
        <f t="shared" si="16"/>
        <v>0</v>
      </c>
      <c r="DP20" s="8"/>
      <c r="DQ20" s="2"/>
      <c r="DR20" s="17"/>
      <c r="DS20" s="8"/>
      <c r="DT20" s="18"/>
      <c r="DU20" s="19">
        <f t="shared" si="17"/>
        <v>1368</v>
      </c>
      <c r="DW20" s="8"/>
      <c r="DX20" s="2"/>
      <c r="DY20" s="17"/>
      <c r="DZ20" s="8"/>
      <c r="EA20" s="18"/>
      <c r="EB20" s="19">
        <f t="shared" si="18"/>
        <v>0</v>
      </c>
      <c r="ED20" s="8"/>
      <c r="EE20" s="2"/>
      <c r="EF20" s="17"/>
      <c r="EG20" s="8"/>
      <c r="EH20" s="18"/>
      <c r="EI20" s="19">
        <f t="shared" si="19"/>
        <v>0</v>
      </c>
      <c r="EK20" s="2"/>
      <c r="EL20" s="2"/>
      <c r="EM20" s="17"/>
      <c r="EN20" s="8"/>
      <c r="EO20" s="18"/>
      <c r="EP20" s="19">
        <f t="shared" si="20"/>
        <v>-8.0000000000040927E-2</v>
      </c>
      <c r="ER20" s="8">
        <v>41325</v>
      </c>
      <c r="ES20" s="2" t="s">
        <v>2406</v>
      </c>
      <c r="ET20" s="17">
        <v>1037</v>
      </c>
      <c r="EU20" s="34">
        <v>41325</v>
      </c>
      <c r="EV20" s="18">
        <v>1037</v>
      </c>
      <c r="EW20" s="19">
        <f t="shared" si="21"/>
        <v>0</v>
      </c>
      <c r="EY20" s="8"/>
      <c r="EZ20" s="2"/>
      <c r="FA20" s="17"/>
      <c r="FB20" s="8"/>
      <c r="FC20" s="18"/>
      <c r="FD20" s="19">
        <f t="shared" si="22"/>
        <v>0</v>
      </c>
      <c r="FF20" s="2"/>
      <c r="FG20" s="373"/>
      <c r="FH20" s="17"/>
      <c r="FI20" s="8"/>
      <c r="FJ20" s="18"/>
      <c r="FK20" s="19">
        <f t="shared" si="23"/>
        <v>5020</v>
      </c>
      <c r="FM20" s="8"/>
      <c r="FN20" s="2"/>
      <c r="FO20" s="17"/>
      <c r="FP20" s="8"/>
      <c r="FQ20" s="18"/>
      <c r="FR20" s="115">
        <f t="shared" si="24"/>
        <v>0</v>
      </c>
      <c r="FT20" s="807"/>
      <c r="FU20" s="793"/>
      <c r="FV20" s="794"/>
      <c r="FW20" s="807"/>
      <c r="FX20" s="814"/>
      <c r="FY20" s="1008">
        <f t="shared" si="25"/>
        <v>0</v>
      </c>
      <c r="GA20" s="143">
        <v>41326</v>
      </c>
      <c r="GB20" s="72" t="s">
        <v>2407</v>
      </c>
      <c r="GC20" s="25">
        <v>479</v>
      </c>
      <c r="GD20" s="143">
        <v>41326</v>
      </c>
      <c r="GE20" s="30">
        <v>479</v>
      </c>
      <c r="GF20" s="19">
        <f t="shared" si="26"/>
        <v>0</v>
      </c>
      <c r="GH20" s="143"/>
      <c r="GI20" s="141"/>
      <c r="GJ20" s="25"/>
      <c r="GK20" s="143"/>
      <c r="GL20" s="30"/>
      <c r="GM20" s="19">
        <f t="shared" si="27"/>
        <v>0</v>
      </c>
      <c r="GO20" s="143"/>
      <c r="GP20" s="141"/>
      <c r="GQ20" s="25"/>
      <c r="GR20" s="143"/>
      <c r="GS20" s="30"/>
      <c r="GT20" s="19">
        <f t="shared" si="28"/>
        <v>0</v>
      </c>
      <c r="GV20" s="143"/>
      <c r="GW20" s="141"/>
      <c r="GX20" s="25"/>
      <c r="GY20" s="143"/>
      <c r="GZ20" s="30"/>
      <c r="HA20" s="19">
        <f t="shared" si="29"/>
        <v>0</v>
      </c>
      <c r="HC20" s="8"/>
      <c r="HD20" s="148"/>
      <c r="HE20" s="17"/>
      <c r="HF20" s="8"/>
      <c r="HG20" s="18"/>
      <c r="HH20" s="19">
        <f t="shared" si="30"/>
        <v>0</v>
      </c>
      <c r="HJ20" s="8"/>
      <c r="HK20" s="148"/>
      <c r="HL20" s="17"/>
      <c r="HM20" s="8"/>
      <c r="HN20" s="18"/>
      <c r="HO20" s="19">
        <f t="shared" si="31"/>
        <v>0</v>
      </c>
      <c r="HQ20" s="8"/>
      <c r="HR20" s="148"/>
      <c r="HS20" s="17"/>
      <c r="HT20" s="8"/>
      <c r="HU20" s="18"/>
      <c r="HV20" s="19">
        <f t="shared" si="32"/>
        <v>0</v>
      </c>
      <c r="HX20" s="8"/>
      <c r="HY20" s="2"/>
      <c r="HZ20" s="17"/>
      <c r="IA20" s="8"/>
      <c r="IB20" s="18"/>
      <c r="IC20" s="19">
        <f t="shared" si="33"/>
        <v>0</v>
      </c>
      <c r="IE20" s="366"/>
      <c r="IF20" s="2"/>
      <c r="IG20" s="17"/>
      <c r="IH20" s="8"/>
      <c r="II20" s="18"/>
      <c r="IJ20" s="19">
        <f t="shared" si="34"/>
        <v>0</v>
      </c>
      <c r="IL20" s="655"/>
      <c r="IM20" s="2"/>
      <c r="IN20" s="17"/>
      <c r="IO20" s="8"/>
      <c r="IP20" s="18"/>
      <c r="IQ20" s="19">
        <f t="shared" si="138"/>
        <v>22352.5</v>
      </c>
      <c r="IS20" s="8"/>
      <c r="IT20" s="2"/>
      <c r="IU20" s="17"/>
      <c r="IV20" s="8"/>
      <c r="IW20" s="18"/>
      <c r="IX20" s="45">
        <f t="shared" si="36"/>
        <v>0</v>
      </c>
      <c r="IZ20" s="8"/>
      <c r="JA20" s="2"/>
      <c r="JB20" s="17"/>
      <c r="JC20" s="8"/>
      <c r="JD20" s="18"/>
      <c r="JE20" s="45">
        <f t="shared" si="37"/>
        <v>0</v>
      </c>
      <c r="JG20" s="8"/>
      <c r="JH20" s="2"/>
      <c r="JI20" s="17"/>
      <c r="JJ20" s="8"/>
      <c r="JK20" s="18"/>
      <c r="JL20" s="45">
        <f t="shared" si="38"/>
        <v>0</v>
      </c>
      <c r="JN20" s="2"/>
      <c r="JO20" s="2"/>
      <c r="JP20" s="17"/>
      <c r="JQ20" s="8"/>
      <c r="JR20" s="18"/>
      <c r="JS20" s="19">
        <f t="shared" si="39"/>
        <v>0</v>
      </c>
      <c r="JU20" s="2"/>
      <c r="JV20" s="2"/>
      <c r="JW20" s="17"/>
      <c r="JX20" s="8"/>
      <c r="JY20" s="18"/>
      <c r="JZ20" s="19">
        <f t="shared" si="40"/>
        <v>0</v>
      </c>
      <c r="KB20" s="8">
        <v>41320</v>
      </c>
      <c r="KC20" s="2" t="s">
        <v>2408</v>
      </c>
      <c r="KD20" s="17">
        <v>1535</v>
      </c>
      <c r="KE20" s="8">
        <v>41320</v>
      </c>
      <c r="KF20" s="18">
        <v>1535</v>
      </c>
      <c r="KG20" s="19">
        <f t="shared" si="41"/>
        <v>0</v>
      </c>
      <c r="KI20" s="8">
        <v>41331</v>
      </c>
      <c r="KJ20" s="2" t="s">
        <v>2409</v>
      </c>
      <c r="KK20" s="17">
        <v>669.5</v>
      </c>
      <c r="KL20" s="8"/>
      <c r="KM20" s="18"/>
      <c r="KN20" s="19">
        <f t="shared" si="42"/>
        <v>669.5</v>
      </c>
      <c r="KP20" s="2"/>
      <c r="KQ20" s="2"/>
      <c r="KR20" s="17"/>
      <c r="KS20" s="8"/>
      <c r="KT20" s="18"/>
      <c r="KU20" s="19">
        <f t="shared" si="43"/>
        <v>0</v>
      </c>
      <c r="KW20" s="8"/>
      <c r="KX20" s="2"/>
      <c r="KY20" s="17"/>
      <c r="KZ20" s="8"/>
      <c r="LA20" s="18"/>
      <c r="LB20" s="19">
        <f t="shared" si="44"/>
        <v>0</v>
      </c>
      <c r="LD20" s="2"/>
      <c r="LE20" s="2"/>
      <c r="LF20" s="17"/>
      <c r="LG20" s="8"/>
      <c r="LH20" s="18"/>
      <c r="LI20" s="19">
        <f t="shared" si="45"/>
        <v>0</v>
      </c>
      <c r="LK20" s="2"/>
      <c r="LL20" s="2"/>
      <c r="LM20" s="17"/>
      <c r="LN20" s="8"/>
      <c r="LO20" s="18"/>
      <c r="LP20" s="19">
        <f t="shared" si="46"/>
        <v>0</v>
      </c>
      <c r="LR20" s="2"/>
      <c r="LS20" s="2"/>
      <c r="LT20" s="17"/>
      <c r="LU20" s="8"/>
      <c r="LV20" s="18"/>
      <c r="LW20" s="19">
        <f t="shared" si="47"/>
        <v>0</v>
      </c>
      <c r="LY20" s="2"/>
      <c r="LZ20" s="145"/>
      <c r="MA20" s="17"/>
      <c r="MB20" s="8"/>
      <c r="MC20" s="18"/>
      <c r="MD20" s="19">
        <f t="shared" si="48"/>
        <v>0</v>
      </c>
      <c r="MF20" s="2"/>
      <c r="MG20" s="2"/>
      <c r="MH20" s="17"/>
      <c r="MI20" s="8"/>
      <c r="MJ20" s="18"/>
      <c r="MK20" s="19">
        <f t="shared" si="49"/>
        <v>0</v>
      </c>
      <c r="MM20" s="2"/>
      <c r="MN20" s="2"/>
      <c r="MO20" s="17"/>
      <c r="MP20" s="8"/>
      <c r="MQ20" s="18"/>
      <c r="MR20" s="19">
        <f t="shared" si="50"/>
        <v>1278</v>
      </c>
      <c r="MT20" s="2"/>
      <c r="MU20" s="2"/>
      <c r="MV20" s="17"/>
      <c r="MW20" s="8"/>
      <c r="MX20" s="18"/>
      <c r="MY20" s="19">
        <f t="shared" si="51"/>
        <v>0</v>
      </c>
      <c r="NA20" s="2"/>
      <c r="NB20" s="2"/>
      <c r="NC20" s="17"/>
      <c r="ND20" s="8"/>
      <c r="NE20" s="18"/>
      <c r="NF20" s="19">
        <f t="shared" si="52"/>
        <v>0</v>
      </c>
      <c r="NH20" s="366">
        <v>41324</v>
      </c>
      <c r="NI20" s="2" t="s">
        <v>2410</v>
      </c>
      <c r="NJ20" s="17">
        <v>455.5</v>
      </c>
      <c r="NK20" s="366">
        <v>41324</v>
      </c>
      <c r="NL20" s="18">
        <v>455.5</v>
      </c>
      <c r="NM20" s="19">
        <f t="shared" si="53"/>
        <v>0</v>
      </c>
      <c r="NO20" s="577"/>
      <c r="NP20" s="43"/>
      <c r="NQ20" s="18"/>
      <c r="NR20" s="74"/>
      <c r="NS20" s="86"/>
      <c r="NT20" s="19">
        <f t="shared" si="54"/>
        <v>0</v>
      </c>
      <c r="NV20" s="8"/>
      <c r="NW20" s="43"/>
      <c r="NX20" s="18"/>
      <c r="NY20" s="69"/>
      <c r="NZ20" s="76"/>
      <c r="OA20" s="19">
        <f t="shared" si="55"/>
        <v>1712</v>
      </c>
      <c r="OC20" s="8"/>
      <c r="OD20" s="2"/>
      <c r="OE20" s="17"/>
      <c r="OF20" s="8"/>
      <c r="OG20" s="18"/>
      <c r="OH20" s="19">
        <f t="shared" si="56"/>
        <v>0</v>
      </c>
      <c r="OJ20" s="8"/>
      <c r="OK20" s="2"/>
      <c r="OL20" s="17"/>
      <c r="OM20" s="8"/>
      <c r="ON20" s="18"/>
      <c r="OO20" s="19">
        <f t="shared" si="57"/>
        <v>0</v>
      </c>
      <c r="OQ20" s="143"/>
      <c r="OR20" s="1014"/>
      <c r="OS20" s="30"/>
      <c r="OT20" s="143"/>
      <c r="OU20" s="30"/>
      <c r="OV20" s="19">
        <f t="shared" si="58"/>
        <v>0</v>
      </c>
      <c r="OX20" s="143"/>
      <c r="OY20" s="1014"/>
      <c r="OZ20" s="30"/>
      <c r="PA20" s="143"/>
      <c r="PB20" s="30"/>
      <c r="PC20" s="19">
        <f t="shared" si="59"/>
        <v>0</v>
      </c>
      <c r="PE20" s="8"/>
      <c r="PF20" s="145"/>
      <c r="PG20" s="17"/>
      <c r="PH20" s="8"/>
      <c r="PI20" s="18"/>
      <c r="PJ20" s="19">
        <f t="shared" si="60"/>
        <v>0</v>
      </c>
      <c r="PN20" s="1003"/>
      <c r="PO20" s="1004"/>
      <c r="PP20" s="1003"/>
      <c r="PQ20" s="45">
        <f t="shared" si="61"/>
        <v>22956.84</v>
      </c>
      <c r="PS20" s="8"/>
      <c r="PT20" s="2"/>
      <c r="PU20" s="17"/>
      <c r="PV20" s="8"/>
      <c r="PW20" s="18"/>
      <c r="PX20" s="19">
        <f t="shared" si="62"/>
        <v>0</v>
      </c>
      <c r="PZ20" s="577"/>
      <c r="QA20" s="145"/>
      <c r="QB20" s="17"/>
      <c r="QC20" s="143"/>
      <c r="QD20" s="18"/>
      <c r="QE20" s="19">
        <f t="shared" si="63"/>
        <v>0</v>
      </c>
      <c r="QG20" s="8"/>
      <c r="QH20" s="148"/>
      <c r="QI20" s="17"/>
      <c r="QJ20" s="8"/>
      <c r="QK20" s="18"/>
      <c r="QL20" s="19">
        <f t="shared" si="64"/>
        <v>0</v>
      </c>
      <c r="QN20" s="2"/>
      <c r="QO20" s="2"/>
      <c r="QP20" s="17"/>
      <c r="QQ20" s="8"/>
      <c r="QR20" s="18"/>
      <c r="QS20" s="19">
        <f t="shared" si="65"/>
        <v>0</v>
      </c>
      <c r="QU20" s="2"/>
      <c r="QV20" s="2"/>
      <c r="QW20" s="17"/>
      <c r="QX20" s="8"/>
      <c r="QY20" s="18"/>
      <c r="QZ20" s="19">
        <f t="shared" si="66"/>
        <v>0</v>
      </c>
      <c r="RB20" s="2"/>
      <c r="RC20" s="2"/>
      <c r="RD20" s="17"/>
      <c r="RE20" s="8"/>
      <c r="RF20" s="18"/>
      <c r="RG20" s="19">
        <f t="shared" si="67"/>
        <v>0</v>
      </c>
      <c r="RI20" s="793"/>
      <c r="RJ20" s="793"/>
      <c r="RK20" s="794"/>
      <c r="RL20" s="807"/>
      <c r="RM20" s="814"/>
      <c r="RN20" s="811">
        <f t="shared" si="68"/>
        <v>0</v>
      </c>
      <c r="RP20" s="2"/>
      <c r="RQ20" s="2"/>
      <c r="RR20" s="17"/>
      <c r="RS20" s="8"/>
      <c r="RT20" s="18"/>
      <c r="RU20" s="19">
        <f t="shared" si="69"/>
        <v>0</v>
      </c>
      <c r="RW20" s="8">
        <v>41317</v>
      </c>
      <c r="RX20" s="2" t="s">
        <v>2411</v>
      </c>
      <c r="RY20" s="17">
        <v>4333</v>
      </c>
      <c r="RZ20" s="8">
        <v>41317</v>
      </c>
      <c r="SA20" s="86">
        <v>4333</v>
      </c>
      <c r="SB20" s="19">
        <f t="shared" si="70"/>
        <v>0</v>
      </c>
      <c r="SD20" s="366"/>
      <c r="SG20" s="575"/>
      <c r="SH20" s="44"/>
      <c r="SI20" s="45">
        <f t="shared" si="71"/>
        <v>0</v>
      </c>
      <c r="SK20" s="8"/>
      <c r="SL20" s="39"/>
      <c r="SM20" s="30"/>
      <c r="SN20" s="8"/>
      <c r="SO20" s="18"/>
      <c r="SP20" s="19">
        <f t="shared" si="72"/>
        <v>1125.5</v>
      </c>
      <c r="SR20" s="8"/>
      <c r="SS20" s="39"/>
      <c r="ST20" s="30"/>
      <c r="SU20" s="8"/>
      <c r="SV20" s="18"/>
      <c r="SW20" s="19">
        <f t="shared" si="73"/>
        <v>0</v>
      </c>
      <c r="SY20" s="8"/>
      <c r="SZ20" s="2"/>
      <c r="TA20" s="25"/>
      <c r="TB20" s="8"/>
      <c r="TC20" s="18"/>
      <c r="TD20" s="19">
        <f t="shared" si="74"/>
        <v>19638</v>
      </c>
      <c r="TF20" s="2"/>
      <c r="TG20" s="2"/>
      <c r="TH20" s="17"/>
      <c r="TI20" s="8"/>
      <c r="TJ20" s="18"/>
      <c r="TK20" s="19">
        <f t="shared" si="75"/>
        <v>0</v>
      </c>
      <c r="TM20" s="53"/>
      <c r="TN20" s="78"/>
      <c r="TO20" s="30"/>
      <c r="TP20" s="53"/>
      <c r="TQ20" s="30"/>
      <c r="TR20" s="19">
        <f t="shared" si="76"/>
        <v>160</v>
      </c>
      <c r="TT20" s="53"/>
      <c r="TU20" s="78"/>
      <c r="TV20" s="30"/>
      <c r="TW20" s="53"/>
      <c r="TX20" s="30"/>
      <c r="TY20" s="19">
        <f t="shared" si="77"/>
        <v>0</v>
      </c>
      <c r="UA20" s="143"/>
      <c r="UB20" s="37"/>
      <c r="UC20" s="30"/>
      <c r="UD20" s="313"/>
      <c r="UE20" s="75"/>
      <c r="UF20" s="19">
        <f t="shared" si="78"/>
        <v>0</v>
      </c>
      <c r="UH20" s="143"/>
      <c r="UI20" s="37"/>
      <c r="UJ20" s="30"/>
      <c r="UK20" s="313"/>
      <c r="UL20" s="75"/>
      <c r="UM20" s="19">
        <f t="shared" si="79"/>
        <v>0</v>
      </c>
      <c r="UO20" s="143"/>
      <c r="UP20" s="37"/>
      <c r="UQ20" s="30"/>
      <c r="UR20" s="313"/>
      <c r="US20" s="75"/>
      <c r="UT20" s="19">
        <f t="shared" si="80"/>
        <v>7013</v>
      </c>
      <c r="UV20" s="143"/>
      <c r="UW20" s="78"/>
      <c r="UX20" s="30"/>
      <c r="UY20" s="143"/>
      <c r="UZ20" s="30"/>
      <c r="VA20" s="19">
        <f t="shared" si="81"/>
        <v>0</v>
      </c>
      <c r="VC20" s="143"/>
      <c r="VD20" s="78"/>
      <c r="VE20" s="30"/>
      <c r="VF20" s="143"/>
      <c r="VG20" s="30"/>
      <c r="VH20" s="19">
        <f t="shared" si="82"/>
        <v>0</v>
      </c>
      <c r="VJ20" s="368">
        <v>41321</v>
      </c>
      <c r="VK20" s="78" t="s">
        <v>2412</v>
      </c>
      <c r="VL20" s="30">
        <v>4207.6000000000004</v>
      </c>
      <c r="VM20" s="368">
        <v>41322</v>
      </c>
      <c r="VN20" s="30">
        <v>4207.6000000000004</v>
      </c>
      <c r="VO20" s="19">
        <f t="shared" si="83"/>
        <v>-0.1999999999998181</v>
      </c>
      <c r="VQ20" s="143"/>
      <c r="VR20" s="78"/>
      <c r="VS20" s="30"/>
      <c r="VT20" s="143"/>
      <c r="VU20" s="30"/>
      <c r="VV20" s="19">
        <f t="shared" si="84"/>
        <v>0</v>
      </c>
      <c r="VZ20" s="25"/>
      <c r="WA20" s="143"/>
      <c r="WB20" s="30"/>
      <c r="WC20" s="45">
        <f t="shared" si="85"/>
        <v>0</v>
      </c>
      <c r="WE20" s="2"/>
      <c r="WF20" s="2"/>
      <c r="WG20" s="17"/>
      <c r="WH20" s="8"/>
      <c r="WI20" s="18"/>
      <c r="WJ20" s="19">
        <f t="shared" si="86"/>
        <v>0</v>
      </c>
      <c r="WL20" s="2"/>
      <c r="WM20" s="2"/>
      <c r="WN20" s="17"/>
      <c r="WO20" s="8"/>
      <c r="WP20" s="18"/>
      <c r="WQ20" s="19">
        <f t="shared" si="87"/>
        <v>0</v>
      </c>
      <c r="WS20" s="8"/>
      <c r="WT20" s="2"/>
      <c r="WU20" s="17"/>
      <c r="WV20" s="69"/>
      <c r="WW20" s="76"/>
      <c r="WX20" s="19">
        <f t="shared" ref="WX20:WX41" si="143">WX19+WU20-WW20</f>
        <v>0</v>
      </c>
      <c r="WZ20" s="8"/>
      <c r="XA20" s="148"/>
      <c r="XB20" s="17"/>
      <c r="XC20" s="69"/>
      <c r="XD20" s="76"/>
      <c r="XE20" s="19">
        <f t="shared" si="89"/>
        <v>0</v>
      </c>
      <c r="XG20" s="2"/>
      <c r="XH20" s="2"/>
      <c r="XI20" s="17"/>
      <c r="XJ20" s="8"/>
      <c r="XK20" s="18"/>
      <c r="XL20" s="19">
        <f t="shared" si="139"/>
        <v>0</v>
      </c>
      <c r="XN20" s="2"/>
      <c r="XO20" s="145"/>
      <c r="XP20" s="17"/>
      <c r="XQ20" s="8"/>
      <c r="XR20" s="18"/>
      <c r="XS20" s="19">
        <f t="shared" si="91"/>
        <v>0</v>
      </c>
      <c r="XU20" s="8"/>
      <c r="XV20" s="2"/>
      <c r="XW20" s="17"/>
      <c r="XX20" s="8"/>
      <c r="XY20" s="18"/>
      <c r="XZ20" s="19">
        <f t="shared" si="92"/>
        <v>0</v>
      </c>
      <c r="YB20" s="577">
        <v>41317</v>
      </c>
      <c r="YC20" s="2" t="s">
        <v>2413</v>
      </c>
      <c r="YD20" s="17">
        <v>107</v>
      </c>
      <c r="YE20" s="577">
        <v>41317</v>
      </c>
      <c r="YF20" s="17">
        <v>107</v>
      </c>
      <c r="YG20" s="19">
        <f t="shared" si="93"/>
        <v>5626</v>
      </c>
      <c r="YI20" s="577"/>
      <c r="YK20" s="17"/>
      <c r="YL20" s="366"/>
      <c r="YM20" s="18"/>
      <c r="YN20" s="19">
        <f t="shared" si="94"/>
        <v>0</v>
      </c>
      <c r="YP20" s="366"/>
      <c r="YQ20" s="2"/>
      <c r="YR20" s="17"/>
      <c r="YS20" s="577"/>
      <c r="YT20" s="18"/>
      <c r="YU20" s="19">
        <f t="shared" si="95"/>
        <v>0</v>
      </c>
      <c r="YW20" s="8"/>
      <c r="YX20" s="2"/>
      <c r="YY20" s="17"/>
      <c r="YZ20" s="8"/>
      <c r="ZA20" s="18"/>
      <c r="ZB20" s="19">
        <f t="shared" si="96"/>
        <v>0</v>
      </c>
      <c r="ZD20" s="2"/>
      <c r="ZE20" s="2"/>
      <c r="ZF20" s="17"/>
      <c r="ZG20" s="8"/>
      <c r="ZH20" s="18"/>
      <c r="ZI20" s="19">
        <f t="shared" si="97"/>
        <v>0</v>
      </c>
      <c r="ZJ20" s="40"/>
      <c r="ZK20" s="793"/>
      <c r="ZL20" s="793"/>
      <c r="ZM20" s="794"/>
      <c r="ZN20" s="807"/>
      <c r="ZO20" s="814"/>
      <c r="ZP20" s="811">
        <f t="shared" si="98"/>
        <v>0</v>
      </c>
      <c r="ZR20" s="2"/>
      <c r="ZS20" s="2"/>
      <c r="ZT20" s="17"/>
      <c r="ZU20" s="8"/>
      <c r="ZV20" s="18"/>
      <c r="ZW20" s="19">
        <f t="shared" si="99"/>
        <v>0</v>
      </c>
      <c r="ZX20" s="40"/>
      <c r="ZY20" s="2"/>
      <c r="ZZ20" s="2"/>
      <c r="AAA20" s="17"/>
      <c r="AAB20" s="8"/>
      <c r="AAC20" s="18"/>
      <c r="AAD20" s="19">
        <f t="shared" si="100"/>
        <v>0</v>
      </c>
      <c r="AAE20" s="40"/>
      <c r="AAF20" s="2"/>
      <c r="AAG20" s="2"/>
      <c r="AAH20" s="17"/>
      <c r="AAI20" s="8"/>
      <c r="AAJ20" s="18"/>
      <c r="AAK20" s="19">
        <f t="shared" si="101"/>
        <v>0</v>
      </c>
      <c r="AAL20" s="40"/>
      <c r="AAM20" s="368">
        <v>41320</v>
      </c>
      <c r="AAN20" s="27" t="s">
        <v>2414</v>
      </c>
      <c r="AAO20" s="25">
        <v>2557.5</v>
      </c>
      <c r="AAP20" s="386">
        <v>41329</v>
      </c>
      <c r="AAQ20" s="30">
        <v>2557.6</v>
      </c>
      <c r="AAR20" s="19">
        <f t="shared" si="102"/>
        <v>-307.59999999999991</v>
      </c>
      <c r="AAT20" s="8">
        <v>41307</v>
      </c>
      <c r="AAU20" s="2" t="s">
        <v>2415</v>
      </c>
      <c r="AAV20" s="17">
        <v>2760</v>
      </c>
      <c r="AAW20" s="54">
        <v>41316</v>
      </c>
      <c r="AAX20" s="30">
        <v>2760</v>
      </c>
      <c r="AAY20" s="19">
        <f t="shared" si="103"/>
        <v>7</v>
      </c>
      <c r="ABA20" s="143"/>
      <c r="ABB20" s="27"/>
      <c r="ABC20" s="25"/>
      <c r="ABD20" s="940"/>
      <c r="ABE20" s="30"/>
      <c r="ABF20" s="19">
        <f t="shared" si="104"/>
        <v>22087</v>
      </c>
      <c r="ABH20" s="2"/>
      <c r="ABI20" s="2"/>
      <c r="ABJ20" s="17"/>
      <c r="ABK20" s="8"/>
      <c r="ABL20" s="18"/>
      <c r="ABM20" s="19">
        <f t="shared" si="105"/>
        <v>0</v>
      </c>
      <c r="ABO20" s="2"/>
      <c r="ABP20" s="2"/>
      <c r="ABQ20" s="17"/>
      <c r="ABR20" s="8"/>
      <c r="ABS20" s="18"/>
      <c r="ABT20" s="19">
        <f t="shared" si="106"/>
        <v>0</v>
      </c>
      <c r="ABV20" s="2"/>
      <c r="ABW20" s="2"/>
      <c r="ABX20" s="17"/>
      <c r="ABY20" s="8"/>
      <c r="ABZ20" s="18"/>
      <c r="ACA20" s="19">
        <f t="shared" si="107"/>
        <v>0</v>
      </c>
      <c r="ACC20" s="2"/>
      <c r="ACD20" s="2"/>
      <c r="ACE20" s="17"/>
      <c r="ACF20" s="8"/>
      <c r="ACG20" s="18"/>
      <c r="ACH20" s="19">
        <f t="shared" si="108"/>
        <v>0</v>
      </c>
      <c r="ACJ20" s="2"/>
      <c r="ACK20" s="2"/>
      <c r="ACL20" s="17"/>
      <c r="ACM20" s="8"/>
      <c r="ACN20" s="18"/>
      <c r="ACO20" s="19">
        <f t="shared" si="109"/>
        <v>0</v>
      </c>
      <c r="ACQ20" s="2"/>
      <c r="ACR20" s="2"/>
      <c r="ACS20" s="17"/>
      <c r="ACT20" s="8"/>
      <c r="ACU20" s="18"/>
      <c r="ACV20" s="19">
        <f t="shared" si="110"/>
        <v>0</v>
      </c>
      <c r="ACX20" s="2"/>
      <c r="ACY20" s="2"/>
      <c r="ACZ20" s="17"/>
      <c r="ADA20" s="8"/>
      <c r="ADB20" s="18"/>
      <c r="ADC20" s="19">
        <f t="shared" si="111"/>
        <v>0</v>
      </c>
      <c r="ADE20" s="2"/>
      <c r="ADF20" s="2"/>
      <c r="ADG20" s="17"/>
      <c r="ADH20" s="8"/>
      <c r="ADI20" s="18"/>
      <c r="ADJ20" s="19">
        <f t="shared" si="112"/>
        <v>0</v>
      </c>
      <c r="ADL20" s="8">
        <v>41298</v>
      </c>
      <c r="ADM20" s="2" t="s">
        <v>2416</v>
      </c>
      <c r="ADN20" s="17">
        <v>2704</v>
      </c>
      <c r="ADO20" s="8"/>
      <c r="ADP20" s="24"/>
      <c r="ADQ20" s="19">
        <f t="shared" si="113"/>
        <v>13721.9</v>
      </c>
      <c r="ADS20" s="143"/>
      <c r="ADT20" s="27"/>
      <c r="ADU20" s="30"/>
      <c r="ADV20" s="143"/>
      <c r="ADW20" s="30"/>
      <c r="ADX20" s="19">
        <f t="shared" si="114"/>
        <v>0</v>
      </c>
      <c r="ADZ20" s="8"/>
      <c r="AEA20" s="2"/>
      <c r="AEB20" s="25"/>
      <c r="AEC20" s="8"/>
      <c r="AED20" s="86"/>
      <c r="AEE20" s="19">
        <f t="shared" si="115"/>
        <v>12300.5</v>
      </c>
      <c r="AEG20" s="2"/>
      <c r="AEH20" s="2"/>
      <c r="AEI20" s="17"/>
      <c r="AEJ20" s="8"/>
      <c r="AEK20" s="18"/>
      <c r="AEL20" s="19">
        <f t="shared" si="116"/>
        <v>-209652.6</v>
      </c>
      <c r="AEN20" s="8"/>
      <c r="AEO20" s="2"/>
      <c r="AEP20" s="17"/>
      <c r="AEQ20" s="8"/>
      <c r="AER20" s="18"/>
      <c r="AES20" s="19">
        <f t="shared" si="117"/>
        <v>0</v>
      </c>
      <c r="AEU20" s="8"/>
      <c r="AEV20" s="2"/>
      <c r="AEW20" s="17"/>
      <c r="AEX20" s="8"/>
      <c r="AEY20" s="18"/>
      <c r="AEZ20" s="19">
        <f t="shared" si="118"/>
        <v>2689.6</v>
      </c>
      <c r="AFB20" s="2"/>
      <c r="AFC20" s="2"/>
      <c r="AFD20" s="17"/>
      <c r="AFE20" s="8"/>
      <c r="AFF20" s="18"/>
      <c r="AFG20" s="19">
        <f t="shared" si="119"/>
        <v>6938</v>
      </c>
      <c r="AFI20" s="368"/>
      <c r="AFJ20" s="2"/>
      <c r="AFK20" s="17"/>
      <c r="AFL20" s="368"/>
      <c r="AFM20" s="18"/>
      <c r="AFN20" s="19">
        <f t="shared" si="120"/>
        <v>0</v>
      </c>
      <c r="AFP20" s="368"/>
      <c r="AFQ20" s="2"/>
      <c r="AFR20" s="17"/>
      <c r="AFS20" s="575"/>
      <c r="AFT20" s="18"/>
      <c r="AFU20" s="19">
        <f t="shared" si="121"/>
        <v>0</v>
      </c>
      <c r="AFW20" s="368"/>
      <c r="AFX20" s="2"/>
      <c r="AFY20" s="17"/>
      <c r="AFZ20" s="368"/>
      <c r="AGA20" s="18"/>
      <c r="AGB20" s="19">
        <f t="shared" si="122"/>
        <v>0</v>
      </c>
      <c r="AGD20" s="368"/>
      <c r="AGE20" s="2"/>
      <c r="AGF20" s="17"/>
      <c r="AGG20" s="368"/>
      <c r="AGH20" s="18"/>
      <c r="AGI20" s="19">
        <f t="shared" si="123"/>
        <v>0</v>
      </c>
      <c r="AGK20" s="368">
        <v>41321</v>
      </c>
      <c r="AGL20" s="2" t="s">
        <v>2417</v>
      </c>
      <c r="AGM20" s="17">
        <v>2141.5</v>
      </c>
      <c r="AGN20" s="368">
        <v>41321</v>
      </c>
      <c r="AGO20" s="18">
        <v>2141.5</v>
      </c>
      <c r="AGP20" s="19">
        <f t="shared" si="124"/>
        <v>0</v>
      </c>
      <c r="AGR20" s="368"/>
      <c r="AGS20" s="2"/>
      <c r="AGT20" s="17"/>
      <c r="AGU20" s="368"/>
      <c r="AGV20" s="18"/>
      <c r="AGW20" s="19">
        <f t="shared" si="125"/>
        <v>0</v>
      </c>
      <c r="AGY20" s="2"/>
      <c r="AGZ20" s="2"/>
      <c r="AHA20" s="351"/>
      <c r="AHB20" s="8"/>
      <c r="AHC20" s="18"/>
      <c r="AHD20" s="19">
        <f t="shared" si="126"/>
        <v>0</v>
      </c>
      <c r="AHF20" s="2"/>
      <c r="AHG20" s="2"/>
      <c r="AHH20" s="351"/>
      <c r="AHI20" s="8"/>
      <c r="AHJ20" s="18"/>
      <c r="AHK20" s="19">
        <f t="shared" si="127"/>
        <v>0</v>
      </c>
      <c r="AHM20" s="2"/>
      <c r="AHN20" s="2"/>
      <c r="AHO20" s="351"/>
      <c r="AHP20" s="8"/>
      <c r="AHQ20" s="18"/>
      <c r="AHR20" s="19">
        <f t="shared" si="128"/>
        <v>6356.5</v>
      </c>
      <c r="AHT20" s="2"/>
      <c r="AHU20" s="2"/>
      <c r="AHV20" s="17"/>
      <c r="AHW20" s="8"/>
      <c r="AHX20" s="18"/>
      <c r="AHY20" s="19">
        <f t="shared" si="129"/>
        <v>0</v>
      </c>
      <c r="AIA20" s="2"/>
      <c r="AIB20" s="2"/>
      <c r="AIC20" s="17"/>
      <c r="AID20" s="8"/>
      <c r="AIE20" s="18"/>
      <c r="AIF20" s="19">
        <f t="shared" si="130"/>
        <v>0</v>
      </c>
      <c r="AIH20" s="2"/>
      <c r="AII20" s="2"/>
      <c r="AIJ20" s="351"/>
      <c r="AIK20" s="8"/>
      <c r="AIL20" s="18"/>
      <c r="AIM20" s="19">
        <f t="shared" si="131"/>
        <v>0</v>
      </c>
    </row>
    <row r="21" spans="1:923">
      <c r="A21" s="2"/>
      <c r="B21" s="2"/>
      <c r="C21" s="17"/>
      <c r="D21" s="8"/>
      <c r="E21" s="18"/>
      <c r="F21" s="19">
        <f t="shared" si="0"/>
        <v>6630</v>
      </c>
      <c r="H21" s="2"/>
      <c r="I21" s="2"/>
      <c r="J21" s="17"/>
      <c r="K21" s="8"/>
      <c r="L21" s="18"/>
      <c r="M21" s="19">
        <f t="shared" si="1"/>
        <v>0</v>
      </c>
      <c r="P21" s="2"/>
      <c r="Q21" s="17"/>
      <c r="R21" s="8"/>
      <c r="S21" s="18"/>
      <c r="T21" s="19">
        <f t="shared" si="2"/>
        <v>7539</v>
      </c>
      <c r="V21" s="8"/>
      <c r="W21" s="2"/>
      <c r="X21" s="17"/>
      <c r="Y21" s="8"/>
      <c r="Z21" s="18"/>
      <c r="AA21" s="19">
        <f t="shared" si="3"/>
        <v>1255</v>
      </c>
      <c r="AC21" s="8"/>
      <c r="AD21" s="2"/>
      <c r="AE21" s="17"/>
      <c r="AF21" s="8"/>
      <c r="AG21" s="18"/>
      <c r="AH21" s="19">
        <f t="shared" si="4"/>
        <v>0</v>
      </c>
      <c r="AJ21" s="8"/>
      <c r="AK21" s="39"/>
      <c r="AL21" s="30"/>
      <c r="AM21" s="313"/>
      <c r="AN21" s="76"/>
      <c r="AO21" s="19">
        <f t="shared" si="5"/>
        <v>14526.099999999999</v>
      </c>
      <c r="AQ21" s="575">
        <v>40322</v>
      </c>
      <c r="AR21" s="27" t="s">
        <v>2418</v>
      </c>
      <c r="AS21" s="1015"/>
      <c r="AT21" s="53"/>
      <c r="AU21" s="176"/>
      <c r="AV21" s="19">
        <f t="shared" si="6"/>
        <v>24058.04</v>
      </c>
      <c r="AX21" s="143"/>
      <c r="AY21" s="27"/>
      <c r="AZ21" s="25"/>
      <c r="BA21" s="143"/>
      <c r="BB21" s="30"/>
      <c r="BC21" s="19">
        <f t="shared" si="7"/>
        <v>0</v>
      </c>
      <c r="BE21" s="575"/>
      <c r="BF21" s="27"/>
      <c r="BG21" s="25"/>
      <c r="BH21" s="143"/>
      <c r="BI21" s="30"/>
      <c r="BJ21" s="19">
        <f t="shared" si="8"/>
        <v>3954.6</v>
      </c>
      <c r="BL21" s="8">
        <v>41330</v>
      </c>
      <c r="BM21" s="2" t="s">
        <v>2419</v>
      </c>
      <c r="BN21" s="17">
        <v>6180</v>
      </c>
      <c r="BO21" s="959">
        <v>41330</v>
      </c>
      <c r="BP21" s="18">
        <v>6180</v>
      </c>
      <c r="BQ21" s="19">
        <f t="shared" si="9"/>
        <v>3349.5</v>
      </c>
      <c r="BS21" s="2"/>
      <c r="BT21" s="2"/>
      <c r="BU21" s="17"/>
      <c r="BV21" s="8"/>
      <c r="BW21" s="18"/>
      <c r="BX21" s="19">
        <f t="shared" si="10"/>
        <v>0</v>
      </c>
      <c r="BZ21" s="8"/>
      <c r="CA21" s="2"/>
      <c r="CB21" s="351"/>
      <c r="CC21" s="8"/>
      <c r="CD21" s="18"/>
      <c r="CE21" s="19">
        <f t="shared" si="137"/>
        <v>0</v>
      </c>
      <c r="CG21" s="8"/>
      <c r="CH21" s="2"/>
      <c r="CI21" s="17"/>
      <c r="CJ21" s="8"/>
      <c r="CK21" s="18"/>
      <c r="CL21" s="19">
        <f t="shared" si="140"/>
        <v>0</v>
      </c>
      <c r="CN21" s="8"/>
      <c r="CO21" s="2"/>
      <c r="CP21" s="17"/>
      <c r="CQ21" s="8"/>
      <c r="CR21" s="18"/>
      <c r="CS21" s="19">
        <f t="shared" si="141"/>
        <v>0</v>
      </c>
      <c r="CU21" s="8"/>
      <c r="CV21" s="2"/>
      <c r="CW21" s="17"/>
      <c r="CX21" s="8"/>
      <c r="CY21" s="18"/>
      <c r="CZ21" s="19">
        <f t="shared" si="142"/>
        <v>0</v>
      </c>
      <c r="DB21" s="143"/>
      <c r="DC21" s="141"/>
      <c r="DD21" s="44"/>
      <c r="DE21" s="53"/>
      <c r="DF21" s="44"/>
      <c r="DG21" s="19">
        <f t="shared" si="136"/>
        <v>0</v>
      </c>
      <c r="DI21" s="8"/>
      <c r="DJ21" s="37"/>
      <c r="DK21" s="17"/>
      <c r="DL21" s="8"/>
      <c r="DM21" s="18"/>
      <c r="DN21" s="19">
        <f t="shared" si="16"/>
        <v>0</v>
      </c>
      <c r="DP21" s="8"/>
      <c r="DQ21" s="2"/>
      <c r="DR21" s="17"/>
      <c r="DS21" s="8"/>
      <c r="DT21" s="18"/>
      <c r="DU21" s="19">
        <f t="shared" si="17"/>
        <v>1368</v>
      </c>
      <c r="DW21" s="2"/>
      <c r="DX21" s="2"/>
      <c r="DY21" s="17"/>
      <c r="DZ21" s="8"/>
      <c r="EA21" s="18"/>
      <c r="EB21" s="19">
        <f t="shared" si="18"/>
        <v>0</v>
      </c>
      <c r="ED21" s="2"/>
      <c r="EE21" s="2"/>
      <c r="EF21" s="17"/>
      <c r="EG21" s="8"/>
      <c r="EH21" s="18"/>
      <c r="EI21" s="19">
        <f t="shared" si="19"/>
        <v>0</v>
      </c>
      <c r="EK21" s="2"/>
      <c r="EL21" s="2"/>
      <c r="EM21" s="17"/>
      <c r="EN21" s="8"/>
      <c r="EO21" s="18"/>
      <c r="EP21" s="19">
        <f t="shared" si="20"/>
        <v>-8.0000000000040927E-2</v>
      </c>
      <c r="ER21" s="8">
        <v>41326</v>
      </c>
      <c r="ES21" s="2" t="s">
        <v>2420</v>
      </c>
      <c r="ET21" s="17">
        <v>1037</v>
      </c>
      <c r="EU21" s="8">
        <v>41327</v>
      </c>
      <c r="EV21" s="18">
        <v>1037</v>
      </c>
      <c r="EW21" s="19">
        <f t="shared" si="21"/>
        <v>0</v>
      </c>
      <c r="EY21" s="8"/>
      <c r="EZ21" s="2"/>
      <c r="FA21" s="17"/>
      <c r="FB21" s="8"/>
      <c r="FC21" s="18"/>
      <c r="FD21" s="19">
        <f t="shared" si="22"/>
        <v>0</v>
      </c>
      <c r="FF21" s="2"/>
      <c r="FG21" s="2"/>
      <c r="FH21" s="17"/>
      <c r="FI21" s="8"/>
      <c r="FJ21" s="18"/>
      <c r="FK21" s="19">
        <f t="shared" si="23"/>
        <v>5020</v>
      </c>
      <c r="FM21" s="8"/>
      <c r="FN21" s="2"/>
      <c r="FO21" s="17"/>
      <c r="FP21" s="8"/>
      <c r="FQ21" s="18"/>
      <c r="FR21" s="115">
        <f t="shared" si="24"/>
        <v>0</v>
      </c>
      <c r="FT21" s="807"/>
      <c r="FU21" s="793"/>
      <c r="FV21" s="794"/>
      <c r="FW21" s="807"/>
      <c r="FX21" s="814"/>
      <c r="FY21" s="1008">
        <f t="shared" si="25"/>
        <v>0</v>
      </c>
      <c r="GA21" s="143">
        <v>41327</v>
      </c>
      <c r="GB21" s="72" t="s">
        <v>2421</v>
      </c>
      <c r="GC21" s="25">
        <v>498.4</v>
      </c>
      <c r="GD21" s="143">
        <v>41327</v>
      </c>
      <c r="GE21" s="30">
        <v>498.4</v>
      </c>
      <c r="GF21" s="19">
        <f t="shared" si="26"/>
        <v>0</v>
      </c>
      <c r="GH21" s="143"/>
      <c r="GI21" s="141"/>
      <c r="GJ21" s="25"/>
      <c r="GK21" s="143"/>
      <c r="GL21" s="30"/>
      <c r="GM21" s="19">
        <f t="shared" si="27"/>
        <v>0</v>
      </c>
      <c r="GO21" s="143"/>
      <c r="GP21" s="141"/>
      <c r="GQ21" s="25"/>
      <c r="GR21" s="143"/>
      <c r="GS21" s="30"/>
      <c r="GT21" s="19">
        <f t="shared" si="28"/>
        <v>0</v>
      </c>
      <c r="GV21" s="143"/>
      <c r="GW21" s="141"/>
      <c r="GX21" s="25"/>
      <c r="GY21" s="143"/>
      <c r="GZ21" s="30"/>
      <c r="HA21" s="19">
        <f t="shared" si="29"/>
        <v>0</v>
      </c>
      <c r="HC21" s="8"/>
      <c r="HD21" s="148"/>
      <c r="HE21" s="17"/>
      <c r="HF21" s="8"/>
      <c r="HG21" s="18"/>
      <c r="HH21" s="19">
        <f t="shared" si="30"/>
        <v>0</v>
      </c>
      <c r="HJ21" s="8"/>
      <c r="HK21" s="148"/>
      <c r="HL21" s="17"/>
      <c r="HM21" s="8"/>
      <c r="HN21" s="18"/>
      <c r="HO21" s="19">
        <f t="shared" si="31"/>
        <v>0</v>
      </c>
      <c r="HQ21" s="8"/>
      <c r="HR21" s="148"/>
      <c r="HS21" s="17"/>
      <c r="HT21" s="8"/>
      <c r="HU21" s="18"/>
      <c r="HV21" s="19">
        <f t="shared" si="32"/>
        <v>0</v>
      </c>
      <c r="HX21" s="8"/>
      <c r="HY21" s="2"/>
      <c r="HZ21" s="17"/>
      <c r="IA21" s="8"/>
      <c r="IB21" s="18"/>
      <c r="IC21" s="19">
        <f t="shared" si="33"/>
        <v>0</v>
      </c>
      <c r="IE21" s="366"/>
      <c r="IF21" s="2"/>
      <c r="IG21" s="17"/>
      <c r="IH21" s="8"/>
      <c r="II21" s="18"/>
      <c r="IJ21" s="19">
        <f t="shared" si="34"/>
        <v>0</v>
      </c>
      <c r="IL21" s="655"/>
      <c r="IM21" s="2"/>
      <c r="IN21" s="17"/>
      <c r="IO21" s="8"/>
      <c r="IP21" s="18"/>
      <c r="IQ21" s="19">
        <f t="shared" si="138"/>
        <v>22352.5</v>
      </c>
      <c r="IS21" s="54"/>
      <c r="IT21" s="27"/>
      <c r="IU21" s="348"/>
      <c r="IV21" s="313"/>
      <c r="IW21" s="75"/>
      <c r="IX21" s="45">
        <f t="shared" si="36"/>
        <v>0</v>
      </c>
      <c r="IZ21" s="54"/>
      <c r="JA21" s="27"/>
      <c r="JB21" s="348"/>
      <c r="JC21" s="313"/>
      <c r="JD21" s="75"/>
      <c r="JE21" s="45">
        <f t="shared" si="37"/>
        <v>0</v>
      </c>
      <c r="JG21" s="54"/>
      <c r="JH21" s="27"/>
      <c r="JI21" s="348"/>
      <c r="JJ21" s="313"/>
      <c r="JK21" s="75"/>
      <c r="JL21" s="45">
        <f t="shared" si="38"/>
        <v>0</v>
      </c>
      <c r="JN21" s="2"/>
      <c r="JO21" s="2"/>
      <c r="JP21" s="17"/>
      <c r="JQ21" s="8"/>
      <c r="JR21" s="18"/>
      <c r="JS21" s="19">
        <f t="shared" si="39"/>
        <v>0</v>
      </c>
      <c r="JU21" s="2"/>
      <c r="JV21" s="2"/>
      <c r="JW21" s="17"/>
      <c r="JX21" s="8"/>
      <c r="JY21" s="18"/>
      <c r="JZ21" s="19">
        <f t="shared" si="40"/>
        <v>0</v>
      </c>
      <c r="KB21" s="8">
        <v>41321</v>
      </c>
      <c r="KC21" s="2" t="s">
        <v>2422</v>
      </c>
      <c r="KD21" s="17">
        <v>3502.4</v>
      </c>
      <c r="KE21" s="8">
        <v>41321</v>
      </c>
      <c r="KF21" s="18">
        <v>3502.4</v>
      </c>
      <c r="KG21" s="19">
        <f t="shared" si="41"/>
        <v>0</v>
      </c>
      <c r="KI21" s="8"/>
      <c r="KJ21" s="2"/>
      <c r="KK21" s="17"/>
      <c r="KL21" s="8"/>
      <c r="KM21" s="18"/>
      <c r="KN21" s="19">
        <f t="shared" si="42"/>
        <v>669.5</v>
      </c>
      <c r="KP21" s="2"/>
      <c r="KQ21" s="2"/>
      <c r="KR21" s="17"/>
      <c r="KS21" s="8"/>
      <c r="KT21" s="18"/>
      <c r="KU21" s="19">
        <f t="shared" si="43"/>
        <v>0</v>
      </c>
      <c r="KW21" s="8"/>
      <c r="KX21" s="2"/>
      <c r="KY21" s="17"/>
      <c r="KZ21" s="8"/>
      <c r="LA21" s="18"/>
      <c r="LB21" s="19">
        <f t="shared" si="44"/>
        <v>0</v>
      </c>
      <c r="LD21" s="2"/>
      <c r="LE21" s="2"/>
      <c r="LF21" s="17"/>
      <c r="LG21" s="8"/>
      <c r="LH21" s="18"/>
      <c r="LI21" s="19">
        <f t="shared" si="45"/>
        <v>0</v>
      </c>
      <c r="LK21" s="2"/>
      <c r="LL21" s="2"/>
      <c r="LM21" s="17"/>
      <c r="LN21" s="8"/>
      <c r="LO21" s="18"/>
      <c r="LP21" s="19">
        <f t="shared" si="46"/>
        <v>0</v>
      </c>
      <c r="LR21" s="2"/>
      <c r="LS21" s="2"/>
      <c r="LT21" s="17"/>
      <c r="LU21" s="8"/>
      <c r="LV21" s="18"/>
      <c r="LW21" s="19">
        <f t="shared" si="47"/>
        <v>0</v>
      </c>
      <c r="LY21" s="2"/>
      <c r="LZ21" s="145"/>
      <c r="MA21" s="17"/>
      <c r="MB21" s="8"/>
      <c r="MC21" s="18"/>
      <c r="MD21" s="19">
        <f t="shared" si="48"/>
        <v>0</v>
      </c>
      <c r="MF21" s="2"/>
      <c r="MG21" s="2"/>
      <c r="MH21" s="17"/>
      <c r="MI21" s="8"/>
      <c r="MJ21" s="18"/>
      <c r="MK21" s="19">
        <f t="shared" si="49"/>
        <v>0</v>
      </c>
      <c r="MM21" s="2"/>
      <c r="MN21" s="2"/>
      <c r="MO21" s="17"/>
      <c r="MP21" s="8"/>
      <c r="MQ21" s="18"/>
      <c r="MR21" s="19">
        <f t="shared" si="50"/>
        <v>1278</v>
      </c>
      <c r="MT21" s="2"/>
      <c r="MU21" s="2"/>
      <c r="MV21" s="17"/>
      <c r="MW21" s="8"/>
      <c r="MX21" s="18"/>
      <c r="MY21" s="19">
        <f t="shared" si="51"/>
        <v>0</v>
      </c>
      <c r="NA21" s="2"/>
      <c r="NB21" s="2"/>
      <c r="NC21" s="17"/>
      <c r="ND21" s="8"/>
      <c r="NE21" s="18"/>
      <c r="NF21" s="19">
        <f t="shared" si="52"/>
        <v>0</v>
      </c>
      <c r="NH21" s="366">
        <v>41326</v>
      </c>
      <c r="NI21" s="2" t="s">
        <v>2423</v>
      </c>
      <c r="NJ21" s="17">
        <v>472</v>
      </c>
      <c r="NK21" s="366">
        <v>41326</v>
      </c>
      <c r="NL21" s="18">
        <v>472</v>
      </c>
      <c r="NM21" s="19">
        <f t="shared" si="53"/>
        <v>0</v>
      </c>
      <c r="NO21" s="577"/>
      <c r="NP21" s="43"/>
      <c r="NQ21" s="18"/>
      <c r="NR21" s="8"/>
      <c r="NS21" s="18"/>
      <c r="NT21" s="19">
        <f t="shared" si="54"/>
        <v>0</v>
      </c>
      <c r="NV21" s="8"/>
      <c r="NW21" s="43"/>
      <c r="NX21" s="18"/>
      <c r="NY21" s="8"/>
      <c r="NZ21" s="18"/>
      <c r="OA21" s="19">
        <f t="shared" si="55"/>
        <v>1712</v>
      </c>
      <c r="OC21" s="8"/>
      <c r="OD21" s="2"/>
      <c r="OE21" s="17"/>
      <c r="OF21" s="8"/>
      <c r="OG21" s="18"/>
      <c r="OH21" s="19">
        <f t="shared" si="56"/>
        <v>0</v>
      </c>
      <c r="OJ21" s="8"/>
      <c r="OK21" s="2"/>
      <c r="OL21" s="17"/>
      <c r="OM21" s="8"/>
      <c r="ON21" s="18"/>
      <c r="OO21" s="19">
        <f t="shared" si="57"/>
        <v>0</v>
      </c>
      <c r="OQ21" s="143"/>
      <c r="OR21" s="78"/>
      <c r="OS21" s="30"/>
      <c r="OT21" s="143"/>
      <c r="OU21" s="30"/>
      <c r="OV21" s="19">
        <f t="shared" si="58"/>
        <v>0</v>
      </c>
      <c r="OX21" s="143"/>
      <c r="OY21" s="78"/>
      <c r="OZ21" s="30"/>
      <c r="PA21" s="143"/>
      <c r="PB21" s="30"/>
      <c r="PC21" s="19">
        <f t="shared" si="59"/>
        <v>0</v>
      </c>
      <c r="PE21" s="8"/>
      <c r="PF21" s="145"/>
      <c r="PG21" s="17"/>
      <c r="PH21" s="8"/>
      <c r="PI21" s="18"/>
      <c r="PJ21" s="19">
        <f t="shared" si="60"/>
        <v>0</v>
      </c>
      <c r="PN21" s="1003"/>
      <c r="PO21" s="1016"/>
      <c r="PP21" s="1003"/>
      <c r="PQ21" s="45">
        <f t="shared" si="61"/>
        <v>22956.84</v>
      </c>
      <c r="PS21" s="2"/>
      <c r="PT21" s="2"/>
      <c r="PU21" s="17"/>
      <c r="PV21" s="8"/>
      <c r="PW21" s="18"/>
      <c r="PX21" s="19">
        <f t="shared" si="62"/>
        <v>0</v>
      </c>
      <c r="PZ21" s="577"/>
      <c r="QA21" s="145"/>
      <c r="QB21" s="17"/>
      <c r="QC21" s="143"/>
      <c r="QD21" s="18"/>
      <c r="QE21" s="19">
        <f t="shared" si="63"/>
        <v>0</v>
      </c>
      <c r="QG21" s="8"/>
      <c r="QH21" s="148"/>
      <c r="QI21" s="17"/>
      <c r="QJ21" s="8"/>
      <c r="QK21" s="18"/>
      <c r="QL21" s="19">
        <f t="shared" si="64"/>
        <v>0</v>
      </c>
      <c r="QN21" s="2"/>
      <c r="QO21" s="2"/>
      <c r="QP21" s="17"/>
      <c r="QQ21" s="8"/>
      <c r="QR21" s="18"/>
      <c r="QS21" s="19">
        <f t="shared" si="65"/>
        <v>0</v>
      </c>
      <c r="QU21" s="2"/>
      <c r="QV21" s="2"/>
      <c r="QW21" s="17"/>
      <c r="QX21" s="8"/>
      <c r="QY21" s="18"/>
      <c r="QZ21" s="19">
        <f t="shared" si="66"/>
        <v>0</v>
      </c>
      <c r="RB21" s="2"/>
      <c r="RC21" s="2"/>
      <c r="RD21" s="17"/>
      <c r="RE21" s="8"/>
      <c r="RF21" s="18"/>
      <c r="RG21" s="19">
        <f t="shared" si="67"/>
        <v>0</v>
      </c>
      <c r="RI21" s="793"/>
      <c r="RJ21" s="793"/>
      <c r="RK21" s="794"/>
      <c r="RL21" s="807"/>
      <c r="RM21" s="814"/>
      <c r="RN21" s="811">
        <f t="shared" si="68"/>
        <v>0</v>
      </c>
      <c r="RP21" s="2"/>
      <c r="RQ21" s="2"/>
      <c r="RR21" s="17"/>
      <c r="RS21" s="8"/>
      <c r="RT21" s="18"/>
      <c r="RU21" s="19">
        <f t="shared" si="69"/>
        <v>0</v>
      </c>
      <c r="RW21" s="8">
        <v>41318</v>
      </c>
      <c r="RX21" s="8" t="s">
        <v>2424</v>
      </c>
      <c r="RY21" s="17">
        <v>1802.5</v>
      </c>
      <c r="RZ21" s="8">
        <v>41318</v>
      </c>
      <c r="SA21" s="18">
        <v>1802.5</v>
      </c>
      <c r="SB21" s="19">
        <f t="shared" si="70"/>
        <v>0</v>
      </c>
      <c r="SD21" s="366"/>
      <c r="SG21" s="670"/>
      <c r="SH21" s="58"/>
      <c r="SI21" s="45">
        <f t="shared" si="71"/>
        <v>0</v>
      </c>
      <c r="SK21" s="8"/>
      <c r="SL21" s="39"/>
      <c r="SM21" s="18"/>
      <c r="SN21" s="8"/>
      <c r="SO21" s="18"/>
      <c r="SP21" s="19">
        <f t="shared" si="72"/>
        <v>1125.5</v>
      </c>
      <c r="SR21" s="8"/>
      <c r="SS21" s="39"/>
      <c r="ST21" s="18"/>
      <c r="SU21" s="8"/>
      <c r="SV21" s="18"/>
      <c r="SW21" s="19">
        <f t="shared" si="73"/>
        <v>0</v>
      </c>
      <c r="SY21" s="2"/>
      <c r="SZ21" s="2"/>
      <c r="TA21" s="17"/>
      <c r="TB21" s="8"/>
      <c r="TC21" s="18"/>
      <c r="TD21" s="19">
        <f t="shared" si="74"/>
        <v>19638</v>
      </c>
      <c r="TF21" s="2"/>
      <c r="TG21" s="2"/>
      <c r="TH21" s="17"/>
      <c r="TI21" s="8"/>
      <c r="TJ21" s="18"/>
      <c r="TK21" s="19">
        <f t="shared" si="75"/>
        <v>0</v>
      </c>
      <c r="TM21" s="54"/>
      <c r="TN21" s="78"/>
      <c r="TO21" s="30"/>
      <c r="TP21" s="143"/>
      <c r="TQ21" s="30"/>
      <c r="TR21" s="19">
        <f t="shared" si="76"/>
        <v>160</v>
      </c>
      <c r="TT21" s="54"/>
      <c r="TU21" s="78"/>
      <c r="TV21" s="30"/>
      <c r="TW21" s="143"/>
      <c r="TX21" s="30"/>
      <c r="TY21" s="19">
        <f t="shared" si="77"/>
        <v>0</v>
      </c>
      <c r="UA21" s="143"/>
      <c r="UB21" s="27"/>
      <c r="UC21" s="25"/>
      <c r="UD21" s="313"/>
      <c r="UE21" s="75"/>
      <c r="UF21" s="19">
        <f t="shared" si="78"/>
        <v>0</v>
      </c>
      <c r="UH21" s="143"/>
      <c r="UI21" s="27"/>
      <c r="UJ21" s="25"/>
      <c r="UK21" s="313"/>
      <c r="UL21" s="75"/>
      <c r="UM21" s="19">
        <f t="shared" si="79"/>
        <v>0</v>
      </c>
      <c r="UO21" s="143"/>
      <c r="UP21" s="27"/>
      <c r="UQ21" s="25"/>
      <c r="UR21" s="313"/>
      <c r="US21" s="75"/>
      <c r="UT21" s="19">
        <f t="shared" si="80"/>
        <v>7013</v>
      </c>
      <c r="UV21" s="143"/>
      <c r="UW21" s="78"/>
      <c r="UX21" s="30"/>
      <c r="UY21" s="143"/>
      <c r="UZ21" s="30"/>
      <c r="VA21" s="19">
        <f t="shared" si="81"/>
        <v>0</v>
      </c>
      <c r="VC21" s="143"/>
      <c r="VD21" s="78"/>
      <c r="VE21" s="30"/>
      <c r="VF21" s="143"/>
      <c r="VG21" s="30"/>
      <c r="VH21" s="19">
        <f t="shared" si="82"/>
        <v>0</v>
      </c>
      <c r="VJ21" s="368">
        <v>41322</v>
      </c>
      <c r="VK21" s="78" t="s">
        <v>2425</v>
      </c>
      <c r="VL21" s="30">
        <v>3792</v>
      </c>
      <c r="VM21" s="368">
        <v>41322</v>
      </c>
      <c r="VN21" s="30">
        <v>3792</v>
      </c>
      <c r="VO21" s="19">
        <f t="shared" si="83"/>
        <v>-0.1999999999998181</v>
      </c>
      <c r="VQ21" s="143"/>
      <c r="VR21" s="78"/>
      <c r="VS21" s="30"/>
      <c r="VT21" s="143"/>
      <c r="VU21" s="30"/>
      <c r="VV21" s="19">
        <f t="shared" si="84"/>
        <v>0</v>
      </c>
      <c r="VZ21" s="25"/>
      <c r="WA21" s="143"/>
      <c r="WB21" s="30"/>
      <c r="WC21" s="45">
        <f t="shared" si="85"/>
        <v>0</v>
      </c>
      <c r="WE21" s="2"/>
      <c r="WF21" s="2"/>
      <c r="WG21" s="17"/>
      <c r="WH21" s="8"/>
      <c r="WI21" s="18"/>
      <c r="WJ21" s="19">
        <f t="shared" si="86"/>
        <v>0</v>
      </c>
      <c r="WL21" s="2"/>
      <c r="WM21" s="2"/>
      <c r="WN21" s="17"/>
      <c r="WO21" s="8"/>
      <c r="WP21" s="18"/>
      <c r="WQ21" s="19">
        <f t="shared" si="87"/>
        <v>0</v>
      </c>
      <c r="WS21" s="8"/>
      <c r="WT21" s="2"/>
      <c r="WU21" s="17"/>
      <c r="WV21" s="69"/>
      <c r="WW21" s="76"/>
      <c r="WX21" s="19">
        <f t="shared" si="143"/>
        <v>0</v>
      </c>
      <c r="WZ21" s="8"/>
      <c r="XA21" s="148"/>
      <c r="XB21" s="17"/>
      <c r="XC21" s="69"/>
      <c r="XD21" s="76"/>
      <c r="XE21" s="19">
        <f t="shared" si="89"/>
        <v>0</v>
      </c>
      <c r="XG21" s="2"/>
      <c r="XH21" s="2"/>
      <c r="XI21" s="17"/>
      <c r="XJ21" s="8"/>
      <c r="XK21" s="18"/>
      <c r="XL21" s="19">
        <f t="shared" si="139"/>
        <v>0</v>
      </c>
      <c r="XN21" s="2"/>
      <c r="XO21" s="145"/>
      <c r="XP21" s="17"/>
      <c r="XQ21" s="8"/>
      <c r="XR21" s="18"/>
      <c r="XS21" s="19">
        <f t="shared" si="91"/>
        <v>0</v>
      </c>
      <c r="XU21" s="8"/>
      <c r="XV21" s="2"/>
      <c r="XW21" s="17"/>
      <c r="XX21" s="8"/>
      <c r="XY21" s="18"/>
      <c r="XZ21" s="19">
        <f t="shared" si="92"/>
        <v>0</v>
      </c>
      <c r="YB21" s="577">
        <v>41318</v>
      </c>
      <c r="YC21" s="2" t="s">
        <v>2426</v>
      </c>
      <c r="YD21" s="17">
        <v>1846</v>
      </c>
      <c r="YE21" s="577">
        <v>41318</v>
      </c>
      <c r="YF21" s="18">
        <v>1846</v>
      </c>
      <c r="YG21" s="19">
        <f t="shared" si="93"/>
        <v>5626</v>
      </c>
      <c r="YI21" s="577"/>
      <c r="YK21" s="17"/>
      <c r="YL21" s="366"/>
      <c r="YM21" s="18"/>
      <c r="YN21" s="19">
        <f t="shared" si="94"/>
        <v>0</v>
      </c>
      <c r="YP21" s="366"/>
      <c r="YQ21" s="2"/>
      <c r="YR21" s="17"/>
      <c r="YS21" s="577"/>
      <c r="YT21" s="18"/>
      <c r="YU21" s="19">
        <f t="shared" si="95"/>
        <v>0</v>
      </c>
      <c r="YW21" s="2"/>
      <c r="YX21" s="2"/>
      <c r="YY21" s="17"/>
      <c r="YZ21" s="8"/>
      <c r="ZA21" s="18"/>
      <c r="ZB21" s="19">
        <f t="shared" si="96"/>
        <v>0</v>
      </c>
      <c r="ZD21" s="2"/>
      <c r="ZE21" s="2"/>
      <c r="ZF21" s="17"/>
      <c r="ZG21" s="8"/>
      <c r="ZH21" s="18"/>
      <c r="ZI21" s="19">
        <f t="shared" si="97"/>
        <v>0</v>
      </c>
      <c r="ZK21" s="793"/>
      <c r="ZL21" s="793"/>
      <c r="ZM21" s="794"/>
      <c r="ZN21" s="807"/>
      <c r="ZO21" s="814"/>
      <c r="ZP21" s="811">
        <f t="shared" si="98"/>
        <v>0</v>
      </c>
      <c r="ZR21" s="2"/>
      <c r="ZS21" s="2"/>
      <c r="ZT21" s="17"/>
      <c r="ZU21" s="8"/>
      <c r="ZV21" s="18"/>
      <c r="ZW21" s="19">
        <f t="shared" si="99"/>
        <v>0</v>
      </c>
      <c r="ZY21" s="2"/>
      <c r="ZZ21" s="2"/>
      <c r="AAA21" s="17"/>
      <c r="AAB21" s="8"/>
      <c r="AAC21" s="18"/>
      <c r="AAD21" s="19">
        <f t="shared" si="100"/>
        <v>0</v>
      </c>
      <c r="AAF21" s="2"/>
      <c r="AAG21" s="2"/>
      <c r="AAH21" s="17"/>
      <c r="AAI21" s="8"/>
      <c r="AAJ21" s="18"/>
      <c r="AAK21" s="19">
        <f t="shared" si="101"/>
        <v>0</v>
      </c>
      <c r="AAM21" s="386">
        <v>41321</v>
      </c>
      <c r="AAN21" s="27" t="s">
        <v>2427</v>
      </c>
      <c r="AAO21" s="25">
        <v>15203</v>
      </c>
      <c r="AAP21" s="386">
        <v>41329</v>
      </c>
      <c r="AAQ21" s="30">
        <v>15203</v>
      </c>
      <c r="AAR21" s="19">
        <f t="shared" si="102"/>
        <v>-307.60000000000036</v>
      </c>
      <c r="AAT21" s="143">
        <v>41308</v>
      </c>
      <c r="AAU21" s="27" t="s">
        <v>2428</v>
      </c>
      <c r="AAV21" s="25">
        <v>2760</v>
      </c>
      <c r="AAW21" s="54">
        <v>41316</v>
      </c>
      <c r="AAX21" s="3">
        <v>2760</v>
      </c>
      <c r="AAY21" s="19">
        <f t="shared" si="103"/>
        <v>7</v>
      </c>
      <c r="ABA21" s="143"/>
      <c r="ABB21" s="27"/>
      <c r="ABC21" s="25"/>
      <c r="ABD21" s="940"/>
      <c r="ABE21" s="30"/>
      <c r="ABF21" s="19">
        <f t="shared" si="104"/>
        <v>22087</v>
      </c>
      <c r="ABH21" s="2"/>
      <c r="ABI21" s="2"/>
      <c r="ABJ21" s="17"/>
      <c r="ABK21" s="8"/>
      <c r="ABL21" s="18"/>
      <c r="ABM21" s="19">
        <f t="shared" si="105"/>
        <v>0</v>
      </c>
      <c r="ABO21" s="2"/>
      <c r="ABP21" s="2"/>
      <c r="ABQ21" s="17"/>
      <c r="ABR21" s="8"/>
      <c r="ABS21" s="18"/>
      <c r="ABT21" s="19">
        <f t="shared" si="106"/>
        <v>0</v>
      </c>
      <c r="ABV21" s="2"/>
      <c r="ABW21" s="2"/>
      <c r="ABX21" s="17"/>
      <c r="ABY21" s="8"/>
      <c r="ABZ21" s="18"/>
      <c r="ACA21" s="19">
        <f t="shared" si="107"/>
        <v>0</v>
      </c>
      <c r="ACC21" s="2"/>
      <c r="ACD21" s="2"/>
      <c r="ACE21" s="17"/>
      <c r="ACF21" s="8"/>
      <c r="ACG21" s="18"/>
      <c r="ACH21" s="19">
        <f t="shared" si="108"/>
        <v>0</v>
      </c>
      <c r="ACJ21" s="2"/>
      <c r="ACK21" s="2"/>
      <c r="ACL21" s="17"/>
      <c r="ACM21" s="8"/>
      <c r="ACN21" s="18"/>
      <c r="ACO21" s="19">
        <f t="shared" si="109"/>
        <v>0</v>
      </c>
      <c r="ACQ21" s="2"/>
      <c r="ACR21" s="2"/>
      <c r="ACS21" s="17"/>
      <c r="ACT21" s="8"/>
      <c r="ACU21" s="18"/>
      <c r="ACV21" s="19">
        <f t="shared" si="110"/>
        <v>0</v>
      </c>
      <c r="ACX21" s="2"/>
      <c r="ACY21" s="2"/>
      <c r="ACZ21" s="17"/>
      <c r="ADA21" s="8"/>
      <c r="ADB21" s="18"/>
      <c r="ADC21" s="19">
        <f t="shared" si="111"/>
        <v>0</v>
      </c>
      <c r="ADE21" s="2"/>
      <c r="ADF21" s="2"/>
      <c r="ADG21" s="17"/>
      <c r="ADH21" s="8"/>
      <c r="ADI21" s="18"/>
      <c r="ADJ21" s="19">
        <f t="shared" si="112"/>
        <v>0</v>
      </c>
      <c r="ADL21" s="8">
        <v>41298</v>
      </c>
      <c r="ADM21" s="2" t="s">
        <v>2429</v>
      </c>
      <c r="ADN21" s="17">
        <v>841</v>
      </c>
      <c r="ADO21" s="8"/>
      <c r="ADP21" s="24"/>
      <c r="ADQ21" s="19">
        <f t="shared" si="113"/>
        <v>14562.9</v>
      </c>
      <c r="ADS21" s="143"/>
      <c r="ADT21" s="37"/>
      <c r="ADU21" s="25"/>
      <c r="ADV21" s="143"/>
      <c r="ADW21" s="30"/>
      <c r="ADX21" s="19">
        <f t="shared" si="114"/>
        <v>0</v>
      </c>
      <c r="ADZ21" s="8"/>
      <c r="AEA21" s="2"/>
      <c r="AEB21" s="25"/>
      <c r="AEC21" s="74"/>
      <c r="AED21" s="86"/>
      <c r="AEE21" s="19">
        <f t="shared" si="115"/>
        <v>12300.5</v>
      </c>
      <c r="AEG21" s="2"/>
      <c r="AEH21" s="2"/>
      <c r="AEI21" s="17"/>
      <c r="AEJ21" s="8"/>
      <c r="AEK21" s="18"/>
      <c r="AEL21" s="19">
        <f t="shared" si="116"/>
        <v>-209652.6</v>
      </c>
      <c r="AEN21" s="8"/>
      <c r="AEO21" s="2"/>
      <c r="AEP21" s="17"/>
      <c r="AEQ21" s="8"/>
      <c r="AER21" s="18"/>
      <c r="AES21" s="19">
        <f t="shared" si="117"/>
        <v>0</v>
      </c>
      <c r="AEU21" s="8"/>
      <c r="AEV21" s="2"/>
      <c r="AEW21" s="17"/>
      <c r="AEX21" s="8"/>
      <c r="AEY21" s="18"/>
      <c r="AEZ21" s="19">
        <f t="shared" si="118"/>
        <v>2689.6</v>
      </c>
      <c r="AFB21" s="2"/>
      <c r="AFC21" s="2"/>
      <c r="AFD21" s="17"/>
      <c r="AFE21" s="8"/>
      <c r="AFF21" s="18"/>
      <c r="AFG21" s="19">
        <f t="shared" si="119"/>
        <v>6938</v>
      </c>
      <c r="AFI21" s="368"/>
      <c r="AFJ21" s="2"/>
      <c r="AFK21" s="17"/>
      <c r="AFL21" s="366"/>
      <c r="AFM21" s="18"/>
      <c r="AFN21" s="19">
        <f t="shared" si="120"/>
        <v>0</v>
      </c>
      <c r="AFP21" s="368"/>
      <c r="AFQ21" s="2"/>
      <c r="AFR21" s="17"/>
      <c r="AFS21" s="366"/>
      <c r="AFT21" s="18"/>
      <c r="AFU21" s="19">
        <f t="shared" si="121"/>
        <v>0</v>
      </c>
      <c r="AFW21" s="368"/>
      <c r="AFX21" s="2"/>
      <c r="AFY21" s="17"/>
      <c r="AFZ21" s="366"/>
      <c r="AGA21" s="18"/>
      <c r="AGB21" s="19">
        <f t="shared" si="122"/>
        <v>0</v>
      </c>
      <c r="AGD21" s="368"/>
      <c r="AGE21" s="2"/>
      <c r="AGF21" s="17"/>
      <c r="AGG21" s="366"/>
      <c r="AGH21" s="18"/>
      <c r="AGI21" s="19">
        <f t="shared" si="123"/>
        <v>0</v>
      </c>
      <c r="AGK21" s="368">
        <v>41322</v>
      </c>
      <c r="AGL21" s="2" t="s">
        <v>2430</v>
      </c>
      <c r="AGM21" s="17">
        <v>1295</v>
      </c>
      <c r="AGN21" s="366">
        <v>41322</v>
      </c>
      <c r="AGO21" s="18">
        <v>1295</v>
      </c>
      <c r="AGP21" s="19">
        <f t="shared" si="124"/>
        <v>0</v>
      </c>
      <c r="AGR21" s="368"/>
      <c r="AGS21" s="2"/>
      <c r="AGT21" s="17"/>
      <c r="AGU21" s="366"/>
      <c r="AGV21" s="18"/>
      <c r="AGW21" s="19">
        <f t="shared" si="125"/>
        <v>0</v>
      </c>
      <c r="AGY21" s="2"/>
      <c r="AGZ21" s="2"/>
      <c r="AHA21" s="351"/>
      <c r="AHB21" s="8"/>
      <c r="AHC21" s="18"/>
      <c r="AHD21" s="19">
        <f t="shared" si="126"/>
        <v>0</v>
      </c>
      <c r="AHF21" s="2"/>
      <c r="AHG21" s="2"/>
      <c r="AHH21" s="351"/>
      <c r="AHI21" s="8"/>
      <c r="AHJ21" s="18"/>
      <c r="AHK21" s="19">
        <f t="shared" si="127"/>
        <v>0</v>
      </c>
      <c r="AHM21" s="2"/>
      <c r="AHN21" s="2"/>
      <c r="AHO21" s="351"/>
      <c r="AHP21" s="8"/>
      <c r="AHQ21" s="18"/>
      <c r="AHR21" s="19">
        <f t="shared" si="128"/>
        <v>6356.5</v>
      </c>
      <c r="AHT21" s="2"/>
      <c r="AHU21" s="2"/>
      <c r="AHV21" s="17"/>
      <c r="AHW21" s="8"/>
      <c r="AHX21" s="18"/>
      <c r="AHY21" s="19">
        <f t="shared" si="129"/>
        <v>0</v>
      </c>
      <c r="AIA21" s="2"/>
      <c r="AIB21" s="2"/>
      <c r="AIC21" s="17"/>
      <c r="AID21" s="8"/>
      <c r="AIE21" s="18"/>
      <c r="AIF21" s="19">
        <f t="shared" si="130"/>
        <v>0</v>
      </c>
      <c r="AIH21" s="2"/>
      <c r="AII21" s="2"/>
      <c r="AIJ21" s="351"/>
      <c r="AIK21" s="8"/>
      <c r="AIL21" s="18"/>
      <c r="AIM21" s="19">
        <f t="shared" si="131"/>
        <v>0</v>
      </c>
    </row>
    <row r="22" spans="1:923">
      <c r="A22" s="2"/>
      <c r="B22" s="2"/>
      <c r="C22" s="17"/>
      <c r="D22" s="8"/>
      <c r="E22" s="18"/>
      <c r="F22" s="19">
        <f t="shared" si="0"/>
        <v>6630</v>
      </c>
      <c r="H22" s="2"/>
      <c r="I22" s="2"/>
      <c r="J22" s="17"/>
      <c r="K22" s="8"/>
      <c r="L22" s="18"/>
      <c r="M22" s="19">
        <f t="shared" si="1"/>
        <v>0</v>
      </c>
      <c r="P22" s="2"/>
      <c r="Q22" s="17"/>
      <c r="R22" s="8"/>
      <c r="S22" s="18"/>
      <c r="T22" s="19">
        <f t="shared" si="2"/>
        <v>7539</v>
      </c>
      <c r="V22" s="34"/>
      <c r="W22" s="2"/>
      <c r="X22" s="17"/>
      <c r="Y22" s="34"/>
      <c r="Z22" s="18"/>
      <c r="AA22" s="19">
        <f t="shared" si="3"/>
        <v>1255</v>
      </c>
      <c r="AC22" s="34"/>
      <c r="AD22" s="2"/>
      <c r="AE22" s="17"/>
      <c r="AF22" s="34"/>
      <c r="AG22" s="18"/>
      <c r="AH22" s="19">
        <f t="shared" si="4"/>
        <v>0</v>
      </c>
      <c r="AJ22" s="8"/>
      <c r="AK22" s="39"/>
      <c r="AL22" s="30"/>
      <c r="AM22" s="69"/>
      <c r="AN22" s="75"/>
      <c r="AO22" s="19">
        <f t="shared" si="5"/>
        <v>14526.099999999999</v>
      </c>
      <c r="AQ22" s="575">
        <v>40574</v>
      </c>
      <c r="AR22" s="27" t="s">
        <v>2431</v>
      </c>
      <c r="AS22" s="25"/>
      <c r="AT22" s="1017" t="s">
        <v>2432</v>
      </c>
      <c r="AU22" s="249"/>
      <c r="AV22" s="19">
        <f t="shared" si="6"/>
        <v>24058.04</v>
      </c>
      <c r="AX22" s="27"/>
      <c r="AY22" s="27"/>
      <c r="AZ22" s="25"/>
      <c r="BA22" s="143"/>
      <c r="BB22" s="30"/>
      <c r="BC22" s="19">
        <f t="shared" si="7"/>
        <v>0</v>
      </c>
      <c r="BE22" s="575"/>
      <c r="BF22" s="27"/>
      <c r="BG22" s="25"/>
      <c r="BH22" s="143"/>
      <c r="BI22" s="30"/>
      <c r="BJ22" s="19">
        <f t="shared" si="8"/>
        <v>3954.6</v>
      </c>
      <c r="BL22" s="8">
        <v>41331</v>
      </c>
      <c r="BM22" s="17" t="s">
        <v>2433</v>
      </c>
      <c r="BN22" s="25">
        <v>9934</v>
      </c>
      <c r="BO22" s="959"/>
      <c r="BP22" s="18"/>
      <c r="BQ22" s="19">
        <f t="shared" si="9"/>
        <v>13283.5</v>
      </c>
      <c r="BS22" s="2"/>
      <c r="BT22" s="17"/>
      <c r="BV22" s="8"/>
      <c r="BW22" s="18"/>
      <c r="BX22" s="19">
        <f t="shared" si="10"/>
        <v>0</v>
      </c>
      <c r="BZ22" s="8"/>
      <c r="CA22" s="2"/>
      <c r="CB22" s="351"/>
      <c r="CC22" s="8"/>
      <c r="CD22" s="18"/>
      <c r="CE22" s="19">
        <f t="shared" si="137"/>
        <v>0</v>
      </c>
      <c r="CG22" s="8"/>
      <c r="CH22" s="2"/>
      <c r="CI22" s="17"/>
      <c r="CJ22" s="8"/>
      <c r="CK22" s="18"/>
      <c r="CL22" s="19">
        <f t="shared" si="140"/>
        <v>0</v>
      </c>
      <c r="CN22" s="8"/>
      <c r="CO22" s="2"/>
      <c r="CP22" s="17"/>
      <c r="CQ22" s="8"/>
      <c r="CR22" s="18"/>
      <c r="CS22" s="19">
        <f t="shared" si="141"/>
        <v>0</v>
      </c>
      <c r="CU22" s="8"/>
      <c r="CV22" s="2"/>
      <c r="CW22" s="17"/>
      <c r="CX22" s="8"/>
      <c r="CY22" s="18"/>
      <c r="CZ22" s="19">
        <f t="shared" si="142"/>
        <v>0</v>
      </c>
      <c r="DB22" s="143"/>
      <c r="DC22" s="141"/>
      <c r="DD22" s="44"/>
      <c r="DE22" s="54"/>
      <c r="DF22" s="44"/>
      <c r="DG22" s="19">
        <f t="shared" si="136"/>
        <v>0</v>
      </c>
      <c r="DI22" s="8"/>
      <c r="DJ22" s="37"/>
      <c r="DK22" s="17"/>
      <c r="DL22" s="74"/>
      <c r="DM22" s="18"/>
      <c r="DN22" s="19">
        <f t="shared" si="16"/>
        <v>0</v>
      </c>
      <c r="DP22" s="8"/>
      <c r="DQ22" s="2"/>
      <c r="DR22" s="17"/>
      <c r="DS22" s="8"/>
      <c r="DT22" s="18"/>
      <c r="DU22" s="19">
        <f t="shared" si="17"/>
        <v>1368</v>
      </c>
      <c r="DW22" s="2"/>
      <c r="DX22" s="2"/>
      <c r="DY22" s="17"/>
      <c r="DZ22" s="8"/>
      <c r="EA22" s="18"/>
      <c r="EB22" s="19">
        <f t="shared" si="18"/>
        <v>0</v>
      </c>
      <c r="ED22" s="2"/>
      <c r="EE22" s="2"/>
      <c r="EF22" s="17"/>
      <c r="EG22" s="8"/>
      <c r="EH22" s="18"/>
      <c r="EI22" s="19">
        <f t="shared" si="19"/>
        <v>0</v>
      </c>
      <c r="EK22" s="2"/>
      <c r="EL22" s="2"/>
      <c r="EM22" s="17"/>
      <c r="EN22" s="8"/>
      <c r="EO22" s="18"/>
      <c r="EP22" s="19">
        <f t="shared" si="20"/>
        <v>-8.0000000000040927E-2</v>
      </c>
      <c r="ER22" s="8">
        <v>41327</v>
      </c>
      <c r="ES22" s="2" t="s">
        <v>2434</v>
      </c>
      <c r="ET22" s="17">
        <v>1037</v>
      </c>
      <c r="EU22" s="8">
        <v>41327</v>
      </c>
      <c r="EV22" s="18">
        <v>1037</v>
      </c>
      <c r="EW22" s="19">
        <f t="shared" si="21"/>
        <v>0</v>
      </c>
      <c r="EY22" s="8"/>
      <c r="EZ22" s="2"/>
      <c r="FA22" s="17"/>
      <c r="FB22" s="8"/>
      <c r="FC22" s="18"/>
      <c r="FD22" s="19">
        <f t="shared" si="22"/>
        <v>0</v>
      </c>
      <c r="FF22" s="2"/>
      <c r="FG22" s="2"/>
      <c r="FH22" s="17"/>
      <c r="FI22" s="8"/>
      <c r="FJ22" s="18"/>
      <c r="FK22" s="19">
        <f t="shared" si="23"/>
        <v>5020</v>
      </c>
      <c r="FM22" s="8"/>
      <c r="FN22" s="2"/>
      <c r="FO22" s="17"/>
      <c r="FP22" s="8"/>
      <c r="FQ22" s="18"/>
      <c r="FR22" s="115">
        <f t="shared" si="24"/>
        <v>0</v>
      </c>
      <c r="FT22" s="807"/>
      <c r="FU22" s="793"/>
      <c r="FV22" s="794"/>
      <c r="FW22" s="807"/>
      <c r="FX22" s="814"/>
      <c r="FY22" s="1008">
        <f t="shared" si="25"/>
        <v>0</v>
      </c>
      <c r="GA22" s="143">
        <v>41356</v>
      </c>
      <c r="GB22" s="72" t="s">
        <v>2435</v>
      </c>
      <c r="GC22" s="25">
        <v>1145.31</v>
      </c>
      <c r="GD22" s="143">
        <v>41328</v>
      </c>
      <c r="GE22" s="176">
        <v>1145.31</v>
      </c>
      <c r="GF22" s="19">
        <f t="shared" si="26"/>
        <v>0</v>
      </c>
      <c r="GH22" s="143"/>
      <c r="GI22" s="141"/>
      <c r="GJ22" s="25"/>
      <c r="GK22" s="143"/>
      <c r="GL22" s="176"/>
      <c r="GM22" s="19">
        <f t="shared" si="27"/>
        <v>0</v>
      </c>
      <c r="GO22" s="143"/>
      <c r="GP22" s="141"/>
      <c r="GQ22" s="25"/>
      <c r="GR22" s="143"/>
      <c r="GS22" s="176"/>
      <c r="GT22" s="19">
        <f t="shared" si="28"/>
        <v>0</v>
      </c>
      <c r="GV22" s="143"/>
      <c r="GW22" s="141"/>
      <c r="GX22" s="25"/>
      <c r="GY22" s="143"/>
      <c r="GZ22" s="176"/>
      <c r="HA22" s="19">
        <f t="shared" si="29"/>
        <v>0</v>
      </c>
      <c r="HC22" s="8"/>
      <c r="HD22" s="148"/>
      <c r="HE22" s="17"/>
      <c r="HF22" s="8"/>
      <c r="HG22" s="18"/>
      <c r="HH22" s="19">
        <f t="shared" si="30"/>
        <v>0</v>
      </c>
      <c r="HJ22" s="8"/>
      <c r="HK22" s="148"/>
      <c r="HL22" s="17"/>
      <c r="HM22" s="8"/>
      <c r="HN22" s="18"/>
      <c r="HO22" s="19">
        <f t="shared" si="31"/>
        <v>0</v>
      </c>
      <c r="HQ22" s="8"/>
      <c r="HR22" s="148"/>
      <c r="HS22" s="17"/>
      <c r="HT22" s="8"/>
      <c r="HU22" s="18"/>
      <c r="HV22" s="19">
        <f t="shared" si="32"/>
        <v>0</v>
      </c>
      <c r="HX22" s="8"/>
      <c r="HY22" s="145"/>
      <c r="HZ22" s="17"/>
      <c r="IA22" s="8"/>
      <c r="IB22" s="18"/>
      <c r="IC22" s="19">
        <f t="shared" si="33"/>
        <v>0</v>
      </c>
      <c r="IE22" s="366"/>
      <c r="IF22" s="2"/>
      <c r="IG22" s="17"/>
      <c r="IH22" s="8"/>
      <c r="II22" s="18"/>
      <c r="IJ22" s="19">
        <f t="shared" si="34"/>
        <v>0</v>
      </c>
      <c r="IL22" s="655"/>
      <c r="IM22" s="2"/>
      <c r="IN22" s="17"/>
      <c r="IO22" s="8"/>
      <c r="IP22" s="18"/>
      <c r="IQ22" s="19">
        <f t="shared" si="138"/>
        <v>22352.5</v>
      </c>
      <c r="IS22" s="8"/>
      <c r="IT22" s="2"/>
      <c r="IU22" s="17"/>
      <c r="IV22" s="34"/>
      <c r="IW22" s="18"/>
      <c r="IX22" s="45">
        <f t="shared" si="36"/>
        <v>0</v>
      </c>
      <c r="IZ22" s="8"/>
      <c r="JA22" s="2"/>
      <c r="JB22" s="17"/>
      <c r="JC22" s="34"/>
      <c r="JD22" s="18"/>
      <c r="JE22" s="45">
        <f t="shared" si="37"/>
        <v>0</v>
      </c>
      <c r="JG22" s="8"/>
      <c r="JH22" s="2"/>
      <c r="JI22" s="17"/>
      <c r="JJ22" s="34"/>
      <c r="JK22" s="18"/>
      <c r="JL22" s="45">
        <f t="shared" si="38"/>
        <v>0</v>
      </c>
      <c r="JN22" s="2"/>
      <c r="JO22" s="2"/>
      <c r="JP22" s="17"/>
      <c r="JQ22" s="8"/>
      <c r="JR22" s="18"/>
      <c r="JS22" s="19">
        <f t="shared" si="39"/>
        <v>0</v>
      </c>
      <c r="JU22" s="2"/>
      <c r="JV22" s="2"/>
      <c r="JW22" s="17"/>
      <c r="JX22" s="8"/>
      <c r="JY22" s="18"/>
      <c r="JZ22" s="19">
        <f t="shared" si="40"/>
        <v>0</v>
      </c>
      <c r="KB22" s="8">
        <v>41322</v>
      </c>
      <c r="KC22" s="2" t="s">
        <v>2436</v>
      </c>
      <c r="KD22" s="17">
        <v>3330</v>
      </c>
      <c r="KE22" s="8">
        <v>41322</v>
      </c>
      <c r="KF22" s="18">
        <v>3330</v>
      </c>
      <c r="KG22" s="19">
        <f t="shared" si="41"/>
        <v>0</v>
      </c>
      <c r="KI22" s="8"/>
      <c r="KJ22" s="2"/>
      <c r="KK22" s="17"/>
      <c r="KL22" s="8"/>
      <c r="KM22" s="18"/>
      <c r="KN22" s="19">
        <f t="shared" si="42"/>
        <v>669.5</v>
      </c>
      <c r="KP22" s="2"/>
      <c r="KQ22" s="2"/>
      <c r="KR22" s="17"/>
      <c r="KS22" s="8"/>
      <c r="KT22" s="18"/>
      <c r="KU22" s="19">
        <f t="shared" si="43"/>
        <v>0</v>
      </c>
      <c r="KW22" s="8"/>
      <c r="KX22" s="2"/>
      <c r="KY22" s="17"/>
      <c r="KZ22" s="8"/>
      <c r="LA22" s="18"/>
      <c r="LB22" s="19">
        <f t="shared" si="44"/>
        <v>0</v>
      </c>
      <c r="LD22" s="2"/>
      <c r="LE22" s="2"/>
      <c r="LF22" s="17"/>
      <c r="LG22" s="8"/>
      <c r="LH22" s="18"/>
      <c r="LI22" s="19">
        <f t="shared" si="45"/>
        <v>0</v>
      </c>
      <c r="LK22" s="2"/>
      <c r="LL22" s="2"/>
      <c r="LM22" s="17"/>
      <c r="LN22" s="8"/>
      <c r="LO22" s="18"/>
      <c r="LP22" s="19">
        <f t="shared" si="46"/>
        <v>0</v>
      </c>
      <c r="LR22" s="2"/>
      <c r="LS22" s="2"/>
      <c r="LT22" s="24"/>
      <c r="LU22" s="8"/>
      <c r="LV22" s="18"/>
      <c r="LW22" s="19">
        <f t="shared" si="47"/>
        <v>0</v>
      </c>
      <c r="LY22" s="2"/>
      <c r="LZ22" s="145"/>
      <c r="MA22" s="24"/>
      <c r="MB22" s="8"/>
      <c r="MC22" s="18"/>
      <c r="MD22" s="19">
        <f t="shared" si="48"/>
        <v>0</v>
      </c>
      <c r="MF22" s="2"/>
      <c r="MG22" s="2"/>
      <c r="MH22" s="17"/>
      <c r="MI22" s="8"/>
      <c r="MJ22" s="18"/>
      <c r="MK22" s="19">
        <f t="shared" si="49"/>
        <v>0</v>
      </c>
      <c r="MM22" s="2"/>
      <c r="MN22" s="2"/>
      <c r="MO22" s="17"/>
      <c r="MP22" s="8"/>
      <c r="MQ22" s="18"/>
      <c r="MR22" s="19">
        <f t="shared" si="50"/>
        <v>1278</v>
      </c>
      <c r="MT22" s="2"/>
      <c r="MU22" s="2"/>
      <c r="MV22" s="17"/>
      <c r="MW22" s="8"/>
      <c r="MX22" s="18"/>
      <c r="MY22" s="19">
        <f t="shared" si="51"/>
        <v>0</v>
      </c>
      <c r="NA22" s="2"/>
      <c r="NB22" s="2"/>
      <c r="NC22" s="17"/>
      <c r="ND22" s="8"/>
      <c r="NE22" s="18"/>
      <c r="NF22" s="19">
        <f t="shared" si="52"/>
        <v>0</v>
      </c>
      <c r="NH22" s="366">
        <v>41327</v>
      </c>
      <c r="NI22" s="2" t="s">
        <v>2437</v>
      </c>
      <c r="NJ22" s="17">
        <v>395.5</v>
      </c>
      <c r="NK22" s="366">
        <v>41327</v>
      </c>
      <c r="NL22" s="18">
        <v>395.5</v>
      </c>
      <c r="NM22" s="19">
        <f t="shared" si="53"/>
        <v>0</v>
      </c>
      <c r="NO22" s="577"/>
      <c r="NP22" s="78"/>
      <c r="NQ22" s="30"/>
      <c r="NR22" s="143"/>
      <c r="NS22" s="18"/>
      <c r="NT22" s="19">
        <f t="shared" si="54"/>
        <v>0</v>
      </c>
      <c r="NV22" s="8"/>
      <c r="NW22" s="78"/>
      <c r="NX22" s="30"/>
      <c r="NY22" s="143"/>
      <c r="NZ22" s="18"/>
      <c r="OA22" s="19">
        <f t="shared" si="55"/>
        <v>1712</v>
      </c>
      <c r="OC22" s="8"/>
      <c r="OD22" s="2"/>
      <c r="OE22" s="17"/>
      <c r="OF22" s="8"/>
      <c r="OG22" s="18"/>
      <c r="OH22" s="19">
        <f t="shared" si="56"/>
        <v>0</v>
      </c>
      <c r="OJ22" s="8"/>
      <c r="OK22" s="2"/>
      <c r="OL22" s="17"/>
      <c r="OM22" s="8"/>
      <c r="ON22" s="18"/>
      <c r="OO22" s="19">
        <f t="shared" si="57"/>
        <v>0</v>
      </c>
      <c r="OQ22" s="143"/>
      <c r="OR22" s="78"/>
      <c r="OS22" s="30"/>
      <c r="OT22" s="143"/>
      <c r="OU22" s="30"/>
      <c r="OV22" s="19">
        <f t="shared" si="58"/>
        <v>0</v>
      </c>
      <c r="OX22" s="143"/>
      <c r="OY22" s="78"/>
      <c r="OZ22" s="30"/>
      <c r="PA22" s="143"/>
      <c r="PB22" s="30"/>
      <c r="PC22" s="19">
        <f t="shared" si="59"/>
        <v>0</v>
      </c>
      <c r="PE22" s="8"/>
      <c r="PF22" s="145"/>
      <c r="PG22" s="17"/>
      <c r="PH22" s="8"/>
      <c r="PI22" s="18"/>
      <c r="PJ22" s="19">
        <f t="shared" si="60"/>
        <v>0</v>
      </c>
      <c r="PN22" s="1003"/>
      <c r="PO22" s="1016"/>
      <c r="PP22" s="1003"/>
      <c r="PQ22" s="45">
        <f t="shared" si="61"/>
        <v>22956.84</v>
      </c>
      <c r="PS22" s="2"/>
      <c r="PT22" s="2"/>
      <c r="PU22" s="17"/>
      <c r="PV22" s="8"/>
      <c r="PW22" s="18"/>
      <c r="PX22" s="19">
        <f t="shared" si="62"/>
        <v>0</v>
      </c>
      <c r="PZ22" s="577"/>
      <c r="QA22" s="145"/>
      <c r="QB22" s="17"/>
      <c r="QC22" s="143"/>
      <c r="QD22" s="18"/>
      <c r="QE22" s="19">
        <f t="shared" si="63"/>
        <v>0</v>
      </c>
      <c r="QG22" s="8"/>
      <c r="QH22" s="148"/>
      <c r="QI22" s="17"/>
      <c r="QJ22" s="8"/>
      <c r="QK22" s="18"/>
      <c r="QL22" s="19">
        <f t="shared" si="64"/>
        <v>0</v>
      </c>
      <c r="QN22" s="2"/>
      <c r="QO22" s="2"/>
      <c r="QP22" s="17"/>
      <c r="QQ22" s="8"/>
      <c r="QR22" s="18"/>
      <c r="QS22" s="19">
        <f t="shared" si="65"/>
        <v>0</v>
      </c>
      <c r="QU22" s="2"/>
      <c r="QV22" s="2"/>
      <c r="QW22" s="17"/>
      <c r="QX22" s="8"/>
      <c r="QY22" s="18"/>
      <c r="QZ22" s="19">
        <f t="shared" si="66"/>
        <v>0</v>
      </c>
      <c r="RB22" s="2"/>
      <c r="RC22" s="2"/>
      <c r="RD22" s="17"/>
      <c r="RE22" s="8"/>
      <c r="RF22" s="18"/>
      <c r="RG22" s="19">
        <f t="shared" si="67"/>
        <v>0</v>
      </c>
      <c r="RI22" s="793"/>
      <c r="RJ22" s="793"/>
      <c r="RK22" s="794"/>
      <c r="RL22" s="807"/>
      <c r="RM22" s="814"/>
      <c r="RN22" s="811">
        <f t="shared" si="68"/>
        <v>0</v>
      </c>
      <c r="RP22" s="2"/>
      <c r="RQ22" s="2"/>
      <c r="RR22" s="17"/>
      <c r="RS22" s="8"/>
      <c r="RT22" s="18"/>
      <c r="RU22" s="19">
        <f t="shared" si="69"/>
        <v>0</v>
      </c>
      <c r="RW22" s="8">
        <v>41319</v>
      </c>
      <c r="RX22" s="2" t="s">
        <v>2438</v>
      </c>
      <c r="RY22" s="17">
        <v>2002</v>
      </c>
      <c r="RZ22" s="8">
        <v>41322</v>
      </c>
      <c r="SA22" s="18">
        <v>2002</v>
      </c>
      <c r="SB22" s="19">
        <f t="shared" si="70"/>
        <v>0</v>
      </c>
      <c r="SD22" s="366"/>
      <c r="SH22" s="3"/>
      <c r="SI22" s="45">
        <f t="shared" si="71"/>
        <v>0</v>
      </c>
      <c r="SK22" s="34"/>
      <c r="SL22" s="39"/>
      <c r="SM22" s="18"/>
      <c r="SN22" s="8"/>
      <c r="SO22" s="18"/>
      <c r="SP22" s="19">
        <f t="shared" si="72"/>
        <v>1125.5</v>
      </c>
      <c r="SR22" s="34"/>
      <c r="SS22" s="39"/>
      <c r="ST22" s="18"/>
      <c r="SU22" s="8"/>
      <c r="SV22" s="18"/>
      <c r="SW22" s="19">
        <f t="shared" si="73"/>
        <v>0</v>
      </c>
      <c r="SY22" s="2"/>
      <c r="SZ22" s="2"/>
      <c r="TA22" s="17"/>
      <c r="TB22" s="8"/>
      <c r="TC22" s="18"/>
      <c r="TD22" s="19">
        <f t="shared" si="74"/>
        <v>19638</v>
      </c>
      <c r="TF22" s="2"/>
      <c r="TG22" s="2"/>
      <c r="TH22" s="17"/>
      <c r="TI22" s="8"/>
      <c r="TJ22" s="18"/>
      <c r="TK22" s="19">
        <f t="shared" si="75"/>
        <v>0</v>
      </c>
      <c r="TM22" s="143"/>
      <c r="TN22" s="78"/>
      <c r="TO22" s="30"/>
      <c r="TP22" s="143"/>
      <c r="TQ22" s="30"/>
      <c r="TR22" s="19">
        <f t="shared" si="76"/>
        <v>160</v>
      </c>
      <c r="TT22" s="143"/>
      <c r="TU22" s="78"/>
      <c r="TV22" s="30"/>
      <c r="TW22" s="143"/>
      <c r="TX22" s="30"/>
      <c r="TY22" s="19">
        <f t="shared" si="77"/>
        <v>0</v>
      </c>
      <c r="UA22" s="143"/>
      <c r="UB22" s="27"/>
      <c r="UC22" s="25"/>
      <c r="UD22" s="313"/>
      <c r="UE22" s="75"/>
      <c r="UF22" s="19">
        <f t="shared" si="78"/>
        <v>0</v>
      </c>
      <c r="UH22" s="143"/>
      <c r="UI22" s="27"/>
      <c r="UJ22" s="25"/>
      <c r="UK22" s="313"/>
      <c r="UL22" s="75"/>
      <c r="UM22" s="19">
        <f t="shared" si="79"/>
        <v>0</v>
      </c>
      <c r="UO22" s="143"/>
      <c r="UP22" s="27"/>
      <c r="UQ22" s="25"/>
      <c r="UR22" s="313"/>
      <c r="US22" s="75"/>
      <c r="UT22" s="19">
        <f t="shared" si="80"/>
        <v>7013</v>
      </c>
      <c r="UV22" s="143"/>
      <c r="UW22" s="78"/>
      <c r="UX22" s="30"/>
      <c r="UY22" s="143"/>
      <c r="UZ22" s="30"/>
      <c r="VA22" s="19">
        <f t="shared" si="81"/>
        <v>0</v>
      </c>
      <c r="VC22" s="143"/>
      <c r="VD22" s="78"/>
      <c r="VE22" s="30"/>
      <c r="VF22" s="143"/>
      <c r="VG22" s="30"/>
      <c r="VH22" s="19">
        <f t="shared" si="82"/>
        <v>0</v>
      </c>
      <c r="VJ22" s="368">
        <v>41324</v>
      </c>
      <c r="VK22" s="78" t="s">
        <v>2439</v>
      </c>
      <c r="VL22" s="30">
        <v>2688</v>
      </c>
      <c r="VM22" s="368">
        <v>41325</v>
      </c>
      <c r="VN22" s="30">
        <v>2688</v>
      </c>
      <c r="VO22" s="19">
        <f t="shared" si="83"/>
        <v>-0.1999999999998181</v>
      </c>
      <c r="VQ22" s="143"/>
      <c r="VR22" s="78"/>
      <c r="VS22" s="30"/>
      <c r="VT22" s="143"/>
      <c r="VU22" s="30"/>
      <c r="VV22" s="19">
        <f t="shared" si="84"/>
        <v>0</v>
      </c>
      <c r="VX22" s="143"/>
      <c r="VY22" s="27"/>
      <c r="VZ22" s="25"/>
      <c r="WA22" s="54"/>
      <c r="WB22" s="58"/>
      <c r="WC22" s="45">
        <f t="shared" si="85"/>
        <v>0</v>
      </c>
      <c r="WE22" s="2"/>
      <c r="WF22" s="2"/>
      <c r="WG22" s="17"/>
      <c r="WH22" s="8"/>
      <c r="WI22" s="18"/>
      <c r="WJ22" s="19">
        <f t="shared" si="86"/>
        <v>0</v>
      </c>
      <c r="WL22" s="2"/>
      <c r="WM22" s="2"/>
      <c r="WN22" s="17"/>
      <c r="WO22" s="8"/>
      <c r="WP22" s="18"/>
      <c r="WQ22" s="19">
        <f t="shared" si="87"/>
        <v>0</v>
      </c>
      <c r="WS22" s="8"/>
      <c r="WT22" s="2"/>
      <c r="WU22" s="17"/>
      <c r="WV22" s="8"/>
      <c r="WW22" s="18"/>
      <c r="WX22" s="19">
        <f t="shared" si="143"/>
        <v>0</v>
      </c>
      <c r="WZ22" s="8"/>
      <c r="XA22" s="148"/>
      <c r="XB22" s="17"/>
      <c r="XC22" s="8"/>
      <c r="XD22" s="18"/>
      <c r="XE22" s="19">
        <f t="shared" si="89"/>
        <v>0</v>
      </c>
      <c r="XG22" s="2"/>
      <c r="XH22" s="2"/>
      <c r="XI22" s="17"/>
      <c r="XJ22" s="8"/>
      <c r="XK22" s="18"/>
      <c r="XL22" s="19">
        <f t="shared" si="139"/>
        <v>0</v>
      </c>
      <c r="XN22" s="2"/>
      <c r="XO22" s="145"/>
      <c r="XP22" s="17"/>
      <c r="XQ22" s="8"/>
      <c r="XR22" s="18"/>
      <c r="XS22" s="19">
        <f t="shared" si="91"/>
        <v>0</v>
      </c>
      <c r="XU22" s="8"/>
      <c r="XV22" s="2"/>
      <c r="XW22" s="17"/>
      <c r="XX22" s="8"/>
      <c r="XY22" s="18"/>
      <c r="XZ22" s="19">
        <f t="shared" si="92"/>
        <v>0</v>
      </c>
      <c r="YB22" s="577">
        <v>41318</v>
      </c>
      <c r="YC22" s="2" t="s">
        <v>2440</v>
      </c>
      <c r="YD22" s="17">
        <v>130</v>
      </c>
      <c r="YE22" s="577">
        <v>41318</v>
      </c>
      <c r="YF22" s="18">
        <v>130</v>
      </c>
      <c r="YG22" s="19">
        <f t="shared" si="93"/>
        <v>5626</v>
      </c>
      <c r="YI22" s="577"/>
      <c r="YK22" s="17"/>
      <c r="YL22" s="366"/>
      <c r="YM22" s="18"/>
      <c r="YN22" s="19">
        <f t="shared" si="94"/>
        <v>0</v>
      </c>
      <c r="YP22" s="366"/>
      <c r="YQ22" s="2"/>
      <c r="YR22" s="17"/>
      <c r="YS22" s="577"/>
      <c r="YT22" s="18"/>
      <c r="YU22" s="19">
        <f t="shared" si="95"/>
        <v>0</v>
      </c>
      <c r="YW22" s="2"/>
      <c r="YX22" s="2"/>
      <c r="YY22" s="17"/>
      <c r="YZ22" s="8"/>
      <c r="ZA22" s="18"/>
      <c r="ZB22" s="19">
        <f t="shared" si="96"/>
        <v>0</v>
      </c>
      <c r="ZD22" s="2"/>
      <c r="ZE22" s="2"/>
      <c r="ZF22" s="17"/>
      <c r="ZG22" s="8"/>
      <c r="ZH22" s="18"/>
      <c r="ZI22" s="19">
        <f t="shared" si="97"/>
        <v>0</v>
      </c>
      <c r="ZK22" s="793"/>
      <c r="ZL22" s="793"/>
      <c r="ZM22" s="794"/>
      <c r="ZN22" s="807"/>
      <c r="ZO22" s="814"/>
      <c r="ZP22" s="811">
        <f t="shared" si="98"/>
        <v>0</v>
      </c>
      <c r="ZR22" s="2"/>
      <c r="ZS22" s="2"/>
      <c r="ZT22" s="17"/>
      <c r="ZU22" s="8"/>
      <c r="ZV22" s="18"/>
      <c r="ZW22" s="19">
        <f t="shared" si="99"/>
        <v>0</v>
      </c>
      <c r="ZY22" s="2"/>
      <c r="ZZ22" s="2"/>
      <c r="AAA22" s="17"/>
      <c r="AAB22" s="8"/>
      <c r="AAC22" s="18"/>
      <c r="AAD22" s="19">
        <f t="shared" si="100"/>
        <v>0</v>
      </c>
      <c r="AAF22" s="2"/>
      <c r="AAG22" s="2"/>
      <c r="AAH22" s="17"/>
      <c r="AAI22" s="8"/>
      <c r="AAJ22" s="18"/>
      <c r="AAK22" s="19">
        <f t="shared" si="101"/>
        <v>0</v>
      </c>
      <c r="AAM22" s="368">
        <v>41322</v>
      </c>
      <c r="AAN22" s="27" t="s">
        <v>2441</v>
      </c>
      <c r="AAO22" s="25">
        <v>5101.5</v>
      </c>
      <c r="AAP22" s="386">
        <v>41329</v>
      </c>
      <c r="AAQ22" s="30">
        <v>5101.5</v>
      </c>
      <c r="AAR22" s="19">
        <f t="shared" si="102"/>
        <v>-307.60000000000036</v>
      </c>
      <c r="AAT22" s="143"/>
      <c r="AAU22" s="27"/>
      <c r="AAV22" s="25"/>
      <c r="AAW22" s="54"/>
      <c r="AAX22" s="3"/>
      <c r="AAY22" s="19">
        <f t="shared" si="103"/>
        <v>7</v>
      </c>
      <c r="ABA22" s="54"/>
      <c r="ABB22" s="27"/>
      <c r="ABC22" s="25"/>
      <c r="ABD22" s="143"/>
      <c r="ABE22" s="30"/>
      <c r="ABF22" s="19">
        <f t="shared" si="104"/>
        <v>22087</v>
      </c>
      <c r="ABH22" s="2"/>
      <c r="ABI22" s="2"/>
      <c r="ABJ22" s="17"/>
      <c r="ABK22" s="8"/>
      <c r="ABL22" s="18"/>
      <c r="ABM22" s="19">
        <f t="shared" si="105"/>
        <v>0</v>
      </c>
      <c r="ABO22" s="2"/>
      <c r="ABP22" s="2"/>
      <c r="ABQ22" s="17"/>
      <c r="ABR22" s="8"/>
      <c r="ABS22" s="18"/>
      <c r="ABT22" s="19">
        <f t="shared" si="106"/>
        <v>0</v>
      </c>
      <c r="ABV22" s="2"/>
      <c r="ABW22" s="2"/>
      <c r="ABX22" s="17"/>
      <c r="ABY22" s="8"/>
      <c r="ABZ22" s="18"/>
      <c r="ACA22" s="19">
        <f t="shared" si="107"/>
        <v>0</v>
      </c>
      <c r="ACC22" s="2"/>
      <c r="ACD22" s="2"/>
      <c r="ACE22" s="17"/>
      <c r="ACF22" s="8"/>
      <c r="ACG22" s="18"/>
      <c r="ACH22" s="19">
        <f t="shared" si="108"/>
        <v>0</v>
      </c>
      <c r="ACJ22" s="2"/>
      <c r="ACK22" s="2"/>
      <c r="ACL22" s="17"/>
      <c r="ACM22" s="8"/>
      <c r="ACN22" s="18"/>
      <c r="ACO22" s="19">
        <f t="shared" si="109"/>
        <v>0</v>
      </c>
      <c r="ACQ22" s="2"/>
      <c r="ACR22" s="2"/>
      <c r="ACS22" s="17"/>
      <c r="ACT22" s="8"/>
      <c r="ACU22" s="18"/>
      <c r="ACV22" s="19">
        <f t="shared" si="110"/>
        <v>0</v>
      </c>
      <c r="ACX22" s="2"/>
      <c r="ACY22" s="2"/>
      <c r="ACZ22" s="17"/>
      <c r="ADA22" s="8"/>
      <c r="ADB22" s="18"/>
      <c r="ADC22" s="19">
        <f t="shared" si="111"/>
        <v>0</v>
      </c>
      <c r="ADE22" s="2"/>
      <c r="ADF22" s="2"/>
      <c r="ADG22" s="17"/>
      <c r="ADH22" s="8"/>
      <c r="ADI22" s="18"/>
      <c r="ADJ22" s="19">
        <f t="shared" si="112"/>
        <v>0</v>
      </c>
      <c r="ADL22" s="8">
        <v>41299</v>
      </c>
      <c r="ADM22" s="2" t="s">
        <v>2442</v>
      </c>
      <c r="ADN22" s="17">
        <v>290.5</v>
      </c>
      <c r="ADO22" s="8"/>
      <c r="ADP22" s="24"/>
      <c r="ADQ22" s="19">
        <f t="shared" si="113"/>
        <v>14853.4</v>
      </c>
      <c r="ADS22" s="575"/>
      <c r="ADT22" s="27"/>
      <c r="ADU22" s="30"/>
      <c r="ADV22" s="143"/>
      <c r="ADW22" s="30"/>
      <c r="ADX22" s="19">
        <f t="shared" si="114"/>
        <v>0</v>
      </c>
      <c r="ADZ22" s="8"/>
      <c r="AEA22" s="2"/>
      <c r="AEB22" s="93"/>
      <c r="AEC22" s="74"/>
      <c r="AED22" s="86"/>
      <c r="AEE22" s="19">
        <f t="shared" si="115"/>
        <v>12300.5</v>
      </c>
      <c r="AEG22" s="2"/>
      <c r="AEH22" s="2"/>
      <c r="AEI22" s="17"/>
      <c r="AEJ22" s="8"/>
      <c r="AEK22" s="18"/>
      <c r="AEL22" s="19">
        <f t="shared" si="116"/>
        <v>-209652.6</v>
      </c>
      <c r="AEN22" s="8"/>
      <c r="AEO22" s="2"/>
      <c r="AEP22" s="17"/>
      <c r="AEQ22" s="8"/>
      <c r="AER22" s="18"/>
      <c r="AES22" s="19">
        <f t="shared" si="117"/>
        <v>0</v>
      </c>
      <c r="AEU22" s="8"/>
      <c r="AEV22" s="2"/>
      <c r="AEW22" s="17"/>
      <c r="AEX22" s="8"/>
      <c r="AEY22" s="18"/>
      <c r="AEZ22" s="19">
        <f t="shared" si="118"/>
        <v>2689.6</v>
      </c>
      <c r="AFB22" s="2"/>
      <c r="AFC22" s="2"/>
      <c r="AFD22" s="17"/>
      <c r="AFE22" s="8"/>
      <c r="AFF22" s="18"/>
      <c r="AFG22" s="19">
        <f t="shared" si="119"/>
        <v>6938</v>
      </c>
      <c r="AFI22" s="368"/>
      <c r="AFJ22" s="2"/>
      <c r="AFK22" s="17"/>
      <c r="AFL22" s="932"/>
      <c r="AFM22" s="76"/>
      <c r="AFN22" s="19">
        <f t="shared" si="120"/>
        <v>0</v>
      </c>
      <c r="AFP22" s="368"/>
      <c r="AFQ22" s="2"/>
      <c r="AFR22" s="17"/>
      <c r="AFS22" s="932"/>
      <c r="AFT22" s="76"/>
      <c r="AFU22" s="19">
        <f t="shared" si="121"/>
        <v>0</v>
      </c>
      <c r="AFW22" s="368"/>
      <c r="AFX22" s="2"/>
      <c r="AFY22" s="17"/>
      <c r="AFZ22" s="932"/>
      <c r="AGA22" s="76"/>
      <c r="AGB22" s="19">
        <f t="shared" si="122"/>
        <v>0</v>
      </c>
      <c r="AGD22" s="368"/>
      <c r="AGE22" s="2"/>
      <c r="AGF22" s="17"/>
      <c r="AGG22" s="932"/>
      <c r="AGH22" s="76"/>
      <c r="AGI22" s="19">
        <f t="shared" si="123"/>
        <v>0</v>
      </c>
      <c r="AGK22" s="368">
        <v>41323</v>
      </c>
      <c r="AGL22" s="2" t="s">
        <v>2443</v>
      </c>
      <c r="AGM22" s="17">
        <v>900</v>
      </c>
      <c r="AGN22" s="1018">
        <v>41324</v>
      </c>
      <c r="AGO22" s="847">
        <v>900</v>
      </c>
      <c r="AGP22" s="19">
        <f t="shared" si="124"/>
        <v>0</v>
      </c>
      <c r="AGR22" s="368"/>
      <c r="AGS22" s="2"/>
      <c r="AGT22" s="17"/>
      <c r="AGU22" s="932"/>
      <c r="AGV22" s="76"/>
      <c r="AGW22" s="19">
        <f t="shared" si="125"/>
        <v>0</v>
      </c>
      <c r="AGY22" s="2"/>
      <c r="AGZ22" s="2"/>
      <c r="AHA22" s="351"/>
      <c r="AHB22" s="8"/>
      <c r="AHC22" s="18"/>
      <c r="AHD22" s="19">
        <f t="shared" si="126"/>
        <v>0</v>
      </c>
      <c r="AHF22" s="2"/>
      <c r="AHG22" s="2"/>
      <c r="AHH22" s="351"/>
      <c r="AHI22" s="8"/>
      <c r="AHJ22" s="18"/>
      <c r="AHK22" s="19">
        <f t="shared" si="127"/>
        <v>0</v>
      </c>
      <c r="AHM22" s="2"/>
      <c r="AHN22" s="2"/>
      <c r="AHO22" s="351"/>
      <c r="AHP22" s="8"/>
      <c r="AHQ22" s="18"/>
      <c r="AHR22" s="19">
        <f t="shared" si="128"/>
        <v>6356.5</v>
      </c>
      <c r="AHT22" s="2"/>
      <c r="AHU22" s="2"/>
      <c r="AHV22" s="17"/>
      <c r="AHW22" s="8"/>
      <c r="AHX22" s="18"/>
      <c r="AHY22" s="19">
        <f t="shared" si="129"/>
        <v>0</v>
      </c>
      <c r="AIA22" s="2"/>
      <c r="AIB22" s="2"/>
      <c r="AIC22" s="17"/>
      <c r="AID22" s="8"/>
      <c r="AIE22" s="18"/>
      <c r="AIF22" s="19">
        <f t="shared" si="130"/>
        <v>0</v>
      </c>
      <c r="AIH22" s="2"/>
      <c r="AII22" s="2"/>
      <c r="AIJ22" s="351"/>
      <c r="AIK22" s="8"/>
      <c r="AIL22" s="18"/>
      <c r="AIM22" s="19">
        <f t="shared" si="131"/>
        <v>0</v>
      </c>
    </row>
    <row r="23" spans="1:923">
      <c r="A23" s="2"/>
      <c r="B23" s="2"/>
      <c r="C23" s="17"/>
      <c r="D23" s="8"/>
      <c r="E23" s="18"/>
      <c r="F23" s="19">
        <f t="shared" si="0"/>
        <v>6630</v>
      </c>
      <c r="H23" s="2"/>
      <c r="I23" s="2"/>
      <c r="J23" s="17"/>
      <c r="K23" s="8"/>
      <c r="L23" s="18"/>
      <c r="M23" s="19">
        <f t="shared" si="1"/>
        <v>0</v>
      </c>
      <c r="P23" s="2"/>
      <c r="Q23" s="17"/>
      <c r="R23" s="8"/>
      <c r="S23" s="18"/>
      <c r="T23" s="19">
        <f t="shared" si="2"/>
        <v>7539</v>
      </c>
      <c r="V23" s="8"/>
      <c r="W23" s="2"/>
      <c r="X23" s="17"/>
      <c r="Y23" s="8"/>
      <c r="Z23" s="18"/>
      <c r="AA23" s="19">
        <f t="shared" si="3"/>
        <v>1255</v>
      </c>
      <c r="AC23" s="8"/>
      <c r="AD23" s="2"/>
      <c r="AE23" s="17"/>
      <c r="AF23" s="8"/>
      <c r="AG23" s="18"/>
      <c r="AH23" s="19">
        <f t="shared" si="4"/>
        <v>0</v>
      </c>
      <c r="AJ23" s="8"/>
      <c r="AK23" s="39"/>
      <c r="AL23" s="30"/>
      <c r="AM23" s="143"/>
      <c r="AN23" s="30"/>
      <c r="AO23" s="19">
        <f t="shared" si="5"/>
        <v>14526.099999999999</v>
      </c>
      <c r="AQ23" s="575"/>
      <c r="AR23" s="37"/>
      <c r="AS23" s="25"/>
      <c r="AT23" s="143"/>
      <c r="AU23" s="30"/>
      <c r="AV23" s="19">
        <f t="shared" si="6"/>
        <v>24058.04</v>
      </c>
      <c r="AX23" s="27"/>
      <c r="AY23" s="27"/>
      <c r="AZ23" s="25"/>
      <c r="BA23" s="143"/>
      <c r="BB23" s="30"/>
      <c r="BC23" s="19">
        <f t="shared" si="7"/>
        <v>0</v>
      </c>
      <c r="BE23" s="575"/>
      <c r="BF23" s="27"/>
      <c r="BG23" s="25"/>
      <c r="BH23" s="143"/>
      <c r="BI23" s="30"/>
      <c r="BJ23" s="19">
        <f t="shared" si="8"/>
        <v>3954.6</v>
      </c>
      <c r="BL23" s="2"/>
      <c r="BM23" s="17"/>
      <c r="BO23" s="959"/>
      <c r="BP23" s="18"/>
      <c r="BQ23" s="19">
        <f t="shared" si="9"/>
        <v>13283.5</v>
      </c>
      <c r="BS23" s="2"/>
      <c r="BT23" s="17"/>
      <c r="BV23" s="8"/>
      <c r="BW23" s="18"/>
      <c r="BX23" s="19">
        <f t="shared" si="10"/>
        <v>0</v>
      </c>
      <c r="BZ23" s="8"/>
      <c r="CA23" s="2"/>
      <c r="CB23" s="351"/>
      <c r="CC23" s="8"/>
      <c r="CD23" s="18"/>
      <c r="CE23" s="19">
        <f t="shared" si="137"/>
        <v>0</v>
      </c>
      <c r="CG23" s="8"/>
      <c r="CH23" s="2"/>
      <c r="CI23" s="17"/>
      <c r="CJ23" s="8"/>
      <c r="CK23" s="18"/>
      <c r="CL23" s="19">
        <f t="shared" si="140"/>
        <v>0</v>
      </c>
      <c r="CN23" s="8"/>
      <c r="CO23" s="2"/>
      <c r="CP23" s="17"/>
      <c r="CQ23" s="8"/>
      <c r="CR23" s="18"/>
      <c r="CS23" s="19">
        <f t="shared" si="141"/>
        <v>0</v>
      </c>
      <c r="CU23" s="8"/>
      <c r="CV23" s="2"/>
      <c r="CW23" s="17"/>
      <c r="CX23" s="8"/>
      <c r="CY23" s="18"/>
      <c r="CZ23" s="19">
        <f t="shared" si="142"/>
        <v>0</v>
      </c>
      <c r="DB23" s="143"/>
      <c r="DC23" s="141"/>
      <c r="DD23" s="44"/>
      <c r="DE23" s="53"/>
      <c r="DF23" s="44"/>
      <c r="DG23" s="19">
        <f t="shared" si="136"/>
        <v>0</v>
      </c>
      <c r="DI23" s="8"/>
      <c r="DJ23" s="2"/>
      <c r="DK23" s="17"/>
      <c r="DL23" s="34"/>
      <c r="DM23" s="18"/>
      <c r="DN23" s="19">
        <f t="shared" si="16"/>
        <v>0</v>
      </c>
      <c r="DP23" s="8"/>
      <c r="DQ23" s="2"/>
      <c r="DR23" s="17"/>
      <c r="DS23" s="8"/>
      <c r="DT23" s="18"/>
      <c r="DU23" s="19">
        <f t="shared" si="17"/>
        <v>1368</v>
      </c>
      <c r="DW23" s="2"/>
      <c r="DX23" s="2"/>
      <c r="DY23" s="17"/>
      <c r="DZ23" s="8"/>
      <c r="EA23" s="18"/>
      <c r="EB23" s="19">
        <f t="shared" si="18"/>
        <v>0</v>
      </c>
      <c r="ED23" s="2"/>
      <c r="EE23" s="2"/>
      <c r="EF23" s="17"/>
      <c r="EG23" s="8"/>
      <c r="EH23" s="18"/>
      <c r="EI23" s="19">
        <f t="shared" si="19"/>
        <v>0</v>
      </c>
      <c r="EK23" s="2"/>
      <c r="EL23" s="2"/>
      <c r="EM23" s="17"/>
      <c r="EN23" s="8"/>
      <c r="EO23" s="18"/>
      <c r="EP23" s="19">
        <f t="shared" si="20"/>
        <v>-8.0000000000040927E-2</v>
      </c>
      <c r="ER23" s="8">
        <v>41328</v>
      </c>
      <c r="ES23" s="2" t="s">
        <v>2444</v>
      </c>
      <c r="ET23" s="17">
        <v>1895.4</v>
      </c>
      <c r="EU23" s="8"/>
      <c r="EV23" s="85"/>
      <c r="EW23" s="19">
        <f t="shared" si="21"/>
        <v>1895.4</v>
      </c>
      <c r="EY23" s="8"/>
      <c r="EZ23" s="2"/>
      <c r="FA23" s="17"/>
      <c r="FB23" s="8"/>
      <c r="FC23" s="18"/>
      <c r="FD23" s="19">
        <f t="shared" si="22"/>
        <v>0</v>
      </c>
      <c r="FF23" s="2"/>
      <c r="FG23" s="2"/>
      <c r="FH23" s="17"/>
      <c r="FI23" s="8"/>
      <c r="FJ23" s="18"/>
      <c r="FK23" s="19">
        <f t="shared" si="23"/>
        <v>5020</v>
      </c>
      <c r="FM23" s="8"/>
      <c r="FN23" s="2"/>
      <c r="FO23" s="17"/>
      <c r="FP23" s="8"/>
      <c r="FQ23" s="18"/>
      <c r="FR23" s="115">
        <f t="shared" si="24"/>
        <v>0</v>
      </c>
      <c r="FT23" s="807"/>
      <c r="FU23" s="793"/>
      <c r="FV23" s="794"/>
      <c r="FW23" s="807"/>
      <c r="FX23" s="814"/>
      <c r="FY23" s="1008">
        <f t="shared" si="25"/>
        <v>0</v>
      </c>
      <c r="GA23" s="143">
        <v>41328</v>
      </c>
      <c r="GB23" s="72" t="s">
        <v>2445</v>
      </c>
      <c r="GC23" s="25">
        <v>48</v>
      </c>
      <c r="GD23" s="143">
        <v>41356</v>
      </c>
      <c r="GE23" s="176">
        <v>48</v>
      </c>
      <c r="GF23" s="19">
        <f t="shared" si="26"/>
        <v>0</v>
      </c>
      <c r="GH23" s="143"/>
      <c r="GI23" s="141"/>
      <c r="GJ23" s="25"/>
      <c r="GK23" s="143"/>
      <c r="GL23" s="176"/>
      <c r="GM23" s="19">
        <f t="shared" si="27"/>
        <v>0</v>
      </c>
      <c r="GO23" s="143"/>
      <c r="GP23" s="141"/>
      <c r="GQ23" s="25"/>
      <c r="GR23" s="143"/>
      <c r="GS23" s="176"/>
      <c r="GT23" s="19">
        <f t="shared" si="28"/>
        <v>0</v>
      </c>
      <c r="GV23" s="143"/>
      <c r="GW23" s="141"/>
      <c r="GX23" s="25"/>
      <c r="GY23" s="143"/>
      <c r="GZ23" s="176"/>
      <c r="HA23" s="19">
        <f t="shared" si="29"/>
        <v>0</v>
      </c>
      <c r="HC23" s="8"/>
      <c r="HD23" s="2"/>
      <c r="HE23" s="17"/>
      <c r="HF23" s="8"/>
      <c r="HG23" s="18"/>
      <c r="HH23" s="19">
        <f t="shared" si="30"/>
        <v>0</v>
      </c>
      <c r="HJ23" s="8"/>
      <c r="HK23" s="2"/>
      <c r="HL23" s="17"/>
      <c r="HM23" s="8"/>
      <c r="HN23" s="18"/>
      <c r="HO23" s="19">
        <f t="shared" si="31"/>
        <v>0</v>
      </c>
      <c r="HQ23" s="8"/>
      <c r="HR23" s="2"/>
      <c r="HS23" s="17"/>
      <c r="HT23" s="8"/>
      <c r="HU23" s="18"/>
      <c r="HV23" s="19">
        <f t="shared" si="32"/>
        <v>0</v>
      </c>
      <c r="HX23" s="8"/>
      <c r="HY23" s="2"/>
      <c r="HZ23" s="17"/>
      <c r="IA23" s="8"/>
      <c r="IB23" s="18"/>
      <c r="IC23" s="19">
        <f t="shared" si="33"/>
        <v>0</v>
      </c>
      <c r="IE23" s="366"/>
      <c r="IF23" s="2"/>
      <c r="IG23" s="17"/>
      <c r="IH23" s="8"/>
      <c r="II23" s="18"/>
      <c r="IJ23" s="19">
        <f t="shared" si="34"/>
        <v>0</v>
      </c>
      <c r="IL23" s="655"/>
      <c r="IM23" s="2"/>
      <c r="IN23" s="17"/>
      <c r="IO23" s="8"/>
      <c r="IP23" s="18"/>
      <c r="IQ23" s="19">
        <f t="shared" si="138"/>
        <v>22352.5</v>
      </c>
      <c r="IS23" s="74"/>
      <c r="IT23" s="37"/>
      <c r="IU23" s="30"/>
      <c r="IV23" s="8"/>
      <c r="IW23" s="18"/>
      <c r="IX23" s="45">
        <f t="shared" si="36"/>
        <v>0</v>
      </c>
      <c r="IZ23" s="74"/>
      <c r="JA23" s="37"/>
      <c r="JB23" s="30"/>
      <c r="JC23" s="8"/>
      <c r="JD23" s="18"/>
      <c r="JE23" s="45">
        <f t="shared" si="37"/>
        <v>0</v>
      </c>
      <c r="JG23" s="74"/>
      <c r="JH23" s="37"/>
      <c r="JI23" s="30"/>
      <c r="JJ23" s="8"/>
      <c r="JK23" s="18"/>
      <c r="JL23" s="45">
        <f t="shared" si="38"/>
        <v>0</v>
      </c>
      <c r="JN23" s="2"/>
      <c r="JO23" s="2"/>
      <c r="JP23" s="17"/>
      <c r="JQ23" s="8"/>
      <c r="JR23" s="18"/>
      <c r="JS23" s="19">
        <f t="shared" si="39"/>
        <v>0</v>
      </c>
      <c r="JU23" s="2"/>
      <c r="JV23" s="2"/>
      <c r="JW23" s="17"/>
      <c r="JX23" s="8"/>
      <c r="JY23" s="18"/>
      <c r="JZ23" s="19">
        <f t="shared" si="40"/>
        <v>0</v>
      </c>
      <c r="KB23" s="8">
        <v>41323</v>
      </c>
      <c r="KC23" s="2" t="s">
        <v>2446</v>
      </c>
      <c r="KD23" s="17">
        <v>2220</v>
      </c>
      <c r="KE23" s="8">
        <v>41323</v>
      </c>
      <c r="KF23" s="18">
        <v>2220</v>
      </c>
      <c r="KG23" s="19">
        <f t="shared" si="41"/>
        <v>0</v>
      </c>
      <c r="KI23" s="8"/>
      <c r="KJ23" s="2"/>
      <c r="KK23" s="17"/>
      <c r="KL23" s="8"/>
      <c r="KM23" s="18"/>
      <c r="KN23" s="19">
        <f t="shared" si="42"/>
        <v>669.5</v>
      </c>
      <c r="KP23" s="2"/>
      <c r="KQ23" s="2"/>
      <c r="KR23" s="17"/>
      <c r="KS23" s="8"/>
      <c r="KT23" s="18"/>
      <c r="KU23" s="19">
        <f t="shared" si="43"/>
        <v>0</v>
      </c>
      <c r="KW23" s="8"/>
      <c r="KX23" s="2"/>
      <c r="KY23" s="17"/>
      <c r="KZ23" s="8"/>
      <c r="LA23" s="18"/>
      <c r="LB23" s="19">
        <f t="shared" si="44"/>
        <v>0</v>
      </c>
      <c r="LD23" s="2"/>
      <c r="LE23" s="2"/>
      <c r="LF23" s="17"/>
      <c r="LG23" s="8"/>
      <c r="LH23" s="18"/>
      <c r="LI23" s="19">
        <f t="shared" si="45"/>
        <v>0</v>
      </c>
      <c r="LK23" s="2"/>
      <c r="LL23" s="2"/>
      <c r="LM23" s="17"/>
      <c r="LN23" s="8"/>
      <c r="LO23" s="18"/>
      <c r="LP23" s="19">
        <f t="shared" si="46"/>
        <v>0</v>
      </c>
      <c r="LR23" s="2"/>
      <c r="LS23" s="2"/>
      <c r="LT23" s="24"/>
      <c r="LU23" s="8"/>
      <c r="LV23" s="18"/>
      <c r="LW23" s="19">
        <f t="shared" si="47"/>
        <v>0</v>
      </c>
      <c r="LY23" s="2"/>
      <c r="LZ23" s="145"/>
      <c r="MA23" s="24"/>
      <c r="MB23" s="8"/>
      <c r="MC23" s="18"/>
      <c r="MD23" s="19">
        <f t="shared" si="48"/>
        <v>0</v>
      </c>
      <c r="MF23" s="2"/>
      <c r="MG23" s="2"/>
      <c r="MH23" s="17"/>
      <c r="MI23" s="8"/>
      <c r="MJ23" s="18"/>
      <c r="MK23" s="19">
        <f t="shared" si="49"/>
        <v>0</v>
      </c>
      <c r="MM23" s="2"/>
      <c r="MN23" s="2"/>
      <c r="MO23" s="17"/>
      <c r="MP23" s="8"/>
      <c r="MQ23" s="18"/>
      <c r="MR23" s="19">
        <f t="shared" si="50"/>
        <v>1278</v>
      </c>
      <c r="MT23" s="2"/>
      <c r="MU23" s="2"/>
      <c r="MV23" s="17"/>
      <c r="MW23" s="8"/>
      <c r="MX23" s="18"/>
      <c r="MY23" s="19">
        <f t="shared" si="51"/>
        <v>0</v>
      </c>
      <c r="NA23" s="2"/>
      <c r="NB23" s="2"/>
      <c r="NC23" s="17"/>
      <c r="ND23" s="8"/>
      <c r="NE23" s="18"/>
      <c r="NF23" s="19">
        <f t="shared" si="52"/>
        <v>0</v>
      </c>
      <c r="NH23" s="366">
        <v>41328</v>
      </c>
      <c r="NI23" s="2" t="s">
        <v>2447</v>
      </c>
      <c r="NJ23" s="17">
        <v>703</v>
      </c>
      <c r="NK23" s="366">
        <v>41328</v>
      </c>
      <c r="NL23" s="18">
        <v>703</v>
      </c>
      <c r="NM23" s="19">
        <f t="shared" si="53"/>
        <v>0</v>
      </c>
      <c r="NO23" s="577"/>
      <c r="NP23" s="78"/>
      <c r="NQ23" s="30"/>
      <c r="NR23" s="8"/>
      <c r="NS23" s="18"/>
      <c r="NT23" s="19">
        <f t="shared" si="54"/>
        <v>0</v>
      </c>
      <c r="NV23" s="8"/>
      <c r="NW23" s="78"/>
      <c r="NX23" s="30"/>
      <c r="NY23" s="8"/>
      <c r="NZ23" s="18"/>
      <c r="OA23" s="19">
        <f t="shared" si="55"/>
        <v>1712</v>
      </c>
      <c r="OC23" s="8"/>
      <c r="OD23" s="2"/>
      <c r="OE23" s="17"/>
      <c r="OF23" s="8"/>
      <c r="OG23" s="18"/>
      <c r="OH23" s="19">
        <f t="shared" si="56"/>
        <v>0</v>
      </c>
      <c r="OJ23" s="8"/>
      <c r="OK23" s="2"/>
      <c r="OL23" s="17"/>
      <c r="OM23" s="8"/>
      <c r="ON23" s="18"/>
      <c r="OO23" s="19">
        <f t="shared" si="57"/>
        <v>0</v>
      </c>
      <c r="OQ23" s="143"/>
      <c r="OR23" s="78"/>
      <c r="OS23" s="30"/>
      <c r="OT23" s="143"/>
      <c r="OU23" s="30"/>
      <c r="OV23" s="19">
        <f t="shared" si="58"/>
        <v>0</v>
      </c>
      <c r="OX23" s="143"/>
      <c r="OY23" s="78"/>
      <c r="OZ23" s="30"/>
      <c r="PA23" s="143"/>
      <c r="PB23" s="30"/>
      <c r="PC23" s="19">
        <f t="shared" si="59"/>
        <v>0</v>
      </c>
      <c r="PE23" s="8"/>
      <c r="PF23" s="145"/>
      <c r="PG23" s="17"/>
      <c r="PH23" s="8"/>
      <c r="PI23" s="18"/>
      <c r="PJ23" s="19">
        <f t="shared" si="60"/>
        <v>0</v>
      </c>
      <c r="PM23" s="37"/>
      <c r="PN23" s="1003"/>
      <c r="PO23" s="1016"/>
      <c r="PP23" s="30"/>
      <c r="PQ23" s="45">
        <f t="shared" si="61"/>
        <v>22956.84</v>
      </c>
      <c r="PS23" s="2"/>
      <c r="PT23" s="2"/>
      <c r="PU23" s="17"/>
      <c r="PV23" s="8"/>
      <c r="PW23" s="18"/>
      <c r="PX23" s="19">
        <f t="shared" si="62"/>
        <v>0</v>
      </c>
      <c r="PZ23" s="577"/>
      <c r="QA23" s="145"/>
      <c r="QB23" s="17"/>
      <c r="QC23" s="8"/>
      <c r="QD23" s="18"/>
      <c r="QE23" s="19">
        <f t="shared" si="63"/>
        <v>0</v>
      </c>
      <c r="QG23" s="8"/>
      <c r="QH23" s="148"/>
      <c r="QI23" s="17"/>
      <c r="QJ23" s="8"/>
      <c r="QK23" s="18"/>
      <c r="QL23" s="19">
        <f t="shared" si="64"/>
        <v>0</v>
      </c>
      <c r="QN23" s="2"/>
      <c r="QO23" s="2"/>
      <c r="QP23" s="17"/>
      <c r="QQ23" s="8"/>
      <c r="QR23" s="18"/>
      <c r="QS23" s="19">
        <f t="shared" si="65"/>
        <v>0</v>
      </c>
      <c r="QU23" s="2"/>
      <c r="QV23" s="2"/>
      <c r="QW23" s="17"/>
      <c r="QX23" s="8"/>
      <c r="QY23" s="18"/>
      <c r="QZ23" s="19">
        <f t="shared" si="66"/>
        <v>0</v>
      </c>
      <c r="RB23" s="2"/>
      <c r="RC23" s="2"/>
      <c r="RD23" s="17"/>
      <c r="RE23" s="8"/>
      <c r="RF23" s="18"/>
      <c r="RG23" s="19">
        <f t="shared" si="67"/>
        <v>0</v>
      </c>
      <c r="RI23" s="793"/>
      <c r="RJ23" s="793"/>
      <c r="RK23" s="794"/>
      <c r="RL23" s="807"/>
      <c r="RM23" s="814"/>
      <c r="RN23" s="811">
        <f t="shared" si="68"/>
        <v>0</v>
      </c>
      <c r="RP23" s="2"/>
      <c r="RQ23" s="2"/>
      <c r="RR23" s="17"/>
      <c r="RS23" s="8"/>
      <c r="RT23" s="18"/>
      <c r="RU23" s="19">
        <f t="shared" si="69"/>
        <v>0</v>
      </c>
      <c r="RW23" s="8">
        <v>41319</v>
      </c>
      <c r="RX23" s="2" t="s">
        <v>2448</v>
      </c>
      <c r="RY23" s="17">
        <v>4910.5</v>
      </c>
      <c r="RZ23" s="8">
        <v>41319</v>
      </c>
      <c r="SA23" s="18">
        <v>4910.5</v>
      </c>
      <c r="SB23" s="19">
        <f t="shared" si="70"/>
        <v>0</v>
      </c>
      <c r="SD23" s="366"/>
      <c r="SH23" s="3"/>
      <c r="SI23" s="45">
        <f t="shared" si="71"/>
        <v>0</v>
      </c>
      <c r="SK23" s="8"/>
      <c r="SL23" s="39"/>
      <c r="SM23" s="18"/>
      <c r="SN23" s="8"/>
      <c r="SO23" s="18"/>
      <c r="SP23" s="19">
        <f t="shared" si="72"/>
        <v>1125.5</v>
      </c>
      <c r="SR23" s="8"/>
      <c r="SS23" s="39"/>
      <c r="ST23" s="18"/>
      <c r="SU23" s="8"/>
      <c r="SV23" s="18"/>
      <c r="SW23" s="19">
        <f t="shared" si="73"/>
        <v>0</v>
      </c>
      <c r="SY23" s="2"/>
      <c r="SZ23" s="2"/>
      <c r="TA23" s="17"/>
      <c r="TB23" s="8"/>
      <c r="TC23" s="18"/>
      <c r="TD23" s="19">
        <f t="shared" si="74"/>
        <v>19638</v>
      </c>
      <c r="TF23" s="2"/>
      <c r="TG23" s="2"/>
      <c r="TH23" s="17"/>
      <c r="TI23" s="8"/>
      <c r="TJ23" s="18"/>
      <c r="TK23" s="19">
        <f t="shared" si="75"/>
        <v>0</v>
      </c>
      <c r="TM23" s="143"/>
      <c r="TN23" s="37"/>
      <c r="TO23" s="30"/>
      <c r="TP23" s="143"/>
      <c r="TQ23" s="30"/>
      <c r="TR23" s="19">
        <f t="shared" si="76"/>
        <v>160</v>
      </c>
      <c r="TT23" s="143"/>
      <c r="TU23" s="37"/>
      <c r="TV23" s="30"/>
      <c r="TW23" s="143"/>
      <c r="TX23" s="30"/>
      <c r="TY23" s="19">
        <f t="shared" si="77"/>
        <v>0</v>
      </c>
      <c r="UA23" s="143"/>
      <c r="UB23" s="37"/>
      <c r="UC23" s="44"/>
      <c r="UD23" s="143"/>
      <c r="UE23" s="30"/>
      <c r="UF23" s="19">
        <f t="shared" si="78"/>
        <v>0</v>
      </c>
      <c r="UH23" s="143"/>
      <c r="UI23" s="37"/>
      <c r="UJ23" s="44"/>
      <c r="UK23" s="143"/>
      <c r="UL23" s="30"/>
      <c r="UM23" s="19">
        <f t="shared" si="79"/>
        <v>0</v>
      </c>
      <c r="UO23" s="143"/>
      <c r="UP23" s="37"/>
      <c r="UQ23" s="44"/>
      <c r="UR23" s="143"/>
      <c r="US23" s="30"/>
      <c r="UT23" s="19">
        <f t="shared" si="80"/>
        <v>7013</v>
      </c>
      <c r="UV23" s="143"/>
      <c r="UW23" s="78"/>
      <c r="UX23" s="30"/>
      <c r="UY23" s="143"/>
      <c r="UZ23" s="30"/>
      <c r="VA23" s="19">
        <f t="shared" si="81"/>
        <v>0</v>
      </c>
      <c r="VC23" s="143"/>
      <c r="VD23" s="78"/>
      <c r="VE23" s="30"/>
      <c r="VF23" s="143"/>
      <c r="VG23" s="30"/>
      <c r="VH23" s="19">
        <f t="shared" si="82"/>
        <v>0</v>
      </c>
      <c r="VJ23" s="368">
        <v>41325</v>
      </c>
      <c r="VK23" s="78" t="s">
        <v>2449</v>
      </c>
      <c r="VL23" s="30">
        <v>2373</v>
      </c>
      <c r="VM23" s="368">
        <v>41326</v>
      </c>
      <c r="VN23" s="30">
        <v>2373</v>
      </c>
      <c r="VO23" s="19">
        <f t="shared" si="83"/>
        <v>-0.1999999999998181</v>
      </c>
      <c r="VQ23" s="143"/>
      <c r="VR23" s="78"/>
      <c r="VS23" s="30"/>
      <c r="VT23" s="143"/>
      <c r="VU23" s="30"/>
      <c r="VV23" s="19">
        <f t="shared" si="84"/>
        <v>0</v>
      </c>
      <c r="VX23" s="143"/>
      <c r="VY23" s="27"/>
      <c r="VZ23" s="25"/>
      <c r="WA23" s="53"/>
      <c r="WB23" s="176"/>
      <c r="WC23" s="45">
        <f t="shared" si="85"/>
        <v>0</v>
      </c>
      <c r="WE23" s="2"/>
      <c r="WF23" s="2"/>
      <c r="WG23" s="17"/>
      <c r="WH23" s="8"/>
      <c r="WI23" s="18"/>
      <c r="WJ23" s="19">
        <f t="shared" si="86"/>
        <v>0</v>
      </c>
      <c r="WL23" s="2"/>
      <c r="WM23" s="2"/>
      <c r="WN23" s="17"/>
      <c r="WO23" s="8"/>
      <c r="WP23" s="18"/>
      <c r="WQ23" s="19">
        <f t="shared" si="87"/>
        <v>0</v>
      </c>
      <c r="WS23" s="8"/>
      <c r="WT23" s="2"/>
      <c r="WU23" s="17"/>
      <c r="WV23" s="8"/>
      <c r="WW23" s="18"/>
      <c r="WX23" s="19">
        <f t="shared" si="143"/>
        <v>0</v>
      </c>
      <c r="WZ23" s="8"/>
      <c r="XA23" s="148"/>
      <c r="XB23" s="17"/>
      <c r="XC23" s="8"/>
      <c r="XD23" s="18"/>
      <c r="XE23" s="19">
        <f t="shared" si="89"/>
        <v>0</v>
      </c>
      <c r="XG23" s="2"/>
      <c r="XH23" s="2"/>
      <c r="XI23" s="17"/>
      <c r="XJ23" s="8"/>
      <c r="XK23" s="18"/>
      <c r="XL23" s="19">
        <f t="shared" si="139"/>
        <v>0</v>
      </c>
      <c r="XN23" s="2"/>
      <c r="XO23" s="2"/>
      <c r="XP23" s="17"/>
      <c r="XQ23" s="8"/>
      <c r="XR23" s="18"/>
      <c r="XS23" s="19">
        <f t="shared" si="91"/>
        <v>0</v>
      </c>
      <c r="XU23" s="8"/>
      <c r="XV23" s="2"/>
      <c r="XW23" s="17"/>
      <c r="XX23" s="8"/>
      <c r="XY23" s="18"/>
      <c r="XZ23" s="19">
        <f t="shared" si="92"/>
        <v>0</v>
      </c>
      <c r="YB23" s="577">
        <v>41319</v>
      </c>
      <c r="YC23" s="148" t="s">
        <v>2450</v>
      </c>
      <c r="YD23" s="17">
        <v>2548</v>
      </c>
      <c r="YE23" s="577">
        <v>41319</v>
      </c>
      <c r="YF23" s="18">
        <v>2548</v>
      </c>
      <c r="YG23" s="19">
        <f t="shared" si="93"/>
        <v>5626</v>
      </c>
      <c r="YI23" s="577"/>
      <c r="YK23" s="17"/>
      <c r="YL23" s="366"/>
      <c r="YM23" s="18"/>
      <c r="YN23" s="19">
        <f t="shared" si="94"/>
        <v>0</v>
      </c>
      <c r="YP23" s="366"/>
      <c r="YQ23" s="2"/>
      <c r="YR23" s="17"/>
      <c r="YS23" s="577"/>
      <c r="YT23" s="18"/>
      <c r="YU23" s="19">
        <f t="shared" si="95"/>
        <v>0</v>
      </c>
      <c r="YW23" s="2"/>
      <c r="YX23" s="2"/>
      <c r="YY23" s="17"/>
      <c r="YZ23" s="8"/>
      <c r="ZA23" s="18"/>
      <c r="ZB23" s="19">
        <f t="shared" si="96"/>
        <v>0</v>
      </c>
      <c r="ZD23" s="2"/>
      <c r="ZE23" s="2"/>
      <c r="ZF23" s="17"/>
      <c r="ZG23" s="8"/>
      <c r="ZH23" s="18"/>
      <c r="ZI23" s="19">
        <f t="shared" si="97"/>
        <v>0</v>
      </c>
      <c r="ZK23" s="793"/>
      <c r="ZL23" s="793"/>
      <c r="ZM23" s="794"/>
      <c r="ZN23" s="807"/>
      <c r="ZO23" s="814"/>
      <c r="ZP23" s="811">
        <f t="shared" si="98"/>
        <v>0</v>
      </c>
      <c r="ZR23" s="2"/>
      <c r="ZS23" s="2"/>
      <c r="ZT23" s="17"/>
      <c r="ZU23" s="8"/>
      <c r="ZV23" s="18"/>
      <c r="ZW23" s="19">
        <f t="shared" si="99"/>
        <v>0</v>
      </c>
      <c r="ZY23" s="2"/>
      <c r="ZZ23" s="2"/>
      <c r="AAA23" s="17"/>
      <c r="AAB23" s="8"/>
      <c r="AAC23" s="18"/>
      <c r="AAD23" s="19">
        <f t="shared" si="100"/>
        <v>0</v>
      </c>
      <c r="AAF23" s="2"/>
      <c r="AAG23" s="2"/>
      <c r="AAH23" s="17"/>
      <c r="AAI23" s="8"/>
      <c r="AAJ23" s="18"/>
      <c r="AAK23" s="19">
        <f t="shared" si="101"/>
        <v>0</v>
      </c>
      <c r="AAM23" s="368">
        <v>41323</v>
      </c>
      <c r="AAN23" s="27" t="s">
        <v>2451</v>
      </c>
      <c r="AAO23" s="25">
        <v>862.5</v>
      </c>
      <c r="AAP23" s="386">
        <v>41323</v>
      </c>
      <c r="AAQ23" s="30">
        <v>862.5</v>
      </c>
      <c r="AAR23" s="19">
        <f t="shared" si="102"/>
        <v>-307.60000000000036</v>
      </c>
      <c r="AAT23" s="143">
        <v>41309</v>
      </c>
      <c r="AAU23" s="27" t="s">
        <v>2452</v>
      </c>
      <c r="AAV23" s="25">
        <v>1380</v>
      </c>
      <c r="AAW23" s="54">
        <v>41324</v>
      </c>
      <c r="AAX23" s="30">
        <v>1380</v>
      </c>
      <c r="AAY23" s="19">
        <f t="shared" si="103"/>
        <v>7</v>
      </c>
      <c r="ABA23" s="143"/>
      <c r="ABB23" s="27"/>
      <c r="ABC23" s="25"/>
      <c r="ABD23" s="313"/>
      <c r="ABE23" s="18"/>
      <c r="ABF23" s="19">
        <f t="shared" si="104"/>
        <v>22087</v>
      </c>
      <c r="ABH23" s="2"/>
      <c r="ABI23" s="2"/>
      <c r="ABJ23" s="17"/>
      <c r="ABK23" s="8"/>
      <c r="ABL23" s="18"/>
      <c r="ABM23" s="19">
        <f t="shared" si="105"/>
        <v>0</v>
      </c>
      <c r="ABO23" s="2"/>
      <c r="ABP23" s="2"/>
      <c r="ABQ23" s="17"/>
      <c r="ABR23" s="8"/>
      <c r="ABS23" s="18"/>
      <c r="ABT23" s="19">
        <f t="shared" si="106"/>
        <v>0</v>
      </c>
      <c r="ABV23" s="2"/>
      <c r="ABW23" s="2"/>
      <c r="ABX23" s="17"/>
      <c r="ABY23" s="8"/>
      <c r="ABZ23" s="18"/>
      <c r="ACA23" s="19">
        <f t="shared" si="107"/>
        <v>0</v>
      </c>
      <c r="ACC23" s="2"/>
      <c r="ACD23" s="2"/>
      <c r="ACE23" s="17"/>
      <c r="ACF23" s="8"/>
      <c r="ACG23" s="18"/>
      <c r="ACH23" s="19">
        <f t="shared" si="108"/>
        <v>0</v>
      </c>
      <c r="ACJ23" s="2"/>
      <c r="ACK23" s="2"/>
      <c r="ACL23" s="17"/>
      <c r="ACM23" s="8"/>
      <c r="ACN23" s="18"/>
      <c r="ACO23" s="19">
        <f t="shared" si="109"/>
        <v>0</v>
      </c>
      <c r="ACQ23" s="2"/>
      <c r="ACR23" s="2"/>
      <c r="ACS23" s="17"/>
      <c r="ACT23" s="8"/>
      <c r="ACU23" s="18"/>
      <c r="ACV23" s="19">
        <f t="shared" si="110"/>
        <v>0</v>
      </c>
      <c r="ACX23" s="2"/>
      <c r="ACY23" s="2"/>
      <c r="ACZ23" s="17"/>
      <c r="ADA23" s="8"/>
      <c r="ADB23" s="18"/>
      <c r="ADC23" s="19">
        <f t="shared" si="111"/>
        <v>0</v>
      </c>
      <c r="ADE23" s="2"/>
      <c r="ADF23" s="2"/>
      <c r="ADG23" s="17"/>
      <c r="ADH23" s="8"/>
      <c r="ADI23" s="18"/>
      <c r="ADJ23" s="19">
        <f t="shared" si="112"/>
        <v>0</v>
      </c>
      <c r="ADL23" s="8">
        <v>41302</v>
      </c>
      <c r="ADM23" s="2" t="s">
        <v>2453</v>
      </c>
      <c r="ADN23" s="17">
        <v>690.5</v>
      </c>
      <c r="ADO23" s="8"/>
      <c r="ADP23" s="24"/>
      <c r="ADQ23" s="19">
        <f t="shared" si="113"/>
        <v>15543.9</v>
      </c>
      <c r="ADS23" s="575"/>
      <c r="ADT23" s="27"/>
      <c r="ADU23" s="30"/>
      <c r="ADV23" s="143"/>
      <c r="ADW23" s="30"/>
      <c r="ADX23" s="19">
        <f t="shared" si="114"/>
        <v>0</v>
      </c>
      <c r="ADZ23" s="8"/>
      <c r="AEA23" s="2"/>
      <c r="AEB23" s="93"/>
      <c r="AEC23" s="74"/>
      <c r="AED23" s="86"/>
      <c r="AEE23" s="19">
        <f t="shared" si="115"/>
        <v>12300.5</v>
      </c>
      <c r="AEG23" s="2"/>
      <c r="AEH23" s="2"/>
      <c r="AEI23" s="17"/>
      <c r="AEJ23" s="8"/>
      <c r="AEK23" s="18"/>
      <c r="AEL23" s="19">
        <f t="shared" si="116"/>
        <v>-209652.6</v>
      </c>
      <c r="AEN23" s="8"/>
      <c r="AEO23" s="2"/>
      <c r="AEP23" s="17"/>
      <c r="AEQ23" s="8"/>
      <c r="AER23" s="18"/>
      <c r="AES23" s="19">
        <f t="shared" si="117"/>
        <v>0</v>
      </c>
      <c r="AEU23" s="34"/>
      <c r="AEV23" s="2"/>
      <c r="AEW23" s="17"/>
      <c r="AEX23" s="8"/>
      <c r="AEY23" s="18"/>
      <c r="AEZ23" s="19">
        <f t="shared" si="118"/>
        <v>2689.6</v>
      </c>
      <c r="AFB23" s="2"/>
      <c r="AFC23" s="2"/>
      <c r="AFD23" s="17"/>
      <c r="AFE23" s="8"/>
      <c r="AFF23" s="18"/>
      <c r="AFG23" s="19">
        <f t="shared" si="119"/>
        <v>6938</v>
      </c>
      <c r="AFI23" s="368"/>
      <c r="AFJ23" s="2"/>
      <c r="AFK23" s="17"/>
      <c r="AFL23" s="366"/>
      <c r="AFM23" s="18"/>
      <c r="AFN23" s="19">
        <f t="shared" si="120"/>
        <v>0</v>
      </c>
      <c r="AFP23" s="368"/>
      <c r="AFQ23" s="2"/>
      <c r="AFR23" s="17"/>
      <c r="AFS23" s="366"/>
      <c r="AFT23" s="18"/>
      <c r="AFU23" s="19">
        <f t="shared" si="121"/>
        <v>0</v>
      </c>
      <c r="AFW23" s="8"/>
      <c r="AFX23" s="2"/>
      <c r="AFY23" s="403"/>
      <c r="AFZ23" s="8"/>
      <c r="AGA23" s="18"/>
      <c r="AGB23" s="19">
        <f t="shared" si="122"/>
        <v>0</v>
      </c>
      <c r="AGD23" s="8"/>
      <c r="AGE23" s="2"/>
      <c r="AGF23" s="403"/>
      <c r="AGG23" s="8"/>
      <c r="AGH23" s="18"/>
      <c r="AGI23" s="19">
        <f t="shared" si="123"/>
        <v>0</v>
      </c>
      <c r="AGK23" s="368">
        <v>41324</v>
      </c>
      <c r="AGL23" s="2" t="s">
        <v>2454</v>
      </c>
      <c r="AGM23" s="403">
        <v>708.5</v>
      </c>
      <c r="AGN23" s="959">
        <v>41324</v>
      </c>
      <c r="AGO23" s="848">
        <v>708.5</v>
      </c>
      <c r="AGP23" s="19">
        <f t="shared" si="124"/>
        <v>0</v>
      </c>
      <c r="AGR23" s="368"/>
      <c r="AGS23" s="2"/>
      <c r="AGT23" s="403"/>
      <c r="AGU23" s="8"/>
      <c r="AGV23" s="18"/>
      <c r="AGW23" s="19">
        <f t="shared" si="125"/>
        <v>0</v>
      </c>
      <c r="AGY23" s="2"/>
      <c r="AGZ23" s="2"/>
      <c r="AHA23" s="351"/>
      <c r="AHB23" s="8"/>
      <c r="AHC23" s="18"/>
      <c r="AHD23" s="19">
        <f t="shared" si="126"/>
        <v>0</v>
      </c>
      <c r="AHF23" s="2"/>
      <c r="AHG23" s="2"/>
      <c r="AHH23" s="351"/>
      <c r="AHI23" s="8"/>
      <c r="AHJ23" s="18"/>
      <c r="AHK23" s="19">
        <f t="shared" si="127"/>
        <v>0</v>
      </c>
      <c r="AHM23" s="2"/>
      <c r="AHN23" s="2"/>
      <c r="AHO23" s="351"/>
      <c r="AHP23" s="8"/>
      <c r="AHQ23" s="18"/>
      <c r="AHR23" s="19">
        <f t="shared" si="128"/>
        <v>6356.5</v>
      </c>
      <c r="AHT23" s="2"/>
      <c r="AHU23" s="2"/>
      <c r="AHV23" s="17"/>
      <c r="AHW23" s="8"/>
      <c r="AHX23" s="18"/>
      <c r="AHY23" s="19">
        <f t="shared" si="129"/>
        <v>0</v>
      </c>
      <c r="AIA23" s="2"/>
      <c r="AIB23" s="2"/>
      <c r="AIC23" s="17"/>
      <c r="AID23" s="8"/>
      <c r="AIE23" s="18"/>
      <c r="AIF23" s="19">
        <f t="shared" si="130"/>
        <v>0</v>
      </c>
      <c r="AIH23" s="2"/>
      <c r="AII23" s="2"/>
      <c r="AIJ23" s="351"/>
      <c r="AIK23" s="8"/>
      <c r="AIL23" s="18"/>
      <c r="AIM23" s="19">
        <f t="shared" si="131"/>
        <v>0</v>
      </c>
    </row>
    <row r="24" spans="1:923">
      <c r="A24" s="2"/>
      <c r="B24" s="2"/>
      <c r="C24" s="17"/>
      <c r="D24" s="8"/>
      <c r="E24" s="18"/>
      <c r="F24" s="19">
        <f t="shared" si="0"/>
        <v>6630</v>
      </c>
      <c r="H24" s="2"/>
      <c r="I24" s="2"/>
      <c r="J24" s="17"/>
      <c r="K24" s="8"/>
      <c r="L24" s="18"/>
      <c r="M24" s="19">
        <f t="shared" si="1"/>
        <v>0</v>
      </c>
      <c r="P24" s="2"/>
      <c r="Q24" s="17"/>
      <c r="R24" s="8"/>
      <c r="S24" s="18"/>
      <c r="T24" s="19">
        <f t="shared" si="2"/>
        <v>7539</v>
      </c>
      <c r="V24" s="8"/>
      <c r="W24" s="2"/>
      <c r="X24" s="17"/>
      <c r="Y24" s="8"/>
      <c r="Z24" s="18"/>
      <c r="AA24" s="19">
        <f t="shared" si="3"/>
        <v>1255</v>
      </c>
      <c r="AC24" s="8"/>
      <c r="AD24" s="2"/>
      <c r="AE24" s="17"/>
      <c r="AF24" s="8"/>
      <c r="AG24" s="18"/>
      <c r="AH24" s="19">
        <f t="shared" si="4"/>
        <v>0</v>
      </c>
      <c r="AJ24" s="8"/>
      <c r="AK24" s="39"/>
      <c r="AL24" s="30"/>
      <c r="AM24" s="143"/>
      <c r="AN24" s="30"/>
      <c r="AO24" s="19">
        <f t="shared" si="5"/>
        <v>14526.099999999999</v>
      </c>
      <c r="AQ24" s="575">
        <v>41020</v>
      </c>
      <c r="AR24" s="27" t="s">
        <v>2455</v>
      </c>
      <c r="AS24" s="553"/>
      <c r="AT24" s="1019" t="s">
        <v>2456</v>
      </c>
      <c r="AU24" s="30"/>
      <c r="AV24" s="19">
        <f t="shared" si="6"/>
        <v>24058.04</v>
      </c>
      <c r="AX24" s="27"/>
      <c r="AY24" s="27"/>
      <c r="AZ24" s="25"/>
      <c r="BA24" s="143"/>
      <c r="BB24" s="30"/>
      <c r="BC24" s="19">
        <f t="shared" si="7"/>
        <v>0</v>
      </c>
      <c r="BE24" s="575"/>
      <c r="BF24" s="27"/>
      <c r="BG24" s="25"/>
      <c r="BH24" s="143"/>
      <c r="BI24" s="30"/>
      <c r="BJ24" s="19">
        <f t="shared" si="8"/>
        <v>3954.6</v>
      </c>
      <c r="BL24" s="8"/>
      <c r="BM24" s="2"/>
      <c r="BN24" s="17"/>
      <c r="BO24" s="959"/>
      <c r="BP24" s="18"/>
      <c r="BQ24" s="19">
        <f t="shared" si="9"/>
        <v>13283.5</v>
      </c>
      <c r="BS24" s="8"/>
      <c r="BT24" s="2"/>
      <c r="BU24" s="17"/>
      <c r="BV24" s="8"/>
      <c r="BW24" s="18"/>
      <c r="BX24" s="19">
        <f t="shared" si="10"/>
        <v>0</v>
      </c>
      <c r="BZ24" s="8"/>
      <c r="CA24" s="2"/>
      <c r="CB24" s="351"/>
      <c r="CC24" s="8"/>
      <c r="CD24" s="18"/>
      <c r="CE24" s="19">
        <f t="shared" si="137"/>
        <v>0</v>
      </c>
      <c r="CG24" s="8"/>
      <c r="CH24" s="2"/>
      <c r="CI24" s="17"/>
      <c r="CJ24" s="8"/>
      <c r="CK24" s="18"/>
      <c r="CL24" s="19">
        <f t="shared" si="140"/>
        <v>0</v>
      </c>
      <c r="CN24" s="8"/>
      <c r="CO24" s="2"/>
      <c r="CP24" s="17"/>
      <c r="CQ24" s="8"/>
      <c r="CR24" s="18"/>
      <c r="CS24" s="19">
        <f t="shared" si="141"/>
        <v>0</v>
      </c>
      <c r="CU24" s="8"/>
      <c r="CV24" s="2"/>
      <c r="CW24" s="17"/>
      <c r="CX24" s="8"/>
      <c r="CY24" s="18"/>
      <c r="CZ24" s="19">
        <f t="shared" si="142"/>
        <v>0</v>
      </c>
      <c r="DB24" s="143"/>
      <c r="DC24" s="141"/>
      <c r="DD24" s="44"/>
      <c r="DE24" s="53"/>
      <c r="DF24" s="44"/>
      <c r="DG24" s="19">
        <f t="shared" si="136"/>
        <v>0</v>
      </c>
      <c r="DI24" s="8"/>
      <c r="DJ24" s="2"/>
      <c r="DK24" s="17"/>
      <c r="DL24" s="8"/>
      <c r="DM24" s="18"/>
      <c r="DN24" s="19">
        <f t="shared" si="16"/>
        <v>0</v>
      </c>
      <c r="DP24" s="8"/>
      <c r="DQ24" s="2"/>
      <c r="DR24" s="17"/>
      <c r="DS24" s="8"/>
      <c r="DT24" s="18"/>
      <c r="DU24" s="19">
        <f t="shared" si="17"/>
        <v>1368</v>
      </c>
      <c r="DW24" s="2"/>
      <c r="DX24" s="2"/>
      <c r="DY24" s="17"/>
      <c r="DZ24" s="8"/>
      <c r="EA24" s="18"/>
      <c r="EB24" s="19">
        <f t="shared" si="18"/>
        <v>0</v>
      </c>
      <c r="ED24" s="2"/>
      <c r="EE24" s="2"/>
      <c r="EF24" s="17"/>
      <c r="EG24" s="8"/>
      <c r="EH24" s="18"/>
      <c r="EI24" s="19">
        <f t="shared" si="19"/>
        <v>0</v>
      </c>
      <c r="EK24" s="2"/>
      <c r="EL24" s="2"/>
      <c r="EM24" s="17"/>
      <c r="EN24" s="8"/>
      <c r="EO24" s="18"/>
      <c r="EP24" s="19">
        <f t="shared" si="20"/>
        <v>-8.0000000000040927E-2</v>
      </c>
      <c r="ER24" s="8">
        <v>41329</v>
      </c>
      <c r="ES24" s="2" t="s">
        <v>2457</v>
      </c>
      <c r="ET24" s="17">
        <v>1110</v>
      </c>
      <c r="EU24" s="34">
        <v>41329</v>
      </c>
      <c r="EV24" s="18">
        <v>1110</v>
      </c>
      <c r="EW24" s="19">
        <f t="shared" si="21"/>
        <v>1895.4</v>
      </c>
      <c r="EY24" s="8"/>
      <c r="EZ24" s="2"/>
      <c r="FA24" s="17"/>
      <c r="FB24" s="8"/>
      <c r="FC24" s="18"/>
      <c r="FD24" s="19">
        <f t="shared" si="22"/>
        <v>0</v>
      </c>
      <c r="FF24" s="2"/>
      <c r="FG24" s="2"/>
      <c r="FH24" s="17"/>
      <c r="FI24" s="8"/>
      <c r="FJ24" s="18"/>
      <c r="FK24" s="19">
        <f t="shared" si="23"/>
        <v>5020</v>
      </c>
      <c r="FM24" s="8"/>
      <c r="FN24" s="2"/>
      <c r="FO24" s="17"/>
      <c r="FP24" s="8"/>
      <c r="FQ24" s="18"/>
      <c r="FR24" s="115">
        <f t="shared" si="24"/>
        <v>0</v>
      </c>
      <c r="FT24" s="807"/>
      <c r="FU24" s="793"/>
      <c r="FV24" s="794"/>
      <c r="FW24" s="807"/>
      <c r="FX24" s="814"/>
      <c r="FY24" s="1008">
        <f t="shared" si="25"/>
        <v>0</v>
      </c>
      <c r="GA24" s="53">
        <v>41329</v>
      </c>
      <c r="GB24" s="72" t="s">
        <v>2458</v>
      </c>
      <c r="GC24" s="25">
        <v>611.5</v>
      </c>
      <c r="GD24" s="143">
        <v>41330</v>
      </c>
      <c r="GE24" s="30">
        <v>611.5</v>
      </c>
      <c r="GF24" s="19">
        <f t="shared" si="26"/>
        <v>0</v>
      </c>
      <c r="GH24" s="53"/>
      <c r="GI24" s="141"/>
      <c r="GJ24" s="25"/>
      <c r="GK24" s="143"/>
      <c r="GL24" s="30"/>
      <c r="GM24" s="19">
        <f t="shared" si="27"/>
        <v>0</v>
      </c>
      <c r="GO24" s="53"/>
      <c r="GP24" s="141"/>
      <c r="GQ24" s="25"/>
      <c r="GR24" s="143"/>
      <c r="GS24" s="30"/>
      <c r="GT24" s="19">
        <f t="shared" si="28"/>
        <v>0</v>
      </c>
      <c r="GV24" s="53"/>
      <c r="GW24" s="141"/>
      <c r="GX24" s="25"/>
      <c r="GY24" s="143"/>
      <c r="GZ24" s="30"/>
      <c r="HA24" s="19">
        <f t="shared" si="29"/>
        <v>0</v>
      </c>
      <c r="HC24" s="8"/>
      <c r="HD24" s="2"/>
      <c r="HE24" s="17"/>
      <c r="HF24" s="8"/>
      <c r="HG24" s="18"/>
      <c r="HH24" s="19">
        <f t="shared" si="30"/>
        <v>0</v>
      </c>
      <c r="HJ24" s="8"/>
      <c r="HK24" s="2"/>
      <c r="HL24" s="17"/>
      <c r="HM24" s="8"/>
      <c r="HN24" s="18"/>
      <c r="HO24" s="19">
        <f t="shared" si="31"/>
        <v>0</v>
      </c>
      <c r="HQ24" s="8"/>
      <c r="HR24" s="2"/>
      <c r="HS24" s="17"/>
      <c r="HT24" s="8"/>
      <c r="HU24" s="18"/>
      <c r="HV24" s="19">
        <f t="shared" si="32"/>
        <v>0</v>
      </c>
      <c r="HX24" s="8"/>
      <c r="HY24" s="2"/>
      <c r="HZ24" s="17"/>
      <c r="IA24" s="8"/>
      <c r="IB24" s="18"/>
      <c r="IC24" s="19">
        <f t="shared" si="33"/>
        <v>0</v>
      </c>
      <c r="IE24" s="366"/>
      <c r="IF24" s="2"/>
      <c r="IG24" s="17"/>
      <c r="IH24" s="8"/>
      <c r="II24" s="18"/>
      <c r="IJ24" s="19">
        <f t="shared" si="34"/>
        <v>0</v>
      </c>
      <c r="IL24" s="655"/>
      <c r="IM24" s="2"/>
      <c r="IN24" s="17"/>
      <c r="IO24" s="8"/>
      <c r="IP24" s="18"/>
      <c r="IQ24" s="19">
        <f t="shared" si="138"/>
        <v>22352.5</v>
      </c>
      <c r="IS24" s="8"/>
      <c r="IT24" s="2"/>
      <c r="IU24" s="17"/>
      <c r="IV24" s="8"/>
      <c r="IW24" s="18"/>
      <c r="IX24" s="45">
        <f t="shared" si="36"/>
        <v>0</v>
      </c>
      <c r="IZ24" s="8"/>
      <c r="JA24" s="2"/>
      <c r="JB24" s="17"/>
      <c r="JC24" s="8"/>
      <c r="JD24" s="18"/>
      <c r="JE24" s="45">
        <f t="shared" si="37"/>
        <v>0</v>
      </c>
      <c r="JG24" s="8"/>
      <c r="JH24" s="2"/>
      <c r="JI24" s="17"/>
      <c r="JJ24" s="8"/>
      <c r="JK24" s="18"/>
      <c r="JL24" s="45">
        <f t="shared" si="38"/>
        <v>0</v>
      </c>
      <c r="JN24" s="2"/>
      <c r="JO24" s="2"/>
      <c r="JP24" s="17"/>
      <c r="JQ24" s="18"/>
      <c r="JR24" s="18"/>
      <c r="JS24" s="19">
        <f t="shared" si="39"/>
        <v>0</v>
      </c>
      <c r="JU24" s="2"/>
      <c r="JV24" s="2"/>
      <c r="JW24" s="17"/>
      <c r="JX24" s="18"/>
      <c r="JY24" s="18"/>
      <c r="JZ24" s="19">
        <f t="shared" si="40"/>
        <v>0</v>
      </c>
      <c r="KB24" s="8">
        <v>41323</v>
      </c>
      <c r="KC24" s="2" t="s">
        <v>2459</v>
      </c>
      <c r="KD24" s="17">
        <v>1581</v>
      </c>
      <c r="KE24" s="1020">
        <v>41324</v>
      </c>
      <c r="KF24" s="18">
        <v>1581</v>
      </c>
      <c r="KG24" s="19">
        <f t="shared" si="41"/>
        <v>0</v>
      </c>
      <c r="KI24" s="8"/>
      <c r="KJ24" s="2"/>
      <c r="KK24" s="17"/>
      <c r="KL24" s="1020"/>
      <c r="KM24" s="18"/>
      <c r="KN24" s="19">
        <f t="shared" si="42"/>
        <v>669.5</v>
      </c>
      <c r="KP24" s="2"/>
      <c r="KQ24" s="2"/>
      <c r="KR24" s="17"/>
      <c r="KS24" s="8"/>
      <c r="KT24" s="18"/>
      <c r="KU24" s="19">
        <f t="shared" si="43"/>
        <v>0</v>
      </c>
      <c r="KW24" s="8"/>
      <c r="KX24" s="2"/>
      <c r="KY24" s="17"/>
      <c r="KZ24" s="8"/>
      <c r="LA24" s="18"/>
      <c r="LB24" s="19">
        <f t="shared" si="44"/>
        <v>0</v>
      </c>
      <c r="LD24" s="2"/>
      <c r="LE24" s="2"/>
      <c r="LF24" s="17"/>
      <c r="LG24" s="8"/>
      <c r="LH24" s="18"/>
      <c r="LI24" s="19">
        <f t="shared" si="45"/>
        <v>0</v>
      </c>
      <c r="LK24" s="2"/>
      <c r="LL24" s="2"/>
      <c r="LM24" s="17"/>
      <c r="LN24" s="8"/>
      <c r="LO24" s="18"/>
      <c r="LP24" s="19">
        <f t="shared" si="46"/>
        <v>0</v>
      </c>
      <c r="LR24" s="2"/>
      <c r="LS24" s="2"/>
      <c r="LT24" s="17"/>
      <c r="LU24" s="8"/>
      <c r="LV24" s="18"/>
      <c r="LW24" s="19">
        <f t="shared" si="47"/>
        <v>0</v>
      </c>
      <c r="LY24" s="2"/>
      <c r="LZ24" s="145"/>
      <c r="MA24" s="17"/>
      <c r="MB24" s="8"/>
      <c r="MC24" s="18"/>
      <c r="MD24" s="19">
        <f t="shared" si="48"/>
        <v>0</v>
      </c>
      <c r="MF24" s="2"/>
      <c r="MG24" s="2"/>
      <c r="MH24" s="17"/>
      <c r="MI24" s="8"/>
      <c r="MJ24" s="18"/>
      <c r="MK24" s="19">
        <f t="shared" si="49"/>
        <v>0</v>
      </c>
      <c r="MM24" s="2"/>
      <c r="MN24" s="2"/>
      <c r="MO24" s="17"/>
      <c r="MP24" s="8"/>
      <c r="MQ24" s="18"/>
      <c r="MR24" s="19">
        <f t="shared" si="50"/>
        <v>1278</v>
      </c>
      <c r="MT24" s="2"/>
      <c r="MU24" s="2"/>
      <c r="MV24" s="17"/>
      <c r="MW24" s="8"/>
      <c r="MX24" s="18"/>
      <c r="MY24" s="19">
        <f t="shared" si="51"/>
        <v>0</v>
      </c>
      <c r="NA24" s="2"/>
      <c r="NB24" s="2"/>
      <c r="NC24" s="17"/>
      <c r="ND24" s="8"/>
      <c r="NE24" s="18"/>
      <c r="NF24" s="19">
        <f t="shared" si="52"/>
        <v>0</v>
      </c>
      <c r="NH24" s="366">
        <v>41329</v>
      </c>
      <c r="NI24" s="2" t="s">
        <v>2460</v>
      </c>
      <c r="NJ24" s="17">
        <v>489.5</v>
      </c>
      <c r="NK24" s="366">
        <v>41330</v>
      </c>
      <c r="NL24" s="18">
        <v>489.5</v>
      </c>
      <c r="NM24" s="19">
        <f t="shared" si="53"/>
        <v>0</v>
      </c>
      <c r="NO24" s="577"/>
      <c r="NP24" s="43"/>
      <c r="NQ24" s="18"/>
      <c r="NR24" s="8"/>
      <c r="NS24" s="18"/>
      <c r="NT24" s="19">
        <f t="shared" si="54"/>
        <v>0</v>
      </c>
      <c r="NV24" s="8"/>
      <c r="NW24" s="43"/>
      <c r="NX24" s="18"/>
      <c r="NY24" s="8"/>
      <c r="NZ24" s="18"/>
      <c r="OA24" s="19">
        <f t="shared" si="55"/>
        <v>1712</v>
      </c>
      <c r="OC24" s="8"/>
      <c r="OD24" s="2"/>
      <c r="OE24" s="17"/>
      <c r="OF24" s="8"/>
      <c r="OG24" s="18"/>
      <c r="OH24" s="19">
        <f t="shared" si="56"/>
        <v>0</v>
      </c>
      <c r="OJ24" s="8"/>
      <c r="OK24" s="2"/>
      <c r="OL24" s="17"/>
      <c r="OM24" s="8"/>
      <c r="ON24" s="18"/>
      <c r="OO24" s="19">
        <f t="shared" si="57"/>
        <v>0</v>
      </c>
      <c r="OQ24" s="143"/>
      <c r="OR24" s="78"/>
      <c r="OS24" s="30"/>
      <c r="OT24" s="143"/>
      <c r="OU24" s="30"/>
      <c r="OV24" s="19">
        <f t="shared" si="58"/>
        <v>0</v>
      </c>
      <c r="OX24" s="143"/>
      <c r="OY24" s="78"/>
      <c r="OZ24" s="30"/>
      <c r="PA24" s="143"/>
      <c r="PB24" s="30"/>
      <c r="PC24" s="19">
        <f t="shared" si="59"/>
        <v>0</v>
      </c>
      <c r="PE24" s="8"/>
      <c r="PF24" s="145"/>
      <c r="PG24" s="17"/>
      <c r="PH24" s="8"/>
      <c r="PI24" s="18"/>
      <c r="PJ24" s="19">
        <f t="shared" si="60"/>
        <v>0</v>
      </c>
      <c r="PK24" s="40"/>
      <c r="PN24" s="1003"/>
      <c r="PO24" s="1016"/>
      <c r="PP24" s="30"/>
      <c r="PQ24" s="45">
        <f t="shared" si="61"/>
        <v>22956.84</v>
      </c>
      <c r="PS24" s="2"/>
      <c r="PT24" s="2"/>
      <c r="PU24" s="17"/>
      <c r="PV24" s="8"/>
      <c r="PW24" s="18"/>
      <c r="PX24" s="19">
        <f t="shared" si="62"/>
        <v>0</v>
      </c>
      <c r="PZ24" s="577"/>
      <c r="QA24" s="145"/>
      <c r="QB24" s="17"/>
      <c r="QC24" s="8"/>
      <c r="QD24" s="18"/>
      <c r="QE24" s="19">
        <f t="shared" si="63"/>
        <v>0</v>
      </c>
      <c r="QG24" s="8"/>
      <c r="QH24" s="148"/>
      <c r="QI24" s="17"/>
      <c r="QJ24" s="8"/>
      <c r="QK24" s="18"/>
      <c r="QL24" s="19">
        <f t="shared" si="64"/>
        <v>0</v>
      </c>
      <c r="QN24" s="2"/>
      <c r="QO24" s="2"/>
      <c r="QP24" s="17"/>
      <c r="QQ24" s="8"/>
      <c r="QR24" s="18"/>
      <c r="QS24" s="19">
        <f t="shared" si="65"/>
        <v>0</v>
      </c>
      <c r="QU24" s="2"/>
      <c r="QV24" s="2"/>
      <c r="QW24" s="17"/>
      <c r="QX24" s="8"/>
      <c r="QY24" s="18"/>
      <c r="QZ24" s="19">
        <f t="shared" si="66"/>
        <v>0</v>
      </c>
      <c r="RB24" s="2"/>
      <c r="RC24" s="2"/>
      <c r="RD24" s="17"/>
      <c r="RE24" s="8"/>
      <c r="RF24" s="18"/>
      <c r="RG24" s="19">
        <f t="shared" si="67"/>
        <v>0</v>
      </c>
      <c r="RI24" s="793"/>
      <c r="RJ24" s="793"/>
      <c r="RK24" s="794"/>
      <c r="RL24" s="807"/>
      <c r="RM24" s="814"/>
      <c r="RN24" s="811">
        <f t="shared" si="68"/>
        <v>0</v>
      </c>
      <c r="RP24" s="2"/>
      <c r="RQ24" s="2"/>
      <c r="RR24" s="17"/>
      <c r="RS24" s="8"/>
      <c r="RT24" s="18"/>
      <c r="RU24" s="19">
        <f t="shared" si="69"/>
        <v>0</v>
      </c>
      <c r="RW24" s="8">
        <v>41320</v>
      </c>
      <c r="RX24" s="2" t="s">
        <v>2461</v>
      </c>
      <c r="RY24" s="17">
        <v>6244</v>
      </c>
      <c r="RZ24" s="8">
        <v>41320</v>
      </c>
      <c r="SA24" s="18">
        <v>6244</v>
      </c>
      <c r="SB24" s="19">
        <f t="shared" si="70"/>
        <v>0</v>
      </c>
      <c r="SD24" s="366"/>
      <c r="SE24" s="37"/>
      <c r="SF24" s="30"/>
      <c r="SI24" s="45">
        <f t="shared" si="71"/>
        <v>0</v>
      </c>
      <c r="SK24" s="8"/>
      <c r="SL24" s="2"/>
      <c r="SM24" s="17"/>
      <c r="SN24" s="8"/>
      <c r="SO24" s="18"/>
      <c r="SP24" s="19">
        <f t="shared" si="72"/>
        <v>1125.5</v>
      </c>
      <c r="SR24" s="8"/>
      <c r="SS24" s="2"/>
      <c r="ST24" s="17"/>
      <c r="SU24" s="8"/>
      <c r="SV24" s="18"/>
      <c r="SW24" s="19">
        <f t="shared" si="73"/>
        <v>0</v>
      </c>
      <c r="SY24" s="2"/>
      <c r="SZ24" s="2"/>
      <c r="TA24" s="17"/>
      <c r="TB24" s="8"/>
      <c r="TC24" s="18"/>
      <c r="TD24" s="19">
        <f t="shared" si="74"/>
        <v>19638</v>
      </c>
      <c r="TF24" s="2"/>
      <c r="TG24" s="2"/>
      <c r="TH24" s="17"/>
      <c r="TI24" s="8"/>
      <c r="TJ24" s="18"/>
      <c r="TK24" s="19">
        <f t="shared" si="75"/>
        <v>0</v>
      </c>
      <c r="TM24" s="143"/>
      <c r="TN24" s="78"/>
      <c r="TO24" s="30"/>
      <c r="TP24" s="143"/>
      <c r="TQ24" s="30"/>
      <c r="TR24" s="19">
        <f t="shared" si="76"/>
        <v>160</v>
      </c>
      <c r="TT24" s="143"/>
      <c r="TU24" s="78"/>
      <c r="TV24" s="30"/>
      <c r="TW24" s="143"/>
      <c r="TX24" s="30"/>
      <c r="TY24" s="19">
        <f t="shared" si="77"/>
        <v>0</v>
      </c>
      <c r="UD24" s="8"/>
      <c r="UE24" s="18"/>
      <c r="UF24" s="19">
        <f t="shared" si="78"/>
        <v>0</v>
      </c>
      <c r="UK24" s="8"/>
      <c r="UL24" s="18"/>
      <c r="UM24" s="19">
        <f t="shared" si="79"/>
        <v>0</v>
      </c>
      <c r="UO24" s="143"/>
      <c r="UP24" s="37"/>
      <c r="UQ24" s="30"/>
      <c r="UR24" s="143"/>
      <c r="US24" s="30"/>
      <c r="UT24" s="19">
        <f t="shared" si="80"/>
        <v>7013</v>
      </c>
      <c r="UV24" s="143"/>
      <c r="UW24" s="78"/>
      <c r="UX24" s="30"/>
      <c r="UY24" s="143"/>
      <c r="UZ24" s="30"/>
      <c r="VA24" s="19">
        <f t="shared" si="81"/>
        <v>0</v>
      </c>
      <c r="VC24" s="143"/>
      <c r="VD24" s="78"/>
      <c r="VE24" s="30"/>
      <c r="VF24" s="143"/>
      <c r="VG24" s="30"/>
      <c r="VH24" s="19">
        <f t="shared" si="82"/>
        <v>0</v>
      </c>
      <c r="VJ24" s="368">
        <v>41326</v>
      </c>
      <c r="VK24" s="78" t="s">
        <v>2462</v>
      </c>
      <c r="VL24" s="30">
        <v>2212</v>
      </c>
      <c r="VM24" s="368">
        <v>41327</v>
      </c>
      <c r="VN24" s="30">
        <v>2212</v>
      </c>
      <c r="VO24" s="19">
        <f t="shared" si="83"/>
        <v>-0.1999999999998181</v>
      </c>
      <c r="VQ24" s="143"/>
      <c r="VR24" s="78"/>
      <c r="VS24" s="30"/>
      <c r="VT24" s="143"/>
      <c r="VU24" s="30"/>
      <c r="VV24" s="19">
        <f t="shared" si="84"/>
        <v>0</v>
      </c>
      <c r="VX24" s="143"/>
      <c r="VY24" s="27"/>
      <c r="VZ24" s="25"/>
      <c r="WA24" s="53"/>
      <c r="WB24" s="176"/>
      <c r="WC24" s="45">
        <f t="shared" si="85"/>
        <v>0</v>
      </c>
      <c r="WE24" s="2"/>
      <c r="WF24" s="2"/>
      <c r="WG24" s="17"/>
      <c r="WH24" s="8"/>
      <c r="WI24" s="18"/>
      <c r="WJ24" s="19">
        <f t="shared" si="86"/>
        <v>0</v>
      </c>
      <c r="WL24" s="2"/>
      <c r="WM24" s="2"/>
      <c r="WN24" s="17"/>
      <c r="WO24" s="8"/>
      <c r="WP24" s="18"/>
      <c r="WQ24" s="19">
        <f t="shared" si="87"/>
        <v>0</v>
      </c>
      <c r="WS24" s="8"/>
      <c r="WT24" s="2"/>
      <c r="WU24" s="17"/>
      <c r="WV24" s="8"/>
      <c r="WW24" s="18"/>
      <c r="WX24" s="19">
        <f t="shared" si="143"/>
        <v>0</v>
      </c>
      <c r="WZ24" s="8"/>
      <c r="XA24" s="2"/>
      <c r="XB24" s="17"/>
      <c r="XC24" s="8"/>
      <c r="XD24" s="18"/>
      <c r="XE24" s="19">
        <f t="shared" si="89"/>
        <v>0</v>
      </c>
      <c r="XG24" s="2"/>
      <c r="XH24" s="2"/>
      <c r="XI24" s="17"/>
      <c r="XJ24" s="8"/>
      <c r="XK24" s="18"/>
      <c r="XL24" s="19">
        <f t="shared" si="139"/>
        <v>0</v>
      </c>
      <c r="XN24" s="2"/>
      <c r="XO24" s="2"/>
      <c r="XP24" s="17"/>
      <c r="XQ24" s="8"/>
      <c r="XR24" s="18"/>
      <c r="XS24" s="19">
        <f t="shared" si="91"/>
        <v>0</v>
      </c>
      <c r="XU24" s="8"/>
      <c r="XV24" s="2"/>
      <c r="XW24" s="17"/>
      <c r="XX24" s="8"/>
      <c r="XY24" s="18"/>
      <c r="XZ24" s="19">
        <f t="shared" si="92"/>
        <v>0</v>
      </c>
      <c r="YB24" s="577">
        <v>41320</v>
      </c>
      <c r="YC24" s="148" t="s">
        <v>2463</v>
      </c>
      <c r="YD24" s="17">
        <v>752</v>
      </c>
      <c r="YE24" s="577">
        <v>41320</v>
      </c>
      <c r="YF24" s="18">
        <v>752</v>
      </c>
      <c r="YG24" s="19">
        <f t="shared" si="93"/>
        <v>5626</v>
      </c>
      <c r="YI24" s="577"/>
      <c r="YK24" s="17"/>
      <c r="YL24" s="366"/>
      <c r="YM24" s="18"/>
      <c r="YN24" s="19">
        <f t="shared" si="94"/>
        <v>0</v>
      </c>
      <c r="YP24" s="366"/>
      <c r="YQ24" s="2"/>
      <c r="YR24" s="17"/>
      <c r="YS24" s="577"/>
      <c r="YT24" s="18"/>
      <c r="YU24" s="19">
        <f t="shared" si="95"/>
        <v>0</v>
      </c>
      <c r="YW24" s="2"/>
      <c r="YX24" s="2"/>
      <c r="YY24" s="17"/>
      <c r="YZ24" s="8"/>
      <c r="ZA24" s="18"/>
      <c r="ZB24" s="19">
        <f t="shared" si="96"/>
        <v>0</v>
      </c>
      <c r="ZD24" s="2"/>
      <c r="ZE24" s="2"/>
      <c r="ZF24" s="17"/>
      <c r="ZG24" s="8"/>
      <c r="ZH24" s="18"/>
      <c r="ZI24" s="19">
        <f t="shared" si="97"/>
        <v>0</v>
      </c>
      <c r="ZK24" s="793"/>
      <c r="ZL24" s="793"/>
      <c r="ZM24" s="794"/>
      <c r="ZN24" s="807"/>
      <c r="ZO24" s="814"/>
      <c r="ZP24" s="811">
        <f t="shared" si="98"/>
        <v>0</v>
      </c>
      <c r="ZR24" s="2"/>
      <c r="ZS24" s="2"/>
      <c r="ZT24" s="17"/>
      <c r="ZU24" s="8"/>
      <c r="ZV24" s="18"/>
      <c r="ZW24" s="19">
        <f t="shared" si="99"/>
        <v>0</v>
      </c>
      <c r="ZY24" s="2"/>
      <c r="ZZ24" s="2"/>
      <c r="AAA24" s="17"/>
      <c r="AAB24" s="8"/>
      <c r="AAC24" s="18"/>
      <c r="AAD24" s="19">
        <f t="shared" si="100"/>
        <v>0</v>
      </c>
      <c r="AAF24" s="2"/>
      <c r="AAG24" s="2"/>
      <c r="AAH24" s="17"/>
      <c r="AAI24" s="8"/>
      <c r="AAJ24" s="18"/>
      <c r="AAK24" s="19">
        <f t="shared" si="101"/>
        <v>0</v>
      </c>
      <c r="AAM24" s="368">
        <v>41323</v>
      </c>
      <c r="AAN24" s="27" t="s">
        <v>2464</v>
      </c>
      <c r="AAO24" s="121">
        <v>934</v>
      </c>
      <c r="AAP24" s="386">
        <v>41323</v>
      </c>
      <c r="AAQ24" s="30">
        <v>934</v>
      </c>
      <c r="AAR24" s="19">
        <f t="shared" si="102"/>
        <v>-307.60000000000036</v>
      </c>
      <c r="AAT24" s="143">
        <v>41310</v>
      </c>
      <c r="AAU24" s="27" t="s">
        <v>2465</v>
      </c>
      <c r="AAV24" s="25">
        <v>1380</v>
      </c>
      <c r="AAW24" s="54">
        <v>41324</v>
      </c>
      <c r="AAX24" s="44">
        <v>1380</v>
      </c>
      <c r="AAY24" s="19">
        <f t="shared" si="103"/>
        <v>7</v>
      </c>
      <c r="ABA24" s="8"/>
      <c r="ABB24" s="2"/>
      <c r="ABC24" s="17"/>
      <c r="ABD24" s="8"/>
      <c r="ABE24" s="18"/>
      <c r="ABF24" s="19">
        <f t="shared" si="104"/>
        <v>22087</v>
      </c>
      <c r="ABH24" s="2"/>
      <c r="ABI24" s="2"/>
      <c r="ABJ24" s="17"/>
      <c r="ABK24" s="8"/>
      <c r="ABL24" s="18"/>
      <c r="ABM24" s="19">
        <f t="shared" si="105"/>
        <v>0</v>
      </c>
      <c r="ABO24" s="2"/>
      <c r="ABP24" s="2"/>
      <c r="ABQ24" s="17"/>
      <c r="ABR24" s="8"/>
      <c r="ABS24" s="18"/>
      <c r="ABT24" s="19">
        <f t="shared" si="106"/>
        <v>0</v>
      </c>
      <c r="ABV24" s="2"/>
      <c r="ABW24" s="2"/>
      <c r="ABX24" s="17"/>
      <c r="ABY24" s="8"/>
      <c r="ABZ24" s="18"/>
      <c r="ACA24" s="19">
        <f t="shared" si="107"/>
        <v>0</v>
      </c>
      <c r="ACC24" s="2"/>
      <c r="ACD24" s="2"/>
      <c r="ACE24" s="17"/>
      <c r="ACF24" s="8"/>
      <c r="ACG24" s="18"/>
      <c r="ACH24" s="19">
        <f t="shared" si="108"/>
        <v>0</v>
      </c>
      <c r="ACJ24" s="2"/>
      <c r="ACK24" s="2"/>
      <c r="ACL24" s="17"/>
      <c r="ACM24" s="8"/>
      <c r="ACN24" s="18"/>
      <c r="ACO24" s="19">
        <f t="shared" si="109"/>
        <v>0</v>
      </c>
      <c r="ACQ24" s="2"/>
      <c r="ACR24" s="2"/>
      <c r="ACS24" s="17"/>
      <c r="ACT24" s="8"/>
      <c r="ACU24" s="18"/>
      <c r="ACV24" s="19">
        <f t="shared" si="110"/>
        <v>0</v>
      </c>
      <c r="ACX24" s="2"/>
      <c r="ACY24" s="2"/>
      <c r="ACZ24" s="17"/>
      <c r="ADA24" s="8"/>
      <c r="ADB24" s="18"/>
      <c r="ADC24" s="19">
        <f t="shared" si="111"/>
        <v>0</v>
      </c>
      <c r="ADE24" s="2"/>
      <c r="ADF24" s="2"/>
      <c r="ADG24" s="17"/>
      <c r="ADH24" s="8"/>
      <c r="ADI24" s="18"/>
      <c r="ADJ24" s="19">
        <f t="shared" si="112"/>
        <v>0</v>
      </c>
      <c r="ADL24" s="8">
        <v>41303</v>
      </c>
      <c r="ADM24" s="2" t="s">
        <v>2466</v>
      </c>
      <c r="ADN24" s="17">
        <v>399</v>
      </c>
      <c r="ADO24" s="8"/>
      <c r="ADP24" s="24"/>
      <c r="ADQ24" s="19">
        <f t="shared" si="113"/>
        <v>15942.9</v>
      </c>
      <c r="ADS24" s="575"/>
      <c r="ADT24" s="27"/>
      <c r="ADU24" s="25"/>
      <c r="ADV24" s="143"/>
      <c r="ADW24" s="30"/>
      <c r="ADX24" s="19">
        <f t="shared" si="114"/>
        <v>0</v>
      </c>
      <c r="ADZ24" s="8"/>
      <c r="AEA24" s="2"/>
      <c r="AEB24" s="93"/>
      <c r="AEC24" s="74"/>
      <c r="AED24" s="86"/>
      <c r="AEE24" s="19">
        <f t="shared" si="115"/>
        <v>12300.5</v>
      </c>
      <c r="AEG24" s="2"/>
      <c r="AEH24" s="2"/>
      <c r="AEI24" s="17"/>
      <c r="AEJ24" s="8"/>
      <c r="AEK24" s="18"/>
      <c r="AEL24" s="19">
        <f t="shared" si="116"/>
        <v>-209652.6</v>
      </c>
      <c r="AEN24" s="8"/>
      <c r="AEO24" s="2"/>
      <c r="AEP24" s="17"/>
      <c r="AEQ24" s="8"/>
      <c r="AER24" s="18"/>
      <c r="AES24" s="19">
        <f t="shared" si="117"/>
        <v>0</v>
      </c>
      <c r="AEU24" s="2"/>
      <c r="AEV24" s="2"/>
      <c r="AEW24" s="17"/>
      <c r="AEX24" s="8"/>
      <c r="AEY24" s="18"/>
      <c r="AEZ24" s="19">
        <f t="shared" si="118"/>
        <v>2689.6</v>
      </c>
      <c r="AFB24" s="2"/>
      <c r="AFC24" s="2"/>
      <c r="AFD24" s="17"/>
      <c r="AFE24" s="8"/>
      <c r="AFF24" s="18"/>
      <c r="AFG24" s="19">
        <f t="shared" si="119"/>
        <v>6938</v>
      </c>
      <c r="AFI24" s="368"/>
      <c r="AFJ24" s="2"/>
      <c r="AFK24" s="17"/>
      <c r="AFL24" s="366"/>
      <c r="AFM24" s="18"/>
      <c r="AFN24" s="19">
        <f t="shared" si="120"/>
        <v>0</v>
      </c>
      <c r="AFP24" s="368"/>
      <c r="AFQ24" s="2"/>
      <c r="AFR24" s="17"/>
      <c r="AFS24" s="366"/>
      <c r="AFT24" s="18"/>
      <c r="AFU24" s="19">
        <f t="shared" si="121"/>
        <v>0</v>
      </c>
      <c r="AFW24" s="8"/>
      <c r="AFX24" s="2"/>
      <c r="AFY24" s="17"/>
      <c r="AFZ24" s="8"/>
      <c r="AGA24" s="18"/>
      <c r="AGB24" s="19">
        <f t="shared" si="122"/>
        <v>0</v>
      </c>
      <c r="AGD24" s="8"/>
      <c r="AGE24" s="2"/>
      <c r="AGF24" s="17"/>
      <c r="AGG24" s="8"/>
      <c r="AGH24" s="18"/>
      <c r="AGI24" s="19">
        <f t="shared" si="123"/>
        <v>0</v>
      </c>
      <c r="AGK24" s="368">
        <v>41325</v>
      </c>
      <c r="AGL24" s="2" t="s">
        <v>2467</v>
      </c>
      <c r="AGM24" s="17">
        <v>950</v>
      </c>
      <c r="AGN24" s="959">
        <v>41325</v>
      </c>
      <c r="AGO24" s="848">
        <v>950</v>
      </c>
      <c r="AGP24" s="19">
        <f t="shared" si="124"/>
        <v>0</v>
      </c>
      <c r="AGR24" s="368"/>
      <c r="AGS24" s="2"/>
      <c r="AGT24" s="17"/>
      <c r="AGU24" s="8"/>
      <c r="AGV24" s="18"/>
      <c r="AGW24" s="19">
        <f t="shared" si="125"/>
        <v>0</v>
      </c>
      <c r="AGY24" s="2"/>
      <c r="AGZ24" s="2"/>
      <c r="AHA24" s="351"/>
      <c r="AHB24" s="8"/>
      <c r="AHC24" s="18"/>
      <c r="AHD24" s="19">
        <f t="shared" si="126"/>
        <v>0</v>
      </c>
      <c r="AHF24" s="2"/>
      <c r="AHG24" s="2"/>
      <c r="AHH24" s="351"/>
      <c r="AHI24" s="8"/>
      <c r="AHJ24" s="18"/>
      <c r="AHK24" s="19">
        <f t="shared" si="127"/>
        <v>0</v>
      </c>
      <c r="AHM24" s="2"/>
      <c r="AHN24" s="2"/>
      <c r="AHO24" s="351"/>
      <c r="AHP24" s="8"/>
      <c r="AHQ24" s="18"/>
      <c r="AHR24" s="19">
        <f t="shared" si="128"/>
        <v>6356.5</v>
      </c>
      <c r="AHT24" s="2"/>
      <c r="AHU24" s="2"/>
      <c r="AHV24" s="17"/>
      <c r="AHW24" s="8"/>
      <c r="AHX24" s="18"/>
      <c r="AHY24" s="19">
        <f t="shared" si="129"/>
        <v>0</v>
      </c>
      <c r="AIA24" s="2"/>
      <c r="AIB24" s="2"/>
      <c r="AIC24" s="17"/>
      <c r="AID24" s="8"/>
      <c r="AIE24" s="18"/>
      <c r="AIF24" s="19">
        <f t="shared" si="130"/>
        <v>0</v>
      </c>
      <c r="AIH24" s="2"/>
      <c r="AII24" s="2"/>
      <c r="AIJ24" s="351"/>
      <c r="AIK24" s="8"/>
      <c r="AIL24" s="18"/>
      <c r="AIM24" s="19">
        <f t="shared" si="131"/>
        <v>0</v>
      </c>
    </row>
    <row r="25" spans="1:923">
      <c r="A25" s="2"/>
      <c r="B25" s="2"/>
      <c r="C25" s="17"/>
      <c r="D25" s="8"/>
      <c r="E25" s="18"/>
      <c r="F25" s="19">
        <f t="shared" si="0"/>
        <v>6630</v>
      </c>
      <c r="H25" s="2"/>
      <c r="I25" s="2"/>
      <c r="J25" s="17"/>
      <c r="K25" s="8"/>
      <c r="L25" s="18"/>
      <c r="M25" s="19">
        <f t="shared" si="1"/>
        <v>0</v>
      </c>
      <c r="P25" s="2"/>
      <c r="Q25" s="17"/>
      <c r="R25" s="8"/>
      <c r="S25" s="18"/>
      <c r="T25" s="19">
        <f t="shared" si="2"/>
        <v>7539</v>
      </c>
      <c r="V25" s="8"/>
      <c r="W25" s="2"/>
      <c r="X25" s="17"/>
      <c r="Y25" s="8"/>
      <c r="Z25" s="18"/>
      <c r="AA25" s="19">
        <f t="shared" si="3"/>
        <v>1255</v>
      </c>
      <c r="AC25" s="8"/>
      <c r="AD25" s="2"/>
      <c r="AE25" s="17"/>
      <c r="AF25" s="8"/>
      <c r="AG25" s="18"/>
      <c r="AH25" s="19">
        <f t="shared" si="4"/>
        <v>0</v>
      </c>
      <c r="AJ25" s="8"/>
      <c r="AK25" s="39"/>
      <c r="AL25" s="30"/>
      <c r="AM25" s="143"/>
      <c r="AN25" s="30"/>
      <c r="AO25" s="19">
        <f t="shared" si="5"/>
        <v>14526.099999999999</v>
      </c>
      <c r="AQ25" s="575"/>
      <c r="AR25" s="27"/>
      <c r="AS25" s="25"/>
      <c r="AT25" s="143"/>
      <c r="AU25" s="30"/>
      <c r="AV25" s="19">
        <f t="shared" si="6"/>
        <v>24058.04</v>
      </c>
      <c r="AX25" s="27"/>
      <c r="AY25" s="27"/>
      <c r="AZ25" s="25"/>
      <c r="BA25" s="143"/>
      <c r="BB25" s="30"/>
      <c r="BC25" s="19">
        <f t="shared" si="7"/>
        <v>0</v>
      </c>
      <c r="BE25" s="575"/>
      <c r="BF25" s="27"/>
      <c r="BG25" s="25"/>
      <c r="BH25" s="143"/>
      <c r="BI25" s="30"/>
      <c r="BJ25" s="19">
        <f t="shared" si="8"/>
        <v>3954.6</v>
      </c>
      <c r="BL25" s="2"/>
      <c r="BM25" s="2"/>
      <c r="BN25" s="17"/>
      <c r="BO25" s="959"/>
      <c r="BP25" s="18"/>
      <c r="BQ25" s="19">
        <f t="shared" si="9"/>
        <v>13283.5</v>
      </c>
      <c r="BS25" s="2"/>
      <c r="BT25" s="2"/>
      <c r="BU25" s="17"/>
      <c r="BV25" s="8"/>
      <c r="BW25" s="18"/>
      <c r="BX25" s="19">
        <f t="shared" si="10"/>
        <v>0</v>
      </c>
      <c r="BZ25" s="8"/>
      <c r="CA25" s="2"/>
      <c r="CB25" s="351"/>
      <c r="CC25" s="8"/>
      <c r="CD25" s="18"/>
      <c r="CE25" s="19">
        <f t="shared" si="137"/>
        <v>0</v>
      </c>
      <c r="CG25" s="8"/>
      <c r="CH25" s="2"/>
      <c r="CI25" s="17"/>
      <c r="CJ25" s="8"/>
      <c r="CK25" s="18"/>
      <c r="CL25" s="19">
        <f t="shared" si="140"/>
        <v>0</v>
      </c>
      <c r="CN25" s="8"/>
      <c r="CO25" s="2"/>
      <c r="CP25" s="17"/>
      <c r="CQ25" s="8"/>
      <c r="CR25" s="18"/>
      <c r="CS25" s="19">
        <f t="shared" si="141"/>
        <v>0</v>
      </c>
      <c r="CU25" s="8"/>
      <c r="CV25" s="2"/>
      <c r="CW25" s="17"/>
      <c r="CX25" s="8"/>
      <c r="CY25" s="18"/>
      <c r="CZ25" s="19">
        <f t="shared" si="142"/>
        <v>0</v>
      </c>
      <c r="DB25" s="143"/>
      <c r="DC25" s="141"/>
      <c r="DD25" s="44"/>
      <c r="DE25" s="53"/>
      <c r="DF25" s="44"/>
      <c r="DG25" s="19">
        <f t="shared" si="136"/>
        <v>0</v>
      </c>
      <c r="DI25" s="8"/>
      <c r="DJ25" s="2"/>
      <c r="DK25" s="17"/>
      <c r="DL25" s="74"/>
      <c r="DM25" s="18"/>
      <c r="DN25" s="19">
        <f t="shared" si="16"/>
        <v>0</v>
      </c>
      <c r="DP25" s="8"/>
      <c r="DQ25" s="2"/>
      <c r="DR25" s="17"/>
      <c r="DS25" s="8"/>
      <c r="DT25" s="18"/>
      <c r="DU25" s="19">
        <f t="shared" si="17"/>
        <v>1368</v>
      </c>
      <c r="DW25" s="2"/>
      <c r="DX25" s="2"/>
      <c r="DY25" s="17"/>
      <c r="DZ25" s="8"/>
      <c r="EA25" s="18"/>
      <c r="EB25" s="19">
        <f t="shared" si="18"/>
        <v>0</v>
      </c>
      <c r="ED25" s="2"/>
      <c r="EE25" s="2"/>
      <c r="EF25" s="17"/>
      <c r="EG25" s="8"/>
      <c r="EH25" s="18"/>
      <c r="EI25" s="19">
        <f t="shared" si="19"/>
        <v>0</v>
      </c>
      <c r="EK25" s="2"/>
      <c r="EL25" s="2"/>
      <c r="EM25" s="17"/>
      <c r="EN25" s="8"/>
      <c r="EO25" s="18"/>
      <c r="EP25" s="19">
        <f t="shared" si="20"/>
        <v>-8.0000000000040927E-2</v>
      </c>
      <c r="ER25" s="8">
        <v>41332</v>
      </c>
      <c r="ES25" s="2" t="s">
        <v>2468</v>
      </c>
      <c r="ET25" s="17">
        <v>795.5</v>
      </c>
      <c r="EU25" s="8"/>
      <c r="EV25" s="18"/>
      <c r="EW25" s="19">
        <f t="shared" si="21"/>
        <v>2690.9</v>
      </c>
      <c r="EY25" s="8"/>
      <c r="EZ25" s="2"/>
      <c r="FA25" s="17"/>
      <c r="FB25" s="8"/>
      <c r="FC25" s="18"/>
      <c r="FD25" s="19">
        <f t="shared" si="22"/>
        <v>0</v>
      </c>
      <c r="FF25" s="2"/>
      <c r="FG25" s="2"/>
      <c r="FH25" s="17"/>
      <c r="FI25" s="8"/>
      <c r="FJ25" s="18"/>
      <c r="FK25" s="19">
        <f t="shared" si="23"/>
        <v>5020</v>
      </c>
      <c r="FM25" s="8"/>
      <c r="FN25" s="2"/>
      <c r="FO25" s="17"/>
      <c r="FP25" s="8"/>
      <c r="FQ25" s="18"/>
      <c r="FR25" s="115">
        <f t="shared" si="24"/>
        <v>0</v>
      </c>
      <c r="FT25" s="807"/>
      <c r="FU25" s="793"/>
      <c r="FV25" s="794"/>
      <c r="FW25" s="807"/>
      <c r="FX25" s="814"/>
      <c r="FY25" s="1008">
        <f t="shared" si="25"/>
        <v>0</v>
      </c>
      <c r="GA25" s="143">
        <v>41330</v>
      </c>
      <c r="GB25" s="72" t="s">
        <v>2469</v>
      </c>
      <c r="GC25" s="25">
        <v>470</v>
      </c>
      <c r="GD25" s="143">
        <v>41330</v>
      </c>
      <c r="GE25" s="58">
        <v>470</v>
      </c>
      <c r="GF25" s="19">
        <f t="shared" si="26"/>
        <v>0</v>
      </c>
      <c r="GH25" s="143"/>
      <c r="GI25" s="141"/>
      <c r="GJ25" s="25"/>
      <c r="GK25" s="143"/>
      <c r="GL25" s="58"/>
      <c r="GM25" s="19">
        <f t="shared" si="27"/>
        <v>0</v>
      </c>
      <c r="GO25" s="143"/>
      <c r="GP25" s="141"/>
      <c r="GQ25" s="25"/>
      <c r="GR25" s="143"/>
      <c r="GS25" s="58"/>
      <c r="GT25" s="19">
        <f t="shared" si="28"/>
        <v>0</v>
      </c>
      <c r="GV25" s="143"/>
      <c r="GW25" s="141"/>
      <c r="GX25" s="25"/>
      <c r="GY25" s="143"/>
      <c r="GZ25" s="58"/>
      <c r="HA25" s="19">
        <f t="shared" si="29"/>
        <v>0</v>
      </c>
      <c r="HC25" s="8"/>
      <c r="HD25" s="38"/>
      <c r="HE25" s="17"/>
      <c r="HF25" s="8"/>
      <c r="HG25" s="18"/>
      <c r="HH25" s="19">
        <f t="shared" si="30"/>
        <v>0</v>
      </c>
      <c r="HJ25" s="8"/>
      <c r="HK25" s="38"/>
      <c r="HL25" s="17"/>
      <c r="HM25" s="8"/>
      <c r="HN25" s="18"/>
      <c r="HO25" s="19">
        <f t="shared" si="31"/>
        <v>0</v>
      </c>
      <c r="HQ25" s="8"/>
      <c r="HR25" s="38"/>
      <c r="HS25" s="17"/>
      <c r="HT25" s="8"/>
      <c r="HU25" s="18"/>
      <c r="HV25" s="19">
        <f t="shared" si="32"/>
        <v>0</v>
      </c>
      <c r="HX25" s="8"/>
      <c r="HY25" s="38"/>
      <c r="HZ25" s="17"/>
      <c r="IA25" s="8"/>
      <c r="IB25" s="18"/>
      <c r="IC25" s="19">
        <f t="shared" si="33"/>
        <v>0</v>
      </c>
      <c r="IE25" s="366"/>
      <c r="IF25" s="2"/>
      <c r="IG25" s="17"/>
      <c r="IH25" s="8"/>
      <c r="II25" s="18"/>
      <c r="IJ25" s="19">
        <f t="shared" si="34"/>
        <v>0</v>
      </c>
      <c r="IL25" s="655"/>
      <c r="IM25" s="2"/>
      <c r="IN25" s="17"/>
      <c r="IO25" s="8"/>
      <c r="IP25" s="18"/>
      <c r="IQ25" s="19">
        <f t="shared" si="138"/>
        <v>22352.5</v>
      </c>
      <c r="IS25" s="8"/>
      <c r="IT25" s="2"/>
      <c r="IU25" s="17"/>
      <c r="IV25" s="8"/>
      <c r="IW25" s="18"/>
      <c r="IX25" s="45">
        <f t="shared" si="36"/>
        <v>0</v>
      </c>
      <c r="IZ25" s="8"/>
      <c r="JA25" s="2"/>
      <c r="JB25" s="17"/>
      <c r="JC25" s="8"/>
      <c r="JD25" s="18"/>
      <c r="JE25" s="45">
        <f t="shared" si="37"/>
        <v>0</v>
      </c>
      <c r="JG25" s="8"/>
      <c r="JH25" s="2"/>
      <c r="JI25" s="17"/>
      <c r="JJ25" s="8"/>
      <c r="JK25" s="18"/>
      <c r="JL25" s="45">
        <f t="shared" si="38"/>
        <v>0</v>
      </c>
      <c r="JN25" s="2"/>
      <c r="JO25" s="2"/>
      <c r="JP25" s="17"/>
      <c r="JQ25" s="18"/>
      <c r="JR25" s="18"/>
      <c r="JS25" s="19">
        <f t="shared" si="39"/>
        <v>0</v>
      </c>
      <c r="JU25" s="2"/>
      <c r="JV25" s="2"/>
      <c r="JW25" s="17"/>
      <c r="JX25" s="18"/>
      <c r="JY25" s="18"/>
      <c r="JZ25" s="19">
        <f t="shared" si="40"/>
        <v>0</v>
      </c>
      <c r="KB25" s="8">
        <v>41325</v>
      </c>
      <c r="KC25" s="2" t="s">
        <v>2470</v>
      </c>
      <c r="KD25" s="17">
        <v>1440</v>
      </c>
      <c r="KE25" s="1020">
        <v>41325</v>
      </c>
      <c r="KF25" s="18">
        <v>1440</v>
      </c>
      <c r="KG25" s="19">
        <f t="shared" si="41"/>
        <v>0</v>
      </c>
      <c r="KI25" s="8"/>
      <c r="KJ25" s="2"/>
      <c r="KK25" s="17"/>
      <c r="KL25" s="1020"/>
      <c r="KM25" s="18"/>
      <c r="KN25" s="19">
        <f t="shared" si="42"/>
        <v>669.5</v>
      </c>
      <c r="KP25" s="2"/>
      <c r="KQ25" s="2"/>
      <c r="KR25" s="17"/>
      <c r="KS25" s="8"/>
      <c r="KT25" s="18"/>
      <c r="KU25" s="19">
        <f t="shared" si="43"/>
        <v>0</v>
      </c>
      <c r="KW25" s="8"/>
      <c r="KX25" s="2"/>
      <c r="KY25" s="17"/>
      <c r="KZ25" s="8"/>
      <c r="LA25" s="18"/>
      <c r="LB25" s="19">
        <f t="shared" si="44"/>
        <v>0</v>
      </c>
      <c r="LD25" s="2"/>
      <c r="LE25" s="2"/>
      <c r="LF25" s="17"/>
      <c r="LG25" s="8"/>
      <c r="LH25" s="18"/>
      <c r="LI25" s="19">
        <f t="shared" si="45"/>
        <v>0</v>
      </c>
      <c r="LK25" s="2"/>
      <c r="LL25" s="2"/>
      <c r="LM25" s="17"/>
      <c r="LN25" s="8"/>
      <c r="LO25" s="18"/>
      <c r="LP25" s="19">
        <f t="shared" si="46"/>
        <v>0</v>
      </c>
      <c r="LR25" s="2"/>
      <c r="LS25" s="2"/>
      <c r="LT25" s="17"/>
      <c r="LU25" s="8"/>
      <c r="LV25" s="18"/>
      <c r="LW25" s="19">
        <f t="shared" si="47"/>
        <v>0</v>
      </c>
      <c r="LY25" s="2"/>
      <c r="LZ25" s="145"/>
      <c r="MA25" s="17"/>
      <c r="MB25" s="8"/>
      <c r="MC25" s="18"/>
      <c r="MD25" s="19">
        <f t="shared" si="48"/>
        <v>0</v>
      </c>
      <c r="MF25" s="2"/>
      <c r="MG25" s="2"/>
      <c r="MH25" s="17"/>
      <c r="MI25" s="8"/>
      <c r="MJ25" s="18"/>
      <c r="MK25" s="19">
        <f t="shared" si="49"/>
        <v>0</v>
      </c>
      <c r="MM25" s="2"/>
      <c r="MN25" s="2"/>
      <c r="MO25" s="17"/>
      <c r="MP25" s="8"/>
      <c r="MQ25" s="18"/>
      <c r="MR25" s="19">
        <f t="shared" si="50"/>
        <v>1278</v>
      </c>
      <c r="MT25" s="2"/>
      <c r="MU25" s="2"/>
      <c r="MV25" s="17"/>
      <c r="MW25" s="8"/>
      <c r="MX25" s="18"/>
      <c r="MY25" s="19">
        <f t="shared" si="51"/>
        <v>0</v>
      </c>
      <c r="NA25" s="2"/>
      <c r="NB25" s="2"/>
      <c r="NC25" s="17"/>
      <c r="ND25" s="8"/>
      <c r="NE25" s="18"/>
      <c r="NF25" s="19">
        <f t="shared" si="52"/>
        <v>0</v>
      </c>
      <c r="NH25" s="366">
        <v>41330</v>
      </c>
      <c r="NI25" s="2" t="s">
        <v>2471</v>
      </c>
      <c r="NJ25" s="17">
        <v>348</v>
      </c>
      <c r="NK25" s="366">
        <v>41330</v>
      </c>
      <c r="NL25" s="18">
        <v>348</v>
      </c>
      <c r="NM25" s="19">
        <f t="shared" si="53"/>
        <v>0</v>
      </c>
      <c r="NO25" s="577"/>
      <c r="NP25" s="43"/>
      <c r="NQ25" s="18"/>
      <c r="NR25" s="8"/>
      <c r="NS25" s="18"/>
      <c r="NT25" s="19">
        <f t="shared" si="54"/>
        <v>0</v>
      </c>
      <c r="NV25" s="8"/>
      <c r="NW25" s="43"/>
      <c r="NX25" s="18"/>
      <c r="NY25" s="8"/>
      <c r="NZ25" s="18"/>
      <c r="OA25" s="19">
        <f t="shared" si="55"/>
        <v>1712</v>
      </c>
      <c r="OC25" s="8"/>
      <c r="OD25" s="373"/>
      <c r="OE25" s="17"/>
      <c r="OF25" s="8"/>
      <c r="OG25" s="18"/>
      <c r="OH25" s="19">
        <f t="shared" si="56"/>
        <v>0</v>
      </c>
      <c r="OJ25" s="8"/>
      <c r="OK25" s="373"/>
      <c r="OL25" s="17"/>
      <c r="OM25" s="8"/>
      <c r="ON25" s="18"/>
      <c r="OO25" s="19">
        <f t="shared" si="57"/>
        <v>0</v>
      </c>
      <c r="OQ25" s="143"/>
      <c r="OR25" s="78"/>
      <c r="OS25" s="30"/>
      <c r="OT25" s="143"/>
      <c r="OU25" s="30"/>
      <c r="OV25" s="19">
        <f t="shared" si="58"/>
        <v>0</v>
      </c>
      <c r="OX25" s="143"/>
      <c r="OY25" s="78"/>
      <c r="OZ25" s="30"/>
      <c r="PA25" s="143"/>
      <c r="PB25" s="30"/>
      <c r="PC25" s="19">
        <f t="shared" si="59"/>
        <v>0</v>
      </c>
      <c r="PE25" s="8"/>
      <c r="PF25" s="145"/>
      <c r="PG25" s="17"/>
      <c r="PH25" s="8"/>
      <c r="PI25" s="18"/>
      <c r="PJ25" s="19">
        <f t="shared" si="60"/>
        <v>0</v>
      </c>
      <c r="PK25" s="40"/>
      <c r="PM25" s="37"/>
      <c r="PN25" s="1003"/>
      <c r="PO25" s="1016"/>
      <c r="PP25" s="30"/>
      <c r="PQ25" s="45">
        <f t="shared" si="61"/>
        <v>22956.84</v>
      </c>
      <c r="PS25" s="2"/>
      <c r="PT25" s="2"/>
      <c r="PU25" s="17"/>
      <c r="PV25" s="8"/>
      <c r="PW25" s="18"/>
      <c r="PX25" s="19">
        <f t="shared" si="62"/>
        <v>0</v>
      </c>
      <c r="PZ25" s="577"/>
      <c r="QA25" s="145"/>
      <c r="QB25" s="17"/>
      <c r="QC25" s="8"/>
      <c r="QD25" s="18"/>
      <c r="QE25" s="19">
        <f t="shared" si="63"/>
        <v>0</v>
      </c>
      <c r="QG25" s="8"/>
      <c r="QH25" s="2"/>
      <c r="QI25" s="17"/>
      <c r="QJ25" s="8"/>
      <c r="QK25" s="18"/>
      <c r="QL25" s="19">
        <f t="shared" si="64"/>
        <v>0</v>
      </c>
      <c r="QN25" s="2"/>
      <c r="QO25" s="2"/>
      <c r="QP25" s="17"/>
      <c r="QQ25" s="8"/>
      <c r="QR25" s="18"/>
      <c r="QS25" s="19">
        <f t="shared" si="65"/>
        <v>0</v>
      </c>
      <c r="QU25" s="2"/>
      <c r="QV25" s="2"/>
      <c r="QW25" s="17"/>
      <c r="QX25" s="8"/>
      <c r="QY25" s="18"/>
      <c r="QZ25" s="19">
        <f t="shared" si="66"/>
        <v>0</v>
      </c>
      <c r="RB25" s="2"/>
      <c r="RC25" s="2"/>
      <c r="RD25" s="17"/>
      <c r="RE25" s="8"/>
      <c r="RF25" s="18"/>
      <c r="RG25" s="19">
        <f t="shared" si="67"/>
        <v>0</v>
      </c>
      <c r="RI25" s="793"/>
      <c r="RJ25" s="793"/>
      <c r="RK25" s="794"/>
      <c r="RL25" s="807"/>
      <c r="RM25" s="814"/>
      <c r="RN25" s="811">
        <f t="shared" si="68"/>
        <v>0</v>
      </c>
      <c r="RP25" s="2"/>
      <c r="RQ25" s="2"/>
      <c r="RR25" s="17"/>
      <c r="RS25" s="8"/>
      <c r="RT25" s="18"/>
      <c r="RU25" s="19">
        <f t="shared" si="69"/>
        <v>0</v>
      </c>
      <c r="RW25" s="8">
        <v>41321</v>
      </c>
      <c r="RX25" s="2" t="s">
        <v>2472</v>
      </c>
      <c r="RY25" s="17">
        <v>5276</v>
      </c>
      <c r="RZ25" s="8">
        <v>41321</v>
      </c>
      <c r="SA25" s="18">
        <v>5276</v>
      </c>
      <c r="SB25" s="19">
        <f t="shared" si="70"/>
        <v>0</v>
      </c>
      <c r="SD25" s="366"/>
      <c r="SI25" s="45">
        <f t="shared" si="71"/>
        <v>0</v>
      </c>
      <c r="SK25" s="8"/>
      <c r="SL25" s="2"/>
      <c r="SM25" s="17"/>
      <c r="SN25" s="8"/>
      <c r="SO25" s="18"/>
      <c r="SP25" s="19">
        <f t="shared" si="72"/>
        <v>1125.5</v>
      </c>
      <c r="SR25" s="8"/>
      <c r="SS25" s="2"/>
      <c r="ST25" s="17"/>
      <c r="SU25" s="8"/>
      <c r="SV25" s="18"/>
      <c r="SW25" s="19">
        <f t="shared" si="73"/>
        <v>0</v>
      </c>
      <c r="SY25" s="2"/>
      <c r="SZ25" s="2"/>
      <c r="TA25" s="17"/>
      <c r="TB25" s="8"/>
      <c r="TC25" s="18"/>
      <c r="TD25" s="19">
        <f t="shared" si="74"/>
        <v>19638</v>
      </c>
      <c r="TF25" s="2"/>
      <c r="TG25" s="2"/>
      <c r="TH25" s="17"/>
      <c r="TI25" s="8"/>
      <c r="TJ25" s="18"/>
      <c r="TK25" s="19">
        <f t="shared" si="75"/>
        <v>0</v>
      </c>
      <c r="TM25" s="143"/>
      <c r="TN25" s="78"/>
      <c r="TO25" s="30"/>
      <c r="TP25" s="143"/>
      <c r="TQ25" s="30"/>
      <c r="TR25" s="19">
        <f t="shared" si="76"/>
        <v>160</v>
      </c>
      <c r="TT25" s="143"/>
      <c r="TU25" s="78"/>
      <c r="TV25" s="30"/>
      <c r="TW25" s="143"/>
      <c r="TX25" s="30"/>
      <c r="TY25" s="19">
        <f t="shared" si="77"/>
        <v>0</v>
      </c>
      <c r="UD25" s="8"/>
      <c r="UE25" s="18"/>
      <c r="UF25" s="19">
        <f t="shared" si="78"/>
        <v>0</v>
      </c>
      <c r="UK25" s="8"/>
      <c r="UL25" s="18"/>
      <c r="UM25" s="19">
        <f t="shared" si="79"/>
        <v>0</v>
      </c>
      <c r="UO25" s="143"/>
      <c r="UP25" s="27"/>
      <c r="UQ25" s="25"/>
      <c r="UR25" s="143"/>
      <c r="US25" s="30"/>
      <c r="UT25" s="19">
        <f t="shared" si="80"/>
        <v>7013</v>
      </c>
      <c r="UV25" s="143"/>
      <c r="UW25" s="78"/>
      <c r="UX25" s="30"/>
      <c r="UY25" s="143"/>
      <c r="UZ25" s="30"/>
      <c r="VA25" s="19">
        <f t="shared" si="81"/>
        <v>0</v>
      </c>
      <c r="VC25" s="143"/>
      <c r="VD25" s="78"/>
      <c r="VE25" s="30"/>
      <c r="VF25" s="143"/>
      <c r="VG25" s="30"/>
      <c r="VH25" s="19">
        <f t="shared" si="82"/>
        <v>0</v>
      </c>
      <c r="VJ25" s="368">
        <v>41327</v>
      </c>
      <c r="VK25" s="78" t="s">
        <v>2473</v>
      </c>
      <c r="VL25" s="30">
        <v>5649.5</v>
      </c>
      <c r="VM25" s="368">
        <v>41328</v>
      </c>
      <c r="VN25" s="30">
        <v>5649.5</v>
      </c>
      <c r="VO25" s="19">
        <f t="shared" si="83"/>
        <v>-0.1999999999998181</v>
      </c>
      <c r="VQ25" s="143"/>
      <c r="VR25" s="78"/>
      <c r="VS25" s="30"/>
      <c r="VT25" s="143"/>
      <c r="VU25" s="30"/>
      <c r="VV25" s="19">
        <f t="shared" si="84"/>
        <v>0</v>
      </c>
      <c r="VX25" s="1021"/>
      <c r="VY25" s="27"/>
      <c r="VZ25" s="25"/>
      <c r="WA25" s="143"/>
      <c r="WB25" s="30"/>
      <c r="WC25" s="45">
        <f t="shared" si="85"/>
        <v>0</v>
      </c>
      <c r="WE25" s="2"/>
      <c r="WF25" s="2"/>
      <c r="WG25" s="17"/>
      <c r="WH25" s="8"/>
      <c r="WI25" s="18"/>
      <c r="WJ25" s="19">
        <f t="shared" si="86"/>
        <v>0</v>
      </c>
      <c r="WL25" s="2"/>
      <c r="WM25" s="2"/>
      <c r="WN25" s="17"/>
      <c r="WO25" s="8"/>
      <c r="WP25" s="18"/>
      <c r="WQ25" s="19">
        <f t="shared" si="87"/>
        <v>0</v>
      </c>
      <c r="WV25" s="8"/>
      <c r="WW25" s="18"/>
      <c r="WX25" s="19">
        <f t="shared" si="143"/>
        <v>0</v>
      </c>
      <c r="WZ25" s="8"/>
      <c r="XA25" s="2"/>
      <c r="XB25" s="17"/>
      <c r="XC25" s="8"/>
      <c r="XD25" s="18"/>
      <c r="XE25" s="19">
        <f t="shared" si="89"/>
        <v>0</v>
      </c>
      <c r="XG25" s="2"/>
      <c r="XH25" s="2"/>
      <c r="XI25" s="17"/>
      <c r="XJ25" s="8"/>
      <c r="XK25" s="18"/>
      <c r="XL25" s="19">
        <f t="shared" si="139"/>
        <v>0</v>
      </c>
      <c r="XN25" s="2"/>
      <c r="XO25" s="2"/>
      <c r="XP25" s="17"/>
      <c r="XQ25" s="8"/>
      <c r="XR25" s="18"/>
      <c r="XS25" s="19">
        <f t="shared" si="91"/>
        <v>0</v>
      </c>
      <c r="XU25" s="8"/>
      <c r="XV25" s="2"/>
      <c r="XW25" s="17"/>
      <c r="XX25" s="8"/>
      <c r="XY25" s="18"/>
      <c r="XZ25" s="19">
        <f t="shared" si="92"/>
        <v>0</v>
      </c>
      <c r="YB25" s="577">
        <v>41321</v>
      </c>
      <c r="YC25" s="2" t="s">
        <v>2474</v>
      </c>
      <c r="YD25" s="17">
        <v>1775.5</v>
      </c>
      <c r="YE25" s="577">
        <v>41321</v>
      </c>
      <c r="YF25" s="18">
        <v>1775.5</v>
      </c>
      <c r="YG25" s="19">
        <f t="shared" si="93"/>
        <v>5626</v>
      </c>
      <c r="YI25" s="577"/>
      <c r="YK25" s="17"/>
      <c r="YL25" s="366"/>
      <c r="YM25" s="18"/>
      <c r="YN25" s="19">
        <f t="shared" si="94"/>
        <v>0</v>
      </c>
      <c r="YP25" s="366"/>
      <c r="YQ25" s="2"/>
      <c r="YR25" s="17"/>
      <c r="YS25" s="577"/>
      <c r="YT25" s="18"/>
      <c r="YU25" s="19">
        <f t="shared" si="95"/>
        <v>0</v>
      </c>
      <c r="YW25" s="2"/>
      <c r="YX25" s="2"/>
      <c r="YY25" s="17"/>
      <c r="YZ25" s="8"/>
      <c r="ZA25" s="18"/>
      <c r="ZB25" s="19">
        <f t="shared" si="96"/>
        <v>0</v>
      </c>
      <c r="ZD25" s="2"/>
      <c r="ZE25" s="2"/>
      <c r="ZF25" s="17"/>
      <c r="ZG25" s="8"/>
      <c r="ZH25" s="18"/>
      <c r="ZI25" s="19">
        <f t="shared" si="97"/>
        <v>0</v>
      </c>
      <c r="ZK25" s="793"/>
      <c r="ZL25" s="793"/>
      <c r="ZM25" s="794"/>
      <c r="ZN25" s="807"/>
      <c r="ZO25" s="814"/>
      <c r="ZP25" s="811">
        <f t="shared" si="98"/>
        <v>0</v>
      </c>
      <c r="ZR25" s="2"/>
      <c r="ZS25" s="2"/>
      <c r="ZT25" s="17"/>
      <c r="ZU25" s="8"/>
      <c r="ZV25" s="18"/>
      <c r="ZW25" s="19">
        <f t="shared" si="99"/>
        <v>0</v>
      </c>
      <c r="ZY25" s="2"/>
      <c r="ZZ25" s="2"/>
      <c r="AAA25" s="17"/>
      <c r="AAB25" s="8"/>
      <c r="AAC25" s="18"/>
      <c r="AAD25" s="19">
        <f t="shared" si="100"/>
        <v>0</v>
      </c>
      <c r="AAF25" s="2"/>
      <c r="AAG25" s="2"/>
      <c r="AAH25" s="17"/>
      <c r="AAI25" s="8"/>
      <c r="AAJ25" s="18"/>
      <c r="AAK25" s="19">
        <f t="shared" si="101"/>
        <v>0</v>
      </c>
      <c r="AAM25" s="368">
        <v>41325</v>
      </c>
      <c r="AAN25" s="27" t="s">
        <v>2475</v>
      </c>
      <c r="AAO25" s="121">
        <v>2501.6999999999998</v>
      </c>
      <c r="AAP25" s="386">
        <v>41329</v>
      </c>
      <c r="AAQ25" s="30">
        <v>2501.6999999999998</v>
      </c>
      <c r="AAR25" s="19">
        <f t="shared" si="102"/>
        <v>-307.60000000000036</v>
      </c>
      <c r="AAT25" s="143">
        <v>41311</v>
      </c>
      <c r="AAU25" s="315" t="s">
        <v>2476</v>
      </c>
      <c r="AAV25" s="44">
        <v>1380</v>
      </c>
      <c r="AAW25" s="54">
        <v>41324</v>
      </c>
      <c r="AAX25" s="44">
        <v>1380</v>
      </c>
      <c r="AAY25" s="19">
        <f t="shared" si="103"/>
        <v>7</v>
      </c>
      <c r="ABA25" s="8"/>
      <c r="ABB25" s="2"/>
      <c r="ABC25" s="17"/>
      <c r="ABD25" s="18"/>
      <c r="ABE25" s="18"/>
      <c r="ABF25" s="19">
        <f t="shared" si="104"/>
        <v>22087</v>
      </c>
      <c r="ABH25" s="2"/>
      <c r="ABI25" s="2"/>
      <c r="ABJ25" s="17"/>
      <c r="ABK25" s="8"/>
      <c r="ABL25" s="18"/>
      <c r="ABM25" s="19">
        <f t="shared" si="105"/>
        <v>0</v>
      </c>
      <c r="ABO25" s="2"/>
      <c r="ABP25" s="2"/>
      <c r="ABQ25" s="17"/>
      <c r="ABR25" s="8"/>
      <c r="ABS25" s="18"/>
      <c r="ABT25" s="19">
        <f t="shared" si="106"/>
        <v>0</v>
      </c>
      <c r="ABV25" s="2"/>
      <c r="ABW25" s="2"/>
      <c r="ABX25" s="17"/>
      <c r="ABY25" s="8"/>
      <c r="ABZ25" s="18"/>
      <c r="ACA25" s="19">
        <f t="shared" si="107"/>
        <v>0</v>
      </c>
      <c r="ACC25" s="2"/>
      <c r="ACD25" s="2"/>
      <c r="ACE25" s="17"/>
      <c r="ACF25" s="8"/>
      <c r="ACG25" s="18"/>
      <c r="ACH25" s="19">
        <f t="shared" si="108"/>
        <v>0</v>
      </c>
      <c r="ACJ25" s="2"/>
      <c r="ACK25" s="2"/>
      <c r="ACL25" s="17"/>
      <c r="ACM25" s="8"/>
      <c r="ACN25" s="18"/>
      <c r="ACO25" s="19">
        <f t="shared" si="109"/>
        <v>0</v>
      </c>
      <c r="ACQ25" s="2"/>
      <c r="ACR25" s="2"/>
      <c r="ACS25" s="17"/>
      <c r="ACT25" s="8"/>
      <c r="ACU25" s="18"/>
      <c r="ACV25" s="19">
        <f t="shared" si="110"/>
        <v>0</v>
      </c>
      <c r="ACX25" s="2"/>
      <c r="ACY25" s="2"/>
      <c r="ACZ25" s="17"/>
      <c r="ADA25" s="8"/>
      <c r="ADB25" s="18"/>
      <c r="ADC25" s="19">
        <f t="shared" si="111"/>
        <v>0</v>
      </c>
      <c r="ADE25" s="2"/>
      <c r="ADF25" s="2"/>
      <c r="ADG25" s="17"/>
      <c r="ADH25" s="8"/>
      <c r="ADI25" s="18"/>
      <c r="ADJ25" s="19">
        <f t="shared" si="112"/>
        <v>0</v>
      </c>
      <c r="ADL25" s="8">
        <v>41305</v>
      </c>
      <c r="ADM25" s="2" t="s">
        <v>2477</v>
      </c>
      <c r="ADN25" s="17">
        <v>1344.4</v>
      </c>
      <c r="ADO25" s="8"/>
      <c r="ADP25" s="24"/>
      <c r="ADQ25" s="19">
        <f t="shared" si="113"/>
        <v>17287.3</v>
      </c>
      <c r="ADS25" s="575"/>
      <c r="ADT25" s="27"/>
      <c r="ADU25" s="25"/>
      <c r="ADV25" s="143"/>
      <c r="ADW25" s="30"/>
      <c r="ADX25" s="19">
        <f t="shared" si="114"/>
        <v>0</v>
      </c>
      <c r="ADZ25" s="8"/>
      <c r="AEA25" s="2"/>
      <c r="AEB25" s="93"/>
      <c r="AEC25" s="74"/>
      <c r="AED25" s="86"/>
      <c r="AEE25" s="19">
        <f t="shared" si="115"/>
        <v>12300.5</v>
      </c>
      <c r="AEG25" s="2"/>
      <c r="AEH25" s="2"/>
      <c r="AEI25" s="17"/>
      <c r="AEJ25" s="8"/>
      <c r="AEK25" s="18"/>
      <c r="AEL25" s="19">
        <f t="shared" si="116"/>
        <v>-209652.6</v>
      </c>
      <c r="AEN25" s="8"/>
      <c r="AEO25" s="2"/>
      <c r="AEP25" s="17"/>
      <c r="AEQ25" s="8"/>
      <c r="AER25" s="18"/>
      <c r="AES25" s="19">
        <f t="shared" si="117"/>
        <v>0</v>
      </c>
      <c r="AEU25" s="2"/>
      <c r="AEV25" s="2"/>
      <c r="AEW25" s="17"/>
      <c r="AEX25" s="8"/>
      <c r="AEY25" s="18"/>
      <c r="AEZ25" s="19">
        <f t="shared" si="118"/>
        <v>2689.6</v>
      </c>
      <c r="AFB25" s="2"/>
      <c r="AFC25" s="2"/>
      <c r="AFD25" s="17"/>
      <c r="AFE25" s="8"/>
      <c r="AFF25" s="18"/>
      <c r="AFG25" s="19">
        <f t="shared" si="119"/>
        <v>6938</v>
      </c>
      <c r="AFI25" s="8"/>
      <c r="AFJ25" s="2"/>
      <c r="AFK25" s="17"/>
      <c r="AFL25" s="366"/>
      <c r="AFM25" s="18"/>
      <c r="AFN25" s="19">
        <f t="shared" si="120"/>
        <v>0</v>
      </c>
      <c r="AFP25" s="8"/>
      <c r="AFQ25" s="2"/>
      <c r="AFR25" s="17"/>
      <c r="AFS25" s="366"/>
      <c r="AFT25" s="18"/>
      <c r="AFU25" s="19">
        <f t="shared" si="121"/>
        <v>0</v>
      </c>
      <c r="AFW25" s="8"/>
      <c r="AFX25" s="2"/>
      <c r="AFY25" s="17"/>
      <c r="AFZ25" s="8"/>
      <c r="AGA25" s="18"/>
      <c r="AGB25" s="19">
        <f t="shared" si="122"/>
        <v>0</v>
      </c>
      <c r="AGD25" s="8"/>
      <c r="AGE25" s="2"/>
      <c r="AGF25" s="17"/>
      <c r="AGG25" s="8"/>
      <c r="AGH25" s="18"/>
      <c r="AGI25" s="19">
        <f t="shared" si="123"/>
        <v>0</v>
      </c>
      <c r="AGK25" s="368">
        <v>41326</v>
      </c>
      <c r="AGL25" s="2" t="s">
        <v>2478</v>
      </c>
      <c r="AGM25" s="17">
        <v>710.5</v>
      </c>
      <c r="AGN25" s="959">
        <v>41327</v>
      </c>
      <c r="AGO25" s="848">
        <v>710.5</v>
      </c>
      <c r="AGP25" s="19">
        <f t="shared" si="124"/>
        <v>0</v>
      </c>
      <c r="AGR25" s="368"/>
      <c r="AGS25" s="2"/>
      <c r="AGT25" s="17"/>
      <c r="AGU25" s="8"/>
      <c r="AGV25" s="18"/>
      <c r="AGW25" s="19">
        <f t="shared" si="125"/>
        <v>0</v>
      </c>
      <c r="AGY25" s="2"/>
      <c r="AGZ25" s="2"/>
      <c r="AHA25" s="351"/>
      <c r="AHB25" s="8"/>
      <c r="AHC25" s="18"/>
      <c r="AHD25" s="19">
        <f t="shared" si="126"/>
        <v>0</v>
      </c>
      <c r="AHF25" s="2"/>
      <c r="AHG25" s="2"/>
      <c r="AHH25" s="351"/>
      <c r="AHI25" s="8"/>
      <c r="AHJ25" s="18"/>
      <c r="AHK25" s="19">
        <f t="shared" si="127"/>
        <v>0</v>
      </c>
      <c r="AHM25" s="2"/>
      <c r="AHN25" s="2"/>
      <c r="AHO25" s="351"/>
      <c r="AHP25" s="8"/>
      <c r="AHQ25" s="18"/>
      <c r="AHR25" s="19">
        <f t="shared" si="128"/>
        <v>6356.5</v>
      </c>
      <c r="AHT25" s="2"/>
      <c r="AHU25" s="2"/>
      <c r="AHV25" s="17"/>
      <c r="AHW25" s="8"/>
      <c r="AHX25" s="18"/>
      <c r="AHY25" s="19">
        <f t="shared" si="129"/>
        <v>0</v>
      </c>
      <c r="AIA25" s="2"/>
      <c r="AIB25" s="2"/>
      <c r="AIC25" s="17"/>
      <c r="AID25" s="8"/>
      <c r="AIE25" s="18"/>
      <c r="AIF25" s="19">
        <f t="shared" si="130"/>
        <v>0</v>
      </c>
      <c r="AIH25" s="2"/>
      <c r="AII25" s="2"/>
      <c r="AIJ25" s="351"/>
      <c r="AIK25" s="8"/>
      <c r="AIL25" s="18"/>
      <c r="AIM25" s="19">
        <f t="shared" si="131"/>
        <v>0</v>
      </c>
    </row>
    <row r="26" spans="1:923">
      <c r="A26" s="2"/>
      <c r="B26" s="2"/>
      <c r="C26" s="17"/>
      <c r="D26" s="8"/>
      <c r="E26" s="18"/>
      <c r="F26" s="19">
        <f t="shared" si="0"/>
        <v>6630</v>
      </c>
      <c r="H26" s="2"/>
      <c r="I26" s="2"/>
      <c r="J26" s="17"/>
      <c r="K26" s="8"/>
      <c r="L26" s="18"/>
      <c r="M26" s="19">
        <f t="shared" si="1"/>
        <v>0</v>
      </c>
      <c r="P26" s="2"/>
      <c r="Q26" s="17"/>
      <c r="R26" s="8"/>
      <c r="S26" s="18"/>
      <c r="T26" s="19">
        <f t="shared" si="2"/>
        <v>7539</v>
      </c>
      <c r="V26" s="8"/>
      <c r="W26" s="2"/>
      <c r="X26" s="17"/>
      <c r="Y26" s="8"/>
      <c r="Z26" s="18"/>
      <c r="AA26" s="19">
        <f t="shared" si="3"/>
        <v>1255</v>
      </c>
      <c r="AC26" s="8"/>
      <c r="AD26" s="2"/>
      <c r="AE26" s="17"/>
      <c r="AF26" s="8"/>
      <c r="AG26" s="18"/>
      <c r="AH26" s="19">
        <f t="shared" si="4"/>
        <v>0</v>
      </c>
      <c r="AJ26" s="8"/>
      <c r="AK26" s="39"/>
      <c r="AL26" s="30"/>
      <c r="AM26" s="143"/>
      <c r="AN26" s="30"/>
      <c r="AO26" s="19">
        <f t="shared" si="5"/>
        <v>14526.099999999999</v>
      </c>
      <c r="AQ26" s="575"/>
      <c r="AR26" s="27"/>
      <c r="AS26" s="25"/>
      <c r="AT26" s="116"/>
      <c r="AU26" s="30"/>
      <c r="AV26" s="19">
        <f t="shared" si="6"/>
        <v>24058.04</v>
      </c>
      <c r="AX26" s="27"/>
      <c r="AY26" s="27"/>
      <c r="AZ26" s="25"/>
      <c r="BA26" s="143"/>
      <c r="BB26" s="30"/>
      <c r="BC26" s="19">
        <f t="shared" si="7"/>
        <v>0</v>
      </c>
      <c r="BE26" s="575"/>
      <c r="BF26" s="27"/>
      <c r="BG26" s="25"/>
      <c r="BH26" s="143"/>
      <c r="BI26" s="30"/>
      <c r="BJ26" s="45">
        <f t="shared" si="8"/>
        <v>3954.6</v>
      </c>
      <c r="BL26" s="2"/>
      <c r="BM26" s="2"/>
      <c r="BN26" s="17"/>
      <c r="BO26" s="959"/>
      <c r="BP26" s="18"/>
      <c r="BQ26" s="19">
        <f t="shared" si="9"/>
        <v>13283.5</v>
      </c>
      <c r="BS26" s="2"/>
      <c r="BT26" s="2"/>
      <c r="BU26" s="17"/>
      <c r="BV26" s="8"/>
      <c r="BW26" s="18"/>
      <c r="BX26" s="19">
        <f t="shared" si="10"/>
        <v>0</v>
      </c>
      <c r="BZ26" s="8"/>
      <c r="CA26" s="2"/>
      <c r="CB26" s="351"/>
      <c r="CC26" s="8"/>
      <c r="CD26" s="18"/>
      <c r="CE26" s="19">
        <f t="shared" si="137"/>
        <v>0</v>
      </c>
      <c r="CG26" s="8"/>
      <c r="CH26" s="2"/>
      <c r="CI26" s="17"/>
      <c r="CJ26" s="8"/>
      <c r="CK26" s="18"/>
      <c r="CL26" s="19">
        <f t="shared" si="140"/>
        <v>0</v>
      </c>
      <c r="CN26" s="8"/>
      <c r="CO26" s="2"/>
      <c r="CP26" s="17"/>
      <c r="CQ26" s="8"/>
      <c r="CR26" s="18"/>
      <c r="CS26" s="19">
        <f t="shared" si="141"/>
        <v>0</v>
      </c>
      <c r="CU26" s="8"/>
      <c r="CV26" s="2"/>
      <c r="CW26" s="17"/>
      <c r="CX26" s="8"/>
      <c r="CY26" s="18"/>
      <c r="CZ26" s="19">
        <f t="shared" si="142"/>
        <v>0</v>
      </c>
      <c r="DB26" s="143"/>
      <c r="DC26" s="266"/>
      <c r="DD26" s="44"/>
      <c r="DE26" s="53"/>
      <c r="DF26" s="44"/>
      <c r="DG26" s="19">
        <f t="shared" si="136"/>
        <v>0</v>
      </c>
      <c r="DI26" s="8"/>
      <c r="DJ26" s="2"/>
      <c r="DK26" s="17"/>
      <c r="DL26" s="74"/>
      <c r="DM26" s="18"/>
      <c r="DN26" s="19">
        <f t="shared" si="16"/>
        <v>0</v>
      </c>
      <c r="DP26" s="8"/>
      <c r="DQ26" s="2"/>
      <c r="DR26" s="17"/>
      <c r="DS26" s="8"/>
      <c r="DT26" s="18"/>
      <c r="DU26" s="19">
        <f t="shared" si="17"/>
        <v>1368</v>
      </c>
      <c r="DW26" s="2"/>
      <c r="DX26" s="2"/>
      <c r="DY26" s="17"/>
      <c r="DZ26" s="8"/>
      <c r="EA26" s="18"/>
      <c r="EB26" s="19">
        <f t="shared" si="18"/>
        <v>0</v>
      </c>
      <c r="ED26" s="2"/>
      <c r="EE26" s="2"/>
      <c r="EF26" s="17"/>
      <c r="EG26" s="8"/>
      <c r="EH26" s="18"/>
      <c r="EI26" s="19">
        <f t="shared" si="19"/>
        <v>0</v>
      </c>
      <c r="EK26" s="2"/>
      <c r="EL26" s="2"/>
      <c r="EM26" s="17"/>
      <c r="EN26" s="8"/>
      <c r="EO26" s="18"/>
      <c r="EP26" s="19">
        <f t="shared" si="20"/>
        <v>-8.0000000000040927E-2</v>
      </c>
      <c r="ER26" s="8">
        <v>41333</v>
      </c>
      <c r="ES26" s="2" t="s">
        <v>2479</v>
      </c>
      <c r="ET26" s="17">
        <v>555</v>
      </c>
      <c r="EU26" s="8"/>
      <c r="EV26" s="18"/>
      <c r="EW26" s="19">
        <f t="shared" si="21"/>
        <v>3245.9</v>
      </c>
      <c r="EY26" s="8"/>
      <c r="EZ26" s="2"/>
      <c r="FA26" s="17"/>
      <c r="FB26" s="8"/>
      <c r="FC26" s="18"/>
      <c r="FD26" s="19">
        <f t="shared" si="22"/>
        <v>0</v>
      </c>
      <c r="FF26" s="2"/>
      <c r="FG26" s="2"/>
      <c r="FH26" s="17"/>
      <c r="FI26" s="8"/>
      <c r="FJ26" s="18"/>
      <c r="FK26" s="19">
        <f t="shared" si="23"/>
        <v>5020</v>
      </c>
      <c r="FM26" s="8"/>
      <c r="FN26" s="2"/>
      <c r="FO26" s="17"/>
      <c r="FP26" s="8"/>
      <c r="FQ26" s="18"/>
      <c r="FR26" s="115">
        <f t="shared" si="24"/>
        <v>0</v>
      </c>
      <c r="FT26" s="807"/>
      <c r="FU26" s="793"/>
      <c r="FV26" s="794"/>
      <c r="FW26" s="807"/>
      <c r="FX26" s="814"/>
      <c r="FY26" s="1008">
        <f t="shared" si="25"/>
        <v>0</v>
      </c>
      <c r="GA26" s="143">
        <v>41331</v>
      </c>
      <c r="GB26" s="72" t="s">
        <v>2480</v>
      </c>
      <c r="GC26" s="25">
        <v>471</v>
      </c>
      <c r="GD26" s="143">
        <v>41331</v>
      </c>
      <c r="GE26" s="30">
        <v>471</v>
      </c>
      <c r="GF26" s="19">
        <f t="shared" si="26"/>
        <v>0</v>
      </c>
      <c r="GH26" s="143"/>
      <c r="GI26" s="141"/>
      <c r="GJ26" s="25"/>
      <c r="GK26" s="143"/>
      <c r="GL26" s="30"/>
      <c r="GM26" s="19">
        <f t="shared" si="27"/>
        <v>0</v>
      </c>
      <c r="GO26" s="143"/>
      <c r="GP26" s="141"/>
      <c r="GQ26" s="25"/>
      <c r="GR26" s="143"/>
      <c r="GS26" s="30"/>
      <c r="GT26" s="19">
        <f t="shared" si="28"/>
        <v>0</v>
      </c>
      <c r="GV26" s="143"/>
      <c r="GW26" s="141"/>
      <c r="GX26" s="25"/>
      <c r="GY26" s="143"/>
      <c r="GZ26" s="30"/>
      <c r="HA26" s="19">
        <f t="shared" si="29"/>
        <v>0</v>
      </c>
      <c r="HC26" s="8"/>
      <c r="HD26" s="145"/>
      <c r="HE26" s="17"/>
      <c r="HF26" s="8"/>
      <c r="HG26" s="18"/>
      <c r="HH26" s="19">
        <f t="shared" si="30"/>
        <v>0</v>
      </c>
      <c r="HJ26" s="8"/>
      <c r="HK26" s="145"/>
      <c r="HL26" s="17"/>
      <c r="HM26" s="8"/>
      <c r="HN26" s="18"/>
      <c r="HO26" s="19">
        <f t="shared" si="31"/>
        <v>0</v>
      </c>
      <c r="HQ26" s="8"/>
      <c r="HR26" s="145"/>
      <c r="HS26" s="17"/>
      <c r="HT26" s="8"/>
      <c r="HU26" s="18"/>
      <c r="HV26" s="19">
        <f t="shared" si="32"/>
        <v>0</v>
      </c>
      <c r="HX26" s="8"/>
      <c r="HY26" s="145"/>
      <c r="HZ26" s="17"/>
      <c r="IA26" s="8"/>
      <c r="IB26" s="18"/>
      <c r="IC26" s="19">
        <f t="shared" si="33"/>
        <v>0</v>
      </c>
      <c r="IE26" s="366"/>
      <c r="IF26" s="2"/>
      <c r="IG26" s="17"/>
      <c r="IH26" s="8"/>
      <c r="II26" s="18"/>
      <c r="IJ26" s="19">
        <f t="shared" si="34"/>
        <v>0</v>
      </c>
      <c r="IL26" s="655"/>
      <c r="IM26" s="2"/>
      <c r="IN26" s="17"/>
      <c r="IO26" s="8"/>
      <c r="IP26" s="18"/>
      <c r="IQ26" s="19">
        <f t="shared" si="138"/>
        <v>22352.5</v>
      </c>
      <c r="IS26" s="8"/>
      <c r="IT26" s="2"/>
      <c r="IU26" s="17"/>
      <c r="IV26" s="8"/>
      <c r="IW26" s="18"/>
      <c r="IX26" s="45">
        <f t="shared" si="36"/>
        <v>0</v>
      </c>
      <c r="IZ26" s="8"/>
      <c r="JA26" s="2"/>
      <c r="JB26" s="17"/>
      <c r="JC26" s="8"/>
      <c r="JD26" s="18"/>
      <c r="JE26" s="45">
        <f t="shared" si="37"/>
        <v>0</v>
      </c>
      <c r="JG26" s="8"/>
      <c r="JH26" s="2"/>
      <c r="JI26" s="17"/>
      <c r="JJ26" s="8"/>
      <c r="JK26" s="18"/>
      <c r="JL26" s="45">
        <f t="shared" si="38"/>
        <v>0</v>
      </c>
      <c r="JN26" s="2"/>
      <c r="JO26" s="2"/>
      <c r="JP26" s="17"/>
      <c r="JQ26" s="18"/>
      <c r="JR26" s="18"/>
      <c r="JS26" s="19">
        <f t="shared" si="39"/>
        <v>0</v>
      </c>
      <c r="JU26" s="2"/>
      <c r="JV26" s="2"/>
      <c r="JW26" s="17"/>
      <c r="JX26" s="18"/>
      <c r="JY26" s="18"/>
      <c r="JZ26" s="19">
        <f t="shared" si="40"/>
        <v>0</v>
      </c>
      <c r="KB26" s="8">
        <v>41326</v>
      </c>
      <c r="KC26" s="2" t="s">
        <v>2481</v>
      </c>
      <c r="KD26" s="17">
        <v>1800</v>
      </c>
      <c r="KE26" s="1020">
        <v>41326</v>
      </c>
      <c r="KF26" s="18">
        <v>1800</v>
      </c>
      <c r="KG26" s="19">
        <f t="shared" si="41"/>
        <v>0</v>
      </c>
      <c r="KI26" s="8"/>
      <c r="KJ26" s="2"/>
      <c r="KK26" s="17"/>
      <c r="KL26" s="1020"/>
      <c r="KM26" s="18"/>
      <c r="KN26" s="19">
        <f t="shared" si="42"/>
        <v>669.5</v>
      </c>
      <c r="KP26" s="2"/>
      <c r="KQ26" s="2"/>
      <c r="KR26" s="17"/>
      <c r="KS26" s="8"/>
      <c r="KT26" s="18"/>
      <c r="KU26" s="19">
        <f t="shared" si="43"/>
        <v>0</v>
      </c>
      <c r="KW26" s="8"/>
      <c r="KX26" s="2"/>
      <c r="KY26" s="17"/>
      <c r="KZ26" s="8"/>
      <c r="LA26" s="18"/>
      <c r="LB26" s="19">
        <f t="shared" si="44"/>
        <v>0</v>
      </c>
      <c r="LD26" s="2"/>
      <c r="LE26" s="2"/>
      <c r="LF26" s="17"/>
      <c r="LG26" s="8"/>
      <c r="LH26" s="18"/>
      <c r="LI26" s="19">
        <f t="shared" si="45"/>
        <v>0</v>
      </c>
      <c r="LK26" s="2"/>
      <c r="LL26" s="2"/>
      <c r="LM26" s="17"/>
      <c r="LN26" s="8"/>
      <c r="LO26" s="18"/>
      <c r="LP26" s="19">
        <f t="shared" si="46"/>
        <v>0</v>
      </c>
      <c r="LR26" s="2"/>
      <c r="LS26" s="2"/>
      <c r="LT26" s="17"/>
      <c r="LU26" s="8"/>
      <c r="LV26" s="18"/>
      <c r="LW26" s="19">
        <f t="shared" si="47"/>
        <v>0</v>
      </c>
      <c r="LY26" s="2"/>
      <c r="LZ26" s="145"/>
      <c r="MA26" s="17"/>
      <c r="MB26" s="8"/>
      <c r="MC26" s="18"/>
      <c r="MD26" s="19">
        <f t="shared" si="48"/>
        <v>0</v>
      </c>
      <c r="MF26" s="2"/>
      <c r="MG26" s="2"/>
      <c r="MH26" s="17"/>
      <c r="MI26" s="8"/>
      <c r="MJ26" s="18"/>
      <c r="MK26" s="19">
        <f t="shared" si="49"/>
        <v>0</v>
      </c>
      <c r="MM26" s="2"/>
      <c r="MN26" s="2"/>
      <c r="MO26" s="17"/>
      <c r="MP26" s="8"/>
      <c r="MQ26" s="18"/>
      <c r="MR26" s="19">
        <f t="shared" si="50"/>
        <v>1278</v>
      </c>
      <c r="MT26" s="2"/>
      <c r="MU26" s="2"/>
      <c r="MV26" s="17"/>
      <c r="MW26" s="8"/>
      <c r="MX26" s="18"/>
      <c r="MY26" s="19">
        <f t="shared" si="51"/>
        <v>0</v>
      </c>
      <c r="NA26" s="2"/>
      <c r="NB26" s="2"/>
      <c r="NC26" s="17"/>
      <c r="ND26" s="8"/>
      <c r="NE26" s="18"/>
      <c r="NF26" s="19">
        <f t="shared" si="52"/>
        <v>0</v>
      </c>
      <c r="NH26" s="366">
        <v>41331</v>
      </c>
      <c r="NI26" s="2" t="s">
        <v>2482</v>
      </c>
      <c r="NJ26" s="17">
        <v>403</v>
      </c>
      <c r="NK26" s="366">
        <v>41331</v>
      </c>
      <c r="NL26" s="18">
        <v>403</v>
      </c>
      <c r="NM26" s="19">
        <f t="shared" si="53"/>
        <v>0</v>
      </c>
      <c r="NO26" s="668"/>
      <c r="NP26" s="43"/>
      <c r="NQ26" s="18"/>
      <c r="NR26" s="8"/>
      <c r="NS26" s="18"/>
      <c r="NT26" s="19">
        <f t="shared" si="54"/>
        <v>0</v>
      </c>
      <c r="NV26" s="74"/>
      <c r="NW26" s="43"/>
      <c r="NX26" s="18"/>
      <c r="NY26" s="8"/>
      <c r="NZ26" s="18"/>
      <c r="OA26" s="19">
        <f t="shared" si="55"/>
        <v>1712</v>
      </c>
      <c r="OC26" s="8"/>
      <c r="OD26" s="2"/>
      <c r="OE26" s="17"/>
      <c r="OF26" s="8"/>
      <c r="OG26" s="18"/>
      <c r="OH26" s="19">
        <f t="shared" si="56"/>
        <v>0</v>
      </c>
      <c r="OJ26" s="8"/>
      <c r="OK26" s="2"/>
      <c r="OL26" s="17"/>
      <c r="OM26" s="8"/>
      <c r="ON26" s="18"/>
      <c r="OO26" s="19">
        <f t="shared" si="57"/>
        <v>0</v>
      </c>
      <c r="OQ26" s="143"/>
      <c r="OR26" s="78"/>
      <c r="OS26" s="30"/>
      <c r="OT26" s="143"/>
      <c r="OU26" s="30"/>
      <c r="OV26" s="19">
        <f t="shared" si="58"/>
        <v>0</v>
      </c>
      <c r="OX26" s="143"/>
      <c r="OY26" s="78"/>
      <c r="OZ26" s="30"/>
      <c r="PA26" s="143"/>
      <c r="PB26" s="30"/>
      <c r="PC26" s="19">
        <f t="shared" si="59"/>
        <v>0</v>
      </c>
      <c r="PE26" s="8"/>
      <c r="PF26" s="145"/>
      <c r="PG26" s="17"/>
      <c r="PH26" s="8"/>
      <c r="PI26" s="18"/>
      <c r="PJ26" s="19">
        <f t="shared" si="60"/>
        <v>0</v>
      </c>
      <c r="PK26" s="40"/>
      <c r="PM26" s="37"/>
      <c r="PN26" s="1003"/>
      <c r="PO26" s="1016"/>
      <c r="PP26" s="30"/>
      <c r="PQ26" s="45">
        <f t="shared" si="61"/>
        <v>22956.84</v>
      </c>
      <c r="PS26" s="2"/>
      <c r="PT26" s="2"/>
      <c r="PU26" s="17"/>
      <c r="PV26" s="8"/>
      <c r="PW26" s="18"/>
      <c r="PX26" s="19">
        <f t="shared" si="62"/>
        <v>0</v>
      </c>
      <c r="PZ26" s="577"/>
      <c r="QA26" s="145"/>
      <c r="QB26" s="17"/>
      <c r="QC26" s="8"/>
      <c r="QD26" s="18"/>
      <c r="QE26" s="19">
        <f t="shared" si="63"/>
        <v>0</v>
      </c>
      <c r="QG26" s="8"/>
      <c r="QH26" s="2"/>
      <c r="QI26" s="17"/>
      <c r="QJ26" s="8"/>
      <c r="QK26" s="18"/>
      <c r="QL26" s="19">
        <f t="shared" si="64"/>
        <v>0</v>
      </c>
      <c r="QN26" s="2"/>
      <c r="QO26" s="2"/>
      <c r="QP26" s="17"/>
      <c r="QQ26" s="8"/>
      <c r="QR26" s="18"/>
      <c r="QS26" s="19">
        <f t="shared" si="65"/>
        <v>0</v>
      </c>
      <c r="QU26" s="2"/>
      <c r="QV26" s="2"/>
      <c r="QW26" s="17"/>
      <c r="QX26" s="8"/>
      <c r="QY26" s="18"/>
      <c r="QZ26" s="19">
        <f t="shared" si="66"/>
        <v>0</v>
      </c>
      <c r="RB26" s="2"/>
      <c r="RC26" s="2"/>
      <c r="RD26" s="17"/>
      <c r="RE26" s="8"/>
      <c r="RF26" s="18"/>
      <c r="RG26" s="19">
        <f t="shared" si="67"/>
        <v>0</v>
      </c>
      <c r="RI26" s="793"/>
      <c r="RJ26" s="793"/>
      <c r="RK26" s="794"/>
      <c r="RL26" s="807"/>
      <c r="RM26" s="814"/>
      <c r="RN26" s="811">
        <f t="shared" si="68"/>
        <v>0</v>
      </c>
      <c r="RP26" s="2"/>
      <c r="RQ26" s="2"/>
      <c r="RR26" s="17"/>
      <c r="RS26" s="8"/>
      <c r="RT26" s="18"/>
      <c r="RU26" s="19">
        <f t="shared" si="69"/>
        <v>0</v>
      </c>
      <c r="RW26" s="34">
        <v>41322</v>
      </c>
      <c r="RX26" s="2" t="s">
        <v>2483</v>
      </c>
      <c r="RY26" s="17">
        <v>6162</v>
      </c>
      <c r="RZ26" s="8">
        <v>41322</v>
      </c>
      <c r="SA26" s="18">
        <v>6162</v>
      </c>
      <c r="SB26" s="19">
        <f t="shared" si="70"/>
        <v>0</v>
      </c>
      <c r="SD26" s="366"/>
      <c r="SH26" s="3"/>
      <c r="SI26" s="45">
        <f t="shared" si="71"/>
        <v>0</v>
      </c>
      <c r="SK26" s="8"/>
      <c r="SL26" s="2"/>
      <c r="SM26" s="17"/>
      <c r="SN26" s="8"/>
      <c r="SO26" s="18"/>
      <c r="SP26" s="19">
        <f t="shared" si="72"/>
        <v>1125.5</v>
      </c>
      <c r="SR26" s="8"/>
      <c r="SS26" s="2"/>
      <c r="ST26" s="17"/>
      <c r="SU26" s="8"/>
      <c r="SV26" s="18"/>
      <c r="SW26" s="19">
        <f t="shared" si="73"/>
        <v>0</v>
      </c>
      <c r="SY26" s="2"/>
      <c r="SZ26" s="2"/>
      <c r="TA26" s="17"/>
      <c r="TB26" s="8"/>
      <c r="TC26" s="18"/>
      <c r="TD26" s="19">
        <f t="shared" si="74"/>
        <v>19638</v>
      </c>
      <c r="TF26" s="2"/>
      <c r="TG26" s="2"/>
      <c r="TH26" s="17"/>
      <c r="TI26" s="8"/>
      <c r="TJ26" s="18"/>
      <c r="TK26" s="19">
        <f t="shared" si="75"/>
        <v>0</v>
      </c>
      <c r="TM26" s="143"/>
      <c r="TN26" s="78"/>
      <c r="TO26" s="30"/>
      <c r="TP26" s="143"/>
      <c r="TQ26" s="30"/>
      <c r="TR26" s="19">
        <f t="shared" si="76"/>
        <v>160</v>
      </c>
      <c r="TT26" s="143"/>
      <c r="TU26" s="78"/>
      <c r="TV26" s="30"/>
      <c r="TW26" s="143"/>
      <c r="TX26" s="30"/>
      <c r="TY26" s="19">
        <f t="shared" si="77"/>
        <v>0</v>
      </c>
      <c r="UD26" s="8"/>
      <c r="UE26" s="18"/>
      <c r="UF26" s="19">
        <f t="shared" si="78"/>
        <v>0</v>
      </c>
      <c r="UK26" s="8"/>
      <c r="UL26" s="18"/>
      <c r="UM26" s="19">
        <f t="shared" si="79"/>
        <v>0</v>
      </c>
      <c r="UO26" s="143"/>
      <c r="UP26" s="27"/>
      <c r="UQ26" s="25"/>
      <c r="UR26" s="143"/>
      <c r="US26" s="30"/>
      <c r="UT26" s="19">
        <f t="shared" si="80"/>
        <v>7013</v>
      </c>
      <c r="UV26" s="143"/>
      <c r="UW26" s="78"/>
      <c r="UX26" s="30"/>
      <c r="UY26" s="143"/>
      <c r="UZ26" s="30"/>
      <c r="VA26" s="19">
        <f t="shared" si="81"/>
        <v>0</v>
      </c>
      <c r="VC26" s="143"/>
      <c r="VD26" s="78"/>
      <c r="VE26" s="30"/>
      <c r="VF26" s="143"/>
      <c r="VG26" s="30"/>
      <c r="VH26" s="19">
        <f t="shared" si="82"/>
        <v>0</v>
      </c>
      <c r="VJ26" s="368">
        <v>41328</v>
      </c>
      <c r="VK26" s="78" t="s">
        <v>2484</v>
      </c>
      <c r="VL26" s="30">
        <v>3239.6</v>
      </c>
      <c r="VM26" s="368">
        <v>41329</v>
      </c>
      <c r="VN26" s="30">
        <v>3239.6</v>
      </c>
      <c r="VO26" s="19">
        <f t="shared" si="83"/>
        <v>-0.1999999999998181</v>
      </c>
      <c r="VQ26" s="143"/>
      <c r="VR26" s="78"/>
      <c r="VS26" s="30"/>
      <c r="VT26" s="143"/>
      <c r="VU26" s="30"/>
      <c r="VV26" s="19">
        <f t="shared" si="84"/>
        <v>0</v>
      </c>
      <c r="VX26" s="143"/>
      <c r="VY26" s="27"/>
      <c r="VZ26" s="25"/>
      <c r="WA26" s="53"/>
      <c r="WB26" s="176"/>
      <c r="WC26" s="45">
        <f t="shared" si="85"/>
        <v>0</v>
      </c>
      <c r="WE26" s="2"/>
      <c r="WF26" s="2"/>
      <c r="WG26" s="17"/>
      <c r="WH26" s="8"/>
      <c r="WI26" s="18"/>
      <c r="WJ26" s="19">
        <f t="shared" si="86"/>
        <v>0</v>
      </c>
      <c r="WL26" s="2"/>
      <c r="WM26" s="2"/>
      <c r="WN26" s="17"/>
      <c r="WO26" s="8"/>
      <c r="WP26" s="18"/>
      <c r="WQ26" s="19">
        <f t="shared" si="87"/>
        <v>0</v>
      </c>
      <c r="WV26" s="8"/>
      <c r="WW26" s="18"/>
      <c r="WX26" s="19">
        <f t="shared" si="143"/>
        <v>0</v>
      </c>
      <c r="WZ26" s="2"/>
      <c r="XA26" s="2"/>
      <c r="XB26" s="17"/>
      <c r="XC26" s="8"/>
      <c r="XD26" s="18"/>
      <c r="XE26" s="19">
        <f t="shared" si="89"/>
        <v>0</v>
      </c>
      <c r="XG26" s="2"/>
      <c r="XH26" s="2"/>
      <c r="XI26" s="17"/>
      <c r="XJ26" s="8"/>
      <c r="XK26" s="18"/>
      <c r="XL26" s="19">
        <f t="shared" si="139"/>
        <v>0</v>
      </c>
      <c r="XN26" s="2"/>
      <c r="XO26" s="2"/>
      <c r="XP26" s="17"/>
      <c r="XQ26" s="8"/>
      <c r="XR26" s="18"/>
      <c r="XS26" s="19">
        <f t="shared" si="91"/>
        <v>0</v>
      </c>
      <c r="XU26" s="8"/>
      <c r="XV26" s="2"/>
      <c r="XW26" s="17"/>
      <c r="XX26" s="8"/>
      <c r="XY26" s="18"/>
      <c r="XZ26" s="19">
        <f t="shared" si="92"/>
        <v>0</v>
      </c>
      <c r="YB26" s="577">
        <v>41322</v>
      </c>
      <c r="YC26" s="2" t="s">
        <v>2485</v>
      </c>
      <c r="YD26" s="17">
        <v>3943.5</v>
      </c>
      <c r="YE26" s="577">
        <v>41322</v>
      </c>
      <c r="YF26" s="18">
        <v>3943.5</v>
      </c>
      <c r="YG26" s="19">
        <f t="shared" si="93"/>
        <v>5626</v>
      </c>
      <c r="YI26" s="577"/>
      <c r="YK26" s="17"/>
      <c r="YL26" s="366"/>
      <c r="YM26" s="18"/>
      <c r="YN26" s="19">
        <f t="shared" si="94"/>
        <v>0</v>
      </c>
      <c r="YP26" s="366"/>
      <c r="YQ26" s="2"/>
      <c r="YR26" s="17"/>
      <c r="YS26" s="577"/>
      <c r="YT26" s="18"/>
      <c r="YU26" s="19">
        <f t="shared" si="95"/>
        <v>0</v>
      </c>
      <c r="YW26" s="2"/>
      <c r="YX26" s="2"/>
      <c r="YY26" s="17"/>
      <c r="YZ26" s="8"/>
      <c r="ZA26" s="18"/>
      <c r="ZB26" s="19">
        <f t="shared" si="96"/>
        <v>0</v>
      </c>
      <c r="ZD26" s="2"/>
      <c r="ZE26" s="2"/>
      <c r="ZF26" s="17"/>
      <c r="ZG26" s="8"/>
      <c r="ZH26" s="18"/>
      <c r="ZI26" s="19">
        <f t="shared" si="97"/>
        <v>0</v>
      </c>
      <c r="ZK26" s="793"/>
      <c r="ZL26" s="793"/>
      <c r="ZM26" s="794"/>
      <c r="ZN26" s="807"/>
      <c r="ZO26" s="814"/>
      <c r="ZP26" s="811">
        <f t="shared" si="98"/>
        <v>0</v>
      </c>
      <c r="ZR26" s="2"/>
      <c r="ZS26" s="2"/>
      <c r="ZT26" s="17"/>
      <c r="ZU26" s="8"/>
      <c r="ZV26" s="18"/>
      <c r="ZW26" s="19">
        <f t="shared" si="99"/>
        <v>0</v>
      </c>
      <c r="ZY26" s="2"/>
      <c r="ZZ26" s="2"/>
      <c r="AAA26" s="17"/>
      <c r="AAB26" s="8"/>
      <c r="AAC26" s="18"/>
      <c r="AAD26" s="19">
        <f t="shared" si="100"/>
        <v>0</v>
      </c>
      <c r="AAF26" s="2"/>
      <c r="AAG26" s="2"/>
      <c r="AAH26" s="17"/>
      <c r="AAI26" s="8"/>
      <c r="AAJ26" s="18"/>
      <c r="AAK26" s="19">
        <f t="shared" si="101"/>
        <v>0</v>
      </c>
      <c r="AAM26" s="368">
        <v>41326</v>
      </c>
      <c r="AAN26" s="27" t="s">
        <v>2486</v>
      </c>
      <c r="AAO26" s="25">
        <v>11314</v>
      </c>
      <c r="AAP26" s="386">
        <v>41329</v>
      </c>
      <c r="AAQ26" s="30">
        <v>11314</v>
      </c>
      <c r="AAR26" s="19">
        <f t="shared" si="102"/>
        <v>-307.60000000000036</v>
      </c>
      <c r="AAT26" s="143">
        <v>41312</v>
      </c>
      <c r="AAU26" s="315" t="s">
        <v>2487</v>
      </c>
      <c r="AAV26" s="44">
        <v>2760</v>
      </c>
      <c r="AAW26" s="54">
        <v>41324</v>
      </c>
      <c r="AAX26" s="44">
        <v>2760</v>
      </c>
      <c r="AAY26" s="19">
        <f t="shared" si="103"/>
        <v>7</v>
      </c>
      <c r="ABA26" s="8"/>
      <c r="ABB26" s="2"/>
      <c r="ABC26" s="17"/>
      <c r="ABD26" s="18"/>
      <c r="ABE26" s="18"/>
      <c r="ABF26" s="19">
        <f t="shared" si="104"/>
        <v>22087</v>
      </c>
      <c r="ABH26" s="2"/>
      <c r="ABI26" s="2"/>
      <c r="ABJ26" s="17"/>
      <c r="ABK26" s="8"/>
      <c r="ABL26" s="18"/>
      <c r="ABM26" s="19">
        <f t="shared" si="105"/>
        <v>0</v>
      </c>
      <c r="ABO26" s="2"/>
      <c r="ABP26" s="2"/>
      <c r="ABQ26" s="17"/>
      <c r="ABR26" s="8"/>
      <c r="ABS26" s="18"/>
      <c r="ABT26" s="19">
        <f t="shared" si="106"/>
        <v>0</v>
      </c>
      <c r="ABV26" s="2"/>
      <c r="ABW26" s="2"/>
      <c r="ABX26" s="17"/>
      <c r="ABY26" s="8"/>
      <c r="ABZ26" s="18"/>
      <c r="ACA26" s="19">
        <f t="shared" si="107"/>
        <v>0</v>
      </c>
      <c r="ACC26" s="2"/>
      <c r="ACD26" s="2"/>
      <c r="ACE26" s="17"/>
      <c r="ACF26" s="8"/>
      <c r="ACG26" s="18"/>
      <c r="ACH26" s="19">
        <f t="shared" si="108"/>
        <v>0</v>
      </c>
      <c r="ACJ26" s="2"/>
      <c r="ACK26" s="2"/>
      <c r="ACL26" s="17"/>
      <c r="ACM26" s="8"/>
      <c r="ACN26" s="18"/>
      <c r="ACO26" s="19">
        <f t="shared" si="109"/>
        <v>0</v>
      </c>
      <c r="ACQ26" s="2"/>
      <c r="ACR26" s="2"/>
      <c r="ACS26" s="17"/>
      <c r="ACT26" s="8"/>
      <c r="ACU26" s="18"/>
      <c r="ACV26" s="19">
        <f t="shared" si="110"/>
        <v>0</v>
      </c>
      <c r="ACX26" s="2"/>
      <c r="ACY26" s="2"/>
      <c r="ACZ26" s="17"/>
      <c r="ADA26" s="8"/>
      <c r="ADB26" s="18"/>
      <c r="ADC26" s="19">
        <f t="shared" si="111"/>
        <v>0</v>
      </c>
      <c r="ADE26" s="2"/>
      <c r="ADF26" s="2"/>
      <c r="ADG26" s="17"/>
      <c r="ADH26" s="8"/>
      <c r="ADI26" s="18"/>
      <c r="ADJ26" s="19">
        <f t="shared" si="112"/>
        <v>0</v>
      </c>
      <c r="ADL26" s="8">
        <v>41305</v>
      </c>
      <c r="ADM26" s="2" t="s">
        <v>2488</v>
      </c>
      <c r="ADN26" s="17">
        <v>2503</v>
      </c>
      <c r="ADO26" s="8"/>
      <c r="ADP26" s="24"/>
      <c r="ADQ26" s="19">
        <f t="shared" si="113"/>
        <v>19790.3</v>
      </c>
      <c r="ADS26" s="575"/>
      <c r="ADT26" s="27"/>
      <c r="ADU26" s="25"/>
      <c r="ADV26" s="143"/>
      <c r="ADW26" s="30"/>
      <c r="ADX26" s="19">
        <f t="shared" si="114"/>
        <v>0</v>
      </c>
      <c r="ADZ26" s="8"/>
      <c r="AEA26" s="2"/>
      <c r="AEB26" s="93"/>
      <c r="AEC26" s="74"/>
      <c r="AED26" s="86"/>
      <c r="AEE26" s="19">
        <f t="shared" si="115"/>
        <v>12300.5</v>
      </c>
      <c r="AEG26" s="2"/>
      <c r="AEH26" s="2"/>
      <c r="AEI26" s="17"/>
      <c r="AEJ26" s="8"/>
      <c r="AEK26" s="18"/>
      <c r="AEL26" s="19">
        <f t="shared" si="116"/>
        <v>-209652.6</v>
      </c>
      <c r="AEN26" s="8"/>
      <c r="AEO26" s="2"/>
      <c r="AEP26" s="17"/>
      <c r="AEQ26" s="8"/>
      <c r="AER26" s="18"/>
      <c r="AES26" s="19">
        <f t="shared" si="117"/>
        <v>0</v>
      </c>
      <c r="AEU26" s="2"/>
      <c r="AEV26" s="2"/>
      <c r="AEW26" s="17"/>
      <c r="AEX26" s="8"/>
      <c r="AEY26" s="18"/>
      <c r="AEZ26" s="19">
        <f t="shared" si="118"/>
        <v>2689.6</v>
      </c>
      <c r="AFB26" s="2"/>
      <c r="AFC26" s="2"/>
      <c r="AFD26" s="17"/>
      <c r="AFE26" s="8"/>
      <c r="AFF26" s="18"/>
      <c r="AFG26" s="19">
        <f t="shared" si="119"/>
        <v>6938</v>
      </c>
      <c r="AFI26" s="8"/>
      <c r="AFJ26" s="2"/>
      <c r="AFK26" s="17"/>
      <c r="AFL26" s="932"/>
      <c r="AFM26" s="76"/>
      <c r="AFN26" s="19">
        <f t="shared" si="120"/>
        <v>0</v>
      </c>
      <c r="AFP26" s="8"/>
      <c r="AFQ26" s="2"/>
      <c r="AFR26" s="17"/>
      <c r="AFS26" s="932"/>
      <c r="AFT26" s="76"/>
      <c r="AFU26" s="19">
        <f t="shared" si="121"/>
        <v>0</v>
      </c>
      <c r="AFW26" s="8"/>
      <c r="AFX26" s="2"/>
      <c r="AFY26" s="17"/>
      <c r="AFZ26" s="8"/>
      <c r="AGA26" s="18"/>
      <c r="AGB26" s="19">
        <f t="shared" si="122"/>
        <v>0</v>
      </c>
      <c r="AGD26" s="8"/>
      <c r="AGE26" s="2"/>
      <c r="AGF26" s="17"/>
      <c r="AGG26" s="8"/>
      <c r="AGH26" s="18"/>
      <c r="AGI26" s="19">
        <f t="shared" si="123"/>
        <v>0</v>
      </c>
      <c r="AGK26" s="368">
        <v>41327</v>
      </c>
      <c r="AGL26" s="2" t="s">
        <v>2489</v>
      </c>
      <c r="AGM26" s="17">
        <v>1050</v>
      </c>
      <c r="AGN26" s="959">
        <v>41327</v>
      </c>
      <c r="AGO26" s="848">
        <v>1050</v>
      </c>
      <c r="AGP26" s="19">
        <f t="shared" si="124"/>
        <v>0</v>
      </c>
      <c r="AGR26" s="368"/>
      <c r="AGS26" s="2"/>
      <c r="AGT26" s="17"/>
      <c r="AGU26" s="8"/>
      <c r="AGV26" s="18"/>
      <c r="AGW26" s="19">
        <f t="shared" si="125"/>
        <v>0</v>
      </c>
      <c r="AGY26" s="2"/>
      <c r="AGZ26" s="2"/>
      <c r="AHA26" s="351"/>
      <c r="AHB26" s="8"/>
      <c r="AHC26" s="18"/>
      <c r="AHD26" s="19">
        <f t="shared" si="126"/>
        <v>0</v>
      </c>
      <c r="AHF26" s="2"/>
      <c r="AHG26" s="2"/>
      <c r="AHH26" s="351"/>
      <c r="AHI26" s="8"/>
      <c r="AHJ26" s="18"/>
      <c r="AHK26" s="19">
        <f t="shared" si="127"/>
        <v>0</v>
      </c>
      <c r="AHM26" s="2"/>
      <c r="AHN26" s="2"/>
      <c r="AHO26" s="351"/>
      <c r="AHP26" s="8"/>
      <c r="AHQ26" s="18"/>
      <c r="AHR26" s="19">
        <f t="shared" si="128"/>
        <v>6356.5</v>
      </c>
      <c r="AHT26" s="2"/>
      <c r="AHU26" s="2"/>
      <c r="AHV26" s="17"/>
      <c r="AHW26" s="8"/>
      <c r="AHX26" s="18"/>
      <c r="AHY26" s="19">
        <f t="shared" si="129"/>
        <v>0</v>
      </c>
      <c r="AIA26" s="2"/>
      <c r="AIB26" s="2"/>
      <c r="AIC26" s="17"/>
      <c r="AID26" s="8"/>
      <c r="AIE26" s="18"/>
      <c r="AIF26" s="19">
        <f t="shared" si="130"/>
        <v>0</v>
      </c>
      <c r="AIH26" s="2"/>
      <c r="AII26" s="2"/>
      <c r="AIJ26" s="351"/>
      <c r="AIK26" s="8"/>
      <c r="AIL26" s="18"/>
      <c r="AIM26" s="19">
        <f t="shared" si="131"/>
        <v>0</v>
      </c>
    </row>
    <row r="27" spans="1:923">
      <c r="A27" s="2"/>
      <c r="B27" s="2"/>
      <c r="C27" s="17"/>
      <c r="D27" s="8"/>
      <c r="E27" s="18"/>
      <c r="F27" s="19">
        <f t="shared" si="0"/>
        <v>6630</v>
      </c>
      <c r="H27" s="2"/>
      <c r="I27" s="2"/>
      <c r="J27" s="17"/>
      <c r="K27" s="8"/>
      <c r="L27" s="18"/>
      <c r="M27" s="19">
        <f t="shared" si="1"/>
        <v>0</v>
      </c>
      <c r="P27" s="2"/>
      <c r="Q27" s="17"/>
      <c r="R27" s="8"/>
      <c r="S27" s="18"/>
      <c r="T27" s="19">
        <f t="shared" si="2"/>
        <v>7539</v>
      </c>
      <c r="V27" s="8"/>
      <c r="W27" s="2"/>
      <c r="X27" s="17"/>
      <c r="Y27" s="8"/>
      <c r="Z27" s="18"/>
      <c r="AA27" s="19">
        <f t="shared" si="3"/>
        <v>1255</v>
      </c>
      <c r="AC27" s="8"/>
      <c r="AD27" s="2"/>
      <c r="AE27" s="17"/>
      <c r="AF27" s="8"/>
      <c r="AG27" s="18"/>
      <c r="AH27" s="19">
        <f t="shared" si="4"/>
        <v>0</v>
      </c>
      <c r="AJ27" s="8"/>
      <c r="AK27" s="39"/>
      <c r="AL27" s="30"/>
      <c r="AM27" s="69"/>
      <c r="AN27" s="30"/>
      <c r="AO27" s="19">
        <f t="shared" si="5"/>
        <v>14526.099999999999</v>
      </c>
      <c r="AQ27" s="575"/>
      <c r="AR27" s="276"/>
      <c r="AS27" s="25"/>
      <c r="AT27" s="752"/>
      <c r="AU27" s="30"/>
      <c r="AV27" s="19">
        <f t="shared" si="6"/>
        <v>24058.04</v>
      </c>
      <c r="AX27" s="2"/>
      <c r="AY27" s="2"/>
      <c r="AZ27" s="17"/>
      <c r="BA27" s="8"/>
      <c r="BB27" s="18"/>
      <c r="BC27" s="19">
        <f t="shared" si="7"/>
        <v>0</v>
      </c>
      <c r="BE27" s="575"/>
      <c r="BF27" s="27"/>
      <c r="BG27" s="25"/>
      <c r="BH27" s="143"/>
      <c r="BI27" s="30"/>
      <c r="BJ27" s="19">
        <f t="shared" si="8"/>
        <v>3954.6</v>
      </c>
      <c r="BL27" s="2"/>
      <c r="BM27" s="2"/>
      <c r="BN27" s="17"/>
      <c r="BO27" s="8"/>
      <c r="BP27" s="18"/>
      <c r="BQ27" s="19">
        <f t="shared" si="9"/>
        <v>13283.5</v>
      </c>
      <c r="BS27" s="2"/>
      <c r="BT27" s="2"/>
      <c r="BU27" s="17"/>
      <c r="BV27" s="8"/>
      <c r="BW27" s="18"/>
      <c r="BX27" s="19">
        <f t="shared" si="10"/>
        <v>0</v>
      </c>
      <c r="BZ27" s="8"/>
      <c r="CA27" s="2"/>
      <c r="CB27" s="351"/>
      <c r="CC27" s="8"/>
      <c r="CD27" s="18"/>
      <c r="CE27" s="19">
        <f t="shared" si="137"/>
        <v>0</v>
      </c>
      <c r="CG27" s="8"/>
      <c r="CH27" s="2"/>
      <c r="CI27" s="17"/>
      <c r="CJ27" s="8"/>
      <c r="CK27" s="18"/>
      <c r="CL27" s="19">
        <f t="shared" si="140"/>
        <v>0</v>
      </c>
      <c r="CN27" s="8"/>
      <c r="CO27" s="2"/>
      <c r="CP27" s="17"/>
      <c r="CQ27" s="8"/>
      <c r="CR27" s="18"/>
      <c r="CS27" s="19">
        <f t="shared" si="141"/>
        <v>0</v>
      </c>
      <c r="CU27" s="8"/>
      <c r="CV27" s="2"/>
      <c r="CW27" s="17"/>
      <c r="CX27" s="8"/>
      <c r="CY27" s="18"/>
      <c r="CZ27" s="19">
        <f t="shared" si="142"/>
        <v>0</v>
      </c>
      <c r="DB27" s="143"/>
      <c r="DC27" s="266"/>
      <c r="DD27" s="44"/>
      <c r="DE27" s="53"/>
      <c r="DF27" s="44"/>
      <c r="DG27" s="19">
        <f t="shared" si="136"/>
        <v>0</v>
      </c>
      <c r="DI27" s="8"/>
      <c r="DJ27" s="2"/>
      <c r="DK27" s="25"/>
      <c r="DL27" s="74"/>
      <c r="DM27" s="18"/>
      <c r="DN27" s="19">
        <f t="shared" si="16"/>
        <v>0</v>
      </c>
      <c r="DP27" s="8"/>
      <c r="DQ27" s="2"/>
      <c r="DR27" s="17"/>
      <c r="DS27" s="8"/>
      <c r="DT27" s="18"/>
      <c r="DU27" s="19">
        <f t="shared" si="17"/>
        <v>1368</v>
      </c>
      <c r="DW27" s="2"/>
      <c r="DX27" s="2"/>
      <c r="DY27" s="17"/>
      <c r="DZ27" s="8"/>
      <c r="EA27" s="18"/>
      <c r="EB27" s="19">
        <f t="shared" si="18"/>
        <v>0</v>
      </c>
      <c r="ED27" s="2"/>
      <c r="EE27" s="2"/>
      <c r="EF27" s="17"/>
      <c r="EG27" s="8"/>
      <c r="EH27" s="18"/>
      <c r="EI27" s="19">
        <f t="shared" si="19"/>
        <v>0</v>
      </c>
      <c r="EK27" s="2"/>
      <c r="EL27" s="2"/>
      <c r="EM27" s="17"/>
      <c r="EN27" s="8"/>
      <c r="EO27" s="18"/>
      <c r="EP27" s="19">
        <f t="shared" si="20"/>
        <v>-8.0000000000040927E-2</v>
      </c>
      <c r="ER27" s="8"/>
      <c r="ES27" s="2"/>
      <c r="ET27" s="25"/>
      <c r="EU27" s="143"/>
      <c r="EV27" s="18"/>
      <c r="EW27" s="19">
        <f t="shared" si="21"/>
        <v>3245.9</v>
      </c>
      <c r="EY27" s="8"/>
      <c r="EZ27" s="2"/>
      <c r="FA27" s="17"/>
      <c r="FB27" s="8"/>
      <c r="FC27" s="18"/>
      <c r="FD27" s="19">
        <f t="shared" si="22"/>
        <v>0</v>
      </c>
      <c r="FF27" s="2"/>
      <c r="FG27" s="2"/>
      <c r="FH27" s="17"/>
      <c r="FI27" s="8"/>
      <c r="FJ27" s="18"/>
      <c r="FK27" s="19">
        <f t="shared" si="23"/>
        <v>5020</v>
      </c>
      <c r="FM27" s="8"/>
      <c r="FN27" s="2"/>
      <c r="FO27" s="17"/>
      <c r="FP27" s="8"/>
      <c r="FQ27" s="18"/>
      <c r="FR27" s="115">
        <f t="shared" si="24"/>
        <v>0</v>
      </c>
      <c r="FT27" s="807"/>
      <c r="FU27" s="793"/>
      <c r="FV27" s="794"/>
      <c r="FW27" s="807"/>
      <c r="FX27" s="814"/>
      <c r="FY27" s="1008">
        <f t="shared" si="25"/>
        <v>0</v>
      </c>
      <c r="GA27" s="143">
        <v>41332</v>
      </c>
      <c r="GB27" s="72" t="s">
        <v>2490</v>
      </c>
      <c r="GC27" s="25">
        <v>239</v>
      </c>
      <c r="GD27" s="143">
        <v>41332</v>
      </c>
      <c r="GE27" s="30">
        <v>239</v>
      </c>
      <c r="GF27" s="19">
        <f t="shared" si="26"/>
        <v>0</v>
      </c>
      <c r="GH27" s="143"/>
      <c r="GI27" s="72"/>
      <c r="GJ27" s="25"/>
      <c r="GK27" s="143"/>
      <c r="GL27" s="30"/>
      <c r="GM27" s="19">
        <f t="shared" si="27"/>
        <v>0</v>
      </c>
      <c r="GO27" s="143"/>
      <c r="GP27" s="72"/>
      <c r="GQ27" s="25"/>
      <c r="GR27" s="143"/>
      <c r="GS27" s="30"/>
      <c r="GT27" s="19">
        <f t="shared" si="28"/>
        <v>0</v>
      </c>
      <c r="GV27" s="143"/>
      <c r="GW27" s="72"/>
      <c r="GX27" s="25"/>
      <c r="GY27" s="143"/>
      <c r="GZ27" s="30"/>
      <c r="HA27" s="19">
        <f t="shared" si="29"/>
        <v>0</v>
      </c>
      <c r="HC27" s="8"/>
      <c r="HD27" s="38"/>
      <c r="HE27" s="17"/>
      <c r="HF27" s="8"/>
      <c r="HG27" s="18"/>
      <c r="HH27" s="19">
        <f t="shared" si="30"/>
        <v>0</v>
      </c>
      <c r="HJ27" s="8"/>
      <c r="HK27" s="38"/>
      <c r="HL27" s="17"/>
      <c r="HM27" s="8"/>
      <c r="HN27" s="18"/>
      <c r="HO27" s="19">
        <f t="shared" si="31"/>
        <v>0</v>
      </c>
      <c r="HQ27" s="8"/>
      <c r="HR27" s="38"/>
      <c r="HS27" s="17"/>
      <c r="HT27" s="8"/>
      <c r="HU27" s="18"/>
      <c r="HV27" s="19">
        <f t="shared" si="32"/>
        <v>0</v>
      </c>
      <c r="HX27" s="8"/>
      <c r="HY27" s="38"/>
      <c r="HZ27" s="17"/>
      <c r="IA27" s="8"/>
      <c r="IB27" s="18"/>
      <c r="IC27" s="19">
        <f t="shared" si="33"/>
        <v>0</v>
      </c>
      <c r="IE27" s="366"/>
      <c r="IF27" s="2"/>
      <c r="IG27" s="17"/>
      <c r="IH27" s="8"/>
      <c r="II27" s="18"/>
      <c r="IJ27" s="19">
        <f t="shared" si="34"/>
        <v>0</v>
      </c>
      <c r="IL27" s="655"/>
      <c r="IM27" s="2"/>
      <c r="IN27" s="17"/>
      <c r="IO27" s="8"/>
      <c r="IP27" s="18"/>
      <c r="IQ27" s="19">
        <f t="shared" si="138"/>
        <v>22352.5</v>
      </c>
      <c r="IS27" s="8"/>
      <c r="IT27" s="2"/>
      <c r="IU27" s="17"/>
      <c r="IV27" s="8"/>
      <c r="IW27" s="18"/>
      <c r="IX27" s="45">
        <f t="shared" si="36"/>
        <v>0</v>
      </c>
      <c r="IZ27" s="8"/>
      <c r="JA27" s="2"/>
      <c r="JB27" s="17"/>
      <c r="JC27" s="8"/>
      <c r="JD27" s="18"/>
      <c r="JE27" s="45">
        <f t="shared" si="37"/>
        <v>0</v>
      </c>
      <c r="JG27" s="8"/>
      <c r="JH27" s="2"/>
      <c r="JI27" s="17"/>
      <c r="JJ27" s="8"/>
      <c r="JK27" s="18"/>
      <c r="JL27" s="45">
        <f t="shared" si="38"/>
        <v>0</v>
      </c>
      <c r="JN27" s="2"/>
      <c r="JO27" s="2"/>
      <c r="JP27" s="17"/>
      <c r="JQ27" s="18"/>
      <c r="JR27" s="18"/>
      <c r="JS27" s="19">
        <f t="shared" si="39"/>
        <v>0</v>
      </c>
      <c r="JU27" s="2"/>
      <c r="JV27" s="2"/>
      <c r="JW27" s="17"/>
      <c r="JX27" s="18"/>
      <c r="JY27" s="18"/>
      <c r="JZ27" s="19">
        <f t="shared" si="40"/>
        <v>0</v>
      </c>
      <c r="KB27" s="8">
        <v>41327</v>
      </c>
      <c r="KC27" s="2" t="s">
        <v>2491</v>
      </c>
      <c r="KD27" s="17">
        <v>1800</v>
      </c>
      <c r="KE27" s="1020">
        <v>41327</v>
      </c>
      <c r="KF27" s="18">
        <v>1800</v>
      </c>
      <c r="KG27" s="19">
        <f t="shared" si="41"/>
        <v>0</v>
      </c>
      <c r="KI27" s="8"/>
      <c r="KJ27" s="2"/>
      <c r="KK27" s="17"/>
      <c r="KL27" s="1020"/>
      <c r="KM27" s="18"/>
      <c r="KN27" s="19">
        <f t="shared" si="42"/>
        <v>669.5</v>
      </c>
      <c r="KP27" s="2"/>
      <c r="KQ27" s="2"/>
      <c r="KR27" s="17"/>
      <c r="KS27" s="8"/>
      <c r="KT27" s="18"/>
      <c r="KU27" s="19">
        <f t="shared" si="43"/>
        <v>0</v>
      </c>
      <c r="KW27" s="8"/>
      <c r="KX27" s="2"/>
      <c r="KY27" s="17"/>
      <c r="KZ27" s="8"/>
      <c r="LA27" s="18"/>
      <c r="LB27" s="19">
        <f t="shared" si="44"/>
        <v>0</v>
      </c>
      <c r="LD27" s="2"/>
      <c r="LE27" s="2"/>
      <c r="LF27" s="17"/>
      <c r="LG27" s="8"/>
      <c r="LH27" s="18"/>
      <c r="LI27" s="19">
        <f t="shared" si="45"/>
        <v>0</v>
      </c>
      <c r="LK27" s="2"/>
      <c r="LL27" s="2"/>
      <c r="LM27" s="17"/>
      <c r="LN27" s="8"/>
      <c r="LO27" s="18"/>
      <c r="LP27" s="19">
        <f t="shared" si="46"/>
        <v>0</v>
      </c>
      <c r="LR27" s="2"/>
      <c r="LS27" s="2"/>
      <c r="LT27" s="17"/>
      <c r="LU27" s="8"/>
      <c r="LV27" s="18"/>
      <c r="LW27" s="19">
        <f t="shared" si="47"/>
        <v>0</v>
      </c>
      <c r="LY27" s="2"/>
      <c r="LZ27" s="145"/>
      <c r="MA27" s="17"/>
      <c r="MB27" s="8"/>
      <c r="MC27" s="18"/>
      <c r="MD27" s="19">
        <f t="shared" si="48"/>
        <v>0</v>
      </c>
      <c r="MF27" s="2"/>
      <c r="MG27" s="2"/>
      <c r="MH27" s="17"/>
      <c r="MI27" s="8"/>
      <c r="MJ27" s="18"/>
      <c r="MK27" s="19">
        <f t="shared" si="49"/>
        <v>0</v>
      </c>
      <c r="MM27" s="2"/>
      <c r="MN27" s="2"/>
      <c r="MO27" s="17"/>
      <c r="MP27" s="8"/>
      <c r="MQ27" s="18"/>
      <c r="MR27" s="19">
        <f t="shared" si="50"/>
        <v>1278</v>
      </c>
      <c r="MT27" s="2"/>
      <c r="MU27" s="2"/>
      <c r="MV27" s="17"/>
      <c r="MW27" s="8"/>
      <c r="MX27" s="18"/>
      <c r="MY27" s="19">
        <f t="shared" si="51"/>
        <v>0</v>
      </c>
      <c r="NA27" s="2"/>
      <c r="NB27" s="2"/>
      <c r="NC27" s="17"/>
      <c r="ND27" s="8"/>
      <c r="NE27" s="18"/>
      <c r="NF27" s="19">
        <f t="shared" si="52"/>
        <v>0</v>
      </c>
      <c r="NH27" s="366">
        <v>41332</v>
      </c>
      <c r="NI27" s="2" t="s">
        <v>2492</v>
      </c>
      <c r="NJ27" s="17">
        <v>342</v>
      </c>
      <c r="NK27" s="366">
        <v>41332</v>
      </c>
      <c r="NL27" s="18">
        <v>342</v>
      </c>
      <c r="NM27" s="19">
        <f t="shared" si="53"/>
        <v>0</v>
      </c>
      <c r="NO27" s="577"/>
      <c r="NP27" s="43"/>
      <c r="NQ27" s="18"/>
      <c r="NR27" s="8"/>
      <c r="NS27" s="18"/>
      <c r="NT27" s="19">
        <f t="shared" si="54"/>
        <v>0</v>
      </c>
      <c r="NV27" s="8"/>
      <c r="NW27" s="43"/>
      <c r="NX27" s="18"/>
      <c r="NY27" s="8"/>
      <c r="NZ27" s="18"/>
      <c r="OA27" s="19">
        <f t="shared" si="55"/>
        <v>1712</v>
      </c>
      <c r="OC27" s="8"/>
      <c r="OD27" s="2"/>
      <c r="OE27" s="17"/>
      <c r="OF27" s="8"/>
      <c r="OG27" s="18"/>
      <c r="OH27" s="19">
        <f t="shared" si="56"/>
        <v>0</v>
      </c>
      <c r="OJ27" s="8"/>
      <c r="OK27" s="2"/>
      <c r="OL27" s="17"/>
      <c r="OM27" s="8"/>
      <c r="ON27" s="18"/>
      <c r="OO27" s="19">
        <f t="shared" si="57"/>
        <v>0</v>
      </c>
      <c r="OQ27" s="8"/>
      <c r="OR27" s="43"/>
      <c r="OS27" s="30"/>
      <c r="OT27" s="143"/>
      <c r="OU27" s="18"/>
      <c r="OV27" s="19">
        <f t="shared" si="58"/>
        <v>0</v>
      </c>
      <c r="OX27" s="8"/>
      <c r="OY27" s="43"/>
      <c r="OZ27" s="30"/>
      <c r="PA27" s="143"/>
      <c r="PB27" s="18"/>
      <c r="PC27" s="19">
        <f t="shared" si="59"/>
        <v>0</v>
      </c>
      <c r="PE27" s="8"/>
      <c r="PF27" s="145"/>
      <c r="PG27" s="17"/>
      <c r="PH27" s="8"/>
      <c r="PI27" s="18"/>
      <c r="PJ27" s="19">
        <f t="shared" si="60"/>
        <v>0</v>
      </c>
      <c r="PN27" s="3"/>
      <c r="PO27" s="1022"/>
      <c r="PP27" s="30"/>
      <c r="PQ27" s="45">
        <f t="shared" si="61"/>
        <v>22956.84</v>
      </c>
      <c r="PS27" s="2"/>
      <c r="PT27" s="2"/>
      <c r="PU27" s="17"/>
      <c r="PV27" s="8"/>
      <c r="PW27" s="18"/>
      <c r="PX27" s="19">
        <f t="shared" si="62"/>
        <v>0</v>
      </c>
      <c r="PZ27" s="577"/>
      <c r="QA27" s="145"/>
      <c r="QB27" s="17"/>
      <c r="QC27" s="8"/>
      <c r="QD27" s="18"/>
      <c r="QE27" s="19">
        <f t="shared" si="63"/>
        <v>0</v>
      </c>
      <c r="QG27" s="8"/>
      <c r="QH27" s="2"/>
      <c r="QI27" s="17"/>
      <c r="QJ27" s="8"/>
      <c r="QK27" s="18"/>
      <c r="QL27" s="19">
        <f t="shared" si="64"/>
        <v>0</v>
      </c>
      <c r="QN27" s="2"/>
      <c r="QO27" s="2"/>
      <c r="QP27" s="17"/>
      <c r="QQ27" s="8"/>
      <c r="QR27" s="18"/>
      <c r="QS27" s="19">
        <f t="shared" si="65"/>
        <v>0</v>
      </c>
      <c r="QU27" s="2"/>
      <c r="QV27" s="2"/>
      <c r="QW27" s="17"/>
      <c r="QX27" s="8"/>
      <c r="QY27" s="18"/>
      <c r="QZ27" s="19">
        <f t="shared" si="66"/>
        <v>0</v>
      </c>
      <c r="RB27" s="2"/>
      <c r="RC27" s="2"/>
      <c r="RD27" s="17"/>
      <c r="RE27" s="8"/>
      <c r="RF27" s="18"/>
      <c r="RG27" s="19">
        <f t="shared" si="67"/>
        <v>0</v>
      </c>
      <c r="RI27" s="793"/>
      <c r="RJ27" s="793"/>
      <c r="RK27" s="794"/>
      <c r="RL27" s="807"/>
      <c r="RM27" s="814"/>
      <c r="RN27" s="811">
        <f t="shared" si="68"/>
        <v>0</v>
      </c>
      <c r="RP27" s="2"/>
      <c r="RQ27" s="2"/>
      <c r="RR27" s="17"/>
      <c r="RS27" s="8"/>
      <c r="RT27" s="18"/>
      <c r="RU27" s="19">
        <f t="shared" si="69"/>
        <v>0</v>
      </c>
      <c r="RW27" s="8">
        <v>41323</v>
      </c>
      <c r="RX27" s="2" t="s">
        <v>2493</v>
      </c>
      <c r="RY27" s="17">
        <v>5467</v>
      </c>
      <c r="RZ27" s="8">
        <v>41323</v>
      </c>
      <c r="SA27" s="18">
        <v>5467</v>
      </c>
      <c r="SB27" s="19">
        <f t="shared" si="70"/>
        <v>0</v>
      </c>
      <c r="SD27" s="366"/>
      <c r="SI27" s="45">
        <f t="shared" si="71"/>
        <v>0</v>
      </c>
      <c r="SK27" s="2"/>
      <c r="SL27" s="2"/>
      <c r="SM27" s="17"/>
      <c r="SN27" s="8"/>
      <c r="SO27" s="18"/>
      <c r="SP27" s="19">
        <f t="shared" si="72"/>
        <v>1125.5</v>
      </c>
      <c r="SR27" s="2"/>
      <c r="SS27" s="2"/>
      <c r="ST27" s="17"/>
      <c r="SU27" s="8"/>
      <c r="SV27" s="18"/>
      <c r="SW27" s="19">
        <f t="shared" si="73"/>
        <v>0</v>
      </c>
      <c r="SY27" s="2"/>
      <c r="SZ27" s="2"/>
      <c r="TA27" s="17"/>
      <c r="TB27" s="8"/>
      <c r="TC27" s="18"/>
      <c r="TD27" s="19">
        <f t="shared" si="74"/>
        <v>19638</v>
      </c>
      <c r="TF27" s="2"/>
      <c r="TG27" s="2"/>
      <c r="TH27" s="17"/>
      <c r="TI27" s="8"/>
      <c r="TJ27" s="18"/>
      <c r="TK27" s="19">
        <f t="shared" si="75"/>
        <v>0</v>
      </c>
      <c r="TM27" s="143"/>
      <c r="TN27" s="78"/>
      <c r="TO27" s="30"/>
      <c r="TP27" s="143"/>
      <c r="TQ27" s="30"/>
      <c r="TR27" s="19">
        <f t="shared" si="76"/>
        <v>160</v>
      </c>
      <c r="TT27" s="143"/>
      <c r="TU27" s="78"/>
      <c r="TV27" s="30"/>
      <c r="TW27" s="143"/>
      <c r="TX27" s="30"/>
      <c r="TY27" s="19">
        <f t="shared" si="77"/>
        <v>0</v>
      </c>
      <c r="UA27" s="2"/>
      <c r="UB27" s="2"/>
      <c r="UC27" s="17"/>
      <c r="UD27" s="8"/>
      <c r="UE27" s="18"/>
      <c r="UF27" s="19">
        <f t="shared" si="78"/>
        <v>0</v>
      </c>
      <c r="UH27" s="2"/>
      <c r="UI27" s="2"/>
      <c r="UJ27" s="17"/>
      <c r="UK27" s="8"/>
      <c r="UL27" s="18"/>
      <c r="UM27" s="19">
        <f t="shared" si="79"/>
        <v>0</v>
      </c>
      <c r="UO27" s="27"/>
      <c r="UP27" s="27"/>
      <c r="UQ27" s="25"/>
      <c r="UR27" s="143"/>
      <c r="US27" s="30"/>
      <c r="UT27" s="19">
        <f t="shared" si="80"/>
        <v>7013</v>
      </c>
      <c r="UV27" s="8"/>
      <c r="UW27" s="43"/>
      <c r="UX27" s="30"/>
      <c r="UY27" s="143"/>
      <c r="UZ27" s="18"/>
      <c r="VA27" s="19">
        <f t="shared" si="81"/>
        <v>0</v>
      </c>
      <c r="VC27" s="8"/>
      <c r="VD27" s="43"/>
      <c r="VE27" s="30"/>
      <c r="VF27" s="143"/>
      <c r="VG27" s="18"/>
      <c r="VH27" s="19">
        <f t="shared" si="82"/>
        <v>0</v>
      </c>
      <c r="VJ27" s="368">
        <v>41329</v>
      </c>
      <c r="VK27" s="78" t="s">
        <v>2494</v>
      </c>
      <c r="VL27" s="30">
        <v>5282</v>
      </c>
      <c r="VM27" s="368">
        <v>41329</v>
      </c>
      <c r="VN27" s="30">
        <v>5282</v>
      </c>
      <c r="VO27" s="19">
        <f t="shared" si="83"/>
        <v>-0.1999999999998181</v>
      </c>
      <c r="VQ27" s="8"/>
      <c r="VR27" s="43"/>
      <c r="VS27" s="30"/>
      <c r="VT27" s="143"/>
      <c r="VU27" s="18"/>
      <c r="VV27" s="19">
        <f t="shared" si="84"/>
        <v>0</v>
      </c>
      <c r="VX27" s="27"/>
      <c r="VY27" s="27"/>
      <c r="VZ27" s="40"/>
      <c r="WA27" s="143"/>
      <c r="WB27" s="30"/>
      <c r="WC27" s="45">
        <f t="shared" si="85"/>
        <v>0</v>
      </c>
      <c r="WE27" s="2"/>
      <c r="WF27" s="2"/>
      <c r="WG27" s="17"/>
      <c r="WH27" s="8"/>
      <c r="WI27" s="18"/>
      <c r="WJ27" s="19">
        <f t="shared" si="86"/>
        <v>0</v>
      </c>
      <c r="WL27" s="2"/>
      <c r="WM27" s="2"/>
      <c r="WN27" s="17"/>
      <c r="WO27" s="8"/>
      <c r="WP27" s="18"/>
      <c r="WQ27" s="19">
        <f t="shared" si="87"/>
        <v>0</v>
      </c>
      <c r="WV27" s="8"/>
      <c r="WW27" s="18"/>
      <c r="WX27" s="19">
        <f t="shared" si="143"/>
        <v>0</v>
      </c>
      <c r="WZ27" s="2"/>
      <c r="XA27" s="2"/>
      <c r="XB27" s="17"/>
      <c r="XC27" s="8"/>
      <c r="XD27" s="18"/>
      <c r="XE27" s="19">
        <f t="shared" si="89"/>
        <v>0</v>
      </c>
      <c r="XG27" s="2"/>
      <c r="XH27" s="2"/>
      <c r="XI27" s="17"/>
      <c r="XJ27" s="8"/>
      <c r="XK27" s="18"/>
      <c r="XL27" s="19">
        <f t="shared" si="139"/>
        <v>0</v>
      </c>
      <c r="XN27" s="2"/>
      <c r="XO27" s="2"/>
      <c r="XP27" s="17"/>
      <c r="XQ27" s="8"/>
      <c r="XR27" s="18"/>
      <c r="XS27" s="19">
        <f t="shared" si="91"/>
        <v>0</v>
      </c>
      <c r="XU27" s="8"/>
      <c r="XV27" s="2"/>
      <c r="XW27" s="17"/>
      <c r="XX27" s="8"/>
      <c r="XY27" s="18"/>
      <c r="XZ27" s="19">
        <f t="shared" si="92"/>
        <v>0</v>
      </c>
      <c r="YB27" s="577">
        <v>41323</v>
      </c>
      <c r="YC27" s="2" t="s">
        <v>2495</v>
      </c>
      <c r="YD27" s="17">
        <v>1732.5</v>
      </c>
      <c r="YE27" s="577">
        <v>41323</v>
      </c>
      <c r="YF27" s="18">
        <v>1732.5</v>
      </c>
      <c r="YG27" s="19">
        <f t="shared" si="93"/>
        <v>5626</v>
      </c>
      <c r="YI27" s="577"/>
      <c r="YK27" s="17"/>
      <c r="YL27" s="366"/>
      <c r="YM27" s="18"/>
      <c r="YN27" s="19">
        <f t="shared" si="94"/>
        <v>0</v>
      </c>
      <c r="YP27" s="366"/>
      <c r="YQ27" s="2"/>
      <c r="YR27" s="17"/>
      <c r="YS27" s="577"/>
      <c r="YT27" s="18"/>
      <c r="YU27" s="19">
        <f t="shared" si="95"/>
        <v>0</v>
      </c>
      <c r="YW27" s="2"/>
      <c r="YX27" s="2"/>
      <c r="YY27" s="17"/>
      <c r="YZ27" s="8"/>
      <c r="ZA27" s="18"/>
      <c r="ZB27" s="19">
        <f t="shared" si="96"/>
        <v>0</v>
      </c>
      <c r="ZD27" s="2"/>
      <c r="ZE27" s="2"/>
      <c r="ZF27" s="17"/>
      <c r="ZG27" s="8"/>
      <c r="ZH27" s="18"/>
      <c r="ZI27" s="19">
        <f t="shared" si="97"/>
        <v>0</v>
      </c>
      <c r="ZK27" s="793"/>
      <c r="ZL27" s="793"/>
      <c r="ZM27" s="794"/>
      <c r="ZN27" s="807"/>
      <c r="ZO27" s="814"/>
      <c r="ZP27" s="811">
        <f t="shared" si="98"/>
        <v>0</v>
      </c>
      <c r="ZR27" s="2"/>
      <c r="ZS27" s="2"/>
      <c r="ZT27" s="17"/>
      <c r="ZU27" s="8"/>
      <c r="ZV27" s="18"/>
      <c r="ZW27" s="19">
        <f t="shared" si="99"/>
        <v>0</v>
      </c>
      <c r="ZY27" s="2"/>
      <c r="ZZ27" s="2"/>
      <c r="AAA27" s="17"/>
      <c r="AAB27" s="8"/>
      <c r="AAC27" s="18"/>
      <c r="AAD27" s="19">
        <f t="shared" si="100"/>
        <v>0</v>
      </c>
      <c r="AAF27" s="2"/>
      <c r="AAG27" s="2"/>
      <c r="AAH27" s="17"/>
      <c r="AAI27" s="8"/>
      <c r="AAJ27" s="18"/>
      <c r="AAK27" s="19">
        <f t="shared" si="101"/>
        <v>0</v>
      </c>
      <c r="AAM27" s="368">
        <v>41356</v>
      </c>
      <c r="AAN27" s="27" t="s">
        <v>2496</v>
      </c>
      <c r="AAO27" s="25">
        <v>31829</v>
      </c>
      <c r="AAP27" s="386">
        <v>41329</v>
      </c>
      <c r="AAQ27" s="30">
        <v>31829</v>
      </c>
      <c r="AAR27" s="19">
        <f t="shared" si="102"/>
        <v>-307.59999999999854</v>
      </c>
      <c r="AAT27" s="143">
        <v>41313</v>
      </c>
      <c r="AAU27" s="315" t="s">
        <v>2497</v>
      </c>
      <c r="AAV27" s="44">
        <v>2760</v>
      </c>
      <c r="AAW27" s="54">
        <v>41324</v>
      </c>
      <c r="AAX27" s="44">
        <v>2760</v>
      </c>
      <c r="AAY27" s="19">
        <f t="shared" si="103"/>
        <v>7</v>
      </c>
      <c r="ABA27" s="8"/>
      <c r="ABB27" s="2"/>
      <c r="ABC27" s="17"/>
      <c r="ABD27" s="18"/>
      <c r="ABE27" s="18"/>
      <c r="ABF27" s="19">
        <f t="shared" si="104"/>
        <v>22087</v>
      </c>
      <c r="ABH27" s="2"/>
      <c r="ABI27" s="2"/>
      <c r="ABJ27" s="17"/>
      <c r="ABK27" s="8"/>
      <c r="ABL27" s="18"/>
      <c r="ABM27" s="19">
        <f t="shared" si="105"/>
        <v>0</v>
      </c>
      <c r="ABO27" s="2"/>
      <c r="ABP27" s="2"/>
      <c r="ABQ27" s="17"/>
      <c r="ABR27" s="8"/>
      <c r="ABS27" s="18"/>
      <c r="ABT27" s="19">
        <f t="shared" si="106"/>
        <v>0</v>
      </c>
      <c r="ABV27" s="2"/>
      <c r="ABW27" s="2"/>
      <c r="ABX27" s="17"/>
      <c r="ABY27" s="8"/>
      <c r="ABZ27" s="18"/>
      <c r="ACA27" s="19">
        <f t="shared" si="107"/>
        <v>0</v>
      </c>
      <c r="ACC27" s="2"/>
      <c r="ACD27" s="2"/>
      <c r="ACE27" s="17"/>
      <c r="ACF27" s="8"/>
      <c r="ACG27" s="18"/>
      <c r="ACH27" s="19">
        <f t="shared" si="108"/>
        <v>0</v>
      </c>
      <c r="ACJ27" s="2"/>
      <c r="ACK27" s="2"/>
      <c r="ACL27" s="17"/>
      <c r="ACM27" s="8"/>
      <c r="ACN27" s="18"/>
      <c r="ACO27" s="19">
        <f t="shared" si="109"/>
        <v>0</v>
      </c>
      <c r="ACQ27" s="2"/>
      <c r="ACR27" s="2"/>
      <c r="ACS27" s="17"/>
      <c r="ACT27" s="8"/>
      <c r="ACU27" s="18"/>
      <c r="ACV27" s="19">
        <f t="shared" si="110"/>
        <v>0</v>
      </c>
      <c r="ACX27" s="2"/>
      <c r="ACY27" s="2"/>
      <c r="ACZ27" s="17"/>
      <c r="ADA27" s="8"/>
      <c r="ADB27" s="18"/>
      <c r="ADC27" s="19">
        <f t="shared" si="111"/>
        <v>0</v>
      </c>
      <c r="ADE27" s="2"/>
      <c r="ADF27" s="2"/>
      <c r="ADG27" s="17"/>
      <c r="ADH27" s="8"/>
      <c r="ADI27" s="18"/>
      <c r="ADJ27" s="19">
        <f t="shared" si="112"/>
        <v>0</v>
      </c>
      <c r="ADL27" s="8">
        <v>41307</v>
      </c>
      <c r="ADM27" s="2" t="s">
        <v>2498</v>
      </c>
      <c r="ADN27" s="17">
        <v>438.6</v>
      </c>
      <c r="ADO27" s="8"/>
      <c r="ADP27" s="24"/>
      <c r="ADQ27" s="19">
        <f t="shared" si="113"/>
        <v>20228.899999999998</v>
      </c>
      <c r="ADS27" s="2"/>
      <c r="ADT27" s="2"/>
      <c r="ADU27" s="17"/>
      <c r="ADV27" s="8"/>
      <c r="ADW27" s="18"/>
      <c r="ADX27" s="19">
        <f t="shared" si="114"/>
        <v>0</v>
      </c>
      <c r="ADZ27" s="8"/>
      <c r="AEA27" s="2"/>
      <c r="AEB27" s="94"/>
      <c r="AEC27" s="74"/>
      <c r="AED27" s="86"/>
      <c r="AEE27" s="19">
        <f t="shared" si="115"/>
        <v>12300.5</v>
      </c>
      <c r="AEG27" s="2"/>
      <c r="AEH27" s="2"/>
      <c r="AEI27" s="17"/>
      <c r="AEJ27" s="8"/>
      <c r="AEK27" s="18"/>
      <c r="AEL27" s="19">
        <f t="shared" si="116"/>
        <v>-209652.6</v>
      </c>
      <c r="AEN27" s="8"/>
      <c r="AEO27" s="2"/>
      <c r="AEP27" s="17"/>
      <c r="AEQ27" s="8"/>
      <c r="AER27" s="18"/>
      <c r="AES27" s="19">
        <f t="shared" si="117"/>
        <v>0</v>
      </c>
      <c r="AEU27" s="2"/>
      <c r="AEV27" s="2"/>
      <c r="AEW27" s="17"/>
      <c r="AEX27" s="8"/>
      <c r="AEY27" s="18"/>
      <c r="AEZ27" s="19">
        <f t="shared" si="118"/>
        <v>2689.6</v>
      </c>
      <c r="AFB27" s="2"/>
      <c r="AFC27" s="2"/>
      <c r="AFD27" s="17"/>
      <c r="AFE27" s="8"/>
      <c r="AFF27" s="18"/>
      <c r="AFG27" s="19">
        <f t="shared" si="119"/>
        <v>6938</v>
      </c>
      <c r="AFI27" s="8"/>
      <c r="AFJ27" s="2"/>
      <c r="AFK27" s="17"/>
      <c r="AFL27" s="69"/>
      <c r="AFM27" s="76"/>
      <c r="AFN27" s="19">
        <f t="shared" si="120"/>
        <v>0</v>
      </c>
      <c r="AFP27" s="8"/>
      <c r="AFQ27" s="2"/>
      <c r="AFR27" s="17"/>
      <c r="AFS27" s="69"/>
      <c r="AFT27" s="76"/>
      <c r="AFU27" s="19">
        <f t="shared" si="121"/>
        <v>0</v>
      </c>
      <c r="AFW27" s="8"/>
      <c r="AFX27" s="2"/>
      <c r="AFY27" s="17"/>
      <c r="AFZ27" s="8"/>
      <c r="AGA27" s="18"/>
      <c r="AGB27" s="19">
        <f t="shared" si="122"/>
        <v>0</v>
      </c>
      <c r="AGD27" s="8"/>
      <c r="AGE27" s="2"/>
      <c r="AGF27" s="17"/>
      <c r="AGG27" s="8"/>
      <c r="AGH27" s="18"/>
      <c r="AGI27" s="19">
        <f t="shared" si="123"/>
        <v>0</v>
      </c>
      <c r="AGK27" s="368">
        <v>41328</v>
      </c>
      <c r="AGL27" s="2" t="s">
        <v>2499</v>
      </c>
      <c r="AGM27" s="17">
        <v>2032</v>
      </c>
      <c r="AGN27" s="959">
        <v>41328</v>
      </c>
      <c r="AGO27" s="848">
        <v>2032</v>
      </c>
      <c r="AGP27" s="19">
        <f t="shared" si="124"/>
        <v>0</v>
      </c>
      <c r="AGR27" s="368"/>
      <c r="AGS27" s="2"/>
      <c r="AGT27" s="17"/>
      <c r="AGU27" s="8"/>
      <c r="AGV27" s="18"/>
      <c r="AGW27" s="19">
        <f t="shared" si="125"/>
        <v>0</v>
      </c>
      <c r="AGY27" s="2"/>
      <c r="AGZ27" s="2"/>
      <c r="AHA27" s="351"/>
      <c r="AHB27" s="8"/>
      <c r="AHC27" s="18"/>
      <c r="AHD27" s="19">
        <f t="shared" si="126"/>
        <v>0</v>
      </c>
      <c r="AHF27" s="2"/>
      <c r="AHG27" s="2"/>
      <c r="AHH27" s="351"/>
      <c r="AHI27" s="8"/>
      <c r="AHJ27" s="18"/>
      <c r="AHK27" s="19">
        <f t="shared" si="127"/>
        <v>0</v>
      </c>
      <c r="AHM27" s="2"/>
      <c r="AHN27" s="2"/>
      <c r="AHO27" s="351"/>
      <c r="AHP27" s="8"/>
      <c r="AHQ27" s="18"/>
      <c r="AHR27" s="19">
        <f t="shared" si="128"/>
        <v>6356.5</v>
      </c>
      <c r="AHT27" s="2"/>
      <c r="AHU27" s="2"/>
      <c r="AHV27" s="17"/>
      <c r="AHW27" s="8"/>
      <c r="AHX27" s="18"/>
      <c r="AHY27" s="19">
        <f t="shared" si="129"/>
        <v>0</v>
      </c>
      <c r="AIA27" s="2"/>
      <c r="AIB27" s="2"/>
      <c r="AIC27" s="17"/>
      <c r="AID27" s="8"/>
      <c r="AIE27" s="18"/>
      <c r="AIF27" s="19">
        <f t="shared" si="130"/>
        <v>0</v>
      </c>
      <c r="AIH27" s="2"/>
      <c r="AII27" s="2"/>
      <c r="AIJ27" s="351"/>
      <c r="AIK27" s="8"/>
      <c r="AIL27" s="18"/>
      <c r="AIM27" s="19">
        <f t="shared" si="131"/>
        <v>0</v>
      </c>
    </row>
    <row r="28" spans="1:923">
      <c r="A28" s="2"/>
      <c r="B28" s="2"/>
      <c r="C28" s="17"/>
      <c r="D28" s="8"/>
      <c r="E28" s="18"/>
      <c r="F28" s="19">
        <f t="shared" si="0"/>
        <v>6630</v>
      </c>
      <c r="H28" s="2"/>
      <c r="I28" s="2"/>
      <c r="J28" s="17"/>
      <c r="K28" s="8"/>
      <c r="L28" s="18"/>
      <c r="M28" s="19">
        <f t="shared" si="1"/>
        <v>0</v>
      </c>
      <c r="P28" s="2"/>
      <c r="Q28" s="17"/>
      <c r="R28" s="8"/>
      <c r="S28" s="18"/>
      <c r="T28" s="19">
        <f t="shared" si="2"/>
        <v>7539</v>
      </c>
      <c r="V28" s="8"/>
      <c r="W28" s="2"/>
      <c r="X28" s="17"/>
      <c r="Y28" s="8"/>
      <c r="Z28" s="18"/>
      <c r="AA28" s="19">
        <f t="shared" si="3"/>
        <v>1255</v>
      </c>
      <c r="AC28" s="8"/>
      <c r="AD28" s="2"/>
      <c r="AE28" s="17"/>
      <c r="AF28" s="8"/>
      <c r="AG28" s="18"/>
      <c r="AH28" s="19">
        <f t="shared" si="4"/>
        <v>0</v>
      </c>
      <c r="AJ28" s="8"/>
      <c r="AK28" s="39"/>
      <c r="AL28" s="18"/>
      <c r="AM28" s="69"/>
      <c r="AN28" s="18"/>
      <c r="AO28" s="19">
        <f t="shared" si="5"/>
        <v>14526.099999999999</v>
      </c>
      <c r="AQ28" s="577"/>
      <c r="AR28" s="2"/>
      <c r="AS28" s="17"/>
      <c r="AT28" s="8"/>
      <c r="AU28" s="18"/>
      <c r="AV28" s="19">
        <f t="shared" si="6"/>
        <v>24058.04</v>
      </c>
      <c r="AX28" s="2"/>
      <c r="AY28" s="2"/>
      <c r="AZ28" s="17"/>
      <c r="BA28" s="8"/>
      <c r="BB28" s="18"/>
      <c r="BC28" s="19">
        <f t="shared" si="7"/>
        <v>0</v>
      </c>
      <c r="BE28" s="575"/>
      <c r="BF28" s="27"/>
      <c r="BG28" s="25"/>
      <c r="BH28" s="143"/>
      <c r="BI28" s="30"/>
      <c r="BJ28" s="19">
        <f t="shared" si="8"/>
        <v>3954.6</v>
      </c>
      <c r="BL28" s="2"/>
      <c r="BM28" s="2"/>
      <c r="BN28" s="17"/>
      <c r="BO28" s="8"/>
      <c r="BP28" s="18"/>
      <c r="BQ28" s="19">
        <f t="shared" si="9"/>
        <v>13283.5</v>
      </c>
      <c r="BS28" s="2"/>
      <c r="BT28" s="2"/>
      <c r="BU28" s="17"/>
      <c r="BV28" s="8"/>
      <c r="BW28" s="18"/>
      <c r="BX28" s="19">
        <f t="shared" si="10"/>
        <v>0</v>
      </c>
      <c r="BZ28" s="8"/>
      <c r="CA28" s="2"/>
      <c r="CB28" s="17"/>
      <c r="CC28" s="8"/>
      <c r="CD28" s="18"/>
      <c r="CE28" s="19">
        <f t="shared" si="137"/>
        <v>0</v>
      </c>
      <c r="CG28" s="8"/>
      <c r="CH28" s="2"/>
      <c r="CI28" s="17"/>
      <c r="CJ28" s="8"/>
      <c r="CK28" s="18"/>
      <c r="CL28" s="19">
        <f t="shared" si="140"/>
        <v>0</v>
      </c>
      <c r="CN28" s="8"/>
      <c r="CO28" s="2"/>
      <c r="CP28" s="17"/>
      <c r="CQ28" s="8"/>
      <c r="CR28" s="18"/>
      <c r="CS28" s="19">
        <f t="shared" si="141"/>
        <v>0</v>
      </c>
      <c r="CU28" s="8"/>
      <c r="CV28" s="2"/>
      <c r="CW28" s="17"/>
      <c r="CX28" s="8"/>
      <c r="CY28" s="18"/>
      <c r="CZ28" s="19">
        <f t="shared" si="142"/>
        <v>0</v>
      </c>
      <c r="DB28" s="143"/>
      <c r="DC28" s="266"/>
      <c r="DD28" s="44"/>
      <c r="DE28" s="53"/>
      <c r="DF28" s="44"/>
      <c r="DG28" s="19">
        <f t="shared" si="136"/>
        <v>0</v>
      </c>
      <c r="DI28" s="8"/>
      <c r="DJ28" s="2"/>
      <c r="DK28" s="17"/>
      <c r="DL28" s="74"/>
      <c r="DM28" s="18"/>
      <c r="DN28" s="19">
        <f t="shared" si="16"/>
        <v>0</v>
      </c>
      <c r="DP28" s="8"/>
      <c r="DQ28" s="2"/>
      <c r="DR28" s="17"/>
      <c r="DS28" s="8"/>
      <c r="DT28" s="18"/>
      <c r="DU28" s="19">
        <f t="shared" si="17"/>
        <v>1368</v>
      </c>
      <c r="DW28" s="2"/>
      <c r="DX28" s="2"/>
      <c r="DY28" s="17"/>
      <c r="DZ28" s="8"/>
      <c r="EA28" s="18"/>
      <c r="EB28" s="19">
        <f t="shared" si="18"/>
        <v>0</v>
      </c>
      <c r="ED28" s="2"/>
      <c r="EE28" s="2"/>
      <c r="EF28" s="17"/>
      <c r="EG28" s="8"/>
      <c r="EH28" s="18"/>
      <c r="EI28" s="19">
        <f t="shared" si="19"/>
        <v>0</v>
      </c>
      <c r="EK28" s="2"/>
      <c r="EL28" s="2"/>
      <c r="EM28" s="17"/>
      <c r="EN28" s="8"/>
      <c r="EO28" s="18"/>
      <c r="EP28" s="19">
        <f t="shared" si="20"/>
        <v>-8.0000000000040927E-2</v>
      </c>
      <c r="ER28" s="8"/>
      <c r="ES28" s="2"/>
      <c r="ET28" s="17"/>
      <c r="EU28" s="8"/>
      <c r="EV28" s="18"/>
      <c r="EW28" s="19">
        <f t="shared" si="21"/>
        <v>3245.9</v>
      </c>
      <c r="EY28" s="8"/>
      <c r="EZ28" s="2"/>
      <c r="FA28" s="17"/>
      <c r="FB28" s="8"/>
      <c r="FC28" s="18"/>
      <c r="FD28" s="19">
        <f t="shared" si="22"/>
        <v>0</v>
      </c>
      <c r="FF28" s="2"/>
      <c r="FG28" s="2"/>
      <c r="FH28" s="17"/>
      <c r="FI28" s="8"/>
      <c r="FJ28" s="18"/>
      <c r="FK28" s="19">
        <f t="shared" si="23"/>
        <v>5020</v>
      </c>
      <c r="FM28" s="8"/>
      <c r="FN28" s="2"/>
      <c r="FO28" s="17"/>
      <c r="FP28" s="8"/>
      <c r="FQ28" s="18"/>
      <c r="FR28" s="115">
        <f t="shared" si="24"/>
        <v>0</v>
      </c>
      <c r="FT28" s="807"/>
      <c r="FU28" s="793"/>
      <c r="FV28" s="794"/>
      <c r="FW28" s="807"/>
      <c r="FX28" s="814"/>
      <c r="FY28" s="1008">
        <f t="shared" si="25"/>
        <v>0</v>
      </c>
      <c r="GA28" s="143">
        <v>41333</v>
      </c>
      <c r="GB28" s="72" t="s">
        <v>2500</v>
      </c>
      <c r="GC28" s="25">
        <v>459</v>
      </c>
      <c r="GD28" s="143">
        <v>41333</v>
      </c>
      <c r="GE28" s="30">
        <v>459</v>
      </c>
      <c r="GF28" s="19">
        <f t="shared" si="26"/>
        <v>0</v>
      </c>
      <c r="GH28" s="143"/>
      <c r="GI28" s="72"/>
      <c r="GJ28" s="25"/>
      <c r="GK28" s="143"/>
      <c r="GL28" s="30"/>
      <c r="GM28" s="19">
        <f t="shared" si="27"/>
        <v>0</v>
      </c>
      <c r="GO28" s="143"/>
      <c r="GP28" s="72"/>
      <c r="GQ28" s="25"/>
      <c r="GR28" s="143"/>
      <c r="GS28" s="30"/>
      <c r="GT28" s="19">
        <f t="shared" si="28"/>
        <v>0</v>
      </c>
      <c r="GV28" s="143"/>
      <c r="GW28" s="72"/>
      <c r="GX28" s="25"/>
      <c r="GY28" s="143"/>
      <c r="GZ28" s="30"/>
      <c r="HA28" s="19">
        <f t="shared" si="29"/>
        <v>0</v>
      </c>
      <c r="HC28" s="8"/>
      <c r="HD28" s="38"/>
      <c r="HE28" s="17"/>
      <c r="HF28" s="8"/>
      <c r="HG28" s="18"/>
      <c r="HH28" s="19">
        <f t="shared" si="30"/>
        <v>0</v>
      </c>
      <c r="HJ28" s="8"/>
      <c r="HK28" s="38"/>
      <c r="HL28" s="17"/>
      <c r="HM28" s="8"/>
      <c r="HN28" s="18"/>
      <c r="HO28" s="19">
        <f t="shared" si="31"/>
        <v>0</v>
      </c>
      <c r="HQ28" s="8"/>
      <c r="HR28" s="38"/>
      <c r="HS28" s="17"/>
      <c r="HT28" s="8"/>
      <c r="HU28" s="18"/>
      <c r="HV28" s="19">
        <f t="shared" si="32"/>
        <v>0</v>
      </c>
      <c r="HX28" s="8"/>
      <c r="HY28" s="38"/>
      <c r="HZ28" s="17"/>
      <c r="IA28" s="8"/>
      <c r="IB28" s="18"/>
      <c r="IC28" s="19">
        <f t="shared" si="33"/>
        <v>0</v>
      </c>
      <c r="IE28" s="366"/>
      <c r="IF28" s="2"/>
      <c r="IG28" s="17"/>
      <c r="IH28" s="8"/>
      <c r="II28" s="18"/>
      <c r="IJ28" s="19">
        <f t="shared" si="34"/>
        <v>0</v>
      </c>
      <c r="IL28" s="655"/>
      <c r="IM28" s="2"/>
      <c r="IN28" s="17"/>
      <c r="IO28" s="8"/>
      <c r="IP28" s="18"/>
      <c r="IQ28" s="19">
        <f t="shared" si="138"/>
        <v>22352.5</v>
      </c>
      <c r="IV28" s="1023"/>
      <c r="IW28" s="18"/>
      <c r="IX28" s="45">
        <f t="shared" si="36"/>
        <v>0</v>
      </c>
      <c r="IZ28" s="2"/>
      <c r="JC28" s="1023"/>
      <c r="JD28" s="18"/>
      <c r="JE28" s="45">
        <f t="shared" si="37"/>
        <v>0</v>
      </c>
      <c r="JG28" s="2"/>
      <c r="JJ28" s="1023"/>
      <c r="JK28" s="18"/>
      <c r="JL28" s="45">
        <f t="shared" si="38"/>
        <v>0</v>
      </c>
      <c r="JN28" s="2"/>
      <c r="JO28" s="2"/>
      <c r="JP28" s="17"/>
      <c r="JQ28" s="18"/>
      <c r="JR28" s="18"/>
      <c r="JS28" s="19">
        <f t="shared" si="39"/>
        <v>0</v>
      </c>
      <c r="JU28" s="2"/>
      <c r="JV28" s="2"/>
      <c r="JW28" s="17"/>
      <c r="JX28" s="18"/>
      <c r="JY28" s="18"/>
      <c r="JZ28" s="19">
        <f t="shared" si="40"/>
        <v>0</v>
      </c>
      <c r="KB28" s="8">
        <v>41328</v>
      </c>
      <c r="KC28" s="2" t="s">
        <v>2501</v>
      </c>
      <c r="KD28" s="17">
        <v>2909</v>
      </c>
      <c r="KE28" s="1020">
        <v>41328</v>
      </c>
      <c r="KF28" s="18">
        <v>2909</v>
      </c>
      <c r="KG28" s="19">
        <f t="shared" si="41"/>
        <v>0</v>
      </c>
      <c r="KI28" s="8"/>
      <c r="KJ28" s="2"/>
      <c r="KK28" s="17"/>
      <c r="KL28" s="1020"/>
      <c r="KM28" s="18"/>
      <c r="KN28" s="19">
        <f t="shared" si="42"/>
        <v>669.5</v>
      </c>
      <c r="KP28" s="2"/>
      <c r="KQ28" s="2"/>
      <c r="KR28" s="17"/>
      <c r="KS28" s="8"/>
      <c r="KT28" s="18"/>
      <c r="KU28" s="19">
        <f t="shared" si="43"/>
        <v>0</v>
      </c>
      <c r="KW28" s="8"/>
      <c r="KX28" s="2"/>
      <c r="KY28" s="17"/>
      <c r="KZ28" s="8"/>
      <c r="LA28" s="18"/>
      <c r="LB28" s="19">
        <f t="shared" si="44"/>
        <v>0</v>
      </c>
      <c r="LD28" s="2"/>
      <c r="LE28" s="2"/>
      <c r="LF28" s="17"/>
      <c r="LG28" s="8"/>
      <c r="LH28" s="18"/>
      <c r="LI28" s="19">
        <f t="shared" si="45"/>
        <v>0</v>
      </c>
      <c r="LK28" s="2"/>
      <c r="LL28" s="2"/>
      <c r="LM28" s="17"/>
      <c r="LN28" s="8"/>
      <c r="LO28" s="18"/>
      <c r="LP28" s="19">
        <f t="shared" si="46"/>
        <v>0</v>
      </c>
      <c r="LR28" s="2"/>
      <c r="LS28" s="2"/>
      <c r="LT28" s="17"/>
      <c r="LU28" s="8"/>
      <c r="LV28" s="18"/>
      <c r="LW28" s="19">
        <f t="shared" si="47"/>
        <v>0</v>
      </c>
      <c r="LY28" s="2"/>
      <c r="LZ28" s="145"/>
      <c r="MA28" s="17"/>
      <c r="MB28" s="8"/>
      <c r="MC28" s="18"/>
      <c r="MD28" s="19">
        <f t="shared" si="48"/>
        <v>0</v>
      </c>
      <c r="MF28" s="2"/>
      <c r="MG28" s="2"/>
      <c r="MH28" s="17"/>
      <c r="MI28" s="8"/>
      <c r="MJ28" s="18"/>
      <c r="MK28" s="19">
        <f t="shared" si="49"/>
        <v>0</v>
      </c>
      <c r="MM28" s="2"/>
      <c r="MN28" s="2"/>
      <c r="MO28" s="17"/>
      <c r="MP28" s="8"/>
      <c r="MQ28" s="18"/>
      <c r="MR28" s="19">
        <f t="shared" si="50"/>
        <v>1278</v>
      </c>
      <c r="MT28" s="2"/>
      <c r="MU28" s="2"/>
      <c r="MV28" s="17"/>
      <c r="MW28" s="8"/>
      <c r="MX28" s="18"/>
      <c r="MY28" s="19">
        <f t="shared" si="51"/>
        <v>0</v>
      </c>
      <c r="NA28" s="2"/>
      <c r="NB28" s="2"/>
      <c r="NC28" s="17"/>
      <c r="ND28" s="8"/>
      <c r="NE28" s="18"/>
      <c r="NF28" s="19">
        <f t="shared" si="52"/>
        <v>0</v>
      </c>
      <c r="NH28" s="366">
        <v>41333</v>
      </c>
      <c r="NI28" s="2" t="s">
        <v>2502</v>
      </c>
      <c r="NJ28" s="17">
        <v>359</v>
      </c>
      <c r="NK28" s="366">
        <v>41333</v>
      </c>
      <c r="NL28" s="18">
        <v>359</v>
      </c>
      <c r="NM28" s="19">
        <f t="shared" si="53"/>
        <v>0</v>
      </c>
      <c r="NO28" s="577"/>
      <c r="NP28" s="43"/>
      <c r="NQ28" s="18"/>
      <c r="NR28" s="8"/>
      <c r="NS28" s="18"/>
      <c r="NT28" s="19">
        <f t="shared" si="54"/>
        <v>0</v>
      </c>
      <c r="NV28" s="8"/>
      <c r="NW28" s="43"/>
      <c r="NX28" s="18"/>
      <c r="NY28" s="8"/>
      <c r="NZ28" s="18"/>
      <c r="OA28" s="19">
        <f t="shared" si="55"/>
        <v>1712</v>
      </c>
      <c r="OC28" s="8"/>
      <c r="OD28" s="2"/>
      <c r="OE28" s="17"/>
      <c r="OF28" s="8"/>
      <c r="OG28" s="18"/>
      <c r="OH28" s="19">
        <f t="shared" si="56"/>
        <v>0</v>
      </c>
      <c r="OJ28" s="8"/>
      <c r="OK28" s="2"/>
      <c r="OL28" s="17"/>
      <c r="OM28" s="8"/>
      <c r="ON28" s="18"/>
      <c r="OO28" s="19">
        <f t="shared" si="57"/>
        <v>0</v>
      </c>
      <c r="OQ28" s="8"/>
      <c r="OR28" s="43"/>
      <c r="OS28" s="18"/>
      <c r="OT28" s="143"/>
      <c r="OU28" s="18"/>
      <c r="OV28" s="19">
        <f t="shared" si="58"/>
        <v>0</v>
      </c>
      <c r="OX28" s="8"/>
      <c r="OY28" s="43"/>
      <c r="OZ28" s="18"/>
      <c r="PA28" s="143"/>
      <c r="PB28" s="18"/>
      <c r="PC28" s="19">
        <f t="shared" si="59"/>
        <v>0</v>
      </c>
      <c r="PE28" s="8"/>
      <c r="PF28" s="145"/>
      <c r="PG28" s="17"/>
      <c r="PH28" s="8"/>
      <c r="PI28" s="18"/>
      <c r="PJ28" s="19">
        <f t="shared" si="60"/>
        <v>0</v>
      </c>
      <c r="PO28" s="1022"/>
      <c r="PP28" s="30"/>
      <c r="PQ28" s="45">
        <f t="shared" si="61"/>
        <v>22956.84</v>
      </c>
      <c r="PS28" s="2"/>
      <c r="PT28" s="2"/>
      <c r="PU28" s="17"/>
      <c r="PV28" s="8"/>
      <c r="PW28" s="18"/>
      <c r="PX28" s="19">
        <f t="shared" si="62"/>
        <v>0</v>
      </c>
      <c r="PZ28" s="577"/>
      <c r="QA28" s="145"/>
      <c r="QB28" s="17"/>
      <c r="QC28" s="8"/>
      <c r="QD28" s="18"/>
      <c r="QE28" s="19">
        <f t="shared" si="63"/>
        <v>0</v>
      </c>
      <c r="QG28" s="8"/>
      <c r="QH28" s="2"/>
      <c r="QI28" s="17"/>
      <c r="QJ28" s="8"/>
      <c r="QK28" s="18"/>
      <c r="QL28" s="19">
        <f>QL27+QI28-QK28</f>
        <v>0</v>
      </c>
      <c r="QN28" s="2"/>
      <c r="QO28" s="2"/>
      <c r="QP28" s="17"/>
      <c r="QQ28" s="8"/>
      <c r="QR28" s="18"/>
      <c r="QS28" s="19">
        <f t="shared" si="65"/>
        <v>0</v>
      </c>
      <c r="QU28" s="2"/>
      <c r="QV28" s="2"/>
      <c r="QW28" s="17"/>
      <c r="QX28" s="8"/>
      <c r="QY28" s="18"/>
      <c r="QZ28" s="19">
        <f t="shared" si="66"/>
        <v>0</v>
      </c>
      <c r="RB28" s="2"/>
      <c r="RC28" s="2"/>
      <c r="RD28" s="17"/>
      <c r="RE28" s="8"/>
      <c r="RF28" s="18"/>
      <c r="RG28" s="19">
        <f t="shared" si="67"/>
        <v>0</v>
      </c>
      <c r="RI28" s="793"/>
      <c r="RJ28" s="793"/>
      <c r="RK28" s="794"/>
      <c r="RL28" s="807"/>
      <c r="RM28" s="814"/>
      <c r="RN28" s="811">
        <f t="shared" si="68"/>
        <v>0</v>
      </c>
      <c r="RP28" s="2"/>
      <c r="RQ28" s="2"/>
      <c r="RR28" s="17"/>
      <c r="RS28" s="8"/>
      <c r="RT28" s="18"/>
      <c r="RU28" s="19">
        <f t="shared" si="69"/>
        <v>0</v>
      </c>
      <c r="RW28" s="8">
        <v>41324</v>
      </c>
      <c r="RX28" s="2" t="s">
        <v>2503</v>
      </c>
      <c r="RY28" s="17">
        <v>5322.7</v>
      </c>
      <c r="RZ28" s="8">
        <v>41324</v>
      </c>
      <c r="SA28" s="18">
        <v>5322.7</v>
      </c>
      <c r="SB28" s="19">
        <f t="shared" si="70"/>
        <v>0</v>
      </c>
      <c r="SD28" s="366"/>
      <c r="SI28" s="45">
        <f t="shared" si="71"/>
        <v>0</v>
      </c>
      <c r="SK28" s="2"/>
      <c r="SL28" s="2"/>
      <c r="SM28" s="17"/>
      <c r="SN28" s="8"/>
      <c r="SO28" s="18"/>
      <c r="SP28" s="19">
        <f t="shared" si="72"/>
        <v>1125.5</v>
      </c>
      <c r="SR28" s="2"/>
      <c r="SS28" s="2"/>
      <c r="ST28" s="17"/>
      <c r="SU28" s="8"/>
      <c r="SV28" s="18"/>
      <c r="SW28" s="19">
        <f t="shared" si="73"/>
        <v>0</v>
      </c>
      <c r="SY28" s="2"/>
      <c r="SZ28" s="2"/>
      <c r="TA28" s="17"/>
      <c r="TB28" s="8"/>
      <c r="TC28" s="18"/>
      <c r="TD28" s="19">
        <f t="shared" si="74"/>
        <v>19638</v>
      </c>
      <c r="TF28" s="2"/>
      <c r="TG28" s="2"/>
      <c r="TH28" s="17"/>
      <c r="TI28" s="8"/>
      <c r="TJ28" s="18"/>
      <c r="TK28" s="19">
        <f t="shared" si="75"/>
        <v>0</v>
      </c>
      <c r="TM28" s="143"/>
      <c r="TN28" s="78"/>
      <c r="TO28" s="30"/>
      <c r="TP28" s="143"/>
      <c r="TQ28" s="30"/>
      <c r="TR28" s="19">
        <f t="shared" si="76"/>
        <v>160</v>
      </c>
      <c r="TT28" s="143"/>
      <c r="TU28" s="78"/>
      <c r="TV28" s="30"/>
      <c r="TW28" s="143"/>
      <c r="TX28" s="30"/>
      <c r="TY28" s="19">
        <f t="shared" si="77"/>
        <v>0</v>
      </c>
      <c r="UA28" s="2"/>
      <c r="UB28" s="2"/>
      <c r="UC28" s="17"/>
      <c r="UD28" s="8"/>
      <c r="UE28" s="18"/>
      <c r="UF28" s="19">
        <f t="shared" si="78"/>
        <v>0</v>
      </c>
      <c r="UH28" s="2"/>
      <c r="UI28" s="2"/>
      <c r="UJ28" s="17"/>
      <c r="UK28" s="8"/>
      <c r="UL28" s="18"/>
      <c r="UM28" s="19">
        <f t="shared" si="79"/>
        <v>0</v>
      </c>
      <c r="UO28" s="27"/>
      <c r="UP28" s="27"/>
      <c r="UQ28" s="25"/>
      <c r="UR28" s="143"/>
      <c r="US28" s="30"/>
      <c r="UT28" s="19">
        <f t="shared" si="80"/>
        <v>7013</v>
      </c>
      <c r="UV28" s="8"/>
      <c r="UW28" s="43"/>
      <c r="UX28" s="18"/>
      <c r="UY28" s="143"/>
      <c r="UZ28" s="18"/>
      <c r="VA28" s="19">
        <f t="shared" si="81"/>
        <v>0</v>
      </c>
      <c r="VC28" s="8"/>
      <c r="VD28" s="43"/>
      <c r="VE28" s="18"/>
      <c r="VF28" s="143"/>
      <c r="VG28" s="18"/>
      <c r="VH28" s="19">
        <f t="shared" si="82"/>
        <v>0</v>
      </c>
      <c r="VJ28" s="368">
        <v>41330</v>
      </c>
      <c r="VK28" s="78" t="s">
        <v>2504</v>
      </c>
      <c r="VL28" s="30">
        <v>1330</v>
      </c>
      <c r="VM28" s="368">
        <v>41330</v>
      </c>
      <c r="VN28" s="30">
        <v>1330</v>
      </c>
      <c r="VO28" s="19">
        <f t="shared" si="83"/>
        <v>-0.1999999999998181</v>
      </c>
      <c r="VQ28" s="8"/>
      <c r="VR28" s="43"/>
      <c r="VS28" s="18"/>
      <c r="VT28" s="143"/>
      <c r="VU28" s="18"/>
      <c r="VV28" s="19">
        <f t="shared" si="84"/>
        <v>0</v>
      </c>
      <c r="VX28" s="8"/>
      <c r="VZ28" s="17"/>
      <c r="WA28" s="8"/>
      <c r="WB28" s="18"/>
      <c r="WC28" s="45">
        <f t="shared" si="85"/>
        <v>0</v>
      </c>
      <c r="WE28" s="2"/>
      <c r="WF28" s="2"/>
      <c r="WG28" s="17"/>
      <c r="WH28" s="8"/>
      <c r="WI28" s="18"/>
      <c r="WJ28" s="19">
        <f t="shared" si="86"/>
        <v>0</v>
      </c>
      <c r="WL28" s="2"/>
      <c r="WM28" s="2"/>
      <c r="WN28" s="17"/>
      <c r="WO28" s="8"/>
      <c r="WP28" s="18"/>
      <c r="WQ28" s="19">
        <f t="shared" si="87"/>
        <v>0</v>
      </c>
      <c r="WS28" s="2"/>
      <c r="WT28" s="2"/>
      <c r="WU28" s="17"/>
      <c r="WV28" s="8"/>
      <c r="WW28" s="18"/>
      <c r="WX28" s="19">
        <f t="shared" si="143"/>
        <v>0</v>
      </c>
      <c r="WZ28" s="2"/>
      <c r="XA28" s="2"/>
      <c r="XB28" s="17"/>
      <c r="XC28" s="8"/>
      <c r="XD28" s="18"/>
      <c r="XE28" s="19">
        <f t="shared" si="89"/>
        <v>0</v>
      </c>
      <c r="XG28" s="2"/>
      <c r="XH28" s="2"/>
      <c r="XI28" s="17"/>
      <c r="XJ28" s="8"/>
      <c r="XK28" s="18"/>
      <c r="XL28" s="19">
        <f t="shared" si="139"/>
        <v>0</v>
      </c>
      <c r="XN28" s="2"/>
      <c r="XO28" s="2"/>
      <c r="XP28" s="17"/>
      <c r="XQ28" s="8"/>
      <c r="XR28" s="18"/>
      <c r="XS28" s="19">
        <f t="shared" si="91"/>
        <v>0</v>
      </c>
      <c r="XU28" s="8"/>
      <c r="XV28" s="2"/>
      <c r="XW28" s="17"/>
      <c r="XX28" s="8"/>
      <c r="XY28" s="18"/>
      <c r="XZ28" s="19">
        <f t="shared" si="92"/>
        <v>0</v>
      </c>
      <c r="YB28" s="577">
        <v>41324</v>
      </c>
      <c r="YC28" s="2" t="s">
        <v>2505</v>
      </c>
      <c r="YD28" s="17">
        <v>780.5</v>
      </c>
      <c r="YE28" s="577">
        <v>41324</v>
      </c>
      <c r="YF28" s="18">
        <v>780.5</v>
      </c>
      <c r="YG28" s="19">
        <f t="shared" si="93"/>
        <v>5626</v>
      </c>
      <c r="YI28" s="577"/>
      <c r="YK28" s="17"/>
      <c r="YL28" s="366"/>
      <c r="YM28" s="18"/>
      <c r="YN28" s="19">
        <f t="shared" si="94"/>
        <v>0</v>
      </c>
      <c r="YP28" s="366"/>
      <c r="YQ28" s="2"/>
      <c r="YR28" s="17"/>
      <c r="YS28" s="577"/>
      <c r="YT28" s="18"/>
      <c r="YU28" s="19">
        <f t="shared" si="95"/>
        <v>0</v>
      </c>
      <c r="YW28" s="2"/>
      <c r="YX28" s="2"/>
      <c r="YY28" s="17"/>
      <c r="YZ28" s="8"/>
      <c r="ZA28" s="18"/>
      <c r="ZB28" s="19">
        <f t="shared" si="96"/>
        <v>0</v>
      </c>
      <c r="ZD28" s="2"/>
      <c r="ZE28" s="2"/>
      <c r="ZF28" s="17"/>
      <c r="ZG28" s="8"/>
      <c r="ZH28" s="18"/>
      <c r="ZI28" s="19">
        <f t="shared" si="97"/>
        <v>0</v>
      </c>
      <c r="ZK28" s="793"/>
      <c r="ZL28" s="793"/>
      <c r="ZM28" s="794"/>
      <c r="ZN28" s="807"/>
      <c r="ZO28" s="814"/>
      <c r="ZP28" s="811">
        <f t="shared" si="98"/>
        <v>0</v>
      </c>
      <c r="ZR28" s="2"/>
      <c r="ZS28" s="2"/>
      <c r="ZT28" s="17"/>
      <c r="ZU28" s="8"/>
      <c r="ZV28" s="18"/>
      <c r="ZW28" s="19">
        <f t="shared" si="99"/>
        <v>0</v>
      </c>
      <c r="ZY28" s="2"/>
      <c r="ZZ28" s="2"/>
      <c r="AAA28" s="17"/>
      <c r="AAB28" s="8"/>
      <c r="AAC28" s="18"/>
      <c r="AAD28" s="19">
        <f t="shared" si="100"/>
        <v>0</v>
      </c>
      <c r="AAF28" s="2"/>
      <c r="AAG28" s="2"/>
      <c r="AAH28" s="17"/>
      <c r="AAI28" s="8"/>
      <c r="AAJ28" s="18"/>
      <c r="AAK28" s="19">
        <f t="shared" si="101"/>
        <v>0</v>
      </c>
      <c r="AAM28" s="368">
        <v>41329</v>
      </c>
      <c r="AAN28" s="27" t="s">
        <v>2506</v>
      </c>
      <c r="AAO28" s="121">
        <v>8223.5</v>
      </c>
      <c r="AAP28" s="386">
        <v>41329</v>
      </c>
      <c r="AAQ28" s="30">
        <v>8223.5</v>
      </c>
      <c r="AAR28" s="19">
        <f t="shared" si="102"/>
        <v>-307.59999999999854</v>
      </c>
      <c r="AAT28" s="143">
        <v>41314</v>
      </c>
      <c r="AAU28" s="315" t="s">
        <v>2507</v>
      </c>
      <c r="AAV28" s="44">
        <v>2760</v>
      </c>
      <c r="AAW28" s="143">
        <v>41324</v>
      </c>
      <c r="AAX28" s="44">
        <v>2760</v>
      </c>
      <c r="AAY28" s="19">
        <f t="shared" si="103"/>
        <v>7</v>
      </c>
      <c r="ABA28" s="8"/>
      <c r="ABB28" s="2"/>
      <c r="ABC28" s="17"/>
      <c r="ABD28" s="18"/>
      <c r="ABE28" s="18"/>
      <c r="ABF28" s="19">
        <f t="shared" si="104"/>
        <v>22087</v>
      </c>
      <c r="ABH28" s="2"/>
      <c r="ABI28" s="2"/>
      <c r="ABJ28" s="17"/>
      <c r="ABK28" s="8"/>
      <c r="ABL28" s="18"/>
      <c r="ABM28" s="19">
        <f t="shared" si="105"/>
        <v>0</v>
      </c>
      <c r="ABO28" s="2"/>
      <c r="ABP28" s="2"/>
      <c r="ABQ28" s="17"/>
      <c r="ABR28" s="8"/>
      <c r="ABS28" s="18"/>
      <c r="ABT28" s="19">
        <f t="shared" si="106"/>
        <v>0</v>
      </c>
      <c r="ABV28" s="2"/>
      <c r="ABW28" s="2"/>
      <c r="ABX28" s="17"/>
      <c r="ABY28" s="8"/>
      <c r="ABZ28" s="18"/>
      <c r="ACA28" s="19">
        <f t="shared" si="107"/>
        <v>0</v>
      </c>
      <c r="ACC28" s="2"/>
      <c r="ACD28" s="2"/>
      <c r="ACE28" s="17"/>
      <c r="ACF28" s="8"/>
      <c r="ACG28" s="18"/>
      <c r="ACH28" s="19">
        <f t="shared" si="108"/>
        <v>0</v>
      </c>
      <c r="ACJ28" s="2"/>
      <c r="ACK28" s="2"/>
      <c r="ACL28" s="17"/>
      <c r="ACM28" s="8"/>
      <c r="ACN28" s="18"/>
      <c r="ACO28" s="19">
        <f t="shared" si="109"/>
        <v>0</v>
      </c>
      <c r="ACQ28" s="2"/>
      <c r="ACR28" s="2"/>
      <c r="ACS28" s="17"/>
      <c r="ACT28" s="8"/>
      <c r="ACU28" s="18"/>
      <c r="ACV28" s="19">
        <f t="shared" si="110"/>
        <v>0</v>
      </c>
      <c r="ACX28" s="2"/>
      <c r="ACY28" s="2"/>
      <c r="ACZ28" s="17"/>
      <c r="ADA28" s="8"/>
      <c r="ADB28" s="18"/>
      <c r="ADC28" s="19">
        <f t="shared" si="111"/>
        <v>0</v>
      </c>
      <c r="ADE28" s="2"/>
      <c r="ADF28" s="2"/>
      <c r="ADG28" s="17"/>
      <c r="ADH28" s="8"/>
      <c r="ADI28" s="18"/>
      <c r="ADJ28" s="19">
        <f t="shared" si="112"/>
        <v>0</v>
      </c>
      <c r="ADL28" s="8">
        <v>41309</v>
      </c>
      <c r="ADM28" s="2" t="s">
        <v>2508</v>
      </c>
      <c r="ADN28" s="17">
        <v>1207</v>
      </c>
      <c r="ADO28" s="8"/>
      <c r="ADP28" s="24"/>
      <c r="ADQ28" s="19">
        <f t="shared" si="113"/>
        <v>21435.899999999998</v>
      </c>
      <c r="ADS28" s="2"/>
      <c r="ADT28" s="2"/>
      <c r="ADU28" s="17"/>
      <c r="ADV28" s="8"/>
      <c r="ADW28" s="18"/>
      <c r="ADX28" s="19">
        <f t="shared" si="114"/>
        <v>0</v>
      </c>
      <c r="ADZ28" s="8"/>
      <c r="AEA28" s="2"/>
      <c r="AEB28" s="94"/>
      <c r="AEC28" s="74"/>
      <c r="AED28" s="86"/>
      <c r="AEE28" s="19">
        <f t="shared" si="115"/>
        <v>12300.5</v>
      </c>
      <c r="AEG28" s="2"/>
      <c r="AEH28" s="2"/>
      <c r="AEI28" s="17"/>
      <c r="AEJ28" s="8"/>
      <c r="AEK28" s="18"/>
      <c r="AEL28" s="19">
        <f t="shared" si="116"/>
        <v>-209652.6</v>
      </c>
      <c r="AEN28" s="8"/>
      <c r="AEO28" s="2"/>
      <c r="AEP28" s="17"/>
      <c r="AEQ28" s="8"/>
      <c r="AER28" s="18"/>
      <c r="AES28" s="19">
        <f t="shared" si="117"/>
        <v>0</v>
      </c>
      <c r="AEU28" s="2"/>
      <c r="AEV28" s="2"/>
      <c r="AEW28" s="17"/>
      <c r="AEX28" s="8"/>
      <c r="AEY28" s="18"/>
      <c r="AEZ28" s="19">
        <f t="shared" si="118"/>
        <v>2689.6</v>
      </c>
      <c r="AFB28" s="2"/>
      <c r="AFC28" s="2"/>
      <c r="AFD28" s="17"/>
      <c r="AFE28" s="8"/>
      <c r="AFF28" s="18"/>
      <c r="AFG28" s="19">
        <f t="shared" si="119"/>
        <v>6938</v>
      </c>
      <c r="AFL28" s="8"/>
      <c r="AFM28" s="18"/>
      <c r="AFN28" s="19">
        <f t="shared" si="120"/>
        <v>0</v>
      </c>
      <c r="AFS28" s="8"/>
      <c r="AFT28" s="18"/>
      <c r="AFU28" s="19">
        <f t="shared" si="121"/>
        <v>0</v>
      </c>
      <c r="AFW28" s="8"/>
      <c r="AFX28" s="2"/>
      <c r="AFY28" s="17"/>
      <c r="AFZ28" s="8"/>
      <c r="AGA28" s="18"/>
      <c r="AGB28" s="19">
        <f t="shared" si="122"/>
        <v>0</v>
      </c>
      <c r="AGD28" s="8"/>
      <c r="AGE28" s="2"/>
      <c r="AGF28" s="17"/>
      <c r="AGG28" s="8"/>
      <c r="AGH28" s="18"/>
      <c r="AGI28" s="19">
        <f t="shared" si="123"/>
        <v>0</v>
      </c>
      <c r="AGK28" s="368">
        <v>41329</v>
      </c>
      <c r="AGL28" s="2" t="s">
        <v>2509</v>
      </c>
      <c r="AGM28" s="17">
        <v>1501.75</v>
      </c>
      <c r="AGN28" s="959">
        <v>41329</v>
      </c>
      <c r="AGO28" s="848">
        <v>1501.75</v>
      </c>
      <c r="AGP28" s="19">
        <f t="shared" si="124"/>
        <v>0</v>
      </c>
      <c r="AGR28" s="368"/>
      <c r="AGS28" s="2"/>
      <c r="AGT28" s="17"/>
      <c r="AGU28" s="8"/>
      <c r="AGV28" s="18"/>
      <c r="AGW28" s="19">
        <f t="shared" si="125"/>
        <v>0</v>
      </c>
      <c r="AGY28" s="2"/>
      <c r="AGZ28" s="2"/>
      <c r="AHA28" s="351"/>
      <c r="AHB28" s="8"/>
      <c r="AHC28" s="18"/>
      <c r="AHD28" s="19">
        <f t="shared" si="126"/>
        <v>0</v>
      </c>
      <c r="AHF28" s="2"/>
      <c r="AHG28" s="2"/>
      <c r="AHH28" s="351"/>
      <c r="AHI28" s="8"/>
      <c r="AHJ28" s="18"/>
      <c r="AHK28" s="19">
        <f t="shared" si="127"/>
        <v>0</v>
      </c>
      <c r="AHM28" s="2"/>
      <c r="AHN28" s="2"/>
      <c r="AHO28" s="351"/>
      <c r="AHP28" s="8"/>
      <c r="AHQ28" s="18"/>
      <c r="AHR28" s="19">
        <f t="shared" si="128"/>
        <v>6356.5</v>
      </c>
      <c r="AHT28" s="2"/>
      <c r="AHU28" s="2"/>
      <c r="AHV28" s="17"/>
      <c r="AHW28" s="8"/>
      <c r="AHX28" s="18"/>
      <c r="AHY28" s="19">
        <f t="shared" si="129"/>
        <v>0</v>
      </c>
      <c r="AIA28" s="2"/>
      <c r="AIB28" s="2"/>
      <c r="AIC28" s="17"/>
      <c r="AID28" s="8"/>
      <c r="AIE28" s="18"/>
      <c r="AIF28" s="19">
        <f t="shared" si="130"/>
        <v>0</v>
      </c>
      <c r="AIH28" s="2"/>
      <c r="AII28" s="2"/>
      <c r="AIJ28" s="351"/>
      <c r="AIK28" s="8"/>
      <c r="AIL28" s="18"/>
      <c r="AIM28" s="19">
        <f t="shared" si="131"/>
        <v>0</v>
      </c>
    </row>
    <row r="29" spans="1:923">
      <c r="A29" s="2"/>
      <c r="B29" s="2"/>
      <c r="C29" s="17"/>
      <c r="D29" s="8"/>
      <c r="E29" s="18"/>
      <c r="F29" s="19">
        <f t="shared" si="0"/>
        <v>6630</v>
      </c>
      <c r="H29" s="2"/>
      <c r="I29" s="2"/>
      <c r="J29" s="17"/>
      <c r="K29" s="8"/>
      <c r="L29" s="18"/>
      <c r="M29" s="19">
        <f t="shared" si="1"/>
        <v>0</v>
      </c>
      <c r="P29" s="2"/>
      <c r="Q29" s="17"/>
      <c r="R29" s="8"/>
      <c r="S29" s="18"/>
      <c r="T29" s="19">
        <f t="shared" si="2"/>
        <v>7539</v>
      </c>
      <c r="V29" s="2"/>
      <c r="W29" s="2"/>
      <c r="X29" s="17"/>
      <c r="Y29" s="8"/>
      <c r="Z29" s="18"/>
      <c r="AA29" s="19">
        <f t="shared" si="3"/>
        <v>1255</v>
      </c>
      <c r="AC29" s="2"/>
      <c r="AD29" s="2"/>
      <c r="AE29" s="17"/>
      <c r="AF29" s="8"/>
      <c r="AG29" s="18"/>
      <c r="AH29" s="19">
        <f t="shared" si="4"/>
        <v>0</v>
      </c>
      <c r="AJ29" s="8"/>
      <c r="AK29" s="39"/>
      <c r="AL29" s="18"/>
      <c r="AM29" s="69"/>
      <c r="AN29" s="18"/>
      <c r="AO29" s="19">
        <f t="shared" si="5"/>
        <v>14526.099999999999</v>
      </c>
      <c r="AQ29" s="575"/>
      <c r="AR29" s="27"/>
      <c r="AS29" s="25"/>
      <c r="AT29" s="8"/>
      <c r="AU29" s="18"/>
      <c r="AV29" s="19">
        <f t="shared" si="6"/>
        <v>24058.04</v>
      </c>
      <c r="AX29" s="2"/>
      <c r="AY29" s="2"/>
      <c r="AZ29" s="17"/>
      <c r="BA29" s="8"/>
      <c r="BB29" s="18"/>
      <c r="BC29" s="19">
        <f t="shared" si="7"/>
        <v>0</v>
      </c>
      <c r="BE29" s="575"/>
      <c r="BF29" s="27"/>
      <c r="BG29" s="25"/>
      <c r="BH29" s="143"/>
      <c r="BI29" s="30"/>
      <c r="BJ29" s="19">
        <f t="shared" si="8"/>
        <v>3954.6</v>
      </c>
      <c r="BL29" s="2"/>
      <c r="BM29" s="2"/>
      <c r="BN29" s="17"/>
      <c r="BO29" s="8"/>
      <c r="BP29" s="18"/>
      <c r="BQ29" s="19">
        <f t="shared" si="9"/>
        <v>13283.5</v>
      </c>
      <c r="BS29" s="2"/>
      <c r="BT29" s="2"/>
      <c r="BU29" s="17"/>
      <c r="BV29" s="8"/>
      <c r="BW29" s="18"/>
      <c r="BX29" s="19">
        <f t="shared" si="10"/>
        <v>0</v>
      </c>
      <c r="BZ29" s="8"/>
      <c r="CA29" s="2"/>
      <c r="CB29" s="17"/>
      <c r="CC29" s="8"/>
      <c r="CD29" s="18"/>
      <c r="CE29" s="19">
        <f t="shared" si="137"/>
        <v>0</v>
      </c>
      <c r="CG29" s="8"/>
      <c r="CH29" s="2"/>
      <c r="CI29" s="17"/>
      <c r="CJ29" s="8"/>
      <c r="CK29" s="18"/>
      <c r="CL29" s="19">
        <f t="shared" si="140"/>
        <v>0</v>
      </c>
      <c r="CN29" s="8"/>
      <c r="CO29" s="2"/>
      <c r="CP29" s="17"/>
      <c r="CQ29" s="8"/>
      <c r="CR29" s="18"/>
      <c r="CS29" s="19">
        <f t="shared" si="141"/>
        <v>0</v>
      </c>
      <c r="CU29" s="8"/>
      <c r="CV29" s="2"/>
      <c r="CW29" s="17"/>
      <c r="CX29" s="8"/>
      <c r="CY29" s="18"/>
      <c r="CZ29" s="19">
        <f t="shared" si="142"/>
        <v>0</v>
      </c>
      <c r="DB29" s="143"/>
      <c r="DC29" s="266"/>
      <c r="DD29" s="30"/>
      <c r="DE29" s="53"/>
      <c r="DF29" s="44"/>
      <c r="DG29" s="19">
        <f t="shared" si="136"/>
        <v>0</v>
      </c>
      <c r="DI29" s="8"/>
      <c r="DJ29" s="2"/>
      <c r="DK29" s="17"/>
      <c r="DL29" s="74"/>
      <c r="DM29" s="18"/>
      <c r="DN29" s="19">
        <f t="shared" si="16"/>
        <v>0</v>
      </c>
      <c r="DP29" s="8"/>
      <c r="DQ29" s="2"/>
      <c r="DR29" s="17"/>
      <c r="DS29" s="8"/>
      <c r="DT29" s="18"/>
      <c r="DU29" s="19">
        <f t="shared" si="17"/>
        <v>1368</v>
      </c>
      <c r="DW29" s="2"/>
      <c r="DX29" s="2"/>
      <c r="DY29" s="17"/>
      <c r="DZ29" s="8"/>
      <c r="EA29" s="18"/>
      <c r="EB29" s="19">
        <f t="shared" si="18"/>
        <v>0</v>
      </c>
      <c r="ED29" s="2"/>
      <c r="EE29" s="2"/>
      <c r="EF29" s="17"/>
      <c r="EG29" s="8"/>
      <c r="EH29" s="18"/>
      <c r="EI29" s="19">
        <f t="shared" si="19"/>
        <v>0</v>
      </c>
      <c r="EK29" s="2"/>
      <c r="EL29" s="2"/>
      <c r="EM29" s="17"/>
      <c r="EN29" s="8"/>
      <c r="EO29" s="18"/>
      <c r="EP29" s="19">
        <f t="shared" si="20"/>
        <v>-8.0000000000040927E-2</v>
      </c>
      <c r="ER29" s="8"/>
      <c r="ES29" s="2"/>
      <c r="ET29" s="17"/>
      <c r="EU29" s="8"/>
      <c r="EV29" s="18"/>
      <c r="EW29" s="19">
        <f t="shared" si="21"/>
        <v>3245.9</v>
      </c>
      <c r="EY29" s="8"/>
      <c r="EZ29" s="2"/>
      <c r="FA29" s="17"/>
      <c r="FB29" s="8"/>
      <c r="FC29" s="18"/>
      <c r="FD29" s="19">
        <f t="shared" si="22"/>
        <v>0</v>
      </c>
      <c r="FF29" s="2"/>
      <c r="FG29" s="2"/>
      <c r="FH29" s="17"/>
      <c r="FI29" s="8"/>
      <c r="FJ29" s="18"/>
      <c r="FK29" s="19">
        <f t="shared" si="23"/>
        <v>5020</v>
      </c>
      <c r="FM29" s="8"/>
      <c r="FN29" s="2"/>
      <c r="FO29" s="17"/>
      <c r="FP29" s="8"/>
      <c r="FQ29" s="18"/>
      <c r="FR29" s="115">
        <f t="shared" si="24"/>
        <v>0</v>
      </c>
      <c r="FT29" s="807"/>
      <c r="FU29" s="793"/>
      <c r="FV29" s="794"/>
      <c r="FW29" s="807"/>
      <c r="FX29" s="814"/>
      <c r="FY29" s="1008">
        <f t="shared" si="25"/>
        <v>0</v>
      </c>
      <c r="GA29" s="143"/>
      <c r="GB29" s="72"/>
      <c r="GC29" s="25"/>
      <c r="GD29" s="143"/>
      <c r="GE29" s="30"/>
      <c r="GF29" s="19">
        <f t="shared" si="26"/>
        <v>0</v>
      </c>
      <c r="GH29" s="143"/>
      <c r="GI29" s="72"/>
      <c r="GJ29" s="25"/>
      <c r="GK29" s="143"/>
      <c r="GL29" s="30"/>
      <c r="GM29" s="19">
        <f t="shared" si="27"/>
        <v>0</v>
      </c>
      <c r="GO29" s="143"/>
      <c r="GP29" s="72"/>
      <c r="GQ29" s="25"/>
      <c r="GR29" s="143"/>
      <c r="GS29" s="30"/>
      <c r="GT29" s="19">
        <f t="shared" si="28"/>
        <v>0</v>
      </c>
      <c r="GV29" s="143"/>
      <c r="GW29" s="72"/>
      <c r="GX29" s="25"/>
      <c r="GY29" s="143"/>
      <c r="GZ29" s="30"/>
      <c r="HA29" s="19">
        <f t="shared" si="29"/>
        <v>0</v>
      </c>
      <c r="HF29" s="8"/>
      <c r="HG29" s="18"/>
      <c r="HH29" s="19">
        <f t="shared" si="30"/>
        <v>0</v>
      </c>
      <c r="HM29" s="8"/>
      <c r="HN29" s="18"/>
      <c r="HO29" s="19">
        <f t="shared" si="31"/>
        <v>0</v>
      </c>
      <c r="HT29" s="8"/>
      <c r="HU29" s="18"/>
      <c r="HV29" s="19">
        <f t="shared" si="32"/>
        <v>0</v>
      </c>
      <c r="IA29" s="8"/>
      <c r="IB29" s="18"/>
      <c r="IC29" s="19">
        <f t="shared" si="33"/>
        <v>0</v>
      </c>
      <c r="IE29" s="366"/>
      <c r="IF29" s="2"/>
      <c r="IG29" s="17"/>
      <c r="IH29" s="8"/>
      <c r="II29" s="18"/>
      <c r="IJ29" s="19">
        <f t="shared" si="34"/>
        <v>0</v>
      </c>
      <c r="IL29" s="655"/>
      <c r="IM29" s="2"/>
      <c r="IN29" s="17"/>
      <c r="IO29" s="8"/>
      <c r="IP29" s="18"/>
      <c r="IQ29" s="19">
        <f t="shared" si="138"/>
        <v>22352.5</v>
      </c>
      <c r="IV29" s="1023"/>
      <c r="IW29" s="18"/>
      <c r="IX29" s="45">
        <f t="shared" si="36"/>
        <v>0</v>
      </c>
      <c r="IZ29" s="2"/>
      <c r="JC29" s="1023"/>
      <c r="JD29" s="18"/>
      <c r="JE29" s="45">
        <f t="shared" si="37"/>
        <v>0</v>
      </c>
      <c r="JG29" s="2"/>
      <c r="JJ29" s="1023"/>
      <c r="JK29" s="18"/>
      <c r="JL29" s="45">
        <f t="shared" si="38"/>
        <v>0</v>
      </c>
      <c r="JN29" s="2"/>
      <c r="JO29" s="2"/>
      <c r="JP29" s="17"/>
      <c r="JQ29" s="18"/>
      <c r="JR29" s="18"/>
      <c r="JS29" s="19">
        <f t="shared" si="39"/>
        <v>0</v>
      </c>
      <c r="JU29" s="2"/>
      <c r="JV29" s="2"/>
      <c r="JW29" s="17"/>
      <c r="JX29" s="18"/>
      <c r="JY29" s="18"/>
      <c r="JZ29" s="19">
        <f t="shared" si="40"/>
        <v>0</v>
      </c>
      <c r="KB29" s="8">
        <v>41329</v>
      </c>
      <c r="KC29" s="2" t="s">
        <v>2510</v>
      </c>
      <c r="KD29" s="17">
        <v>2534.5</v>
      </c>
      <c r="KE29" s="1020">
        <v>41333</v>
      </c>
      <c r="KF29" s="18">
        <v>2534.5</v>
      </c>
      <c r="KG29" s="19">
        <f t="shared" si="41"/>
        <v>0</v>
      </c>
      <c r="KI29" s="8"/>
      <c r="KJ29" s="2"/>
      <c r="KK29" s="17"/>
      <c r="KL29" s="1020"/>
      <c r="KM29" s="18"/>
      <c r="KN29" s="19">
        <f t="shared" si="42"/>
        <v>669.5</v>
      </c>
      <c r="KP29" s="2"/>
      <c r="KQ29" s="2"/>
      <c r="KR29" s="17"/>
      <c r="KS29" s="8"/>
      <c r="KT29" s="18"/>
      <c r="KU29" s="19">
        <f t="shared" si="43"/>
        <v>0</v>
      </c>
      <c r="KW29" s="8"/>
      <c r="KX29" s="2"/>
      <c r="KY29" s="17"/>
      <c r="KZ29" s="8"/>
      <c r="LA29" s="18"/>
      <c r="LB29" s="19">
        <f t="shared" si="44"/>
        <v>0</v>
      </c>
      <c r="LD29" s="2"/>
      <c r="LE29" s="2"/>
      <c r="LF29" s="17"/>
      <c r="LG29" s="8"/>
      <c r="LH29" s="18"/>
      <c r="LI29" s="19">
        <f t="shared" si="45"/>
        <v>0</v>
      </c>
      <c r="LK29" s="2"/>
      <c r="LL29" s="2"/>
      <c r="LM29" s="17"/>
      <c r="LN29" s="8"/>
      <c r="LO29" s="18"/>
      <c r="LP29" s="19">
        <f t="shared" si="46"/>
        <v>0</v>
      </c>
      <c r="LR29" s="2"/>
      <c r="LS29" s="2"/>
      <c r="LT29" s="17"/>
      <c r="LU29" s="8"/>
      <c r="LV29" s="18"/>
      <c r="LW29" s="19">
        <f t="shared" si="47"/>
        <v>0</v>
      </c>
      <c r="LY29" s="2"/>
      <c r="LZ29" s="145"/>
      <c r="MA29" s="17"/>
      <c r="MB29" s="8"/>
      <c r="MC29" s="18"/>
      <c r="MD29" s="19">
        <f t="shared" si="48"/>
        <v>0</v>
      </c>
      <c r="MF29" s="2"/>
      <c r="MG29" s="2"/>
      <c r="MH29" s="17"/>
      <c r="MI29" s="8"/>
      <c r="MJ29" s="18"/>
      <c r="MK29" s="19">
        <f t="shared" si="49"/>
        <v>0</v>
      </c>
      <c r="MM29" s="2"/>
      <c r="MN29" s="2"/>
      <c r="MO29" s="17"/>
      <c r="MP29" s="8"/>
      <c r="MQ29" s="18"/>
      <c r="MR29" s="19">
        <f t="shared" si="50"/>
        <v>1278</v>
      </c>
      <c r="MT29" s="2"/>
      <c r="MU29" s="2"/>
      <c r="MV29" s="17"/>
      <c r="MW29" s="8"/>
      <c r="MX29" s="18"/>
      <c r="MY29" s="19">
        <f t="shared" si="51"/>
        <v>0</v>
      </c>
      <c r="NA29" s="2"/>
      <c r="NB29" s="2"/>
      <c r="NC29" s="17"/>
      <c r="ND29" s="8"/>
      <c r="NE29" s="18"/>
      <c r="NF29" s="19">
        <f t="shared" si="52"/>
        <v>0</v>
      </c>
      <c r="NH29" s="366"/>
      <c r="NI29" s="2"/>
      <c r="NJ29" s="17"/>
      <c r="NK29" s="366"/>
      <c r="NL29" s="18"/>
      <c r="NM29" s="19">
        <f t="shared" si="53"/>
        <v>0</v>
      </c>
      <c r="NO29" s="577"/>
      <c r="NP29" s="2"/>
      <c r="NQ29" s="25"/>
      <c r="NR29" s="8"/>
      <c r="NS29" s="18"/>
      <c r="NT29" s="19">
        <f t="shared" si="54"/>
        <v>0</v>
      </c>
      <c r="NV29" s="8"/>
      <c r="NW29" s="2"/>
      <c r="NX29" s="25"/>
      <c r="NY29" s="8"/>
      <c r="NZ29" s="18"/>
      <c r="OA29" s="19">
        <f t="shared" si="55"/>
        <v>1712</v>
      </c>
      <c r="OC29" s="8"/>
      <c r="OD29" s="2"/>
      <c r="OE29" s="17"/>
      <c r="OF29" s="8"/>
      <c r="OG29" s="18"/>
      <c r="OH29" s="19">
        <f t="shared" si="56"/>
        <v>0</v>
      </c>
      <c r="OJ29" s="8"/>
      <c r="OK29" s="2"/>
      <c r="OL29" s="17"/>
      <c r="OM29" s="8"/>
      <c r="ON29" s="18"/>
      <c r="OO29" s="19">
        <f t="shared" si="57"/>
        <v>0</v>
      </c>
      <c r="OQ29" s="8"/>
      <c r="OR29" s="43"/>
      <c r="OS29" s="18"/>
      <c r="OT29" s="8"/>
      <c r="OU29" s="18"/>
      <c r="OV29" s="19">
        <f t="shared" si="58"/>
        <v>0</v>
      </c>
      <c r="OX29" s="8"/>
      <c r="OY29" s="43"/>
      <c r="OZ29" s="18"/>
      <c r="PA29" s="8"/>
      <c r="PB29" s="18"/>
      <c r="PC29" s="19">
        <f t="shared" si="59"/>
        <v>0</v>
      </c>
      <c r="PE29" s="8"/>
      <c r="PF29" s="145"/>
      <c r="PG29" s="17"/>
      <c r="PH29" s="8"/>
      <c r="PI29" s="18"/>
      <c r="PJ29" s="19">
        <f t="shared" si="60"/>
        <v>0</v>
      </c>
      <c r="PO29" s="1022"/>
      <c r="PP29" s="30"/>
      <c r="PQ29" s="45">
        <f t="shared" si="61"/>
        <v>22956.84</v>
      </c>
      <c r="PS29" s="2"/>
      <c r="PT29" s="2"/>
      <c r="PU29" s="17"/>
      <c r="PV29" s="8"/>
      <c r="PW29" s="18"/>
      <c r="PX29" s="19">
        <f t="shared" si="62"/>
        <v>0</v>
      </c>
      <c r="PZ29" s="577"/>
      <c r="QA29" s="145"/>
      <c r="QB29" s="17"/>
      <c r="QC29" s="8"/>
      <c r="QD29" s="18"/>
      <c r="QE29" s="19">
        <f t="shared" si="63"/>
        <v>0</v>
      </c>
      <c r="QG29" s="8"/>
      <c r="QH29" s="2"/>
      <c r="QI29" s="17"/>
      <c r="QJ29" s="8"/>
      <c r="QK29" s="18"/>
      <c r="QL29" s="19">
        <f t="shared" ref="QL29:QL43" si="144">QL28+QI29-QK29</f>
        <v>0</v>
      </c>
      <c r="QN29" s="2"/>
      <c r="QO29" s="2"/>
      <c r="QP29" s="17"/>
      <c r="QQ29" s="8"/>
      <c r="QR29" s="18"/>
      <c r="QS29" s="19">
        <f t="shared" si="65"/>
        <v>0</v>
      </c>
      <c r="QU29" s="2"/>
      <c r="QV29" s="2"/>
      <c r="QW29" s="17"/>
      <c r="QX29" s="8"/>
      <c r="QY29" s="18"/>
      <c r="QZ29" s="19">
        <f t="shared" si="66"/>
        <v>0</v>
      </c>
      <c r="RB29" s="2"/>
      <c r="RC29" s="2"/>
      <c r="RD29" s="17"/>
      <c r="RE29" s="8"/>
      <c r="RF29" s="18"/>
      <c r="RG29" s="19">
        <f t="shared" si="67"/>
        <v>0</v>
      </c>
      <c r="RI29" s="793"/>
      <c r="RJ29" s="793"/>
      <c r="RK29" s="794"/>
      <c r="RL29" s="807"/>
      <c r="RM29" s="814"/>
      <c r="RN29" s="811">
        <f t="shared" si="68"/>
        <v>0</v>
      </c>
      <c r="RP29" s="2"/>
      <c r="RQ29" s="2"/>
      <c r="RR29" s="17"/>
      <c r="RS29" s="8"/>
      <c r="RT29" s="18"/>
      <c r="RU29" s="19">
        <f t="shared" si="69"/>
        <v>0</v>
      </c>
      <c r="RW29" s="8">
        <v>41325</v>
      </c>
      <c r="RX29" s="2" t="s">
        <v>2511</v>
      </c>
      <c r="RY29" s="17">
        <v>2900</v>
      </c>
      <c r="RZ29" s="8">
        <v>41325</v>
      </c>
      <c r="SA29" s="18">
        <v>2900</v>
      </c>
      <c r="SB29" s="19">
        <f t="shared" si="70"/>
        <v>0</v>
      </c>
      <c r="SI29" s="45">
        <f t="shared" si="71"/>
        <v>0</v>
      </c>
      <c r="SK29" s="2"/>
      <c r="SL29" s="2"/>
      <c r="SM29" s="17"/>
      <c r="SN29" s="8"/>
      <c r="SO29" s="18"/>
      <c r="SP29" s="19">
        <f t="shared" si="72"/>
        <v>1125.5</v>
      </c>
      <c r="SR29" s="2"/>
      <c r="SS29" s="2"/>
      <c r="ST29" s="17"/>
      <c r="SU29" s="8"/>
      <c r="SV29" s="18"/>
      <c r="SW29" s="19">
        <f t="shared" si="73"/>
        <v>0</v>
      </c>
      <c r="SY29" s="2"/>
      <c r="SZ29" s="2"/>
      <c r="TA29" s="17"/>
      <c r="TB29" s="8"/>
      <c r="TC29" s="18"/>
      <c r="TD29" s="19">
        <f t="shared" si="74"/>
        <v>19638</v>
      </c>
      <c r="TF29" s="2"/>
      <c r="TG29" s="2"/>
      <c r="TH29" s="17"/>
      <c r="TI29" s="8"/>
      <c r="TJ29" s="18"/>
      <c r="TK29" s="19">
        <f t="shared" si="75"/>
        <v>0</v>
      </c>
      <c r="TM29" s="143"/>
      <c r="TN29" s="78"/>
      <c r="TO29" s="30"/>
      <c r="TP29" s="143"/>
      <c r="TQ29" s="30"/>
      <c r="TR29" s="19">
        <f t="shared" si="76"/>
        <v>160</v>
      </c>
      <c r="TT29" s="143"/>
      <c r="TU29" s="78"/>
      <c r="TV29" s="30"/>
      <c r="TW29" s="143"/>
      <c r="TX29" s="30"/>
      <c r="TY29" s="19">
        <f t="shared" si="77"/>
        <v>0</v>
      </c>
      <c r="UA29" s="2"/>
      <c r="UB29" s="2"/>
      <c r="UC29" s="17"/>
      <c r="UD29" s="8"/>
      <c r="UE29" s="18"/>
      <c r="UF29" s="19">
        <f t="shared" si="78"/>
        <v>0</v>
      </c>
      <c r="UH29" s="2"/>
      <c r="UI29" s="2"/>
      <c r="UJ29" s="17"/>
      <c r="UK29" s="8"/>
      <c r="UL29" s="18"/>
      <c r="UM29" s="19">
        <f t="shared" si="79"/>
        <v>0</v>
      </c>
      <c r="UO29" s="2"/>
      <c r="UP29" s="2"/>
      <c r="UQ29" s="17"/>
      <c r="UR29" s="8"/>
      <c r="US29" s="18"/>
      <c r="UT29" s="19">
        <f t="shared" si="80"/>
        <v>7013</v>
      </c>
      <c r="UV29" s="8"/>
      <c r="UW29" s="43"/>
      <c r="UX29" s="18"/>
      <c r="UY29" s="8"/>
      <c r="UZ29" s="18"/>
      <c r="VA29" s="19">
        <f t="shared" si="81"/>
        <v>0</v>
      </c>
      <c r="VC29" s="8"/>
      <c r="VD29" s="43"/>
      <c r="VE29" s="18"/>
      <c r="VF29" s="8"/>
      <c r="VG29" s="18"/>
      <c r="VH29" s="19">
        <f t="shared" si="82"/>
        <v>0</v>
      </c>
      <c r="VJ29" s="368">
        <v>41331</v>
      </c>
      <c r="VK29" s="78" t="s">
        <v>2512</v>
      </c>
      <c r="VL29" s="30">
        <v>2455.5</v>
      </c>
      <c r="VM29" s="368">
        <v>41331</v>
      </c>
      <c r="VN29" s="30">
        <v>2455.5</v>
      </c>
      <c r="VO29" s="19">
        <f t="shared" si="83"/>
        <v>-0.1999999999998181</v>
      </c>
      <c r="VQ29" s="8"/>
      <c r="VR29" s="43"/>
      <c r="VS29" s="18"/>
      <c r="VT29" s="8"/>
      <c r="VU29" s="18"/>
      <c r="VV29" s="19">
        <f t="shared" si="84"/>
        <v>0</v>
      </c>
      <c r="VX29" s="8"/>
      <c r="VZ29" s="17"/>
      <c r="WA29" s="8"/>
      <c r="WB29" s="85"/>
      <c r="WC29" s="45">
        <f t="shared" si="85"/>
        <v>0</v>
      </c>
      <c r="WE29" s="2"/>
      <c r="WF29" s="2"/>
      <c r="WG29" s="17"/>
      <c r="WH29" s="8"/>
      <c r="WI29" s="18"/>
      <c r="WJ29" s="19">
        <f t="shared" si="86"/>
        <v>0</v>
      </c>
      <c r="WL29" s="2"/>
      <c r="WM29" s="2"/>
      <c r="WN29" s="17"/>
      <c r="WO29" s="8"/>
      <c r="WP29" s="18"/>
      <c r="WQ29" s="19">
        <f t="shared" si="87"/>
        <v>0</v>
      </c>
      <c r="WS29" s="2"/>
      <c r="WT29" s="2"/>
      <c r="WU29" s="17"/>
      <c r="WV29" s="8"/>
      <c r="WW29" s="18"/>
      <c r="WX29" s="19">
        <f t="shared" si="143"/>
        <v>0</v>
      </c>
      <c r="WZ29" s="2"/>
      <c r="XA29" s="2"/>
      <c r="XB29" s="17"/>
      <c r="XC29" s="8"/>
      <c r="XD29" s="18"/>
      <c r="XE29" s="19">
        <f t="shared" si="89"/>
        <v>0</v>
      </c>
      <c r="XG29" s="2"/>
      <c r="XH29" s="2"/>
      <c r="XI29" s="17"/>
      <c r="XJ29" s="8"/>
      <c r="XK29" s="18"/>
      <c r="XL29" s="19">
        <f t="shared" si="139"/>
        <v>0</v>
      </c>
      <c r="XN29" s="2"/>
      <c r="XO29" s="2"/>
      <c r="XP29" s="17"/>
      <c r="XQ29" s="8"/>
      <c r="XR29" s="18"/>
      <c r="XS29" s="19">
        <f t="shared" si="91"/>
        <v>0</v>
      </c>
      <c r="XU29" s="8"/>
      <c r="XV29" s="2"/>
      <c r="XW29" s="17"/>
      <c r="XX29" s="8"/>
      <c r="XY29" s="18"/>
      <c r="XZ29" s="19">
        <f t="shared" si="92"/>
        <v>0</v>
      </c>
      <c r="YB29" s="577">
        <v>41327</v>
      </c>
      <c r="YC29" s="2" t="s">
        <v>2513</v>
      </c>
      <c r="YD29" s="17">
        <v>1072</v>
      </c>
      <c r="YE29" s="577">
        <v>41327</v>
      </c>
      <c r="YF29" s="18">
        <v>1072</v>
      </c>
      <c r="YG29" s="19">
        <f t="shared" si="93"/>
        <v>5626</v>
      </c>
      <c r="YI29" s="577"/>
      <c r="YK29" s="17"/>
      <c r="YL29" s="366"/>
      <c r="YM29" s="18"/>
      <c r="YN29" s="19">
        <f t="shared" si="94"/>
        <v>0</v>
      </c>
      <c r="YP29" s="366"/>
      <c r="YQ29" s="2"/>
      <c r="YR29" s="17"/>
      <c r="YS29" s="577"/>
      <c r="YT29" s="18"/>
      <c r="YU29" s="19">
        <f t="shared" si="95"/>
        <v>0</v>
      </c>
      <c r="YW29" s="2"/>
      <c r="YX29" s="2"/>
      <c r="YY29" s="17"/>
      <c r="YZ29" s="8"/>
      <c r="ZA29" s="18"/>
      <c r="ZB29" s="19">
        <f t="shared" si="96"/>
        <v>0</v>
      </c>
      <c r="ZD29" s="2"/>
      <c r="ZE29" s="2"/>
      <c r="ZF29" s="17"/>
      <c r="ZG29" s="8"/>
      <c r="ZH29" s="18"/>
      <c r="ZI29" s="19">
        <f t="shared" si="97"/>
        <v>0</v>
      </c>
      <c r="ZK29" s="793"/>
      <c r="ZL29" s="793"/>
      <c r="ZM29" s="794"/>
      <c r="ZN29" s="807"/>
      <c r="ZO29" s="814"/>
      <c r="ZP29" s="811">
        <f t="shared" si="98"/>
        <v>0</v>
      </c>
      <c r="ZR29" s="2"/>
      <c r="ZS29" s="2"/>
      <c r="ZT29" s="17"/>
      <c r="ZU29" s="8"/>
      <c r="ZV29" s="18"/>
      <c r="ZW29" s="19">
        <f t="shared" si="99"/>
        <v>0</v>
      </c>
      <c r="ZY29" s="2"/>
      <c r="ZZ29" s="2"/>
      <c r="AAA29" s="17"/>
      <c r="AAB29" s="8"/>
      <c r="AAC29" s="18"/>
      <c r="AAD29" s="19">
        <f t="shared" si="100"/>
        <v>0</v>
      </c>
      <c r="AAF29" s="2"/>
      <c r="AAG29" s="2"/>
      <c r="AAH29" s="17"/>
      <c r="AAI29" s="8"/>
      <c r="AAJ29" s="18"/>
      <c r="AAK29" s="19">
        <f t="shared" si="101"/>
        <v>0</v>
      </c>
      <c r="AAM29" s="368">
        <v>41330</v>
      </c>
      <c r="AAN29" s="27" t="s">
        <v>2514</v>
      </c>
      <c r="AAO29" s="121">
        <v>32721</v>
      </c>
      <c r="AAP29" s="386"/>
      <c r="AAQ29" s="30"/>
      <c r="AAR29" s="19">
        <f t="shared" si="102"/>
        <v>32413.4</v>
      </c>
      <c r="AAT29" s="143">
        <v>41315</v>
      </c>
      <c r="AAU29" s="315" t="s">
        <v>2515</v>
      </c>
      <c r="AAV29" s="44">
        <v>2760</v>
      </c>
      <c r="AAW29" s="143">
        <v>41324</v>
      </c>
      <c r="AAX29" s="44">
        <v>2760</v>
      </c>
      <c r="AAY29" s="19">
        <f t="shared" si="103"/>
        <v>7</v>
      </c>
      <c r="ABA29" s="2"/>
      <c r="ABB29" s="2"/>
      <c r="ABC29" s="17"/>
      <c r="ABD29" s="18"/>
      <c r="ABE29" s="18"/>
      <c r="ABF29" s="19">
        <f t="shared" si="104"/>
        <v>22087</v>
      </c>
      <c r="ABH29" s="2"/>
      <c r="ABI29" s="2"/>
      <c r="ABJ29" s="17"/>
      <c r="ABK29" s="8"/>
      <c r="ABL29" s="18"/>
      <c r="ABM29" s="19">
        <f t="shared" si="105"/>
        <v>0</v>
      </c>
      <c r="ABO29" s="2"/>
      <c r="ABP29" s="2"/>
      <c r="ABQ29" s="17"/>
      <c r="ABR29" s="8"/>
      <c r="ABS29" s="18"/>
      <c r="ABT29" s="19">
        <f t="shared" si="106"/>
        <v>0</v>
      </c>
      <c r="ABV29" s="2"/>
      <c r="ABW29" s="2"/>
      <c r="ABX29" s="17"/>
      <c r="ABY29" s="8"/>
      <c r="ABZ29" s="18"/>
      <c r="ACA29" s="19">
        <f t="shared" si="107"/>
        <v>0</v>
      </c>
      <c r="ACC29" s="2"/>
      <c r="ACD29" s="2"/>
      <c r="ACE29" s="17"/>
      <c r="ACF29" s="8"/>
      <c r="ACG29" s="18"/>
      <c r="ACH29" s="19">
        <f t="shared" si="108"/>
        <v>0</v>
      </c>
      <c r="ACJ29" s="2"/>
      <c r="ACK29" s="2"/>
      <c r="ACL29" s="17"/>
      <c r="ACM29" s="8"/>
      <c r="ACN29" s="18"/>
      <c r="ACO29" s="19">
        <f t="shared" si="109"/>
        <v>0</v>
      </c>
      <c r="ACQ29" s="2"/>
      <c r="ACR29" s="2"/>
      <c r="ACS29" s="17"/>
      <c r="ACT29" s="8"/>
      <c r="ACU29" s="18"/>
      <c r="ACV29" s="19">
        <f t="shared" si="110"/>
        <v>0</v>
      </c>
      <c r="ACX29" s="2"/>
      <c r="ACY29" s="2"/>
      <c r="ACZ29" s="17"/>
      <c r="ADA29" s="8"/>
      <c r="ADB29" s="18"/>
      <c r="ADC29" s="19">
        <f t="shared" si="111"/>
        <v>0</v>
      </c>
      <c r="ADE29" s="2"/>
      <c r="ADF29" s="2"/>
      <c r="ADG29" s="17"/>
      <c r="ADH29" s="8"/>
      <c r="ADI29" s="18"/>
      <c r="ADJ29" s="19">
        <f t="shared" si="112"/>
        <v>0</v>
      </c>
      <c r="ADL29" s="8">
        <v>41310</v>
      </c>
      <c r="ADM29" s="2" t="s">
        <v>2516</v>
      </c>
      <c r="ADN29" s="17">
        <v>1161.5</v>
      </c>
      <c r="ADO29" s="8"/>
      <c r="ADP29" s="18"/>
      <c r="ADQ29" s="19">
        <f t="shared" si="113"/>
        <v>22597.399999999998</v>
      </c>
      <c r="ADS29" s="2"/>
      <c r="ADT29" s="2"/>
      <c r="ADU29" s="17"/>
      <c r="ADV29" s="8"/>
      <c r="ADW29" s="18"/>
      <c r="ADX29" s="19">
        <f t="shared" si="114"/>
        <v>0</v>
      </c>
      <c r="ADZ29" s="8"/>
      <c r="AEA29" s="2"/>
      <c r="AEB29" s="94"/>
      <c r="AEC29" s="69"/>
      <c r="AED29" s="76"/>
      <c r="AEE29" s="19">
        <f t="shared" si="115"/>
        <v>12300.5</v>
      </c>
      <c r="AEG29" s="2"/>
      <c r="AEH29" s="2"/>
      <c r="AEI29" s="17"/>
      <c r="AEJ29" s="8"/>
      <c r="AEK29" s="18"/>
      <c r="AEL29" s="19">
        <f t="shared" si="116"/>
        <v>-209652.6</v>
      </c>
      <c r="AEN29" s="8"/>
      <c r="AEO29" s="2"/>
      <c r="AEP29" s="17"/>
      <c r="AEQ29" s="8"/>
      <c r="AER29" s="18"/>
      <c r="AES29" s="19">
        <f t="shared" si="117"/>
        <v>0</v>
      </c>
      <c r="AEU29" s="2"/>
      <c r="AEV29" s="2"/>
      <c r="AEW29" s="17"/>
      <c r="AEX29" s="8"/>
      <c r="AEY29" s="18"/>
      <c r="AEZ29" s="19">
        <f t="shared" si="118"/>
        <v>2689.6</v>
      </c>
      <c r="AFB29" s="2"/>
      <c r="AFC29" s="2"/>
      <c r="AFD29" s="17"/>
      <c r="AFE29" s="8"/>
      <c r="AFF29" s="18"/>
      <c r="AFG29" s="19">
        <f t="shared" si="119"/>
        <v>6938</v>
      </c>
      <c r="AFL29" s="8"/>
      <c r="AFM29" s="18"/>
      <c r="AFN29" s="19">
        <f t="shared" si="120"/>
        <v>0</v>
      </c>
      <c r="AFS29" s="8"/>
      <c r="AFT29" s="18"/>
      <c r="AFU29" s="19">
        <f t="shared" si="121"/>
        <v>0</v>
      </c>
      <c r="AFW29" s="8"/>
      <c r="AFX29" s="2"/>
      <c r="AFY29" s="17"/>
      <c r="AFZ29" s="8"/>
      <c r="AGA29" s="18"/>
      <c r="AGB29" s="19">
        <f t="shared" si="122"/>
        <v>0</v>
      </c>
      <c r="AGD29" s="8"/>
      <c r="AGE29" s="2"/>
      <c r="AGF29" s="17"/>
      <c r="AGG29" s="8"/>
      <c r="AGH29" s="18"/>
      <c r="AGI29" s="19">
        <f t="shared" si="123"/>
        <v>0</v>
      </c>
      <c r="AGK29" s="368">
        <v>41330</v>
      </c>
      <c r="AGL29" s="2" t="s">
        <v>2517</v>
      </c>
      <c r="AGM29" s="17">
        <v>945</v>
      </c>
      <c r="AGN29" s="959">
        <v>41330</v>
      </c>
      <c r="AGO29" s="848">
        <v>945</v>
      </c>
      <c r="AGP29" s="19">
        <f t="shared" si="124"/>
        <v>0</v>
      </c>
      <c r="AGR29" s="368"/>
      <c r="AGS29" s="2"/>
      <c r="AGT29" s="17"/>
      <c r="AGU29" s="8"/>
      <c r="AGV29" s="18"/>
      <c r="AGW29" s="19">
        <f t="shared" si="125"/>
        <v>0</v>
      </c>
      <c r="AGY29" s="2"/>
      <c r="AGZ29" s="2"/>
      <c r="AHA29" s="351"/>
      <c r="AHB29" s="8"/>
      <c r="AHC29" s="18"/>
      <c r="AHD29" s="19">
        <f t="shared" si="126"/>
        <v>0</v>
      </c>
      <c r="AHF29" s="2"/>
      <c r="AHG29" s="2"/>
      <c r="AHH29" s="351"/>
      <c r="AHI29" s="8"/>
      <c r="AHJ29" s="18"/>
      <c r="AHK29" s="19">
        <f t="shared" si="127"/>
        <v>0</v>
      </c>
      <c r="AHM29" s="2"/>
      <c r="AHN29" s="2"/>
      <c r="AHO29" s="351"/>
      <c r="AHP29" s="8"/>
      <c r="AHQ29" s="18"/>
      <c r="AHR29" s="19">
        <f t="shared" si="128"/>
        <v>6356.5</v>
      </c>
      <c r="AHT29" s="2"/>
      <c r="AHU29" s="2"/>
      <c r="AHV29" s="17"/>
      <c r="AHW29" s="8"/>
      <c r="AHX29" s="18"/>
      <c r="AHY29" s="19">
        <f t="shared" si="129"/>
        <v>0</v>
      </c>
      <c r="AIA29" s="2"/>
      <c r="AIB29" s="2"/>
      <c r="AIC29" s="17"/>
      <c r="AID29" s="8"/>
      <c r="AIE29" s="18"/>
      <c r="AIF29" s="19">
        <f t="shared" si="130"/>
        <v>0</v>
      </c>
      <c r="AIH29" s="2"/>
      <c r="AII29" s="2"/>
      <c r="AIJ29" s="351"/>
      <c r="AIK29" s="8"/>
      <c r="AIL29" s="18"/>
      <c r="AIM29" s="19">
        <f t="shared" si="131"/>
        <v>0</v>
      </c>
    </row>
    <row r="30" spans="1:923">
      <c r="A30" s="2"/>
      <c r="B30" s="2"/>
      <c r="C30" s="17"/>
      <c r="D30" s="8"/>
      <c r="E30" s="18"/>
      <c r="F30" s="19">
        <f t="shared" si="0"/>
        <v>6630</v>
      </c>
      <c r="H30" s="2"/>
      <c r="I30" s="2"/>
      <c r="J30" s="17"/>
      <c r="K30" s="8"/>
      <c r="L30" s="18"/>
      <c r="M30" s="19">
        <f t="shared" si="1"/>
        <v>0</v>
      </c>
      <c r="P30" s="2"/>
      <c r="Q30" s="17"/>
      <c r="R30" s="8"/>
      <c r="S30" s="18"/>
      <c r="T30" s="19">
        <f t="shared" si="2"/>
        <v>7539</v>
      </c>
      <c r="V30" s="2"/>
      <c r="W30" s="2"/>
      <c r="X30" s="17"/>
      <c r="Y30" s="8"/>
      <c r="Z30" s="18"/>
      <c r="AA30" s="19">
        <f t="shared" si="3"/>
        <v>1255</v>
      </c>
      <c r="AC30" s="2"/>
      <c r="AD30" s="2"/>
      <c r="AE30" s="17"/>
      <c r="AF30" s="8"/>
      <c r="AG30" s="18"/>
      <c r="AH30" s="19">
        <f t="shared" si="4"/>
        <v>0</v>
      </c>
      <c r="AJ30" s="8"/>
      <c r="AK30" s="2"/>
      <c r="AL30" s="17"/>
      <c r="AM30" s="69"/>
      <c r="AN30" s="18"/>
      <c r="AO30" s="19">
        <f t="shared" si="5"/>
        <v>14526.099999999999</v>
      </c>
      <c r="AQ30" s="577"/>
      <c r="AR30" s="2" t="s">
        <v>2518</v>
      </c>
      <c r="AS30" s="17"/>
      <c r="AT30" s="8"/>
      <c r="AU30" s="18"/>
      <c r="AV30" s="19">
        <f t="shared" si="6"/>
        <v>24058.04</v>
      </c>
      <c r="AX30" s="2"/>
      <c r="AY30" s="2"/>
      <c r="AZ30" s="17"/>
      <c r="BA30" s="8"/>
      <c r="BB30" s="18"/>
      <c r="BC30" s="19">
        <f t="shared" si="7"/>
        <v>0</v>
      </c>
      <c r="BE30" s="575"/>
      <c r="BF30" s="27"/>
      <c r="BG30" s="25"/>
      <c r="BH30" s="143"/>
      <c r="BI30" s="30"/>
      <c r="BJ30" s="19">
        <f t="shared" si="8"/>
        <v>3954.6</v>
      </c>
      <c r="BL30" s="2"/>
      <c r="BM30" s="2"/>
      <c r="BN30" s="17"/>
      <c r="BO30" s="8"/>
      <c r="BP30" s="18"/>
      <c r="BQ30" s="19">
        <f t="shared" si="9"/>
        <v>13283.5</v>
      </c>
      <c r="BS30" s="2"/>
      <c r="BT30" s="2"/>
      <c r="BU30" s="17"/>
      <c r="BV30" s="8"/>
      <c r="BW30" s="18"/>
      <c r="BX30" s="19">
        <f t="shared" si="10"/>
        <v>0</v>
      </c>
      <c r="BZ30" s="8"/>
      <c r="CA30" s="2"/>
      <c r="CB30" s="17"/>
      <c r="CC30" s="8"/>
      <c r="CD30" s="18"/>
      <c r="CE30" s="19">
        <f t="shared" si="137"/>
        <v>0</v>
      </c>
      <c r="CG30" s="8"/>
      <c r="CH30" s="2"/>
      <c r="CI30" s="17"/>
      <c r="CJ30" s="8"/>
      <c r="CK30" s="18"/>
      <c r="CL30" s="19">
        <f t="shared" si="140"/>
        <v>0</v>
      </c>
      <c r="CN30" s="8"/>
      <c r="CO30" s="2"/>
      <c r="CP30" s="17"/>
      <c r="CQ30" s="8"/>
      <c r="CR30" s="18"/>
      <c r="CS30" s="19">
        <f t="shared" si="141"/>
        <v>0</v>
      </c>
      <c r="CU30" s="8"/>
      <c r="CV30" s="2"/>
      <c r="CW30" s="17"/>
      <c r="CX30" s="8"/>
      <c r="CY30" s="18"/>
      <c r="CZ30" s="19">
        <f t="shared" si="142"/>
        <v>0</v>
      </c>
      <c r="DB30" s="143"/>
      <c r="DC30" s="266"/>
      <c r="DD30" s="30"/>
      <c r="DE30" s="53"/>
      <c r="DF30" s="44"/>
      <c r="DG30" s="19">
        <f t="shared" si="136"/>
        <v>0</v>
      </c>
      <c r="DI30" s="143"/>
      <c r="DJ30" s="27"/>
      <c r="DK30" s="25"/>
      <c r="DL30" s="1024"/>
      <c r="DM30" s="1025"/>
      <c r="DN30" s="19">
        <f t="shared" si="16"/>
        <v>0</v>
      </c>
      <c r="DP30" s="8"/>
      <c r="DQ30" s="2"/>
      <c r="DR30" s="17"/>
      <c r="DS30" s="8"/>
      <c r="DT30" s="18"/>
      <c r="DU30" s="19">
        <f t="shared" si="17"/>
        <v>1368</v>
      </c>
      <c r="DW30" s="2"/>
      <c r="DX30" s="2"/>
      <c r="DY30" s="17"/>
      <c r="DZ30" s="8"/>
      <c r="EA30" s="18"/>
      <c r="EB30" s="19">
        <f t="shared" si="18"/>
        <v>0</v>
      </c>
      <c r="ED30" s="2"/>
      <c r="EE30" s="2"/>
      <c r="EF30" s="17"/>
      <c r="EG30" s="8"/>
      <c r="EH30" s="18"/>
      <c r="EI30" s="19">
        <f t="shared" si="19"/>
        <v>0</v>
      </c>
      <c r="EK30" s="2"/>
      <c r="EL30" s="2"/>
      <c r="EM30" s="17"/>
      <c r="EN30" s="8"/>
      <c r="EO30" s="18"/>
      <c r="EP30" s="19">
        <f t="shared" si="20"/>
        <v>-8.0000000000040927E-2</v>
      </c>
      <c r="ER30" s="8"/>
      <c r="ES30" s="2"/>
      <c r="ET30" s="24"/>
      <c r="EU30" s="8"/>
      <c r="EV30" s="18"/>
      <c r="EW30" s="19">
        <f t="shared" si="21"/>
        <v>3245.9</v>
      </c>
      <c r="EY30" s="8"/>
      <c r="EZ30" s="2"/>
      <c r="FA30" s="17"/>
      <c r="FB30" s="8"/>
      <c r="FC30" s="18"/>
      <c r="FD30" s="19">
        <f t="shared" si="22"/>
        <v>0</v>
      </c>
      <c r="FF30" s="2"/>
      <c r="FG30" s="2"/>
      <c r="FH30" s="17"/>
      <c r="FI30" s="8"/>
      <c r="FJ30" s="18"/>
      <c r="FK30" s="19">
        <f t="shared" si="23"/>
        <v>5020</v>
      </c>
      <c r="FM30" s="8"/>
      <c r="FN30" s="2"/>
      <c r="FO30" s="17"/>
      <c r="FP30" s="8"/>
      <c r="FQ30" s="18"/>
      <c r="FR30" s="115">
        <f t="shared" si="24"/>
        <v>0</v>
      </c>
      <c r="FT30" s="807"/>
      <c r="FU30" s="793"/>
      <c r="FV30" s="794"/>
      <c r="FW30" s="807"/>
      <c r="FX30" s="814"/>
      <c r="FY30" s="1008">
        <f t="shared" si="25"/>
        <v>0</v>
      </c>
      <c r="GA30" s="143"/>
      <c r="GB30" s="72"/>
      <c r="GC30" s="25"/>
      <c r="GD30" s="143"/>
      <c r="GE30" s="30"/>
      <c r="GF30" s="19">
        <f t="shared" si="26"/>
        <v>0</v>
      </c>
      <c r="GH30" s="143"/>
      <c r="GI30" s="72"/>
      <c r="GJ30" s="25"/>
      <c r="GK30" s="143"/>
      <c r="GL30" s="30"/>
      <c r="GM30" s="19">
        <f t="shared" si="27"/>
        <v>0</v>
      </c>
      <c r="GO30" s="143"/>
      <c r="GP30" s="72"/>
      <c r="GQ30" s="25"/>
      <c r="GR30" s="143"/>
      <c r="GS30" s="30"/>
      <c r="GT30" s="19">
        <f t="shared" si="28"/>
        <v>0</v>
      </c>
      <c r="GV30" s="143"/>
      <c r="GW30" s="72"/>
      <c r="GX30" s="25"/>
      <c r="GY30" s="143"/>
      <c r="GZ30" s="30"/>
      <c r="HA30" s="19">
        <f t="shared" si="29"/>
        <v>0</v>
      </c>
      <c r="HF30" s="8"/>
      <c r="HG30" s="18"/>
      <c r="HH30" s="19">
        <f t="shared" si="30"/>
        <v>0</v>
      </c>
      <c r="HM30" s="8"/>
      <c r="HN30" s="18"/>
      <c r="HO30" s="19">
        <f t="shared" si="31"/>
        <v>0</v>
      </c>
      <c r="HT30" s="8"/>
      <c r="HU30" s="18"/>
      <c r="HV30" s="19">
        <f t="shared" si="32"/>
        <v>0</v>
      </c>
      <c r="IA30" s="8"/>
      <c r="IB30" s="18"/>
      <c r="IC30" s="19">
        <f t="shared" si="33"/>
        <v>0</v>
      </c>
      <c r="IE30" s="366"/>
      <c r="IF30" s="2"/>
      <c r="IG30" s="17"/>
      <c r="IH30" s="8"/>
      <c r="II30" s="18"/>
      <c r="IJ30" s="19">
        <f t="shared" si="34"/>
        <v>0</v>
      </c>
      <c r="IL30" s="655"/>
      <c r="IM30" s="2"/>
      <c r="IN30" s="17"/>
      <c r="IO30" s="8"/>
      <c r="IP30" s="18"/>
      <c r="IQ30" s="19">
        <f t="shared" si="138"/>
        <v>22352.5</v>
      </c>
      <c r="IV30" s="8"/>
      <c r="IW30" s="18"/>
      <c r="IX30" s="45">
        <f t="shared" si="36"/>
        <v>0</v>
      </c>
      <c r="IZ30" s="2"/>
      <c r="JC30" s="8"/>
      <c r="JD30" s="18"/>
      <c r="JE30" s="45">
        <f t="shared" si="37"/>
        <v>0</v>
      </c>
      <c r="JG30" s="2"/>
      <c r="JJ30" s="8"/>
      <c r="JK30" s="18"/>
      <c r="JL30" s="45">
        <f t="shared" si="38"/>
        <v>0</v>
      </c>
      <c r="JN30" s="2"/>
      <c r="JO30" s="2"/>
      <c r="JP30" s="17"/>
      <c r="JQ30" s="18"/>
      <c r="JR30" s="18"/>
      <c r="JS30" s="19">
        <f t="shared" si="39"/>
        <v>0</v>
      </c>
      <c r="JU30" s="2"/>
      <c r="JV30" s="2"/>
      <c r="JW30" s="17"/>
      <c r="JX30" s="18"/>
      <c r="JY30" s="18"/>
      <c r="JZ30" s="19">
        <f t="shared" si="40"/>
        <v>0</v>
      </c>
      <c r="KB30" s="8">
        <v>41330</v>
      </c>
      <c r="KC30" s="2" t="s">
        <v>2519</v>
      </c>
      <c r="KD30" s="17">
        <v>1908</v>
      </c>
      <c r="KE30" s="1020">
        <v>41331</v>
      </c>
      <c r="KF30" s="18">
        <v>1908</v>
      </c>
      <c r="KG30" s="19">
        <f t="shared" si="41"/>
        <v>0</v>
      </c>
      <c r="KI30" s="8"/>
      <c r="KJ30" s="2"/>
      <c r="KK30" s="17"/>
      <c r="KL30" s="1020"/>
      <c r="KM30" s="18"/>
      <c r="KN30" s="19">
        <f t="shared" si="42"/>
        <v>669.5</v>
      </c>
      <c r="KP30" s="2"/>
      <c r="KQ30" s="2"/>
      <c r="KR30" s="17"/>
      <c r="KS30" s="8"/>
      <c r="KT30" s="18"/>
      <c r="KU30" s="19">
        <f t="shared" si="43"/>
        <v>0</v>
      </c>
      <c r="KW30" s="8"/>
      <c r="KX30" s="2"/>
      <c r="KY30" s="17"/>
      <c r="KZ30" s="8"/>
      <c r="LA30" s="18"/>
      <c r="LB30" s="19">
        <f t="shared" si="44"/>
        <v>0</v>
      </c>
      <c r="LD30" s="2"/>
      <c r="LE30" s="2"/>
      <c r="LF30" s="17"/>
      <c r="LG30" s="8"/>
      <c r="LH30" s="18"/>
      <c r="LI30" s="19">
        <f t="shared" si="45"/>
        <v>0</v>
      </c>
      <c r="LK30" s="2"/>
      <c r="LL30" s="2"/>
      <c r="LM30" s="17"/>
      <c r="LN30" s="8"/>
      <c r="LO30" s="18"/>
      <c r="LP30" s="19">
        <f t="shared" si="46"/>
        <v>0</v>
      </c>
      <c r="LR30" s="2"/>
      <c r="LS30" s="2"/>
      <c r="LT30" s="17"/>
      <c r="LU30" s="8"/>
      <c r="LV30" s="18"/>
      <c r="LW30" s="19">
        <f t="shared" si="47"/>
        <v>0</v>
      </c>
      <c r="LY30" s="2"/>
      <c r="LZ30" s="145"/>
      <c r="MA30" s="17"/>
      <c r="MB30" s="8"/>
      <c r="MC30" s="18"/>
      <c r="MD30" s="19">
        <f t="shared" si="48"/>
        <v>0</v>
      </c>
      <c r="MF30" s="2"/>
      <c r="MG30" s="2"/>
      <c r="MH30" s="17"/>
      <c r="MI30" s="8"/>
      <c r="MJ30" s="18"/>
      <c r="MK30" s="19">
        <f t="shared" si="49"/>
        <v>0</v>
      </c>
      <c r="MM30" s="2"/>
      <c r="MN30" s="2"/>
      <c r="MO30" s="17"/>
      <c r="MP30" s="8"/>
      <c r="MQ30" s="18"/>
      <c r="MR30" s="19">
        <f t="shared" si="50"/>
        <v>1278</v>
      </c>
      <c r="MT30" s="2"/>
      <c r="MU30" s="2"/>
      <c r="MV30" s="17"/>
      <c r="MW30" s="8"/>
      <c r="MX30" s="18"/>
      <c r="MY30" s="19">
        <f t="shared" si="51"/>
        <v>0</v>
      </c>
      <c r="NA30" s="2"/>
      <c r="NB30" s="2"/>
      <c r="NC30" s="17"/>
      <c r="ND30" s="8"/>
      <c r="NE30" s="18"/>
      <c r="NF30" s="19">
        <f t="shared" si="52"/>
        <v>0</v>
      </c>
      <c r="NH30" s="366"/>
      <c r="NI30" s="2"/>
      <c r="NJ30" s="17"/>
      <c r="NK30" s="366"/>
      <c r="NL30" s="18"/>
      <c r="NM30" s="19">
        <f t="shared" si="53"/>
        <v>0</v>
      </c>
      <c r="NO30" s="577"/>
      <c r="NP30" s="2"/>
      <c r="NQ30" s="17"/>
      <c r="NR30" s="8"/>
      <c r="NS30" s="18"/>
      <c r="NT30" s="19">
        <f t="shared" si="54"/>
        <v>0</v>
      </c>
      <c r="NV30" s="8"/>
      <c r="NW30" s="2"/>
      <c r="NX30" s="17"/>
      <c r="NY30" s="8"/>
      <c r="NZ30" s="18"/>
      <c r="OA30" s="19">
        <f t="shared" si="55"/>
        <v>1712</v>
      </c>
      <c r="OC30" s="8"/>
      <c r="OD30" s="2"/>
      <c r="OE30" s="17"/>
      <c r="OF30" s="8"/>
      <c r="OG30" s="18"/>
      <c r="OH30" s="19">
        <f t="shared" si="56"/>
        <v>0</v>
      </c>
      <c r="OJ30" s="8"/>
      <c r="OK30" s="2"/>
      <c r="OL30" s="17"/>
      <c r="OM30" s="8"/>
      <c r="ON30" s="18"/>
      <c r="OO30" s="19">
        <f t="shared" si="57"/>
        <v>0</v>
      </c>
      <c r="OQ30" s="8"/>
      <c r="OR30" s="43"/>
      <c r="OS30" s="18"/>
      <c r="OT30" s="8"/>
      <c r="OU30" s="18"/>
      <c r="OV30" s="19">
        <f t="shared" si="58"/>
        <v>0</v>
      </c>
      <c r="OX30" s="8"/>
      <c r="OY30" s="43"/>
      <c r="OZ30" s="18"/>
      <c r="PA30" s="8"/>
      <c r="PB30" s="18"/>
      <c r="PC30" s="19">
        <f t="shared" si="59"/>
        <v>0</v>
      </c>
      <c r="PE30" s="8"/>
      <c r="PF30" s="145"/>
      <c r="PG30" s="17"/>
      <c r="PH30" s="8"/>
      <c r="PI30" s="18"/>
      <c r="PJ30" s="19">
        <f t="shared" si="60"/>
        <v>0</v>
      </c>
      <c r="PO30" s="1022"/>
      <c r="PP30" s="30"/>
      <c r="PQ30" s="45">
        <f t="shared" si="61"/>
        <v>22956.84</v>
      </c>
      <c r="PS30" s="2"/>
      <c r="PT30" s="2"/>
      <c r="PU30" s="17"/>
      <c r="PV30" s="8"/>
      <c r="PW30" s="18"/>
      <c r="PX30" s="19">
        <f t="shared" si="62"/>
        <v>0</v>
      </c>
      <c r="PZ30" s="577"/>
      <c r="QA30" s="145"/>
      <c r="QB30" s="17"/>
      <c r="QC30" s="8"/>
      <c r="QD30" s="18"/>
      <c r="QE30" s="19">
        <f t="shared" si="63"/>
        <v>0</v>
      </c>
      <c r="QG30" s="8"/>
      <c r="QH30" s="2"/>
      <c r="QI30" s="17"/>
      <c r="QJ30" s="8"/>
      <c r="QK30" s="18"/>
      <c r="QL30" s="19">
        <f t="shared" si="144"/>
        <v>0</v>
      </c>
      <c r="QN30" s="2"/>
      <c r="QO30" s="2"/>
      <c r="QP30" s="17"/>
      <c r="QQ30" s="8"/>
      <c r="QR30" s="18"/>
      <c r="QS30" s="19">
        <f t="shared" si="65"/>
        <v>0</v>
      </c>
      <c r="QU30" s="2"/>
      <c r="QV30" s="2"/>
      <c r="QW30" s="17"/>
      <c r="QX30" s="8"/>
      <c r="QY30" s="18"/>
      <c r="QZ30" s="19">
        <f t="shared" si="66"/>
        <v>0</v>
      </c>
      <c r="RB30" s="2"/>
      <c r="RC30" s="2"/>
      <c r="RD30" s="17"/>
      <c r="RE30" s="8"/>
      <c r="RF30" s="18"/>
      <c r="RG30" s="19">
        <f t="shared" si="67"/>
        <v>0</v>
      </c>
      <c r="RI30" s="793"/>
      <c r="RJ30" s="793"/>
      <c r="RK30" s="794"/>
      <c r="RL30" s="807"/>
      <c r="RM30" s="814"/>
      <c r="RN30" s="811">
        <f t="shared" si="68"/>
        <v>0</v>
      </c>
      <c r="RP30" s="2"/>
      <c r="RQ30" s="2"/>
      <c r="RR30" s="17"/>
      <c r="RS30" s="8"/>
      <c r="RT30" s="18"/>
      <c r="RU30" s="19">
        <f t="shared" si="69"/>
        <v>0</v>
      </c>
      <c r="RW30" s="8">
        <v>41326</v>
      </c>
      <c r="RX30" s="2" t="s">
        <v>2520</v>
      </c>
      <c r="RY30" s="17">
        <v>3485</v>
      </c>
      <c r="RZ30" s="8">
        <v>41326</v>
      </c>
      <c r="SA30" s="85">
        <v>3485</v>
      </c>
      <c r="SB30" s="19">
        <f t="shared" si="70"/>
        <v>0</v>
      </c>
      <c r="SD30" s="366"/>
      <c r="SE30" s="2"/>
      <c r="SF30" s="17"/>
      <c r="SH30" s="18"/>
      <c r="SI30" s="45">
        <f t="shared" si="71"/>
        <v>0</v>
      </c>
      <c r="SK30" s="2"/>
      <c r="SL30" s="2"/>
      <c r="SM30" s="17"/>
      <c r="SN30" s="8"/>
      <c r="SO30" s="18"/>
      <c r="SP30" s="19">
        <f t="shared" si="72"/>
        <v>1125.5</v>
      </c>
      <c r="SR30" s="2"/>
      <c r="SS30" s="2"/>
      <c r="ST30" s="17"/>
      <c r="SU30" s="8"/>
      <c r="SV30" s="18"/>
      <c r="SW30" s="19">
        <f t="shared" si="73"/>
        <v>0</v>
      </c>
      <c r="SY30" s="2"/>
      <c r="SZ30" s="2"/>
      <c r="TA30" s="17"/>
      <c r="TB30" s="8"/>
      <c r="TC30" s="18"/>
      <c r="TD30" s="19">
        <f t="shared" si="74"/>
        <v>19638</v>
      </c>
      <c r="TF30" s="2"/>
      <c r="TG30" s="2"/>
      <c r="TH30" s="17"/>
      <c r="TI30" s="8"/>
      <c r="TJ30" s="18"/>
      <c r="TK30" s="19">
        <f t="shared" si="75"/>
        <v>0</v>
      </c>
      <c r="TM30" s="143"/>
      <c r="TN30" s="78"/>
      <c r="TO30" s="30"/>
      <c r="TP30" s="143"/>
      <c r="TQ30" s="30"/>
      <c r="TR30" s="19">
        <f t="shared" si="76"/>
        <v>160</v>
      </c>
      <c r="TT30" s="143"/>
      <c r="TU30" s="78"/>
      <c r="TV30" s="30"/>
      <c r="TW30" s="143"/>
      <c r="TX30" s="30"/>
      <c r="TY30" s="19">
        <f t="shared" si="77"/>
        <v>0</v>
      </c>
      <c r="UA30" s="2"/>
      <c r="UB30" s="2"/>
      <c r="UC30" s="17"/>
      <c r="UD30" s="8"/>
      <c r="UE30" s="18"/>
      <c r="UF30" s="19">
        <f t="shared" si="78"/>
        <v>0</v>
      </c>
      <c r="UH30" s="2"/>
      <c r="UI30" s="2"/>
      <c r="UJ30" s="17"/>
      <c r="UK30" s="8"/>
      <c r="UL30" s="18"/>
      <c r="UM30" s="19">
        <f t="shared" si="79"/>
        <v>0</v>
      </c>
      <c r="UO30" s="2"/>
      <c r="UP30" s="2"/>
      <c r="UQ30" s="17"/>
      <c r="UR30" s="8"/>
      <c r="US30" s="18"/>
      <c r="UT30" s="19">
        <f t="shared" si="80"/>
        <v>7013</v>
      </c>
      <c r="UV30" s="8"/>
      <c r="UW30" s="43"/>
      <c r="UX30" s="18"/>
      <c r="UY30" s="8"/>
      <c r="UZ30" s="18"/>
      <c r="VA30" s="19">
        <f t="shared" si="81"/>
        <v>0</v>
      </c>
      <c r="VC30" s="8"/>
      <c r="VD30" s="43"/>
      <c r="VE30" s="18"/>
      <c r="VF30" s="8"/>
      <c r="VG30" s="18"/>
      <c r="VH30" s="19">
        <f t="shared" si="82"/>
        <v>0</v>
      </c>
      <c r="VJ30" s="368">
        <v>41332</v>
      </c>
      <c r="VK30" s="78" t="s">
        <v>2521</v>
      </c>
      <c r="VL30" s="30">
        <v>1748</v>
      </c>
      <c r="VM30" s="368">
        <v>41332</v>
      </c>
      <c r="VN30" s="30">
        <v>1748</v>
      </c>
      <c r="VO30" s="19">
        <f t="shared" si="83"/>
        <v>-0.1999999999998181</v>
      </c>
      <c r="VQ30" s="8"/>
      <c r="VR30" s="43"/>
      <c r="VS30" s="18"/>
      <c r="VT30" s="8"/>
      <c r="VU30" s="18"/>
      <c r="VV30" s="19">
        <f t="shared" si="84"/>
        <v>0</v>
      </c>
      <c r="VX30" s="8"/>
      <c r="VZ30" s="17"/>
      <c r="WA30" s="8"/>
      <c r="WB30" s="18"/>
      <c r="WC30" s="45">
        <f t="shared" si="85"/>
        <v>0</v>
      </c>
      <c r="WE30" s="2"/>
      <c r="WF30" s="2"/>
      <c r="WG30" s="17"/>
      <c r="WH30" s="8"/>
      <c r="WI30" s="18"/>
      <c r="WJ30" s="19">
        <f t="shared" si="86"/>
        <v>0</v>
      </c>
      <c r="WL30" s="2"/>
      <c r="WM30" s="2"/>
      <c r="WN30" s="17"/>
      <c r="WO30" s="8"/>
      <c r="WP30" s="18"/>
      <c r="WQ30" s="19">
        <f t="shared" si="87"/>
        <v>0</v>
      </c>
      <c r="WS30" s="2"/>
      <c r="WT30" s="2"/>
      <c r="WU30" s="17"/>
      <c r="WV30" s="8"/>
      <c r="WW30" s="18"/>
      <c r="WX30" s="19">
        <f t="shared" si="143"/>
        <v>0</v>
      </c>
      <c r="WZ30" s="2"/>
      <c r="XA30" s="2"/>
      <c r="XB30" s="17"/>
      <c r="XC30" s="8"/>
      <c r="XD30" s="18"/>
      <c r="XE30" s="19">
        <f t="shared" si="89"/>
        <v>0</v>
      </c>
      <c r="XG30" s="2"/>
      <c r="XH30" s="2"/>
      <c r="XI30" s="17"/>
      <c r="XJ30" s="8"/>
      <c r="XK30" s="18"/>
      <c r="XL30" s="19">
        <f t="shared" si="139"/>
        <v>0</v>
      </c>
      <c r="XN30" s="2"/>
      <c r="XO30" s="2"/>
      <c r="XP30" s="17"/>
      <c r="XQ30" s="8"/>
      <c r="XR30" s="18"/>
      <c r="XS30" s="19">
        <f t="shared" si="91"/>
        <v>0</v>
      </c>
      <c r="XU30" s="8"/>
      <c r="XV30" s="2"/>
      <c r="XW30" s="17"/>
      <c r="XX30" s="8"/>
      <c r="XY30" s="18"/>
      <c r="XZ30" s="19">
        <f t="shared" si="92"/>
        <v>0</v>
      </c>
      <c r="YB30" s="577">
        <v>41328</v>
      </c>
      <c r="YC30" s="2" t="s">
        <v>2522</v>
      </c>
      <c r="YD30" s="17">
        <v>6295</v>
      </c>
      <c r="YE30" s="577">
        <v>41328</v>
      </c>
      <c r="YF30" s="18">
        <v>6295</v>
      </c>
      <c r="YG30" s="19">
        <f t="shared" si="93"/>
        <v>5626</v>
      </c>
      <c r="YI30" s="577"/>
      <c r="YK30" s="17"/>
      <c r="YL30" s="366"/>
      <c r="YM30" s="18"/>
      <c r="YN30" s="19">
        <f t="shared" si="94"/>
        <v>0</v>
      </c>
      <c r="YP30" s="366"/>
      <c r="YQ30" s="2"/>
      <c r="YR30" s="17"/>
      <c r="YS30" s="577"/>
      <c r="YT30" s="18"/>
      <c r="YU30" s="19">
        <f t="shared" si="95"/>
        <v>0</v>
      </c>
      <c r="YW30" s="2"/>
      <c r="YX30" s="2"/>
      <c r="YY30" s="17"/>
      <c r="YZ30" s="8"/>
      <c r="ZA30" s="18"/>
      <c r="ZB30" s="19">
        <f t="shared" si="96"/>
        <v>0</v>
      </c>
      <c r="ZD30" s="2"/>
      <c r="ZE30" s="2"/>
      <c r="ZF30" s="17"/>
      <c r="ZG30" s="8"/>
      <c r="ZH30" s="18"/>
      <c r="ZI30" s="19">
        <f t="shared" si="97"/>
        <v>0</v>
      </c>
      <c r="ZK30" s="793"/>
      <c r="ZL30" s="793"/>
      <c r="ZM30" s="794"/>
      <c r="ZN30" s="807"/>
      <c r="ZO30" s="814"/>
      <c r="ZP30" s="811">
        <f t="shared" si="98"/>
        <v>0</v>
      </c>
      <c r="ZR30" s="2"/>
      <c r="ZS30" s="2"/>
      <c r="ZT30" s="17"/>
      <c r="ZU30" s="8"/>
      <c r="ZV30" s="18"/>
      <c r="ZW30" s="19">
        <f t="shared" si="99"/>
        <v>0</v>
      </c>
      <c r="ZY30" s="2"/>
      <c r="ZZ30" s="2"/>
      <c r="AAA30" s="17"/>
      <c r="AAB30" s="8"/>
      <c r="AAC30" s="18"/>
      <c r="AAD30" s="19">
        <f t="shared" si="100"/>
        <v>0</v>
      </c>
      <c r="AAF30" s="2"/>
      <c r="AAG30" s="2"/>
      <c r="AAH30" s="17"/>
      <c r="AAI30" s="8"/>
      <c r="AAJ30" s="18"/>
      <c r="AAK30" s="19">
        <f t="shared" si="101"/>
        <v>0</v>
      </c>
      <c r="AAM30" s="368">
        <v>41331</v>
      </c>
      <c r="AAN30" s="276" t="s">
        <v>2523</v>
      </c>
      <c r="AAO30" s="25">
        <v>762.4</v>
      </c>
      <c r="AAP30" s="386"/>
      <c r="AAQ30" s="30"/>
      <c r="AAR30" s="19">
        <f t="shared" si="102"/>
        <v>33175.800000000003</v>
      </c>
      <c r="AAT30" s="143"/>
      <c r="AAU30" s="315"/>
      <c r="AAV30" s="44"/>
      <c r="AAW30" s="143"/>
      <c r="AAX30" s="44"/>
      <c r="AAY30" s="19">
        <f t="shared" si="103"/>
        <v>7</v>
      </c>
      <c r="ABA30" s="8"/>
      <c r="ABB30" s="2"/>
      <c r="ABC30" s="17"/>
      <c r="ABD30" s="18"/>
      <c r="ABE30" s="18"/>
      <c r="ABF30" s="19">
        <f t="shared" si="104"/>
        <v>22087</v>
      </c>
      <c r="ABH30" s="2"/>
      <c r="ABI30" s="2"/>
      <c r="ABJ30" s="17"/>
      <c r="ABK30" s="8"/>
      <c r="ABL30" s="18"/>
      <c r="ABM30" s="19">
        <f t="shared" si="105"/>
        <v>0</v>
      </c>
      <c r="ABO30" s="2"/>
      <c r="ABP30" s="2"/>
      <c r="ABQ30" s="17"/>
      <c r="ABR30" s="8"/>
      <c r="ABS30" s="18"/>
      <c r="ABT30" s="19">
        <f t="shared" si="106"/>
        <v>0</v>
      </c>
      <c r="ABV30" s="2"/>
      <c r="ABW30" s="2"/>
      <c r="ABX30" s="17"/>
      <c r="ABY30" s="8"/>
      <c r="ABZ30" s="18"/>
      <c r="ACA30" s="19">
        <f t="shared" si="107"/>
        <v>0</v>
      </c>
      <c r="ACC30" s="2"/>
      <c r="ACD30" s="2"/>
      <c r="ACE30" s="17"/>
      <c r="ACF30" s="8"/>
      <c r="ACG30" s="18"/>
      <c r="ACH30" s="19">
        <f t="shared" si="108"/>
        <v>0</v>
      </c>
      <c r="ACJ30" s="2"/>
      <c r="ACK30" s="2"/>
      <c r="ACL30" s="17"/>
      <c r="ACM30" s="8"/>
      <c r="ACN30" s="18"/>
      <c r="ACO30" s="19">
        <f t="shared" si="109"/>
        <v>0</v>
      </c>
      <c r="ACQ30" s="2"/>
      <c r="ACR30" s="2"/>
      <c r="ACS30" s="17"/>
      <c r="ACT30" s="8"/>
      <c r="ACU30" s="18"/>
      <c r="ACV30" s="19">
        <f t="shared" si="110"/>
        <v>0</v>
      </c>
      <c r="ACX30" s="2"/>
      <c r="ACY30" s="2"/>
      <c r="ACZ30" s="17"/>
      <c r="ADA30" s="8"/>
      <c r="ADB30" s="18"/>
      <c r="ADC30" s="19">
        <f t="shared" si="111"/>
        <v>0</v>
      </c>
      <c r="ADE30" s="2"/>
      <c r="ADF30" s="2"/>
      <c r="ADG30" s="17"/>
      <c r="ADH30" s="8"/>
      <c r="ADI30" s="18"/>
      <c r="ADJ30" s="19">
        <f t="shared" si="112"/>
        <v>0</v>
      </c>
      <c r="ADL30" s="8">
        <v>41311</v>
      </c>
      <c r="ADM30" s="2" t="s">
        <v>2524</v>
      </c>
      <c r="ADN30" s="17">
        <v>636</v>
      </c>
      <c r="ADO30" s="8"/>
      <c r="ADP30" s="18"/>
      <c r="ADQ30" s="19">
        <f t="shared" si="113"/>
        <v>23233.399999999998</v>
      </c>
      <c r="ADS30" s="2"/>
      <c r="ADT30" s="2"/>
      <c r="ADU30" s="17"/>
      <c r="ADV30" s="8"/>
      <c r="ADW30" s="18"/>
      <c r="ADX30" s="19">
        <f t="shared" si="114"/>
        <v>0</v>
      </c>
      <c r="ADZ30" s="8"/>
      <c r="AEA30" s="2"/>
      <c r="AEB30" s="94"/>
      <c r="AEC30" s="69"/>
      <c r="AED30" s="76"/>
      <c r="AEE30" s="19">
        <f t="shared" si="115"/>
        <v>12300.5</v>
      </c>
      <c r="AEG30" s="2"/>
      <c r="AEH30" s="2"/>
      <c r="AEI30" s="17"/>
      <c r="AEJ30" s="8"/>
      <c r="AEK30" s="18"/>
      <c r="AEL30" s="19">
        <f t="shared" si="116"/>
        <v>-209652.6</v>
      </c>
      <c r="AEN30" s="8"/>
      <c r="AEO30" s="2"/>
      <c r="AEP30" s="17"/>
      <c r="AEQ30" s="1020"/>
      <c r="AER30" s="18"/>
      <c r="AES30" s="19">
        <f t="shared" si="117"/>
        <v>0</v>
      </c>
      <c r="AEU30" s="2"/>
      <c r="AEV30" s="2"/>
      <c r="AEW30" s="17"/>
      <c r="AEX30" s="8"/>
      <c r="AEY30" s="18"/>
      <c r="AEZ30" s="19">
        <f t="shared" si="118"/>
        <v>2689.6</v>
      </c>
      <c r="AFB30" s="2"/>
      <c r="AFC30" s="2"/>
      <c r="AFD30" s="17"/>
      <c r="AFE30" s="8"/>
      <c r="AFF30" s="18"/>
      <c r="AFG30" s="19">
        <f t="shared" si="119"/>
        <v>6938</v>
      </c>
      <c r="AFI30" s="8"/>
      <c r="AFJ30" s="2"/>
      <c r="AFK30" s="17"/>
      <c r="AFL30" s="8"/>
      <c r="AFM30" s="18"/>
      <c r="AFN30" s="19">
        <f t="shared" si="120"/>
        <v>0</v>
      </c>
      <c r="AFP30" s="8"/>
      <c r="AFQ30" s="2"/>
      <c r="AFR30" s="17"/>
      <c r="AFS30" s="8"/>
      <c r="AFT30" s="18"/>
      <c r="AFU30" s="19">
        <f t="shared" si="121"/>
        <v>0</v>
      </c>
      <c r="AFW30" s="8"/>
      <c r="AFX30" s="2"/>
      <c r="AFY30" s="17"/>
      <c r="AFZ30" s="8"/>
      <c r="AGA30" s="18"/>
      <c r="AGB30" s="19">
        <f t="shared" si="122"/>
        <v>0</v>
      </c>
      <c r="AGD30" s="8"/>
      <c r="AGE30" s="2"/>
      <c r="AGF30" s="17"/>
      <c r="AGG30" s="8"/>
      <c r="AGH30" s="18"/>
      <c r="AGI30" s="19">
        <f t="shared" si="123"/>
        <v>0</v>
      </c>
      <c r="AGK30" s="368">
        <v>41332</v>
      </c>
      <c r="AGL30" s="2" t="s">
        <v>2525</v>
      </c>
      <c r="AGM30" s="17">
        <v>875</v>
      </c>
      <c r="AGN30" s="959">
        <v>41332</v>
      </c>
      <c r="AGO30" s="848">
        <v>875</v>
      </c>
      <c r="AGP30" s="19">
        <f t="shared" si="124"/>
        <v>0</v>
      </c>
      <c r="AGR30" s="368"/>
      <c r="AGS30" s="2"/>
      <c r="AGT30" s="17"/>
      <c r="AGU30" s="8"/>
      <c r="AGV30" s="18"/>
      <c r="AGW30" s="19">
        <f t="shared" si="125"/>
        <v>0</v>
      </c>
      <c r="AGY30" s="2"/>
      <c r="AGZ30" s="2"/>
      <c r="AHA30" s="351"/>
      <c r="AHB30" s="8"/>
      <c r="AHC30" s="18"/>
      <c r="AHD30" s="19">
        <f t="shared" si="126"/>
        <v>0</v>
      </c>
      <c r="AHF30" s="2"/>
      <c r="AHG30" s="2"/>
      <c r="AHH30" s="351"/>
      <c r="AHI30" s="8"/>
      <c r="AHJ30" s="18"/>
      <c r="AHK30" s="19">
        <f t="shared" si="127"/>
        <v>0</v>
      </c>
      <c r="AHM30" s="2"/>
      <c r="AHN30" s="2"/>
      <c r="AHO30" s="351"/>
      <c r="AHP30" s="8"/>
      <c r="AHQ30" s="18"/>
      <c r="AHR30" s="19">
        <f t="shared" si="128"/>
        <v>6356.5</v>
      </c>
      <c r="AHT30" s="2"/>
      <c r="AHU30" s="2"/>
      <c r="AHV30" s="17"/>
      <c r="AHW30" s="8"/>
      <c r="AHX30" s="18"/>
      <c r="AHY30" s="19">
        <f t="shared" si="129"/>
        <v>0</v>
      </c>
      <c r="AIA30" s="2"/>
      <c r="AIB30" s="2"/>
      <c r="AIC30" s="17"/>
      <c r="AID30" s="8"/>
      <c r="AIE30" s="18"/>
      <c r="AIF30" s="19">
        <f t="shared" si="130"/>
        <v>0</v>
      </c>
      <c r="AIH30" s="2"/>
      <c r="AII30" s="2"/>
      <c r="AIJ30" s="351"/>
      <c r="AIK30" s="8"/>
      <c r="AIL30" s="18"/>
      <c r="AIM30" s="19">
        <f t="shared" si="131"/>
        <v>0</v>
      </c>
    </row>
    <row r="31" spans="1:923">
      <c r="A31" s="2"/>
      <c r="B31" s="2"/>
      <c r="C31" s="17"/>
      <c r="D31" s="8"/>
      <c r="E31" s="18"/>
      <c r="F31" s="19">
        <f t="shared" si="0"/>
        <v>6630</v>
      </c>
      <c r="H31" s="2"/>
      <c r="I31" s="2"/>
      <c r="J31" s="17"/>
      <c r="K31" s="8"/>
      <c r="L31" s="18"/>
      <c r="M31" s="19">
        <f t="shared" si="1"/>
        <v>0</v>
      </c>
      <c r="P31" s="2"/>
      <c r="Q31" s="17"/>
      <c r="R31" s="8"/>
      <c r="S31" s="18"/>
      <c r="T31" s="19">
        <f t="shared" si="2"/>
        <v>7539</v>
      </c>
      <c r="V31" s="2"/>
      <c r="W31" s="2"/>
      <c r="X31" s="17"/>
      <c r="Y31" s="8"/>
      <c r="Z31" s="18"/>
      <c r="AA31" s="19">
        <f t="shared" si="3"/>
        <v>1255</v>
      </c>
      <c r="AC31" s="2"/>
      <c r="AD31" s="2"/>
      <c r="AE31" s="17"/>
      <c r="AF31" s="8"/>
      <c r="AG31" s="18"/>
      <c r="AH31" s="19">
        <f t="shared" si="4"/>
        <v>0</v>
      </c>
      <c r="AJ31" s="8"/>
      <c r="AK31" s="2"/>
      <c r="AL31" s="17"/>
      <c r="AM31" s="69"/>
      <c r="AN31" s="18"/>
      <c r="AO31" s="19">
        <f t="shared" si="5"/>
        <v>14526.099999999999</v>
      </c>
      <c r="AQ31" s="577"/>
      <c r="AR31" s="2"/>
      <c r="AS31" s="17"/>
      <c r="AT31" s="8"/>
      <c r="AU31" s="18"/>
      <c r="AV31" s="19">
        <f t="shared" si="6"/>
        <v>24058.04</v>
      </c>
      <c r="AX31" s="2"/>
      <c r="AY31" s="2"/>
      <c r="AZ31" s="17"/>
      <c r="BA31" s="8"/>
      <c r="BB31" s="18"/>
      <c r="BC31" s="19">
        <f t="shared" si="7"/>
        <v>0</v>
      </c>
      <c r="BE31" s="575"/>
      <c r="BF31" s="27"/>
      <c r="BG31" s="25"/>
      <c r="BH31" s="143"/>
      <c r="BI31" s="30"/>
      <c r="BJ31" s="19">
        <f t="shared" si="8"/>
        <v>3954.6</v>
      </c>
      <c r="BL31" s="2"/>
      <c r="BM31" s="2"/>
      <c r="BN31" s="17"/>
      <c r="BO31" s="8"/>
      <c r="BP31" s="18"/>
      <c r="BQ31" s="19">
        <f t="shared" si="9"/>
        <v>13283.5</v>
      </c>
      <c r="BS31" s="2"/>
      <c r="BT31" s="2"/>
      <c r="BU31" s="17"/>
      <c r="BV31" s="8"/>
      <c r="BW31" s="18"/>
      <c r="BX31" s="19">
        <f t="shared" si="10"/>
        <v>0</v>
      </c>
      <c r="BZ31" s="8"/>
      <c r="CA31" s="2"/>
      <c r="CB31" s="17"/>
      <c r="CC31" s="8"/>
      <c r="CD31" s="18"/>
      <c r="CE31" s="19">
        <f t="shared" si="137"/>
        <v>0</v>
      </c>
      <c r="CG31" s="8"/>
      <c r="CH31" s="2"/>
      <c r="CI31" s="17"/>
      <c r="CJ31" s="8"/>
      <c r="CK31" s="18"/>
      <c r="CL31" s="19">
        <f t="shared" si="140"/>
        <v>0</v>
      </c>
      <c r="CN31" s="8"/>
      <c r="CO31" s="2"/>
      <c r="CP31" s="17"/>
      <c r="CQ31" s="8"/>
      <c r="CR31" s="18"/>
      <c r="CS31" s="19">
        <f t="shared" si="141"/>
        <v>0</v>
      </c>
      <c r="CU31" s="8"/>
      <c r="CV31" s="2"/>
      <c r="CW31" s="17"/>
      <c r="CX31" s="8"/>
      <c r="CY31" s="18"/>
      <c r="CZ31" s="19">
        <f t="shared" si="142"/>
        <v>0</v>
      </c>
      <c r="DB31" s="143"/>
      <c r="DC31" s="266"/>
      <c r="DD31" s="44"/>
      <c r="DE31" s="53"/>
      <c r="DF31" s="44"/>
      <c r="DG31" s="19">
        <f t="shared" si="136"/>
        <v>0</v>
      </c>
      <c r="DI31" s="8"/>
      <c r="DJ31" s="2"/>
      <c r="DK31" s="25"/>
      <c r="DL31" s="1026"/>
      <c r="DM31" s="1027"/>
      <c r="DN31" s="19">
        <f t="shared" si="16"/>
        <v>0</v>
      </c>
      <c r="DP31" s="8"/>
      <c r="DQ31" s="2"/>
      <c r="DR31" s="17"/>
      <c r="DS31" s="8"/>
      <c r="DT31" s="18"/>
      <c r="DU31" s="19">
        <f t="shared" si="17"/>
        <v>1368</v>
      </c>
      <c r="DW31" s="2"/>
      <c r="DX31" s="2"/>
      <c r="DY31" s="17"/>
      <c r="DZ31" s="8"/>
      <c r="EA31" s="18"/>
      <c r="EB31" s="19">
        <f t="shared" si="18"/>
        <v>0</v>
      </c>
      <c r="ED31" s="2"/>
      <c r="EE31" s="2"/>
      <c r="EF31" s="17"/>
      <c r="EG31" s="8"/>
      <c r="EH31" s="18"/>
      <c r="EI31" s="19">
        <f t="shared" si="19"/>
        <v>0</v>
      </c>
      <c r="EK31" s="2"/>
      <c r="EL31" s="2"/>
      <c r="EM31" s="17"/>
      <c r="EN31" s="8"/>
      <c r="EO31" s="18"/>
      <c r="EP31" s="19">
        <f t="shared" si="20"/>
        <v>-8.0000000000040927E-2</v>
      </c>
      <c r="ER31" s="8"/>
      <c r="ES31" s="2"/>
      <c r="ET31" s="17"/>
      <c r="EU31" s="8"/>
      <c r="EV31" s="18"/>
      <c r="EW31" s="19">
        <f t="shared" si="21"/>
        <v>3245.9</v>
      </c>
      <c r="EY31" s="8"/>
      <c r="EZ31" s="2"/>
      <c r="FA31" s="17"/>
      <c r="FB31" s="8"/>
      <c r="FC31" s="18"/>
      <c r="FD31" s="19">
        <f t="shared" si="22"/>
        <v>0</v>
      </c>
      <c r="FF31" s="2"/>
      <c r="FG31" s="2"/>
      <c r="FH31" s="17"/>
      <c r="FI31" s="8"/>
      <c r="FJ31" s="18"/>
      <c r="FK31" s="19">
        <f t="shared" si="23"/>
        <v>5020</v>
      </c>
      <c r="FM31" s="8"/>
      <c r="FN31" s="2"/>
      <c r="FO31" s="17"/>
      <c r="FP31" s="8"/>
      <c r="FQ31" s="18"/>
      <c r="FR31" s="115">
        <f t="shared" si="24"/>
        <v>0</v>
      </c>
      <c r="FT31" s="807"/>
      <c r="FU31" s="793"/>
      <c r="FV31" s="794"/>
      <c r="FW31" s="807"/>
      <c r="FX31" s="814"/>
      <c r="FY31" s="1008">
        <f t="shared" si="25"/>
        <v>0</v>
      </c>
      <c r="GA31" s="8"/>
      <c r="GB31" s="38"/>
      <c r="GC31" s="17"/>
      <c r="GD31" s="8"/>
      <c r="GE31" s="18"/>
      <c r="GF31" s="19">
        <f t="shared" si="26"/>
        <v>0</v>
      </c>
      <c r="GH31" s="8"/>
      <c r="GI31" s="145"/>
      <c r="GJ31" s="17"/>
      <c r="GK31" s="8"/>
      <c r="GL31" s="18"/>
      <c r="GM31" s="19">
        <f t="shared" si="27"/>
        <v>0</v>
      </c>
      <c r="GO31" s="8"/>
      <c r="GP31" s="145"/>
      <c r="GQ31" s="17"/>
      <c r="GR31" s="8"/>
      <c r="GS31" s="18"/>
      <c r="GT31" s="19">
        <f t="shared" si="28"/>
        <v>0</v>
      </c>
      <c r="GV31" s="8"/>
      <c r="GW31" s="145"/>
      <c r="GX31" s="17"/>
      <c r="GY31" s="8"/>
      <c r="GZ31" s="18"/>
      <c r="HA31" s="19">
        <f t="shared" si="29"/>
        <v>0</v>
      </c>
      <c r="HC31" s="2"/>
      <c r="HD31" s="2"/>
      <c r="HE31" s="17"/>
      <c r="HF31" s="8"/>
      <c r="HG31" s="18"/>
      <c r="HH31" s="19">
        <f t="shared" si="30"/>
        <v>0</v>
      </c>
      <c r="HJ31" s="2"/>
      <c r="HK31" s="2"/>
      <c r="HL31" s="17"/>
      <c r="HM31" s="8"/>
      <c r="HN31" s="18"/>
      <c r="HO31" s="19">
        <f t="shared" si="31"/>
        <v>0</v>
      </c>
      <c r="HQ31" s="2"/>
      <c r="HR31" s="2"/>
      <c r="HS31" s="17"/>
      <c r="HT31" s="8"/>
      <c r="HU31" s="18"/>
      <c r="HV31" s="19">
        <f t="shared" si="32"/>
        <v>0</v>
      </c>
      <c r="HX31" s="2"/>
      <c r="HY31" s="2"/>
      <c r="HZ31" s="17"/>
      <c r="IA31" s="8"/>
      <c r="IB31" s="18"/>
      <c r="IC31" s="19">
        <f t="shared" si="33"/>
        <v>0</v>
      </c>
      <c r="IE31" s="366"/>
      <c r="IF31" s="2"/>
      <c r="IG31" s="17"/>
      <c r="IH31" s="8"/>
      <c r="II31" s="18"/>
      <c r="IJ31" s="19">
        <f t="shared" si="34"/>
        <v>0</v>
      </c>
      <c r="IL31" s="655"/>
      <c r="IM31" s="2"/>
      <c r="IN31" s="17"/>
      <c r="IO31" s="8"/>
      <c r="IP31" s="18"/>
      <c r="IQ31" s="19">
        <f t="shared" si="138"/>
        <v>22352.5</v>
      </c>
      <c r="IV31" s="8"/>
      <c r="IW31" s="18"/>
      <c r="IX31" s="45">
        <f t="shared" si="36"/>
        <v>0</v>
      </c>
      <c r="IZ31" s="2"/>
      <c r="JC31" s="8"/>
      <c r="JD31" s="18"/>
      <c r="JE31" s="45">
        <f t="shared" si="37"/>
        <v>0</v>
      </c>
      <c r="JG31" s="2"/>
      <c r="JJ31" s="8"/>
      <c r="JK31" s="18"/>
      <c r="JL31" s="45">
        <f t="shared" si="38"/>
        <v>0</v>
      </c>
      <c r="JN31" s="2"/>
      <c r="JO31" s="2"/>
      <c r="JP31" s="17"/>
      <c r="JQ31" s="18"/>
      <c r="JR31" s="18"/>
      <c r="JS31" s="19">
        <f t="shared" si="39"/>
        <v>0</v>
      </c>
      <c r="JU31" s="2"/>
      <c r="JV31" s="2"/>
      <c r="JW31" s="17"/>
      <c r="JX31" s="18"/>
      <c r="JY31" s="18"/>
      <c r="JZ31" s="19">
        <f t="shared" si="40"/>
        <v>0</v>
      </c>
      <c r="KB31" s="8">
        <v>41330</v>
      </c>
      <c r="KC31" s="2" t="s">
        <v>2526</v>
      </c>
      <c r="KD31" s="17">
        <v>1440</v>
      </c>
      <c r="KE31" s="1028">
        <v>41330</v>
      </c>
      <c r="KF31" s="18">
        <v>1440</v>
      </c>
      <c r="KG31" s="19">
        <f t="shared" si="41"/>
        <v>0</v>
      </c>
      <c r="KI31" s="8"/>
      <c r="KJ31" s="2"/>
      <c r="KK31" s="17"/>
      <c r="KL31" s="1020"/>
      <c r="KM31" s="18"/>
      <c r="KN31" s="19">
        <f t="shared" si="42"/>
        <v>669.5</v>
      </c>
      <c r="KP31" s="2"/>
      <c r="KQ31" s="2"/>
      <c r="KR31" s="17"/>
      <c r="KS31" s="8"/>
      <c r="KT31" s="18"/>
      <c r="KU31" s="19">
        <f t="shared" si="43"/>
        <v>0</v>
      </c>
      <c r="KW31" s="8"/>
      <c r="KX31" s="2"/>
      <c r="KY31" s="17"/>
      <c r="KZ31" s="8"/>
      <c r="LA31" s="18"/>
      <c r="LB31" s="19">
        <f t="shared" si="44"/>
        <v>0</v>
      </c>
      <c r="LD31" s="2"/>
      <c r="LE31" s="2"/>
      <c r="LF31" s="17"/>
      <c r="LG31" s="8"/>
      <c r="LH31" s="18"/>
      <c r="LI31" s="19">
        <f t="shared" si="45"/>
        <v>0</v>
      </c>
      <c r="LK31" s="2"/>
      <c r="LL31" s="2"/>
      <c r="LM31" s="17"/>
      <c r="LN31" s="8"/>
      <c r="LO31" s="18"/>
      <c r="LP31" s="19">
        <f t="shared" si="46"/>
        <v>0</v>
      </c>
      <c r="LR31" s="2"/>
      <c r="LS31" s="2"/>
      <c r="LT31" s="17"/>
      <c r="LU31" s="8"/>
      <c r="LV31" s="18"/>
      <c r="LW31" s="19">
        <f t="shared" si="47"/>
        <v>0</v>
      </c>
      <c r="LY31" s="2"/>
      <c r="LZ31" s="145"/>
      <c r="MA31" s="17"/>
      <c r="MB31" s="8"/>
      <c r="MC31" s="18"/>
      <c r="MD31" s="19">
        <f t="shared" si="48"/>
        <v>0</v>
      </c>
      <c r="MF31" s="2"/>
      <c r="MG31" s="2"/>
      <c r="MH31" s="17"/>
      <c r="MI31" s="8"/>
      <c r="MJ31" s="18"/>
      <c r="MK31" s="19">
        <f t="shared" si="49"/>
        <v>0</v>
      </c>
      <c r="MM31" s="2"/>
      <c r="MN31" s="2"/>
      <c r="MO31" s="17"/>
      <c r="MP31" s="8"/>
      <c r="MQ31" s="18"/>
      <c r="MR31" s="19">
        <f t="shared" si="50"/>
        <v>1278</v>
      </c>
      <c r="MT31" s="2"/>
      <c r="MU31" s="2"/>
      <c r="MV31" s="17"/>
      <c r="MW31" s="8"/>
      <c r="MX31" s="18"/>
      <c r="MY31" s="19">
        <f t="shared" si="51"/>
        <v>0</v>
      </c>
      <c r="NA31" s="2"/>
      <c r="NB31" s="2"/>
      <c r="NC31" s="17"/>
      <c r="ND31" s="8"/>
      <c r="NE31" s="18"/>
      <c r="NF31" s="19">
        <f t="shared" si="52"/>
        <v>0</v>
      </c>
      <c r="NH31" s="366"/>
      <c r="NI31" s="2"/>
      <c r="NJ31" s="17"/>
      <c r="NK31" s="366"/>
      <c r="NL31" s="18"/>
      <c r="NM31" s="19">
        <f t="shared" si="53"/>
        <v>0</v>
      </c>
      <c r="NO31" s="577"/>
      <c r="NP31" s="2"/>
      <c r="NQ31" s="17"/>
      <c r="NR31" s="8"/>
      <c r="NS31" s="18"/>
      <c r="NT31" s="19">
        <f t="shared" si="54"/>
        <v>0</v>
      </c>
      <c r="NV31" s="8"/>
      <c r="NW31" s="2"/>
      <c r="NX31" s="17"/>
      <c r="NY31" s="8"/>
      <c r="NZ31" s="18"/>
      <c r="OA31" s="19">
        <f t="shared" si="55"/>
        <v>1712</v>
      </c>
      <c r="OC31" s="2"/>
      <c r="OD31" s="2"/>
      <c r="OE31" s="17"/>
      <c r="OF31" s="8"/>
      <c r="OG31" s="18"/>
      <c r="OH31" s="19">
        <f t="shared" si="56"/>
        <v>0</v>
      </c>
      <c r="OJ31" s="2"/>
      <c r="OK31" s="2"/>
      <c r="OL31" s="17"/>
      <c r="OM31" s="8"/>
      <c r="ON31" s="18"/>
      <c r="OO31" s="19">
        <f t="shared" si="57"/>
        <v>0</v>
      </c>
      <c r="OQ31" s="8"/>
      <c r="OR31" s="2"/>
      <c r="OS31" s="17"/>
      <c r="OT31" s="8"/>
      <c r="OU31" s="18"/>
      <c r="OV31" s="19">
        <f t="shared" si="58"/>
        <v>0</v>
      </c>
      <c r="OX31" s="8"/>
      <c r="OY31" s="2"/>
      <c r="OZ31" s="17"/>
      <c r="PA31" s="8"/>
      <c r="PB31" s="18"/>
      <c r="PC31" s="19">
        <f t="shared" si="59"/>
        <v>0</v>
      </c>
      <c r="PE31" s="8"/>
      <c r="PF31" s="145"/>
      <c r="PG31" s="17"/>
      <c r="PH31" s="8"/>
      <c r="PI31" s="18"/>
      <c r="PJ31" s="19">
        <f t="shared" si="60"/>
        <v>0</v>
      </c>
      <c r="PO31" s="1022"/>
      <c r="PP31" s="30"/>
      <c r="PQ31" s="45">
        <f t="shared" si="61"/>
        <v>22956.84</v>
      </c>
      <c r="PS31" s="2"/>
      <c r="PT31" s="2"/>
      <c r="PU31" s="17"/>
      <c r="PV31" s="8"/>
      <c r="PW31" s="18"/>
      <c r="PX31" s="19">
        <f t="shared" si="62"/>
        <v>0</v>
      </c>
      <c r="PZ31" s="577"/>
      <c r="QA31" s="145"/>
      <c r="QB31" s="17"/>
      <c r="QC31" s="8"/>
      <c r="QD31" s="18"/>
      <c r="QE31" s="19">
        <f t="shared" si="63"/>
        <v>0</v>
      </c>
      <c r="QG31" s="2"/>
      <c r="QH31" s="2"/>
      <c r="QI31" s="17"/>
      <c r="QJ31" s="8"/>
      <c r="QK31" s="18"/>
      <c r="QL31" s="19">
        <f t="shared" si="144"/>
        <v>0</v>
      </c>
      <c r="QN31" s="2"/>
      <c r="QO31" s="2"/>
      <c r="QP31" s="17"/>
      <c r="QQ31" s="8"/>
      <c r="QR31" s="18"/>
      <c r="QS31" s="19">
        <f t="shared" si="65"/>
        <v>0</v>
      </c>
      <c r="QU31" s="2"/>
      <c r="QV31" s="2"/>
      <c r="QW31" s="17"/>
      <c r="QX31" s="8"/>
      <c r="QY31" s="18"/>
      <c r="QZ31" s="19">
        <f t="shared" si="66"/>
        <v>0</v>
      </c>
      <c r="RB31" s="2"/>
      <c r="RC31" s="2"/>
      <c r="RD31" s="17"/>
      <c r="RE31" s="8"/>
      <c r="RF31" s="18"/>
      <c r="RG31" s="19">
        <f t="shared" si="67"/>
        <v>0</v>
      </c>
      <c r="RI31" s="793"/>
      <c r="RJ31" s="793"/>
      <c r="RK31" s="794"/>
      <c r="RL31" s="807"/>
      <c r="RM31" s="814"/>
      <c r="RN31" s="811">
        <f t="shared" si="68"/>
        <v>0</v>
      </c>
      <c r="RP31" s="2"/>
      <c r="RQ31" s="2"/>
      <c r="RR31" s="17"/>
      <c r="RS31" s="8"/>
      <c r="RT31" s="18"/>
      <c r="RU31" s="19">
        <f t="shared" si="69"/>
        <v>0</v>
      </c>
      <c r="RW31" s="8">
        <v>41327</v>
      </c>
      <c r="RX31" s="2" t="s">
        <v>2527</v>
      </c>
      <c r="RY31" s="17">
        <v>1717</v>
      </c>
      <c r="RZ31" s="8">
        <v>41327</v>
      </c>
      <c r="SA31" s="18">
        <v>1717</v>
      </c>
      <c r="SB31" s="19">
        <f t="shared" si="70"/>
        <v>0</v>
      </c>
      <c r="SD31" s="366"/>
      <c r="SE31" s="2"/>
      <c r="SF31" s="17"/>
      <c r="SH31" s="18"/>
      <c r="SI31" s="45">
        <f t="shared" si="71"/>
        <v>0</v>
      </c>
      <c r="SK31" s="2"/>
      <c r="SL31" s="2"/>
      <c r="SM31" s="17"/>
      <c r="SN31" s="8"/>
      <c r="SO31" s="18"/>
      <c r="SP31" s="19">
        <f t="shared" si="72"/>
        <v>1125.5</v>
      </c>
      <c r="SR31" s="2"/>
      <c r="SS31" s="2"/>
      <c r="ST31" s="17"/>
      <c r="SU31" s="8"/>
      <c r="SV31" s="18"/>
      <c r="SW31" s="19">
        <f t="shared" si="73"/>
        <v>0</v>
      </c>
      <c r="SY31" s="2"/>
      <c r="SZ31" s="2"/>
      <c r="TA31" s="17"/>
      <c r="TB31" s="8"/>
      <c r="TC31" s="18"/>
      <c r="TD31" s="19">
        <f t="shared" si="74"/>
        <v>19638</v>
      </c>
      <c r="TF31" s="2"/>
      <c r="TG31" s="2"/>
      <c r="TH31" s="17"/>
      <c r="TI31" s="8"/>
      <c r="TJ31" s="18"/>
      <c r="TK31" s="19">
        <f t="shared" si="75"/>
        <v>0</v>
      </c>
      <c r="TM31" s="143"/>
      <c r="TN31" s="78"/>
      <c r="TO31" s="30"/>
      <c r="TP31" s="143"/>
      <c r="TQ31" s="30"/>
      <c r="TR31" s="19">
        <f t="shared" si="76"/>
        <v>160</v>
      </c>
      <c r="TT31" s="143"/>
      <c r="TU31" s="78"/>
      <c r="TV31" s="30"/>
      <c r="TW31" s="143"/>
      <c r="TX31" s="30"/>
      <c r="TY31" s="19">
        <f t="shared" si="77"/>
        <v>0</v>
      </c>
      <c r="UA31" s="2"/>
      <c r="UB31" s="2"/>
      <c r="UC31" s="17"/>
      <c r="UD31" s="8"/>
      <c r="UE31" s="18"/>
      <c r="UF31" s="19">
        <f t="shared" si="78"/>
        <v>0</v>
      </c>
      <c r="UH31" s="2"/>
      <c r="UI31" s="2"/>
      <c r="UJ31" s="17"/>
      <c r="UK31" s="8"/>
      <c r="UL31" s="18"/>
      <c r="UM31" s="19">
        <f t="shared" si="79"/>
        <v>0</v>
      </c>
      <c r="UO31" s="2"/>
      <c r="UP31" s="2"/>
      <c r="UQ31" s="17"/>
      <c r="UR31" s="8"/>
      <c r="US31" s="18"/>
      <c r="UT31" s="19">
        <f t="shared" si="80"/>
        <v>7013</v>
      </c>
      <c r="UV31" s="8"/>
      <c r="UW31" s="2"/>
      <c r="UX31" s="17"/>
      <c r="UY31" s="8"/>
      <c r="UZ31" s="18"/>
      <c r="VA31" s="19">
        <f t="shared" si="81"/>
        <v>0</v>
      </c>
      <c r="VC31" s="8"/>
      <c r="VD31" s="2"/>
      <c r="VE31" s="17"/>
      <c r="VF31" s="8"/>
      <c r="VG31" s="18"/>
      <c r="VH31" s="19">
        <f t="shared" si="82"/>
        <v>0</v>
      </c>
      <c r="VJ31" s="368">
        <v>41333</v>
      </c>
      <c r="VK31" s="27" t="s">
        <v>2528</v>
      </c>
      <c r="VL31" s="25">
        <v>3353.5</v>
      </c>
      <c r="VM31" s="368">
        <v>41333</v>
      </c>
      <c r="VN31" s="30">
        <v>3353.5</v>
      </c>
      <c r="VO31" s="19">
        <f t="shared" si="83"/>
        <v>-0.1999999999998181</v>
      </c>
      <c r="VQ31" s="8"/>
      <c r="VR31" s="2"/>
      <c r="VS31" s="17"/>
      <c r="VT31" s="8"/>
      <c r="VU31" s="18"/>
      <c r="VV31" s="19">
        <f t="shared" si="84"/>
        <v>0</v>
      </c>
      <c r="VZ31" s="17"/>
      <c r="WA31" s="8"/>
      <c r="WB31" s="18"/>
      <c r="WC31" s="45">
        <f t="shared" si="85"/>
        <v>0</v>
      </c>
      <c r="WE31" s="2"/>
      <c r="WF31" s="2"/>
      <c r="WG31" s="17"/>
      <c r="WH31" s="8"/>
      <c r="WI31" s="18"/>
      <c r="WJ31" s="19">
        <f t="shared" si="86"/>
        <v>0</v>
      </c>
      <c r="WL31" s="2"/>
      <c r="WM31" s="2"/>
      <c r="WN31" s="17"/>
      <c r="WO31" s="8"/>
      <c r="WP31" s="18"/>
      <c r="WQ31" s="19">
        <f t="shared" si="87"/>
        <v>0</v>
      </c>
      <c r="WS31" s="2"/>
      <c r="WT31" s="2"/>
      <c r="WU31" s="17"/>
      <c r="WV31" s="8"/>
      <c r="WW31" s="18"/>
      <c r="WX31" s="19">
        <f t="shared" si="143"/>
        <v>0</v>
      </c>
      <c r="WZ31" s="2"/>
      <c r="XA31" s="2"/>
      <c r="XB31" s="17"/>
      <c r="XC31" s="8"/>
      <c r="XD31" s="18"/>
      <c r="XE31" s="19">
        <f t="shared" si="89"/>
        <v>0</v>
      </c>
      <c r="XG31" s="2"/>
      <c r="XH31" s="2"/>
      <c r="XI31" s="17"/>
      <c r="XJ31" s="8"/>
      <c r="XK31" s="18"/>
      <c r="XL31" s="19">
        <f t="shared" si="139"/>
        <v>0</v>
      </c>
      <c r="XN31" s="2"/>
      <c r="XO31" s="2"/>
      <c r="XP31" s="17"/>
      <c r="XQ31" s="8"/>
      <c r="XR31" s="18"/>
      <c r="XS31" s="19">
        <f t="shared" si="91"/>
        <v>0</v>
      </c>
      <c r="XU31" s="2"/>
      <c r="XV31" s="2"/>
      <c r="XW31" s="17"/>
      <c r="XX31" s="8"/>
      <c r="XY31" s="18"/>
      <c r="XZ31" s="19">
        <f t="shared" si="92"/>
        <v>0</v>
      </c>
      <c r="YB31" s="577">
        <v>41328</v>
      </c>
      <c r="YC31" s="2" t="s">
        <v>2529</v>
      </c>
      <c r="YD31" s="17">
        <v>338.5</v>
      </c>
      <c r="YE31" s="577">
        <v>41328</v>
      </c>
      <c r="YF31" s="18">
        <v>338.5</v>
      </c>
      <c r="YG31" s="19">
        <f t="shared" si="93"/>
        <v>5626</v>
      </c>
      <c r="YI31" s="577"/>
      <c r="YK31" s="17"/>
      <c r="YL31" s="366"/>
      <c r="YM31" s="18"/>
      <c r="YN31" s="19">
        <f t="shared" si="94"/>
        <v>0</v>
      </c>
      <c r="YP31" s="366"/>
      <c r="YQ31" s="2"/>
      <c r="YR31" s="17"/>
      <c r="YS31" s="577"/>
      <c r="YT31" s="18"/>
      <c r="YU31" s="19">
        <f t="shared" si="95"/>
        <v>0</v>
      </c>
      <c r="YW31" s="2"/>
      <c r="YX31" s="2"/>
      <c r="YY31" s="17"/>
      <c r="YZ31" s="8"/>
      <c r="ZA31" s="18"/>
      <c r="ZB31" s="19">
        <f t="shared" si="96"/>
        <v>0</v>
      </c>
      <c r="ZD31" s="2"/>
      <c r="ZE31" s="2"/>
      <c r="ZF31" s="17"/>
      <c r="ZG31" s="8"/>
      <c r="ZH31" s="18"/>
      <c r="ZI31" s="19">
        <f t="shared" si="97"/>
        <v>0</v>
      </c>
      <c r="ZK31" s="793"/>
      <c r="ZL31" s="793"/>
      <c r="ZM31" s="794"/>
      <c r="ZN31" s="807"/>
      <c r="ZO31" s="814"/>
      <c r="ZP31" s="811">
        <f t="shared" si="98"/>
        <v>0</v>
      </c>
      <c r="ZR31" s="2"/>
      <c r="ZS31" s="2"/>
      <c r="ZT31" s="17"/>
      <c r="ZU31" s="8"/>
      <c r="ZV31" s="18"/>
      <c r="ZW31" s="19">
        <f t="shared" si="99"/>
        <v>0</v>
      </c>
      <c r="ZY31" s="2"/>
      <c r="ZZ31" s="2"/>
      <c r="AAA31" s="17"/>
      <c r="AAB31" s="8"/>
      <c r="AAC31" s="18"/>
      <c r="AAD31" s="19">
        <f t="shared" si="100"/>
        <v>0</v>
      </c>
      <c r="AAF31" s="2"/>
      <c r="AAG31" s="2"/>
      <c r="AAH31" s="17"/>
      <c r="AAI31" s="8"/>
      <c r="AAJ31" s="18"/>
      <c r="AAK31" s="19">
        <f t="shared" si="101"/>
        <v>0</v>
      </c>
      <c r="AAM31" s="368">
        <v>41332</v>
      </c>
      <c r="AAN31" s="27" t="s">
        <v>2530</v>
      </c>
      <c r="AAO31" s="121">
        <v>10181.6</v>
      </c>
      <c r="AAP31" s="386"/>
      <c r="AAQ31" s="30"/>
      <c r="AAR31" s="19">
        <f t="shared" si="102"/>
        <v>43357.4</v>
      </c>
      <c r="AAT31" s="143">
        <v>41316</v>
      </c>
      <c r="AAU31" s="315" t="s">
        <v>2531</v>
      </c>
      <c r="AAV31" s="44">
        <v>1380</v>
      </c>
      <c r="AAW31" s="143">
        <v>41330</v>
      </c>
      <c r="AAX31" s="44">
        <v>1380</v>
      </c>
      <c r="AAY31" s="19">
        <f t="shared" si="103"/>
        <v>7</v>
      </c>
      <c r="ABA31" s="8"/>
      <c r="ABB31" s="2"/>
      <c r="ABC31" s="17"/>
      <c r="ABD31" s="18"/>
      <c r="ABE31" s="18"/>
      <c r="ABF31" s="19">
        <f t="shared" si="104"/>
        <v>22087</v>
      </c>
      <c r="ABH31" s="2"/>
      <c r="ABI31" s="2"/>
      <c r="ABJ31" s="17"/>
      <c r="ABK31" s="8"/>
      <c r="ABL31" s="18"/>
      <c r="ABM31" s="19">
        <f t="shared" si="105"/>
        <v>0</v>
      </c>
      <c r="ABO31" s="2"/>
      <c r="ABP31" s="2"/>
      <c r="ABQ31" s="17"/>
      <c r="ABR31" s="8"/>
      <c r="ABS31" s="18"/>
      <c r="ABT31" s="19">
        <f t="shared" si="106"/>
        <v>0</v>
      </c>
      <c r="ABV31" s="2"/>
      <c r="ABW31" s="2"/>
      <c r="ABX31" s="17"/>
      <c r="ABY31" s="8"/>
      <c r="ABZ31" s="18"/>
      <c r="ACA31" s="19">
        <f t="shared" si="107"/>
        <v>0</v>
      </c>
      <c r="ACC31" s="2"/>
      <c r="ACD31" s="2"/>
      <c r="ACE31" s="17"/>
      <c r="ACF31" s="8"/>
      <c r="ACG31" s="18"/>
      <c r="ACH31" s="19">
        <f t="shared" si="108"/>
        <v>0</v>
      </c>
      <c r="ACJ31" s="2"/>
      <c r="ACK31" s="2"/>
      <c r="ACL31" s="17"/>
      <c r="ACM31" s="8"/>
      <c r="ACN31" s="18"/>
      <c r="ACO31" s="19">
        <f t="shared" si="109"/>
        <v>0</v>
      </c>
      <c r="ACQ31" s="2"/>
      <c r="ACR31" s="2"/>
      <c r="ACS31" s="17"/>
      <c r="ACT31" s="8"/>
      <c r="ACU31" s="18"/>
      <c r="ACV31" s="19">
        <f t="shared" si="110"/>
        <v>0</v>
      </c>
      <c r="ACX31" s="2"/>
      <c r="ACY31" s="2"/>
      <c r="ACZ31" s="17"/>
      <c r="ADA31" s="8"/>
      <c r="ADB31" s="18"/>
      <c r="ADC31" s="19">
        <f t="shared" si="111"/>
        <v>0</v>
      </c>
      <c r="ADE31" s="2"/>
      <c r="ADF31" s="2"/>
      <c r="ADG31" s="17"/>
      <c r="ADH31" s="8"/>
      <c r="ADI31" s="18"/>
      <c r="ADJ31" s="19">
        <f t="shared" si="112"/>
        <v>0</v>
      </c>
      <c r="ADL31" s="8">
        <v>41312</v>
      </c>
      <c r="ADM31" s="2" t="s">
        <v>2532</v>
      </c>
      <c r="ADN31" s="17">
        <v>555</v>
      </c>
      <c r="ADO31" s="8"/>
      <c r="ADP31" s="18"/>
      <c r="ADQ31" s="19">
        <f t="shared" si="113"/>
        <v>23788.399999999998</v>
      </c>
      <c r="ADS31" s="2"/>
      <c r="ADT31" s="2"/>
      <c r="ADU31" s="17"/>
      <c r="ADV31" s="8"/>
      <c r="ADW31" s="18"/>
      <c r="ADX31" s="19">
        <f t="shared" si="114"/>
        <v>0</v>
      </c>
      <c r="ADZ31" s="8"/>
      <c r="AEA31" s="2"/>
      <c r="AEB31" s="94"/>
      <c r="AEC31" s="69"/>
      <c r="AED31" s="76"/>
      <c r="AEE31" s="19">
        <f t="shared" si="115"/>
        <v>12300.5</v>
      </c>
      <c r="AEG31" s="2"/>
      <c r="AEH31" s="2"/>
      <c r="AEI31" s="17"/>
      <c r="AEJ31" s="8"/>
      <c r="AEK31" s="18"/>
      <c r="AEL31" s="19">
        <f t="shared" si="116"/>
        <v>-209652.6</v>
      </c>
      <c r="AEN31" s="8"/>
      <c r="AEO31" s="2"/>
      <c r="AEP31" s="17"/>
      <c r="AEQ31" s="1020"/>
      <c r="AER31" s="18"/>
      <c r="AES31" s="19">
        <f t="shared" si="117"/>
        <v>0</v>
      </c>
      <c r="AEU31" s="2"/>
      <c r="AEV31" s="2"/>
      <c r="AEW31" s="17"/>
      <c r="AEX31" s="8"/>
      <c r="AEY31" s="18"/>
      <c r="AEZ31" s="19">
        <f t="shared" si="118"/>
        <v>2689.6</v>
      </c>
      <c r="AFB31" s="2"/>
      <c r="AFC31" s="2"/>
      <c r="AFD31" s="17"/>
      <c r="AFE31" s="8"/>
      <c r="AFF31" s="18"/>
      <c r="AFG31" s="19">
        <f t="shared" si="119"/>
        <v>6938</v>
      </c>
      <c r="AFI31" s="2"/>
      <c r="AFJ31" s="2"/>
      <c r="AFK31" s="17"/>
      <c r="AFL31" s="8"/>
      <c r="AFM31" s="18"/>
      <c r="AFN31" s="19">
        <f t="shared" si="120"/>
        <v>0</v>
      </c>
      <c r="AFP31" s="2"/>
      <c r="AFQ31" s="2"/>
      <c r="AFR31" s="17"/>
      <c r="AFS31" s="8"/>
      <c r="AFT31" s="18"/>
      <c r="AFU31" s="19">
        <f t="shared" si="121"/>
        <v>0</v>
      </c>
      <c r="AFW31" s="2"/>
      <c r="AFX31" s="2"/>
      <c r="AFY31" s="17"/>
      <c r="AFZ31" s="8"/>
      <c r="AGA31" s="18"/>
      <c r="AGB31" s="19">
        <f t="shared" si="122"/>
        <v>0</v>
      </c>
      <c r="AGD31" s="2"/>
      <c r="AGE31" s="2"/>
      <c r="AGF31" s="17"/>
      <c r="AGG31" s="8"/>
      <c r="AGH31" s="18"/>
      <c r="AGI31" s="19">
        <f t="shared" si="123"/>
        <v>0</v>
      </c>
      <c r="AGK31" s="368">
        <v>41333</v>
      </c>
      <c r="AGL31" s="2" t="s">
        <v>2533</v>
      </c>
      <c r="AGM31" s="17">
        <v>805</v>
      </c>
      <c r="AGN31" s="959"/>
      <c r="AGO31" s="848"/>
      <c r="AGP31" s="19">
        <f t="shared" si="124"/>
        <v>805</v>
      </c>
      <c r="AGR31" s="368"/>
      <c r="AGS31" s="2"/>
      <c r="AGT31" s="17"/>
      <c r="AGU31" s="8"/>
      <c r="AGV31" s="18"/>
      <c r="AGW31" s="19">
        <f t="shared" si="125"/>
        <v>0</v>
      </c>
      <c r="AGY31" s="2"/>
      <c r="AGZ31" s="2"/>
      <c r="AHA31" s="351"/>
      <c r="AHB31" s="8"/>
      <c r="AHC31" s="18"/>
      <c r="AHD31" s="19">
        <f t="shared" si="126"/>
        <v>0</v>
      </c>
      <c r="AHF31" s="2"/>
      <c r="AHG31" s="2"/>
      <c r="AHH31" s="351"/>
      <c r="AHI31" s="8"/>
      <c r="AHJ31" s="18"/>
      <c r="AHK31" s="19">
        <f t="shared" si="127"/>
        <v>0</v>
      </c>
      <c r="AHM31" s="2"/>
      <c r="AHN31" s="2"/>
      <c r="AHO31" s="351"/>
      <c r="AHP31" s="8"/>
      <c r="AHQ31" s="18"/>
      <c r="AHR31" s="19">
        <f t="shared" si="128"/>
        <v>6356.5</v>
      </c>
      <c r="AHT31" s="2"/>
      <c r="AHU31" s="2"/>
      <c r="AHV31" s="17"/>
      <c r="AHW31" s="8"/>
      <c r="AHX31" s="18"/>
      <c r="AHY31" s="19">
        <f t="shared" si="129"/>
        <v>0</v>
      </c>
      <c r="AIA31" s="2"/>
      <c r="AIB31" s="2"/>
      <c r="AIC31" s="17"/>
      <c r="AID31" s="8"/>
      <c r="AIE31" s="18"/>
      <c r="AIF31" s="19">
        <f t="shared" si="130"/>
        <v>0</v>
      </c>
      <c r="AIH31" s="2"/>
      <c r="AII31" s="2"/>
      <c r="AIJ31" s="351"/>
      <c r="AIK31" s="8"/>
      <c r="AIL31" s="18"/>
      <c r="AIM31" s="19">
        <f t="shared" si="131"/>
        <v>0</v>
      </c>
    </row>
    <row r="32" spans="1:923">
      <c r="A32" s="2"/>
      <c r="B32" s="2"/>
      <c r="C32" s="17"/>
      <c r="D32" s="8"/>
      <c r="E32" s="18"/>
      <c r="F32" s="19">
        <f t="shared" si="0"/>
        <v>6630</v>
      </c>
      <c r="H32" s="2"/>
      <c r="I32" s="2"/>
      <c r="J32" s="17"/>
      <c r="K32" s="8"/>
      <c r="L32" s="18"/>
      <c r="M32" s="19">
        <f t="shared" si="1"/>
        <v>0</v>
      </c>
      <c r="P32" s="2"/>
      <c r="Q32" s="17"/>
      <c r="R32" s="8"/>
      <c r="S32" s="18"/>
      <c r="T32" s="19">
        <f t="shared" si="2"/>
        <v>7539</v>
      </c>
      <c r="V32" s="2"/>
      <c r="W32" s="2"/>
      <c r="X32" s="17"/>
      <c r="Y32" s="8"/>
      <c r="Z32" s="18"/>
      <c r="AA32" s="19">
        <f t="shared" si="3"/>
        <v>1255</v>
      </c>
      <c r="AC32" s="2"/>
      <c r="AD32" s="2"/>
      <c r="AE32" s="17"/>
      <c r="AF32" s="8"/>
      <c r="AG32" s="18"/>
      <c r="AH32" s="19">
        <f t="shared" si="4"/>
        <v>0</v>
      </c>
      <c r="AJ32" s="8"/>
      <c r="AK32" s="2"/>
      <c r="AL32" s="17"/>
      <c r="AM32" s="69"/>
      <c r="AN32" s="18"/>
      <c r="AO32" s="19">
        <f t="shared" si="5"/>
        <v>14526.099999999999</v>
      </c>
      <c r="AQ32" s="577"/>
      <c r="AR32" s="2"/>
      <c r="AS32" s="17"/>
      <c r="AT32" s="8"/>
      <c r="AU32" s="18"/>
      <c r="AV32" s="19">
        <f t="shared" si="6"/>
        <v>24058.04</v>
      </c>
      <c r="AX32" s="2"/>
      <c r="AY32" s="2"/>
      <c r="AZ32" s="17"/>
      <c r="BA32" s="8"/>
      <c r="BB32" s="18"/>
      <c r="BC32" s="19">
        <f t="shared" si="7"/>
        <v>0</v>
      </c>
      <c r="BE32" s="575"/>
      <c r="BF32" s="27"/>
      <c r="BG32" s="25"/>
      <c r="BH32" s="143"/>
      <c r="BI32" s="30"/>
      <c r="BJ32" s="19">
        <f t="shared" si="8"/>
        <v>3954.6</v>
      </c>
      <c r="BL32" s="2"/>
      <c r="BM32" s="2"/>
      <c r="BN32" s="17"/>
      <c r="BO32" s="8"/>
      <c r="BP32" s="18"/>
      <c r="BQ32" s="19">
        <f t="shared" si="9"/>
        <v>13283.5</v>
      </c>
      <c r="BS32" s="2"/>
      <c r="BT32" s="2"/>
      <c r="BU32" s="17"/>
      <c r="BV32" s="8"/>
      <c r="BW32" s="18"/>
      <c r="BX32" s="19">
        <f t="shared" si="10"/>
        <v>0</v>
      </c>
      <c r="BZ32" s="1029"/>
      <c r="CA32" s="1030"/>
      <c r="CB32" s="1031"/>
      <c r="CC32" s="8"/>
      <c r="CD32" s="18"/>
      <c r="CE32" s="19">
        <f t="shared" si="137"/>
        <v>0</v>
      </c>
      <c r="CG32" s="8"/>
      <c r="CH32" s="2"/>
      <c r="CI32" s="17"/>
      <c r="CJ32" s="8"/>
      <c r="CK32" s="18"/>
      <c r="CL32" s="19">
        <f t="shared" si="140"/>
        <v>0</v>
      </c>
      <c r="CN32" s="8"/>
      <c r="CO32" s="2"/>
      <c r="CP32" s="17"/>
      <c r="CQ32" s="8"/>
      <c r="CR32" s="18"/>
      <c r="CS32" s="19">
        <f t="shared" si="141"/>
        <v>0</v>
      </c>
      <c r="CU32" s="8"/>
      <c r="CV32" s="2"/>
      <c r="CW32" s="17"/>
      <c r="CX32" s="8"/>
      <c r="CY32" s="18"/>
      <c r="CZ32" s="19">
        <f t="shared" si="142"/>
        <v>0</v>
      </c>
      <c r="DB32" s="143"/>
      <c r="DC32" s="266"/>
      <c r="DD32" s="44"/>
      <c r="DE32" s="53"/>
      <c r="DF32" s="44"/>
      <c r="DG32" s="19">
        <f t="shared" si="136"/>
        <v>0</v>
      </c>
      <c r="DI32" s="8"/>
      <c r="DJ32" s="2"/>
      <c r="DK32" s="17"/>
      <c r="DL32" s="1026"/>
      <c r="DM32" s="1027"/>
      <c r="DN32" s="19">
        <f t="shared" si="16"/>
        <v>0</v>
      </c>
      <c r="DP32" s="8"/>
      <c r="DQ32" s="2"/>
      <c r="DR32" s="17"/>
      <c r="DS32" s="8"/>
      <c r="DT32" s="18"/>
      <c r="DU32" s="19">
        <f t="shared" si="17"/>
        <v>1368</v>
      </c>
      <c r="DW32" s="2"/>
      <c r="DX32" s="2"/>
      <c r="DY32" s="17"/>
      <c r="DZ32" s="8"/>
      <c r="EA32" s="18"/>
      <c r="EB32" s="19">
        <f t="shared" si="18"/>
        <v>0</v>
      </c>
      <c r="ED32" s="2"/>
      <c r="EE32" s="2"/>
      <c r="EF32" s="17"/>
      <c r="EG32" s="8"/>
      <c r="EH32" s="18"/>
      <c r="EI32" s="19">
        <f t="shared" si="19"/>
        <v>0</v>
      </c>
      <c r="EK32" s="2"/>
      <c r="EL32" s="2"/>
      <c r="EM32" s="17"/>
      <c r="EN32" s="8"/>
      <c r="EO32" s="18"/>
      <c r="EP32" s="19">
        <f t="shared" si="20"/>
        <v>-8.0000000000040927E-2</v>
      </c>
      <c r="ER32" s="8"/>
      <c r="ES32" s="2"/>
      <c r="ET32" s="17"/>
      <c r="EU32" s="8"/>
      <c r="EV32" s="18"/>
      <c r="EW32" s="19">
        <f t="shared" si="21"/>
        <v>3245.9</v>
      </c>
      <c r="EY32" s="8"/>
      <c r="EZ32" s="2"/>
      <c r="FA32" s="17"/>
      <c r="FB32" s="8"/>
      <c r="FC32" s="18"/>
      <c r="FD32" s="19">
        <f t="shared" si="22"/>
        <v>0</v>
      </c>
      <c r="FF32" s="2"/>
      <c r="FG32" s="2"/>
      <c r="FH32" s="17"/>
      <c r="FI32" s="8"/>
      <c r="FJ32" s="18"/>
      <c r="FK32" s="19">
        <f t="shared" si="23"/>
        <v>5020</v>
      </c>
      <c r="FM32" s="8"/>
      <c r="FN32" s="2"/>
      <c r="FO32" s="17"/>
      <c r="FP32" s="8"/>
      <c r="FQ32" s="18"/>
      <c r="FR32" s="115">
        <f t="shared" si="24"/>
        <v>0</v>
      </c>
      <c r="FT32" s="807"/>
      <c r="FU32" s="793"/>
      <c r="FV32" s="794"/>
      <c r="FW32" s="807"/>
      <c r="FX32" s="814"/>
      <c r="FY32" s="1008">
        <f t="shared" si="25"/>
        <v>0</v>
      </c>
      <c r="GA32" s="8"/>
      <c r="GB32" s="38"/>
      <c r="GC32" s="17"/>
      <c r="GD32" s="8"/>
      <c r="GE32" s="18"/>
      <c r="GF32" s="19">
        <f t="shared" si="26"/>
        <v>0</v>
      </c>
      <c r="GH32" s="8"/>
      <c r="GI32" s="145"/>
      <c r="GJ32" s="17"/>
      <c r="GK32" s="8"/>
      <c r="GL32" s="18"/>
      <c r="GM32" s="19">
        <f t="shared" si="27"/>
        <v>0</v>
      </c>
      <c r="GO32" s="8"/>
      <c r="GP32" s="145"/>
      <c r="GQ32" s="17"/>
      <c r="GR32" s="8"/>
      <c r="GS32" s="18"/>
      <c r="GT32" s="19">
        <f t="shared" si="28"/>
        <v>0</v>
      </c>
      <c r="GV32" s="8"/>
      <c r="GW32" s="145"/>
      <c r="GX32" s="17"/>
      <c r="GY32" s="8"/>
      <c r="GZ32" s="18"/>
      <c r="HA32" s="19">
        <f t="shared" si="29"/>
        <v>0</v>
      </c>
      <c r="HC32" s="2"/>
      <c r="HD32" s="2"/>
      <c r="HE32" s="17"/>
      <c r="HF32" s="8"/>
      <c r="HG32" s="18"/>
      <c r="HH32" s="19">
        <f t="shared" si="30"/>
        <v>0</v>
      </c>
      <c r="HJ32" s="2"/>
      <c r="HK32" s="2"/>
      <c r="HL32" s="17"/>
      <c r="HM32" s="8"/>
      <c r="HN32" s="18"/>
      <c r="HO32" s="19">
        <f t="shared" si="31"/>
        <v>0</v>
      </c>
      <c r="HQ32" s="2"/>
      <c r="HR32" s="2"/>
      <c r="HS32" s="17"/>
      <c r="HT32" s="8"/>
      <c r="HU32" s="18"/>
      <c r="HV32" s="19">
        <f t="shared" si="32"/>
        <v>0</v>
      </c>
      <c r="HX32" s="2"/>
      <c r="HY32" s="2"/>
      <c r="HZ32" s="17"/>
      <c r="IA32" s="8"/>
      <c r="IB32" s="18"/>
      <c r="IC32" s="19">
        <f t="shared" si="33"/>
        <v>0</v>
      </c>
      <c r="IE32" s="366"/>
      <c r="IF32" s="2"/>
      <c r="IG32" s="17"/>
      <c r="IH32" s="8"/>
      <c r="II32" s="18"/>
      <c r="IJ32" s="19">
        <f t="shared" si="34"/>
        <v>0</v>
      </c>
      <c r="IL32" s="655"/>
      <c r="IM32" s="2"/>
      <c r="IN32" s="17"/>
      <c r="IO32" s="8"/>
      <c r="IP32" s="18"/>
      <c r="IQ32" s="19">
        <f t="shared" si="138"/>
        <v>22352.5</v>
      </c>
      <c r="IT32" s="2"/>
      <c r="IU32" s="17"/>
      <c r="IV32" s="8"/>
      <c r="IW32" s="18"/>
      <c r="IX32" s="45">
        <f t="shared" si="36"/>
        <v>0</v>
      </c>
      <c r="IZ32" s="2"/>
      <c r="JA32" s="2"/>
      <c r="JB32" s="17"/>
      <c r="JC32" s="8"/>
      <c r="JD32" s="18"/>
      <c r="JE32" s="45">
        <f t="shared" si="37"/>
        <v>0</v>
      </c>
      <c r="JG32" s="2"/>
      <c r="JH32" s="2"/>
      <c r="JI32" s="17"/>
      <c r="JJ32" s="8"/>
      <c r="JK32" s="18"/>
      <c r="JL32" s="45">
        <f t="shared" si="38"/>
        <v>0</v>
      </c>
      <c r="JN32" s="2"/>
      <c r="JO32" s="2"/>
      <c r="JP32" s="17"/>
      <c r="JQ32" s="18"/>
      <c r="JR32" s="18"/>
      <c r="JS32" s="19">
        <f t="shared" si="39"/>
        <v>0</v>
      </c>
      <c r="JU32" s="2"/>
      <c r="JV32" s="2"/>
      <c r="JW32" s="17"/>
      <c r="JX32" s="18"/>
      <c r="JY32" s="18"/>
      <c r="JZ32" s="19">
        <f t="shared" si="40"/>
        <v>0</v>
      </c>
      <c r="KB32" s="8">
        <v>41332</v>
      </c>
      <c r="KC32" s="2" t="s">
        <v>2534</v>
      </c>
      <c r="KD32" s="17">
        <v>1800</v>
      </c>
      <c r="KE32" s="697">
        <v>41332</v>
      </c>
      <c r="KF32" s="18">
        <v>1800</v>
      </c>
      <c r="KG32" s="19">
        <f t="shared" si="41"/>
        <v>0</v>
      </c>
      <c r="KI32" s="8"/>
      <c r="KJ32" s="2"/>
      <c r="KK32" s="17"/>
      <c r="KL32" s="697"/>
      <c r="KM32" s="18"/>
      <c r="KN32" s="19">
        <f t="shared" si="42"/>
        <v>669.5</v>
      </c>
      <c r="KP32" s="2"/>
      <c r="KQ32" s="2"/>
      <c r="KR32" s="17"/>
      <c r="KS32" s="8"/>
      <c r="KT32" s="18"/>
      <c r="KU32" s="19">
        <f t="shared" si="43"/>
        <v>0</v>
      </c>
      <c r="KW32" s="8"/>
      <c r="KX32" s="2"/>
      <c r="KY32" s="17"/>
      <c r="KZ32" s="8"/>
      <c r="LA32" s="18"/>
      <c r="LB32" s="19">
        <f t="shared" si="44"/>
        <v>0</v>
      </c>
      <c r="LD32" s="2"/>
      <c r="LE32" s="2"/>
      <c r="LF32" s="17"/>
      <c r="LG32" s="8"/>
      <c r="LH32" s="18"/>
      <c r="LI32" s="19">
        <f t="shared" si="45"/>
        <v>0</v>
      </c>
      <c r="LK32" s="2"/>
      <c r="LL32" s="2"/>
      <c r="LM32" s="17"/>
      <c r="LN32" s="8"/>
      <c r="LO32" s="18"/>
      <c r="LP32" s="19">
        <f t="shared" si="46"/>
        <v>0</v>
      </c>
      <c r="LR32" s="2"/>
      <c r="LS32" s="2"/>
      <c r="LT32" s="17"/>
      <c r="LU32" s="8"/>
      <c r="LV32" s="18"/>
      <c r="LW32" s="19">
        <f t="shared" si="47"/>
        <v>0</v>
      </c>
      <c r="LY32" s="2"/>
      <c r="LZ32" s="145"/>
      <c r="MA32" s="17"/>
      <c r="MB32" s="8"/>
      <c r="MC32" s="18"/>
      <c r="MD32" s="19">
        <f t="shared" si="48"/>
        <v>0</v>
      </c>
      <c r="MF32" s="2"/>
      <c r="MG32" s="2"/>
      <c r="MH32" s="17"/>
      <c r="MI32" s="8"/>
      <c r="MJ32" s="18"/>
      <c r="MK32" s="19">
        <f t="shared" si="49"/>
        <v>0</v>
      </c>
      <c r="MM32" s="2"/>
      <c r="MN32" s="2"/>
      <c r="MO32" s="17"/>
      <c r="MP32" s="8"/>
      <c r="MQ32" s="18"/>
      <c r="MR32" s="19">
        <f t="shared" si="50"/>
        <v>1278</v>
      </c>
      <c r="MT32" s="2"/>
      <c r="MU32" s="2"/>
      <c r="MV32" s="17"/>
      <c r="MW32" s="8"/>
      <c r="MX32" s="18"/>
      <c r="MY32" s="19">
        <f t="shared" si="51"/>
        <v>0</v>
      </c>
      <c r="NA32" s="2"/>
      <c r="NB32" s="2"/>
      <c r="NC32" s="17"/>
      <c r="ND32" s="8"/>
      <c r="NE32" s="18"/>
      <c r="NF32" s="19">
        <f t="shared" si="52"/>
        <v>0</v>
      </c>
      <c r="NH32" s="366"/>
      <c r="NI32" s="2"/>
      <c r="NJ32" s="17"/>
      <c r="NK32" s="366"/>
      <c r="NL32" s="18"/>
      <c r="NM32" s="19">
        <f t="shared" si="53"/>
        <v>0</v>
      </c>
      <c r="NO32" s="577"/>
      <c r="NP32" s="2"/>
      <c r="NQ32" s="17"/>
      <c r="NR32" s="8"/>
      <c r="NS32" s="18"/>
      <c r="NT32" s="19">
        <f t="shared" si="54"/>
        <v>0</v>
      </c>
      <c r="NV32" s="8"/>
      <c r="NW32" s="2"/>
      <c r="NX32" s="17"/>
      <c r="NY32" s="8"/>
      <c r="NZ32" s="18"/>
      <c r="OA32" s="19">
        <f t="shared" si="55"/>
        <v>1712</v>
      </c>
      <c r="OC32" s="2"/>
      <c r="OD32" s="2"/>
      <c r="OE32" s="17"/>
      <c r="OF32" s="8"/>
      <c r="OG32" s="18"/>
      <c r="OH32" s="19">
        <f t="shared" si="56"/>
        <v>0</v>
      </c>
      <c r="OJ32" s="2"/>
      <c r="OK32" s="2"/>
      <c r="OL32" s="17"/>
      <c r="OM32" s="8"/>
      <c r="ON32" s="18"/>
      <c r="OO32" s="19">
        <f t="shared" si="57"/>
        <v>0</v>
      </c>
      <c r="OQ32" s="8"/>
      <c r="OR32" s="2"/>
      <c r="OS32" s="17"/>
      <c r="OT32" s="8"/>
      <c r="OU32" s="18"/>
      <c r="OV32" s="19">
        <f t="shared" si="58"/>
        <v>0</v>
      </c>
      <c r="OX32" s="8"/>
      <c r="OY32" s="2"/>
      <c r="OZ32" s="17"/>
      <c r="PA32" s="8"/>
      <c r="PB32" s="18"/>
      <c r="PC32" s="19">
        <f t="shared" si="59"/>
        <v>0</v>
      </c>
      <c r="PE32" s="8"/>
      <c r="PF32" s="145"/>
      <c r="PG32" s="17"/>
      <c r="PH32" s="8"/>
      <c r="PI32" s="18"/>
      <c r="PJ32" s="19">
        <f t="shared" si="60"/>
        <v>0</v>
      </c>
      <c r="PO32" s="1022"/>
      <c r="PP32" s="30"/>
      <c r="PQ32" s="45">
        <f t="shared" si="61"/>
        <v>22956.84</v>
      </c>
      <c r="PS32" s="2"/>
      <c r="PT32" s="2"/>
      <c r="PU32" s="17"/>
      <c r="PV32" s="8"/>
      <c r="PW32" s="18"/>
      <c r="PX32" s="19">
        <f t="shared" si="62"/>
        <v>0</v>
      </c>
      <c r="PZ32" s="577"/>
      <c r="QA32" s="145"/>
      <c r="QB32" s="17"/>
      <c r="QC32" s="8"/>
      <c r="QD32" s="18"/>
      <c r="QE32" s="19">
        <f t="shared" si="63"/>
        <v>0</v>
      </c>
      <c r="QG32" s="2"/>
      <c r="QH32" s="2"/>
      <c r="QI32" s="17"/>
      <c r="QJ32" s="8"/>
      <c r="QK32" s="18"/>
      <c r="QL32" s="19">
        <f t="shared" si="144"/>
        <v>0</v>
      </c>
      <c r="QN32" s="2"/>
      <c r="QO32" s="2"/>
      <c r="QP32" s="17"/>
      <c r="QQ32" s="8"/>
      <c r="QR32" s="18"/>
      <c r="QS32" s="19">
        <f t="shared" si="65"/>
        <v>0</v>
      </c>
      <c r="QU32" s="2"/>
      <c r="QV32" s="2"/>
      <c r="QW32" s="17"/>
      <c r="QX32" s="8"/>
      <c r="QY32" s="18"/>
      <c r="QZ32" s="19">
        <f t="shared" si="66"/>
        <v>0</v>
      </c>
      <c r="RB32" s="2"/>
      <c r="RC32" s="2"/>
      <c r="RD32" s="17"/>
      <c r="RE32" s="8"/>
      <c r="RF32" s="18"/>
      <c r="RG32" s="19">
        <f t="shared" si="67"/>
        <v>0</v>
      </c>
      <c r="RI32" s="793"/>
      <c r="RJ32" s="793"/>
      <c r="RK32" s="794"/>
      <c r="RL32" s="807"/>
      <c r="RM32" s="814"/>
      <c r="RN32" s="811">
        <f t="shared" si="68"/>
        <v>0</v>
      </c>
      <c r="RP32" s="2"/>
      <c r="RQ32" s="2"/>
      <c r="RR32" s="17"/>
      <c r="RS32" s="8"/>
      <c r="RT32" s="18"/>
      <c r="RU32" s="19">
        <f t="shared" si="69"/>
        <v>0</v>
      </c>
      <c r="RW32" s="8">
        <v>41327</v>
      </c>
      <c r="RX32" s="2" t="s">
        <v>2535</v>
      </c>
      <c r="RY32" s="17">
        <v>2210</v>
      </c>
      <c r="RZ32" s="8">
        <v>41329</v>
      </c>
      <c r="SA32" s="18">
        <v>2210</v>
      </c>
      <c r="SB32" s="19">
        <f t="shared" si="70"/>
        <v>0</v>
      </c>
      <c r="SD32" s="366"/>
      <c r="SE32" s="2"/>
      <c r="SF32" s="17"/>
      <c r="SH32" s="18"/>
      <c r="SI32" s="45">
        <f t="shared" si="71"/>
        <v>0</v>
      </c>
      <c r="SK32" s="2"/>
      <c r="SL32" s="2"/>
      <c r="SM32" s="17"/>
      <c r="SN32" s="8"/>
      <c r="SO32" s="18"/>
      <c r="SP32" s="19">
        <f t="shared" si="72"/>
        <v>1125.5</v>
      </c>
      <c r="SR32" s="2"/>
      <c r="SS32" s="2"/>
      <c r="ST32" s="17"/>
      <c r="SU32" s="8"/>
      <c r="SV32" s="18"/>
      <c r="SW32" s="19">
        <f t="shared" si="73"/>
        <v>0</v>
      </c>
      <c r="SY32" s="2"/>
      <c r="SZ32" s="2"/>
      <c r="TA32" s="17"/>
      <c r="TB32" s="8"/>
      <c r="TC32" s="18"/>
      <c r="TD32" s="19">
        <f t="shared" si="74"/>
        <v>19638</v>
      </c>
      <c r="TF32" s="2"/>
      <c r="TG32" s="2"/>
      <c r="TH32" s="17"/>
      <c r="TI32" s="8"/>
      <c r="TJ32" s="18"/>
      <c r="TK32" s="19">
        <f t="shared" si="75"/>
        <v>0</v>
      </c>
      <c r="TM32" s="143"/>
      <c r="TN32" s="78"/>
      <c r="TO32" s="30"/>
      <c r="TP32" s="143"/>
      <c r="TQ32" s="30"/>
      <c r="TR32" s="19">
        <f t="shared" si="76"/>
        <v>160</v>
      </c>
      <c r="TT32" s="143"/>
      <c r="TU32" s="78"/>
      <c r="TV32" s="30"/>
      <c r="TW32" s="143"/>
      <c r="TX32" s="30"/>
      <c r="TY32" s="19">
        <f t="shared" si="77"/>
        <v>0</v>
      </c>
      <c r="UA32" s="2"/>
      <c r="UB32" s="2"/>
      <c r="UC32" s="17"/>
      <c r="UD32" s="8"/>
      <c r="UE32" s="18"/>
      <c r="UF32" s="19">
        <f t="shared" si="78"/>
        <v>0</v>
      </c>
      <c r="UH32" s="2"/>
      <c r="UI32" s="2"/>
      <c r="UJ32" s="17"/>
      <c r="UK32" s="8"/>
      <c r="UL32" s="18"/>
      <c r="UM32" s="19">
        <f t="shared" si="79"/>
        <v>0</v>
      </c>
      <c r="UO32" s="2"/>
      <c r="UP32" s="2"/>
      <c r="UQ32" s="17"/>
      <c r="UR32" s="8"/>
      <c r="US32" s="18"/>
      <c r="UT32" s="19">
        <f t="shared" si="80"/>
        <v>7013</v>
      </c>
      <c r="UV32" s="8"/>
      <c r="UW32" s="2"/>
      <c r="UX32" s="17"/>
      <c r="UY32" s="8"/>
      <c r="UZ32" s="18"/>
      <c r="VA32" s="19">
        <f t="shared" si="81"/>
        <v>0</v>
      </c>
      <c r="VC32" s="8"/>
      <c r="VD32" s="2"/>
      <c r="VE32" s="17"/>
      <c r="VF32" s="8"/>
      <c r="VG32" s="18"/>
      <c r="VH32" s="19">
        <f t="shared" si="82"/>
        <v>0</v>
      </c>
      <c r="VJ32" s="368"/>
      <c r="VK32" s="27"/>
      <c r="VL32" s="25"/>
      <c r="VM32" s="368"/>
      <c r="VN32" s="30"/>
      <c r="VO32" s="19">
        <f t="shared" si="83"/>
        <v>-0.1999999999998181</v>
      </c>
      <c r="VQ32" s="8"/>
      <c r="VR32" s="2"/>
      <c r="VS32" s="17"/>
      <c r="VT32" s="8"/>
      <c r="VU32" s="18"/>
      <c r="VV32" s="19">
        <f t="shared" si="84"/>
        <v>0</v>
      </c>
      <c r="VZ32" s="17"/>
      <c r="WA32" s="8"/>
      <c r="WB32" s="18"/>
      <c r="WC32" s="45">
        <f t="shared" si="85"/>
        <v>0</v>
      </c>
      <c r="WE32" s="2"/>
      <c r="WF32" s="2"/>
      <c r="WG32" s="17"/>
      <c r="WH32" s="8"/>
      <c r="WI32" s="18"/>
      <c r="WJ32" s="19">
        <f t="shared" si="86"/>
        <v>0</v>
      </c>
      <c r="WL32" s="2"/>
      <c r="WM32" s="2"/>
      <c r="WN32" s="17"/>
      <c r="WO32" s="8"/>
      <c r="WP32" s="18"/>
      <c r="WQ32" s="19">
        <f t="shared" si="87"/>
        <v>0</v>
      </c>
      <c r="WS32" s="2"/>
      <c r="WT32" s="2"/>
      <c r="WU32" s="17"/>
      <c r="WV32" s="8"/>
      <c r="WW32" s="18"/>
      <c r="WX32" s="19">
        <f t="shared" si="143"/>
        <v>0</v>
      </c>
      <c r="WZ32" s="2"/>
      <c r="XA32" s="2"/>
      <c r="XB32" s="17"/>
      <c r="XC32" s="8"/>
      <c r="XD32" s="18"/>
      <c r="XE32" s="19">
        <f t="shared" si="89"/>
        <v>0</v>
      </c>
      <c r="XG32" s="2"/>
      <c r="XH32" s="2"/>
      <c r="XI32" s="17"/>
      <c r="XJ32" s="8"/>
      <c r="XK32" s="18"/>
      <c r="XL32" s="19">
        <f t="shared" si="139"/>
        <v>0</v>
      </c>
      <c r="XN32" s="2"/>
      <c r="XO32" s="2"/>
      <c r="XP32" s="17"/>
      <c r="XQ32" s="8"/>
      <c r="XR32" s="18"/>
      <c r="XS32" s="19">
        <f t="shared" si="91"/>
        <v>0</v>
      </c>
      <c r="XU32" s="2"/>
      <c r="XV32" s="2"/>
      <c r="XW32" s="17"/>
      <c r="XX32" s="8"/>
      <c r="XY32" s="18"/>
      <c r="XZ32" s="19">
        <f t="shared" si="92"/>
        <v>0</v>
      </c>
      <c r="YB32" s="577">
        <v>41330</v>
      </c>
      <c r="YC32" s="2" t="s">
        <v>2536</v>
      </c>
      <c r="YD32" s="17">
        <v>2254</v>
      </c>
      <c r="YE32" s="577">
        <v>41330</v>
      </c>
      <c r="YF32" s="18">
        <v>2254</v>
      </c>
      <c r="YG32" s="19">
        <f t="shared" si="93"/>
        <v>5626</v>
      </c>
      <c r="YI32" s="577"/>
      <c r="YK32" s="17"/>
      <c r="YL32" s="366"/>
      <c r="YM32" s="18"/>
      <c r="YN32" s="19">
        <f t="shared" si="94"/>
        <v>0</v>
      </c>
      <c r="YP32" s="366"/>
      <c r="YQ32" s="2"/>
      <c r="YR32" s="17"/>
      <c r="YS32" s="577"/>
      <c r="YT32" s="18"/>
      <c r="YU32" s="19">
        <f t="shared" si="95"/>
        <v>0</v>
      </c>
      <c r="YW32" s="2"/>
      <c r="YX32" s="2"/>
      <c r="YY32" s="17"/>
      <c r="YZ32" s="8"/>
      <c r="ZA32" s="18"/>
      <c r="ZB32" s="19">
        <f t="shared" si="96"/>
        <v>0</v>
      </c>
      <c r="ZD32" s="2"/>
      <c r="ZE32" s="2"/>
      <c r="ZF32" s="17"/>
      <c r="ZG32" s="8"/>
      <c r="ZH32" s="18"/>
      <c r="ZI32" s="19">
        <f t="shared" si="97"/>
        <v>0</v>
      </c>
      <c r="ZK32" s="793"/>
      <c r="ZL32" s="793"/>
      <c r="ZM32" s="794"/>
      <c r="ZN32" s="807"/>
      <c r="ZO32" s="814"/>
      <c r="ZP32" s="811">
        <f t="shared" si="98"/>
        <v>0</v>
      </c>
      <c r="ZR32" s="2"/>
      <c r="ZS32" s="2"/>
      <c r="ZT32" s="17"/>
      <c r="ZU32" s="8"/>
      <c r="ZV32" s="18"/>
      <c r="ZW32" s="19">
        <f t="shared" si="99"/>
        <v>0</v>
      </c>
      <c r="ZY32" s="2"/>
      <c r="ZZ32" s="2"/>
      <c r="AAA32" s="17"/>
      <c r="AAB32" s="8"/>
      <c r="AAC32" s="18"/>
      <c r="AAD32" s="19">
        <f t="shared" si="100"/>
        <v>0</v>
      </c>
      <c r="AAF32" s="2"/>
      <c r="AAG32" s="2"/>
      <c r="AAH32" s="17"/>
      <c r="AAI32" s="8"/>
      <c r="AAJ32" s="18"/>
      <c r="AAK32" s="19">
        <f t="shared" si="101"/>
        <v>0</v>
      </c>
      <c r="AAM32" s="368">
        <v>41333</v>
      </c>
      <c r="AAN32" s="27" t="s">
        <v>2537</v>
      </c>
      <c r="AAO32" s="25">
        <v>11786.8</v>
      </c>
      <c r="AAP32" s="386"/>
      <c r="AAQ32" s="30"/>
      <c r="AAR32" s="19">
        <f t="shared" si="102"/>
        <v>55144.2</v>
      </c>
      <c r="AAT32" s="143">
        <v>41317</v>
      </c>
      <c r="AAU32" s="315" t="s">
        <v>2538</v>
      </c>
      <c r="AAV32" s="44">
        <v>1380</v>
      </c>
      <c r="AAW32" s="143">
        <v>41330</v>
      </c>
      <c r="AAX32" s="44">
        <v>1380</v>
      </c>
      <c r="AAY32" s="19">
        <f t="shared" si="103"/>
        <v>7</v>
      </c>
      <c r="ABA32" s="8"/>
      <c r="ABB32" s="2"/>
      <c r="ABC32" s="17"/>
      <c r="ABD32" s="18"/>
      <c r="ABE32" s="18"/>
      <c r="ABF32" s="19">
        <f t="shared" si="104"/>
        <v>22087</v>
      </c>
      <c r="ABH32" s="2"/>
      <c r="ABI32" s="2"/>
      <c r="ABJ32" s="17"/>
      <c r="ABK32" s="8"/>
      <c r="ABL32" s="18"/>
      <c r="ABM32" s="19">
        <f t="shared" si="105"/>
        <v>0</v>
      </c>
      <c r="ABO32" s="2"/>
      <c r="ABP32" s="2"/>
      <c r="ABQ32" s="17"/>
      <c r="ABR32" s="8"/>
      <c r="ABS32" s="18"/>
      <c r="ABT32" s="19">
        <f t="shared" si="106"/>
        <v>0</v>
      </c>
      <c r="ABV32" s="2"/>
      <c r="ABW32" s="2"/>
      <c r="ABX32" s="17"/>
      <c r="ABY32" s="8"/>
      <c r="ABZ32" s="18"/>
      <c r="ACA32" s="19">
        <f t="shared" si="107"/>
        <v>0</v>
      </c>
      <c r="ACC32" s="2"/>
      <c r="ACD32" s="2"/>
      <c r="ACE32" s="17"/>
      <c r="ACF32" s="8"/>
      <c r="ACG32" s="18"/>
      <c r="ACH32" s="19">
        <f t="shared" si="108"/>
        <v>0</v>
      </c>
      <c r="ACJ32" s="2"/>
      <c r="ACK32" s="2"/>
      <c r="ACL32" s="17"/>
      <c r="ACM32" s="8"/>
      <c r="ACN32" s="18"/>
      <c r="ACO32" s="19">
        <f t="shared" si="109"/>
        <v>0</v>
      </c>
      <c r="ACQ32" s="2"/>
      <c r="ACR32" s="2"/>
      <c r="ACS32" s="17"/>
      <c r="ACT32" s="8"/>
      <c r="ACU32" s="18"/>
      <c r="ACV32" s="19">
        <f t="shared" si="110"/>
        <v>0</v>
      </c>
      <c r="ACX32" s="2"/>
      <c r="ACY32" s="2"/>
      <c r="ACZ32" s="17"/>
      <c r="ADA32" s="8"/>
      <c r="ADB32" s="18"/>
      <c r="ADC32" s="19">
        <f t="shared" si="111"/>
        <v>0</v>
      </c>
      <c r="ADE32" s="2"/>
      <c r="ADF32" s="2"/>
      <c r="ADG32" s="17"/>
      <c r="ADH32" s="8"/>
      <c r="ADI32" s="18"/>
      <c r="ADJ32" s="19">
        <f t="shared" si="112"/>
        <v>0</v>
      </c>
      <c r="ADL32" s="8">
        <v>41313</v>
      </c>
      <c r="ADM32" s="2" t="s">
        <v>2539</v>
      </c>
      <c r="ADN32" s="17">
        <v>4970.5</v>
      </c>
      <c r="ADO32" s="8"/>
      <c r="ADP32" s="18"/>
      <c r="ADQ32" s="19">
        <f t="shared" si="113"/>
        <v>28758.899999999998</v>
      </c>
      <c r="ADS32" s="2"/>
      <c r="ADT32" s="2"/>
      <c r="ADU32" s="17"/>
      <c r="ADV32" s="8"/>
      <c r="ADW32" s="18"/>
      <c r="ADX32" s="19">
        <f t="shared" si="114"/>
        <v>0</v>
      </c>
      <c r="ADZ32" s="2"/>
      <c r="AEA32" s="2"/>
      <c r="AEB32" s="93"/>
      <c r="AEC32" s="69"/>
      <c r="AED32" s="76"/>
      <c r="AEE32" s="19">
        <f t="shared" si="115"/>
        <v>12300.5</v>
      </c>
      <c r="AEG32" s="2"/>
      <c r="AEH32" s="2"/>
      <c r="AEI32" s="17"/>
      <c r="AEJ32" s="8"/>
      <c r="AEK32" s="18"/>
      <c r="AEL32" s="19">
        <f t="shared" si="116"/>
        <v>-209652.6</v>
      </c>
      <c r="AEN32" s="8"/>
      <c r="AEO32" s="2"/>
      <c r="AEP32" s="17"/>
      <c r="AEQ32" s="1020"/>
      <c r="AER32" s="18"/>
      <c r="AES32" s="19">
        <f t="shared" si="117"/>
        <v>0</v>
      </c>
      <c r="AEU32" s="2"/>
      <c r="AEV32" s="2"/>
      <c r="AEW32" s="17"/>
      <c r="AEX32" s="8"/>
      <c r="AEY32" s="18"/>
      <c r="AEZ32" s="19">
        <f t="shared" si="118"/>
        <v>2689.6</v>
      </c>
      <c r="AFB32" s="2"/>
      <c r="AFC32" s="2"/>
      <c r="AFD32" s="17"/>
      <c r="AFE32" s="8"/>
      <c r="AFF32" s="18"/>
      <c r="AFG32" s="19">
        <f t="shared" si="119"/>
        <v>6938</v>
      </c>
      <c r="AFI32" s="2"/>
      <c r="AFJ32" s="2"/>
      <c r="AFK32" s="17"/>
      <c r="AFL32" s="8"/>
      <c r="AFM32" s="18"/>
      <c r="AFN32" s="19">
        <f t="shared" si="120"/>
        <v>0</v>
      </c>
      <c r="AFP32" s="2"/>
      <c r="AFQ32" s="2"/>
      <c r="AFR32" s="17"/>
      <c r="AFS32" s="8"/>
      <c r="AFT32" s="18"/>
      <c r="AFU32" s="19">
        <f t="shared" si="121"/>
        <v>0</v>
      </c>
      <c r="AFW32" s="2"/>
      <c r="AFX32" s="2"/>
      <c r="AFY32" s="17"/>
      <c r="AFZ32" s="8"/>
      <c r="AGA32" s="18"/>
      <c r="AGB32" s="19">
        <f t="shared" si="122"/>
        <v>0</v>
      </c>
      <c r="AGD32" s="2"/>
      <c r="AGE32" s="2"/>
      <c r="AGF32" s="17"/>
      <c r="AGG32" s="8"/>
      <c r="AGH32" s="18"/>
      <c r="AGI32" s="19">
        <f t="shared" si="123"/>
        <v>0</v>
      </c>
      <c r="AGK32" s="368"/>
      <c r="AGL32" s="2"/>
      <c r="AGM32" s="17"/>
      <c r="AGN32" s="959"/>
      <c r="AGO32" s="848"/>
      <c r="AGP32" s="19">
        <f t="shared" si="124"/>
        <v>805</v>
      </c>
      <c r="AGR32" s="368"/>
      <c r="AGS32" s="2"/>
      <c r="AGT32" s="17"/>
      <c r="AGU32" s="8"/>
      <c r="AGV32" s="18"/>
      <c r="AGW32" s="19">
        <f t="shared" si="125"/>
        <v>0</v>
      </c>
      <c r="AGY32" s="2"/>
      <c r="AGZ32" s="2"/>
      <c r="AHA32" s="17"/>
      <c r="AHB32" s="8"/>
      <c r="AHC32" s="18"/>
      <c r="AHD32" s="19">
        <f t="shared" si="126"/>
        <v>0</v>
      </c>
      <c r="AHF32" s="2"/>
      <c r="AHG32" s="2"/>
      <c r="AHH32" s="17"/>
      <c r="AHI32" s="8"/>
      <c r="AHJ32" s="18"/>
      <c r="AHK32" s="19">
        <f t="shared" si="127"/>
        <v>0</v>
      </c>
      <c r="AHM32" s="2"/>
      <c r="AHN32" s="2"/>
      <c r="AHO32" s="17"/>
      <c r="AHP32" s="8"/>
      <c r="AHQ32" s="18"/>
      <c r="AHR32" s="19">
        <f t="shared" si="128"/>
        <v>6356.5</v>
      </c>
      <c r="AHT32" s="2"/>
      <c r="AHU32" s="2"/>
      <c r="AHV32" s="17"/>
      <c r="AHW32" s="8"/>
      <c r="AHX32" s="18"/>
      <c r="AHY32" s="19">
        <f t="shared" si="129"/>
        <v>0</v>
      </c>
      <c r="AIA32" s="2"/>
      <c r="AIB32" s="2"/>
      <c r="AIC32" s="17"/>
      <c r="AID32" s="8"/>
      <c r="AIE32" s="18"/>
      <c r="AIF32" s="19">
        <f t="shared" si="130"/>
        <v>0</v>
      </c>
      <c r="AIH32" s="2"/>
      <c r="AII32" s="2"/>
      <c r="AIJ32" s="17"/>
      <c r="AIK32" s="8"/>
      <c r="AIL32" s="18"/>
      <c r="AIM32" s="19">
        <f t="shared" si="131"/>
        <v>0</v>
      </c>
    </row>
    <row r="33" spans="1:923">
      <c r="A33" s="2"/>
      <c r="B33" s="2"/>
      <c r="C33" s="17"/>
      <c r="D33" s="8"/>
      <c r="E33" s="18"/>
      <c r="F33" s="19">
        <f t="shared" si="0"/>
        <v>6630</v>
      </c>
      <c r="H33" s="2"/>
      <c r="I33" s="2"/>
      <c r="J33" s="17"/>
      <c r="K33" s="8"/>
      <c r="L33" s="18"/>
      <c r="M33" s="19">
        <f t="shared" si="1"/>
        <v>0</v>
      </c>
      <c r="P33" s="2"/>
      <c r="Q33" s="17"/>
      <c r="R33" s="8"/>
      <c r="S33" s="18"/>
      <c r="T33" s="19">
        <f t="shared" si="2"/>
        <v>7539</v>
      </c>
      <c r="V33" s="2"/>
      <c r="W33" s="2"/>
      <c r="X33" s="17"/>
      <c r="Y33" s="8"/>
      <c r="Z33" s="18"/>
      <c r="AA33" s="19">
        <f t="shared" si="3"/>
        <v>1255</v>
      </c>
      <c r="AC33" s="2"/>
      <c r="AD33" s="2"/>
      <c r="AE33" s="17"/>
      <c r="AF33" s="8"/>
      <c r="AG33" s="18"/>
      <c r="AH33" s="19">
        <f t="shared" si="4"/>
        <v>0</v>
      </c>
      <c r="AJ33" s="8"/>
      <c r="AK33" s="2"/>
      <c r="AL33" s="17"/>
      <c r="AM33" s="69"/>
      <c r="AN33" s="18"/>
      <c r="AO33" s="19">
        <f t="shared" si="5"/>
        <v>14526.099999999999</v>
      </c>
      <c r="AQ33" s="577"/>
      <c r="AR33" s="2"/>
      <c r="AS33" s="17"/>
      <c r="AT33" s="8"/>
      <c r="AU33" s="18"/>
      <c r="AV33" s="19">
        <f t="shared" si="6"/>
        <v>24058.04</v>
      </c>
      <c r="AX33" s="2"/>
      <c r="AY33" s="2"/>
      <c r="AZ33" s="17"/>
      <c r="BA33" s="8"/>
      <c r="BB33" s="18"/>
      <c r="BC33" s="19">
        <f t="shared" si="7"/>
        <v>0</v>
      </c>
      <c r="BE33" s="575"/>
      <c r="BF33" s="27"/>
      <c r="BG33" s="25"/>
      <c r="BH33" s="143"/>
      <c r="BI33" s="30"/>
      <c r="BJ33" s="19">
        <f t="shared" si="8"/>
        <v>3954.6</v>
      </c>
      <c r="BL33" s="2"/>
      <c r="BM33" s="2"/>
      <c r="BN33" s="17"/>
      <c r="BO33" s="8"/>
      <c r="BP33" s="18"/>
      <c r="BQ33" s="19">
        <f t="shared" si="9"/>
        <v>13283.5</v>
      </c>
      <c r="BS33" s="2"/>
      <c r="BT33" s="2"/>
      <c r="BU33" s="17"/>
      <c r="BV33" s="8"/>
      <c r="BW33" s="18"/>
      <c r="BX33" s="19">
        <f t="shared" si="10"/>
        <v>0</v>
      </c>
      <c r="BZ33" s="1029"/>
      <c r="CA33" s="1030"/>
      <c r="CB33" s="1031"/>
      <c r="CC33" s="8"/>
      <c r="CD33" s="18"/>
      <c r="CE33" s="19">
        <f t="shared" si="137"/>
        <v>0</v>
      </c>
      <c r="CG33" s="8"/>
      <c r="CH33" s="2"/>
      <c r="CI33" s="17"/>
      <c r="CJ33" s="8"/>
      <c r="CK33" s="18"/>
      <c r="CL33" s="19">
        <f t="shared" si="140"/>
        <v>0</v>
      </c>
      <c r="CN33" s="8"/>
      <c r="CO33" s="2"/>
      <c r="CP33" s="17"/>
      <c r="CQ33" s="8"/>
      <c r="CR33" s="18"/>
      <c r="CS33" s="19">
        <f t="shared" si="141"/>
        <v>0</v>
      </c>
      <c r="CU33" s="8"/>
      <c r="CV33" s="2"/>
      <c r="CW33" s="17"/>
      <c r="CX33" s="8"/>
      <c r="CY33" s="18"/>
      <c r="CZ33" s="19">
        <f t="shared" si="142"/>
        <v>0</v>
      </c>
      <c r="DB33" s="143"/>
      <c r="DC33" s="266"/>
      <c r="DD33" s="44"/>
      <c r="DE33" s="54"/>
      <c r="DF33" s="347"/>
      <c r="DG33" s="19">
        <f t="shared" si="136"/>
        <v>0</v>
      </c>
      <c r="DI33" s="8"/>
      <c r="DJ33" s="2"/>
      <c r="DK33" s="17"/>
      <c r="DL33" s="1026"/>
      <c r="DM33" s="1027"/>
      <c r="DN33" s="19">
        <f t="shared" si="16"/>
        <v>0</v>
      </c>
      <c r="DP33" s="8"/>
      <c r="DQ33" s="2"/>
      <c r="DR33" s="17"/>
      <c r="DS33" s="8"/>
      <c r="DT33" s="18"/>
      <c r="DU33" s="19">
        <f t="shared" si="17"/>
        <v>1368</v>
      </c>
      <c r="DW33" s="2"/>
      <c r="DX33" s="2"/>
      <c r="DY33" s="17"/>
      <c r="DZ33" s="8"/>
      <c r="EA33" s="18"/>
      <c r="EB33" s="19">
        <f t="shared" si="18"/>
        <v>0</v>
      </c>
      <c r="ED33" s="2"/>
      <c r="EE33" s="2"/>
      <c r="EF33" s="17"/>
      <c r="EG33" s="8"/>
      <c r="EH33" s="18"/>
      <c r="EI33" s="19">
        <f t="shared" si="19"/>
        <v>0</v>
      </c>
      <c r="EK33" s="2"/>
      <c r="EL33" s="2"/>
      <c r="EM33" s="17"/>
      <c r="EN33" s="8"/>
      <c r="EO33" s="18"/>
      <c r="EP33" s="19">
        <f t="shared" si="20"/>
        <v>-8.0000000000040927E-2</v>
      </c>
      <c r="ER33" s="8"/>
      <c r="ES33" s="2"/>
      <c r="ET33" s="17"/>
      <c r="EU33" s="8"/>
      <c r="EV33" s="18"/>
      <c r="EW33" s="19">
        <f t="shared" si="21"/>
        <v>3245.9</v>
      </c>
      <c r="EY33" s="397"/>
      <c r="EZ33" s="2"/>
      <c r="FA33" s="17"/>
      <c r="FB33" s="8"/>
      <c r="FC33" s="18"/>
      <c r="FD33" s="19">
        <f t="shared" si="22"/>
        <v>0</v>
      </c>
      <c r="FF33" s="2"/>
      <c r="FG33" s="2"/>
      <c r="FH33" s="17"/>
      <c r="FI33" s="8"/>
      <c r="FJ33" s="18"/>
      <c r="FK33" s="19">
        <f t="shared" si="23"/>
        <v>5020</v>
      </c>
      <c r="FM33" s="8"/>
      <c r="FN33" s="2"/>
      <c r="FO33" s="17"/>
      <c r="FP33" s="8"/>
      <c r="FQ33" s="18"/>
      <c r="FR33" s="115">
        <f t="shared" si="24"/>
        <v>0</v>
      </c>
      <c r="FT33" s="807"/>
      <c r="FU33" s="793"/>
      <c r="FV33" s="794"/>
      <c r="FW33" s="807"/>
      <c r="FX33" s="814"/>
      <c r="FY33" s="1008">
        <f t="shared" si="25"/>
        <v>0</v>
      </c>
      <c r="GA33" s="8"/>
      <c r="GB33" s="145"/>
      <c r="GC33" s="17"/>
      <c r="GD33" s="8"/>
      <c r="GE33" s="18"/>
      <c r="GF33" s="19">
        <f t="shared" si="26"/>
        <v>0</v>
      </c>
      <c r="GH33" s="8"/>
      <c r="GI33" s="145"/>
      <c r="GJ33" s="17"/>
      <c r="GK33" s="8"/>
      <c r="GL33" s="18"/>
      <c r="GM33" s="19">
        <f t="shared" si="27"/>
        <v>0</v>
      </c>
      <c r="GO33" s="8"/>
      <c r="GP33" s="145"/>
      <c r="GQ33" s="17"/>
      <c r="GR33" s="8"/>
      <c r="GS33" s="18"/>
      <c r="GT33" s="19">
        <f t="shared" si="28"/>
        <v>0</v>
      </c>
      <c r="GV33" s="8"/>
      <c r="GW33" s="145"/>
      <c r="GX33" s="17"/>
      <c r="GY33" s="8"/>
      <c r="GZ33" s="18"/>
      <c r="HA33" s="19">
        <f t="shared" si="29"/>
        <v>0</v>
      </c>
      <c r="HC33" s="2"/>
      <c r="HD33" s="2"/>
      <c r="HE33" s="17"/>
      <c r="HF33" s="8"/>
      <c r="HG33" s="18"/>
      <c r="HH33" s="19">
        <f t="shared" si="30"/>
        <v>0</v>
      </c>
      <c r="HJ33" s="2"/>
      <c r="HK33" s="2"/>
      <c r="HL33" s="17"/>
      <c r="HM33" s="8"/>
      <c r="HN33" s="18"/>
      <c r="HO33" s="19">
        <f t="shared" si="31"/>
        <v>0</v>
      </c>
      <c r="HQ33" s="2"/>
      <c r="HR33" s="2"/>
      <c r="HS33" s="17"/>
      <c r="HT33" s="8"/>
      <c r="HU33" s="18"/>
      <c r="HV33" s="19">
        <f t="shared" si="32"/>
        <v>0</v>
      </c>
      <c r="HX33" s="2"/>
      <c r="HY33" s="2"/>
      <c r="HZ33" s="17"/>
      <c r="IA33" s="8"/>
      <c r="IB33" s="18"/>
      <c r="IC33" s="19">
        <f t="shared" si="33"/>
        <v>0</v>
      </c>
      <c r="IE33" s="366"/>
      <c r="IF33" s="2"/>
      <c r="IG33" s="17"/>
      <c r="IH33" s="8"/>
      <c r="II33" s="18"/>
      <c r="IJ33" s="19">
        <f t="shared" si="34"/>
        <v>0</v>
      </c>
      <c r="IL33" s="655"/>
      <c r="IM33" s="2"/>
      <c r="IN33" s="17"/>
      <c r="IO33" s="8"/>
      <c r="IP33" s="18"/>
      <c r="IQ33" s="19">
        <f t="shared" si="138"/>
        <v>22352.5</v>
      </c>
      <c r="IT33" s="2"/>
      <c r="IU33" s="17"/>
      <c r="IV33" s="8"/>
      <c r="IW33" s="18"/>
      <c r="IX33" s="45">
        <f t="shared" si="36"/>
        <v>0</v>
      </c>
      <c r="IZ33" s="2"/>
      <c r="JA33" s="2"/>
      <c r="JB33" s="17"/>
      <c r="JC33" s="8"/>
      <c r="JD33" s="18"/>
      <c r="JE33" s="45">
        <f t="shared" si="37"/>
        <v>0</v>
      </c>
      <c r="JG33" s="2"/>
      <c r="JH33" s="2"/>
      <c r="JI33" s="17"/>
      <c r="JJ33" s="8"/>
      <c r="JK33" s="18"/>
      <c r="JL33" s="45">
        <f t="shared" si="38"/>
        <v>0</v>
      </c>
      <c r="JN33" s="2"/>
      <c r="JO33" s="2"/>
      <c r="JP33" s="17"/>
      <c r="JQ33" s="18"/>
      <c r="JR33" s="18"/>
      <c r="JS33" s="19">
        <f t="shared" si="39"/>
        <v>0</v>
      </c>
      <c r="JU33" s="2"/>
      <c r="JV33" s="2"/>
      <c r="JW33" s="17"/>
      <c r="JX33" s="18"/>
      <c r="JY33" s="18"/>
      <c r="JZ33" s="19">
        <f t="shared" si="40"/>
        <v>0</v>
      </c>
      <c r="KB33" s="8">
        <v>41333</v>
      </c>
      <c r="KC33" s="2" t="s">
        <v>2540</v>
      </c>
      <c r="KD33" s="17">
        <v>1440</v>
      </c>
      <c r="KE33" s="697">
        <v>41333</v>
      </c>
      <c r="KF33" s="18">
        <v>1440</v>
      </c>
      <c r="KG33" s="19">
        <f t="shared" si="41"/>
        <v>0</v>
      </c>
      <c r="KI33" s="8"/>
      <c r="KJ33" s="2"/>
      <c r="KK33" s="17"/>
      <c r="KL33" s="697"/>
      <c r="KM33" s="18"/>
      <c r="KN33" s="19">
        <f t="shared" si="42"/>
        <v>669.5</v>
      </c>
      <c r="KP33" s="2"/>
      <c r="KQ33" s="2"/>
      <c r="KR33" s="17"/>
      <c r="KS33" s="8"/>
      <c r="KT33" s="18"/>
      <c r="KU33" s="19">
        <f t="shared" si="43"/>
        <v>0</v>
      </c>
      <c r="KW33" s="8"/>
      <c r="KX33" s="2"/>
      <c r="KY33" s="17"/>
      <c r="KZ33" s="8"/>
      <c r="LA33" s="18"/>
      <c r="LB33" s="19">
        <f t="shared" si="44"/>
        <v>0</v>
      </c>
      <c r="LD33" s="2"/>
      <c r="LE33" s="2"/>
      <c r="LF33" s="17"/>
      <c r="LG33" s="8"/>
      <c r="LH33" s="18"/>
      <c r="LI33" s="19">
        <f t="shared" si="45"/>
        <v>0</v>
      </c>
      <c r="LK33" s="2"/>
      <c r="LL33" s="2"/>
      <c r="LM33" s="17"/>
      <c r="LN33" s="8"/>
      <c r="LO33" s="18"/>
      <c r="LP33" s="19">
        <f t="shared" si="46"/>
        <v>0</v>
      </c>
      <c r="LR33" s="2"/>
      <c r="LS33" s="2"/>
      <c r="LT33" s="17"/>
      <c r="LU33" s="8"/>
      <c r="LV33" s="18"/>
      <c r="LW33" s="19">
        <f t="shared" si="47"/>
        <v>0</v>
      </c>
      <c r="LY33" s="2"/>
      <c r="LZ33" s="145"/>
      <c r="MA33" s="17"/>
      <c r="MB33" s="8"/>
      <c r="MC33" s="18"/>
      <c r="MD33" s="19">
        <f t="shared" si="48"/>
        <v>0</v>
      </c>
      <c r="MF33" s="2"/>
      <c r="MG33" s="2"/>
      <c r="MH33" s="17"/>
      <c r="MI33" s="8"/>
      <c r="MJ33" s="18"/>
      <c r="MK33" s="19">
        <f t="shared" si="49"/>
        <v>0</v>
      </c>
      <c r="MM33" s="2"/>
      <c r="MN33" s="2"/>
      <c r="MO33" s="17"/>
      <c r="MP33" s="8"/>
      <c r="MQ33" s="18"/>
      <c r="MR33" s="19">
        <f t="shared" si="50"/>
        <v>1278</v>
      </c>
      <c r="MT33" s="2"/>
      <c r="MU33" s="2"/>
      <c r="MV33" s="17"/>
      <c r="MW33" s="8"/>
      <c r="MX33" s="18"/>
      <c r="MY33" s="19">
        <f t="shared" si="51"/>
        <v>0</v>
      </c>
      <c r="NA33" s="2"/>
      <c r="NB33" s="2"/>
      <c r="NC33" s="17"/>
      <c r="ND33" s="8"/>
      <c r="NE33" s="18"/>
      <c r="NF33" s="19">
        <f t="shared" si="52"/>
        <v>0</v>
      </c>
      <c r="NH33" s="366"/>
      <c r="NI33" s="2"/>
      <c r="NJ33" s="17"/>
      <c r="NK33" s="366"/>
      <c r="NL33" s="18"/>
      <c r="NM33" s="19">
        <f t="shared" si="53"/>
        <v>0</v>
      </c>
      <c r="NO33" s="577"/>
      <c r="NP33" s="2"/>
      <c r="NQ33" s="17"/>
      <c r="NR33" s="8"/>
      <c r="NS33" s="18"/>
      <c r="NT33" s="19">
        <f t="shared" si="54"/>
        <v>0</v>
      </c>
      <c r="NV33" s="8"/>
      <c r="NW33" s="2"/>
      <c r="NX33" s="17"/>
      <c r="NY33" s="8"/>
      <c r="NZ33" s="18"/>
      <c r="OA33" s="19">
        <f t="shared" si="55"/>
        <v>1712</v>
      </c>
      <c r="OC33" s="2"/>
      <c r="OD33" s="2"/>
      <c r="OE33" s="17"/>
      <c r="OF33" s="8"/>
      <c r="OG33" s="18"/>
      <c r="OH33" s="19">
        <f t="shared" si="56"/>
        <v>0</v>
      </c>
      <c r="OJ33" s="2"/>
      <c r="OK33" s="2"/>
      <c r="OL33" s="17"/>
      <c r="OM33" s="8"/>
      <c r="ON33" s="18"/>
      <c r="OO33" s="19">
        <f t="shared" si="57"/>
        <v>0</v>
      </c>
      <c r="OQ33" s="2"/>
      <c r="OR33" s="2"/>
      <c r="OS33" s="17"/>
      <c r="OT33" s="8"/>
      <c r="OU33" s="18"/>
      <c r="OV33" s="19">
        <f t="shared" si="58"/>
        <v>0</v>
      </c>
      <c r="OX33" s="2"/>
      <c r="OY33" s="2"/>
      <c r="OZ33" s="17"/>
      <c r="PA33" s="8"/>
      <c r="PB33" s="18"/>
      <c r="PC33" s="19">
        <f t="shared" si="59"/>
        <v>0</v>
      </c>
      <c r="PE33" s="8"/>
      <c r="PF33" s="145"/>
      <c r="PG33" s="17"/>
      <c r="PH33" s="8"/>
      <c r="PI33" s="18"/>
      <c r="PJ33" s="19">
        <f t="shared" si="60"/>
        <v>0</v>
      </c>
      <c r="PO33" s="1022"/>
      <c r="PP33" s="3"/>
      <c r="PQ33" s="45">
        <f t="shared" si="61"/>
        <v>22956.84</v>
      </c>
      <c r="PS33" s="2"/>
      <c r="PT33" s="2"/>
      <c r="PU33" s="17"/>
      <c r="PV33" s="8"/>
      <c r="PW33" s="18"/>
      <c r="PX33" s="19">
        <f t="shared" si="62"/>
        <v>0</v>
      </c>
      <c r="PZ33" s="577"/>
      <c r="QA33" s="145"/>
      <c r="QB33" s="17"/>
      <c r="QC33" s="8"/>
      <c r="QD33" s="18"/>
      <c r="QE33" s="19">
        <f t="shared" si="63"/>
        <v>0</v>
      </c>
      <c r="QG33" s="2"/>
      <c r="QH33" s="2"/>
      <c r="QI33" s="17"/>
      <c r="QJ33" s="8"/>
      <c r="QK33" s="18"/>
      <c r="QL33" s="19">
        <f t="shared" si="144"/>
        <v>0</v>
      </c>
      <c r="QN33" s="2"/>
      <c r="QO33" s="2"/>
      <c r="QP33" s="17"/>
      <c r="QQ33" s="8"/>
      <c r="QR33" s="18"/>
      <c r="QS33" s="19">
        <f t="shared" si="65"/>
        <v>0</v>
      </c>
      <c r="QU33" s="2"/>
      <c r="QV33" s="2"/>
      <c r="QW33" s="17"/>
      <c r="QX33" s="8"/>
      <c r="QY33" s="18"/>
      <c r="QZ33" s="19">
        <f t="shared" si="66"/>
        <v>0</v>
      </c>
      <c r="RB33" s="2"/>
      <c r="RC33" s="2"/>
      <c r="RD33" s="17"/>
      <c r="RE33" s="8"/>
      <c r="RF33" s="18"/>
      <c r="RG33" s="19">
        <f t="shared" si="67"/>
        <v>0</v>
      </c>
      <c r="RI33" s="793"/>
      <c r="RJ33" s="793"/>
      <c r="RK33" s="794"/>
      <c r="RL33" s="807"/>
      <c r="RM33" s="814"/>
      <c r="RN33" s="811">
        <f t="shared" si="68"/>
        <v>0</v>
      </c>
      <c r="RP33" s="2"/>
      <c r="RQ33" s="2"/>
      <c r="RR33" s="17"/>
      <c r="RS33" s="8"/>
      <c r="RT33" s="18"/>
      <c r="RU33" s="19">
        <f t="shared" si="69"/>
        <v>0</v>
      </c>
      <c r="RW33" s="8">
        <v>41328</v>
      </c>
      <c r="RX33" s="2" t="s">
        <v>2541</v>
      </c>
      <c r="RY33" s="17">
        <v>6985</v>
      </c>
      <c r="RZ33" s="8">
        <v>41328</v>
      </c>
      <c r="SA33" s="18">
        <v>6985</v>
      </c>
      <c r="SB33" s="19">
        <f t="shared" si="70"/>
        <v>0</v>
      </c>
      <c r="SD33" s="366"/>
      <c r="SE33" s="2"/>
      <c r="SF33" s="17"/>
      <c r="SH33" s="18"/>
      <c r="SI33" s="45">
        <f t="shared" si="71"/>
        <v>0</v>
      </c>
      <c r="SK33" s="2"/>
      <c r="SL33" s="2"/>
      <c r="SM33" s="17"/>
      <c r="SN33" s="8"/>
      <c r="SO33" s="18"/>
      <c r="SP33" s="19">
        <f t="shared" si="72"/>
        <v>1125.5</v>
      </c>
      <c r="SR33" s="2"/>
      <c r="SS33" s="2"/>
      <c r="ST33" s="17"/>
      <c r="SU33" s="8"/>
      <c r="SV33" s="18"/>
      <c r="SW33" s="19">
        <f t="shared" si="73"/>
        <v>0</v>
      </c>
      <c r="SY33" s="2"/>
      <c r="SZ33" s="2"/>
      <c r="TA33" s="17"/>
      <c r="TB33" s="8"/>
      <c r="TC33" s="18"/>
      <c r="TD33" s="19">
        <f t="shared" si="74"/>
        <v>19638</v>
      </c>
      <c r="TF33" s="2"/>
      <c r="TG33" s="2"/>
      <c r="TH33" s="17"/>
      <c r="TI33" s="8"/>
      <c r="TJ33" s="18"/>
      <c r="TK33" s="19">
        <f t="shared" si="75"/>
        <v>0</v>
      </c>
      <c r="TM33" s="143"/>
      <c r="TN33" s="78"/>
      <c r="TO33" s="30"/>
      <c r="TP33" s="143"/>
      <c r="TQ33" s="30"/>
      <c r="TR33" s="19">
        <f t="shared" si="76"/>
        <v>160</v>
      </c>
      <c r="TT33" s="143"/>
      <c r="TU33" s="78"/>
      <c r="TV33" s="30"/>
      <c r="TW33" s="143"/>
      <c r="TX33" s="30"/>
      <c r="TY33" s="19">
        <f t="shared" si="77"/>
        <v>0</v>
      </c>
      <c r="UA33" s="2"/>
      <c r="UB33" s="2"/>
      <c r="UC33" s="17"/>
      <c r="UD33" s="8"/>
      <c r="UE33" s="18"/>
      <c r="UF33" s="19">
        <f t="shared" si="78"/>
        <v>0</v>
      </c>
      <c r="UH33" s="2"/>
      <c r="UI33" s="2"/>
      <c r="UJ33" s="17"/>
      <c r="UK33" s="8"/>
      <c r="UL33" s="18"/>
      <c r="UM33" s="19">
        <f t="shared" si="79"/>
        <v>0</v>
      </c>
      <c r="UO33" s="2"/>
      <c r="UP33" s="2"/>
      <c r="UQ33" s="17"/>
      <c r="UR33" s="8"/>
      <c r="US33" s="18"/>
      <c r="UT33" s="19">
        <f t="shared" si="80"/>
        <v>7013</v>
      </c>
      <c r="UV33" s="2"/>
      <c r="UW33" s="2"/>
      <c r="UX33" s="17"/>
      <c r="UY33" s="8"/>
      <c r="UZ33" s="18"/>
      <c r="VA33" s="19">
        <f t="shared" si="81"/>
        <v>0</v>
      </c>
      <c r="VC33" s="2"/>
      <c r="VD33" s="2"/>
      <c r="VE33" s="17"/>
      <c r="VF33" s="8"/>
      <c r="VG33" s="18"/>
      <c r="VH33" s="19">
        <f t="shared" si="82"/>
        <v>0</v>
      </c>
      <c r="VJ33" s="368"/>
      <c r="VK33" s="27"/>
      <c r="VL33" s="25"/>
      <c r="VM33" s="368"/>
      <c r="VN33" s="30"/>
      <c r="VO33" s="19">
        <f t="shared" si="83"/>
        <v>-0.1999999999998181</v>
      </c>
      <c r="VQ33" s="2"/>
      <c r="VR33" s="2"/>
      <c r="VS33" s="17"/>
      <c r="VT33" s="8"/>
      <c r="VU33" s="18"/>
      <c r="VV33" s="19">
        <f t="shared" si="84"/>
        <v>0</v>
      </c>
      <c r="VZ33" s="17"/>
      <c r="WA33" s="8"/>
      <c r="WB33" s="18"/>
      <c r="WC33" s="45">
        <f t="shared" si="85"/>
        <v>0</v>
      </c>
      <c r="WE33" s="2"/>
      <c r="WF33" s="2"/>
      <c r="WG33" s="17"/>
      <c r="WH33" s="8"/>
      <c r="WI33" s="18"/>
      <c r="WJ33" s="19">
        <f t="shared" si="86"/>
        <v>0</v>
      </c>
      <c r="WL33" s="2"/>
      <c r="WM33" s="2"/>
      <c r="WN33" s="17"/>
      <c r="WO33" s="8"/>
      <c r="WP33" s="18"/>
      <c r="WQ33" s="19">
        <f t="shared" si="87"/>
        <v>0</v>
      </c>
      <c r="WS33" s="2"/>
      <c r="WT33" s="2"/>
      <c r="WU33" s="17"/>
      <c r="WV33" s="8"/>
      <c r="WW33" s="18"/>
      <c r="WX33" s="19">
        <f t="shared" si="143"/>
        <v>0</v>
      </c>
      <c r="WZ33" s="2"/>
      <c r="XA33" s="2"/>
      <c r="XB33" s="17"/>
      <c r="XC33" s="8"/>
      <c r="XD33" s="18"/>
      <c r="XE33" s="19">
        <f t="shared" si="89"/>
        <v>0</v>
      </c>
      <c r="XG33" s="2"/>
      <c r="XH33" s="2"/>
      <c r="XI33" s="17"/>
      <c r="XJ33" s="8"/>
      <c r="XK33" s="18"/>
      <c r="XL33" s="19">
        <f t="shared" si="139"/>
        <v>0</v>
      </c>
      <c r="XN33" s="2"/>
      <c r="XO33" s="2"/>
      <c r="XP33" s="17"/>
      <c r="XQ33" s="8"/>
      <c r="XR33" s="18"/>
      <c r="XS33" s="19">
        <f t="shared" si="91"/>
        <v>0</v>
      </c>
      <c r="XU33" s="2"/>
      <c r="XV33" s="2"/>
      <c r="XW33" s="17"/>
      <c r="XX33" s="8"/>
      <c r="XY33" s="18"/>
      <c r="XZ33" s="19">
        <f t="shared" si="92"/>
        <v>0</v>
      </c>
      <c r="YB33" s="577">
        <v>41331</v>
      </c>
      <c r="YC33" s="2" t="s">
        <v>2542</v>
      </c>
      <c r="YD33" s="17">
        <v>2818</v>
      </c>
      <c r="YE33" s="577">
        <v>41331</v>
      </c>
      <c r="YF33" s="18">
        <v>2818</v>
      </c>
      <c r="YG33" s="19">
        <f t="shared" si="93"/>
        <v>5626</v>
      </c>
      <c r="YI33" s="577"/>
      <c r="YK33" s="17"/>
      <c r="YL33" s="366"/>
      <c r="YM33" s="18"/>
      <c r="YN33" s="19">
        <f t="shared" si="94"/>
        <v>0</v>
      </c>
      <c r="YP33" s="366"/>
      <c r="YQ33" s="2"/>
      <c r="YR33" s="17"/>
      <c r="YS33" s="577"/>
      <c r="YT33" s="18"/>
      <c r="YU33" s="19">
        <f t="shared" si="95"/>
        <v>0</v>
      </c>
      <c r="YW33" s="2"/>
      <c r="YX33" s="2"/>
      <c r="YY33" s="17"/>
      <c r="YZ33" s="8"/>
      <c r="ZA33" s="18"/>
      <c r="ZB33" s="19">
        <f t="shared" si="96"/>
        <v>0</v>
      </c>
      <c r="ZD33" s="2"/>
      <c r="ZE33" s="2"/>
      <c r="ZF33" s="17"/>
      <c r="ZG33" s="8"/>
      <c r="ZH33" s="18"/>
      <c r="ZI33" s="19">
        <f t="shared" si="97"/>
        <v>0</v>
      </c>
      <c r="ZK33" s="793"/>
      <c r="ZL33" s="793"/>
      <c r="ZM33" s="794"/>
      <c r="ZN33" s="807"/>
      <c r="ZO33" s="814"/>
      <c r="ZP33" s="811">
        <f t="shared" si="98"/>
        <v>0</v>
      </c>
      <c r="ZR33" s="2"/>
      <c r="ZS33" s="2"/>
      <c r="ZT33" s="17"/>
      <c r="ZU33" s="8"/>
      <c r="ZV33" s="18"/>
      <c r="ZW33" s="19">
        <f t="shared" si="99"/>
        <v>0</v>
      </c>
      <c r="ZY33" s="2"/>
      <c r="ZZ33" s="2"/>
      <c r="AAA33" s="17"/>
      <c r="AAB33" s="8"/>
      <c r="AAC33" s="18"/>
      <c r="AAD33" s="19">
        <f t="shared" si="100"/>
        <v>0</v>
      </c>
      <c r="AAF33" s="2"/>
      <c r="AAG33" s="2"/>
      <c r="AAH33" s="17"/>
      <c r="AAI33" s="8"/>
      <c r="AAJ33" s="18"/>
      <c r="AAK33" s="19">
        <f t="shared" si="101"/>
        <v>0</v>
      </c>
      <c r="AAM33" s="368"/>
      <c r="AAN33" s="27"/>
      <c r="AAO33" s="25"/>
      <c r="AAP33" s="368"/>
      <c r="AAQ33" s="30"/>
      <c r="AAR33" s="19">
        <f t="shared" si="102"/>
        <v>55144.2</v>
      </c>
      <c r="AAT33" s="143">
        <v>41318</v>
      </c>
      <c r="AAU33" s="315" t="s">
        <v>2543</v>
      </c>
      <c r="AAV33" s="44">
        <v>1380</v>
      </c>
      <c r="AAW33" s="143">
        <v>41330</v>
      </c>
      <c r="AAX33" s="44">
        <v>1380</v>
      </c>
      <c r="AAY33" s="19">
        <f t="shared" si="103"/>
        <v>7</v>
      </c>
      <c r="ABA33" s="8"/>
      <c r="ABB33" s="2"/>
      <c r="ABC33" s="17"/>
      <c r="ABD33" s="18"/>
      <c r="ABE33" s="18"/>
      <c r="ABF33" s="19">
        <f t="shared" si="104"/>
        <v>22087</v>
      </c>
      <c r="ABH33" s="2"/>
      <c r="ABI33" s="2"/>
      <c r="ABJ33" s="17"/>
      <c r="ABK33" s="8"/>
      <c r="ABL33" s="18"/>
      <c r="ABM33" s="19">
        <f t="shared" si="105"/>
        <v>0</v>
      </c>
      <c r="ABO33" s="2"/>
      <c r="ABP33" s="2"/>
      <c r="ABQ33" s="17"/>
      <c r="ABR33" s="8"/>
      <c r="ABS33" s="18"/>
      <c r="ABT33" s="19">
        <f t="shared" si="106"/>
        <v>0</v>
      </c>
      <c r="ABV33" s="2"/>
      <c r="ABW33" s="2"/>
      <c r="ABX33" s="17"/>
      <c r="ABY33" s="8"/>
      <c r="ABZ33" s="18"/>
      <c r="ACA33" s="19">
        <f t="shared" si="107"/>
        <v>0</v>
      </c>
      <c r="ACC33" s="2"/>
      <c r="ACD33" s="2"/>
      <c r="ACE33" s="17"/>
      <c r="ACF33" s="8"/>
      <c r="ACG33" s="18"/>
      <c r="ACH33" s="19">
        <f t="shared" si="108"/>
        <v>0</v>
      </c>
      <c r="ACJ33" s="2"/>
      <c r="ACK33" s="2"/>
      <c r="ACL33" s="17"/>
      <c r="ACM33" s="8"/>
      <c r="ACN33" s="18"/>
      <c r="ACO33" s="19">
        <f t="shared" si="109"/>
        <v>0</v>
      </c>
      <c r="ACQ33" s="2"/>
      <c r="ACR33" s="2"/>
      <c r="ACS33" s="17"/>
      <c r="ACT33" s="8"/>
      <c r="ACU33" s="18"/>
      <c r="ACV33" s="19">
        <f t="shared" si="110"/>
        <v>0</v>
      </c>
      <c r="ACX33" s="2"/>
      <c r="ACY33" s="2"/>
      <c r="ACZ33" s="17"/>
      <c r="ADA33" s="8"/>
      <c r="ADB33" s="18"/>
      <c r="ADC33" s="19">
        <f t="shared" si="111"/>
        <v>0</v>
      </c>
      <c r="ADE33" s="2"/>
      <c r="ADF33" s="2"/>
      <c r="ADG33" s="17"/>
      <c r="ADH33" s="8"/>
      <c r="ADI33" s="18"/>
      <c r="ADJ33" s="19">
        <f t="shared" si="112"/>
        <v>0</v>
      </c>
      <c r="ADL33" s="8">
        <v>41316</v>
      </c>
      <c r="ADM33" s="2" t="s">
        <v>2544</v>
      </c>
      <c r="ADN33" s="17">
        <v>1478.4</v>
      </c>
      <c r="ADO33" s="8"/>
      <c r="ADP33" s="18"/>
      <c r="ADQ33" s="19">
        <f t="shared" si="113"/>
        <v>30237.3</v>
      </c>
      <c r="ADS33" s="2"/>
      <c r="ADT33" s="2"/>
      <c r="ADU33" s="17"/>
      <c r="ADV33" s="8"/>
      <c r="ADW33" s="18"/>
      <c r="ADX33" s="19">
        <f t="shared" si="114"/>
        <v>0</v>
      </c>
      <c r="ADZ33" s="2"/>
      <c r="AEA33" s="2"/>
      <c r="AEB33" s="93"/>
      <c r="AEC33" s="69"/>
      <c r="AED33" s="76"/>
      <c r="AEE33" s="19">
        <f t="shared" si="115"/>
        <v>12300.5</v>
      </c>
      <c r="AEG33" s="2"/>
      <c r="AEH33" s="2"/>
      <c r="AEI33" s="17"/>
      <c r="AEJ33" s="8"/>
      <c r="AEK33" s="18"/>
      <c r="AEL33" s="19">
        <f t="shared" si="116"/>
        <v>-209652.6</v>
      </c>
      <c r="AEN33" s="8"/>
      <c r="AEO33" s="2"/>
      <c r="AEP33" s="17"/>
      <c r="AEQ33" s="1020"/>
      <c r="AER33" s="18"/>
      <c r="AES33" s="19">
        <f t="shared" si="117"/>
        <v>0</v>
      </c>
      <c r="AEU33" s="2"/>
      <c r="AEV33" s="2"/>
      <c r="AEW33" s="17"/>
      <c r="AEX33" s="8"/>
      <c r="AEY33" s="18"/>
      <c r="AEZ33" s="19">
        <f t="shared" si="118"/>
        <v>2689.6</v>
      </c>
      <c r="AFB33" s="2"/>
      <c r="AFC33" s="2"/>
      <c r="AFD33" s="17"/>
      <c r="AFE33" s="8"/>
      <c r="AFF33" s="18"/>
      <c r="AFG33" s="19">
        <f t="shared" si="119"/>
        <v>6938</v>
      </c>
      <c r="AFI33" s="2"/>
      <c r="AFJ33" s="2"/>
      <c r="AFK33" s="17"/>
      <c r="AFL33" s="8"/>
      <c r="AFM33" s="18"/>
      <c r="AFN33" s="19">
        <f t="shared" si="120"/>
        <v>0</v>
      </c>
      <c r="AFP33" s="2"/>
      <c r="AFQ33" s="2"/>
      <c r="AFR33" s="17"/>
      <c r="AFS33" s="8"/>
      <c r="AFT33" s="18"/>
      <c r="AFU33" s="19">
        <f t="shared" si="121"/>
        <v>0</v>
      </c>
      <c r="AFW33" s="2"/>
      <c r="AFX33" s="2"/>
      <c r="AFY33" s="17"/>
      <c r="AFZ33" s="8"/>
      <c r="AGA33" s="18"/>
      <c r="AGB33" s="19">
        <f t="shared" si="122"/>
        <v>0</v>
      </c>
      <c r="AGD33" s="2"/>
      <c r="AGE33" s="2"/>
      <c r="AGF33" s="17"/>
      <c r="AGG33" s="8"/>
      <c r="AGH33" s="18"/>
      <c r="AGI33" s="19">
        <f t="shared" si="123"/>
        <v>0</v>
      </c>
      <c r="AGK33" s="368"/>
      <c r="AGL33" s="2"/>
      <c r="AGM33" s="17"/>
      <c r="AGN33" s="959"/>
      <c r="AGO33" s="848"/>
      <c r="AGP33" s="19">
        <f t="shared" si="124"/>
        <v>805</v>
      </c>
      <c r="AGR33" s="368"/>
      <c r="AGS33" s="2"/>
      <c r="AGT33" s="17"/>
      <c r="AGU33" s="8"/>
      <c r="AGV33" s="18"/>
      <c r="AGW33" s="19">
        <f t="shared" si="125"/>
        <v>0</v>
      </c>
      <c r="AGY33" s="2"/>
      <c r="AGZ33" s="2"/>
      <c r="AHA33" s="17"/>
      <c r="AHB33" s="8"/>
      <c r="AHC33" s="18"/>
      <c r="AHD33" s="19">
        <f t="shared" si="126"/>
        <v>0</v>
      </c>
      <c r="AHF33" s="2"/>
      <c r="AHG33" s="2"/>
      <c r="AHH33" s="17"/>
      <c r="AHI33" s="8"/>
      <c r="AHJ33" s="18"/>
      <c r="AHK33" s="19">
        <f t="shared" si="127"/>
        <v>0</v>
      </c>
      <c r="AHM33" s="2"/>
      <c r="AHN33" s="2"/>
      <c r="AHO33" s="17"/>
      <c r="AHP33" s="8"/>
      <c r="AHQ33" s="18"/>
      <c r="AHR33" s="19">
        <f t="shared" si="128"/>
        <v>6356.5</v>
      </c>
      <c r="AHT33" s="2"/>
      <c r="AHU33" s="2"/>
      <c r="AHV33" s="17"/>
      <c r="AHW33" s="8"/>
      <c r="AHX33" s="18"/>
      <c r="AHY33" s="19">
        <f t="shared" si="129"/>
        <v>0</v>
      </c>
      <c r="AIA33" s="2"/>
      <c r="AIB33" s="2"/>
      <c r="AIC33" s="17"/>
      <c r="AID33" s="8"/>
      <c r="AIE33" s="18"/>
      <c r="AIF33" s="19">
        <f t="shared" si="130"/>
        <v>0</v>
      </c>
      <c r="AIH33" s="2"/>
      <c r="AII33" s="2"/>
      <c r="AIJ33" s="17"/>
      <c r="AIK33" s="8"/>
      <c r="AIL33" s="18"/>
      <c r="AIM33" s="19">
        <f t="shared" si="131"/>
        <v>0</v>
      </c>
    </row>
    <row r="34" spans="1:923">
      <c r="A34" s="2"/>
      <c r="B34" s="2"/>
      <c r="C34" s="17"/>
      <c r="D34" s="8"/>
      <c r="E34" s="18"/>
      <c r="F34" s="19">
        <f t="shared" si="0"/>
        <v>6630</v>
      </c>
      <c r="H34" s="2"/>
      <c r="I34" s="2"/>
      <c r="J34" s="17"/>
      <c r="K34" s="8"/>
      <c r="L34" s="18"/>
      <c r="M34" s="19">
        <f t="shared" si="1"/>
        <v>0</v>
      </c>
      <c r="P34" s="2"/>
      <c r="Q34" s="17"/>
      <c r="R34" s="8"/>
      <c r="S34" s="18"/>
      <c r="T34" s="19">
        <f t="shared" si="2"/>
        <v>7539</v>
      </c>
      <c r="V34" s="2"/>
      <c r="W34" s="2"/>
      <c r="X34" s="17"/>
      <c r="Y34" s="8"/>
      <c r="Z34" s="18"/>
      <c r="AA34" s="19">
        <f t="shared" si="3"/>
        <v>1255</v>
      </c>
      <c r="AC34" s="2"/>
      <c r="AD34" s="2"/>
      <c r="AE34" s="17"/>
      <c r="AF34" s="8"/>
      <c r="AG34" s="18"/>
      <c r="AH34" s="19">
        <f t="shared" si="4"/>
        <v>0</v>
      </c>
      <c r="AJ34" s="69"/>
      <c r="AK34" s="2"/>
      <c r="AL34" s="17"/>
      <c r="AM34" s="8"/>
      <c r="AN34" s="18"/>
      <c r="AO34" s="19">
        <f t="shared" si="5"/>
        <v>14526.099999999999</v>
      </c>
      <c r="AQ34" s="577"/>
      <c r="AR34" s="2"/>
      <c r="AS34" s="17"/>
      <c r="AT34" s="8"/>
      <c r="AU34" s="18"/>
      <c r="AV34" s="19">
        <f t="shared" si="6"/>
        <v>24058.04</v>
      </c>
      <c r="AX34" s="2"/>
      <c r="AY34" s="2"/>
      <c r="AZ34" s="17"/>
      <c r="BA34" s="8"/>
      <c r="BB34" s="18"/>
      <c r="BC34" s="19">
        <f t="shared" si="7"/>
        <v>0</v>
      </c>
      <c r="BE34" s="575"/>
      <c r="BF34" s="27"/>
      <c r="BG34" s="25"/>
      <c r="BH34" s="143"/>
      <c r="BI34" s="30"/>
      <c r="BJ34" s="19">
        <f t="shared" si="8"/>
        <v>3954.6</v>
      </c>
      <c r="BL34" s="2"/>
      <c r="BM34" s="2"/>
      <c r="BN34" s="17"/>
      <c r="BO34" s="8"/>
      <c r="BP34" s="18"/>
      <c r="BQ34" s="19">
        <f t="shared" si="9"/>
        <v>13283.5</v>
      </c>
      <c r="BS34" s="2"/>
      <c r="BT34" s="2"/>
      <c r="BU34" s="17"/>
      <c r="BV34" s="8"/>
      <c r="BW34" s="18"/>
      <c r="BX34" s="19">
        <f t="shared" si="10"/>
        <v>0</v>
      </c>
      <c r="BZ34" s="1032"/>
      <c r="CA34" s="1033"/>
      <c r="CB34" s="1034"/>
      <c r="CC34" s="8"/>
      <c r="CD34" s="18"/>
      <c r="CE34" s="19">
        <f t="shared" si="137"/>
        <v>0</v>
      </c>
      <c r="CG34" s="8"/>
      <c r="CH34" s="2"/>
      <c r="CI34" s="17"/>
      <c r="CJ34" s="8"/>
      <c r="CK34" s="18"/>
      <c r="CL34" s="19">
        <f t="shared" si="140"/>
        <v>0</v>
      </c>
      <c r="CN34" s="8"/>
      <c r="CO34" s="2"/>
      <c r="CP34" s="17"/>
      <c r="CQ34" s="8"/>
      <c r="CR34" s="18"/>
      <c r="CS34" s="19">
        <f t="shared" si="141"/>
        <v>0</v>
      </c>
      <c r="CU34" s="8"/>
      <c r="CV34" s="2"/>
      <c r="CW34" s="17"/>
      <c r="CX34" s="8"/>
      <c r="CY34" s="18"/>
      <c r="CZ34" s="19">
        <f t="shared" si="142"/>
        <v>0</v>
      </c>
      <c r="DB34" s="143"/>
      <c r="DC34" s="27"/>
      <c r="DD34" s="44"/>
      <c r="DE34" s="54"/>
      <c r="DF34" s="347"/>
      <c r="DG34" s="19">
        <f t="shared" si="136"/>
        <v>0</v>
      </c>
      <c r="DI34" s="8"/>
      <c r="DJ34" s="2"/>
      <c r="DK34" s="17"/>
      <c r="DL34" s="1026"/>
      <c r="DM34" s="1027"/>
      <c r="DN34" s="19">
        <f t="shared" si="16"/>
        <v>0</v>
      </c>
      <c r="DP34" s="2"/>
      <c r="DQ34" s="2"/>
      <c r="DR34" s="17"/>
      <c r="DS34" s="8"/>
      <c r="DT34" s="18"/>
      <c r="DU34" s="19">
        <f t="shared" si="17"/>
        <v>1368</v>
      </c>
      <c r="DW34" s="2"/>
      <c r="DX34" s="2"/>
      <c r="DY34" s="17"/>
      <c r="DZ34" s="8"/>
      <c r="EA34" s="18"/>
      <c r="EB34" s="19">
        <f t="shared" si="18"/>
        <v>0</v>
      </c>
      <c r="ED34" s="2"/>
      <c r="EE34" s="2"/>
      <c r="EF34" s="17"/>
      <c r="EG34" s="8"/>
      <c r="EH34" s="18"/>
      <c r="EI34" s="19">
        <f t="shared" si="19"/>
        <v>0</v>
      </c>
      <c r="EK34" s="2"/>
      <c r="EL34" s="2"/>
      <c r="EM34" s="17"/>
      <c r="EN34" s="8"/>
      <c r="EO34" s="18"/>
      <c r="EP34" s="19">
        <f t="shared" si="20"/>
        <v>-8.0000000000040927E-2</v>
      </c>
      <c r="ER34" s="8"/>
      <c r="ES34" s="2"/>
      <c r="ET34" s="17"/>
      <c r="EU34" s="8"/>
      <c r="EV34" s="18"/>
      <c r="EW34" s="19">
        <f t="shared" si="21"/>
        <v>3245.9</v>
      </c>
      <c r="EY34" s="397"/>
      <c r="EZ34" s="2"/>
      <c r="FA34" s="17"/>
      <c r="FB34" s="8"/>
      <c r="FC34" s="18"/>
      <c r="FD34" s="19">
        <f t="shared" si="22"/>
        <v>0</v>
      </c>
      <c r="FF34" s="2"/>
      <c r="FG34" s="2"/>
      <c r="FH34" s="17"/>
      <c r="FI34" s="8"/>
      <c r="FJ34" s="18"/>
      <c r="FK34" s="19">
        <f t="shared" si="23"/>
        <v>5020</v>
      </c>
      <c r="FM34" s="8"/>
      <c r="FN34" s="2"/>
      <c r="FO34" s="17"/>
      <c r="FP34" s="8"/>
      <c r="FQ34" s="18"/>
      <c r="FR34" s="115">
        <f t="shared" si="24"/>
        <v>0</v>
      </c>
      <c r="FT34" s="807"/>
      <c r="FU34" s="793"/>
      <c r="FV34" s="794"/>
      <c r="FW34" s="807"/>
      <c r="FX34" s="814"/>
      <c r="FY34" s="1008">
        <f t="shared" si="25"/>
        <v>0</v>
      </c>
      <c r="GA34" s="8"/>
      <c r="GB34" s="38"/>
      <c r="GC34" s="17"/>
      <c r="GD34" s="8"/>
      <c r="GE34" s="18"/>
      <c r="GF34" s="19">
        <f t="shared" si="26"/>
        <v>0</v>
      </c>
      <c r="GH34" s="8"/>
      <c r="GI34" s="38"/>
      <c r="GJ34" s="17"/>
      <c r="GK34" s="8"/>
      <c r="GL34" s="18"/>
      <c r="GM34" s="19">
        <f t="shared" si="27"/>
        <v>0</v>
      </c>
      <c r="GO34" s="8"/>
      <c r="GP34" s="38"/>
      <c r="GQ34" s="17"/>
      <c r="GR34" s="8"/>
      <c r="GS34" s="18"/>
      <c r="GT34" s="19">
        <f t="shared" si="28"/>
        <v>0</v>
      </c>
      <c r="GV34" s="8"/>
      <c r="GW34" s="38"/>
      <c r="GX34" s="17"/>
      <c r="GY34" s="8"/>
      <c r="GZ34" s="18"/>
      <c r="HA34" s="19">
        <f t="shared" si="29"/>
        <v>0</v>
      </c>
      <c r="HC34" s="2"/>
      <c r="HD34" s="2"/>
      <c r="HE34" s="17"/>
      <c r="HF34" s="8"/>
      <c r="HG34" s="18"/>
      <c r="HH34" s="19">
        <f t="shared" si="30"/>
        <v>0</v>
      </c>
      <c r="HJ34" s="2"/>
      <c r="HK34" s="2"/>
      <c r="HL34" s="17"/>
      <c r="HM34" s="8"/>
      <c r="HN34" s="18"/>
      <c r="HO34" s="19">
        <f t="shared" si="31"/>
        <v>0</v>
      </c>
      <c r="HQ34" s="2"/>
      <c r="HR34" s="2"/>
      <c r="HS34" s="17"/>
      <c r="HT34" s="8"/>
      <c r="HU34" s="18"/>
      <c r="HV34" s="19">
        <f t="shared" si="32"/>
        <v>0</v>
      </c>
      <c r="HX34" s="2"/>
      <c r="HY34" s="2"/>
      <c r="HZ34" s="17"/>
      <c r="IA34" s="8"/>
      <c r="IB34" s="18"/>
      <c r="IC34" s="19">
        <f t="shared" si="33"/>
        <v>0</v>
      </c>
      <c r="IE34" s="366"/>
      <c r="IF34" s="2"/>
      <c r="IG34" s="17"/>
      <c r="IH34" s="8"/>
      <c r="II34" s="18"/>
      <c r="IJ34" s="19">
        <f t="shared" si="34"/>
        <v>0</v>
      </c>
      <c r="IL34" s="655"/>
      <c r="IM34" s="2"/>
      <c r="IN34" s="17"/>
      <c r="IO34" s="8"/>
      <c r="IP34" s="18"/>
      <c r="IQ34" s="19">
        <f t="shared" si="138"/>
        <v>22352.5</v>
      </c>
      <c r="IT34" s="2"/>
      <c r="IU34" s="17"/>
      <c r="IV34" s="8"/>
      <c r="IW34" s="18"/>
      <c r="IX34" s="45">
        <f t="shared" si="36"/>
        <v>0</v>
      </c>
      <c r="IZ34" s="2"/>
      <c r="JA34" s="2"/>
      <c r="JB34" s="17"/>
      <c r="JC34" s="8"/>
      <c r="JD34" s="18"/>
      <c r="JE34" s="45">
        <f t="shared" si="37"/>
        <v>0</v>
      </c>
      <c r="JG34" s="2"/>
      <c r="JH34" s="2"/>
      <c r="JI34" s="17"/>
      <c r="JJ34" s="8"/>
      <c r="JK34" s="18"/>
      <c r="JL34" s="45">
        <f t="shared" si="38"/>
        <v>0</v>
      </c>
      <c r="JN34" s="2"/>
      <c r="JO34" s="2"/>
      <c r="JP34" s="17"/>
      <c r="JQ34" s="18"/>
      <c r="JR34" s="18"/>
      <c r="JS34" s="19">
        <f t="shared" si="39"/>
        <v>0</v>
      </c>
      <c r="JU34" s="2"/>
      <c r="JV34" s="2"/>
      <c r="JW34" s="17"/>
      <c r="JX34" s="18"/>
      <c r="JY34" s="18"/>
      <c r="JZ34" s="19">
        <f t="shared" si="40"/>
        <v>0</v>
      </c>
      <c r="KB34" s="8"/>
      <c r="KC34" s="2"/>
      <c r="KD34" s="17"/>
      <c r="KE34" s="697"/>
      <c r="KF34" s="18"/>
      <c r="KG34" s="19">
        <f t="shared" si="41"/>
        <v>0</v>
      </c>
      <c r="KI34" s="8"/>
      <c r="KJ34" s="2"/>
      <c r="KK34" s="17"/>
      <c r="KL34" s="697"/>
      <c r="KM34" s="18"/>
      <c r="KN34" s="19">
        <f t="shared" si="42"/>
        <v>669.5</v>
      </c>
      <c r="KP34" s="2"/>
      <c r="KQ34" s="2"/>
      <c r="KR34" s="17"/>
      <c r="KS34" s="8"/>
      <c r="KT34" s="18"/>
      <c r="KU34" s="19">
        <f t="shared" si="43"/>
        <v>0</v>
      </c>
      <c r="KW34" s="8"/>
      <c r="KX34" s="2"/>
      <c r="KY34" s="17"/>
      <c r="KZ34" s="8"/>
      <c r="LA34" s="18"/>
      <c r="LB34" s="19">
        <f t="shared" si="44"/>
        <v>0</v>
      </c>
      <c r="LD34" s="2"/>
      <c r="LE34" s="2"/>
      <c r="LF34" s="17"/>
      <c r="LG34" s="8"/>
      <c r="LH34" s="18"/>
      <c r="LI34" s="19">
        <f t="shared" si="45"/>
        <v>0</v>
      </c>
      <c r="LK34" s="2"/>
      <c r="LL34" s="2"/>
      <c r="LM34" s="17"/>
      <c r="LN34" s="8"/>
      <c r="LO34" s="18"/>
      <c r="LP34" s="19">
        <f t="shared" si="46"/>
        <v>0</v>
      </c>
      <c r="LR34" s="2"/>
      <c r="LS34" s="2"/>
      <c r="LT34" s="17"/>
      <c r="LU34" s="8"/>
      <c r="LV34" s="18"/>
      <c r="LW34" s="19">
        <f t="shared" si="47"/>
        <v>0</v>
      </c>
      <c r="LY34" s="2"/>
      <c r="LZ34" s="145"/>
      <c r="MA34" s="17"/>
      <c r="MB34" s="8"/>
      <c r="MC34" s="18"/>
      <c r="MD34" s="19">
        <f t="shared" si="48"/>
        <v>0</v>
      </c>
      <c r="MF34" s="2"/>
      <c r="MG34" s="2"/>
      <c r="MH34" s="17"/>
      <c r="MI34" s="8"/>
      <c r="MJ34" s="18"/>
      <c r="MK34" s="19">
        <f t="shared" si="49"/>
        <v>0</v>
      </c>
      <c r="MM34" s="2"/>
      <c r="MN34" s="2"/>
      <c r="MO34" s="17"/>
      <c r="MP34" s="8"/>
      <c r="MQ34" s="18"/>
      <c r="MR34" s="19">
        <f t="shared" si="50"/>
        <v>1278</v>
      </c>
      <c r="MT34" s="2"/>
      <c r="MU34" s="2"/>
      <c r="MV34" s="17"/>
      <c r="MW34" s="8"/>
      <c r="MX34" s="18"/>
      <c r="MY34" s="19">
        <f t="shared" si="51"/>
        <v>0</v>
      </c>
      <c r="NA34" s="2"/>
      <c r="NB34" s="2"/>
      <c r="NC34" s="17"/>
      <c r="ND34" s="8"/>
      <c r="NE34" s="18"/>
      <c r="NF34" s="19">
        <f t="shared" si="52"/>
        <v>0</v>
      </c>
      <c r="NH34" s="366"/>
      <c r="NI34" s="2"/>
      <c r="NJ34" s="17"/>
      <c r="NK34" s="366"/>
      <c r="NL34" s="18"/>
      <c r="NM34" s="19">
        <f t="shared" si="53"/>
        <v>0</v>
      </c>
      <c r="NO34" s="577"/>
      <c r="NP34" s="2"/>
      <c r="NQ34" s="17"/>
      <c r="NR34" s="8"/>
      <c r="NS34" s="18"/>
      <c r="NT34" s="19">
        <f t="shared" si="54"/>
        <v>0</v>
      </c>
      <c r="NV34" s="8"/>
      <c r="NW34" s="2"/>
      <c r="NX34" s="17"/>
      <c r="NY34" s="8"/>
      <c r="NZ34" s="18"/>
      <c r="OA34" s="19">
        <f t="shared" si="55"/>
        <v>1712</v>
      </c>
      <c r="OC34" s="2"/>
      <c r="OD34" s="2"/>
      <c r="OE34" s="17"/>
      <c r="OF34" s="8"/>
      <c r="OG34" s="18"/>
      <c r="OH34" s="19">
        <f t="shared" si="56"/>
        <v>0</v>
      </c>
      <c r="OJ34" s="2"/>
      <c r="OK34" s="2"/>
      <c r="OL34" s="17"/>
      <c r="OM34" s="8"/>
      <c r="ON34" s="18"/>
      <c r="OO34" s="19">
        <f t="shared" si="57"/>
        <v>0</v>
      </c>
      <c r="OQ34" s="2"/>
      <c r="OR34" s="2"/>
      <c r="OS34" s="17"/>
      <c r="OT34" s="8"/>
      <c r="OU34" s="18"/>
      <c r="OV34" s="19">
        <f t="shared" si="58"/>
        <v>0</v>
      </c>
      <c r="OX34" s="2"/>
      <c r="OY34" s="2"/>
      <c r="OZ34" s="17"/>
      <c r="PA34" s="8"/>
      <c r="PB34" s="18"/>
      <c r="PC34" s="19">
        <f t="shared" si="59"/>
        <v>0</v>
      </c>
      <c r="PE34" s="8"/>
      <c r="PF34" s="145"/>
      <c r="PG34" s="17"/>
      <c r="PH34" s="8"/>
      <c r="PI34" s="18"/>
      <c r="PJ34" s="19">
        <f t="shared" si="60"/>
        <v>0</v>
      </c>
      <c r="PO34" s="1022"/>
      <c r="PP34" s="30"/>
      <c r="PQ34" s="45">
        <f t="shared" si="61"/>
        <v>22956.84</v>
      </c>
      <c r="PS34" s="2"/>
      <c r="PT34" s="2"/>
      <c r="PU34" s="17"/>
      <c r="PV34" s="8"/>
      <c r="PW34" s="18"/>
      <c r="PX34" s="19">
        <f t="shared" si="62"/>
        <v>0</v>
      </c>
      <c r="PZ34" s="577"/>
      <c r="QA34" s="145"/>
      <c r="QB34" s="17"/>
      <c r="QC34" s="8"/>
      <c r="QD34" s="18"/>
      <c r="QE34" s="19">
        <f t="shared" si="63"/>
        <v>0</v>
      </c>
      <c r="QG34" s="2"/>
      <c r="QH34" s="2"/>
      <c r="QI34" s="17"/>
      <c r="QJ34" s="8"/>
      <c r="QK34" s="18"/>
      <c r="QL34" s="19">
        <f t="shared" si="144"/>
        <v>0</v>
      </c>
      <c r="QN34" s="2"/>
      <c r="QO34" s="2"/>
      <c r="QP34" s="17"/>
      <c r="QQ34" s="8"/>
      <c r="QR34" s="18"/>
      <c r="QS34" s="19">
        <f t="shared" si="65"/>
        <v>0</v>
      </c>
      <c r="QU34" s="2"/>
      <c r="QV34" s="2"/>
      <c r="QW34" s="17"/>
      <c r="QX34" s="8"/>
      <c r="QY34" s="18"/>
      <c r="QZ34" s="19">
        <f t="shared" si="66"/>
        <v>0</v>
      </c>
      <c r="RB34" s="2"/>
      <c r="RC34" s="2"/>
      <c r="RD34" s="17"/>
      <c r="RE34" s="8"/>
      <c r="RF34" s="18"/>
      <c r="RG34" s="19">
        <f t="shared" si="67"/>
        <v>0</v>
      </c>
      <c r="RI34" s="793"/>
      <c r="RJ34" s="793"/>
      <c r="RK34" s="794"/>
      <c r="RL34" s="807"/>
      <c r="RM34" s="814"/>
      <c r="RN34" s="811">
        <f t="shared" si="68"/>
        <v>0</v>
      </c>
      <c r="RP34" s="2"/>
      <c r="RQ34" s="2"/>
      <c r="RR34" s="17"/>
      <c r="RS34" s="8"/>
      <c r="RT34" s="18"/>
      <c r="RU34" s="19">
        <f t="shared" si="69"/>
        <v>0</v>
      </c>
      <c r="RW34" s="8">
        <v>41329</v>
      </c>
      <c r="RX34" s="2" t="s">
        <v>2545</v>
      </c>
      <c r="RY34" s="17">
        <v>5155.5</v>
      </c>
      <c r="RZ34" s="8">
        <v>41330</v>
      </c>
      <c r="SA34" s="18">
        <v>5155.5</v>
      </c>
      <c r="SB34" s="19">
        <f t="shared" si="70"/>
        <v>0</v>
      </c>
      <c r="SD34" s="366"/>
      <c r="SE34" s="2"/>
      <c r="SF34" s="17"/>
      <c r="SH34" s="18"/>
      <c r="SI34" s="45">
        <f t="shared" si="71"/>
        <v>0</v>
      </c>
      <c r="SK34" s="2"/>
      <c r="SL34" s="2"/>
      <c r="SM34" s="17"/>
      <c r="SN34" s="8"/>
      <c r="SO34" s="18"/>
      <c r="SP34" s="19">
        <f t="shared" si="72"/>
        <v>1125.5</v>
      </c>
      <c r="SR34" s="2"/>
      <c r="SS34" s="2"/>
      <c r="ST34" s="17"/>
      <c r="SU34" s="8"/>
      <c r="SV34" s="18"/>
      <c r="SW34" s="19">
        <f t="shared" si="73"/>
        <v>0</v>
      </c>
      <c r="SY34" s="2"/>
      <c r="SZ34" s="2"/>
      <c r="TA34" s="17"/>
      <c r="TB34" s="8"/>
      <c r="TC34" s="18"/>
      <c r="TD34" s="19">
        <f t="shared" si="74"/>
        <v>19638</v>
      </c>
      <c r="TF34" s="2"/>
      <c r="TG34" s="2"/>
      <c r="TH34" s="17"/>
      <c r="TI34" s="8"/>
      <c r="TJ34" s="18"/>
      <c r="TK34" s="19">
        <f t="shared" si="75"/>
        <v>0</v>
      </c>
      <c r="TM34" s="143"/>
      <c r="TN34" s="78"/>
      <c r="TO34" s="30"/>
      <c r="TP34" s="143"/>
      <c r="TQ34" s="30"/>
      <c r="TR34" s="19">
        <f t="shared" si="76"/>
        <v>160</v>
      </c>
      <c r="TT34" s="143"/>
      <c r="TU34" s="78"/>
      <c r="TV34" s="30"/>
      <c r="TW34" s="143"/>
      <c r="TX34" s="30"/>
      <c r="TY34" s="19">
        <f t="shared" si="77"/>
        <v>0</v>
      </c>
      <c r="UA34" s="2"/>
      <c r="UB34" s="2"/>
      <c r="UC34" s="17"/>
      <c r="UD34" s="8"/>
      <c r="UE34" s="18"/>
      <c r="UF34" s="19">
        <f t="shared" si="78"/>
        <v>0</v>
      </c>
      <c r="UH34" s="2"/>
      <c r="UI34" s="2"/>
      <c r="UJ34" s="17"/>
      <c r="UK34" s="8"/>
      <c r="UL34" s="18"/>
      <c r="UM34" s="19">
        <f t="shared" si="79"/>
        <v>0</v>
      </c>
      <c r="UO34" s="2"/>
      <c r="UP34" s="2"/>
      <c r="UQ34" s="17"/>
      <c r="UR34" s="8"/>
      <c r="US34" s="18"/>
      <c r="UT34" s="19">
        <f t="shared" si="80"/>
        <v>7013</v>
      </c>
      <c r="UV34" s="2"/>
      <c r="UW34" s="2"/>
      <c r="UX34" s="17"/>
      <c r="UY34" s="8"/>
      <c r="UZ34" s="18"/>
      <c r="VA34" s="19">
        <f t="shared" si="81"/>
        <v>0</v>
      </c>
      <c r="VC34" s="2"/>
      <c r="VD34" s="2"/>
      <c r="VE34" s="17"/>
      <c r="VF34" s="8"/>
      <c r="VG34" s="18"/>
      <c r="VH34" s="19">
        <f t="shared" si="82"/>
        <v>0</v>
      </c>
      <c r="VJ34" s="368"/>
      <c r="VK34" s="27"/>
      <c r="VL34" s="25"/>
      <c r="VM34" s="368"/>
      <c r="VN34" s="30"/>
      <c r="VO34" s="19">
        <f t="shared" si="83"/>
        <v>-0.1999999999998181</v>
      </c>
      <c r="VQ34" s="2"/>
      <c r="VR34" s="2"/>
      <c r="VS34" s="17"/>
      <c r="VT34" s="8"/>
      <c r="VU34" s="18"/>
      <c r="VV34" s="19">
        <f t="shared" si="84"/>
        <v>0</v>
      </c>
      <c r="VZ34" s="17"/>
      <c r="WA34" s="8"/>
      <c r="WB34" s="18"/>
      <c r="WC34" s="45">
        <f t="shared" si="85"/>
        <v>0</v>
      </c>
      <c r="WE34" s="2"/>
      <c r="WF34" s="2"/>
      <c r="WG34" s="17"/>
      <c r="WH34" s="8"/>
      <c r="WI34" s="18"/>
      <c r="WJ34" s="19">
        <f t="shared" si="86"/>
        <v>0</v>
      </c>
      <c r="WL34" s="2"/>
      <c r="WM34" s="2"/>
      <c r="WN34" s="17"/>
      <c r="WO34" s="8"/>
      <c r="WP34" s="18"/>
      <c r="WQ34" s="19">
        <f t="shared" si="87"/>
        <v>0</v>
      </c>
      <c r="WS34" s="2"/>
      <c r="WT34" s="2"/>
      <c r="WU34" s="17"/>
      <c r="WV34" s="8"/>
      <c r="WW34" s="18"/>
      <c r="WX34" s="19">
        <f t="shared" si="143"/>
        <v>0</v>
      </c>
      <c r="WZ34" s="2"/>
      <c r="XA34" s="2"/>
      <c r="XB34" s="17"/>
      <c r="XC34" s="8"/>
      <c r="XD34" s="18"/>
      <c r="XE34" s="19">
        <f t="shared" si="89"/>
        <v>0</v>
      </c>
      <c r="XG34" s="2"/>
      <c r="XH34" s="2"/>
      <c r="XI34" s="17"/>
      <c r="XJ34" s="8"/>
      <c r="XK34" s="18"/>
      <c r="XL34" s="19">
        <f t="shared" si="139"/>
        <v>0</v>
      </c>
      <c r="XN34" s="2"/>
      <c r="XO34" s="2"/>
      <c r="XP34" s="17"/>
      <c r="XQ34" s="8"/>
      <c r="XR34" s="18"/>
      <c r="XS34" s="19">
        <f t="shared" si="91"/>
        <v>0</v>
      </c>
      <c r="XU34" s="2"/>
      <c r="XV34" s="2"/>
      <c r="XW34" s="17"/>
      <c r="XX34" s="8"/>
      <c r="XY34" s="18"/>
      <c r="XZ34" s="19">
        <f t="shared" si="92"/>
        <v>0</v>
      </c>
      <c r="YB34" s="577">
        <v>41332</v>
      </c>
      <c r="YC34" s="2" t="s">
        <v>2546</v>
      </c>
      <c r="YD34" s="17">
        <v>5771.5</v>
      </c>
      <c r="YE34" s="577">
        <v>41332</v>
      </c>
      <c r="YF34" s="18">
        <v>5771.5</v>
      </c>
      <c r="YG34" s="19">
        <f t="shared" si="93"/>
        <v>5626</v>
      </c>
      <c r="YI34" s="577"/>
      <c r="YK34" s="17"/>
      <c r="YL34" s="366"/>
      <c r="YM34" s="18"/>
      <c r="YN34" s="19">
        <f t="shared" si="94"/>
        <v>0</v>
      </c>
      <c r="YP34" s="366"/>
      <c r="YQ34" s="2"/>
      <c r="YR34" s="17"/>
      <c r="YS34" s="577"/>
      <c r="YT34" s="18"/>
      <c r="YU34" s="19">
        <f t="shared" si="95"/>
        <v>0</v>
      </c>
      <c r="YW34" s="2"/>
      <c r="YX34" s="2"/>
      <c r="YY34" s="17"/>
      <c r="YZ34" s="8"/>
      <c r="ZA34" s="18"/>
      <c r="ZB34" s="19">
        <f t="shared" si="96"/>
        <v>0</v>
      </c>
      <c r="ZD34" s="2"/>
      <c r="ZE34" s="2"/>
      <c r="ZF34" s="17"/>
      <c r="ZG34" s="8"/>
      <c r="ZH34" s="18"/>
      <c r="ZI34" s="19">
        <f t="shared" si="97"/>
        <v>0</v>
      </c>
      <c r="ZK34" s="793"/>
      <c r="ZL34" s="793"/>
      <c r="ZM34" s="794"/>
      <c r="ZN34" s="807"/>
      <c r="ZO34" s="814"/>
      <c r="ZP34" s="811">
        <f t="shared" si="98"/>
        <v>0</v>
      </c>
      <c r="ZR34" s="2"/>
      <c r="ZS34" s="2"/>
      <c r="ZT34" s="17"/>
      <c r="ZU34" s="8"/>
      <c r="ZV34" s="18"/>
      <c r="ZW34" s="19">
        <f t="shared" si="99"/>
        <v>0</v>
      </c>
      <c r="ZY34" s="2"/>
      <c r="ZZ34" s="2"/>
      <c r="AAA34" s="17"/>
      <c r="AAB34" s="8"/>
      <c r="AAC34" s="18"/>
      <c r="AAD34" s="19">
        <f t="shared" si="100"/>
        <v>0</v>
      </c>
      <c r="AAF34" s="2"/>
      <c r="AAG34" s="2"/>
      <c r="AAH34" s="17"/>
      <c r="AAI34" s="8"/>
      <c r="AAJ34" s="18"/>
      <c r="AAK34" s="19">
        <f t="shared" si="101"/>
        <v>0</v>
      </c>
      <c r="AAM34" s="368"/>
      <c r="AAN34" s="27"/>
      <c r="AAO34" s="25"/>
      <c r="AAP34" s="386"/>
      <c r="AAQ34" s="30"/>
      <c r="AAR34" s="19">
        <f t="shared" si="102"/>
        <v>55144.2</v>
      </c>
      <c r="AAT34" s="143">
        <v>41319</v>
      </c>
      <c r="AAU34" s="315" t="s">
        <v>2547</v>
      </c>
      <c r="AAV34" s="44">
        <v>2760</v>
      </c>
      <c r="AAW34" s="143">
        <v>41330</v>
      </c>
      <c r="AAX34" s="44">
        <v>2760</v>
      </c>
      <c r="AAY34" s="19">
        <f t="shared" si="103"/>
        <v>7</v>
      </c>
      <c r="ABA34" s="8"/>
      <c r="ABB34" s="2"/>
      <c r="ABC34" s="17"/>
      <c r="ABD34" s="18"/>
      <c r="ABE34" s="18"/>
      <c r="ABF34" s="19">
        <f t="shared" si="104"/>
        <v>22087</v>
      </c>
      <c r="ABH34" s="2"/>
      <c r="ABI34" s="2"/>
      <c r="ABJ34" s="17"/>
      <c r="ABK34" s="8"/>
      <c r="ABL34" s="18"/>
      <c r="ABM34" s="19">
        <f t="shared" si="105"/>
        <v>0</v>
      </c>
      <c r="ABO34" s="2"/>
      <c r="ABP34" s="2"/>
      <c r="ABQ34" s="17"/>
      <c r="ABR34" s="8"/>
      <c r="ABS34" s="18"/>
      <c r="ABT34" s="19">
        <f t="shared" si="106"/>
        <v>0</v>
      </c>
      <c r="ABV34" s="2"/>
      <c r="ABW34" s="2"/>
      <c r="ABX34" s="17"/>
      <c r="ABY34" s="8"/>
      <c r="ABZ34" s="18"/>
      <c r="ACA34" s="19">
        <f t="shared" si="107"/>
        <v>0</v>
      </c>
      <c r="ACC34" s="2"/>
      <c r="ACD34" s="2"/>
      <c r="ACE34" s="17"/>
      <c r="ACF34" s="8"/>
      <c r="ACG34" s="18"/>
      <c r="ACH34" s="19">
        <f t="shared" si="108"/>
        <v>0</v>
      </c>
      <c r="ACJ34" s="2"/>
      <c r="ACK34" s="2"/>
      <c r="ACL34" s="17"/>
      <c r="ACM34" s="8"/>
      <c r="ACN34" s="18"/>
      <c r="ACO34" s="19">
        <f t="shared" si="109"/>
        <v>0</v>
      </c>
      <c r="ACQ34" s="2"/>
      <c r="ACR34" s="2"/>
      <c r="ACS34" s="17"/>
      <c r="ACT34" s="8"/>
      <c r="ACU34" s="18"/>
      <c r="ACV34" s="19">
        <f t="shared" si="110"/>
        <v>0</v>
      </c>
      <c r="ACX34" s="2"/>
      <c r="ACY34" s="2"/>
      <c r="ACZ34" s="17"/>
      <c r="ADA34" s="8"/>
      <c r="ADB34" s="18"/>
      <c r="ADC34" s="19">
        <f t="shared" si="111"/>
        <v>0</v>
      </c>
      <c r="ADE34" s="2"/>
      <c r="ADF34" s="2"/>
      <c r="ADG34" s="17"/>
      <c r="ADH34" s="8"/>
      <c r="ADI34" s="18"/>
      <c r="ADJ34" s="19">
        <f t="shared" si="112"/>
        <v>0</v>
      </c>
      <c r="ADL34" s="8">
        <v>41317</v>
      </c>
      <c r="ADM34" s="2" t="s">
        <v>2548</v>
      </c>
      <c r="ADN34" s="17">
        <v>1866</v>
      </c>
      <c r="ADO34" s="8"/>
      <c r="ADP34" s="18"/>
      <c r="ADQ34" s="19">
        <f t="shared" si="113"/>
        <v>32103.3</v>
      </c>
      <c r="ADS34" s="2"/>
      <c r="ADT34" s="2"/>
      <c r="ADU34" s="17"/>
      <c r="ADV34" s="8"/>
      <c r="ADW34" s="18"/>
      <c r="ADX34" s="19">
        <f t="shared" si="114"/>
        <v>0</v>
      </c>
      <c r="ADZ34" s="2"/>
      <c r="AEA34" s="2"/>
      <c r="AEB34" s="93"/>
      <c r="AEC34" s="1035"/>
      <c r="AED34" s="76"/>
      <c r="AEE34" s="19">
        <f t="shared" si="115"/>
        <v>12300.5</v>
      </c>
      <c r="AEG34" s="2"/>
      <c r="AEH34" s="2"/>
      <c r="AEI34" s="17"/>
      <c r="AEJ34" s="8"/>
      <c r="AEK34" s="18"/>
      <c r="AEL34" s="19">
        <f t="shared" si="116"/>
        <v>-209652.6</v>
      </c>
      <c r="AEN34" s="8"/>
      <c r="AEO34" s="2"/>
      <c r="AEP34" s="17"/>
      <c r="AEQ34" s="1020"/>
      <c r="AER34" s="18"/>
      <c r="AES34" s="19">
        <f t="shared" si="117"/>
        <v>0</v>
      </c>
      <c r="AEU34" s="2"/>
      <c r="AEV34" s="2"/>
      <c r="AEW34" s="17"/>
      <c r="AEX34" s="8"/>
      <c r="AEY34" s="18"/>
      <c r="AEZ34" s="19">
        <f t="shared" si="118"/>
        <v>2689.6</v>
      </c>
      <c r="AFB34" s="2"/>
      <c r="AFC34" s="2"/>
      <c r="AFD34" s="17"/>
      <c r="AFE34" s="8"/>
      <c r="AFF34" s="18"/>
      <c r="AFG34" s="19">
        <f t="shared" si="119"/>
        <v>6938</v>
      </c>
      <c r="AFI34" s="2"/>
      <c r="AFJ34" s="2"/>
      <c r="AFK34" s="17"/>
      <c r="AFL34" s="8"/>
      <c r="AFM34" s="18"/>
      <c r="AFN34" s="19">
        <f t="shared" si="120"/>
        <v>0</v>
      </c>
      <c r="AFP34" s="2"/>
      <c r="AFQ34" s="2"/>
      <c r="AFR34" s="17"/>
      <c r="AFS34" s="8"/>
      <c r="AFT34" s="18"/>
      <c r="AFU34" s="19">
        <f t="shared" si="121"/>
        <v>0</v>
      </c>
      <c r="AFW34" s="2"/>
      <c r="AFX34" s="2"/>
      <c r="AFY34" s="17"/>
      <c r="AFZ34" s="8"/>
      <c r="AGA34" s="18"/>
      <c r="AGB34" s="19">
        <f t="shared" si="122"/>
        <v>0</v>
      </c>
      <c r="AGD34" s="2"/>
      <c r="AGE34" s="2"/>
      <c r="AGF34" s="17"/>
      <c r="AGG34" s="8"/>
      <c r="AGH34" s="18"/>
      <c r="AGI34" s="19">
        <f t="shared" si="123"/>
        <v>0</v>
      </c>
      <c r="AGK34" s="368"/>
      <c r="AGL34" s="2"/>
      <c r="AGM34" s="17"/>
      <c r="AGN34" s="959"/>
      <c r="AGO34" s="848"/>
      <c r="AGP34" s="19">
        <f t="shared" si="124"/>
        <v>805</v>
      </c>
      <c r="AGR34" s="368"/>
      <c r="AGS34" s="2"/>
      <c r="AGT34" s="17"/>
      <c r="AGU34" s="8"/>
      <c r="AGV34" s="18"/>
      <c r="AGW34" s="19">
        <f t="shared" si="125"/>
        <v>0</v>
      </c>
      <c r="AGY34" s="2"/>
      <c r="AGZ34" s="2"/>
      <c r="AHA34" s="17"/>
      <c r="AHB34" s="8"/>
      <c r="AHC34" s="18"/>
      <c r="AHD34" s="19">
        <f t="shared" si="126"/>
        <v>0</v>
      </c>
      <c r="AHF34" s="2"/>
      <c r="AHG34" s="2"/>
      <c r="AHH34" s="17"/>
      <c r="AHI34" s="8"/>
      <c r="AHJ34" s="18"/>
      <c r="AHK34" s="19">
        <f t="shared" si="127"/>
        <v>0</v>
      </c>
      <c r="AHM34" s="2"/>
      <c r="AHN34" s="2"/>
      <c r="AHO34" s="17"/>
      <c r="AHP34" s="8"/>
      <c r="AHQ34" s="18"/>
      <c r="AHR34" s="19">
        <f t="shared" si="128"/>
        <v>6356.5</v>
      </c>
      <c r="AHT34" s="2"/>
      <c r="AHU34" s="2"/>
      <c r="AHV34" s="17"/>
      <c r="AHW34" s="8"/>
      <c r="AHX34" s="18"/>
      <c r="AHY34" s="19">
        <f t="shared" si="129"/>
        <v>0</v>
      </c>
      <c r="AIA34" s="2"/>
      <c r="AIB34" s="2"/>
      <c r="AIC34" s="17"/>
      <c r="AID34" s="8"/>
      <c r="AIE34" s="18"/>
      <c r="AIF34" s="19">
        <f t="shared" si="130"/>
        <v>0</v>
      </c>
      <c r="AIH34" s="2"/>
      <c r="AII34" s="2"/>
      <c r="AIJ34" s="17"/>
      <c r="AIK34" s="8"/>
      <c r="AIL34" s="18"/>
      <c r="AIM34" s="19">
        <f t="shared" si="131"/>
        <v>0</v>
      </c>
    </row>
    <row r="35" spans="1:923">
      <c r="A35" s="2"/>
      <c r="B35" s="2"/>
      <c r="C35" s="17"/>
      <c r="D35" s="8"/>
      <c r="E35" s="18"/>
      <c r="F35" s="19">
        <f t="shared" si="0"/>
        <v>6630</v>
      </c>
      <c r="H35" s="2"/>
      <c r="I35" s="2"/>
      <c r="J35" s="17"/>
      <c r="K35" s="8"/>
      <c r="L35" s="18"/>
      <c r="M35" s="19">
        <f t="shared" si="1"/>
        <v>0</v>
      </c>
      <c r="P35" s="2"/>
      <c r="Q35" s="17"/>
      <c r="R35" s="8"/>
      <c r="S35" s="18"/>
      <c r="T35" s="19">
        <f t="shared" si="2"/>
        <v>7539</v>
      </c>
      <c r="V35" s="2"/>
      <c r="W35" s="2"/>
      <c r="X35" s="17"/>
      <c r="Y35" s="8"/>
      <c r="Z35" s="18"/>
      <c r="AA35" s="19">
        <f t="shared" si="3"/>
        <v>1255</v>
      </c>
      <c r="AC35" s="2"/>
      <c r="AD35" s="2"/>
      <c r="AE35" s="17"/>
      <c r="AF35" s="8"/>
      <c r="AG35" s="18"/>
      <c r="AH35" s="19">
        <f t="shared" si="4"/>
        <v>0</v>
      </c>
      <c r="AJ35" s="69"/>
      <c r="AK35" s="2"/>
      <c r="AL35" s="17"/>
      <c r="AM35" s="8"/>
      <c r="AN35" s="18"/>
      <c r="AO35" s="19">
        <f t="shared" si="5"/>
        <v>14526.099999999999</v>
      </c>
      <c r="AQ35" s="577"/>
      <c r="AR35" s="2"/>
      <c r="AS35" s="17"/>
      <c r="AT35" s="8"/>
      <c r="AU35" s="18"/>
      <c r="AV35" s="19">
        <f t="shared" si="6"/>
        <v>24058.04</v>
      </c>
      <c r="AX35" s="2"/>
      <c r="AY35" s="2"/>
      <c r="AZ35" s="17"/>
      <c r="BA35" s="8"/>
      <c r="BB35" s="18"/>
      <c r="BC35" s="19">
        <f t="shared" si="7"/>
        <v>0</v>
      </c>
      <c r="BE35" s="577"/>
      <c r="BF35" s="2"/>
      <c r="BG35" s="17"/>
      <c r="BH35" s="8"/>
      <c r="BI35" s="18"/>
      <c r="BJ35" s="19">
        <f t="shared" si="8"/>
        <v>3954.6</v>
      </c>
      <c r="BL35" s="2"/>
      <c r="BM35" s="2"/>
      <c r="BN35" s="17"/>
      <c r="BO35" s="8"/>
      <c r="BP35" s="18"/>
      <c r="BQ35" s="19">
        <f t="shared" si="9"/>
        <v>13283.5</v>
      </c>
      <c r="BS35" s="2"/>
      <c r="BT35" s="2"/>
      <c r="BU35" s="17"/>
      <c r="BV35" s="8"/>
      <c r="BW35" s="18"/>
      <c r="BX35" s="19">
        <f t="shared" si="10"/>
        <v>0</v>
      </c>
      <c r="BZ35" s="1032"/>
      <c r="CA35" s="1033"/>
      <c r="CB35" s="1034"/>
      <c r="CC35" s="8"/>
      <c r="CD35" s="18"/>
      <c r="CE35" s="19">
        <f t="shared" si="137"/>
        <v>0</v>
      </c>
      <c r="CG35" s="8"/>
      <c r="CH35" s="2"/>
      <c r="CI35" s="17"/>
      <c r="CJ35" s="8"/>
      <c r="CK35" s="18"/>
      <c r="CL35" s="19">
        <f t="shared" si="140"/>
        <v>0</v>
      </c>
      <c r="CN35" s="8"/>
      <c r="CO35" s="2"/>
      <c r="CP35" s="17"/>
      <c r="CQ35" s="8"/>
      <c r="CR35" s="18"/>
      <c r="CS35" s="19">
        <f t="shared" si="141"/>
        <v>0</v>
      </c>
      <c r="CU35" s="8"/>
      <c r="CV35" s="2"/>
      <c r="CW35" s="17"/>
      <c r="CX35" s="8"/>
      <c r="CY35" s="18"/>
      <c r="CZ35" s="19">
        <f t="shared" si="142"/>
        <v>0</v>
      </c>
      <c r="DB35" s="143"/>
      <c r="DC35" s="27"/>
      <c r="DD35" s="44"/>
      <c r="DE35" s="386"/>
      <c r="DF35" s="347"/>
      <c r="DG35" s="19">
        <f t="shared" si="136"/>
        <v>0</v>
      </c>
      <c r="DI35" s="8"/>
      <c r="DJ35" s="2"/>
      <c r="DK35" s="17"/>
      <c r="DL35" s="1026"/>
      <c r="DM35" s="1027"/>
      <c r="DN35" s="19">
        <f t="shared" si="16"/>
        <v>0</v>
      </c>
      <c r="DP35" s="2"/>
      <c r="DQ35" s="2"/>
      <c r="DR35" s="17"/>
      <c r="DS35" s="8"/>
      <c r="DT35" s="18"/>
      <c r="DU35" s="19">
        <f t="shared" si="17"/>
        <v>1368</v>
      </c>
      <c r="DW35" s="2"/>
      <c r="DX35" s="2"/>
      <c r="DY35" s="17"/>
      <c r="DZ35" s="8"/>
      <c r="EA35" s="18"/>
      <c r="EB35" s="19">
        <f t="shared" si="18"/>
        <v>0</v>
      </c>
      <c r="ED35" s="2"/>
      <c r="EE35" s="2"/>
      <c r="EF35" s="17"/>
      <c r="EG35" s="8"/>
      <c r="EH35" s="18"/>
      <c r="EI35" s="19">
        <f t="shared" si="19"/>
        <v>0</v>
      </c>
      <c r="EK35" s="2"/>
      <c r="EL35" s="2"/>
      <c r="EM35" s="17"/>
      <c r="EN35" s="8"/>
      <c r="EO35" s="18"/>
      <c r="EP35" s="19">
        <f t="shared" si="20"/>
        <v>-8.0000000000040927E-2</v>
      </c>
      <c r="ER35" s="8"/>
      <c r="ES35" s="2"/>
      <c r="ET35" s="17"/>
      <c r="EU35" s="8"/>
      <c r="EV35" s="18"/>
      <c r="EW35" s="19">
        <f t="shared" si="21"/>
        <v>3245.9</v>
      </c>
      <c r="EY35" s="397"/>
      <c r="EZ35" s="2"/>
      <c r="FA35" s="17"/>
      <c r="FB35" s="8"/>
      <c r="FC35" s="18"/>
      <c r="FD35" s="19">
        <f t="shared" si="22"/>
        <v>0</v>
      </c>
      <c r="FF35" s="2"/>
      <c r="FG35" s="2"/>
      <c r="FH35" s="17"/>
      <c r="FI35" s="8"/>
      <c r="FJ35" s="18"/>
      <c r="FK35" s="19">
        <f t="shared" si="23"/>
        <v>5020</v>
      </c>
      <c r="FM35" s="8"/>
      <c r="FN35" s="2"/>
      <c r="FO35" s="17"/>
      <c r="FP35" s="8"/>
      <c r="FQ35" s="18"/>
      <c r="FR35" s="115">
        <f t="shared" si="24"/>
        <v>0</v>
      </c>
      <c r="FT35" s="807"/>
      <c r="FU35" s="793"/>
      <c r="FV35" s="794"/>
      <c r="FW35" s="807"/>
      <c r="FX35" s="814"/>
      <c r="FY35" s="1008">
        <f t="shared" si="25"/>
        <v>0</v>
      </c>
      <c r="GA35" s="8"/>
      <c r="GB35" s="38"/>
      <c r="GC35" s="17"/>
      <c r="GD35" s="8"/>
      <c r="GE35" s="18"/>
      <c r="GF35" s="19">
        <f t="shared" si="26"/>
        <v>0</v>
      </c>
      <c r="GH35" s="8"/>
      <c r="GI35" s="38"/>
      <c r="GJ35" s="17"/>
      <c r="GK35" s="8"/>
      <c r="GL35" s="18"/>
      <c r="GM35" s="19">
        <f t="shared" si="27"/>
        <v>0</v>
      </c>
      <c r="GO35" s="8"/>
      <c r="GP35" s="38"/>
      <c r="GQ35" s="17"/>
      <c r="GR35" s="8"/>
      <c r="GS35" s="18"/>
      <c r="GT35" s="19">
        <f t="shared" si="28"/>
        <v>0</v>
      </c>
      <c r="GV35" s="8"/>
      <c r="GW35" s="38"/>
      <c r="GX35" s="17"/>
      <c r="GY35" s="8"/>
      <c r="GZ35" s="18"/>
      <c r="HA35" s="19">
        <f t="shared" si="29"/>
        <v>0</v>
      </c>
      <c r="HC35" s="2"/>
      <c r="HD35" s="2"/>
      <c r="HE35" s="17"/>
      <c r="HF35" s="8"/>
      <c r="HG35" s="18"/>
      <c r="HH35" s="19">
        <f t="shared" si="30"/>
        <v>0</v>
      </c>
      <c r="HJ35" s="2"/>
      <c r="HK35" s="2"/>
      <c r="HL35" s="17"/>
      <c r="HM35" s="8"/>
      <c r="HN35" s="18"/>
      <c r="HO35" s="19">
        <f t="shared" si="31"/>
        <v>0</v>
      </c>
      <c r="HQ35" s="2"/>
      <c r="HR35" s="2"/>
      <c r="HS35" s="17"/>
      <c r="HT35" s="8"/>
      <c r="HU35" s="18"/>
      <c r="HV35" s="19">
        <f t="shared" si="32"/>
        <v>0</v>
      </c>
      <c r="HX35" s="2"/>
      <c r="HY35" s="2"/>
      <c r="HZ35" s="17"/>
      <c r="IA35" s="8"/>
      <c r="IB35" s="18"/>
      <c r="IC35" s="19">
        <f t="shared" si="33"/>
        <v>0</v>
      </c>
      <c r="IE35" s="366"/>
      <c r="IF35" s="2"/>
      <c r="IG35" s="17"/>
      <c r="IH35" s="8"/>
      <c r="II35" s="18"/>
      <c r="IJ35" s="19">
        <f t="shared" si="34"/>
        <v>0</v>
      </c>
      <c r="IL35" s="655"/>
      <c r="IM35" s="2"/>
      <c r="IN35" s="17"/>
      <c r="IO35" s="8"/>
      <c r="IP35" s="18"/>
      <c r="IQ35" s="19">
        <f t="shared" si="138"/>
        <v>22352.5</v>
      </c>
      <c r="IT35" s="2"/>
      <c r="IU35" s="17"/>
      <c r="IV35" s="8"/>
      <c r="IW35" s="18"/>
      <c r="IX35" s="45">
        <f t="shared" si="36"/>
        <v>0</v>
      </c>
      <c r="IZ35" s="2"/>
      <c r="JA35" s="2"/>
      <c r="JB35" s="17"/>
      <c r="JC35" s="8"/>
      <c r="JD35" s="18"/>
      <c r="JE35" s="45">
        <f t="shared" si="37"/>
        <v>0</v>
      </c>
      <c r="JG35" s="2"/>
      <c r="JH35" s="2"/>
      <c r="JI35" s="17"/>
      <c r="JJ35" s="8"/>
      <c r="JK35" s="18"/>
      <c r="JL35" s="45">
        <f t="shared" si="38"/>
        <v>0</v>
      </c>
      <c r="JN35" s="2"/>
      <c r="JO35" s="2"/>
      <c r="JP35" s="17"/>
      <c r="JQ35" s="18"/>
      <c r="JR35" s="18"/>
      <c r="JS35" s="19">
        <f t="shared" si="39"/>
        <v>0</v>
      </c>
      <c r="JU35" s="2"/>
      <c r="JV35" s="2"/>
      <c r="JW35" s="17"/>
      <c r="JX35" s="18"/>
      <c r="JY35" s="18"/>
      <c r="JZ35" s="19">
        <f t="shared" si="40"/>
        <v>0</v>
      </c>
      <c r="KB35" s="8"/>
      <c r="KC35" s="2"/>
      <c r="KD35" s="17"/>
      <c r="KE35" s="697"/>
      <c r="KF35" s="18"/>
      <c r="KG35" s="19">
        <f t="shared" si="41"/>
        <v>0</v>
      </c>
      <c r="KI35" s="8"/>
      <c r="KJ35" s="2"/>
      <c r="KK35" s="17"/>
      <c r="KL35" s="697"/>
      <c r="KM35" s="18"/>
      <c r="KN35" s="19">
        <f t="shared" si="42"/>
        <v>669.5</v>
      </c>
      <c r="KP35" s="2"/>
      <c r="KQ35" s="2"/>
      <c r="KR35" s="17"/>
      <c r="KS35" s="8"/>
      <c r="KT35" s="18"/>
      <c r="KU35" s="19">
        <f t="shared" si="43"/>
        <v>0</v>
      </c>
      <c r="KW35" s="8"/>
      <c r="KX35" s="2"/>
      <c r="KY35" s="17"/>
      <c r="KZ35" s="8"/>
      <c r="LA35" s="18"/>
      <c r="LB35" s="19">
        <f t="shared" si="44"/>
        <v>0</v>
      </c>
      <c r="LD35" s="2"/>
      <c r="LE35" s="2"/>
      <c r="LF35" s="17"/>
      <c r="LG35" s="8"/>
      <c r="LH35" s="18"/>
      <c r="LI35" s="19">
        <f t="shared" si="45"/>
        <v>0</v>
      </c>
      <c r="LK35" s="2"/>
      <c r="LL35" s="2"/>
      <c r="LM35" s="17"/>
      <c r="LN35" s="8"/>
      <c r="LO35" s="18"/>
      <c r="LP35" s="19">
        <f t="shared" si="46"/>
        <v>0</v>
      </c>
      <c r="LR35" s="2"/>
      <c r="LS35" s="2"/>
      <c r="LT35" s="17"/>
      <c r="LU35" s="8"/>
      <c r="LV35" s="18"/>
      <c r="LW35" s="19">
        <f t="shared" si="47"/>
        <v>0</v>
      </c>
      <c r="LY35" s="2"/>
      <c r="LZ35" s="145"/>
      <c r="MA35" s="17"/>
      <c r="MB35" s="8"/>
      <c r="MC35" s="18"/>
      <c r="MD35" s="19">
        <f t="shared" si="48"/>
        <v>0</v>
      </c>
      <c r="MF35" s="2"/>
      <c r="MG35" s="2"/>
      <c r="MH35" s="17"/>
      <c r="MI35" s="8"/>
      <c r="MJ35" s="18"/>
      <c r="MK35" s="19">
        <f t="shared" si="49"/>
        <v>0</v>
      </c>
      <c r="MM35" s="2"/>
      <c r="MN35" s="2"/>
      <c r="MO35" s="17"/>
      <c r="MP35" s="8"/>
      <c r="MQ35" s="18"/>
      <c r="MR35" s="19">
        <f t="shared" si="50"/>
        <v>1278</v>
      </c>
      <c r="MT35" s="2"/>
      <c r="MU35" s="2"/>
      <c r="MV35" s="17"/>
      <c r="MW35" s="8"/>
      <c r="MX35" s="18"/>
      <c r="MY35" s="19">
        <f t="shared" si="51"/>
        <v>0</v>
      </c>
      <c r="NA35" s="2"/>
      <c r="NB35" s="2"/>
      <c r="NC35" s="17"/>
      <c r="ND35" s="8"/>
      <c r="NE35" s="18"/>
      <c r="NF35" s="19">
        <f t="shared" si="52"/>
        <v>0</v>
      </c>
      <c r="NH35" s="366"/>
      <c r="NI35" s="2"/>
      <c r="NJ35" s="17"/>
      <c r="NK35" s="366"/>
      <c r="NL35" s="18"/>
      <c r="NM35" s="19">
        <f t="shared" si="53"/>
        <v>0</v>
      </c>
      <c r="NO35" s="577"/>
      <c r="NP35" s="2"/>
      <c r="NQ35" s="17"/>
      <c r="NR35" s="8"/>
      <c r="NS35" s="18"/>
      <c r="NT35" s="19">
        <f t="shared" si="54"/>
        <v>0</v>
      </c>
      <c r="NV35" s="8"/>
      <c r="NW35" s="2"/>
      <c r="NX35" s="17"/>
      <c r="NY35" s="8"/>
      <c r="NZ35" s="18"/>
      <c r="OA35" s="19">
        <f t="shared" si="55"/>
        <v>1712</v>
      </c>
      <c r="OC35" s="2"/>
      <c r="OD35" s="2"/>
      <c r="OE35" s="17"/>
      <c r="OF35" s="8"/>
      <c r="OG35" s="18"/>
      <c r="OH35" s="19">
        <f t="shared" si="56"/>
        <v>0</v>
      </c>
      <c r="OJ35" s="2"/>
      <c r="OK35" s="2"/>
      <c r="OL35" s="17"/>
      <c r="OM35" s="8"/>
      <c r="ON35" s="18"/>
      <c r="OO35" s="19">
        <f t="shared" si="57"/>
        <v>0</v>
      </c>
      <c r="OQ35" s="2"/>
      <c r="OR35" s="2"/>
      <c r="OS35" s="17"/>
      <c r="OT35" s="8"/>
      <c r="OU35" s="18"/>
      <c r="OV35" s="19">
        <f t="shared" si="58"/>
        <v>0</v>
      </c>
      <c r="OX35" s="2"/>
      <c r="OY35" s="2"/>
      <c r="OZ35" s="17"/>
      <c r="PA35" s="8"/>
      <c r="PB35" s="18"/>
      <c r="PC35" s="19">
        <f t="shared" si="59"/>
        <v>0</v>
      </c>
      <c r="PE35" s="8"/>
      <c r="PF35" s="145"/>
      <c r="PG35" s="17"/>
      <c r="PH35" s="8"/>
      <c r="PI35" s="18"/>
      <c r="PJ35" s="19">
        <f t="shared" si="60"/>
        <v>0</v>
      </c>
      <c r="PO35" s="1022"/>
      <c r="PP35" s="30"/>
      <c r="PQ35" s="45">
        <f t="shared" si="61"/>
        <v>22956.84</v>
      </c>
      <c r="PS35" s="2"/>
      <c r="PT35" s="2"/>
      <c r="PU35" s="17"/>
      <c r="PV35" s="8"/>
      <c r="PW35" s="18"/>
      <c r="PX35" s="19">
        <f t="shared" si="62"/>
        <v>0</v>
      </c>
      <c r="PZ35" s="577"/>
      <c r="QA35" s="145"/>
      <c r="QB35" s="17"/>
      <c r="QC35" s="8"/>
      <c r="QD35" s="18"/>
      <c r="QE35" s="19">
        <f t="shared" si="63"/>
        <v>0</v>
      </c>
      <c r="QG35" s="2"/>
      <c r="QH35" s="2"/>
      <c r="QI35" s="17"/>
      <c r="QJ35" s="8"/>
      <c r="QK35" s="18"/>
      <c r="QL35" s="19">
        <f t="shared" si="144"/>
        <v>0</v>
      </c>
      <c r="QN35" s="2"/>
      <c r="QO35" s="2"/>
      <c r="QP35" s="17"/>
      <c r="QQ35" s="8"/>
      <c r="QR35" s="18"/>
      <c r="QS35" s="19">
        <f t="shared" si="65"/>
        <v>0</v>
      </c>
      <c r="QU35" s="2"/>
      <c r="QV35" s="2"/>
      <c r="QW35" s="17"/>
      <c r="QX35" s="8"/>
      <c r="QY35" s="18"/>
      <c r="QZ35" s="19">
        <f t="shared" si="66"/>
        <v>0</v>
      </c>
      <c r="RB35" s="2"/>
      <c r="RC35" s="2"/>
      <c r="RD35" s="17"/>
      <c r="RE35" s="8"/>
      <c r="RF35" s="18"/>
      <c r="RG35" s="19">
        <f t="shared" si="67"/>
        <v>0</v>
      </c>
      <c r="RI35" s="793"/>
      <c r="RJ35" s="793"/>
      <c r="RK35" s="794"/>
      <c r="RL35" s="807"/>
      <c r="RM35" s="814"/>
      <c r="RN35" s="811">
        <f t="shared" si="68"/>
        <v>0</v>
      </c>
      <c r="RP35" s="2"/>
      <c r="RQ35" s="2"/>
      <c r="RR35" s="17"/>
      <c r="RS35" s="8"/>
      <c r="RT35" s="18"/>
      <c r="RU35" s="19">
        <f t="shared" si="69"/>
        <v>0</v>
      </c>
      <c r="RW35" s="8">
        <v>41330</v>
      </c>
      <c r="RX35" s="2" t="s">
        <v>2549</v>
      </c>
      <c r="RY35" s="17">
        <v>5093</v>
      </c>
      <c r="RZ35" s="8">
        <v>41330</v>
      </c>
      <c r="SA35" s="18">
        <v>5093</v>
      </c>
      <c r="SB35" s="19">
        <f t="shared" si="70"/>
        <v>0</v>
      </c>
      <c r="SD35" s="366"/>
      <c r="SE35" s="2"/>
      <c r="SF35" s="17"/>
      <c r="SH35" s="18"/>
      <c r="SI35" s="45">
        <f t="shared" si="71"/>
        <v>0</v>
      </c>
      <c r="SK35" s="2"/>
      <c r="SL35" s="2"/>
      <c r="SM35" s="17"/>
      <c r="SN35" s="8"/>
      <c r="SO35" s="18"/>
      <c r="SP35" s="19">
        <f t="shared" si="72"/>
        <v>1125.5</v>
      </c>
      <c r="SR35" s="2"/>
      <c r="SS35" s="2"/>
      <c r="ST35" s="17"/>
      <c r="SU35" s="8"/>
      <c r="SV35" s="18"/>
      <c r="SW35" s="19">
        <f t="shared" si="73"/>
        <v>0</v>
      </c>
      <c r="SY35" s="2"/>
      <c r="SZ35" s="2"/>
      <c r="TA35" s="17"/>
      <c r="TB35" s="8"/>
      <c r="TC35" s="18"/>
      <c r="TD35" s="19">
        <f t="shared" si="74"/>
        <v>19638</v>
      </c>
      <c r="TF35" s="2"/>
      <c r="TG35" s="2"/>
      <c r="TH35" s="17"/>
      <c r="TI35" s="8"/>
      <c r="TJ35" s="18"/>
      <c r="TK35" s="19">
        <f t="shared" si="75"/>
        <v>0</v>
      </c>
      <c r="TM35" s="1036"/>
      <c r="TN35" s="78"/>
      <c r="TO35" s="30"/>
      <c r="TP35" s="143"/>
      <c r="TQ35" s="30"/>
      <c r="TR35" s="19">
        <f t="shared" si="76"/>
        <v>160</v>
      </c>
      <c r="TT35" s="1036"/>
      <c r="TU35" s="78"/>
      <c r="TV35" s="30"/>
      <c r="TW35" s="143"/>
      <c r="TX35" s="30"/>
      <c r="TY35" s="19">
        <f t="shared" si="77"/>
        <v>0</v>
      </c>
      <c r="UA35" s="2"/>
      <c r="UB35" s="2"/>
      <c r="UC35" s="17"/>
      <c r="UD35" s="8"/>
      <c r="UE35" s="18"/>
      <c r="UF35" s="19">
        <f t="shared" si="78"/>
        <v>0</v>
      </c>
      <c r="UH35" s="2"/>
      <c r="UI35" s="2"/>
      <c r="UJ35" s="17"/>
      <c r="UK35" s="8"/>
      <c r="UL35" s="18"/>
      <c r="UM35" s="19">
        <f t="shared" si="79"/>
        <v>0</v>
      </c>
      <c r="UO35" s="2"/>
      <c r="UP35" s="2"/>
      <c r="UQ35" s="17"/>
      <c r="UR35" s="8"/>
      <c r="US35" s="18"/>
      <c r="UT35" s="19">
        <f t="shared" si="80"/>
        <v>7013</v>
      </c>
      <c r="UV35" s="2"/>
      <c r="UW35" s="2"/>
      <c r="UX35" s="17"/>
      <c r="UY35" s="8"/>
      <c r="UZ35" s="18"/>
      <c r="VA35" s="19">
        <f t="shared" si="81"/>
        <v>0</v>
      </c>
      <c r="VC35" s="2"/>
      <c r="VD35" s="2"/>
      <c r="VE35" s="17"/>
      <c r="VF35" s="8"/>
      <c r="VG35" s="18"/>
      <c r="VH35" s="19">
        <f t="shared" si="82"/>
        <v>0</v>
      </c>
      <c r="VJ35" s="368"/>
      <c r="VK35" s="27"/>
      <c r="VL35" s="25"/>
      <c r="VM35" s="368"/>
      <c r="VN35" s="30"/>
      <c r="VO35" s="19">
        <f t="shared" si="83"/>
        <v>-0.1999999999998181</v>
      </c>
      <c r="VQ35" s="2"/>
      <c r="VR35" s="2"/>
      <c r="VS35" s="17"/>
      <c r="VT35" s="8"/>
      <c r="VU35" s="18"/>
      <c r="VV35" s="19">
        <f t="shared" si="84"/>
        <v>0</v>
      </c>
      <c r="VZ35" s="17"/>
      <c r="WA35" s="8"/>
      <c r="WB35" s="18"/>
      <c r="WC35" s="45">
        <f t="shared" si="85"/>
        <v>0</v>
      </c>
      <c r="WE35" s="2"/>
      <c r="WF35" s="2"/>
      <c r="WG35" s="17"/>
      <c r="WH35" s="8"/>
      <c r="WI35" s="18"/>
      <c r="WJ35" s="19">
        <f t="shared" si="86"/>
        <v>0</v>
      </c>
      <c r="WL35" s="2"/>
      <c r="WM35" s="2"/>
      <c r="WN35" s="17"/>
      <c r="WO35" s="8"/>
      <c r="WP35" s="18"/>
      <c r="WQ35" s="19">
        <f t="shared" si="87"/>
        <v>0</v>
      </c>
      <c r="WS35" s="2"/>
      <c r="WT35" s="2"/>
      <c r="WU35" s="17"/>
      <c r="WV35" s="8"/>
      <c r="WW35" s="18"/>
      <c r="WX35" s="19">
        <f t="shared" si="143"/>
        <v>0</v>
      </c>
      <c r="WZ35" s="2"/>
      <c r="XA35" s="2"/>
      <c r="XB35" s="17"/>
      <c r="XC35" s="8"/>
      <c r="XD35" s="18"/>
      <c r="XE35" s="19">
        <f t="shared" si="89"/>
        <v>0</v>
      </c>
      <c r="XG35" s="2"/>
      <c r="XH35" s="2"/>
      <c r="XI35" s="17"/>
      <c r="XJ35" s="8"/>
      <c r="XK35" s="18"/>
      <c r="XL35" s="19">
        <f t="shared" si="139"/>
        <v>0</v>
      </c>
      <c r="XN35" s="2"/>
      <c r="XO35" s="2"/>
      <c r="XP35" s="17"/>
      <c r="XQ35" s="8"/>
      <c r="XR35" s="18"/>
      <c r="XS35" s="19">
        <f t="shared" si="91"/>
        <v>0</v>
      </c>
      <c r="XU35" s="2"/>
      <c r="XV35" s="2"/>
      <c r="XW35" s="17"/>
      <c r="XX35" s="8"/>
      <c r="XY35" s="18"/>
      <c r="XZ35" s="19">
        <f t="shared" si="92"/>
        <v>0</v>
      </c>
      <c r="YB35" s="577">
        <v>41333</v>
      </c>
      <c r="YC35" s="2" t="s">
        <v>2550</v>
      </c>
      <c r="YD35" s="17">
        <v>2271</v>
      </c>
      <c r="YE35" s="577">
        <v>41333</v>
      </c>
      <c r="YF35" s="18">
        <v>2271</v>
      </c>
      <c r="YG35" s="19">
        <f t="shared" si="93"/>
        <v>5626</v>
      </c>
      <c r="YI35" s="577"/>
      <c r="YK35" s="17"/>
      <c r="YL35" s="366"/>
      <c r="YM35" s="18"/>
      <c r="YN35" s="19">
        <f t="shared" si="94"/>
        <v>0</v>
      </c>
      <c r="YP35" s="366"/>
      <c r="YQ35" s="2"/>
      <c r="YR35" s="17"/>
      <c r="YS35" s="577"/>
      <c r="YT35" s="18"/>
      <c r="YU35" s="19">
        <f t="shared" si="95"/>
        <v>0</v>
      </c>
      <c r="YW35" s="2"/>
      <c r="YX35" s="2"/>
      <c r="YY35" s="17"/>
      <c r="YZ35" s="8"/>
      <c r="ZA35" s="18"/>
      <c r="ZB35" s="19">
        <f t="shared" si="96"/>
        <v>0</v>
      </c>
      <c r="ZD35" s="2"/>
      <c r="ZE35" s="2"/>
      <c r="ZF35" s="17"/>
      <c r="ZG35" s="8"/>
      <c r="ZH35" s="18"/>
      <c r="ZI35" s="19">
        <f t="shared" si="97"/>
        <v>0</v>
      </c>
      <c r="ZK35" s="793"/>
      <c r="ZL35" s="793"/>
      <c r="ZM35" s="794"/>
      <c r="ZN35" s="807"/>
      <c r="ZO35" s="814"/>
      <c r="ZP35" s="811">
        <f t="shared" si="98"/>
        <v>0</v>
      </c>
      <c r="ZR35" s="2"/>
      <c r="ZS35" s="2"/>
      <c r="ZT35" s="17"/>
      <c r="ZU35" s="8"/>
      <c r="ZV35" s="18"/>
      <c r="ZW35" s="19">
        <f t="shared" si="99"/>
        <v>0</v>
      </c>
      <c r="ZY35" s="2"/>
      <c r="ZZ35" s="2"/>
      <c r="AAA35" s="17"/>
      <c r="AAB35" s="8"/>
      <c r="AAC35" s="18"/>
      <c r="AAD35" s="19">
        <f t="shared" si="100"/>
        <v>0</v>
      </c>
      <c r="AAF35" s="2"/>
      <c r="AAG35" s="2"/>
      <c r="AAH35" s="17"/>
      <c r="AAI35" s="8"/>
      <c r="AAJ35" s="18"/>
      <c r="AAK35" s="19">
        <f t="shared" si="101"/>
        <v>0</v>
      </c>
      <c r="AAM35" s="368"/>
      <c r="AAN35" s="27"/>
      <c r="AAO35" s="121"/>
      <c r="AAP35" s="386"/>
      <c r="AAQ35" s="30"/>
      <c r="AAR35" s="19">
        <f t="shared" si="102"/>
        <v>55144.2</v>
      </c>
      <c r="AAT35" s="143">
        <v>41320</v>
      </c>
      <c r="AAU35" s="315" t="s">
        <v>2551</v>
      </c>
      <c r="AAV35" s="44">
        <v>2760</v>
      </c>
      <c r="AAW35" s="143">
        <v>41330</v>
      </c>
      <c r="AAX35" s="44">
        <v>2760</v>
      </c>
      <c r="AAY35" s="19">
        <f t="shared" si="103"/>
        <v>7</v>
      </c>
      <c r="ABA35" s="8"/>
      <c r="ABB35" s="2"/>
      <c r="ABC35" s="17"/>
      <c r="ABD35" s="18"/>
      <c r="ABE35" s="18"/>
      <c r="ABF35" s="19">
        <f t="shared" si="104"/>
        <v>22087</v>
      </c>
      <c r="ABH35" s="2"/>
      <c r="ABI35" s="2"/>
      <c r="ABJ35" s="17"/>
      <c r="ABK35" s="8"/>
      <c r="ABL35" s="18"/>
      <c r="ABM35" s="19">
        <f t="shared" si="105"/>
        <v>0</v>
      </c>
      <c r="ABO35" s="2"/>
      <c r="ABP35" s="2"/>
      <c r="ABQ35" s="17"/>
      <c r="ABR35" s="8"/>
      <c r="ABS35" s="18"/>
      <c r="ABT35" s="19">
        <f t="shared" si="106"/>
        <v>0</v>
      </c>
      <c r="ABV35" s="2"/>
      <c r="ABW35" s="2"/>
      <c r="ABX35" s="17"/>
      <c r="ABY35" s="8"/>
      <c r="ABZ35" s="18"/>
      <c r="ACA35" s="19">
        <f t="shared" si="107"/>
        <v>0</v>
      </c>
      <c r="ACC35" s="2"/>
      <c r="ACD35" s="2"/>
      <c r="ACE35" s="17"/>
      <c r="ACF35" s="8"/>
      <c r="ACG35" s="18"/>
      <c r="ACH35" s="19">
        <f t="shared" si="108"/>
        <v>0</v>
      </c>
      <c r="ACJ35" s="2"/>
      <c r="ACK35" s="2"/>
      <c r="ACL35" s="17"/>
      <c r="ACM35" s="8"/>
      <c r="ACN35" s="18"/>
      <c r="ACO35" s="19">
        <f t="shared" si="109"/>
        <v>0</v>
      </c>
      <c r="ACQ35" s="2"/>
      <c r="ACR35" s="2"/>
      <c r="ACS35" s="17"/>
      <c r="ACT35" s="8"/>
      <c r="ACU35" s="18"/>
      <c r="ACV35" s="19">
        <f t="shared" si="110"/>
        <v>0</v>
      </c>
      <c r="ACX35" s="2"/>
      <c r="ACY35" s="2"/>
      <c r="ACZ35" s="17"/>
      <c r="ADA35" s="8"/>
      <c r="ADB35" s="18"/>
      <c r="ADC35" s="19">
        <f t="shared" si="111"/>
        <v>0</v>
      </c>
      <c r="ADE35" s="2"/>
      <c r="ADF35" s="2"/>
      <c r="ADG35" s="17"/>
      <c r="ADH35" s="8"/>
      <c r="ADI35" s="18"/>
      <c r="ADJ35" s="19">
        <f t="shared" si="112"/>
        <v>0</v>
      </c>
      <c r="ADL35" s="8">
        <v>41318</v>
      </c>
      <c r="ADM35" s="2" t="s">
        <v>2552</v>
      </c>
      <c r="ADN35" s="17">
        <v>3175.5</v>
      </c>
      <c r="ADO35" s="8"/>
      <c r="ADP35" s="18"/>
      <c r="ADQ35" s="19">
        <f t="shared" si="113"/>
        <v>35278.800000000003</v>
      </c>
      <c r="ADS35" s="2"/>
      <c r="ADT35" s="2"/>
      <c r="ADU35" s="17"/>
      <c r="ADV35" s="8"/>
      <c r="ADW35" s="18"/>
      <c r="ADX35" s="19">
        <f t="shared" si="114"/>
        <v>0</v>
      </c>
      <c r="ADZ35" s="2"/>
      <c r="AEA35" s="2"/>
      <c r="AEB35" s="93"/>
      <c r="AEC35" s="69"/>
      <c r="AED35" s="76"/>
      <c r="AEE35" s="19">
        <f t="shared" si="115"/>
        <v>12300.5</v>
      </c>
      <c r="AEG35" s="2"/>
      <c r="AEH35" s="2"/>
      <c r="AEI35" s="17"/>
      <c r="AEJ35" s="8"/>
      <c r="AEK35" s="18"/>
      <c r="AEL35" s="19">
        <f t="shared" si="116"/>
        <v>-209652.6</v>
      </c>
      <c r="AEN35" s="8"/>
      <c r="AEO35" s="2"/>
      <c r="AEP35" s="17"/>
      <c r="AEQ35" s="1020"/>
      <c r="AER35" s="18"/>
      <c r="AES35" s="19">
        <f t="shared" si="117"/>
        <v>0</v>
      </c>
      <c r="AEU35" s="2"/>
      <c r="AEV35" s="2"/>
      <c r="AEW35" s="17"/>
      <c r="AEX35" s="8"/>
      <c r="AEY35" s="18"/>
      <c r="AEZ35" s="19">
        <f t="shared" si="118"/>
        <v>2689.6</v>
      </c>
      <c r="AFB35" s="2"/>
      <c r="AFC35" s="2"/>
      <c r="AFD35" s="17"/>
      <c r="AFE35" s="8"/>
      <c r="AFF35" s="18"/>
      <c r="AFG35" s="19">
        <f t="shared" si="119"/>
        <v>6938</v>
      </c>
      <c r="AFI35" s="2"/>
      <c r="AFJ35" s="2"/>
      <c r="AFK35" s="17"/>
      <c r="AFL35" s="8"/>
      <c r="AFM35" s="18"/>
      <c r="AFN35" s="19">
        <f t="shared" si="120"/>
        <v>0</v>
      </c>
      <c r="AFP35" s="2"/>
      <c r="AFQ35" s="2"/>
      <c r="AFR35" s="17"/>
      <c r="AFS35" s="8"/>
      <c r="AFT35" s="18"/>
      <c r="AFU35" s="19">
        <f t="shared" si="121"/>
        <v>0</v>
      </c>
      <c r="AFW35" s="2"/>
      <c r="AFX35" s="2"/>
      <c r="AFY35" s="17"/>
      <c r="AFZ35" s="8"/>
      <c r="AGA35" s="18"/>
      <c r="AGB35" s="19">
        <f t="shared" si="122"/>
        <v>0</v>
      </c>
      <c r="AGD35" s="2"/>
      <c r="AGE35" s="2"/>
      <c r="AGF35" s="17"/>
      <c r="AGG35" s="8"/>
      <c r="AGH35" s="18"/>
      <c r="AGI35" s="19">
        <f t="shared" si="123"/>
        <v>0</v>
      </c>
      <c r="AGK35" s="368"/>
      <c r="AGL35" s="2"/>
      <c r="AGM35" s="17"/>
      <c r="AGN35" s="959"/>
      <c r="AGO35" s="848"/>
      <c r="AGP35" s="19">
        <f t="shared" si="124"/>
        <v>805</v>
      </c>
      <c r="AGR35" s="368"/>
      <c r="AGS35" s="2"/>
      <c r="AGT35" s="17"/>
      <c r="AGU35" s="8"/>
      <c r="AGV35" s="18"/>
      <c r="AGW35" s="19">
        <f t="shared" si="125"/>
        <v>0</v>
      </c>
      <c r="AGY35" s="2"/>
      <c r="AGZ35" s="2"/>
      <c r="AHA35" s="17"/>
      <c r="AHB35" s="8"/>
      <c r="AHC35" s="18"/>
      <c r="AHD35" s="19">
        <f t="shared" si="126"/>
        <v>0</v>
      </c>
      <c r="AHF35" s="2"/>
      <c r="AHG35" s="2"/>
      <c r="AHH35" s="17"/>
      <c r="AHI35" s="8"/>
      <c r="AHJ35" s="18"/>
      <c r="AHK35" s="19">
        <f t="shared" si="127"/>
        <v>0</v>
      </c>
      <c r="AHM35" s="2"/>
      <c r="AHN35" s="2"/>
      <c r="AHO35" s="17"/>
      <c r="AHP35" s="8"/>
      <c r="AHQ35" s="18"/>
      <c r="AHR35" s="19">
        <f t="shared" si="128"/>
        <v>6356.5</v>
      </c>
      <c r="AHT35" s="2"/>
      <c r="AHU35" s="2"/>
      <c r="AHV35" s="17"/>
      <c r="AHW35" s="8"/>
      <c r="AHX35" s="18"/>
      <c r="AHY35" s="19">
        <f t="shared" si="129"/>
        <v>0</v>
      </c>
      <c r="AIA35" s="2"/>
      <c r="AIB35" s="2"/>
      <c r="AIC35" s="17"/>
      <c r="AID35" s="8"/>
      <c r="AIE35" s="18"/>
      <c r="AIF35" s="19">
        <f t="shared" si="130"/>
        <v>0</v>
      </c>
      <c r="AIH35" s="2"/>
      <c r="AII35" s="2"/>
      <c r="AIJ35" s="17"/>
      <c r="AIK35" s="8"/>
      <c r="AIL35" s="18"/>
      <c r="AIM35" s="19">
        <f t="shared" si="131"/>
        <v>0</v>
      </c>
    </row>
    <row r="36" spans="1:923">
      <c r="A36" s="2"/>
      <c r="B36" s="2"/>
      <c r="C36" s="17"/>
      <c r="D36" s="8"/>
      <c r="E36" s="18"/>
      <c r="F36" s="19">
        <f t="shared" si="0"/>
        <v>6630</v>
      </c>
      <c r="H36" s="2"/>
      <c r="I36" s="2"/>
      <c r="J36" s="17"/>
      <c r="K36" s="8"/>
      <c r="L36" s="18"/>
      <c r="M36" s="19">
        <f t="shared" si="1"/>
        <v>0</v>
      </c>
      <c r="P36" s="2"/>
      <c r="Q36" s="17"/>
      <c r="R36" s="8"/>
      <c r="S36" s="18"/>
      <c r="T36" s="19">
        <f t="shared" si="2"/>
        <v>7539</v>
      </c>
      <c r="V36" s="2"/>
      <c r="W36" s="2"/>
      <c r="X36" s="17"/>
      <c r="Y36" s="8"/>
      <c r="Z36" s="18"/>
      <c r="AA36" s="19">
        <f t="shared" si="3"/>
        <v>1255</v>
      </c>
      <c r="AC36" s="2"/>
      <c r="AD36" s="2"/>
      <c r="AE36" s="17"/>
      <c r="AF36" s="8"/>
      <c r="AG36" s="18"/>
      <c r="AH36" s="19">
        <f t="shared" si="4"/>
        <v>0</v>
      </c>
      <c r="AJ36" s="8"/>
      <c r="AK36" s="2"/>
      <c r="AL36" s="17"/>
      <c r="AM36" s="8"/>
      <c r="AN36" s="18"/>
      <c r="AO36" s="19">
        <f t="shared" si="5"/>
        <v>14526.099999999999</v>
      </c>
      <c r="AQ36" s="577"/>
      <c r="AR36" s="2"/>
      <c r="AS36" s="17"/>
      <c r="AT36" s="8"/>
      <c r="AU36" s="18"/>
      <c r="AV36" s="19">
        <f t="shared" si="6"/>
        <v>24058.04</v>
      </c>
      <c r="AX36" s="2"/>
      <c r="AY36" s="2"/>
      <c r="AZ36" s="17"/>
      <c r="BA36" s="8"/>
      <c r="BB36" s="18"/>
      <c r="BC36" s="19">
        <f t="shared" si="7"/>
        <v>0</v>
      </c>
      <c r="BE36" s="577"/>
      <c r="BF36" s="2"/>
      <c r="BG36" s="17"/>
      <c r="BH36" s="8"/>
      <c r="BI36" s="18"/>
      <c r="BJ36" s="19">
        <f t="shared" si="8"/>
        <v>3954.6</v>
      </c>
      <c r="BL36" s="2"/>
      <c r="BM36" s="2"/>
      <c r="BN36" s="17"/>
      <c r="BO36" s="8"/>
      <c r="BP36" s="18"/>
      <c r="BQ36" s="19">
        <f t="shared" si="9"/>
        <v>13283.5</v>
      </c>
      <c r="BS36" s="2"/>
      <c r="BT36" s="2"/>
      <c r="BU36" s="17"/>
      <c r="BV36" s="8"/>
      <c r="BW36" s="18"/>
      <c r="BX36" s="19">
        <f t="shared" si="10"/>
        <v>0</v>
      </c>
      <c r="BZ36" s="1032"/>
      <c r="CA36" s="1033"/>
      <c r="CB36" s="1034"/>
      <c r="CC36" s="8"/>
      <c r="CD36" s="18"/>
      <c r="CE36" s="19">
        <f t="shared" si="137"/>
        <v>0</v>
      </c>
      <c r="CG36" s="8"/>
      <c r="CH36" s="2"/>
      <c r="CI36" s="17"/>
      <c r="CJ36" s="8"/>
      <c r="CK36" s="18"/>
      <c r="CL36" s="19">
        <f t="shared" si="140"/>
        <v>0</v>
      </c>
      <c r="CN36" s="8"/>
      <c r="CO36" s="2"/>
      <c r="CP36" s="17"/>
      <c r="CQ36" s="8"/>
      <c r="CR36" s="18"/>
      <c r="CS36" s="19">
        <f t="shared" si="141"/>
        <v>0</v>
      </c>
      <c r="CU36" s="8"/>
      <c r="CV36" s="2"/>
      <c r="CW36" s="17"/>
      <c r="CX36" s="8"/>
      <c r="CY36" s="18"/>
      <c r="CZ36" s="19">
        <f t="shared" si="142"/>
        <v>0</v>
      </c>
      <c r="DB36" s="143"/>
      <c r="DC36" s="27"/>
      <c r="DD36" s="44"/>
      <c r="DE36" s="386"/>
      <c r="DF36" s="347"/>
      <c r="DG36" s="19">
        <f t="shared" si="136"/>
        <v>0</v>
      </c>
      <c r="DI36" s="8"/>
      <c r="DJ36" s="2"/>
      <c r="DK36" s="17"/>
      <c r="DL36" s="1026"/>
      <c r="DM36" s="1027"/>
      <c r="DN36" s="19">
        <f t="shared" si="16"/>
        <v>0</v>
      </c>
      <c r="DP36" s="2"/>
      <c r="DQ36" s="2"/>
      <c r="DR36" s="17"/>
      <c r="DS36" s="8"/>
      <c r="DT36" s="18"/>
      <c r="DU36" s="19">
        <f t="shared" si="17"/>
        <v>1368</v>
      </c>
      <c r="DW36" s="2"/>
      <c r="DX36" s="2"/>
      <c r="DY36" s="17"/>
      <c r="DZ36" s="8"/>
      <c r="EA36" s="18"/>
      <c r="EB36" s="19">
        <f t="shared" si="18"/>
        <v>0</v>
      </c>
      <c r="ED36" s="2"/>
      <c r="EE36" s="2"/>
      <c r="EF36" s="17"/>
      <c r="EG36" s="8"/>
      <c r="EH36" s="18"/>
      <c r="EI36" s="19">
        <f t="shared" si="19"/>
        <v>0</v>
      </c>
      <c r="EK36" s="2"/>
      <c r="EL36" s="2"/>
      <c r="EM36" s="17"/>
      <c r="EN36" s="8"/>
      <c r="EO36" s="18"/>
      <c r="EP36" s="19">
        <f t="shared" si="20"/>
        <v>-8.0000000000040927E-2</v>
      </c>
      <c r="ER36" s="8"/>
      <c r="ES36" s="2"/>
      <c r="ET36" s="17"/>
      <c r="EU36" s="8"/>
      <c r="EV36" s="18"/>
      <c r="EW36" s="19">
        <f t="shared" si="21"/>
        <v>3245.9</v>
      </c>
      <c r="EY36" s="397"/>
      <c r="EZ36" s="2"/>
      <c r="FA36" s="17"/>
      <c r="FB36" s="8"/>
      <c r="FC36" s="18"/>
      <c r="FD36" s="19">
        <f t="shared" si="22"/>
        <v>0</v>
      </c>
      <c r="FF36" s="2"/>
      <c r="FG36" s="2"/>
      <c r="FH36" s="17"/>
      <c r="FI36" s="8"/>
      <c r="FJ36" s="18"/>
      <c r="FK36" s="19">
        <f t="shared" si="23"/>
        <v>5020</v>
      </c>
      <c r="FM36" s="8"/>
      <c r="FN36" s="2"/>
      <c r="FO36" s="17"/>
      <c r="FP36" s="8"/>
      <c r="FQ36" s="18"/>
      <c r="FR36" s="115">
        <f t="shared" si="24"/>
        <v>0</v>
      </c>
      <c r="FT36" s="807"/>
      <c r="FU36" s="793"/>
      <c r="FV36" s="794"/>
      <c r="FW36" s="807"/>
      <c r="FX36" s="814"/>
      <c r="FY36" s="1008">
        <f t="shared" si="25"/>
        <v>0</v>
      </c>
      <c r="GA36" s="8"/>
      <c r="GB36" s="38"/>
      <c r="GC36" s="17"/>
      <c r="GD36" s="8"/>
      <c r="GE36" s="18"/>
      <c r="GF36" s="19">
        <f t="shared" si="26"/>
        <v>0</v>
      </c>
      <c r="GH36" s="8"/>
      <c r="GI36" s="145"/>
      <c r="GJ36" s="17"/>
      <c r="GK36" s="8"/>
      <c r="GL36" s="18"/>
      <c r="GM36" s="19">
        <f t="shared" si="27"/>
        <v>0</v>
      </c>
      <c r="GO36" s="8"/>
      <c r="GP36" s="145"/>
      <c r="GQ36" s="17"/>
      <c r="GR36" s="8"/>
      <c r="GS36" s="18"/>
      <c r="GT36" s="19">
        <f t="shared" si="28"/>
        <v>0</v>
      </c>
      <c r="GV36" s="8"/>
      <c r="GW36" s="145"/>
      <c r="GX36" s="17"/>
      <c r="GY36" s="8"/>
      <c r="GZ36" s="18"/>
      <c r="HA36" s="19">
        <f t="shared" si="29"/>
        <v>0</v>
      </c>
      <c r="HC36" s="2"/>
      <c r="HD36" s="2"/>
      <c r="HE36" s="17"/>
      <c r="HF36" s="8"/>
      <c r="HG36" s="18"/>
      <c r="HH36" s="19">
        <f t="shared" si="30"/>
        <v>0</v>
      </c>
      <c r="HJ36" s="2"/>
      <c r="HK36" s="2"/>
      <c r="HL36" s="17"/>
      <c r="HM36" s="8"/>
      <c r="HN36" s="18"/>
      <c r="HO36" s="19">
        <f t="shared" si="31"/>
        <v>0</v>
      </c>
      <c r="HQ36" s="2"/>
      <c r="HR36" s="2"/>
      <c r="HS36" s="17"/>
      <c r="HT36" s="8"/>
      <c r="HU36" s="18"/>
      <c r="HV36" s="19">
        <f t="shared" si="32"/>
        <v>0</v>
      </c>
      <c r="HX36" s="2"/>
      <c r="HY36" s="2"/>
      <c r="HZ36" s="17"/>
      <c r="IA36" s="8"/>
      <c r="IB36" s="18"/>
      <c r="IC36" s="19">
        <f t="shared" si="33"/>
        <v>0</v>
      </c>
      <c r="IE36" s="366"/>
      <c r="IF36" s="2"/>
      <c r="IG36" s="17"/>
      <c r="IH36" s="8"/>
      <c r="II36" s="18"/>
      <c r="IJ36" s="19">
        <f t="shared" si="34"/>
        <v>0</v>
      </c>
      <c r="IL36" s="655"/>
      <c r="IM36" s="2"/>
      <c r="IN36" s="17"/>
      <c r="IO36" s="8"/>
      <c r="IP36" s="18"/>
      <c r="IQ36" s="19">
        <f t="shared" si="138"/>
        <v>22352.5</v>
      </c>
      <c r="IT36" s="2"/>
      <c r="IU36" s="17"/>
      <c r="IV36" s="8"/>
      <c r="IW36" s="18"/>
      <c r="IX36" s="19">
        <f t="shared" si="36"/>
        <v>0</v>
      </c>
      <c r="IZ36" s="2"/>
      <c r="JA36" s="2"/>
      <c r="JB36" s="17"/>
      <c r="JC36" s="8"/>
      <c r="JD36" s="18"/>
      <c r="JE36" s="19">
        <f t="shared" si="37"/>
        <v>0</v>
      </c>
      <c r="JG36" s="2"/>
      <c r="JH36" s="2"/>
      <c r="JI36" s="17"/>
      <c r="JJ36" s="8"/>
      <c r="JK36" s="18"/>
      <c r="JL36" s="19">
        <f t="shared" si="38"/>
        <v>0</v>
      </c>
      <c r="JN36" s="2"/>
      <c r="JO36" s="2"/>
      <c r="JP36" s="17"/>
      <c r="JQ36" s="18"/>
      <c r="JR36" s="18"/>
      <c r="JS36" s="19">
        <f t="shared" si="39"/>
        <v>0</v>
      </c>
      <c r="JU36" s="2"/>
      <c r="JV36" s="2"/>
      <c r="JW36" s="17"/>
      <c r="JX36" s="18"/>
      <c r="JY36" s="18"/>
      <c r="JZ36" s="19">
        <f t="shared" si="40"/>
        <v>0</v>
      </c>
      <c r="KB36" s="8"/>
      <c r="KC36" s="2"/>
      <c r="KD36" s="17"/>
      <c r="KE36" s="697"/>
      <c r="KF36" s="18"/>
      <c r="KG36" s="19">
        <f t="shared" si="41"/>
        <v>0</v>
      </c>
      <c r="KI36" s="8"/>
      <c r="KJ36" s="2"/>
      <c r="KK36" s="17"/>
      <c r="KL36" s="697"/>
      <c r="KM36" s="18"/>
      <c r="KN36" s="19">
        <f t="shared" si="42"/>
        <v>669.5</v>
      </c>
      <c r="KP36" s="2"/>
      <c r="KQ36" s="2"/>
      <c r="KR36" s="17"/>
      <c r="KS36" s="8"/>
      <c r="KT36" s="18"/>
      <c r="KU36" s="19">
        <f t="shared" si="43"/>
        <v>0</v>
      </c>
      <c r="KW36" s="2"/>
      <c r="KX36" s="2"/>
      <c r="KY36" s="17"/>
      <c r="KZ36" s="8"/>
      <c r="LA36" s="18"/>
      <c r="LB36" s="19">
        <f t="shared" si="44"/>
        <v>0</v>
      </c>
      <c r="LD36" s="2"/>
      <c r="LE36" s="2"/>
      <c r="LF36" s="17"/>
      <c r="LG36" s="8"/>
      <c r="LH36" s="18"/>
      <c r="LI36" s="19">
        <f t="shared" si="45"/>
        <v>0</v>
      </c>
      <c r="LK36" s="2"/>
      <c r="LL36" s="2"/>
      <c r="LM36" s="17"/>
      <c r="LN36" s="8"/>
      <c r="LO36" s="18"/>
      <c r="LP36" s="19">
        <f t="shared" si="46"/>
        <v>0</v>
      </c>
      <c r="LR36" s="2"/>
      <c r="LS36" s="2"/>
      <c r="LT36" s="17"/>
      <c r="LU36" s="8"/>
      <c r="LV36" s="18"/>
      <c r="LW36" s="19">
        <f t="shared" si="47"/>
        <v>0</v>
      </c>
      <c r="LY36" s="2"/>
      <c r="LZ36" s="145"/>
      <c r="MA36" s="17"/>
      <c r="MB36" s="8"/>
      <c r="MC36" s="18"/>
      <c r="MD36" s="19">
        <f t="shared" si="48"/>
        <v>0</v>
      </c>
      <c r="MF36" s="2"/>
      <c r="MG36" s="2"/>
      <c r="MH36" s="17"/>
      <c r="MI36" s="8"/>
      <c r="MJ36" s="18"/>
      <c r="MK36" s="19">
        <f t="shared" si="49"/>
        <v>0</v>
      </c>
      <c r="MM36" s="2"/>
      <c r="MN36" s="2"/>
      <c r="MO36" s="17"/>
      <c r="MP36" s="8"/>
      <c r="MQ36" s="18"/>
      <c r="MR36" s="19">
        <f t="shared" si="50"/>
        <v>1278</v>
      </c>
      <c r="MT36" s="2"/>
      <c r="MU36" s="2"/>
      <c r="MV36" s="17"/>
      <c r="MW36" s="8"/>
      <c r="MX36" s="18"/>
      <c r="MY36" s="19">
        <f t="shared" si="51"/>
        <v>0</v>
      </c>
      <c r="NA36" s="2"/>
      <c r="NB36" s="2"/>
      <c r="NC36" s="17"/>
      <c r="ND36" s="8"/>
      <c r="NE36" s="18"/>
      <c r="NF36" s="19">
        <f t="shared" si="52"/>
        <v>0</v>
      </c>
      <c r="NH36" s="366"/>
      <c r="NI36" s="2"/>
      <c r="NJ36" s="17"/>
      <c r="NK36" s="366"/>
      <c r="NL36" s="18"/>
      <c r="NM36" s="19">
        <f t="shared" si="53"/>
        <v>0</v>
      </c>
      <c r="NO36" s="577"/>
      <c r="NP36" s="2"/>
      <c r="NQ36" s="17"/>
      <c r="NR36" s="8"/>
      <c r="NS36" s="18"/>
      <c r="NT36" s="19">
        <f t="shared" si="54"/>
        <v>0</v>
      </c>
      <c r="NV36" s="2"/>
      <c r="NW36" s="2"/>
      <c r="NX36" s="17"/>
      <c r="NY36" s="8"/>
      <c r="NZ36" s="18"/>
      <c r="OA36" s="19">
        <f t="shared" si="55"/>
        <v>1712</v>
      </c>
      <c r="OC36" s="2"/>
      <c r="OD36" s="2"/>
      <c r="OE36" s="17"/>
      <c r="OF36" s="8"/>
      <c r="OG36" s="18"/>
      <c r="OH36" s="19">
        <f t="shared" si="56"/>
        <v>0</v>
      </c>
      <c r="OJ36" s="2"/>
      <c r="OK36" s="2"/>
      <c r="OL36" s="17"/>
      <c r="OM36" s="8"/>
      <c r="ON36" s="18"/>
      <c r="OO36" s="19">
        <f t="shared" si="57"/>
        <v>0</v>
      </c>
      <c r="OQ36" s="2"/>
      <c r="OR36" s="2"/>
      <c r="OS36" s="17"/>
      <c r="OT36" s="8"/>
      <c r="OU36" s="18"/>
      <c r="OV36" s="19">
        <f t="shared" si="58"/>
        <v>0</v>
      </c>
      <c r="OX36" s="2"/>
      <c r="OY36" s="2"/>
      <c r="OZ36" s="17"/>
      <c r="PA36" s="8"/>
      <c r="PB36" s="18"/>
      <c r="PC36" s="19">
        <f t="shared" si="59"/>
        <v>0</v>
      </c>
      <c r="PE36" s="8"/>
      <c r="PF36" s="145"/>
      <c r="PG36" s="17"/>
      <c r="PH36" s="8"/>
      <c r="PI36" s="18"/>
      <c r="PJ36" s="19">
        <f t="shared" si="60"/>
        <v>0</v>
      </c>
      <c r="PO36" s="1022"/>
      <c r="PP36" s="30"/>
      <c r="PQ36" s="45">
        <f t="shared" si="61"/>
        <v>22956.84</v>
      </c>
      <c r="PS36" s="2"/>
      <c r="PT36" s="2"/>
      <c r="PU36" s="17"/>
      <c r="PV36" s="8"/>
      <c r="PW36" s="18"/>
      <c r="PX36" s="19">
        <f t="shared" si="62"/>
        <v>0</v>
      </c>
      <c r="PZ36" s="577"/>
      <c r="QA36" s="145"/>
      <c r="QB36" s="17"/>
      <c r="QC36" s="8"/>
      <c r="QD36" s="18"/>
      <c r="QE36" s="19">
        <f t="shared" si="63"/>
        <v>0</v>
      </c>
      <c r="QG36" s="2"/>
      <c r="QH36" s="2"/>
      <c r="QI36" s="17"/>
      <c r="QJ36" s="8"/>
      <c r="QK36" s="18"/>
      <c r="QL36" s="19">
        <f t="shared" si="144"/>
        <v>0</v>
      </c>
      <c r="QN36" s="2"/>
      <c r="QO36" s="2"/>
      <c r="QP36" s="17"/>
      <c r="QQ36" s="8"/>
      <c r="QR36" s="18"/>
      <c r="QS36" s="19">
        <f t="shared" si="65"/>
        <v>0</v>
      </c>
      <c r="QU36" s="2"/>
      <c r="QV36" s="2"/>
      <c r="QW36" s="17"/>
      <c r="QX36" s="8"/>
      <c r="QY36" s="18"/>
      <c r="QZ36" s="19">
        <f t="shared" si="66"/>
        <v>0</v>
      </c>
      <c r="RB36" s="2"/>
      <c r="RC36" s="2"/>
      <c r="RD36" s="17"/>
      <c r="RE36" s="8"/>
      <c r="RF36" s="18"/>
      <c r="RG36" s="19">
        <f t="shared" si="67"/>
        <v>0</v>
      </c>
      <c r="RI36" s="793"/>
      <c r="RJ36" s="793"/>
      <c r="RK36" s="794"/>
      <c r="RL36" s="807"/>
      <c r="RM36" s="814"/>
      <c r="RN36" s="811">
        <f t="shared" si="68"/>
        <v>0</v>
      </c>
      <c r="RP36" s="2"/>
      <c r="RQ36" s="2"/>
      <c r="RR36" s="17"/>
      <c r="RS36" s="8"/>
      <c r="RT36" s="18"/>
      <c r="RU36" s="19">
        <f t="shared" si="69"/>
        <v>0</v>
      </c>
      <c r="RW36" s="8">
        <v>41331</v>
      </c>
      <c r="RX36" s="2" t="s">
        <v>2553</v>
      </c>
      <c r="RY36" s="17">
        <v>4236.5</v>
      </c>
      <c r="RZ36" s="8">
        <v>41331</v>
      </c>
      <c r="SA36" s="18">
        <v>4236.5</v>
      </c>
      <c r="SB36" s="19">
        <f t="shared" si="70"/>
        <v>0</v>
      </c>
      <c r="SD36" s="366"/>
      <c r="SE36" s="2"/>
      <c r="SF36" s="17"/>
      <c r="SH36" s="18"/>
      <c r="SI36" s="45">
        <f t="shared" si="71"/>
        <v>0</v>
      </c>
      <c r="SK36" s="2"/>
      <c r="SL36" s="2"/>
      <c r="SM36" s="17"/>
      <c r="SN36" s="8"/>
      <c r="SO36" s="18"/>
      <c r="SP36" s="19">
        <f t="shared" si="72"/>
        <v>1125.5</v>
      </c>
      <c r="SR36" s="2"/>
      <c r="SS36" s="2"/>
      <c r="ST36" s="17"/>
      <c r="SU36" s="8"/>
      <c r="SV36" s="18"/>
      <c r="SW36" s="19">
        <f t="shared" si="73"/>
        <v>0</v>
      </c>
      <c r="SY36" s="2"/>
      <c r="SZ36" s="2"/>
      <c r="TA36" s="17"/>
      <c r="TB36" s="8"/>
      <c r="TC36" s="18"/>
      <c r="TD36" s="19">
        <f t="shared" si="74"/>
        <v>19638</v>
      </c>
      <c r="TF36" s="2"/>
      <c r="TG36" s="2"/>
      <c r="TH36" s="17"/>
      <c r="TI36" s="8"/>
      <c r="TJ36" s="18"/>
      <c r="TK36" s="19">
        <f t="shared" si="75"/>
        <v>0</v>
      </c>
      <c r="TM36" s="1036"/>
      <c r="TN36" s="78"/>
      <c r="TO36" s="30"/>
      <c r="TP36" s="143"/>
      <c r="TQ36" s="30"/>
      <c r="TR36" s="19">
        <f t="shared" si="76"/>
        <v>160</v>
      </c>
      <c r="TT36" s="1036"/>
      <c r="TU36" s="78"/>
      <c r="TV36" s="30"/>
      <c r="TW36" s="143"/>
      <c r="TX36" s="30"/>
      <c r="TY36" s="19">
        <f t="shared" si="77"/>
        <v>0</v>
      </c>
      <c r="UA36" s="2"/>
      <c r="UB36" s="2"/>
      <c r="UC36" s="17"/>
      <c r="UD36" s="8"/>
      <c r="UE36" s="18"/>
      <c r="UF36" s="19">
        <f t="shared" si="78"/>
        <v>0</v>
      </c>
      <c r="UH36" s="2"/>
      <c r="UI36" s="2"/>
      <c r="UJ36" s="17"/>
      <c r="UK36" s="8"/>
      <c r="UL36" s="18"/>
      <c r="UM36" s="19">
        <f t="shared" si="79"/>
        <v>0</v>
      </c>
      <c r="UO36" s="2"/>
      <c r="UP36" s="2"/>
      <c r="UQ36" s="17"/>
      <c r="UR36" s="8"/>
      <c r="US36" s="18"/>
      <c r="UT36" s="19">
        <f t="shared" si="80"/>
        <v>7013</v>
      </c>
      <c r="UV36" s="2"/>
      <c r="UW36" s="2"/>
      <c r="UX36" s="17"/>
      <c r="UY36" s="8"/>
      <c r="UZ36" s="18"/>
      <c r="VA36" s="19">
        <f t="shared" si="81"/>
        <v>0</v>
      </c>
      <c r="VC36" s="2"/>
      <c r="VD36" s="2"/>
      <c r="VE36" s="17"/>
      <c r="VF36" s="8"/>
      <c r="VG36" s="18"/>
      <c r="VH36" s="19">
        <f t="shared" si="82"/>
        <v>0</v>
      </c>
      <c r="VJ36" s="386"/>
      <c r="VK36" s="27"/>
      <c r="VL36" s="25"/>
      <c r="VM36" s="368"/>
      <c r="VN36" s="30"/>
      <c r="VO36" s="19">
        <f t="shared" si="83"/>
        <v>-0.1999999999998181</v>
      </c>
      <c r="VQ36" s="2"/>
      <c r="VR36" s="2"/>
      <c r="VS36" s="17"/>
      <c r="VT36" s="8"/>
      <c r="VU36" s="18"/>
      <c r="VV36" s="19">
        <f t="shared" si="84"/>
        <v>0</v>
      </c>
      <c r="VZ36" s="17"/>
      <c r="WA36" s="8"/>
      <c r="WB36" s="18"/>
      <c r="WC36" s="45">
        <f t="shared" si="85"/>
        <v>0</v>
      </c>
      <c r="WE36" s="2"/>
      <c r="WF36" s="2"/>
      <c r="WG36" s="17"/>
      <c r="WH36" s="8"/>
      <c r="WI36" s="18"/>
      <c r="WJ36" s="19">
        <f t="shared" si="86"/>
        <v>0</v>
      </c>
      <c r="WL36" s="2"/>
      <c r="WM36" s="2"/>
      <c r="WN36" s="17"/>
      <c r="WO36" s="8"/>
      <c r="WP36" s="18"/>
      <c r="WQ36" s="19">
        <f t="shared" si="87"/>
        <v>0</v>
      </c>
      <c r="WS36" s="2"/>
      <c r="WT36" s="2"/>
      <c r="WU36" s="17"/>
      <c r="WV36" s="8"/>
      <c r="WW36" s="18"/>
      <c r="WX36" s="19">
        <f t="shared" si="143"/>
        <v>0</v>
      </c>
      <c r="WZ36" s="2"/>
      <c r="XA36" s="2"/>
      <c r="XB36" s="17"/>
      <c r="XC36" s="8"/>
      <c r="XD36" s="18"/>
      <c r="XE36" s="19">
        <f t="shared" si="89"/>
        <v>0</v>
      </c>
      <c r="XG36" s="2"/>
      <c r="XH36" s="2"/>
      <c r="XI36" s="17"/>
      <c r="XJ36" s="8"/>
      <c r="XK36" s="18"/>
      <c r="XL36" s="19">
        <f t="shared" si="139"/>
        <v>0</v>
      </c>
      <c r="XN36" s="2"/>
      <c r="XO36" s="2"/>
      <c r="XP36" s="17"/>
      <c r="XQ36" s="8"/>
      <c r="XR36" s="18"/>
      <c r="XS36" s="19">
        <f t="shared" si="91"/>
        <v>0</v>
      </c>
      <c r="XU36" s="2"/>
      <c r="XV36" s="2"/>
      <c r="XW36" s="17"/>
      <c r="XX36" s="8"/>
      <c r="XY36" s="18"/>
      <c r="XZ36" s="19">
        <f t="shared" si="92"/>
        <v>0</v>
      </c>
      <c r="YB36" s="577"/>
      <c r="YC36" s="2"/>
      <c r="YD36" s="17"/>
      <c r="YE36" s="577"/>
      <c r="YF36" s="18"/>
      <c r="YG36" s="19">
        <f t="shared" si="93"/>
        <v>5626</v>
      </c>
      <c r="YI36" s="577"/>
      <c r="YK36" s="17"/>
      <c r="YL36" s="366"/>
      <c r="YM36" s="18"/>
      <c r="YN36" s="19">
        <f t="shared" si="94"/>
        <v>0</v>
      </c>
      <c r="YP36" s="366"/>
      <c r="YQ36" s="2"/>
      <c r="YR36" s="17"/>
      <c r="YS36" s="577"/>
      <c r="YT36" s="18"/>
      <c r="YU36" s="19">
        <f t="shared" si="95"/>
        <v>0</v>
      </c>
      <c r="YW36" s="2"/>
      <c r="YX36" s="2"/>
      <c r="YY36" s="17"/>
      <c r="YZ36" s="8"/>
      <c r="ZA36" s="18"/>
      <c r="ZB36" s="19">
        <f t="shared" si="96"/>
        <v>0</v>
      </c>
      <c r="ZD36" s="2"/>
      <c r="ZE36" s="2"/>
      <c r="ZF36" s="17"/>
      <c r="ZG36" s="8"/>
      <c r="ZH36" s="18"/>
      <c r="ZI36" s="19">
        <f t="shared" si="97"/>
        <v>0</v>
      </c>
      <c r="ZK36" s="793"/>
      <c r="ZL36" s="793"/>
      <c r="ZM36" s="794"/>
      <c r="ZN36" s="807"/>
      <c r="ZO36" s="814"/>
      <c r="ZP36" s="811">
        <f t="shared" si="98"/>
        <v>0</v>
      </c>
      <c r="ZR36" s="2"/>
      <c r="ZS36" s="2"/>
      <c r="ZT36" s="17"/>
      <c r="ZU36" s="8"/>
      <c r="ZV36" s="18"/>
      <c r="ZW36" s="19">
        <f t="shared" si="99"/>
        <v>0</v>
      </c>
      <c r="ZY36" s="2"/>
      <c r="ZZ36" s="2"/>
      <c r="AAA36" s="17"/>
      <c r="AAB36" s="8"/>
      <c r="AAC36" s="18"/>
      <c r="AAD36" s="19">
        <f t="shared" si="100"/>
        <v>0</v>
      </c>
      <c r="AAF36" s="2"/>
      <c r="AAG36" s="2"/>
      <c r="AAH36" s="17"/>
      <c r="AAI36" s="8"/>
      <c r="AAJ36" s="18"/>
      <c r="AAK36" s="19">
        <f t="shared" si="101"/>
        <v>0</v>
      </c>
      <c r="AAM36" s="368"/>
      <c r="AAN36" s="27"/>
      <c r="AAO36" s="121"/>
      <c r="AAP36" s="386"/>
      <c r="AAQ36" s="30"/>
      <c r="AAR36" s="19">
        <f t="shared" si="102"/>
        <v>55144.2</v>
      </c>
      <c r="AAT36" s="143">
        <v>41321</v>
      </c>
      <c r="AAU36" s="363" t="s">
        <v>2554</v>
      </c>
      <c r="AAV36" s="44">
        <v>2760</v>
      </c>
      <c r="AAW36" s="54">
        <v>41330</v>
      </c>
      <c r="AAX36" s="44">
        <v>2760</v>
      </c>
      <c r="AAY36" s="19">
        <f t="shared" si="103"/>
        <v>7</v>
      </c>
      <c r="ABA36" s="8"/>
      <c r="ABB36" s="2"/>
      <c r="ABC36" s="17"/>
      <c r="ABD36" s="18"/>
      <c r="ABE36" s="18"/>
      <c r="ABF36" s="19">
        <f t="shared" si="104"/>
        <v>22087</v>
      </c>
      <c r="ABH36" s="2"/>
      <c r="ABI36" s="2"/>
      <c r="ABJ36" s="17"/>
      <c r="ABK36" s="8"/>
      <c r="ABL36" s="18"/>
      <c r="ABM36" s="19">
        <f t="shared" si="105"/>
        <v>0</v>
      </c>
      <c r="ABO36" s="2"/>
      <c r="ABP36" s="2"/>
      <c r="ABQ36" s="17"/>
      <c r="ABR36" s="8"/>
      <c r="ABS36" s="18"/>
      <c r="ABT36" s="19">
        <f t="shared" si="106"/>
        <v>0</v>
      </c>
      <c r="ABV36" s="2"/>
      <c r="ABW36" s="2"/>
      <c r="ABX36" s="17"/>
      <c r="ABY36" s="8"/>
      <c r="ABZ36" s="18"/>
      <c r="ACA36" s="19">
        <f t="shared" si="107"/>
        <v>0</v>
      </c>
      <c r="ACC36" s="2"/>
      <c r="ACD36" s="2"/>
      <c r="ACE36" s="17"/>
      <c r="ACF36" s="8"/>
      <c r="ACG36" s="18"/>
      <c r="ACH36" s="19">
        <f t="shared" si="108"/>
        <v>0</v>
      </c>
      <c r="ACJ36" s="2"/>
      <c r="ACK36" s="2"/>
      <c r="ACL36" s="17"/>
      <c r="ACM36" s="8"/>
      <c r="ACN36" s="18"/>
      <c r="ACO36" s="19">
        <f t="shared" si="109"/>
        <v>0</v>
      </c>
      <c r="ACQ36" s="2"/>
      <c r="ACR36" s="2"/>
      <c r="ACS36" s="17"/>
      <c r="ACT36" s="8"/>
      <c r="ACU36" s="18"/>
      <c r="ACV36" s="19">
        <f t="shared" si="110"/>
        <v>0</v>
      </c>
      <c r="ACX36" s="2"/>
      <c r="ACY36" s="2"/>
      <c r="ACZ36" s="17"/>
      <c r="ADA36" s="8"/>
      <c r="ADB36" s="18"/>
      <c r="ADC36" s="19">
        <f t="shared" si="111"/>
        <v>0</v>
      </c>
      <c r="ADE36" s="2"/>
      <c r="ADF36" s="2"/>
      <c r="ADG36" s="17"/>
      <c r="ADH36" s="8"/>
      <c r="ADI36" s="18"/>
      <c r="ADJ36" s="19">
        <f t="shared" si="112"/>
        <v>0</v>
      </c>
      <c r="ADL36" s="8">
        <v>41319</v>
      </c>
      <c r="ADM36" s="2" t="s">
        <v>2555</v>
      </c>
      <c r="ADN36" s="17">
        <v>5605</v>
      </c>
      <c r="ADO36" s="8"/>
      <c r="ADP36" s="18"/>
      <c r="ADQ36" s="19">
        <f t="shared" si="113"/>
        <v>40883.800000000003</v>
      </c>
      <c r="ADS36" s="2"/>
      <c r="ADT36" s="2"/>
      <c r="ADU36" s="17"/>
      <c r="ADV36" s="8"/>
      <c r="ADW36" s="18"/>
      <c r="ADX36" s="19">
        <f t="shared" si="114"/>
        <v>0</v>
      </c>
      <c r="ADZ36" s="2"/>
      <c r="AEC36" s="69"/>
      <c r="AED36" s="76"/>
      <c r="AEE36" s="19">
        <f t="shared" si="115"/>
        <v>12300.5</v>
      </c>
      <c r="AEG36" s="2"/>
      <c r="AEH36" s="2"/>
      <c r="AEI36" s="17"/>
      <c r="AEJ36" s="8"/>
      <c r="AEK36" s="18"/>
      <c r="AEL36" s="19">
        <f t="shared" si="116"/>
        <v>-209652.6</v>
      </c>
      <c r="AEN36" s="8"/>
      <c r="AEO36" s="2"/>
      <c r="AEP36" s="17"/>
      <c r="AEQ36" s="1020"/>
      <c r="AER36" s="18"/>
      <c r="AES36" s="19">
        <f t="shared" si="117"/>
        <v>0</v>
      </c>
      <c r="AEU36" s="2"/>
      <c r="AEV36" s="2"/>
      <c r="AEW36" s="17"/>
      <c r="AEX36" s="8"/>
      <c r="AEY36" s="18"/>
      <c r="AEZ36" s="19">
        <f t="shared" si="118"/>
        <v>2689.6</v>
      </c>
      <c r="AFB36" s="2"/>
      <c r="AFC36" s="2"/>
      <c r="AFD36" s="17"/>
      <c r="AFE36" s="8"/>
      <c r="AFF36" s="18"/>
      <c r="AFG36" s="19">
        <f t="shared" si="119"/>
        <v>6938</v>
      </c>
      <c r="AFI36" s="2"/>
      <c r="AFJ36" s="2"/>
      <c r="AFK36" s="17"/>
      <c r="AFL36" s="8"/>
      <c r="AFM36" s="18"/>
      <c r="AFN36" s="19">
        <f t="shared" si="120"/>
        <v>0</v>
      </c>
      <c r="AFP36" s="2"/>
      <c r="AFQ36" s="2"/>
      <c r="AFR36" s="17"/>
      <c r="AFS36" s="8"/>
      <c r="AFT36" s="18"/>
      <c r="AFU36" s="19">
        <f t="shared" si="121"/>
        <v>0</v>
      </c>
      <c r="AFW36" s="2"/>
      <c r="AFX36" s="2"/>
      <c r="AFY36" s="17"/>
      <c r="AFZ36" s="8"/>
      <c r="AGA36" s="18"/>
      <c r="AGB36" s="19">
        <f t="shared" si="122"/>
        <v>0</v>
      </c>
      <c r="AGD36" s="2"/>
      <c r="AGE36" s="2"/>
      <c r="AGF36" s="17"/>
      <c r="AGG36" s="8"/>
      <c r="AGH36" s="18"/>
      <c r="AGI36" s="19">
        <f t="shared" si="123"/>
        <v>0</v>
      </c>
      <c r="AGK36" s="368"/>
      <c r="AGL36" s="2"/>
      <c r="AGM36" s="17"/>
      <c r="AGN36" s="8"/>
      <c r="AGO36" s="18"/>
      <c r="AGP36" s="19">
        <f t="shared" si="124"/>
        <v>805</v>
      </c>
      <c r="AGR36" s="368"/>
      <c r="AGS36" s="2"/>
      <c r="AGT36" s="17"/>
      <c r="AGU36" s="8"/>
      <c r="AGV36" s="18"/>
      <c r="AGW36" s="19">
        <f t="shared" si="125"/>
        <v>0</v>
      </c>
      <c r="AGY36" s="2"/>
      <c r="AGZ36" s="2"/>
      <c r="AHA36" s="17"/>
      <c r="AHB36" s="8"/>
      <c r="AHC36" s="18"/>
      <c r="AHD36" s="19">
        <f t="shared" si="126"/>
        <v>0</v>
      </c>
      <c r="AHF36" s="2"/>
      <c r="AHG36" s="2"/>
      <c r="AHH36" s="17"/>
      <c r="AHI36" s="8"/>
      <c r="AHJ36" s="18"/>
      <c r="AHK36" s="19">
        <f t="shared" si="127"/>
        <v>0</v>
      </c>
      <c r="AHM36" s="2"/>
      <c r="AHN36" s="2"/>
      <c r="AHO36" s="17"/>
      <c r="AHP36" s="8"/>
      <c r="AHQ36" s="18"/>
      <c r="AHR36" s="19">
        <f t="shared" si="128"/>
        <v>6356.5</v>
      </c>
      <c r="AHT36" s="2"/>
      <c r="AHU36" s="2"/>
      <c r="AHV36" s="17"/>
      <c r="AHW36" s="8"/>
      <c r="AHX36" s="18"/>
      <c r="AHY36" s="19">
        <f t="shared" si="129"/>
        <v>0</v>
      </c>
      <c r="AIA36" s="2"/>
      <c r="AIB36" s="2"/>
      <c r="AIC36" s="17"/>
      <c r="AID36" s="8"/>
      <c r="AIE36" s="18"/>
      <c r="AIF36" s="19">
        <f t="shared" si="130"/>
        <v>0</v>
      </c>
      <c r="AIH36" s="2"/>
      <c r="AII36" s="2"/>
      <c r="AIJ36" s="17"/>
      <c r="AIK36" s="8"/>
      <c r="AIL36" s="18"/>
      <c r="AIM36" s="19">
        <f t="shared" si="131"/>
        <v>0</v>
      </c>
    </row>
    <row r="37" spans="1:923">
      <c r="A37" s="2"/>
      <c r="B37" s="2"/>
      <c r="C37" s="17"/>
      <c r="D37" s="8"/>
      <c r="E37" s="18"/>
      <c r="F37" s="19">
        <f t="shared" si="0"/>
        <v>6630</v>
      </c>
      <c r="H37" s="2"/>
      <c r="I37" s="2"/>
      <c r="J37" s="17"/>
      <c r="K37" s="8"/>
      <c r="L37" s="18"/>
      <c r="M37" s="19">
        <f t="shared" si="1"/>
        <v>0</v>
      </c>
      <c r="P37" s="2"/>
      <c r="Q37" s="17"/>
      <c r="R37" s="8"/>
      <c r="S37" s="18"/>
      <c r="T37" s="19">
        <f t="shared" si="2"/>
        <v>7539</v>
      </c>
      <c r="V37" s="2"/>
      <c r="W37" s="2"/>
      <c r="X37" s="17"/>
      <c r="Y37" s="8"/>
      <c r="Z37" s="18"/>
      <c r="AA37" s="19">
        <f t="shared" si="3"/>
        <v>1255</v>
      </c>
      <c r="AC37" s="2"/>
      <c r="AD37" s="2"/>
      <c r="AE37" s="17"/>
      <c r="AF37" s="8"/>
      <c r="AG37" s="18"/>
      <c r="AH37" s="19">
        <f t="shared" si="4"/>
        <v>0</v>
      </c>
      <c r="AJ37" s="8"/>
      <c r="AK37" s="2"/>
      <c r="AL37" s="17"/>
      <c r="AM37" s="8"/>
      <c r="AN37" s="18"/>
      <c r="AO37" s="19">
        <f t="shared" si="5"/>
        <v>14526.099999999999</v>
      </c>
      <c r="AQ37" s="577"/>
      <c r="AR37" s="2"/>
      <c r="AS37" s="17"/>
      <c r="AT37" s="8"/>
      <c r="AU37" s="18"/>
      <c r="AV37" s="19">
        <f t="shared" si="6"/>
        <v>24058.04</v>
      </c>
      <c r="AX37" s="2"/>
      <c r="AY37" s="2"/>
      <c r="AZ37" s="17"/>
      <c r="BA37" s="8"/>
      <c r="BB37" s="18"/>
      <c r="BC37" s="19">
        <f t="shared" si="7"/>
        <v>0</v>
      </c>
      <c r="BE37" s="577"/>
      <c r="BF37" s="2"/>
      <c r="BG37" s="17"/>
      <c r="BH37" s="8"/>
      <c r="BI37" s="18"/>
      <c r="BJ37" s="19">
        <f t="shared" si="8"/>
        <v>3954.6</v>
      </c>
      <c r="BL37" s="2"/>
      <c r="BM37" s="2"/>
      <c r="BN37" s="17"/>
      <c r="BO37" s="8"/>
      <c r="BP37" s="18"/>
      <c r="BQ37" s="19">
        <f t="shared" si="9"/>
        <v>13283.5</v>
      </c>
      <c r="BS37" s="2"/>
      <c r="BT37" s="2"/>
      <c r="BU37" s="17"/>
      <c r="BV37" s="8"/>
      <c r="BW37" s="18"/>
      <c r="BX37" s="19">
        <f t="shared" si="10"/>
        <v>0</v>
      </c>
      <c r="BZ37" s="8"/>
      <c r="CA37" s="2"/>
      <c r="CB37" s="17"/>
      <c r="CC37" s="8"/>
      <c r="CD37" s="18"/>
      <c r="CE37" s="19">
        <f t="shared" si="137"/>
        <v>0</v>
      </c>
      <c r="CG37" s="8"/>
      <c r="CH37" s="2"/>
      <c r="CI37" s="17"/>
      <c r="CJ37" s="8"/>
      <c r="CK37" s="18"/>
      <c r="CL37" s="19">
        <f t="shared" si="140"/>
        <v>0</v>
      </c>
      <c r="CN37" s="8"/>
      <c r="CO37" s="2"/>
      <c r="CP37" s="17"/>
      <c r="CQ37" s="8"/>
      <c r="CR37" s="18"/>
      <c r="CS37" s="19">
        <f t="shared" si="141"/>
        <v>0</v>
      </c>
      <c r="CU37" s="8"/>
      <c r="CV37" s="2"/>
      <c r="CW37" s="17"/>
      <c r="CX37" s="8"/>
      <c r="CY37" s="18"/>
      <c r="CZ37" s="19">
        <f t="shared" si="142"/>
        <v>0</v>
      </c>
      <c r="DB37" s="143"/>
      <c r="DC37" s="27"/>
      <c r="DD37" s="44"/>
      <c r="DE37" s="386"/>
      <c r="DF37" s="347"/>
      <c r="DG37" s="19">
        <f t="shared" si="136"/>
        <v>0</v>
      </c>
      <c r="DI37" s="8"/>
      <c r="DJ37" s="2"/>
      <c r="DK37" s="17"/>
      <c r="DL37" s="1026"/>
      <c r="DM37" s="1027"/>
      <c r="DN37" s="19">
        <f t="shared" si="16"/>
        <v>0</v>
      </c>
      <c r="DP37" s="2"/>
      <c r="DQ37" s="2"/>
      <c r="DR37" s="17"/>
      <c r="DS37" s="8"/>
      <c r="DT37" s="18"/>
      <c r="DU37" s="19">
        <f t="shared" si="17"/>
        <v>1368</v>
      </c>
      <c r="DW37" s="2"/>
      <c r="DX37" s="2"/>
      <c r="DY37" s="17"/>
      <c r="DZ37" s="8"/>
      <c r="EA37" s="18"/>
      <c r="EB37" s="19">
        <f t="shared" si="18"/>
        <v>0</v>
      </c>
      <c r="ED37" s="2"/>
      <c r="EE37" s="2"/>
      <c r="EF37" s="17"/>
      <c r="EG37" s="8"/>
      <c r="EH37" s="18"/>
      <c r="EI37" s="19">
        <f t="shared" si="19"/>
        <v>0</v>
      </c>
      <c r="EK37" s="2"/>
      <c r="EL37" s="2"/>
      <c r="EM37" s="17"/>
      <c r="EN37" s="8"/>
      <c r="EO37" s="18"/>
      <c r="EP37" s="19">
        <f t="shared" si="20"/>
        <v>-8.0000000000040927E-2</v>
      </c>
      <c r="ER37" s="8"/>
      <c r="ES37" s="2"/>
      <c r="ET37" s="17"/>
      <c r="EU37" s="8"/>
      <c r="EV37" s="18"/>
      <c r="EW37" s="19">
        <f t="shared" si="21"/>
        <v>3245.9</v>
      </c>
      <c r="EY37" s="397"/>
      <c r="EZ37" s="2"/>
      <c r="FA37" s="17"/>
      <c r="FB37" s="8"/>
      <c r="FC37" s="18"/>
      <c r="FD37" s="19">
        <f t="shared" si="22"/>
        <v>0</v>
      </c>
      <c r="FF37" s="2"/>
      <c r="FG37" s="2"/>
      <c r="FH37" s="17"/>
      <c r="FI37" s="8"/>
      <c r="FJ37" s="18"/>
      <c r="FK37" s="19">
        <f t="shared" si="23"/>
        <v>5020</v>
      </c>
      <c r="FM37" s="8"/>
      <c r="FN37" s="2"/>
      <c r="FO37" s="17"/>
      <c r="FP37" s="8"/>
      <c r="FQ37" s="18"/>
      <c r="FR37" s="115">
        <f t="shared" si="24"/>
        <v>0</v>
      </c>
      <c r="FT37" s="807"/>
      <c r="FU37" s="793"/>
      <c r="FV37" s="794"/>
      <c r="FW37" s="807"/>
      <c r="FX37" s="814"/>
      <c r="FY37" s="1008">
        <f t="shared" si="25"/>
        <v>0</v>
      </c>
      <c r="GA37" s="8"/>
      <c r="GB37" s="38"/>
      <c r="GC37" s="17"/>
      <c r="GD37" s="34"/>
      <c r="GE37" s="18"/>
      <c r="GF37" s="19">
        <f t="shared" si="26"/>
        <v>0</v>
      </c>
      <c r="GH37" s="8"/>
      <c r="GI37" s="145"/>
      <c r="GJ37" s="17"/>
      <c r="GK37" s="8"/>
      <c r="GL37" s="18"/>
      <c r="GM37" s="19">
        <f t="shared" si="27"/>
        <v>0</v>
      </c>
      <c r="GO37" s="8"/>
      <c r="GP37" s="145"/>
      <c r="GQ37" s="17"/>
      <c r="GR37" s="8"/>
      <c r="GS37" s="18"/>
      <c r="GT37" s="19">
        <f t="shared" si="28"/>
        <v>0</v>
      </c>
      <c r="GV37" s="8"/>
      <c r="GW37" s="145"/>
      <c r="GX37" s="17"/>
      <c r="GY37" s="8"/>
      <c r="GZ37" s="18"/>
      <c r="HA37" s="19">
        <f t="shared" si="29"/>
        <v>0</v>
      </c>
      <c r="HC37" s="2"/>
      <c r="HD37" s="2"/>
      <c r="HE37" s="17"/>
      <c r="HF37" s="8"/>
      <c r="HG37" s="18"/>
      <c r="HH37" s="19">
        <f t="shared" si="30"/>
        <v>0</v>
      </c>
      <c r="HJ37" s="2"/>
      <c r="HK37" s="2"/>
      <c r="HL37" s="17"/>
      <c r="HM37" s="8"/>
      <c r="HN37" s="18"/>
      <c r="HO37" s="19">
        <f t="shared" si="31"/>
        <v>0</v>
      </c>
      <c r="HQ37" s="2"/>
      <c r="HR37" s="2"/>
      <c r="HS37" s="17"/>
      <c r="HT37" s="8"/>
      <c r="HU37" s="18"/>
      <c r="HV37" s="19">
        <f t="shared" si="32"/>
        <v>0</v>
      </c>
      <c r="HX37" s="2"/>
      <c r="HY37" s="2"/>
      <c r="HZ37" s="17"/>
      <c r="IA37" s="8"/>
      <c r="IB37" s="18"/>
      <c r="IC37" s="19">
        <f t="shared" si="33"/>
        <v>0</v>
      </c>
      <c r="IE37" s="366"/>
      <c r="IF37" s="2"/>
      <c r="IG37" s="17"/>
      <c r="IH37" s="8"/>
      <c r="II37" s="18"/>
      <c r="IJ37" s="19">
        <f t="shared" si="34"/>
        <v>0</v>
      </c>
      <c r="IL37" s="655"/>
      <c r="IM37" s="2"/>
      <c r="IN37" s="17"/>
      <c r="IO37" s="8"/>
      <c r="IP37" s="18"/>
      <c r="IQ37" s="19">
        <f t="shared" si="138"/>
        <v>22352.5</v>
      </c>
      <c r="IT37" s="2"/>
      <c r="IU37" s="17"/>
      <c r="IV37" s="8"/>
      <c r="IW37" s="18"/>
      <c r="IX37" s="19">
        <f t="shared" si="36"/>
        <v>0</v>
      </c>
      <c r="IZ37" s="2"/>
      <c r="JA37" s="2"/>
      <c r="JB37" s="17"/>
      <c r="JC37" s="8"/>
      <c r="JD37" s="18"/>
      <c r="JE37" s="19">
        <f t="shared" si="37"/>
        <v>0</v>
      </c>
      <c r="JG37" s="2"/>
      <c r="JH37" s="2"/>
      <c r="JI37" s="17"/>
      <c r="JJ37" s="8"/>
      <c r="JK37" s="18"/>
      <c r="JL37" s="19">
        <f t="shared" si="38"/>
        <v>0</v>
      </c>
      <c r="JN37" s="2"/>
      <c r="JO37" s="2"/>
      <c r="JP37" s="17"/>
      <c r="JQ37" s="18"/>
      <c r="JR37" s="18"/>
      <c r="JS37" s="19">
        <f t="shared" si="39"/>
        <v>0</v>
      </c>
      <c r="JU37" s="2"/>
      <c r="JV37" s="2"/>
      <c r="JW37" s="17"/>
      <c r="JX37" s="18"/>
      <c r="JY37" s="18"/>
      <c r="JZ37" s="19">
        <f t="shared" si="40"/>
        <v>0</v>
      </c>
      <c r="KB37" s="8"/>
      <c r="KC37" s="2"/>
      <c r="KD37" s="17"/>
      <c r="KE37" s="697"/>
      <c r="KF37" s="18"/>
      <c r="KG37" s="19">
        <f t="shared" si="41"/>
        <v>0</v>
      </c>
      <c r="KI37" s="8"/>
      <c r="KJ37" s="2"/>
      <c r="KK37" s="17"/>
      <c r="KL37" s="697"/>
      <c r="KM37" s="18"/>
      <c r="KN37" s="19">
        <f t="shared" si="42"/>
        <v>669.5</v>
      </c>
      <c r="KP37" s="2"/>
      <c r="KQ37" s="2"/>
      <c r="KR37" s="17"/>
      <c r="KS37" s="8"/>
      <c r="KT37" s="18"/>
      <c r="KU37" s="19">
        <f t="shared" si="43"/>
        <v>0</v>
      </c>
      <c r="KW37" s="2"/>
      <c r="KX37" s="2"/>
      <c r="KY37" s="17"/>
      <c r="KZ37" s="8"/>
      <c r="LA37" s="18"/>
      <c r="LB37" s="19">
        <f t="shared" si="44"/>
        <v>0</v>
      </c>
      <c r="LD37" s="2"/>
      <c r="LE37" s="2"/>
      <c r="LF37" s="17"/>
      <c r="LG37" s="8"/>
      <c r="LH37" s="18"/>
      <c r="LI37" s="19">
        <f t="shared" si="45"/>
        <v>0</v>
      </c>
      <c r="LK37" s="2"/>
      <c r="LL37" s="2"/>
      <c r="LM37" s="17"/>
      <c r="LN37" s="8"/>
      <c r="LO37" s="18"/>
      <c r="LP37" s="19">
        <f t="shared" si="46"/>
        <v>0</v>
      </c>
      <c r="LR37" s="2"/>
      <c r="LS37" s="2"/>
      <c r="LT37" s="17"/>
      <c r="LU37" s="8"/>
      <c r="LV37" s="18"/>
      <c r="LW37" s="19">
        <f t="shared" si="47"/>
        <v>0</v>
      </c>
      <c r="LY37" s="2"/>
      <c r="LZ37" s="145"/>
      <c r="MA37" s="17"/>
      <c r="MB37" s="8"/>
      <c r="MC37" s="18"/>
      <c r="MD37" s="19">
        <f t="shared" si="48"/>
        <v>0</v>
      </c>
      <c r="MF37" s="2"/>
      <c r="MG37" s="2"/>
      <c r="MH37" s="17"/>
      <c r="MI37" s="8"/>
      <c r="MJ37" s="18"/>
      <c r="MK37" s="19">
        <f t="shared" si="49"/>
        <v>0</v>
      </c>
      <c r="MM37" s="2"/>
      <c r="MN37" s="2"/>
      <c r="MO37" s="17"/>
      <c r="MP37" s="8"/>
      <c r="MQ37" s="18"/>
      <c r="MR37" s="19">
        <f t="shared" si="50"/>
        <v>1278</v>
      </c>
      <c r="MT37" s="2"/>
      <c r="MU37" s="2"/>
      <c r="MV37" s="17"/>
      <c r="MW37" s="8"/>
      <c r="MX37" s="18"/>
      <c r="MY37" s="19">
        <f t="shared" si="51"/>
        <v>0</v>
      </c>
      <c r="NA37" s="2"/>
      <c r="NB37" s="2"/>
      <c r="NC37" s="17"/>
      <c r="ND37" s="8"/>
      <c r="NE37" s="18"/>
      <c r="NF37" s="19">
        <f t="shared" si="52"/>
        <v>0</v>
      </c>
      <c r="NH37" s="366"/>
      <c r="NI37" s="2"/>
      <c r="NJ37" s="17"/>
      <c r="NK37" s="366"/>
      <c r="NL37" s="18"/>
      <c r="NM37" s="19">
        <f t="shared" si="53"/>
        <v>0</v>
      </c>
      <c r="NO37" s="577"/>
      <c r="NP37" s="2"/>
      <c r="NQ37" s="17"/>
      <c r="NR37" s="8"/>
      <c r="NS37" s="18"/>
      <c r="NT37" s="19">
        <f t="shared" si="54"/>
        <v>0</v>
      </c>
      <c r="NV37" s="2"/>
      <c r="NW37" s="2"/>
      <c r="NX37" s="17"/>
      <c r="NY37" s="8"/>
      <c r="NZ37" s="18"/>
      <c r="OA37" s="19">
        <f t="shared" si="55"/>
        <v>1712</v>
      </c>
      <c r="OC37" s="2"/>
      <c r="OD37" s="2"/>
      <c r="OE37" s="17"/>
      <c r="OF37" s="8"/>
      <c r="OG37" s="18"/>
      <c r="OH37" s="19">
        <f t="shared" si="56"/>
        <v>0</v>
      </c>
      <c r="OJ37" s="2"/>
      <c r="OK37" s="2"/>
      <c r="OL37" s="17"/>
      <c r="OM37" s="8"/>
      <c r="ON37" s="18"/>
      <c r="OO37" s="19">
        <f t="shared" si="57"/>
        <v>0</v>
      </c>
      <c r="OQ37" s="2"/>
      <c r="OR37" s="2"/>
      <c r="OS37" s="17"/>
      <c r="OT37" s="8"/>
      <c r="OU37" s="18"/>
      <c r="OV37" s="19">
        <f t="shared" si="58"/>
        <v>0</v>
      </c>
      <c r="OX37" s="2"/>
      <c r="OY37" s="2"/>
      <c r="OZ37" s="17"/>
      <c r="PA37" s="8"/>
      <c r="PB37" s="18"/>
      <c r="PC37" s="19">
        <f t="shared" si="59"/>
        <v>0</v>
      </c>
      <c r="PE37" s="8"/>
      <c r="PF37" s="145"/>
      <c r="PG37" s="17"/>
      <c r="PH37" s="8"/>
      <c r="PI37" s="18"/>
      <c r="PJ37" s="19">
        <f t="shared" si="60"/>
        <v>0</v>
      </c>
      <c r="PO37" s="1022"/>
      <c r="PP37" s="30"/>
      <c r="PQ37" s="45">
        <f t="shared" si="61"/>
        <v>22956.84</v>
      </c>
      <c r="PS37" s="2"/>
      <c r="PT37" s="2"/>
      <c r="PU37" s="17"/>
      <c r="PV37" s="8"/>
      <c r="PW37" s="18"/>
      <c r="PX37" s="19">
        <f t="shared" si="62"/>
        <v>0</v>
      </c>
      <c r="PZ37" s="577"/>
      <c r="QA37" s="145"/>
      <c r="QB37" s="17"/>
      <c r="QC37" s="8"/>
      <c r="QD37" s="18"/>
      <c r="QE37" s="19">
        <f t="shared" si="63"/>
        <v>0</v>
      </c>
      <c r="QG37" s="2"/>
      <c r="QH37" s="2"/>
      <c r="QI37" s="17"/>
      <c r="QJ37" s="8"/>
      <c r="QK37" s="18"/>
      <c r="QL37" s="19">
        <f t="shared" si="144"/>
        <v>0</v>
      </c>
      <c r="QN37" s="2"/>
      <c r="QO37" s="2"/>
      <c r="QP37" s="17"/>
      <c r="QQ37" s="8"/>
      <c r="QR37" s="18"/>
      <c r="QS37" s="19">
        <f t="shared" si="65"/>
        <v>0</v>
      </c>
      <c r="QU37" s="2"/>
      <c r="QV37" s="2"/>
      <c r="QW37" s="17"/>
      <c r="QX37" s="8"/>
      <c r="QY37" s="18"/>
      <c r="QZ37" s="19">
        <f t="shared" si="66"/>
        <v>0</v>
      </c>
      <c r="RB37" s="2"/>
      <c r="RC37" s="2"/>
      <c r="RD37" s="17"/>
      <c r="RE37" s="8"/>
      <c r="RF37" s="18"/>
      <c r="RG37" s="19">
        <f t="shared" si="67"/>
        <v>0</v>
      </c>
      <c r="RI37" s="793"/>
      <c r="RJ37" s="793"/>
      <c r="RK37" s="794"/>
      <c r="RL37" s="807"/>
      <c r="RM37" s="814"/>
      <c r="RN37" s="811">
        <f t="shared" si="68"/>
        <v>0</v>
      </c>
      <c r="RP37" s="2"/>
      <c r="RQ37" s="2"/>
      <c r="RR37" s="17"/>
      <c r="RS37" s="8"/>
      <c r="RT37" s="18"/>
      <c r="RU37" s="19">
        <f t="shared" si="69"/>
        <v>0</v>
      </c>
      <c r="RW37" s="8">
        <v>41332</v>
      </c>
      <c r="RX37" s="2" t="s">
        <v>2556</v>
      </c>
      <c r="RY37" s="17">
        <v>3570</v>
      </c>
      <c r="RZ37" s="8">
        <v>41332</v>
      </c>
      <c r="SA37" s="18">
        <v>3570</v>
      </c>
      <c r="SB37" s="19">
        <f t="shared" si="70"/>
        <v>0</v>
      </c>
      <c r="SD37" s="366"/>
      <c r="SE37" s="2"/>
      <c r="SF37" s="17"/>
      <c r="SH37" s="18"/>
      <c r="SI37" s="45">
        <f t="shared" si="71"/>
        <v>0</v>
      </c>
      <c r="SK37" s="2"/>
      <c r="SL37" s="2"/>
      <c r="SM37" s="17"/>
      <c r="SN37" s="8"/>
      <c r="SO37" s="18"/>
      <c r="SP37" s="19">
        <f t="shared" si="72"/>
        <v>1125.5</v>
      </c>
      <c r="SR37" s="2"/>
      <c r="SS37" s="2"/>
      <c r="ST37" s="17"/>
      <c r="SU37" s="8"/>
      <c r="SV37" s="18"/>
      <c r="SW37" s="19">
        <f t="shared" si="73"/>
        <v>0</v>
      </c>
      <c r="SY37" s="2"/>
      <c r="SZ37" s="2"/>
      <c r="TA37" s="17"/>
      <c r="TB37" s="8"/>
      <c r="TC37" s="18"/>
      <c r="TD37" s="19">
        <f t="shared" si="74"/>
        <v>19638</v>
      </c>
      <c r="TF37" s="2"/>
      <c r="TG37" s="2"/>
      <c r="TH37" s="17"/>
      <c r="TI37" s="8"/>
      <c r="TJ37" s="18"/>
      <c r="TK37" s="19">
        <f t="shared" si="75"/>
        <v>0</v>
      </c>
      <c r="TM37" s="27"/>
      <c r="TN37" s="78"/>
      <c r="TO37" s="30"/>
      <c r="TP37" s="143"/>
      <c r="TQ37" s="30"/>
      <c r="TR37" s="19">
        <f t="shared" si="76"/>
        <v>160</v>
      </c>
      <c r="TT37" s="27"/>
      <c r="TU37" s="78"/>
      <c r="TV37" s="30"/>
      <c r="TW37" s="143"/>
      <c r="TX37" s="30"/>
      <c r="TY37" s="19">
        <f t="shared" si="77"/>
        <v>0</v>
      </c>
      <c r="UA37" s="2"/>
      <c r="UB37" s="2"/>
      <c r="UC37" s="17"/>
      <c r="UD37" s="8"/>
      <c r="UE37" s="18"/>
      <c r="UF37" s="19">
        <f t="shared" si="78"/>
        <v>0</v>
      </c>
      <c r="UH37" s="2"/>
      <c r="UI37" s="2"/>
      <c r="UJ37" s="17"/>
      <c r="UK37" s="8"/>
      <c r="UL37" s="18"/>
      <c r="UM37" s="19">
        <f t="shared" si="79"/>
        <v>0</v>
      </c>
      <c r="UO37" s="2"/>
      <c r="UP37" s="2"/>
      <c r="UQ37" s="17"/>
      <c r="UR37" s="8"/>
      <c r="US37" s="18"/>
      <c r="UT37" s="19">
        <f t="shared" si="80"/>
        <v>7013</v>
      </c>
      <c r="UV37" s="2"/>
      <c r="UW37" s="2"/>
      <c r="UX37" s="17"/>
      <c r="UY37" s="8"/>
      <c r="UZ37" s="18"/>
      <c r="VA37" s="19">
        <f t="shared" si="81"/>
        <v>0</v>
      </c>
      <c r="VC37" s="2"/>
      <c r="VD37" s="2"/>
      <c r="VE37" s="17"/>
      <c r="VF37" s="8"/>
      <c r="VG37" s="18"/>
      <c r="VH37" s="19">
        <f t="shared" si="82"/>
        <v>0</v>
      </c>
      <c r="VJ37" s="368"/>
      <c r="VK37" s="27"/>
      <c r="VL37" s="25"/>
      <c r="VM37" s="368"/>
      <c r="VN37" s="30"/>
      <c r="VO37" s="19">
        <f t="shared" si="83"/>
        <v>-0.1999999999998181</v>
      </c>
      <c r="VQ37" s="2"/>
      <c r="VR37" s="2"/>
      <c r="VS37" s="17"/>
      <c r="VT37" s="8"/>
      <c r="VU37" s="18"/>
      <c r="VV37" s="19">
        <f t="shared" si="84"/>
        <v>0</v>
      </c>
      <c r="VZ37" s="17"/>
      <c r="WA37" s="8"/>
      <c r="WB37" s="18"/>
      <c r="WC37" s="45">
        <f t="shared" si="85"/>
        <v>0</v>
      </c>
      <c r="WE37" s="2"/>
      <c r="WF37" s="2"/>
      <c r="WG37" s="17"/>
      <c r="WH37" s="8"/>
      <c r="WI37" s="18"/>
      <c r="WJ37" s="19">
        <f t="shared" si="86"/>
        <v>0</v>
      </c>
      <c r="WL37" s="2"/>
      <c r="WM37" s="2"/>
      <c r="WN37" s="17"/>
      <c r="WO37" s="8"/>
      <c r="WP37" s="18"/>
      <c r="WQ37" s="19">
        <f t="shared" si="87"/>
        <v>0</v>
      </c>
      <c r="WS37" s="2"/>
      <c r="WT37" s="2"/>
      <c r="WU37" s="17"/>
      <c r="WV37" s="8"/>
      <c r="WW37" s="18"/>
      <c r="WX37" s="19">
        <f t="shared" si="143"/>
        <v>0</v>
      </c>
      <c r="WZ37" s="2"/>
      <c r="XA37" s="2"/>
      <c r="XB37" s="17"/>
      <c r="XC37" s="8"/>
      <c r="XD37" s="18"/>
      <c r="XE37" s="19">
        <f t="shared" si="89"/>
        <v>0</v>
      </c>
      <c r="XG37" s="2"/>
      <c r="XH37" s="2"/>
      <c r="XI37" s="17"/>
      <c r="XJ37" s="8"/>
      <c r="XK37" s="18"/>
      <c r="XL37" s="19">
        <f t="shared" si="139"/>
        <v>0</v>
      </c>
      <c r="XN37" s="2"/>
      <c r="XO37" s="2"/>
      <c r="XP37" s="17"/>
      <c r="XQ37" s="8"/>
      <c r="XR37" s="18"/>
      <c r="XS37" s="19">
        <f t="shared" si="91"/>
        <v>0</v>
      </c>
      <c r="XU37" s="2"/>
      <c r="XV37" s="2"/>
      <c r="XW37" s="17"/>
      <c r="XX37" s="8"/>
      <c r="XY37" s="18"/>
      <c r="XZ37" s="19">
        <f t="shared" si="92"/>
        <v>0</v>
      </c>
      <c r="YB37" s="577"/>
      <c r="YC37" s="2"/>
      <c r="YD37" s="17"/>
      <c r="YE37" s="577"/>
      <c r="YF37" s="18"/>
      <c r="YG37" s="19">
        <f t="shared" si="93"/>
        <v>5626</v>
      </c>
      <c r="YI37" s="577"/>
      <c r="YK37" s="17"/>
      <c r="YL37" s="366"/>
      <c r="YM37" s="18"/>
      <c r="YN37" s="19">
        <f t="shared" si="94"/>
        <v>0</v>
      </c>
      <c r="YP37" s="366"/>
      <c r="YQ37" s="2"/>
      <c r="YR37" s="17"/>
      <c r="YS37" s="577"/>
      <c r="YT37" s="18"/>
      <c r="YU37" s="19">
        <f t="shared" si="95"/>
        <v>0</v>
      </c>
      <c r="YW37" s="2"/>
      <c r="YX37" s="2"/>
      <c r="YY37" s="17"/>
      <c r="YZ37" s="8"/>
      <c r="ZA37" s="18"/>
      <c r="ZB37" s="19">
        <f t="shared" si="96"/>
        <v>0</v>
      </c>
      <c r="ZD37" s="2"/>
      <c r="ZE37" s="2"/>
      <c r="ZF37" s="17"/>
      <c r="ZG37" s="8"/>
      <c r="ZH37" s="18"/>
      <c r="ZI37" s="19">
        <f t="shared" si="97"/>
        <v>0</v>
      </c>
      <c r="ZK37" s="793"/>
      <c r="ZL37" s="793"/>
      <c r="ZM37" s="794"/>
      <c r="ZN37" s="807"/>
      <c r="ZO37" s="814"/>
      <c r="ZP37" s="811">
        <f t="shared" si="98"/>
        <v>0</v>
      </c>
      <c r="ZR37" s="2"/>
      <c r="ZS37" s="2"/>
      <c r="ZT37" s="17"/>
      <c r="ZU37" s="8"/>
      <c r="ZV37" s="18"/>
      <c r="ZW37" s="19">
        <f t="shared" si="99"/>
        <v>0</v>
      </c>
      <c r="ZY37" s="2"/>
      <c r="ZZ37" s="2"/>
      <c r="AAA37" s="17"/>
      <c r="AAB37" s="8"/>
      <c r="AAC37" s="18"/>
      <c r="AAD37" s="19">
        <f t="shared" si="100"/>
        <v>0</v>
      </c>
      <c r="AAF37" s="2"/>
      <c r="AAG37" s="2"/>
      <c r="AAH37" s="17"/>
      <c r="AAI37" s="8"/>
      <c r="AAJ37" s="18"/>
      <c r="AAK37" s="19">
        <f t="shared" si="101"/>
        <v>0</v>
      </c>
      <c r="AAM37" s="368"/>
      <c r="AAN37" s="27"/>
      <c r="AAO37" s="25"/>
      <c r="AAP37" s="386"/>
      <c r="AAQ37" s="30"/>
      <c r="AAR37" s="19">
        <f t="shared" si="102"/>
        <v>55144.2</v>
      </c>
      <c r="AAT37" s="143">
        <v>41322</v>
      </c>
      <c r="AAU37" s="315" t="s">
        <v>2557</v>
      </c>
      <c r="AAV37" s="44">
        <v>2760</v>
      </c>
      <c r="AAW37" s="54">
        <v>41330</v>
      </c>
      <c r="AAX37" s="44">
        <v>2760</v>
      </c>
      <c r="AAY37" s="19">
        <f t="shared" si="103"/>
        <v>7</v>
      </c>
      <c r="ABA37" s="2"/>
      <c r="ABB37" s="2"/>
      <c r="ABC37" s="17"/>
      <c r="ABD37" s="18"/>
      <c r="ABE37" s="18"/>
      <c r="ABF37" s="19">
        <f t="shared" si="104"/>
        <v>22087</v>
      </c>
      <c r="ABH37" s="2"/>
      <c r="ABI37" s="2"/>
      <c r="ABJ37" s="17"/>
      <c r="ABK37" s="8"/>
      <c r="ABL37" s="18"/>
      <c r="ABM37" s="19">
        <f t="shared" si="105"/>
        <v>0</v>
      </c>
      <c r="ABO37" s="2"/>
      <c r="ABP37" s="2"/>
      <c r="ABQ37" s="17"/>
      <c r="ABR37" s="8"/>
      <c r="ABS37" s="18"/>
      <c r="ABT37" s="19">
        <f t="shared" si="106"/>
        <v>0</v>
      </c>
      <c r="ABV37" s="2"/>
      <c r="ABW37" s="2"/>
      <c r="ABX37" s="17"/>
      <c r="ABY37" s="8"/>
      <c r="ABZ37" s="18"/>
      <c r="ACA37" s="19">
        <f t="shared" si="107"/>
        <v>0</v>
      </c>
      <c r="ACC37" s="2"/>
      <c r="ACD37" s="2"/>
      <c r="ACE37" s="17"/>
      <c r="ACF37" s="8"/>
      <c r="ACG37" s="18"/>
      <c r="ACH37" s="19">
        <f t="shared" si="108"/>
        <v>0</v>
      </c>
      <c r="ACJ37" s="2"/>
      <c r="ACK37" s="2"/>
      <c r="ACL37" s="17"/>
      <c r="ACM37" s="8"/>
      <c r="ACN37" s="18"/>
      <c r="ACO37" s="19">
        <f t="shared" si="109"/>
        <v>0</v>
      </c>
      <c r="ACQ37" s="2"/>
      <c r="ACR37" s="2"/>
      <c r="ACS37" s="17"/>
      <c r="ACT37" s="8"/>
      <c r="ACU37" s="18"/>
      <c r="ACV37" s="19">
        <f t="shared" si="110"/>
        <v>0</v>
      </c>
      <c r="ACX37" s="2"/>
      <c r="ACY37" s="2"/>
      <c r="ACZ37" s="17"/>
      <c r="ADA37" s="8"/>
      <c r="ADB37" s="18"/>
      <c r="ADC37" s="19">
        <f t="shared" si="111"/>
        <v>0</v>
      </c>
      <c r="ADE37" s="2"/>
      <c r="ADF37" s="2"/>
      <c r="ADG37" s="17"/>
      <c r="ADH37" s="8"/>
      <c r="ADI37" s="18"/>
      <c r="ADJ37" s="19">
        <f t="shared" si="112"/>
        <v>0</v>
      </c>
      <c r="ADL37" s="8">
        <v>41320</v>
      </c>
      <c r="ADM37" s="2" t="s">
        <v>2558</v>
      </c>
      <c r="ADN37" s="17">
        <v>1130</v>
      </c>
      <c r="ADO37" s="8"/>
      <c r="ADP37" s="18"/>
      <c r="ADQ37" s="19">
        <f t="shared" si="113"/>
        <v>42013.8</v>
      </c>
      <c r="ADS37" s="2"/>
      <c r="ADT37" s="2"/>
      <c r="ADU37" s="17"/>
      <c r="ADV37" s="8"/>
      <c r="ADW37" s="18"/>
      <c r="ADX37" s="19">
        <f t="shared" si="114"/>
        <v>0</v>
      </c>
      <c r="ADZ37" s="2"/>
      <c r="AEC37" s="69"/>
      <c r="AED37" s="76"/>
      <c r="AEE37" s="19">
        <f t="shared" si="115"/>
        <v>12300.5</v>
      </c>
      <c r="AEG37" s="2"/>
      <c r="AEH37" s="2"/>
      <c r="AEI37" s="17"/>
      <c r="AEJ37" s="8"/>
      <c r="AEK37" s="18"/>
      <c r="AEL37" s="19">
        <f t="shared" si="116"/>
        <v>-209652.6</v>
      </c>
      <c r="AEN37" s="8"/>
      <c r="AEO37" s="2"/>
      <c r="AEP37" s="17"/>
      <c r="AEQ37" s="1020"/>
      <c r="AER37" s="18"/>
      <c r="AES37" s="19">
        <f t="shared" si="117"/>
        <v>0</v>
      </c>
      <c r="AEU37" s="2"/>
      <c r="AEV37" s="2"/>
      <c r="AEW37" s="17"/>
      <c r="AEX37" s="8"/>
      <c r="AEY37" s="18"/>
      <c r="AEZ37" s="19">
        <f t="shared" si="118"/>
        <v>2689.6</v>
      </c>
      <c r="AFB37" s="2"/>
      <c r="AFC37" s="2"/>
      <c r="AFD37" s="17"/>
      <c r="AFE37" s="8"/>
      <c r="AFF37" s="18"/>
      <c r="AFG37" s="19">
        <f t="shared" si="119"/>
        <v>6938</v>
      </c>
      <c r="AFI37" s="2"/>
      <c r="AFJ37" s="2"/>
      <c r="AFK37" s="17"/>
      <c r="AFL37" s="8"/>
      <c r="AFM37" s="18"/>
      <c r="AFN37" s="19">
        <f t="shared" si="120"/>
        <v>0</v>
      </c>
      <c r="AFP37" s="2"/>
      <c r="AFQ37" s="2"/>
      <c r="AFR37" s="17"/>
      <c r="AFS37" s="8"/>
      <c r="AFT37" s="18"/>
      <c r="AFU37" s="19">
        <f t="shared" si="121"/>
        <v>0</v>
      </c>
      <c r="AFW37" s="2"/>
      <c r="AFX37" s="2"/>
      <c r="AFY37" s="17"/>
      <c r="AFZ37" s="8"/>
      <c r="AGA37" s="18"/>
      <c r="AGB37" s="19">
        <f t="shared" si="122"/>
        <v>0</v>
      </c>
      <c r="AGD37" s="2"/>
      <c r="AGE37" s="2"/>
      <c r="AGF37" s="17"/>
      <c r="AGG37" s="8"/>
      <c r="AGH37" s="18"/>
      <c r="AGI37" s="19">
        <f t="shared" si="123"/>
        <v>0</v>
      </c>
      <c r="AGK37" s="368"/>
      <c r="AGL37" s="2"/>
      <c r="AGM37" s="17"/>
      <c r="AGN37" s="8"/>
      <c r="AGO37" s="18"/>
      <c r="AGP37" s="19">
        <f t="shared" si="124"/>
        <v>805</v>
      </c>
      <c r="AGR37" s="368"/>
      <c r="AGS37" s="2"/>
      <c r="AGT37" s="17"/>
      <c r="AGU37" s="8"/>
      <c r="AGV37" s="18"/>
      <c r="AGW37" s="19">
        <f t="shared" si="125"/>
        <v>0</v>
      </c>
      <c r="AGY37" s="2"/>
      <c r="AGZ37" s="2"/>
      <c r="AHA37" s="17"/>
      <c r="AHB37" s="8"/>
      <c r="AHC37" s="18"/>
      <c r="AHD37" s="19">
        <f t="shared" si="126"/>
        <v>0</v>
      </c>
      <c r="AHF37" s="2"/>
      <c r="AHG37" s="2"/>
      <c r="AHH37" s="17"/>
      <c r="AHI37" s="8"/>
      <c r="AHJ37" s="18"/>
      <c r="AHK37" s="19">
        <f t="shared" si="127"/>
        <v>0</v>
      </c>
      <c r="AHM37" s="2"/>
      <c r="AHN37" s="2"/>
      <c r="AHO37" s="17"/>
      <c r="AHP37" s="8"/>
      <c r="AHQ37" s="18"/>
      <c r="AHR37" s="19">
        <f t="shared" si="128"/>
        <v>6356.5</v>
      </c>
      <c r="AHT37" s="2"/>
      <c r="AHU37" s="2"/>
      <c r="AHV37" s="17"/>
      <c r="AHW37" s="8"/>
      <c r="AHX37" s="18"/>
      <c r="AHY37" s="19">
        <f t="shared" si="129"/>
        <v>0</v>
      </c>
      <c r="AIA37" s="2"/>
      <c r="AIB37" s="2"/>
      <c r="AIC37" s="17"/>
      <c r="AID37" s="8"/>
      <c r="AIE37" s="18"/>
      <c r="AIF37" s="19">
        <f t="shared" si="130"/>
        <v>0</v>
      </c>
      <c r="AIH37" s="2"/>
      <c r="AII37" s="2"/>
      <c r="AIJ37" s="17"/>
      <c r="AIK37" s="8"/>
      <c r="AIL37" s="18"/>
      <c r="AIM37" s="19">
        <f t="shared" si="131"/>
        <v>0</v>
      </c>
    </row>
    <row r="38" spans="1:923">
      <c r="A38" s="2"/>
      <c r="B38" s="2"/>
      <c r="C38" s="17"/>
      <c r="D38" s="8"/>
      <c r="E38" s="18"/>
      <c r="F38" s="19">
        <f t="shared" si="0"/>
        <v>6630</v>
      </c>
      <c r="H38" s="2"/>
      <c r="I38" s="2"/>
      <c r="J38" s="17"/>
      <c r="K38" s="8"/>
      <c r="L38" s="18"/>
      <c r="M38" s="19">
        <f t="shared" si="1"/>
        <v>0</v>
      </c>
      <c r="P38" s="2"/>
      <c r="Q38" s="17"/>
      <c r="R38" s="8"/>
      <c r="S38" s="18"/>
      <c r="T38" s="19">
        <f t="shared" si="2"/>
        <v>7539</v>
      </c>
      <c r="V38" s="2"/>
      <c r="W38" s="2"/>
      <c r="X38" s="17"/>
      <c r="Y38" s="8"/>
      <c r="Z38" s="18"/>
      <c r="AA38" s="19">
        <f t="shared" si="3"/>
        <v>1255</v>
      </c>
      <c r="AC38" s="2"/>
      <c r="AD38" s="2"/>
      <c r="AE38" s="17"/>
      <c r="AF38" s="8"/>
      <c r="AG38" s="18"/>
      <c r="AH38" s="19">
        <f t="shared" si="4"/>
        <v>0</v>
      </c>
      <c r="AO38" s="19">
        <f t="shared" si="5"/>
        <v>14526.099999999999</v>
      </c>
      <c r="AQ38" s="577"/>
      <c r="AR38" s="2"/>
      <c r="AS38" s="17"/>
      <c r="AT38" s="8"/>
      <c r="AU38" s="18"/>
      <c r="AV38" s="19">
        <f t="shared" si="6"/>
        <v>24058.04</v>
      </c>
      <c r="AX38" s="2"/>
      <c r="AY38" s="2"/>
      <c r="AZ38" s="17"/>
      <c r="BA38" s="8"/>
      <c r="BB38" s="18"/>
      <c r="BC38" s="19">
        <f t="shared" si="7"/>
        <v>0</v>
      </c>
      <c r="BE38" s="577"/>
      <c r="BF38" s="2"/>
      <c r="BG38" s="17"/>
      <c r="BH38" s="8"/>
      <c r="BI38" s="18"/>
      <c r="BJ38" s="19">
        <f t="shared" si="8"/>
        <v>3954.6</v>
      </c>
      <c r="BL38" s="2"/>
      <c r="BM38" s="2"/>
      <c r="BN38" s="17"/>
      <c r="BO38" s="8"/>
      <c r="BP38" s="18"/>
      <c r="BQ38" s="19">
        <f t="shared" si="9"/>
        <v>13283.5</v>
      </c>
      <c r="BS38" s="2"/>
      <c r="BT38" s="2"/>
      <c r="BU38" s="17"/>
      <c r="BV38" s="8"/>
      <c r="BW38" s="18"/>
      <c r="BX38" s="19">
        <f t="shared" si="10"/>
        <v>0</v>
      </c>
      <c r="BZ38" s="8"/>
      <c r="CA38" s="2"/>
      <c r="CB38" s="17"/>
      <c r="CC38" s="8"/>
      <c r="CD38" s="18"/>
      <c r="CE38" s="19">
        <f t="shared" si="137"/>
        <v>0</v>
      </c>
      <c r="CG38" s="8"/>
      <c r="CH38" s="2"/>
      <c r="CI38" s="17"/>
      <c r="CJ38" s="8"/>
      <c r="CK38" s="18"/>
      <c r="CL38" s="19">
        <f t="shared" si="140"/>
        <v>0</v>
      </c>
      <c r="CN38" s="8"/>
      <c r="CO38" s="2"/>
      <c r="CP38" s="17"/>
      <c r="CQ38" s="8"/>
      <c r="CR38" s="18"/>
      <c r="CS38" s="19">
        <f t="shared" si="141"/>
        <v>0</v>
      </c>
      <c r="CU38" s="8"/>
      <c r="CV38" s="2"/>
      <c r="CW38" s="17"/>
      <c r="CX38" s="8"/>
      <c r="CY38" s="18"/>
      <c r="CZ38" s="19">
        <f t="shared" si="142"/>
        <v>0</v>
      </c>
      <c r="DB38" s="143"/>
      <c r="DC38" s="27"/>
      <c r="DD38" s="44"/>
      <c r="DE38" s="568"/>
      <c r="DF38" s="347"/>
      <c r="DG38" s="19">
        <f t="shared" si="136"/>
        <v>0</v>
      </c>
      <c r="DI38" s="8"/>
      <c r="DJ38" s="2"/>
      <c r="DK38" s="17"/>
      <c r="DL38" s="1026"/>
      <c r="DM38" s="18"/>
      <c r="DN38" s="19">
        <f>DN37+DK38-DM38</f>
        <v>0</v>
      </c>
      <c r="DP38" s="2"/>
      <c r="DQ38" s="2"/>
      <c r="DR38" s="17"/>
      <c r="DS38" s="8"/>
      <c r="DT38" s="18"/>
      <c r="DU38" s="19">
        <f t="shared" si="17"/>
        <v>1368</v>
      </c>
      <c r="DW38" s="2"/>
      <c r="DX38" s="2"/>
      <c r="DY38" s="17"/>
      <c r="DZ38" s="8"/>
      <c r="EA38" s="18"/>
      <c r="EB38" s="19">
        <f t="shared" si="18"/>
        <v>0</v>
      </c>
      <c r="ED38" s="2"/>
      <c r="EE38" s="2"/>
      <c r="EF38" s="17"/>
      <c r="EG38" s="8"/>
      <c r="EH38" s="18"/>
      <c r="EI38" s="19">
        <f t="shared" si="19"/>
        <v>0</v>
      </c>
      <c r="EK38" s="2"/>
      <c r="EL38" s="2"/>
      <c r="EM38" s="17"/>
      <c r="EN38" s="8"/>
      <c r="EO38" s="18"/>
      <c r="EP38" s="19">
        <f t="shared" si="20"/>
        <v>-8.0000000000040927E-2</v>
      </c>
      <c r="ER38" s="8"/>
      <c r="ES38" s="2"/>
      <c r="ET38" s="17"/>
      <c r="EU38" s="8"/>
      <c r="EV38" s="18"/>
      <c r="EW38" s="19">
        <f t="shared" si="21"/>
        <v>3245.9</v>
      </c>
      <c r="EY38" s="397"/>
      <c r="EZ38" s="2"/>
      <c r="FA38" s="17"/>
      <c r="FB38" s="8"/>
      <c r="FC38" s="18"/>
      <c r="FD38" s="19">
        <f t="shared" si="22"/>
        <v>0</v>
      </c>
      <c r="FF38" s="2"/>
      <c r="FG38" s="2"/>
      <c r="FH38" s="17"/>
      <c r="FI38" s="8"/>
      <c r="FJ38" s="18"/>
      <c r="FK38" s="19">
        <f t="shared" si="23"/>
        <v>5020</v>
      </c>
      <c r="FM38" s="8"/>
      <c r="FN38" s="2"/>
      <c r="FO38" s="17"/>
      <c r="FP38" s="8"/>
      <c r="FQ38" s="18"/>
      <c r="FR38" s="115">
        <f t="shared" si="24"/>
        <v>0</v>
      </c>
      <c r="FT38" s="807"/>
      <c r="FU38" s="793"/>
      <c r="FV38" s="794"/>
      <c r="FW38" s="807"/>
      <c r="FX38" s="814"/>
      <c r="FY38" s="1008">
        <f t="shared" si="25"/>
        <v>0</v>
      </c>
      <c r="GA38" s="8"/>
      <c r="GB38" s="38"/>
      <c r="GC38" s="17"/>
      <c r="GD38" s="8"/>
      <c r="GE38" s="18"/>
      <c r="GF38" s="19">
        <f t="shared" si="26"/>
        <v>0</v>
      </c>
      <c r="GH38" s="8"/>
      <c r="GI38" s="145"/>
      <c r="GJ38" s="17"/>
      <c r="GK38" s="8"/>
      <c r="GL38" s="18"/>
      <c r="GM38" s="19">
        <f t="shared" si="27"/>
        <v>0</v>
      </c>
      <c r="GO38" s="8"/>
      <c r="GP38" s="145"/>
      <c r="GQ38" s="17"/>
      <c r="GR38" s="8"/>
      <c r="GS38" s="18"/>
      <c r="GT38" s="19">
        <f t="shared" si="28"/>
        <v>0</v>
      </c>
      <c r="GV38" s="8"/>
      <c r="GW38" s="145"/>
      <c r="GX38" s="17"/>
      <c r="GY38" s="8"/>
      <c r="GZ38" s="18"/>
      <c r="HA38" s="19">
        <f t="shared" si="29"/>
        <v>0</v>
      </c>
      <c r="HC38" s="2"/>
      <c r="HD38" s="2"/>
      <c r="HE38" s="17"/>
      <c r="HF38" s="8"/>
      <c r="HG38" s="18"/>
      <c r="HH38" s="19">
        <f t="shared" si="30"/>
        <v>0</v>
      </c>
      <c r="HJ38" s="2"/>
      <c r="HK38" s="2"/>
      <c r="HL38" s="17"/>
      <c r="HM38" s="8"/>
      <c r="HN38" s="18"/>
      <c r="HO38" s="19">
        <f t="shared" si="31"/>
        <v>0</v>
      </c>
      <c r="HQ38" s="2"/>
      <c r="HR38" s="2"/>
      <c r="HS38" s="17"/>
      <c r="HT38" s="8"/>
      <c r="HU38" s="18"/>
      <c r="HV38" s="19">
        <f t="shared" si="32"/>
        <v>0</v>
      </c>
      <c r="HX38" s="2"/>
      <c r="HY38" s="2"/>
      <c r="HZ38" s="17"/>
      <c r="IA38" s="8"/>
      <c r="IB38" s="18"/>
      <c r="IC38" s="19">
        <f t="shared" si="33"/>
        <v>0</v>
      </c>
      <c r="IE38" s="366"/>
      <c r="IF38" s="2"/>
      <c r="IG38" s="17"/>
      <c r="IH38" s="8"/>
      <c r="II38" s="18"/>
      <c r="IJ38" s="19">
        <f t="shared" si="34"/>
        <v>0</v>
      </c>
      <c r="IL38" s="655"/>
      <c r="IM38" s="2"/>
      <c r="IN38" s="17"/>
      <c r="IO38" s="8"/>
      <c r="IP38" s="18"/>
      <c r="IQ38" s="19">
        <f t="shared" si="138"/>
        <v>22352.5</v>
      </c>
      <c r="IT38" s="2"/>
      <c r="IU38" s="17"/>
      <c r="IV38" s="8"/>
      <c r="IW38" s="18"/>
      <c r="IX38" s="19">
        <f t="shared" si="36"/>
        <v>0</v>
      </c>
      <c r="IZ38" s="2"/>
      <c r="JA38" s="2"/>
      <c r="JB38" s="17"/>
      <c r="JC38" s="8"/>
      <c r="JD38" s="18"/>
      <c r="JE38" s="19">
        <f t="shared" si="37"/>
        <v>0</v>
      </c>
      <c r="JG38" s="2"/>
      <c r="JH38" s="2"/>
      <c r="JI38" s="17"/>
      <c r="JJ38" s="8"/>
      <c r="JK38" s="18"/>
      <c r="JL38" s="19">
        <f t="shared" si="38"/>
        <v>0</v>
      </c>
      <c r="JN38" s="2"/>
      <c r="JO38" s="2"/>
      <c r="JP38" s="17"/>
      <c r="JQ38" s="18"/>
      <c r="JR38" s="18"/>
      <c r="JS38" s="19">
        <f t="shared" si="39"/>
        <v>0</v>
      </c>
      <c r="JU38" s="2"/>
      <c r="JV38" s="2"/>
      <c r="JW38" s="17"/>
      <c r="JX38" s="18"/>
      <c r="JY38" s="18"/>
      <c r="JZ38" s="19">
        <f t="shared" si="40"/>
        <v>0</v>
      </c>
      <c r="KB38" s="34"/>
      <c r="KC38" s="2"/>
      <c r="KD38" s="17"/>
      <c r="KE38" s="697"/>
      <c r="KF38" s="18"/>
      <c r="KG38" s="19">
        <f t="shared" si="41"/>
        <v>0</v>
      </c>
      <c r="KI38" s="8"/>
      <c r="KJ38" s="2"/>
      <c r="KK38" s="17"/>
      <c r="KL38" s="697"/>
      <c r="KM38" s="18"/>
      <c r="KN38" s="19">
        <f t="shared" si="42"/>
        <v>669.5</v>
      </c>
      <c r="KP38" s="2"/>
      <c r="KQ38" s="2"/>
      <c r="KR38" s="17"/>
      <c r="KS38" s="8"/>
      <c r="KT38" s="18"/>
      <c r="KU38" s="19">
        <f t="shared" si="43"/>
        <v>0</v>
      </c>
      <c r="KW38" s="2"/>
      <c r="KX38" s="2"/>
      <c r="KY38" s="17"/>
      <c r="KZ38" s="8"/>
      <c r="LA38" s="18"/>
      <c r="LB38" s="19">
        <f t="shared" si="44"/>
        <v>0</v>
      </c>
      <c r="LD38" s="2"/>
      <c r="LE38" s="2"/>
      <c r="LF38" s="17"/>
      <c r="LG38" s="8"/>
      <c r="LH38" s="18"/>
      <c r="LI38" s="19">
        <f t="shared" si="45"/>
        <v>0</v>
      </c>
      <c r="LK38" s="2"/>
      <c r="LL38" s="2"/>
      <c r="LM38" s="17"/>
      <c r="LN38" s="8"/>
      <c r="LO38" s="18"/>
      <c r="LP38" s="19">
        <f t="shared" si="46"/>
        <v>0</v>
      </c>
      <c r="LR38" s="2"/>
      <c r="LS38" s="2"/>
      <c r="LT38" s="17"/>
      <c r="LU38" s="8"/>
      <c r="LV38" s="18"/>
      <c r="LW38" s="19">
        <f t="shared" si="47"/>
        <v>0</v>
      </c>
      <c r="LY38" s="2"/>
      <c r="LZ38" s="145"/>
      <c r="MA38" s="17"/>
      <c r="MB38" s="8"/>
      <c r="MC38" s="18"/>
      <c r="MD38" s="19">
        <f t="shared" si="48"/>
        <v>0</v>
      </c>
      <c r="MF38" s="2"/>
      <c r="MG38" s="2"/>
      <c r="MH38" s="17"/>
      <c r="MI38" s="8"/>
      <c r="MJ38" s="18"/>
      <c r="MK38" s="19">
        <f t="shared" si="49"/>
        <v>0</v>
      </c>
      <c r="MM38" s="2"/>
      <c r="MN38" s="2"/>
      <c r="MO38" s="17"/>
      <c r="MP38" s="8"/>
      <c r="MQ38" s="18"/>
      <c r="MR38" s="19">
        <f t="shared" si="50"/>
        <v>1278</v>
      </c>
      <c r="MT38" s="2"/>
      <c r="MU38" s="2"/>
      <c r="MV38" s="17"/>
      <c r="MW38" s="8"/>
      <c r="MX38" s="18"/>
      <c r="MY38" s="19">
        <f t="shared" si="51"/>
        <v>0</v>
      </c>
      <c r="NA38" s="2"/>
      <c r="NB38" s="2"/>
      <c r="NC38" s="17"/>
      <c r="ND38" s="8"/>
      <c r="NE38" s="18"/>
      <c r="NF38" s="19">
        <f t="shared" si="52"/>
        <v>0</v>
      </c>
      <c r="NH38" s="366"/>
      <c r="NI38" s="2"/>
      <c r="NJ38" s="17"/>
      <c r="NK38" s="366"/>
      <c r="NL38" s="18"/>
      <c r="NM38" s="19">
        <f t="shared" si="53"/>
        <v>0</v>
      </c>
      <c r="NO38" s="577"/>
      <c r="NP38" s="2"/>
      <c r="NQ38" s="17"/>
      <c r="NR38" s="8"/>
      <c r="NS38" s="18"/>
      <c r="NT38" s="19">
        <f t="shared" si="54"/>
        <v>0</v>
      </c>
      <c r="NV38" s="2"/>
      <c r="NW38" s="2"/>
      <c r="NX38" s="17"/>
      <c r="NY38" s="8"/>
      <c r="NZ38" s="18"/>
      <c r="OA38" s="19">
        <f t="shared" si="55"/>
        <v>1712</v>
      </c>
      <c r="OC38" s="2"/>
      <c r="OD38" s="2"/>
      <c r="OE38" s="17"/>
      <c r="OF38" s="8"/>
      <c r="OG38" s="18"/>
      <c r="OH38" s="19">
        <f t="shared" si="56"/>
        <v>0</v>
      </c>
      <c r="OJ38" s="2"/>
      <c r="OK38" s="2"/>
      <c r="OL38" s="17"/>
      <c r="OM38" s="8"/>
      <c r="ON38" s="18"/>
      <c r="OO38" s="19">
        <f t="shared" si="57"/>
        <v>0</v>
      </c>
      <c r="OQ38" s="2"/>
      <c r="OR38" s="2"/>
      <c r="OS38" s="17"/>
      <c r="OT38" s="8"/>
      <c r="OU38" s="18"/>
      <c r="OV38" s="19">
        <f t="shared" si="58"/>
        <v>0</v>
      </c>
      <c r="OX38" s="2"/>
      <c r="OY38" s="2"/>
      <c r="OZ38" s="17"/>
      <c r="PA38" s="8"/>
      <c r="PB38" s="18"/>
      <c r="PC38" s="19">
        <f t="shared" si="59"/>
        <v>0</v>
      </c>
      <c r="PE38" s="8"/>
      <c r="PF38" s="145"/>
      <c r="PG38" s="17"/>
      <c r="PH38" s="8"/>
      <c r="PI38" s="18"/>
      <c r="PJ38" s="19">
        <f t="shared" si="60"/>
        <v>0</v>
      </c>
      <c r="PO38" s="1022"/>
      <c r="PP38" s="30"/>
      <c r="PQ38" s="45">
        <f t="shared" si="61"/>
        <v>22956.84</v>
      </c>
      <c r="PS38" s="2"/>
      <c r="PT38" s="2"/>
      <c r="PU38" s="17"/>
      <c r="PV38" s="8"/>
      <c r="PW38" s="18"/>
      <c r="PX38" s="19">
        <f t="shared" si="62"/>
        <v>0</v>
      </c>
      <c r="PZ38" s="577"/>
      <c r="QA38" s="145"/>
      <c r="QB38" s="17"/>
      <c r="QC38" s="8"/>
      <c r="QD38" s="18"/>
      <c r="QE38" s="19">
        <f t="shared" si="63"/>
        <v>0</v>
      </c>
      <c r="QG38" s="2"/>
      <c r="QH38" s="2"/>
      <c r="QI38" s="17"/>
      <c r="QJ38" s="8"/>
      <c r="QK38" s="18"/>
      <c r="QL38" s="19">
        <f t="shared" si="144"/>
        <v>0</v>
      </c>
      <c r="QN38" s="2"/>
      <c r="QO38" s="2"/>
      <c r="QP38" s="17"/>
      <c r="QQ38" s="8"/>
      <c r="QR38" s="18"/>
      <c r="QS38" s="19">
        <f t="shared" si="65"/>
        <v>0</v>
      </c>
      <c r="QU38" s="2"/>
      <c r="QV38" s="2"/>
      <c r="QW38" s="17"/>
      <c r="QX38" s="8"/>
      <c r="QY38" s="18"/>
      <c r="QZ38" s="19">
        <f t="shared" si="66"/>
        <v>0</v>
      </c>
      <c r="RB38" s="2"/>
      <c r="RC38" s="2"/>
      <c r="RD38" s="17"/>
      <c r="RE38" s="8"/>
      <c r="RF38" s="18"/>
      <c r="RG38" s="19">
        <f t="shared" si="67"/>
        <v>0</v>
      </c>
      <c r="RI38" s="793"/>
      <c r="RJ38" s="793"/>
      <c r="RK38" s="794"/>
      <c r="RL38" s="807"/>
      <c r="RM38" s="814"/>
      <c r="RN38" s="811">
        <f t="shared" si="68"/>
        <v>0</v>
      </c>
      <c r="RP38" s="2"/>
      <c r="RQ38" s="2"/>
      <c r="RR38" s="17"/>
      <c r="RS38" s="8"/>
      <c r="RT38" s="18"/>
      <c r="RU38" s="19">
        <f t="shared" si="69"/>
        <v>0</v>
      </c>
      <c r="RW38" s="8">
        <v>41333</v>
      </c>
      <c r="RX38" s="2" t="s">
        <v>2559</v>
      </c>
      <c r="RY38" s="17">
        <v>2153.1999999999998</v>
      </c>
      <c r="RZ38" s="8">
        <v>41333</v>
      </c>
      <c r="SA38" s="85">
        <v>2153.1999999999998</v>
      </c>
      <c r="SB38" s="19">
        <f t="shared" si="70"/>
        <v>0</v>
      </c>
      <c r="SD38" s="366"/>
      <c r="SE38" s="2"/>
      <c r="SF38" s="17"/>
      <c r="SH38" s="18"/>
      <c r="SI38" s="45">
        <f t="shared" si="71"/>
        <v>0</v>
      </c>
      <c r="SK38" s="2"/>
      <c r="SL38" s="2"/>
      <c r="SM38" s="17"/>
      <c r="SN38" s="8"/>
      <c r="SO38" s="18"/>
      <c r="SP38" s="19">
        <f t="shared" si="72"/>
        <v>1125.5</v>
      </c>
      <c r="SR38" s="2"/>
      <c r="SS38" s="2"/>
      <c r="ST38" s="17"/>
      <c r="SU38" s="8"/>
      <c r="SV38" s="18"/>
      <c r="SW38" s="19">
        <f t="shared" si="73"/>
        <v>0</v>
      </c>
      <c r="SY38" s="2"/>
      <c r="SZ38" s="2"/>
      <c r="TA38" s="17"/>
      <c r="TB38" s="8"/>
      <c r="TC38" s="18"/>
      <c r="TD38" s="19">
        <f t="shared" si="74"/>
        <v>19638</v>
      </c>
      <c r="TF38" s="2"/>
      <c r="TG38" s="2"/>
      <c r="TH38" s="17"/>
      <c r="TI38" s="8"/>
      <c r="TJ38" s="18"/>
      <c r="TK38" s="19">
        <f t="shared" si="75"/>
        <v>0</v>
      </c>
      <c r="TM38" s="2"/>
      <c r="TN38" s="43"/>
      <c r="TO38" s="18"/>
      <c r="TP38" s="8"/>
      <c r="TQ38" s="18"/>
      <c r="TR38" s="19">
        <f t="shared" si="76"/>
        <v>160</v>
      </c>
      <c r="TT38" s="2"/>
      <c r="TU38" s="43"/>
      <c r="TV38" s="18"/>
      <c r="TW38" s="8"/>
      <c r="TX38" s="18"/>
      <c r="TY38" s="19">
        <f t="shared" si="77"/>
        <v>0</v>
      </c>
      <c r="UA38" s="2"/>
      <c r="UB38" s="2"/>
      <c r="UC38" s="17"/>
      <c r="UD38" s="8"/>
      <c r="UE38" s="18"/>
      <c r="UF38" s="19">
        <f t="shared" si="78"/>
        <v>0</v>
      </c>
      <c r="UH38" s="2"/>
      <c r="UI38" s="2"/>
      <c r="UJ38" s="17"/>
      <c r="UK38" s="8"/>
      <c r="UL38" s="18"/>
      <c r="UM38" s="19">
        <f t="shared" si="79"/>
        <v>0</v>
      </c>
      <c r="UO38" s="2"/>
      <c r="UP38" s="2"/>
      <c r="UQ38" s="17"/>
      <c r="UR38" s="8"/>
      <c r="US38" s="18"/>
      <c r="UT38" s="19">
        <f t="shared" si="80"/>
        <v>7013</v>
      </c>
      <c r="UV38" s="2"/>
      <c r="UW38" s="2"/>
      <c r="UX38" s="17"/>
      <c r="UY38" s="8"/>
      <c r="UZ38" s="18"/>
      <c r="VA38" s="19">
        <f t="shared" si="81"/>
        <v>0</v>
      </c>
      <c r="VC38" s="2"/>
      <c r="VD38" s="2"/>
      <c r="VE38" s="17"/>
      <c r="VF38" s="8"/>
      <c r="VG38" s="18"/>
      <c r="VH38" s="19">
        <f t="shared" si="82"/>
        <v>0</v>
      </c>
      <c r="VJ38" s="366"/>
      <c r="VK38" s="2"/>
      <c r="VL38" s="17"/>
      <c r="VM38" s="388"/>
      <c r="VN38" s="18"/>
      <c r="VO38" s="19">
        <f t="shared" si="83"/>
        <v>-0.1999999999998181</v>
      </c>
      <c r="VQ38" s="2"/>
      <c r="VR38" s="2"/>
      <c r="VS38" s="17"/>
      <c r="VT38" s="8"/>
      <c r="VU38" s="18"/>
      <c r="VV38" s="19">
        <f t="shared" si="84"/>
        <v>0</v>
      </c>
      <c r="VZ38" s="17"/>
      <c r="WA38" s="8"/>
      <c r="WB38" s="18"/>
      <c r="WC38" s="45">
        <f t="shared" si="85"/>
        <v>0</v>
      </c>
      <c r="WE38" s="2"/>
      <c r="WF38" s="2"/>
      <c r="WG38" s="17"/>
      <c r="WH38" s="8"/>
      <c r="WI38" s="18"/>
      <c r="WJ38" s="19">
        <f t="shared" si="86"/>
        <v>0</v>
      </c>
      <c r="WL38" s="2"/>
      <c r="WM38" s="2"/>
      <c r="WN38" s="17"/>
      <c r="WO38" s="8"/>
      <c r="WP38" s="18"/>
      <c r="WQ38" s="19">
        <f t="shared" si="87"/>
        <v>0</v>
      </c>
      <c r="WS38" s="2"/>
      <c r="WT38" s="2"/>
      <c r="WU38" s="17"/>
      <c r="WV38" s="8"/>
      <c r="WW38" s="18"/>
      <c r="WX38" s="19">
        <f t="shared" si="143"/>
        <v>0</v>
      </c>
      <c r="WZ38" s="2"/>
      <c r="XA38" s="2"/>
      <c r="XB38" s="17"/>
      <c r="XC38" s="8"/>
      <c r="XD38" s="18"/>
      <c r="XE38" s="19">
        <f t="shared" si="89"/>
        <v>0</v>
      </c>
      <c r="XG38" s="2"/>
      <c r="XH38" s="2"/>
      <c r="XI38" s="17"/>
      <c r="XJ38" s="8"/>
      <c r="XK38" s="18"/>
      <c r="XL38" s="19">
        <f t="shared" si="139"/>
        <v>0</v>
      </c>
      <c r="XN38" s="2"/>
      <c r="XO38" s="2"/>
      <c r="XP38" s="17"/>
      <c r="XQ38" s="8"/>
      <c r="XR38" s="18"/>
      <c r="XS38" s="19">
        <f t="shared" si="91"/>
        <v>0</v>
      </c>
      <c r="XU38" s="2"/>
      <c r="XV38" s="2"/>
      <c r="XW38" s="17"/>
      <c r="XX38" s="8"/>
      <c r="XY38" s="18"/>
      <c r="XZ38" s="19">
        <f t="shared" si="92"/>
        <v>0</v>
      </c>
      <c r="YB38" s="577"/>
      <c r="YC38" s="2"/>
      <c r="YD38" s="17"/>
      <c r="YE38" s="577"/>
      <c r="YF38" s="18"/>
      <c r="YG38" s="19">
        <f t="shared" si="93"/>
        <v>5626</v>
      </c>
      <c r="YI38" s="577"/>
      <c r="YK38" s="17"/>
      <c r="YL38" s="366"/>
      <c r="YM38" s="18"/>
      <c r="YN38" s="19">
        <f t="shared" si="94"/>
        <v>0</v>
      </c>
      <c r="YP38" s="366"/>
      <c r="YQ38" s="2"/>
      <c r="YR38" s="17"/>
      <c r="YS38" s="577"/>
      <c r="YT38" s="18"/>
      <c r="YU38" s="19">
        <f t="shared" si="95"/>
        <v>0</v>
      </c>
      <c r="YW38" s="2"/>
      <c r="YX38" s="2"/>
      <c r="YY38" s="17"/>
      <c r="YZ38" s="8"/>
      <c r="ZA38" s="18"/>
      <c r="ZB38" s="19">
        <f t="shared" si="96"/>
        <v>0</v>
      </c>
      <c r="ZD38" s="2"/>
      <c r="ZE38" s="2"/>
      <c r="ZF38" s="17"/>
      <c r="ZG38" s="8"/>
      <c r="ZH38" s="18"/>
      <c r="ZI38" s="19">
        <f t="shared" si="97"/>
        <v>0</v>
      </c>
      <c r="ZK38" s="793"/>
      <c r="ZL38" s="793"/>
      <c r="ZM38" s="794"/>
      <c r="ZN38" s="807"/>
      <c r="ZO38" s="814"/>
      <c r="ZP38" s="811">
        <f t="shared" si="98"/>
        <v>0</v>
      </c>
      <c r="ZR38" s="2"/>
      <c r="ZS38" s="2"/>
      <c r="ZT38" s="17"/>
      <c r="ZU38" s="8"/>
      <c r="ZV38" s="18"/>
      <c r="ZW38" s="19">
        <f t="shared" si="99"/>
        <v>0</v>
      </c>
      <c r="ZY38" s="2"/>
      <c r="ZZ38" s="2"/>
      <c r="AAA38" s="17"/>
      <c r="AAB38" s="8"/>
      <c r="AAC38" s="18"/>
      <c r="AAD38" s="19">
        <f t="shared" si="100"/>
        <v>0</v>
      </c>
      <c r="AAF38" s="2"/>
      <c r="AAG38" s="2"/>
      <c r="AAH38" s="17"/>
      <c r="AAI38" s="8"/>
      <c r="AAJ38" s="18"/>
      <c r="AAK38" s="19">
        <f t="shared" si="101"/>
        <v>0</v>
      </c>
      <c r="AAM38" s="368"/>
      <c r="AAN38" s="27"/>
      <c r="AAO38" s="25"/>
      <c r="AAP38" s="386"/>
      <c r="AAQ38" s="30"/>
      <c r="AAR38" s="19">
        <f t="shared" si="102"/>
        <v>55144.2</v>
      </c>
      <c r="AAT38" s="143"/>
      <c r="AAU38" s="315"/>
      <c r="AAV38" s="44"/>
      <c r="AAW38" s="54"/>
      <c r="AAX38" s="44"/>
      <c r="AAY38" s="19">
        <f t="shared" si="103"/>
        <v>7</v>
      </c>
      <c r="ABA38" s="8"/>
      <c r="ABB38" s="2"/>
      <c r="ABC38" s="17"/>
      <c r="ABD38" s="18"/>
      <c r="ABE38" s="18"/>
      <c r="ABF38" s="19">
        <f t="shared" si="104"/>
        <v>22087</v>
      </c>
      <c r="ABH38" s="2"/>
      <c r="ABI38" s="2"/>
      <c r="ABJ38" s="17"/>
      <c r="ABK38" s="8"/>
      <c r="ABL38" s="18"/>
      <c r="ABM38" s="19">
        <f t="shared" si="105"/>
        <v>0</v>
      </c>
      <c r="ABO38" s="2"/>
      <c r="ABP38" s="2"/>
      <c r="ABQ38" s="17"/>
      <c r="ABR38" s="8"/>
      <c r="ABS38" s="18"/>
      <c r="ABT38" s="19">
        <f t="shared" si="106"/>
        <v>0</v>
      </c>
      <c r="ABV38" s="2"/>
      <c r="ABW38" s="2"/>
      <c r="ABX38" s="17"/>
      <c r="ABY38" s="8"/>
      <c r="ABZ38" s="18"/>
      <c r="ACA38" s="19">
        <f t="shared" si="107"/>
        <v>0</v>
      </c>
      <c r="ACC38" s="2"/>
      <c r="ACD38" s="2"/>
      <c r="ACE38" s="17"/>
      <c r="ACF38" s="8"/>
      <c r="ACG38" s="18"/>
      <c r="ACH38" s="19">
        <f t="shared" si="108"/>
        <v>0</v>
      </c>
      <c r="ACJ38" s="2"/>
      <c r="ACK38" s="2"/>
      <c r="ACL38" s="17"/>
      <c r="ACM38" s="8"/>
      <c r="ACN38" s="18"/>
      <c r="ACO38" s="19">
        <f t="shared" si="109"/>
        <v>0</v>
      </c>
      <c r="ACQ38" s="2"/>
      <c r="ACR38" s="2"/>
      <c r="ACS38" s="17"/>
      <c r="ACT38" s="8"/>
      <c r="ACU38" s="18"/>
      <c r="ACV38" s="19">
        <f t="shared" si="110"/>
        <v>0</v>
      </c>
      <c r="ACX38" s="2"/>
      <c r="ACY38" s="2"/>
      <c r="ACZ38" s="17"/>
      <c r="ADA38" s="8"/>
      <c r="ADB38" s="18"/>
      <c r="ADC38" s="19">
        <f t="shared" si="111"/>
        <v>0</v>
      </c>
      <c r="ADE38" s="2"/>
      <c r="ADF38" s="2"/>
      <c r="ADG38" s="17"/>
      <c r="ADH38" s="8"/>
      <c r="ADI38" s="18"/>
      <c r="ADJ38" s="19">
        <f t="shared" si="112"/>
        <v>0</v>
      </c>
      <c r="ADL38" s="8">
        <v>41321</v>
      </c>
      <c r="ADM38" s="2" t="s">
        <v>2560</v>
      </c>
      <c r="ADN38" s="17">
        <v>639.6</v>
      </c>
      <c r="ADO38" s="8"/>
      <c r="ADP38" s="18"/>
      <c r="ADQ38" s="19">
        <f t="shared" si="113"/>
        <v>42653.4</v>
      </c>
      <c r="ADS38" s="2"/>
      <c r="ADT38" s="2"/>
      <c r="ADU38" s="17"/>
      <c r="ADV38" s="8"/>
      <c r="ADW38" s="18"/>
      <c r="ADX38" s="19">
        <f t="shared" si="114"/>
        <v>0</v>
      </c>
      <c r="ADZ38" s="2"/>
      <c r="AEA38" s="2"/>
      <c r="AEB38" s="17"/>
      <c r="AEC38" s="8"/>
      <c r="AED38" s="18"/>
      <c r="AEE38" s="19">
        <f t="shared" si="115"/>
        <v>12300.5</v>
      </c>
      <c r="AEG38" s="2"/>
      <c r="AEH38" s="2"/>
      <c r="AEI38" s="17"/>
      <c r="AEJ38" s="8"/>
      <c r="AEK38" s="18"/>
      <c r="AEL38" s="19">
        <f t="shared" si="116"/>
        <v>-209652.6</v>
      </c>
      <c r="AEN38" s="8"/>
      <c r="AEO38" s="2"/>
      <c r="AEP38" s="17"/>
      <c r="AEQ38" s="1020"/>
      <c r="AER38" s="18"/>
      <c r="AES38" s="19">
        <f t="shared" si="117"/>
        <v>0</v>
      </c>
      <c r="AEU38" s="2"/>
      <c r="AEV38" s="2"/>
      <c r="AEW38" s="17"/>
      <c r="AEX38" s="8"/>
      <c r="AEY38" s="18"/>
      <c r="AEZ38" s="19">
        <f t="shared" si="118"/>
        <v>2689.6</v>
      </c>
      <c r="AFB38" s="2"/>
      <c r="AFC38" s="2"/>
      <c r="AFD38" s="17"/>
      <c r="AFE38" s="8"/>
      <c r="AFF38" s="18"/>
      <c r="AFG38" s="19">
        <f t="shared" si="119"/>
        <v>6938</v>
      </c>
      <c r="AFI38" s="2"/>
      <c r="AFJ38" s="2"/>
      <c r="AFK38" s="17"/>
      <c r="AFL38" s="8"/>
      <c r="AFM38" s="18"/>
      <c r="AFN38" s="19">
        <f t="shared" si="120"/>
        <v>0</v>
      </c>
      <c r="AFP38" s="2"/>
      <c r="AFQ38" s="2"/>
      <c r="AFR38" s="17"/>
      <c r="AFS38" s="8"/>
      <c r="AFT38" s="18"/>
      <c r="AFU38" s="19">
        <f t="shared" si="121"/>
        <v>0</v>
      </c>
      <c r="AFW38" s="2"/>
      <c r="AFX38" s="2"/>
      <c r="AFY38" s="17"/>
      <c r="AFZ38" s="8"/>
      <c r="AGA38" s="18"/>
      <c r="AGB38" s="19">
        <f t="shared" si="122"/>
        <v>0</v>
      </c>
      <c r="AGD38" s="2"/>
      <c r="AGE38" s="2"/>
      <c r="AGF38" s="17"/>
      <c r="AGG38" s="8"/>
      <c r="AGH38" s="18"/>
      <c r="AGI38" s="19">
        <f t="shared" si="123"/>
        <v>0</v>
      </c>
      <c r="AGK38" s="368"/>
      <c r="AGL38" s="2"/>
      <c r="AGM38" s="17"/>
      <c r="AGN38" s="8"/>
      <c r="AGO38" s="18"/>
      <c r="AGP38" s="19">
        <f t="shared" si="124"/>
        <v>805</v>
      </c>
      <c r="AGR38" s="368"/>
      <c r="AGS38" s="2"/>
      <c r="AGT38" s="17"/>
      <c r="AGU38" s="8"/>
      <c r="AGV38" s="18"/>
      <c r="AGW38" s="19">
        <f t="shared" si="125"/>
        <v>0</v>
      </c>
      <c r="AGY38" s="2"/>
      <c r="AGZ38" s="2"/>
      <c r="AHA38" s="17"/>
      <c r="AHB38" s="8"/>
      <c r="AHC38" s="18"/>
      <c r="AHD38" s="19">
        <f t="shared" si="126"/>
        <v>0</v>
      </c>
      <c r="AHF38" s="2"/>
      <c r="AHG38" s="2"/>
      <c r="AHH38" s="17"/>
      <c r="AHI38" s="8"/>
      <c r="AHJ38" s="18"/>
      <c r="AHK38" s="19">
        <f t="shared" si="127"/>
        <v>0</v>
      </c>
      <c r="AHM38" s="2"/>
      <c r="AHN38" s="2"/>
      <c r="AHO38" s="17"/>
      <c r="AHP38" s="8"/>
      <c r="AHQ38" s="18"/>
      <c r="AHR38" s="19">
        <f t="shared" si="128"/>
        <v>6356.5</v>
      </c>
      <c r="AHT38" s="2"/>
      <c r="AHU38" s="2"/>
      <c r="AHV38" s="17"/>
      <c r="AHW38" s="8"/>
      <c r="AHX38" s="18"/>
      <c r="AHY38" s="19">
        <f t="shared" si="129"/>
        <v>0</v>
      </c>
      <c r="AIA38" s="2"/>
      <c r="AIB38" s="2"/>
      <c r="AIC38" s="17"/>
      <c r="AID38" s="8"/>
      <c r="AIE38" s="18"/>
      <c r="AIF38" s="19">
        <f t="shared" si="130"/>
        <v>0</v>
      </c>
      <c r="AIH38" s="2"/>
      <c r="AII38" s="2"/>
      <c r="AIJ38" s="17"/>
      <c r="AIK38" s="8"/>
      <c r="AIL38" s="18"/>
      <c r="AIM38" s="19">
        <f t="shared" si="131"/>
        <v>0</v>
      </c>
    </row>
    <row r="39" spans="1:923">
      <c r="A39" s="2"/>
      <c r="B39" s="2"/>
      <c r="C39" s="17"/>
      <c r="D39" s="8"/>
      <c r="E39" s="18"/>
      <c r="F39" s="19">
        <f t="shared" si="0"/>
        <v>6630</v>
      </c>
      <c r="H39" s="2"/>
      <c r="I39" s="2"/>
      <c r="J39" s="17"/>
      <c r="K39" s="8"/>
      <c r="L39" s="18"/>
      <c r="M39" s="19">
        <f t="shared" si="1"/>
        <v>0</v>
      </c>
      <c r="P39" s="2"/>
      <c r="Q39" s="17"/>
      <c r="R39" s="8"/>
      <c r="S39" s="18"/>
      <c r="T39" s="19">
        <f t="shared" si="2"/>
        <v>7539</v>
      </c>
      <c r="V39" s="2"/>
      <c r="W39" s="2"/>
      <c r="X39" s="17"/>
      <c r="Y39" s="8"/>
      <c r="Z39" s="18"/>
      <c r="AA39" s="19">
        <f t="shared" si="3"/>
        <v>1255</v>
      </c>
      <c r="AC39" s="2"/>
      <c r="AD39" s="2"/>
      <c r="AE39" s="17"/>
      <c r="AF39" s="8"/>
      <c r="AG39" s="18"/>
      <c r="AH39" s="19">
        <f t="shared" si="4"/>
        <v>0</v>
      </c>
      <c r="AJ39" s="2"/>
      <c r="AK39" s="2"/>
      <c r="AM39" s="8"/>
      <c r="AN39" s="18"/>
      <c r="AO39" s="19">
        <f t="shared" si="5"/>
        <v>14526.099999999999</v>
      </c>
      <c r="AQ39" s="577"/>
      <c r="AR39" s="2"/>
      <c r="AS39" s="17"/>
      <c r="AT39" s="8"/>
      <c r="AU39" s="18"/>
      <c r="AV39" s="19">
        <f t="shared" si="6"/>
        <v>24058.04</v>
      </c>
      <c r="AX39" s="2"/>
      <c r="AY39" s="2"/>
      <c r="AZ39" s="17"/>
      <c r="BA39" s="8"/>
      <c r="BB39" s="18"/>
      <c r="BC39" s="19">
        <f t="shared" si="7"/>
        <v>0</v>
      </c>
      <c r="BE39" s="577"/>
      <c r="BF39" s="2"/>
      <c r="BG39" s="25"/>
      <c r="BH39" s="143"/>
      <c r="BI39" s="30"/>
      <c r="BJ39" s="19">
        <f t="shared" si="8"/>
        <v>3954.6</v>
      </c>
      <c r="BL39" s="2"/>
      <c r="BM39" s="2"/>
      <c r="BN39" s="17"/>
      <c r="BO39" s="8"/>
      <c r="BP39" s="18"/>
      <c r="BQ39" s="19">
        <f>BQ38+BN39-BP39</f>
        <v>13283.5</v>
      </c>
      <c r="BS39" s="2"/>
      <c r="BT39" s="2"/>
      <c r="BU39" s="17"/>
      <c r="BV39" s="8"/>
      <c r="BW39" s="18"/>
      <c r="BX39" s="19">
        <f>BX38+BU39-BW39</f>
        <v>0</v>
      </c>
      <c r="BZ39" s="8"/>
      <c r="CA39" s="2"/>
      <c r="CB39" s="17"/>
      <c r="CC39" s="8"/>
      <c r="CD39" s="18"/>
      <c r="CE39" s="19">
        <f t="shared" si="137"/>
        <v>0</v>
      </c>
      <c r="CG39" s="8"/>
      <c r="CH39" s="2"/>
      <c r="CI39" s="17"/>
      <c r="CJ39" s="8"/>
      <c r="CK39" s="85"/>
      <c r="CL39" s="19">
        <f t="shared" si="140"/>
        <v>0</v>
      </c>
      <c r="CN39" s="8"/>
      <c r="CO39" s="2"/>
      <c r="CP39" s="17"/>
      <c r="CQ39" s="8"/>
      <c r="CR39" s="85"/>
      <c r="CS39" s="19">
        <f t="shared" si="141"/>
        <v>0</v>
      </c>
      <c r="CU39" s="8"/>
      <c r="CV39" s="2"/>
      <c r="CW39" s="17"/>
      <c r="CX39" s="8"/>
      <c r="CY39" s="85"/>
      <c r="CZ39" s="19">
        <f t="shared" si="142"/>
        <v>0</v>
      </c>
      <c r="DB39" s="143"/>
      <c r="DC39" s="27"/>
      <c r="DD39" s="44"/>
      <c r="DE39" s="143"/>
      <c r="DF39" s="347"/>
      <c r="DG39" s="19">
        <f t="shared" si="136"/>
        <v>0</v>
      </c>
      <c r="DI39" s="8"/>
      <c r="DJ39" s="37"/>
      <c r="DK39" s="25"/>
      <c r="DL39" s="1026"/>
      <c r="DM39" s="18"/>
      <c r="DN39" s="19">
        <f t="shared" ref="DN39:DN50" si="145">DN38+DK39-DM39</f>
        <v>0</v>
      </c>
      <c r="DP39" s="2"/>
      <c r="DQ39" s="2"/>
      <c r="DR39" s="17"/>
      <c r="DS39" s="8"/>
      <c r="DT39" s="18"/>
      <c r="DU39" s="19">
        <f t="shared" si="17"/>
        <v>1368</v>
      </c>
      <c r="DW39" s="2"/>
      <c r="DX39" s="2"/>
      <c r="DY39" s="17"/>
      <c r="DZ39" s="8"/>
      <c r="EA39" s="18"/>
      <c r="EB39" s="19">
        <f t="shared" si="18"/>
        <v>0</v>
      </c>
      <c r="ED39" s="2"/>
      <c r="EE39" s="2"/>
      <c r="EF39" s="17"/>
      <c r="EG39" s="8"/>
      <c r="EH39" s="18"/>
      <c r="EI39" s="19">
        <f t="shared" si="19"/>
        <v>0</v>
      </c>
      <c r="EK39" s="2"/>
      <c r="EL39" s="2"/>
      <c r="EM39" s="17"/>
      <c r="EN39" s="8"/>
      <c r="EO39" s="18"/>
      <c r="EP39" s="19">
        <f t="shared" si="20"/>
        <v>-8.0000000000040927E-2</v>
      </c>
      <c r="ER39" s="8"/>
      <c r="ES39" s="2"/>
      <c r="ET39" s="17"/>
      <c r="EU39" s="8"/>
      <c r="EV39" s="18"/>
      <c r="EW39" s="19">
        <f t="shared" si="21"/>
        <v>3245.9</v>
      </c>
      <c r="EY39" s="397"/>
      <c r="EZ39" s="2"/>
      <c r="FA39" s="17"/>
      <c r="FB39" s="8"/>
      <c r="FC39" s="18"/>
      <c r="FD39" s="19">
        <f t="shared" si="22"/>
        <v>0</v>
      </c>
      <c r="FF39" s="2"/>
      <c r="FG39" s="2"/>
      <c r="FH39" s="17"/>
      <c r="FI39" s="8"/>
      <c r="FJ39" s="18"/>
      <c r="FK39" s="19">
        <f t="shared" si="23"/>
        <v>5020</v>
      </c>
      <c r="FM39" s="2"/>
      <c r="FN39" s="2"/>
      <c r="FO39" s="17"/>
      <c r="FP39" s="8"/>
      <c r="FQ39" s="18"/>
      <c r="FR39" s="115">
        <f t="shared" si="24"/>
        <v>0</v>
      </c>
      <c r="FT39" s="793"/>
      <c r="FU39" s="793"/>
      <c r="FV39" s="794"/>
      <c r="FW39" s="807"/>
      <c r="FX39" s="814"/>
      <c r="FY39" s="1008">
        <f t="shared" si="25"/>
        <v>0</v>
      </c>
      <c r="GA39" s="8"/>
      <c r="GB39" s="145"/>
      <c r="GC39" s="17"/>
      <c r="GD39" s="8"/>
      <c r="GE39" s="18"/>
      <c r="GF39" s="19">
        <f t="shared" si="26"/>
        <v>0</v>
      </c>
      <c r="GH39" s="8"/>
      <c r="GI39" s="145"/>
      <c r="GJ39" s="17"/>
      <c r="GK39" s="8"/>
      <c r="GL39" s="18"/>
      <c r="GM39" s="19">
        <f t="shared" si="27"/>
        <v>0</v>
      </c>
      <c r="GO39" s="8"/>
      <c r="GP39" s="145"/>
      <c r="GQ39" s="17"/>
      <c r="GR39" s="8"/>
      <c r="GS39" s="18"/>
      <c r="GT39" s="19">
        <f t="shared" si="28"/>
        <v>0</v>
      </c>
      <c r="GV39" s="8"/>
      <c r="GW39" s="145"/>
      <c r="GX39" s="17"/>
      <c r="GY39" s="8"/>
      <c r="GZ39" s="18"/>
      <c r="HA39" s="19">
        <f t="shared" si="29"/>
        <v>0</v>
      </c>
      <c r="HC39" s="2"/>
      <c r="HD39" s="2"/>
      <c r="HE39" s="17"/>
      <c r="HF39" s="8"/>
      <c r="HG39" s="18"/>
      <c r="HH39" s="19">
        <f t="shared" si="30"/>
        <v>0</v>
      </c>
      <c r="HJ39" s="2"/>
      <c r="HK39" s="2"/>
      <c r="HL39" s="17"/>
      <c r="HM39" s="8"/>
      <c r="HN39" s="18"/>
      <c r="HO39" s="19">
        <f t="shared" si="31"/>
        <v>0</v>
      </c>
      <c r="HQ39" s="2"/>
      <c r="HR39" s="2"/>
      <c r="HS39" s="17"/>
      <c r="HT39" s="8"/>
      <c r="HU39" s="18"/>
      <c r="HV39" s="19">
        <f t="shared" si="32"/>
        <v>0</v>
      </c>
      <c r="HX39" s="2"/>
      <c r="HY39" s="2"/>
      <c r="HZ39" s="17"/>
      <c r="IA39" s="8"/>
      <c r="IB39" s="18"/>
      <c r="IC39" s="19">
        <f t="shared" si="33"/>
        <v>0</v>
      </c>
      <c r="IE39" s="366"/>
      <c r="IF39" s="2"/>
      <c r="IG39" s="17"/>
      <c r="IH39" s="8"/>
      <c r="II39" s="18"/>
      <c r="IJ39" s="19">
        <f t="shared" si="34"/>
        <v>0</v>
      </c>
      <c r="IL39" s="655"/>
      <c r="IM39" s="2"/>
      <c r="IN39" s="17"/>
      <c r="IO39" s="8"/>
      <c r="IP39" s="18"/>
      <c r="IQ39" s="19">
        <f t="shared" si="138"/>
        <v>22352.5</v>
      </c>
      <c r="IT39" s="2"/>
      <c r="IU39" s="17"/>
      <c r="IV39" s="8"/>
      <c r="IW39" s="18"/>
      <c r="IX39" s="19">
        <f t="shared" si="36"/>
        <v>0</v>
      </c>
      <c r="IZ39" s="2"/>
      <c r="JA39" s="2"/>
      <c r="JB39" s="17"/>
      <c r="JC39" s="8"/>
      <c r="JD39" s="18"/>
      <c r="JE39" s="19">
        <f t="shared" si="37"/>
        <v>0</v>
      </c>
      <c r="JG39" s="2"/>
      <c r="JH39" s="2"/>
      <c r="JI39" s="17"/>
      <c r="JJ39" s="8"/>
      <c r="JK39" s="18"/>
      <c r="JL39" s="19">
        <f t="shared" si="38"/>
        <v>0</v>
      </c>
      <c r="JN39" s="2"/>
      <c r="JO39" s="2"/>
      <c r="JP39" s="17"/>
      <c r="JQ39" s="18"/>
      <c r="JR39" s="18"/>
      <c r="JS39" s="19">
        <f t="shared" si="39"/>
        <v>0</v>
      </c>
      <c r="JU39" s="2"/>
      <c r="JV39" s="2"/>
      <c r="JW39" s="17"/>
      <c r="JX39" s="18"/>
      <c r="JY39" s="18"/>
      <c r="JZ39" s="19">
        <f t="shared" si="40"/>
        <v>0</v>
      </c>
      <c r="KB39" s="8"/>
      <c r="KC39" s="2"/>
      <c r="KD39" s="17"/>
      <c r="KE39" s="697"/>
      <c r="KF39" s="18"/>
      <c r="KG39" s="19">
        <f t="shared" si="41"/>
        <v>0</v>
      </c>
      <c r="KI39" s="8"/>
      <c r="KJ39" s="2"/>
      <c r="KK39" s="17"/>
      <c r="KL39" s="697"/>
      <c r="KM39" s="18"/>
      <c r="KN39" s="19">
        <f t="shared" si="42"/>
        <v>669.5</v>
      </c>
      <c r="KP39" s="2"/>
      <c r="KQ39" s="2"/>
      <c r="KR39" s="17"/>
      <c r="KS39" s="8"/>
      <c r="KT39" s="18"/>
      <c r="KU39" s="19">
        <f t="shared" si="43"/>
        <v>0</v>
      </c>
      <c r="KW39" s="2"/>
      <c r="KX39" s="2"/>
      <c r="KY39" s="17"/>
      <c r="KZ39" s="8"/>
      <c r="LA39" s="18"/>
      <c r="LB39" s="19">
        <f t="shared" si="44"/>
        <v>0</v>
      </c>
      <c r="LD39" s="2"/>
      <c r="LE39" s="2"/>
      <c r="LF39" s="17"/>
      <c r="LG39" s="8"/>
      <c r="LH39" s="18"/>
      <c r="LI39" s="19">
        <f t="shared" si="45"/>
        <v>0</v>
      </c>
      <c r="LK39" s="2"/>
      <c r="LL39" s="2"/>
      <c r="LM39" s="17"/>
      <c r="LN39" s="8"/>
      <c r="LO39" s="18"/>
      <c r="LP39" s="19">
        <f t="shared" si="46"/>
        <v>0</v>
      </c>
      <c r="LR39" s="2"/>
      <c r="LS39" s="2"/>
      <c r="LT39" s="17"/>
      <c r="LU39" s="8"/>
      <c r="LV39" s="18"/>
      <c r="LW39" s="19">
        <f t="shared" si="47"/>
        <v>0</v>
      </c>
      <c r="LY39" s="2"/>
      <c r="LZ39" s="145"/>
      <c r="MA39" s="17"/>
      <c r="MB39" s="8"/>
      <c r="MC39" s="18"/>
      <c r="MD39" s="19">
        <f t="shared" si="48"/>
        <v>0</v>
      </c>
      <c r="MF39" s="2"/>
      <c r="MG39" s="2"/>
      <c r="MH39" s="17"/>
      <c r="MI39" s="8"/>
      <c r="MJ39" s="18"/>
      <c r="MK39" s="19">
        <f t="shared" si="49"/>
        <v>0</v>
      </c>
      <c r="MM39" s="2"/>
      <c r="MN39" s="2"/>
      <c r="MO39" s="17"/>
      <c r="MP39" s="8"/>
      <c r="MQ39" s="18"/>
      <c r="MR39" s="19">
        <f t="shared" si="50"/>
        <v>1278</v>
      </c>
      <c r="MT39" s="2"/>
      <c r="MU39" s="2"/>
      <c r="MV39" s="17"/>
      <c r="MW39" s="8"/>
      <c r="MX39" s="18"/>
      <c r="MY39" s="19">
        <f t="shared" si="51"/>
        <v>0</v>
      </c>
      <c r="NA39" s="2"/>
      <c r="NB39" s="2"/>
      <c r="NC39" s="17"/>
      <c r="ND39" s="8"/>
      <c r="NE39" s="18"/>
      <c r="NF39" s="19">
        <f t="shared" si="52"/>
        <v>0</v>
      </c>
      <c r="NH39" s="366"/>
      <c r="NI39" s="2"/>
      <c r="NJ39" s="17"/>
      <c r="NK39" s="366"/>
      <c r="NL39" s="18"/>
      <c r="NM39" s="19">
        <f t="shared" si="53"/>
        <v>0</v>
      </c>
      <c r="NO39" s="577"/>
      <c r="NP39" s="2"/>
      <c r="NQ39" s="17"/>
      <c r="NR39" s="8"/>
      <c r="NS39" s="18"/>
      <c r="NT39" s="19">
        <f t="shared" si="54"/>
        <v>0</v>
      </c>
      <c r="NV39" s="2"/>
      <c r="NW39" s="2"/>
      <c r="NX39" s="17"/>
      <c r="NY39" s="8"/>
      <c r="NZ39" s="18"/>
      <c r="OA39" s="19">
        <f t="shared" si="55"/>
        <v>1712</v>
      </c>
      <c r="OC39" s="2"/>
      <c r="OD39" s="2"/>
      <c r="OE39" s="17"/>
      <c r="OF39" s="8"/>
      <c r="OG39" s="18"/>
      <c r="OH39" s="19">
        <f t="shared" si="56"/>
        <v>0</v>
      </c>
      <c r="OJ39" s="2"/>
      <c r="OK39" s="2"/>
      <c r="OL39" s="17"/>
      <c r="OM39" s="8"/>
      <c r="ON39" s="18"/>
      <c r="OO39" s="19">
        <f t="shared" si="57"/>
        <v>0</v>
      </c>
      <c r="OQ39" s="2"/>
      <c r="OR39" s="2"/>
      <c r="OS39" s="17"/>
      <c r="OT39" s="8"/>
      <c r="OU39" s="18"/>
      <c r="OV39" s="19">
        <f t="shared" si="58"/>
        <v>0</v>
      </c>
      <c r="OX39" s="2"/>
      <c r="OY39" s="2"/>
      <c r="OZ39" s="17"/>
      <c r="PA39" s="8"/>
      <c r="PB39" s="18"/>
      <c r="PC39" s="19">
        <f t="shared" si="59"/>
        <v>0</v>
      </c>
      <c r="PE39" s="8"/>
      <c r="PF39" s="145"/>
      <c r="PG39" s="17"/>
      <c r="PH39" s="8"/>
      <c r="PI39" s="18"/>
      <c r="PJ39" s="19">
        <f t="shared" si="60"/>
        <v>0</v>
      </c>
      <c r="PO39" s="1022"/>
      <c r="PP39" s="30"/>
      <c r="PQ39" s="45">
        <f t="shared" si="61"/>
        <v>22956.84</v>
      </c>
      <c r="PS39" s="2"/>
      <c r="PT39" s="2"/>
      <c r="PU39" s="17"/>
      <c r="PV39" s="8"/>
      <c r="PW39" s="18"/>
      <c r="PX39" s="19">
        <f t="shared" si="62"/>
        <v>0</v>
      </c>
      <c r="PZ39" s="577"/>
      <c r="QA39" s="145"/>
      <c r="QB39" s="17"/>
      <c r="QC39" s="8"/>
      <c r="QD39" s="18"/>
      <c r="QE39" s="19">
        <f t="shared" si="63"/>
        <v>0</v>
      </c>
      <c r="QG39" s="2"/>
      <c r="QH39" s="2"/>
      <c r="QI39" s="17"/>
      <c r="QJ39" s="8"/>
      <c r="QK39" s="18"/>
      <c r="QL39" s="19">
        <f t="shared" si="144"/>
        <v>0</v>
      </c>
      <c r="QN39" s="2"/>
      <c r="QO39" s="2"/>
      <c r="QP39" s="17"/>
      <c r="QQ39" s="8"/>
      <c r="QR39" s="18"/>
      <c r="QS39" s="19">
        <f t="shared" si="65"/>
        <v>0</v>
      </c>
      <c r="QU39" s="2"/>
      <c r="QV39" s="2"/>
      <c r="QW39" s="17"/>
      <c r="QX39" s="8"/>
      <c r="QY39" s="18"/>
      <c r="QZ39" s="19">
        <f t="shared" si="66"/>
        <v>0</v>
      </c>
      <c r="RB39" s="2"/>
      <c r="RC39" s="2"/>
      <c r="RD39" s="17"/>
      <c r="RE39" s="8"/>
      <c r="RF39" s="18"/>
      <c r="RG39" s="19">
        <f t="shared" si="67"/>
        <v>0</v>
      </c>
      <c r="RI39" s="793"/>
      <c r="RJ39" s="793"/>
      <c r="RK39" s="794"/>
      <c r="RL39" s="807"/>
      <c r="RM39" s="814"/>
      <c r="RN39" s="811">
        <f t="shared" si="68"/>
        <v>0</v>
      </c>
      <c r="RP39" s="2"/>
      <c r="RQ39" s="2"/>
      <c r="RR39" s="17"/>
      <c r="RS39" s="8"/>
      <c r="RT39" s="18"/>
      <c r="RU39" s="19">
        <f t="shared" si="69"/>
        <v>0</v>
      </c>
      <c r="RW39" s="8"/>
      <c r="RX39" s="2"/>
      <c r="RY39" s="17"/>
      <c r="RZ39" s="8"/>
      <c r="SA39" s="18"/>
      <c r="SB39" s="19">
        <f t="shared" si="70"/>
        <v>0</v>
      </c>
      <c r="SD39" s="366"/>
      <c r="SE39" s="2"/>
      <c r="SF39" s="17"/>
      <c r="SH39" s="18"/>
      <c r="SI39" s="45">
        <f t="shared" si="71"/>
        <v>0</v>
      </c>
      <c r="SK39" s="2"/>
      <c r="SL39" s="2"/>
      <c r="SM39" s="17"/>
      <c r="SN39" s="8"/>
      <c r="SO39" s="18"/>
      <c r="SP39" s="19">
        <f t="shared" si="72"/>
        <v>1125.5</v>
      </c>
      <c r="SR39" s="2"/>
      <c r="SS39" s="2"/>
      <c r="ST39" s="17"/>
      <c r="SU39" s="8"/>
      <c r="SV39" s="18"/>
      <c r="SW39" s="19">
        <f t="shared" si="73"/>
        <v>0</v>
      </c>
      <c r="SY39" s="2"/>
      <c r="SZ39" s="2"/>
      <c r="TA39" s="17"/>
      <c r="TB39" s="8"/>
      <c r="TC39" s="18"/>
      <c r="TD39" s="19">
        <f t="shared" si="74"/>
        <v>19638</v>
      </c>
      <c r="TF39" s="2"/>
      <c r="TG39" s="2"/>
      <c r="TH39" s="17"/>
      <c r="TI39" s="8"/>
      <c r="TJ39" s="18"/>
      <c r="TK39" s="19">
        <f t="shared" si="75"/>
        <v>0</v>
      </c>
      <c r="TM39" s="2"/>
      <c r="TN39" s="43"/>
      <c r="TO39" s="18"/>
      <c r="TP39" s="8"/>
      <c r="TQ39" s="18"/>
      <c r="TR39" s="19">
        <f t="shared" si="76"/>
        <v>160</v>
      </c>
      <c r="TT39" s="2"/>
      <c r="TU39" s="43"/>
      <c r="TV39" s="18"/>
      <c r="TW39" s="8"/>
      <c r="TX39" s="18"/>
      <c r="TY39" s="19">
        <f t="shared" si="77"/>
        <v>0</v>
      </c>
      <c r="UA39" s="2"/>
      <c r="UB39" s="2"/>
      <c r="UC39" s="17"/>
      <c r="UD39" s="8"/>
      <c r="UE39" s="18"/>
      <c r="UF39" s="19">
        <f t="shared" si="78"/>
        <v>0</v>
      </c>
      <c r="UH39" s="2"/>
      <c r="UI39" s="2"/>
      <c r="UJ39" s="17"/>
      <c r="UK39" s="8"/>
      <c r="UL39" s="18"/>
      <c r="UM39" s="19">
        <f t="shared" si="79"/>
        <v>0</v>
      </c>
      <c r="UO39" s="2"/>
      <c r="UP39" s="2"/>
      <c r="UQ39" s="17"/>
      <c r="UR39" s="8"/>
      <c r="US39" s="18"/>
      <c r="UT39" s="19">
        <f t="shared" si="80"/>
        <v>7013</v>
      </c>
      <c r="UV39" s="2"/>
      <c r="UW39" s="2"/>
      <c r="UX39" s="17"/>
      <c r="UY39" s="8"/>
      <c r="UZ39" s="18"/>
      <c r="VA39" s="19">
        <f t="shared" si="81"/>
        <v>0</v>
      </c>
      <c r="VC39" s="2"/>
      <c r="VD39" s="2"/>
      <c r="VE39" s="17"/>
      <c r="VF39" s="8"/>
      <c r="VG39" s="18"/>
      <c r="VH39" s="19">
        <f t="shared" si="82"/>
        <v>0</v>
      </c>
      <c r="VJ39" s="366"/>
      <c r="VK39" s="2"/>
      <c r="VL39" s="17"/>
      <c r="VM39" s="366"/>
      <c r="VN39" s="18"/>
      <c r="VO39" s="19">
        <f t="shared" si="83"/>
        <v>-0.1999999999998181</v>
      </c>
      <c r="VQ39" s="2"/>
      <c r="VR39" s="2"/>
      <c r="VS39" s="17"/>
      <c r="VT39" s="8"/>
      <c r="VU39" s="18"/>
      <c r="VV39" s="19">
        <f t="shared" si="84"/>
        <v>0</v>
      </c>
      <c r="VZ39" s="17"/>
      <c r="WA39" s="8"/>
      <c r="WB39" s="18"/>
      <c r="WC39" s="45">
        <f t="shared" si="85"/>
        <v>0</v>
      </c>
      <c r="WE39" s="2"/>
      <c r="WF39" s="2"/>
      <c r="WG39" s="17"/>
      <c r="WH39" s="8"/>
      <c r="WI39" s="18"/>
      <c r="WJ39" s="19">
        <f t="shared" si="86"/>
        <v>0</v>
      </c>
      <c r="WL39" s="2"/>
      <c r="WM39" s="2"/>
      <c r="WN39" s="17"/>
      <c r="WO39" s="8"/>
      <c r="WP39" s="18"/>
      <c r="WQ39" s="19">
        <f t="shared" si="87"/>
        <v>0</v>
      </c>
      <c r="WS39" s="2"/>
      <c r="WT39" s="2"/>
      <c r="WU39" s="17"/>
      <c r="WV39" s="8"/>
      <c r="WW39" s="18"/>
      <c r="WX39" s="19">
        <f t="shared" si="143"/>
        <v>0</v>
      </c>
      <c r="WZ39" s="2"/>
      <c r="XA39" s="2"/>
      <c r="XB39" s="17"/>
      <c r="XC39" s="8"/>
      <c r="XD39" s="18"/>
      <c r="XE39" s="19">
        <f t="shared" si="89"/>
        <v>0</v>
      </c>
      <c r="XG39" s="2"/>
      <c r="XH39" s="2"/>
      <c r="XI39" s="17"/>
      <c r="XJ39" s="8"/>
      <c r="XK39" s="18"/>
      <c r="XL39" s="19">
        <f t="shared" si="139"/>
        <v>0</v>
      </c>
      <c r="XN39" s="2"/>
      <c r="XO39" s="2"/>
      <c r="XP39" s="17"/>
      <c r="XQ39" s="8"/>
      <c r="XR39" s="18"/>
      <c r="XS39" s="19">
        <f t="shared" si="91"/>
        <v>0</v>
      </c>
      <c r="XU39" s="2"/>
      <c r="XV39" s="2"/>
      <c r="XW39" s="17"/>
      <c r="XX39" s="8"/>
      <c r="XY39" s="18"/>
      <c r="XZ39" s="19">
        <f t="shared" si="92"/>
        <v>0</v>
      </c>
      <c r="YB39" s="577"/>
      <c r="YC39" s="2"/>
      <c r="YD39" s="17"/>
      <c r="YE39" s="577"/>
      <c r="YF39" s="18"/>
      <c r="YG39" s="19">
        <f t="shared" si="93"/>
        <v>5626</v>
      </c>
      <c r="YI39" s="577"/>
      <c r="YK39" s="17"/>
      <c r="YL39" s="366"/>
      <c r="YM39" s="18"/>
      <c r="YN39" s="19">
        <f t="shared" si="94"/>
        <v>0</v>
      </c>
      <c r="YP39" s="366"/>
      <c r="YQ39" s="2"/>
      <c r="YR39" s="17"/>
      <c r="YS39" s="577"/>
      <c r="YT39" s="18"/>
      <c r="YU39" s="19">
        <f t="shared" si="95"/>
        <v>0</v>
      </c>
      <c r="YW39" s="2"/>
      <c r="YX39" s="2"/>
      <c r="YY39" s="17"/>
      <c r="YZ39" s="8"/>
      <c r="ZA39" s="18"/>
      <c r="ZB39" s="19">
        <f t="shared" si="96"/>
        <v>0</v>
      </c>
      <c r="ZD39" s="2"/>
      <c r="ZE39" s="2"/>
      <c r="ZF39" s="17"/>
      <c r="ZG39" s="8"/>
      <c r="ZH39" s="18"/>
      <c r="ZI39" s="19">
        <f t="shared" si="97"/>
        <v>0</v>
      </c>
      <c r="ZK39" s="793"/>
      <c r="ZL39" s="793"/>
      <c r="ZM39" s="794"/>
      <c r="ZN39" s="807"/>
      <c r="ZO39" s="814"/>
      <c r="ZP39" s="811">
        <f t="shared" si="98"/>
        <v>0</v>
      </c>
      <c r="ZR39" s="2"/>
      <c r="ZS39" s="2"/>
      <c r="ZT39" s="17"/>
      <c r="ZU39" s="8"/>
      <c r="ZV39" s="18"/>
      <c r="ZW39" s="19">
        <f t="shared" si="99"/>
        <v>0</v>
      </c>
      <c r="ZY39" s="2"/>
      <c r="ZZ39" s="2"/>
      <c r="AAA39" s="17"/>
      <c r="AAB39" s="8"/>
      <c r="AAC39" s="18"/>
      <c r="AAD39" s="19">
        <f t="shared" si="100"/>
        <v>0</v>
      </c>
      <c r="AAF39" s="2"/>
      <c r="AAG39" s="2"/>
      <c r="AAH39" s="17"/>
      <c r="AAI39" s="8"/>
      <c r="AAJ39" s="18"/>
      <c r="AAK39" s="19">
        <f t="shared" si="101"/>
        <v>0</v>
      </c>
      <c r="AAM39" s="368"/>
      <c r="AAN39" s="27"/>
      <c r="AAO39" s="350"/>
      <c r="AAP39" s="386"/>
      <c r="AAQ39" s="30"/>
      <c r="AAR39" s="19">
        <f t="shared" si="102"/>
        <v>55144.2</v>
      </c>
      <c r="AAT39" s="143">
        <v>41323</v>
      </c>
      <c r="AAU39" s="315" t="s">
        <v>2561</v>
      </c>
      <c r="AAV39" s="44">
        <v>1380</v>
      </c>
      <c r="AAW39" s="54"/>
      <c r="AAX39" s="44"/>
      <c r="AAY39" s="19">
        <f t="shared" si="103"/>
        <v>1387</v>
      </c>
      <c r="ABA39" s="8"/>
      <c r="ABB39" s="2"/>
      <c r="ABC39" s="17"/>
      <c r="ABD39" s="18"/>
      <c r="ABE39" s="18"/>
      <c r="ABF39" s="19">
        <f t="shared" si="104"/>
        <v>22087</v>
      </c>
      <c r="ABH39" s="2"/>
      <c r="ABI39" s="2"/>
      <c r="ABJ39" s="17"/>
      <c r="ABK39" s="8"/>
      <c r="ABL39" s="18"/>
      <c r="ABM39" s="19">
        <f t="shared" si="105"/>
        <v>0</v>
      </c>
      <c r="ABO39" s="2"/>
      <c r="ABP39" s="2"/>
      <c r="ABQ39" s="17"/>
      <c r="ABR39" s="8"/>
      <c r="ABS39" s="18"/>
      <c r="ABT39" s="19">
        <f t="shared" si="106"/>
        <v>0</v>
      </c>
      <c r="ABV39" s="2"/>
      <c r="ABW39" s="2"/>
      <c r="ABX39" s="17"/>
      <c r="ABY39" s="8"/>
      <c r="ABZ39" s="18"/>
      <c r="ACA39" s="19">
        <f t="shared" si="107"/>
        <v>0</v>
      </c>
      <c r="ACC39" s="2"/>
      <c r="ACD39" s="2"/>
      <c r="ACE39" s="17"/>
      <c r="ACF39" s="8"/>
      <c r="ACG39" s="18"/>
      <c r="ACH39" s="19">
        <f t="shared" si="108"/>
        <v>0</v>
      </c>
      <c r="ACJ39" s="2"/>
      <c r="ACK39" s="2"/>
      <c r="ACL39" s="17"/>
      <c r="ACM39" s="8"/>
      <c r="ACN39" s="18"/>
      <c r="ACO39" s="19">
        <f t="shared" si="109"/>
        <v>0</v>
      </c>
      <c r="ACQ39" s="2"/>
      <c r="ACR39" s="2"/>
      <c r="ACS39" s="17"/>
      <c r="ACT39" s="8"/>
      <c r="ACU39" s="18"/>
      <c r="ACV39" s="19">
        <f t="shared" si="110"/>
        <v>0</v>
      </c>
      <c r="ACX39" s="2"/>
      <c r="ACY39" s="2"/>
      <c r="ACZ39" s="17"/>
      <c r="ADA39" s="8"/>
      <c r="ADB39" s="18"/>
      <c r="ADC39" s="19">
        <f t="shared" si="111"/>
        <v>0</v>
      </c>
      <c r="ADE39" s="2"/>
      <c r="ADF39" s="2"/>
      <c r="ADG39" s="17"/>
      <c r="ADH39" s="8"/>
      <c r="ADI39" s="18"/>
      <c r="ADJ39" s="19">
        <f t="shared" si="112"/>
        <v>0</v>
      </c>
      <c r="ADL39" s="8">
        <v>41321</v>
      </c>
      <c r="ADM39" s="2" t="s">
        <v>2562</v>
      </c>
      <c r="ADN39" s="17">
        <v>525.79999999999995</v>
      </c>
      <c r="ADO39" s="8"/>
      <c r="ADP39" s="18"/>
      <c r="ADQ39" s="19">
        <f t="shared" si="113"/>
        <v>43179.200000000004</v>
      </c>
      <c r="ADS39" s="2"/>
      <c r="ADT39" s="2"/>
      <c r="ADU39" s="17"/>
      <c r="ADV39" s="8"/>
      <c r="ADW39" s="18"/>
      <c r="ADX39" s="19">
        <f t="shared" si="114"/>
        <v>0</v>
      </c>
      <c r="ADZ39" s="2"/>
      <c r="AEA39" s="2"/>
      <c r="AEB39" s="17"/>
      <c r="AEC39" s="8"/>
      <c r="AED39" s="18"/>
      <c r="AEE39" s="19">
        <f>AEE38+AEB39-AED39</f>
        <v>12300.5</v>
      </c>
      <c r="AEG39" s="2"/>
      <c r="AEH39" s="2"/>
      <c r="AEI39" s="17"/>
      <c r="AEJ39" s="8"/>
      <c r="AEK39" s="18"/>
      <c r="AEL39" s="19">
        <f t="shared" si="116"/>
        <v>-209652.6</v>
      </c>
      <c r="AEN39" s="8"/>
      <c r="AEO39" s="2"/>
      <c r="AEP39" s="17"/>
      <c r="AEQ39" s="1020"/>
      <c r="AER39" s="18"/>
      <c r="AES39" s="19">
        <f t="shared" si="117"/>
        <v>0</v>
      </c>
      <c r="AEU39" s="2"/>
      <c r="AEV39" s="2"/>
      <c r="AEW39" s="17"/>
      <c r="AEX39" s="8"/>
      <c r="AEY39" s="18"/>
      <c r="AEZ39" s="19">
        <f t="shared" si="118"/>
        <v>2689.6</v>
      </c>
      <c r="AFB39" s="2"/>
      <c r="AFC39" s="2"/>
      <c r="AFD39" s="17"/>
      <c r="AFE39" s="8"/>
      <c r="AFF39" s="18"/>
      <c r="AFG39" s="19">
        <f t="shared" si="119"/>
        <v>6938</v>
      </c>
      <c r="AFI39" s="2"/>
      <c r="AFJ39" s="2"/>
      <c r="AFK39" s="17"/>
      <c r="AFL39" s="8"/>
      <c r="AFM39" s="18"/>
      <c r="AFN39" s="19">
        <f t="shared" si="120"/>
        <v>0</v>
      </c>
      <c r="AFP39" s="2"/>
      <c r="AFQ39" s="2"/>
      <c r="AFR39" s="17"/>
      <c r="AFS39" s="8"/>
      <c r="AFT39" s="18"/>
      <c r="AFU39" s="19">
        <f t="shared" si="121"/>
        <v>0</v>
      </c>
      <c r="AFW39" s="2"/>
      <c r="AFX39" s="2"/>
      <c r="AFY39" s="17"/>
      <c r="AFZ39" s="8"/>
      <c r="AGA39" s="18"/>
      <c r="AGB39" s="19">
        <f t="shared" si="122"/>
        <v>0</v>
      </c>
      <c r="AGD39" s="2"/>
      <c r="AGE39" s="2"/>
      <c r="AGF39" s="17"/>
      <c r="AGG39" s="8"/>
      <c r="AGH39" s="18"/>
      <c r="AGI39" s="19">
        <f t="shared" si="123"/>
        <v>0</v>
      </c>
      <c r="AGK39" s="368"/>
      <c r="AGL39" s="2"/>
      <c r="AGM39" s="17"/>
      <c r="AGN39" s="8"/>
      <c r="AGO39" s="18"/>
      <c r="AGP39" s="19">
        <f t="shared" si="124"/>
        <v>805</v>
      </c>
      <c r="AGR39" s="368"/>
      <c r="AGS39" s="2"/>
      <c r="AGT39" s="17"/>
      <c r="AGU39" s="8"/>
      <c r="AGV39" s="18"/>
      <c r="AGW39" s="19">
        <f t="shared" si="125"/>
        <v>0</v>
      </c>
      <c r="AGY39" s="2"/>
      <c r="AGZ39" s="2"/>
      <c r="AHA39" s="17"/>
      <c r="AHB39" s="8"/>
      <c r="AHC39" s="18"/>
      <c r="AHD39" s="19">
        <f t="shared" si="126"/>
        <v>0</v>
      </c>
      <c r="AHF39" s="2"/>
      <c r="AHG39" s="2"/>
      <c r="AHH39" s="17"/>
      <c r="AHI39" s="8"/>
      <c r="AHJ39" s="18"/>
      <c r="AHK39" s="19">
        <f t="shared" si="127"/>
        <v>0</v>
      </c>
      <c r="AHM39" s="2"/>
      <c r="AHN39" s="2"/>
      <c r="AHO39" s="17"/>
      <c r="AHP39" s="8"/>
      <c r="AHQ39" s="18"/>
      <c r="AHR39" s="19">
        <f t="shared" si="128"/>
        <v>6356.5</v>
      </c>
      <c r="AHT39" s="2"/>
      <c r="AHU39" s="2"/>
      <c r="AHV39" s="17"/>
      <c r="AHW39" s="8"/>
      <c r="AHX39" s="18"/>
      <c r="AHY39" s="19">
        <f t="shared" si="129"/>
        <v>0</v>
      </c>
      <c r="AIA39" s="2"/>
      <c r="AIB39" s="2"/>
      <c r="AIC39" s="17"/>
      <c r="AID39" s="8"/>
      <c r="AIE39" s="18"/>
      <c r="AIF39" s="19">
        <f t="shared" si="130"/>
        <v>0</v>
      </c>
      <c r="AIH39" s="2"/>
      <c r="AII39" s="2"/>
      <c r="AIJ39" s="17"/>
      <c r="AIK39" s="8"/>
      <c r="AIL39" s="18"/>
      <c r="AIM39" s="19">
        <f t="shared" si="131"/>
        <v>0</v>
      </c>
    </row>
    <row r="40" spans="1:923">
      <c r="A40" s="2"/>
      <c r="B40" s="2"/>
      <c r="C40" s="17"/>
      <c r="D40" s="8"/>
      <c r="E40" s="18"/>
      <c r="F40" s="19">
        <f t="shared" si="0"/>
        <v>6630</v>
      </c>
      <c r="H40" s="2"/>
      <c r="I40" s="2"/>
      <c r="J40" s="17"/>
      <c r="K40" s="8"/>
      <c r="L40" s="18"/>
      <c r="M40" s="19">
        <f t="shared" si="1"/>
        <v>0</v>
      </c>
      <c r="P40" s="2"/>
      <c r="Q40" s="17"/>
      <c r="R40" s="8"/>
      <c r="S40" s="18"/>
      <c r="T40" s="19">
        <f>T39+Q40-S40</f>
        <v>7539</v>
      </c>
      <c r="V40" s="2"/>
      <c r="W40" s="2"/>
      <c r="X40" s="17"/>
      <c r="Y40" s="8"/>
      <c r="Z40" s="18"/>
      <c r="AA40" s="19">
        <f>AA39+X40-Z40</f>
        <v>1255</v>
      </c>
      <c r="AC40" s="2"/>
      <c r="AD40" s="2"/>
      <c r="AE40" s="17"/>
      <c r="AF40" s="8"/>
      <c r="AG40" s="18"/>
      <c r="AH40" s="19">
        <f>AH39+AE40-AG40</f>
        <v>0</v>
      </c>
      <c r="AJ40" s="2"/>
      <c r="AK40" s="2"/>
      <c r="AM40" s="8"/>
      <c r="AN40" s="18"/>
      <c r="AO40" s="19">
        <f t="shared" si="5"/>
        <v>14526.099999999999</v>
      </c>
      <c r="AQ40" s="577"/>
      <c r="AR40" s="2"/>
      <c r="AS40" s="17"/>
      <c r="AT40" s="8"/>
      <c r="AU40" s="18"/>
      <c r="AV40" s="19">
        <f>AV39+AS40-AU40</f>
        <v>24058.04</v>
      </c>
      <c r="AX40" s="2"/>
      <c r="AY40" s="2"/>
      <c r="AZ40" s="17"/>
      <c r="BA40" s="8"/>
      <c r="BB40" s="18"/>
      <c r="BC40" s="19">
        <f t="shared" si="7"/>
        <v>0</v>
      </c>
      <c r="BE40" s="577"/>
      <c r="BF40" s="2"/>
      <c r="BG40" s="17"/>
      <c r="BH40" s="8"/>
      <c r="BI40" s="18"/>
      <c r="BJ40" s="19">
        <f t="shared" si="8"/>
        <v>3954.6</v>
      </c>
      <c r="BL40" s="2"/>
      <c r="BM40" s="2"/>
      <c r="BN40" s="17"/>
      <c r="BO40" s="8"/>
      <c r="BP40" s="18"/>
      <c r="BQ40" s="19">
        <f>BQ39+BN40-BP40</f>
        <v>13283.5</v>
      </c>
      <c r="BS40" s="2"/>
      <c r="BT40" s="2"/>
      <c r="BU40" s="17"/>
      <c r="BV40" s="8"/>
      <c r="BW40" s="18"/>
      <c r="BX40" s="19">
        <f>BX39+BU40-BW40</f>
        <v>0</v>
      </c>
      <c r="BZ40" s="8"/>
      <c r="CA40" s="2"/>
      <c r="CB40" s="17"/>
      <c r="CC40" s="8"/>
      <c r="CD40" s="18"/>
      <c r="CE40" s="19">
        <f t="shared" si="137"/>
        <v>0</v>
      </c>
      <c r="CG40" s="8"/>
      <c r="CH40" s="2"/>
      <c r="CI40" s="17"/>
      <c r="CJ40" s="8"/>
      <c r="CK40" s="18"/>
      <c r="CL40" s="19">
        <f t="shared" si="140"/>
        <v>0</v>
      </c>
      <c r="CN40" s="8"/>
      <c r="CO40" s="2"/>
      <c r="CP40" s="17"/>
      <c r="CQ40" s="8"/>
      <c r="CR40" s="18"/>
      <c r="CS40" s="19">
        <f t="shared" si="141"/>
        <v>0</v>
      </c>
      <c r="CU40" s="8"/>
      <c r="CV40" s="2"/>
      <c r="CW40" s="17"/>
      <c r="CX40" s="8"/>
      <c r="CY40" s="18"/>
      <c r="CZ40" s="19">
        <f t="shared" si="142"/>
        <v>0</v>
      </c>
      <c r="DB40" s="143"/>
      <c r="DC40" s="37"/>
      <c r="DD40" s="44"/>
      <c r="DE40" s="143"/>
      <c r="DF40" s="347"/>
      <c r="DG40" s="19">
        <f t="shared" si="136"/>
        <v>0</v>
      </c>
      <c r="DI40" s="8"/>
      <c r="DJ40" s="37"/>
      <c r="DK40" s="17"/>
      <c r="DL40" s="8"/>
      <c r="DM40" s="18"/>
      <c r="DN40" s="19">
        <f t="shared" si="145"/>
        <v>0</v>
      </c>
      <c r="DP40" s="2"/>
      <c r="DQ40" s="2"/>
      <c r="DR40" s="17"/>
      <c r="DS40" s="8"/>
      <c r="DT40" s="18"/>
      <c r="DU40" s="19">
        <f t="shared" si="17"/>
        <v>1368</v>
      </c>
      <c r="DW40" s="2"/>
      <c r="DX40" s="2"/>
      <c r="DY40" s="17"/>
      <c r="DZ40" s="8"/>
      <c r="EA40" s="18"/>
      <c r="EB40" s="19">
        <f t="shared" si="18"/>
        <v>0</v>
      </c>
      <c r="ED40" s="2"/>
      <c r="EE40" s="2"/>
      <c r="EF40" s="17"/>
      <c r="EG40" s="8"/>
      <c r="EH40" s="18"/>
      <c r="EI40" s="19">
        <f t="shared" si="19"/>
        <v>0</v>
      </c>
      <c r="EK40" s="2"/>
      <c r="EL40" s="2"/>
      <c r="EM40" s="17"/>
      <c r="EN40" s="8"/>
      <c r="EO40" s="18"/>
      <c r="EP40" s="19">
        <f t="shared" si="20"/>
        <v>-8.0000000000040927E-2</v>
      </c>
      <c r="ER40" s="8"/>
      <c r="ES40" s="2"/>
      <c r="ET40" s="17"/>
      <c r="EU40" s="8"/>
      <c r="EV40" s="18"/>
      <c r="EW40" s="19">
        <f t="shared" si="21"/>
        <v>3245.9</v>
      </c>
      <c r="EY40" s="2"/>
      <c r="EZ40" s="2"/>
      <c r="FA40" s="17"/>
      <c r="FB40" s="8"/>
      <c r="FC40" s="18"/>
      <c r="FD40" s="19">
        <f t="shared" si="22"/>
        <v>0</v>
      </c>
      <c r="FF40" s="2"/>
      <c r="FG40" s="2"/>
      <c r="FH40" s="17"/>
      <c r="FI40" s="8"/>
      <c r="FJ40" s="18"/>
      <c r="FK40" s="19">
        <f t="shared" si="23"/>
        <v>5020</v>
      </c>
      <c r="FM40" s="2"/>
      <c r="FN40" s="2"/>
      <c r="FO40" s="17"/>
      <c r="FP40" s="8"/>
      <c r="FQ40" s="18"/>
      <c r="FR40" s="115">
        <f t="shared" si="24"/>
        <v>0</v>
      </c>
      <c r="FT40" s="793"/>
      <c r="FU40" s="793"/>
      <c r="FV40" s="794"/>
      <c r="FW40" s="807"/>
      <c r="FX40" s="814"/>
      <c r="FY40" s="1008">
        <f t="shared" si="25"/>
        <v>0</v>
      </c>
      <c r="GA40" s="8"/>
      <c r="GB40" s="145"/>
      <c r="GC40" s="17"/>
      <c r="GD40" s="8"/>
      <c r="GE40" s="18"/>
      <c r="GF40" s="19">
        <f t="shared" si="26"/>
        <v>0</v>
      </c>
      <c r="GH40" s="8"/>
      <c r="GI40" s="145"/>
      <c r="GJ40" s="17"/>
      <c r="GK40" s="8"/>
      <c r="GL40" s="18"/>
      <c r="GM40" s="19">
        <f t="shared" si="27"/>
        <v>0</v>
      </c>
      <c r="GO40" s="8"/>
      <c r="GP40" s="145"/>
      <c r="GQ40" s="17"/>
      <c r="GR40" s="8"/>
      <c r="GS40" s="18"/>
      <c r="GT40" s="19">
        <f t="shared" si="28"/>
        <v>0</v>
      </c>
      <c r="GV40" s="8"/>
      <c r="GW40" s="145"/>
      <c r="GX40" s="17"/>
      <c r="GY40" s="8"/>
      <c r="GZ40" s="18"/>
      <c r="HA40" s="19">
        <f t="shared" si="29"/>
        <v>0</v>
      </c>
      <c r="HC40" s="2"/>
      <c r="HD40" s="2"/>
      <c r="HE40" s="17"/>
      <c r="HF40" s="8"/>
      <c r="HG40" s="18"/>
      <c r="HH40" s="19">
        <f t="shared" si="30"/>
        <v>0</v>
      </c>
      <c r="HJ40" s="2"/>
      <c r="HK40" s="2"/>
      <c r="HL40" s="17"/>
      <c r="HM40" s="8"/>
      <c r="HN40" s="18"/>
      <c r="HO40" s="19">
        <f t="shared" si="31"/>
        <v>0</v>
      </c>
      <c r="HQ40" s="2"/>
      <c r="HR40" s="2"/>
      <c r="HS40" s="17"/>
      <c r="HT40" s="8"/>
      <c r="HU40" s="18"/>
      <c r="HV40" s="19">
        <f t="shared" si="32"/>
        <v>0</v>
      </c>
      <c r="HX40" s="2"/>
      <c r="HY40" s="2"/>
      <c r="HZ40" s="17"/>
      <c r="IA40" s="8"/>
      <c r="IB40" s="18"/>
      <c r="IC40" s="19">
        <f t="shared" si="33"/>
        <v>0</v>
      </c>
      <c r="IE40" s="366"/>
      <c r="IF40" s="2"/>
      <c r="IG40" s="17"/>
      <c r="IH40" s="8"/>
      <c r="II40" s="18"/>
      <c r="IJ40" s="19">
        <f t="shared" si="34"/>
        <v>0</v>
      </c>
      <c r="IL40" s="655"/>
      <c r="IM40" s="2"/>
      <c r="IN40" s="17"/>
      <c r="IO40" s="8"/>
      <c r="IP40" s="18"/>
      <c r="IQ40" s="19">
        <f t="shared" si="138"/>
        <v>22352.5</v>
      </c>
      <c r="IT40" s="2"/>
      <c r="IU40" s="17"/>
      <c r="IV40" s="8"/>
      <c r="IW40" s="18"/>
      <c r="IX40" s="19">
        <f t="shared" si="36"/>
        <v>0</v>
      </c>
      <c r="IZ40" s="2"/>
      <c r="JA40" s="2"/>
      <c r="JB40" s="17"/>
      <c r="JC40" s="8"/>
      <c r="JD40" s="18"/>
      <c r="JE40" s="19">
        <f t="shared" si="37"/>
        <v>0</v>
      </c>
      <c r="JG40" s="2"/>
      <c r="JH40" s="2"/>
      <c r="JI40" s="17"/>
      <c r="JJ40" s="8"/>
      <c r="JK40" s="18"/>
      <c r="JL40" s="19">
        <f t="shared" si="38"/>
        <v>0</v>
      </c>
      <c r="JN40" s="2"/>
      <c r="JO40" s="2"/>
      <c r="JP40" s="17"/>
      <c r="JQ40" s="18"/>
      <c r="JR40" s="18"/>
      <c r="JS40" s="19">
        <f t="shared" si="39"/>
        <v>0</v>
      </c>
      <c r="JU40" s="2"/>
      <c r="JV40" s="2"/>
      <c r="JW40" s="17"/>
      <c r="JX40" s="18"/>
      <c r="JY40" s="18"/>
      <c r="JZ40" s="19">
        <f t="shared" si="40"/>
        <v>0</v>
      </c>
      <c r="KB40" s="8"/>
      <c r="KC40" s="2"/>
      <c r="KD40" s="17"/>
      <c r="KE40" s="697"/>
      <c r="KF40" s="18"/>
      <c r="KG40" s="19">
        <f t="shared" si="41"/>
        <v>0</v>
      </c>
      <c r="KI40" s="8"/>
      <c r="KJ40" s="2"/>
      <c r="KK40" s="17"/>
      <c r="KL40" s="697"/>
      <c r="KM40" s="18"/>
      <c r="KN40" s="19">
        <f t="shared" si="42"/>
        <v>669.5</v>
      </c>
      <c r="KP40" s="2"/>
      <c r="KQ40" s="2"/>
      <c r="KR40" s="17"/>
      <c r="KS40" s="8"/>
      <c r="KT40" s="18"/>
      <c r="KU40" s="19">
        <f t="shared" si="43"/>
        <v>0</v>
      </c>
      <c r="KW40" s="2"/>
      <c r="KX40" s="2"/>
      <c r="KY40" s="17"/>
      <c r="KZ40" s="8"/>
      <c r="LA40" s="18"/>
      <c r="LB40" s="19">
        <f t="shared" si="44"/>
        <v>0</v>
      </c>
      <c r="LD40" s="2"/>
      <c r="LE40" s="2"/>
      <c r="LF40" s="17"/>
      <c r="LG40" s="8"/>
      <c r="LH40" s="18"/>
      <c r="LI40" s="19">
        <f t="shared" si="45"/>
        <v>0</v>
      </c>
      <c r="LK40" s="2"/>
      <c r="LL40" s="2"/>
      <c r="LM40" s="17"/>
      <c r="LN40" s="8"/>
      <c r="LO40" s="18"/>
      <c r="LP40" s="19">
        <f t="shared" si="46"/>
        <v>0</v>
      </c>
      <c r="LR40" s="2"/>
      <c r="LS40" s="2"/>
      <c r="LT40" s="17"/>
      <c r="LU40" s="8"/>
      <c r="LV40" s="18"/>
      <c r="LW40" s="19">
        <f t="shared" si="47"/>
        <v>0</v>
      </c>
      <c r="LY40" s="2"/>
      <c r="LZ40" s="145"/>
      <c r="MA40" s="17"/>
      <c r="MB40" s="8"/>
      <c r="MC40" s="18"/>
      <c r="MD40" s="19">
        <f t="shared" si="48"/>
        <v>0</v>
      </c>
      <c r="MF40" s="2"/>
      <c r="MG40" s="2"/>
      <c r="MH40" s="17"/>
      <c r="MI40" s="8"/>
      <c r="MJ40" s="18"/>
      <c r="MK40" s="19">
        <f t="shared" si="49"/>
        <v>0</v>
      </c>
      <c r="MM40" s="2"/>
      <c r="MN40" s="2"/>
      <c r="MO40" s="17"/>
      <c r="MP40" s="8"/>
      <c r="MQ40" s="18"/>
      <c r="MR40" s="19">
        <f t="shared" si="50"/>
        <v>1278</v>
      </c>
      <c r="MT40" s="2"/>
      <c r="MU40" s="2"/>
      <c r="MV40" s="17"/>
      <c r="MW40" s="8"/>
      <c r="MX40" s="18"/>
      <c r="MY40" s="19">
        <f t="shared" si="51"/>
        <v>0</v>
      </c>
      <c r="NA40" s="2"/>
      <c r="NB40" s="2"/>
      <c r="NC40" s="17"/>
      <c r="ND40" s="8"/>
      <c r="NE40" s="18"/>
      <c r="NF40" s="19">
        <f t="shared" si="52"/>
        <v>0</v>
      </c>
      <c r="NH40" s="366"/>
      <c r="NI40" s="2"/>
      <c r="NJ40" s="17"/>
      <c r="NK40" s="366"/>
      <c r="NL40" s="18"/>
      <c r="NM40" s="19">
        <f t="shared" si="53"/>
        <v>0</v>
      </c>
      <c r="NO40" s="577"/>
      <c r="NP40" s="2"/>
      <c r="NQ40" s="17"/>
      <c r="NR40" s="8"/>
      <c r="NS40" s="18"/>
      <c r="NT40" s="19">
        <f t="shared" si="54"/>
        <v>0</v>
      </c>
      <c r="NV40" s="2"/>
      <c r="NW40" s="2"/>
      <c r="NX40" s="17"/>
      <c r="NY40" s="8"/>
      <c r="NZ40" s="18"/>
      <c r="OA40" s="19">
        <f t="shared" si="55"/>
        <v>1712</v>
      </c>
      <c r="OC40" s="2"/>
      <c r="OD40" s="2"/>
      <c r="OE40" s="17"/>
      <c r="OF40" s="8"/>
      <c r="OG40" s="18"/>
      <c r="OH40" s="19">
        <f t="shared" si="56"/>
        <v>0</v>
      </c>
      <c r="OJ40" s="2"/>
      <c r="OK40" s="2"/>
      <c r="OL40" s="17"/>
      <c r="OM40" s="8"/>
      <c r="ON40" s="18"/>
      <c r="OO40" s="19">
        <f t="shared" si="57"/>
        <v>0</v>
      </c>
      <c r="OQ40" s="2"/>
      <c r="OR40" s="2"/>
      <c r="OS40" s="17"/>
      <c r="OT40" s="8"/>
      <c r="OU40" s="18"/>
      <c r="OV40" s="19">
        <f t="shared" si="58"/>
        <v>0</v>
      </c>
      <c r="OX40" s="2"/>
      <c r="OY40" s="2"/>
      <c r="OZ40" s="17"/>
      <c r="PA40" s="8"/>
      <c r="PB40" s="18"/>
      <c r="PC40" s="19">
        <f t="shared" si="59"/>
        <v>0</v>
      </c>
      <c r="PE40" s="8"/>
      <c r="PF40" s="145"/>
      <c r="PG40" s="17"/>
      <c r="PH40" s="8"/>
      <c r="PI40" s="18"/>
      <c r="PJ40" s="19">
        <f t="shared" si="60"/>
        <v>0</v>
      </c>
      <c r="PO40" s="1022"/>
      <c r="PP40" s="30"/>
      <c r="PQ40" s="45">
        <f t="shared" si="61"/>
        <v>22956.84</v>
      </c>
      <c r="PS40" s="2"/>
      <c r="PT40" s="2"/>
      <c r="PU40" s="17"/>
      <c r="PV40" s="8"/>
      <c r="PW40" s="18"/>
      <c r="PX40" s="19">
        <f t="shared" si="62"/>
        <v>0</v>
      </c>
      <c r="PZ40" s="577"/>
      <c r="QA40" s="145"/>
      <c r="QB40" s="17"/>
      <c r="QC40" s="8"/>
      <c r="QD40" s="18"/>
      <c r="QE40" s="19">
        <f t="shared" si="63"/>
        <v>0</v>
      </c>
      <c r="QG40" s="2"/>
      <c r="QH40" s="2"/>
      <c r="QI40" s="17"/>
      <c r="QJ40" s="8"/>
      <c r="QK40" s="18"/>
      <c r="QL40" s="19">
        <f t="shared" si="144"/>
        <v>0</v>
      </c>
      <c r="QN40" s="2"/>
      <c r="QO40" s="2"/>
      <c r="QP40" s="17"/>
      <c r="QQ40" s="8"/>
      <c r="QR40" s="18"/>
      <c r="QS40" s="19">
        <f t="shared" si="65"/>
        <v>0</v>
      </c>
      <c r="QU40" s="2"/>
      <c r="QV40" s="2"/>
      <c r="QW40" s="17"/>
      <c r="QX40" s="8"/>
      <c r="QY40" s="18"/>
      <c r="QZ40" s="19">
        <f t="shared" si="66"/>
        <v>0</v>
      </c>
      <c r="RB40" s="2"/>
      <c r="RC40" s="2"/>
      <c r="RD40" s="17"/>
      <c r="RE40" s="8"/>
      <c r="RF40" s="18"/>
      <c r="RG40" s="19">
        <f t="shared" si="67"/>
        <v>0</v>
      </c>
      <c r="RI40" s="793"/>
      <c r="RJ40" s="793"/>
      <c r="RK40" s="794"/>
      <c r="RL40" s="807"/>
      <c r="RM40" s="814"/>
      <c r="RN40" s="811">
        <f t="shared" si="68"/>
        <v>0</v>
      </c>
      <c r="RP40" s="2"/>
      <c r="RQ40" s="2"/>
      <c r="RR40" s="17"/>
      <c r="RS40" s="8"/>
      <c r="RT40" s="18"/>
      <c r="RU40" s="19">
        <f t="shared" si="69"/>
        <v>0</v>
      </c>
      <c r="RW40" s="8"/>
      <c r="RX40" s="2"/>
      <c r="RY40" s="17"/>
      <c r="RZ40" s="8"/>
      <c r="SA40" s="18"/>
      <c r="SB40" s="19">
        <f t="shared" si="70"/>
        <v>0</v>
      </c>
      <c r="SD40" s="366"/>
      <c r="SE40" s="2"/>
      <c r="SF40" s="17"/>
      <c r="SH40" s="18"/>
      <c r="SI40" s="45">
        <f t="shared" si="71"/>
        <v>0</v>
      </c>
      <c r="SK40" s="2"/>
      <c r="SL40" s="2"/>
      <c r="SM40" s="17"/>
      <c r="SN40" s="8"/>
      <c r="SO40" s="18"/>
      <c r="SP40" s="19">
        <f t="shared" si="72"/>
        <v>1125.5</v>
      </c>
      <c r="SR40" s="2"/>
      <c r="SS40" s="2"/>
      <c r="ST40" s="17"/>
      <c r="SU40" s="8"/>
      <c r="SV40" s="18"/>
      <c r="SW40" s="19">
        <f t="shared" si="73"/>
        <v>0</v>
      </c>
      <c r="SY40" s="2"/>
      <c r="SZ40" s="2"/>
      <c r="TA40" s="17"/>
      <c r="TB40" s="8"/>
      <c r="TC40" s="18"/>
      <c r="TD40" s="19">
        <f t="shared" si="74"/>
        <v>19638</v>
      </c>
      <c r="TF40" s="2"/>
      <c r="TG40" s="2"/>
      <c r="TH40" s="17"/>
      <c r="TI40" s="8"/>
      <c r="TJ40" s="18"/>
      <c r="TK40" s="19">
        <f t="shared" si="75"/>
        <v>0</v>
      </c>
      <c r="TM40" s="2"/>
      <c r="TN40" s="43"/>
      <c r="TO40" s="18"/>
      <c r="TP40" s="8"/>
      <c r="TQ40" s="18"/>
      <c r="TR40" s="19">
        <f t="shared" si="76"/>
        <v>160</v>
      </c>
      <c r="TT40" s="2"/>
      <c r="TU40" s="43"/>
      <c r="TV40" s="18"/>
      <c r="TW40" s="8"/>
      <c r="TX40" s="18"/>
      <c r="TY40" s="19">
        <f t="shared" si="77"/>
        <v>0</v>
      </c>
      <c r="UA40" s="2"/>
      <c r="UB40" s="2"/>
      <c r="UC40" s="17"/>
      <c r="UD40" s="8"/>
      <c r="UE40" s="18"/>
      <c r="UF40" s="19">
        <f t="shared" si="78"/>
        <v>0</v>
      </c>
      <c r="UH40" s="2"/>
      <c r="UI40" s="2"/>
      <c r="UJ40" s="17"/>
      <c r="UK40" s="8"/>
      <c r="UL40" s="18"/>
      <c r="UM40" s="19">
        <f t="shared" si="79"/>
        <v>0</v>
      </c>
      <c r="UO40" s="2"/>
      <c r="UP40" s="2"/>
      <c r="UQ40" s="17"/>
      <c r="UR40" s="8"/>
      <c r="US40" s="18"/>
      <c r="UT40" s="19">
        <f t="shared" si="80"/>
        <v>7013</v>
      </c>
      <c r="UV40" s="2"/>
      <c r="UW40" s="2"/>
      <c r="UX40" s="17"/>
      <c r="UY40" s="8"/>
      <c r="UZ40" s="18"/>
      <c r="VA40" s="19">
        <f t="shared" si="81"/>
        <v>0</v>
      </c>
      <c r="VC40" s="2"/>
      <c r="VD40" s="2"/>
      <c r="VE40" s="17"/>
      <c r="VF40" s="8"/>
      <c r="VG40" s="18"/>
      <c r="VH40" s="19">
        <f t="shared" si="82"/>
        <v>0</v>
      </c>
      <c r="VJ40" s="366"/>
      <c r="VK40" s="2"/>
      <c r="VL40" s="17"/>
      <c r="VM40" s="366"/>
      <c r="VN40" s="18"/>
      <c r="VO40" s="19">
        <f t="shared" si="83"/>
        <v>-0.1999999999998181</v>
      </c>
      <c r="VQ40" s="2"/>
      <c r="VR40" s="2"/>
      <c r="VS40" s="17"/>
      <c r="VT40" s="8"/>
      <c r="VU40" s="18"/>
      <c r="VV40" s="19">
        <f t="shared" si="84"/>
        <v>0</v>
      </c>
      <c r="VZ40" s="17"/>
      <c r="WA40" s="8"/>
      <c r="WB40" s="18"/>
      <c r="WC40" s="45">
        <f t="shared" si="85"/>
        <v>0</v>
      </c>
      <c r="WE40" s="2"/>
      <c r="WF40" s="2"/>
      <c r="WG40" s="17"/>
      <c r="WH40" s="8"/>
      <c r="WI40" s="18"/>
      <c r="WJ40" s="19">
        <f t="shared" si="86"/>
        <v>0</v>
      </c>
      <c r="WL40" s="2"/>
      <c r="WM40" s="2"/>
      <c r="WN40" s="17"/>
      <c r="WO40" s="8"/>
      <c r="WP40" s="18"/>
      <c r="WQ40" s="19">
        <f t="shared" si="87"/>
        <v>0</v>
      </c>
      <c r="WS40" s="2"/>
      <c r="WT40" s="2"/>
      <c r="WU40" s="17"/>
      <c r="WV40" s="8"/>
      <c r="WW40" s="18"/>
      <c r="WX40" s="19">
        <f t="shared" si="143"/>
        <v>0</v>
      </c>
      <c r="WZ40" s="2"/>
      <c r="XA40" s="2"/>
      <c r="XB40" s="17"/>
      <c r="XC40" s="8"/>
      <c r="XD40" s="18"/>
      <c r="XE40" s="19">
        <f t="shared" si="89"/>
        <v>0</v>
      </c>
      <c r="XG40" s="2"/>
      <c r="XH40" s="2"/>
      <c r="XI40" s="17"/>
      <c r="XJ40" s="8"/>
      <c r="XK40" s="18"/>
      <c r="XL40" s="19">
        <f t="shared" si="139"/>
        <v>0</v>
      </c>
      <c r="XN40" s="2"/>
      <c r="XO40" s="2"/>
      <c r="XP40" s="17"/>
      <c r="XQ40" s="8"/>
      <c r="XR40" s="18"/>
      <c r="XS40" s="19">
        <f t="shared" si="91"/>
        <v>0</v>
      </c>
      <c r="XU40" s="2"/>
      <c r="XV40" s="2"/>
      <c r="XW40" s="17"/>
      <c r="XX40" s="8"/>
      <c r="XY40" s="18"/>
      <c r="XZ40" s="19">
        <f t="shared" si="92"/>
        <v>0</v>
      </c>
      <c r="YB40" s="577"/>
      <c r="YC40" s="2"/>
      <c r="YD40" s="17"/>
      <c r="YE40" s="577"/>
      <c r="YF40" s="18"/>
      <c r="YG40" s="19">
        <f t="shared" si="93"/>
        <v>5626</v>
      </c>
      <c r="YI40" s="577"/>
      <c r="YK40" s="17"/>
      <c r="YL40" s="366"/>
      <c r="YM40" s="18"/>
      <c r="YN40" s="19">
        <f t="shared" si="94"/>
        <v>0</v>
      </c>
      <c r="YP40" s="366"/>
      <c r="YQ40" s="2"/>
      <c r="YR40" s="17"/>
      <c r="YS40" s="577"/>
      <c r="YT40" s="18"/>
      <c r="YU40" s="19">
        <f t="shared" si="95"/>
        <v>0</v>
      </c>
      <c r="YW40" s="2"/>
      <c r="YX40" s="2"/>
      <c r="YY40" s="17"/>
      <c r="YZ40" s="8"/>
      <c r="ZA40" s="18"/>
      <c r="ZB40" s="19">
        <f t="shared" si="96"/>
        <v>0</v>
      </c>
      <c r="ZD40" s="2"/>
      <c r="ZE40" s="2"/>
      <c r="ZF40" s="17"/>
      <c r="ZG40" s="8"/>
      <c r="ZH40" s="18"/>
      <c r="ZI40" s="19">
        <f t="shared" si="97"/>
        <v>0</v>
      </c>
      <c r="ZK40" s="793"/>
      <c r="ZL40" s="793"/>
      <c r="ZM40" s="794"/>
      <c r="ZN40" s="807"/>
      <c r="ZO40" s="814"/>
      <c r="ZP40" s="811">
        <f t="shared" si="98"/>
        <v>0</v>
      </c>
      <c r="ZR40" s="2"/>
      <c r="ZS40" s="2"/>
      <c r="ZT40" s="17"/>
      <c r="ZU40" s="8"/>
      <c r="ZV40" s="18"/>
      <c r="ZW40" s="19">
        <f t="shared" si="99"/>
        <v>0</v>
      </c>
      <c r="ZY40" s="2"/>
      <c r="ZZ40" s="2"/>
      <c r="AAA40" s="17"/>
      <c r="AAB40" s="8"/>
      <c r="AAC40" s="18"/>
      <c r="AAD40" s="19">
        <f t="shared" si="100"/>
        <v>0</v>
      </c>
      <c r="AAF40" s="2"/>
      <c r="AAG40" s="2"/>
      <c r="AAH40" s="17"/>
      <c r="AAI40" s="8"/>
      <c r="AAJ40" s="18"/>
      <c r="AAK40" s="19">
        <f t="shared" si="101"/>
        <v>0</v>
      </c>
      <c r="AAM40" s="368"/>
      <c r="AAN40" s="27"/>
      <c r="AAO40" s="350"/>
      <c r="AAP40" s="386"/>
      <c r="AAQ40" s="30"/>
      <c r="AAR40" s="19">
        <f t="shared" si="102"/>
        <v>55144.2</v>
      </c>
      <c r="AAT40" s="143">
        <v>41324</v>
      </c>
      <c r="AAU40" s="315" t="s">
        <v>2563</v>
      </c>
      <c r="AAV40" s="30">
        <v>1380</v>
      </c>
      <c r="AAW40" s="54"/>
      <c r="AAX40" s="30"/>
      <c r="AAY40" s="19">
        <f t="shared" si="103"/>
        <v>2767</v>
      </c>
      <c r="ABA40" s="8"/>
      <c r="ABB40" s="2"/>
      <c r="ABC40" s="17"/>
      <c r="ABD40" s="18"/>
      <c r="ABE40" s="18"/>
      <c r="ABF40" s="19">
        <f t="shared" si="104"/>
        <v>22087</v>
      </c>
      <c r="ABH40" s="2"/>
      <c r="ABI40" s="2"/>
      <c r="ABJ40" s="17"/>
      <c r="ABK40" s="8"/>
      <c r="ABL40" s="18"/>
      <c r="ABM40" s="19">
        <f t="shared" si="105"/>
        <v>0</v>
      </c>
      <c r="ABO40" s="2"/>
      <c r="ABP40" s="2"/>
      <c r="ABQ40" s="17"/>
      <c r="ABR40" s="8"/>
      <c r="ABS40" s="18"/>
      <c r="ABT40" s="19">
        <f t="shared" si="106"/>
        <v>0</v>
      </c>
      <c r="ABV40" s="2"/>
      <c r="ABW40" s="2"/>
      <c r="ABX40" s="17"/>
      <c r="ABY40" s="8"/>
      <c r="ABZ40" s="18"/>
      <c r="ACA40" s="19">
        <f t="shared" si="107"/>
        <v>0</v>
      </c>
      <c r="ACC40" s="2"/>
      <c r="ACD40" s="2"/>
      <c r="ACE40" s="17"/>
      <c r="ACF40" s="8"/>
      <c r="ACG40" s="18"/>
      <c r="ACH40" s="19">
        <f t="shared" si="108"/>
        <v>0</v>
      </c>
      <c r="ACJ40" s="2"/>
      <c r="ACK40" s="2"/>
      <c r="ACL40" s="17"/>
      <c r="ACM40" s="8"/>
      <c r="ACN40" s="18"/>
      <c r="ACO40" s="19">
        <f t="shared" si="109"/>
        <v>0</v>
      </c>
      <c r="ACQ40" s="2"/>
      <c r="ACR40" s="2"/>
      <c r="ACS40" s="17"/>
      <c r="ACT40" s="8"/>
      <c r="ACU40" s="18"/>
      <c r="ACV40" s="19">
        <f t="shared" si="110"/>
        <v>0</v>
      </c>
      <c r="ACX40" s="2"/>
      <c r="ACY40" s="2"/>
      <c r="ACZ40" s="17"/>
      <c r="ADA40" s="8"/>
      <c r="ADB40" s="18"/>
      <c r="ADC40" s="19">
        <f t="shared" si="111"/>
        <v>0</v>
      </c>
      <c r="ADE40" s="2"/>
      <c r="ADF40" s="2"/>
      <c r="ADG40" s="17"/>
      <c r="ADH40" s="8"/>
      <c r="ADI40" s="18"/>
      <c r="ADJ40" s="19">
        <f t="shared" si="112"/>
        <v>0</v>
      </c>
      <c r="ADL40" s="8">
        <v>41323</v>
      </c>
      <c r="ADM40" s="2" t="s">
        <v>2564</v>
      </c>
      <c r="ADN40" s="17">
        <v>186</v>
      </c>
      <c r="ADO40" s="8"/>
      <c r="ADP40" s="18"/>
      <c r="ADQ40" s="19">
        <f t="shared" si="113"/>
        <v>43365.200000000004</v>
      </c>
      <c r="ADS40" s="2"/>
      <c r="ADT40" s="2"/>
      <c r="ADU40" s="17"/>
      <c r="ADV40" s="8"/>
      <c r="ADW40" s="18"/>
      <c r="ADX40" s="19">
        <f t="shared" si="114"/>
        <v>0</v>
      </c>
      <c r="ADZ40" s="2"/>
      <c r="AEA40" s="2"/>
      <c r="AEB40" s="17"/>
      <c r="AEC40" s="8"/>
      <c r="AED40" s="18"/>
      <c r="AEE40" s="19">
        <f>AEE39+AEB40-AED40</f>
        <v>12300.5</v>
      </c>
      <c r="AEG40" s="2"/>
      <c r="AEH40" s="2"/>
      <c r="AEI40" s="17"/>
      <c r="AEJ40" s="8"/>
      <c r="AEK40" s="18"/>
      <c r="AEL40" s="19">
        <f t="shared" si="116"/>
        <v>-209652.6</v>
      </c>
      <c r="AEN40" s="8"/>
      <c r="AEO40" s="2"/>
      <c r="AEP40" s="17"/>
      <c r="AEQ40" s="1020"/>
      <c r="AER40" s="18"/>
      <c r="AES40" s="19">
        <f t="shared" si="117"/>
        <v>0</v>
      </c>
      <c r="AEU40" s="2"/>
      <c r="AEV40" s="2"/>
      <c r="AEW40" s="17"/>
      <c r="AEX40" s="8"/>
      <c r="AEY40" s="18"/>
      <c r="AEZ40" s="19">
        <f t="shared" si="118"/>
        <v>2689.6</v>
      </c>
      <c r="AFB40" s="2"/>
      <c r="AFC40" s="2"/>
      <c r="AFD40" s="17"/>
      <c r="AFE40" s="8"/>
      <c r="AFF40" s="18"/>
      <c r="AFG40" s="19">
        <f t="shared" si="119"/>
        <v>6938</v>
      </c>
      <c r="AFI40" s="2"/>
      <c r="AFJ40" s="2"/>
      <c r="AFK40" s="17"/>
      <c r="AFL40" s="8"/>
      <c r="AFM40" s="18"/>
      <c r="AFN40" s="19">
        <f>AFN39+AFK40-AFM40</f>
        <v>0</v>
      </c>
      <c r="AFP40" s="2"/>
      <c r="AFQ40" s="2"/>
      <c r="AFR40" s="17"/>
      <c r="AFS40" s="8"/>
      <c r="AFT40" s="18"/>
      <c r="AFU40" s="19">
        <f>AFU39+AFR40-AFT40</f>
        <v>0</v>
      </c>
      <c r="AFW40" s="2"/>
      <c r="AFX40" s="2"/>
      <c r="AFY40" s="17"/>
      <c r="AFZ40" s="8"/>
      <c r="AGA40" s="18"/>
      <c r="AGB40" s="19">
        <f t="shared" si="122"/>
        <v>0</v>
      </c>
      <c r="AGD40" s="2"/>
      <c r="AGE40" s="2"/>
      <c r="AGF40" s="17"/>
      <c r="AGG40" s="8"/>
      <c r="AGH40" s="18"/>
      <c r="AGI40" s="19">
        <f t="shared" si="123"/>
        <v>0</v>
      </c>
      <c r="AGK40" s="368"/>
      <c r="AGL40" s="2"/>
      <c r="AGM40" s="17"/>
      <c r="AGN40" s="8"/>
      <c r="AGO40" s="18"/>
      <c r="AGP40" s="19">
        <f t="shared" si="124"/>
        <v>805</v>
      </c>
      <c r="AGR40" s="368"/>
      <c r="AGS40" s="2"/>
      <c r="AGT40" s="17"/>
      <c r="AGU40" s="8"/>
      <c r="AGV40" s="18"/>
      <c r="AGW40" s="19">
        <f t="shared" si="125"/>
        <v>0</v>
      </c>
      <c r="AGY40" s="2"/>
      <c r="AGZ40" s="2"/>
      <c r="AHA40" s="17"/>
      <c r="AHB40" s="8"/>
      <c r="AHC40" s="18"/>
      <c r="AHD40" s="19">
        <f t="shared" si="126"/>
        <v>0</v>
      </c>
      <c r="AHF40" s="2"/>
      <c r="AHG40" s="2"/>
      <c r="AHH40" s="17"/>
      <c r="AHI40" s="8"/>
      <c r="AHJ40" s="18"/>
      <c r="AHK40" s="19">
        <f t="shared" si="127"/>
        <v>0</v>
      </c>
      <c r="AHM40" s="2"/>
      <c r="AHN40" s="2"/>
      <c r="AHO40" s="17"/>
      <c r="AHP40" s="8"/>
      <c r="AHQ40" s="18"/>
      <c r="AHR40" s="19">
        <f t="shared" si="128"/>
        <v>6356.5</v>
      </c>
      <c r="AHT40" s="2"/>
      <c r="AHU40" s="2"/>
      <c r="AHV40" s="17"/>
      <c r="AHW40" s="8"/>
      <c r="AHX40" s="18"/>
      <c r="AHY40" s="19">
        <f t="shared" si="129"/>
        <v>0</v>
      </c>
      <c r="AIA40" s="2"/>
      <c r="AIB40" s="2"/>
      <c r="AIC40" s="17"/>
      <c r="AID40" s="8"/>
      <c r="AIE40" s="18"/>
      <c r="AIF40" s="19">
        <f t="shared" si="130"/>
        <v>0</v>
      </c>
      <c r="AIH40" s="2"/>
      <c r="AII40" s="2"/>
      <c r="AIJ40" s="17"/>
      <c r="AIK40" s="8"/>
      <c r="AIL40" s="18"/>
      <c r="AIM40" s="19">
        <f t="shared" si="131"/>
        <v>0</v>
      </c>
    </row>
    <row r="41" spans="1:923">
      <c r="A41" s="2"/>
      <c r="B41" s="2"/>
      <c r="C41" s="17"/>
      <c r="D41" s="8"/>
      <c r="E41" s="18"/>
      <c r="F41" s="19">
        <f t="shared" si="0"/>
        <v>6630</v>
      </c>
      <c r="H41" s="2"/>
      <c r="I41" s="2"/>
      <c r="J41" s="17"/>
      <c r="K41" s="8"/>
      <c r="L41" s="18"/>
      <c r="M41" s="19">
        <f t="shared" si="1"/>
        <v>0</v>
      </c>
      <c r="P41" s="2"/>
      <c r="Q41" s="17"/>
      <c r="R41" s="8"/>
      <c r="S41" s="18"/>
      <c r="T41" s="19">
        <f>T40+Q41-S41</f>
        <v>7539</v>
      </c>
      <c r="V41" s="2"/>
      <c r="W41" s="2"/>
      <c r="X41" s="17"/>
      <c r="Y41" s="8"/>
      <c r="Z41" s="18"/>
      <c r="AA41" s="19">
        <f>AA40+X41-Z41</f>
        <v>1255</v>
      </c>
      <c r="AC41" s="2"/>
      <c r="AD41" s="2"/>
      <c r="AE41" s="17"/>
      <c r="AF41" s="8"/>
      <c r="AG41" s="18"/>
      <c r="AH41" s="19">
        <f>AH40+AE41-AG41</f>
        <v>0</v>
      </c>
      <c r="AJ41" s="2"/>
      <c r="AK41" s="2"/>
      <c r="AM41" s="8"/>
      <c r="AN41" s="18"/>
      <c r="AO41" s="19">
        <f t="shared" si="5"/>
        <v>14526.099999999999</v>
      </c>
      <c r="AQ41" s="577"/>
      <c r="AR41" s="2"/>
      <c r="AS41" s="17"/>
      <c r="AT41" s="8"/>
      <c r="AU41" s="18"/>
      <c r="AV41" s="19">
        <f>AV40+AS41-AU41</f>
        <v>24058.04</v>
      </c>
      <c r="AX41" s="2"/>
      <c r="AY41" s="2"/>
      <c r="AZ41" s="17"/>
      <c r="BA41" s="8"/>
      <c r="BB41" s="18"/>
      <c r="BC41" s="19">
        <f t="shared" si="7"/>
        <v>0</v>
      </c>
      <c r="BE41" s="577"/>
      <c r="BF41" s="2"/>
      <c r="BG41" s="17"/>
      <c r="BH41" s="8"/>
      <c r="BI41" s="18"/>
      <c r="BJ41" s="19">
        <f t="shared" si="8"/>
        <v>3954.6</v>
      </c>
      <c r="BL41" s="2"/>
      <c r="BM41" s="2"/>
      <c r="BN41" s="17"/>
      <c r="BO41" s="8"/>
      <c r="BP41" s="18"/>
      <c r="BQ41" s="19">
        <f>BQ40+BN41-BP41</f>
        <v>13283.5</v>
      </c>
      <c r="BS41" s="2"/>
      <c r="BT41" s="2"/>
      <c r="BU41" s="17"/>
      <c r="BV41" s="8"/>
      <c r="BW41" s="18"/>
      <c r="BX41" s="19">
        <f>BX40+BU41-BW41</f>
        <v>0</v>
      </c>
      <c r="BZ41" s="8"/>
      <c r="CA41" s="2"/>
      <c r="CB41" s="17"/>
      <c r="CC41" s="8"/>
      <c r="CD41" s="18"/>
      <c r="CE41" s="19">
        <f t="shared" si="137"/>
        <v>0</v>
      </c>
      <c r="CG41" s="8"/>
      <c r="CH41" s="2"/>
      <c r="CI41" s="17"/>
      <c r="CJ41" s="8"/>
      <c r="CK41" s="18"/>
      <c r="CL41" s="19">
        <f t="shared" si="140"/>
        <v>0</v>
      </c>
      <c r="CN41" s="8"/>
      <c r="CO41" s="2"/>
      <c r="CP41" s="17"/>
      <c r="CQ41" s="8"/>
      <c r="CR41" s="18"/>
      <c r="CS41" s="19">
        <f t="shared" si="141"/>
        <v>0</v>
      </c>
      <c r="CU41" s="8"/>
      <c r="CV41" s="2"/>
      <c r="CW41" s="17"/>
      <c r="CX41" s="8"/>
      <c r="CY41" s="18"/>
      <c r="CZ41" s="19">
        <f t="shared" si="142"/>
        <v>0</v>
      </c>
      <c r="DB41" s="143"/>
      <c r="DC41" s="27"/>
      <c r="DD41" s="44"/>
      <c r="DE41" s="143"/>
      <c r="DF41" s="347"/>
      <c r="DG41" s="19">
        <f t="shared" si="136"/>
        <v>0</v>
      </c>
      <c r="DI41" s="8"/>
      <c r="DJ41" s="37"/>
      <c r="DK41" s="25"/>
      <c r="DL41" s="8"/>
      <c r="DM41" s="18"/>
      <c r="DN41" s="19">
        <f t="shared" si="145"/>
        <v>0</v>
      </c>
      <c r="DP41" s="2"/>
      <c r="DQ41" s="2"/>
      <c r="DR41" s="17"/>
      <c r="DS41" s="8"/>
      <c r="DT41" s="18"/>
      <c r="DU41" s="19">
        <f t="shared" si="17"/>
        <v>1368</v>
      </c>
      <c r="DW41" s="2"/>
      <c r="DX41" s="2"/>
      <c r="DY41" s="17"/>
      <c r="DZ41" s="8"/>
      <c r="EA41" s="18"/>
      <c r="EB41" s="19">
        <f t="shared" si="18"/>
        <v>0</v>
      </c>
      <c r="ED41" s="2"/>
      <c r="EE41" s="2"/>
      <c r="EF41" s="17"/>
      <c r="EG41" s="8"/>
      <c r="EH41" s="18"/>
      <c r="EI41" s="19">
        <f t="shared" si="19"/>
        <v>0</v>
      </c>
      <c r="EK41" s="2"/>
      <c r="EL41" s="2"/>
      <c r="EM41" s="17"/>
      <c r="EN41" s="8"/>
      <c r="EO41" s="18"/>
      <c r="EP41" s="19">
        <f t="shared" si="20"/>
        <v>-8.0000000000040927E-2</v>
      </c>
      <c r="ER41" s="8"/>
      <c r="ES41" s="2"/>
      <c r="ET41" s="17"/>
      <c r="EU41" s="8"/>
      <c r="EV41" s="18"/>
      <c r="EW41" s="19">
        <f t="shared" si="21"/>
        <v>3245.9</v>
      </c>
      <c r="EY41" s="2"/>
      <c r="EZ41" s="2"/>
      <c r="FA41" s="17"/>
      <c r="FB41" s="8"/>
      <c r="FC41" s="18"/>
      <c r="FD41" s="19">
        <f t="shared" si="22"/>
        <v>0</v>
      </c>
      <c r="FF41" s="2"/>
      <c r="FG41" s="2"/>
      <c r="FH41" s="17"/>
      <c r="FI41" s="8"/>
      <c r="FJ41" s="18"/>
      <c r="FK41" s="19">
        <f t="shared" si="23"/>
        <v>5020</v>
      </c>
      <c r="FM41" s="2"/>
      <c r="FN41" s="2"/>
      <c r="FO41" s="17"/>
      <c r="FP41" s="8"/>
      <c r="FQ41" s="18"/>
      <c r="FR41" s="115">
        <f t="shared" si="24"/>
        <v>0</v>
      </c>
      <c r="FT41" s="793"/>
      <c r="FU41" s="793"/>
      <c r="FV41" s="794"/>
      <c r="FW41" s="807"/>
      <c r="FX41" s="814"/>
      <c r="FY41" s="1008">
        <f t="shared" si="25"/>
        <v>0</v>
      </c>
      <c r="GA41" s="8"/>
      <c r="GB41" s="38"/>
      <c r="GC41" s="17"/>
      <c r="GD41" s="8"/>
      <c r="GE41" s="18"/>
      <c r="GF41" s="19">
        <f t="shared" si="26"/>
        <v>0</v>
      </c>
      <c r="GH41" s="8"/>
      <c r="GI41" s="38"/>
      <c r="GJ41" s="17"/>
      <c r="GK41" s="8"/>
      <c r="GL41" s="18"/>
      <c r="GM41" s="19">
        <f t="shared" si="27"/>
        <v>0</v>
      </c>
      <c r="GO41" s="8"/>
      <c r="GP41" s="38"/>
      <c r="GQ41" s="17"/>
      <c r="GR41" s="8"/>
      <c r="GS41" s="18"/>
      <c r="GT41" s="19">
        <f t="shared" si="28"/>
        <v>0</v>
      </c>
      <c r="GV41" s="8"/>
      <c r="GW41" s="38"/>
      <c r="GX41" s="17"/>
      <c r="GY41" s="8"/>
      <c r="GZ41" s="18"/>
      <c r="HA41" s="19">
        <f t="shared" si="29"/>
        <v>0</v>
      </c>
      <c r="HC41" s="2"/>
      <c r="HD41" s="2"/>
      <c r="HE41" s="17"/>
      <c r="HF41" s="8"/>
      <c r="HG41" s="18"/>
      <c r="HH41" s="19">
        <f t="shared" si="30"/>
        <v>0</v>
      </c>
      <c r="HJ41" s="2"/>
      <c r="HK41" s="2"/>
      <c r="HL41" s="17"/>
      <c r="HM41" s="8"/>
      <c r="HN41" s="18"/>
      <c r="HO41" s="19">
        <f t="shared" si="31"/>
        <v>0</v>
      </c>
      <c r="HQ41" s="2"/>
      <c r="HR41" s="2"/>
      <c r="HS41" s="17"/>
      <c r="HT41" s="8"/>
      <c r="HU41" s="18"/>
      <c r="HV41" s="19">
        <f t="shared" si="32"/>
        <v>0</v>
      </c>
      <c r="HX41" s="2"/>
      <c r="HY41" s="2"/>
      <c r="HZ41" s="17"/>
      <c r="IA41" s="8"/>
      <c r="IB41" s="18"/>
      <c r="IC41" s="19">
        <f t="shared" si="33"/>
        <v>0</v>
      </c>
      <c r="IE41" s="366"/>
      <c r="IF41" s="2"/>
      <c r="IG41" s="17"/>
      <c r="IH41" s="8"/>
      <c r="II41" s="18"/>
      <c r="IJ41" s="19">
        <f t="shared" si="34"/>
        <v>0</v>
      </c>
      <c r="IL41" s="655"/>
      <c r="IM41" s="2"/>
      <c r="IN41" s="17"/>
      <c r="IO41" s="8"/>
      <c r="IP41" s="18"/>
      <c r="IQ41" s="19">
        <f t="shared" si="138"/>
        <v>22352.5</v>
      </c>
      <c r="IT41" s="2"/>
      <c r="IU41" s="17"/>
      <c r="IV41" s="8"/>
      <c r="IW41" s="18"/>
      <c r="IX41" s="19">
        <f t="shared" si="36"/>
        <v>0</v>
      </c>
      <c r="IZ41" s="2"/>
      <c r="JA41" s="2"/>
      <c r="JB41" s="17"/>
      <c r="JC41" s="8"/>
      <c r="JD41" s="18"/>
      <c r="JE41" s="19">
        <f t="shared" si="37"/>
        <v>0</v>
      </c>
      <c r="JG41" s="2"/>
      <c r="JH41" s="2"/>
      <c r="JI41" s="17"/>
      <c r="JJ41" s="8"/>
      <c r="JK41" s="18"/>
      <c r="JL41" s="19">
        <f t="shared" si="38"/>
        <v>0</v>
      </c>
      <c r="JN41" s="2"/>
      <c r="JO41" s="2"/>
      <c r="JP41" s="17"/>
      <c r="JQ41" s="18"/>
      <c r="JR41" s="18"/>
      <c r="JS41" s="19">
        <f t="shared" si="39"/>
        <v>0</v>
      </c>
      <c r="JU41" s="2"/>
      <c r="JV41" s="2"/>
      <c r="JW41" s="17"/>
      <c r="JX41" s="18"/>
      <c r="JY41" s="18"/>
      <c r="JZ41" s="19">
        <f t="shared" si="40"/>
        <v>0</v>
      </c>
      <c r="KB41" s="8"/>
      <c r="KC41" s="2"/>
      <c r="KD41" s="17"/>
      <c r="KE41" s="697"/>
      <c r="KF41" s="18"/>
      <c r="KG41" s="19">
        <f t="shared" si="41"/>
        <v>0</v>
      </c>
      <c r="KI41" s="8"/>
      <c r="KJ41" s="2"/>
      <c r="KK41" s="17"/>
      <c r="KL41" s="697"/>
      <c r="KM41" s="18"/>
      <c r="KN41" s="19">
        <f t="shared" si="42"/>
        <v>669.5</v>
      </c>
      <c r="KP41" s="2"/>
      <c r="KQ41" s="2"/>
      <c r="KR41" s="17"/>
      <c r="KS41" s="8"/>
      <c r="KT41" s="18"/>
      <c r="KU41" s="19">
        <f t="shared" si="43"/>
        <v>0</v>
      </c>
      <c r="KW41" s="2"/>
      <c r="KX41" s="2"/>
      <c r="KY41" s="17"/>
      <c r="KZ41" s="8"/>
      <c r="LA41" s="18"/>
      <c r="LB41" s="19">
        <f t="shared" si="44"/>
        <v>0</v>
      </c>
      <c r="LD41" s="2"/>
      <c r="LE41" s="2"/>
      <c r="LF41" s="17"/>
      <c r="LG41" s="8"/>
      <c r="LH41" s="18"/>
      <c r="LI41" s="19">
        <f t="shared" si="45"/>
        <v>0</v>
      </c>
      <c r="LK41" s="2"/>
      <c r="LL41" s="2"/>
      <c r="LM41" s="17"/>
      <c r="LN41" s="8"/>
      <c r="LO41" s="18"/>
      <c r="LP41" s="19">
        <f t="shared" si="46"/>
        <v>0</v>
      </c>
      <c r="LR41" s="2"/>
      <c r="LS41" s="2"/>
      <c r="LT41" s="17"/>
      <c r="LU41" s="8"/>
      <c r="LV41" s="18"/>
      <c r="LW41" s="19">
        <f t="shared" si="47"/>
        <v>0</v>
      </c>
      <c r="LY41" s="2"/>
      <c r="LZ41" s="145"/>
      <c r="MA41" s="17"/>
      <c r="MB41" s="8"/>
      <c r="MC41" s="18"/>
      <c r="MD41" s="19">
        <f t="shared" si="48"/>
        <v>0</v>
      </c>
      <c r="MF41" s="2"/>
      <c r="MG41" s="2"/>
      <c r="MH41" s="17"/>
      <c r="MI41" s="8"/>
      <c r="MJ41" s="18"/>
      <c r="MK41" s="19">
        <f t="shared" si="49"/>
        <v>0</v>
      </c>
      <c r="MM41" s="2"/>
      <c r="MN41" s="2"/>
      <c r="MO41" s="17"/>
      <c r="MP41" s="8"/>
      <c r="MQ41" s="18"/>
      <c r="MR41" s="19">
        <f t="shared" si="50"/>
        <v>1278</v>
      </c>
      <c r="MT41" s="2"/>
      <c r="MU41" s="2"/>
      <c r="MV41" s="17"/>
      <c r="MW41" s="8"/>
      <c r="MX41" s="18"/>
      <c r="MY41" s="19">
        <f t="shared" si="51"/>
        <v>0</v>
      </c>
      <c r="NA41" s="2"/>
      <c r="NB41" s="2"/>
      <c r="NC41" s="17"/>
      <c r="ND41" s="8"/>
      <c r="NE41" s="18"/>
      <c r="NF41" s="19">
        <f t="shared" si="52"/>
        <v>0</v>
      </c>
      <c r="NH41" s="366"/>
      <c r="NI41" s="2"/>
      <c r="NJ41" s="17"/>
      <c r="NK41" s="366"/>
      <c r="NL41" s="18"/>
      <c r="NM41" s="19">
        <f t="shared" si="53"/>
        <v>0</v>
      </c>
      <c r="NO41" s="577"/>
      <c r="NP41" s="2"/>
      <c r="NQ41" s="17"/>
      <c r="NR41" s="8"/>
      <c r="NS41" s="18"/>
      <c r="NT41" s="19">
        <f t="shared" si="54"/>
        <v>0</v>
      </c>
      <c r="NV41" s="2"/>
      <c r="NW41" s="2"/>
      <c r="NX41" s="17"/>
      <c r="NY41" s="8"/>
      <c r="NZ41" s="18"/>
      <c r="OA41" s="19">
        <f t="shared" si="55"/>
        <v>1712</v>
      </c>
      <c r="OC41" s="2"/>
      <c r="OD41" s="2"/>
      <c r="OE41" s="17"/>
      <c r="OF41" s="8"/>
      <c r="OG41" s="18"/>
      <c r="OH41" s="19">
        <f t="shared" si="56"/>
        <v>0</v>
      </c>
      <c r="OJ41" s="2"/>
      <c r="OK41" s="2"/>
      <c r="OL41" s="17"/>
      <c r="OM41" s="8"/>
      <c r="ON41" s="18"/>
      <c r="OO41" s="19">
        <f t="shared" si="57"/>
        <v>0</v>
      </c>
      <c r="OQ41" s="2"/>
      <c r="OR41" s="2"/>
      <c r="OS41" s="17"/>
      <c r="OT41" s="8"/>
      <c r="OU41" s="18"/>
      <c r="OV41" s="19">
        <f t="shared" si="58"/>
        <v>0</v>
      </c>
      <c r="OX41" s="2"/>
      <c r="OY41" s="2"/>
      <c r="OZ41" s="17"/>
      <c r="PA41" s="8"/>
      <c r="PB41" s="18"/>
      <c r="PC41" s="19">
        <f t="shared" si="59"/>
        <v>0</v>
      </c>
      <c r="PE41" s="8"/>
      <c r="PF41" s="145"/>
      <c r="PG41" s="17"/>
      <c r="PH41" s="8"/>
      <c r="PI41" s="18"/>
      <c r="PJ41" s="19">
        <f t="shared" si="60"/>
        <v>0</v>
      </c>
      <c r="PO41" s="1022"/>
      <c r="PP41" s="30"/>
      <c r="PQ41" s="45">
        <f t="shared" si="61"/>
        <v>22956.84</v>
      </c>
      <c r="PS41" s="2"/>
      <c r="PT41" s="2"/>
      <c r="PU41" s="17"/>
      <c r="PV41" s="8"/>
      <c r="PW41" s="18"/>
      <c r="PX41" s="19">
        <f t="shared" si="62"/>
        <v>0</v>
      </c>
      <c r="PZ41" s="577"/>
      <c r="QA41" s="145"/>
      <c r="QB41" s="17"/>
      <c r="QC41" s="8"/>
      <c r="QD41" s="18"/>
      <c r="QE41" s="19">
        <f t="shared" si="63"/>
        <v>0</v>
      </c>
      <c r="QG41" s="2"/>
      <c r="QH41" s="2"/>
      <c r="QI41" s="17"/>
      <c r="QJ41" s="8"/>
      <c r="QK41" s="18"/>
      <c r="QL41" s="19">
        <f t="shared" si="144"/>
        <v>0</v>
      </c>
      <c r="QN41" s="2"/>
      <c r="QO41" s="2"/>
      <c r="QP41" s="17"/>
      <c r="QQ41" s="8"/>
      <c r="QR41" s="18"/>
      <c r="QS41" s="19">
        <f t="shared" si="65"/>
        <v>0</v>
      </c>
      <c r="QU41" s="2"/>
      <c r="QV41" s="2"/>
      <c r="QW41" s="17"/>
      <c r="QX41" s="8"/>
      <c r="QY41" s="18"/>
      <c r="QZ41" s="19">
        <f t="shared" si="66"/>
        <v>0</v>
      </c>
      <c r="RB41" s="2"/>
      <c r="RC41" s="2"/>
      <c r="RD41" s="17"/>
      <c r="RE41" s="8"/>
      <c r="RF41" s="18"/>
      <c r="RG41" s="19">
        <f t="shared" si="67"/>
        <v>0</v>
      </c>
      <c r="RI41" s="793"/>
      <c r="RJ41" s="793"/>
      <c r="RK41" s="794"/>
      <c r="RL41" s="807"/>
      <c r="RM41" s="814"/>
      <c r="RN41" s="811">
        <f t="shared" si="68"/>
        <v>0</v>
      </c>
      <c r="RP41" s="2"/>
      <c r="RQ41" s="2"/>
      <c r="RR41" s="17"/>
      <c r="RS41" s="8"/>
      <c r="RT41" s="18"/>
      <c r="RU41" s="19">
        <f t="shared" si="69"/>
        <v>0</v>
      </c>
      <c r="RW41" s="8"/>
      <c r="RX41" s="2"/>
      <c r="RY41" s="17"/>
      <c r="RZ41" s="8"/>
      <c r="SA41" s="18"/>
      <c r="SB41" s="19">
        <f t="shared" si="70"/>
        <v>0</v>
      </c>
      <c r="SD41" s="366"/>
      <c r="SE41" s="2"/>
      <c r="SF41" s="17"/>
      <c r="SH41" s="18"/>
      <c r="SI41" s="45">
        <f t="shared" si="71"/>
        <v>0</v>
      </c>
      <c r="SK41" s="2"/>
      <c r="SL41" s="2"/>
      <c r="SM41" s="17"/>
      <c r="SN41" s="8"/>
      <c r="SO41" s="18"/>
      <c r="SP41" s="19">
        <f t="shared" si="72"/>
        <v>1125.5</v>
      </c>
      <c r="SR41" s="2"/>
      <c r="SS41" s="2"/>
      <c r="ST41" s="17"/>
      <c r="SU41" s="8"/>
      <c r="SV41" s="18"/>
      <c r="SW41" s="19">
        <f t="shared" si="73"/>
        <v>0</v>
      </c>
      <c r="SY41" s="2"/>
      <c r="SZ41" s="2"/>
      <c r="TA41" s="17"/>
      <c r="TB41" s="8"/>
      <c r="TC41" s="18"/>
      <c r="TD41" s="19">
        <f t="shared" si="74"/>
        <v>19638</v>
      </c>
      <c r="TF41" s="2"/>
      <c r="TG41" s="2"/>
      <c r="TH41" s="17"/>
      <c r="TI41" s="8"/>
      <c r="TJ41" s="18"/>
      <c r="TK41" s="19">
        <f t="shared" si="75"/>
        <v>0</v>
      </c>
      <c r="TM41" s="2"/>
      <c r="TN41" s="43"/>
      <c r="TO41" s="18"/>
      <c r="TP41" s="8"/>
      <c r="TQ41" s="18"/>
      <c r="TR41" s="19">
        <f t="shared" si="76"/>
        <v>160</v>
      </c>
      <c r="TT41" s="2"/>
      <c r="TU41" s="43"/>
      <c r="TV41" s="18"/>
      <c r="TW41" s="8"/>
      <c r="TX41" s="18"/>
      <c r="TY41" s="19">
        <f t="shared" si="77"/>
        <v>0</v>
      </c>
      <c r="UA41" s="2"/>
      <c r="UB41" s="2"/>
      <c r="UC41" s="17"/>
      <c r="UD41" s="8"/>
      <c r="UE41" s="18"/>
      <c r="UF41" s="19">
        <f t="shared" si="78"/>
        <v>0</v>
      </c>
      <c r="UH41" s="2"/>
      <c r="UI41" s="2"/>
      <c r="UJ41" s="17"/>
      <c r="UK41" s="8"/>
      <c r="UL41" s="18"/>
      <c r="UM41" s="19">
        <f t="shared" si="79"/>
        <v>0</v>
      </c>
      <c r="UO41" s="2"/>
      <c r="UP41" s="2"/>
      <c r="UQ41" s="17"/>
      <c r="UR41" s="8"/>
      <c r="US41" s="18"/>
      <c r="UT41" s="19">
        <f t="shared" si="80"/>
        <v>7013</v>
      </c>
      <c r="UV41" s="2"/>
      <c r="UW41" s="2"/>
      <c r="UX41" s="17"/>
      <c r="UY41" s="8"/>
      <c r="UZ41" s="18"/>
      <c r="VA41" s="19">
        <f t="shared" si="81"/>
        <v>0</v>
      </c>
      <c r="VC41" s="2"/>
      <c r="VD41" s="2"/>
      <c r="VE41" s="17"/>
      <c r="VF41" s="8"/>
      <c r="VG41" s="18"/>
      <c r="VH41" s="19">
        <f t="shared" si="82"/>
        <v>0</v>
      </c>
      <c r="VJ41" s="366"/>
      <c r="VK41" s="2"/>
      <c r="VL41" s="17"/>
      <c r="VM41" s="366"/>
      <c r="VN41" s="18"/>
      <c r="VO41" s="19">
        <f t="shared" si="83"/>
        <v>-0.1999999999998181</v>
      </c>
      <c r="VQ41" s="2"/>
      <c r="VR41" s="2"/>
      <c r="VS41" s="17"/>
      <c r="VT41" s="8"/>
      <c r="VU41" s="18"/>
      <c r="VV41" s="19">
        <f t="shared" si="84"/>
        <v>0</v>
      </c>
      <c r="VZ41" s="17"/>
      <c r="WA41" s="8"/>
      <c r="WB41" s="18"/>
      <c r="WC41" s="45">
        <f t="shared" si="85"/>
        <v>0</v>
      </c>
      <c r="WE41" s="2"/>
      <c r="WF41" s="2"/>
      <c r="WG41" s="17"/>
      <c r="WH41" s="8"/>
      <c r="WI41" s="18"/>
      <c r="WJ41" s="19">
        <f t="shared" si="86"/>
        <v>0</v>
      </c>
      <c r="WL41" s="2"/>
      <c r="WM41" s="2"/>
      <c r="WN41" s="17"/>
      <c r="WO41" s="8"/>
      <c r="WP41" s="18"/>
      <c r="WQ41" s="19">
        <f t="shared" si="87"/>
        <v>0</v>
      </c>
      <c r="WS41" s="2"/>
      <c r="WT41" s="2"/>
      <c r="WU41" s="17"/>
      <c r="WV41" s="8"/>
      <c r="WW41" s="18"/>
      <c r="WX41" s="19">
        <f t="shared" si="143"/>
        <v>0</v>
      </c>
      <c r="WZ41" s="2"/>
      <c r="XA41" s="2"/>
      <c r="XB41" s="17"/>
      <c r="XC41" s="8"/>
      <c r="XD41" s="18"/>
      <c r="XE41" s="19">
        <f t="shared" si="89"/>
        <v>0</v>
      </c>
      <c r="XG41" s="2"/>
      <c r="XH41" s="2"/>
      <c r="XI41" s="17"/>
      <c r="XJ41" s="8"/>
      <c r="XK41" s="18"/>
      <c r="XL41" s="19">
        <f t="shared" si="139"/>
        <v>0</v>
      </c>
      <c r="XN41" s="2"/>
      <c r="XO41" s="2"/>
      <c r="XP41" s="17"/>
      <c r="XQ41" s="8"/>
      <c r="XR41" s="18"/>
      <c r="XS41" s="19">
        <f t="shared" si="91"/>
        <v>0</v>
      </c>
      <c r="XU41" s="2"/>
      <c r="XV41" s="2"/>
      <c r="XW41" s="17"/>
      <c r="XX41" s="8"/>
      <c r="XY41" s="18"/>
      <c r="XZ41" s="19">
        <f t="shared" si="92"/>
        <v>0</v>
      </c>
      <c r="YB41" s="577"/>
      <c r="YC41" s="2"/>
      <c r="YD41" s="17"/>
      <c r="YE41" s="577"/>
      <c r="YF41" s="18"/>
      <c r="YG41" s="19">
        <f t="shared" si="93"/>
        <v>5626</v>
      </c>
      <c r="YI41" s="577"/>
      <c r="YK41" s="17"/>
      <c r="YL41" s="366"/>
      <c r="YM41" s="18"/>
      <c r="YN41" s="19">
        <f t="shared" si="94"/>
        <v>0</v>
      </c>
      <c r="YP41" s="366"/>
      <c r="YQ41" s="2"/>
      <c r="YR41" s="17"/>
      <c r="YS41" s="577"/>
      <c r="YT41" s="18"/>
      <c r="YU41" s="19">
        <f t="shared" si="95"/>
        <v>0</v>
      </c>
      <c r="YW41" s="2"/>
      <c r="YX41" s="2"/>
      <c r="YY41" s="17"/>
      <c r="YZ41" s="8"/>
      <c r="ZA41" s="18"/>
      <c r="ZB41" s="19">
        <f t="shared" si="96"/>
        <v>0</v>
      </c>
      <c r="ZD41" s="2"/>
      <c r="ZE41" s="2"/>
      <c r="ZF41" s="17"/>
      <c r="ZG41" s="8"/>
      <c r="ZH41" s="18"/>
      <c r="ZI41" s="19">
        <f t="shared" si="97"/>
        <v>0</v>
      </c>
      <c r="ZK41" s="793"/>
      <c r="ZL41" s="793"/>
      <c r="ZM41" s="794"/>
      <c r="ZN41" s="807"/>
      <c r="ZO41" s="814"/>
      <c r="ZP41" s="811">
        <f t="shared" si="98"/>
        <v>0</v>
      </c>
      <c r="ZR41" s="2"/>
      <c r="ZS41" s="2"/>
      <c r="ZT41" s="17"/>
      <c r="ZU41" s="8"/>
      <c r="ZV41" s="18"/>
      <c r="ZW41" s="19">
        <f t="shared" si="99"/>
        <v>0</v>
      </c>
      <c r="ZY41" s="2"/>
      <c r="ZZ41" s="2"/>
      <c r="AAA41" s="17"/>
      <c r="AAB41" s="8"/>
      <c r="AAC41" s="18"/>
      <c r="AAD41" s="19">
        <f t="shared" si="100"/>
        <v>0</v>
      </c>
      <c r="AAF41" s="2"/>
      <c r="AAG41" s="2"/>
      <c r="AAH41" s="17"/>
      <c r="AAI41" s="8"/>
      <c r="AAJ41" s="18"/>
      <c r="AAK41" s="19">
        <f t="shared" si="101"/>
        <v>0</v>
      </c>
      <c r="AAM41" s="368"/>
      <c r="AAN41" s="27"/>
      <c r="AAO41" s="350"/>
      <c r="AAP41" s="386"/>
      <c r="AAQ41" s="30"/>
      <c r="AAR41" s="19">
        <f t="shared" si="102"/>
        <v>55144.2</v>
      </c>
      <c r="AAT41" s="53">
        <v>41325</v>
      </c>
      <c r="AAU41" s="315" t="s">
        <v>2565</v>
      </c>
      <c r="AAV41" s="30">
        <v>1380</v>
      </c>
      <c r="AAW41" s="54"/>
      <c r="AAX41" s="30"/>
      <c r="AAY41" s="19">
        <f t="shared" si="103"/>
        <v>4147</v>
      </c>
      <c r="ABA41" s="8"/>
      <c r="ABB41" s="2"/>
      <c r="ABC41" s="17"/>
      <c r="ABD41" s="18"/>
      <c r="ABE41" s="18"/>
      <c r="ABF41" s="19">
        <f t="shared" si="104"/>
        <v>22087</v>
      </c>
      <c r="ABH41" s="2"/>
      <c r="ABI41" s="2"/>
      <c r="ABJ41" s="17"/>
      <c r="ABK41" s="8"/>
      <c r="ABL41" s="18"/>
      <c r="ABM41" s="19">
        <f t="shared" si="105"/>
        <v>0</v>
      </c>
      <c r="ABO41" s="2"/>
      <c r="ABP41" s="2"/>
      <c r="ABQ41" s="17"/>
      <c r="ABR41" s="8"/>
      <c r="ABS41" s="18"/>
      <c r="ABT41" s="19">
        <f t="shared" si="106"/>
        <v>0</v>
      </c>
      <c r="ABV41" s="2"/>
      <c r="ABW41" s="2"/>
      <c r="ABX41" s="17"/>
      <c r="ABY41" s="8"/>
      <c r="ABZ41" s="18"/>
      <c r="ACA41" s="19">
        <f t="shared" si="107"/>
        <v>0</v>
      </c>
      <c r="ACC41" s="2"/>
      <c r="ACD41" s="2"/>
      <c r="ACE41" s="17"/>
      <c r="ACF41" s="8"/>
      <c r="ACG41" s="18"/>
      <c r="ACH41" s="19">
        <f t="shared" si="108"/>
        <v>0</v>
      </c>
      <c r="ACJ41" s="2"/>
      <c r="ACK41" s="2"/>
      <c r="ACL41" s="17"/>
      <c r="ACM41" s="8"/>
      <c r="ACN41" s="18"/>
      <c r="ACO41" s="19">
        <f t="shared" si="109"/>
        <v>0</v>
      </c>
      <c r="ACQ41" s="2"/>
      <c r="ACR41" s="2"/>
      <c r="ACS41" s="17"/>
      <c r="ACT41" s="8"/>
      <c r="ACU41" s="18"/>
      <c r="ACV41" s="19">
        <f t="shared" si="110"/>
        <v>0</v>
      </c>
      <c r="ACX41" s="2"/>
      <c r="ACY41" s="2"/>
      <c r="ACZ41" s="17"/>
      <c r="ADA41" s="8"/>
      <c r="ADB41" s="18"/>
      <c r="ADC41" s="19">
        <f t="shared" si="111"/>
        <v>0</v>
      </c>
      <c r="ADE41" s="2"/>
      <c r="ADF41" s="2"/>
      <c r="ADG41" s="17"/>
      <c r="ADH41" s="8"/>
      <c r="ADI41" s="18"/>
      <c r="ADJ41" s="19">
        <f t="shared" si="112"/>
        <v>0</v>
      </c>
      <c r="ADL41" s="8">
        <v>41323</v>
      </c>
      <c r="ADM41" s="2" t="s">
        <v>2566</v>
      </c>
      <c r="ADN41" s="17">
        <v>1057</v>
      </c>
      <c r="ADO41" s="8"/>
      <c r="ADP41" s="18"/>
      <c r="ADQ41" s="19">
        <f t="shared" si="113"/>
        <v>44422.200000000004</v>
      </c>
      <c r="ADS41" s="2"/>
      <c r="ADT41" s="2"/>
      <c r="ADU41" s="17"/>
      <c r="ADV41" s="8"/>
      <c r="ADW41" s="18"/>
      <c r="ADX41" s="19">
        <f t="shared" si="114"/>
        <v>0</v>
      </c>
      <c r="ADZ41" s="2"/>
      <c r="AEA41" s="2"/>
      <c r="AEB41" s="17"/>
      <c r="AEC41" s="8"/>
      <c r="AED41" s="18"/>
      <c r="AEE41" s="19">
        <f>AEE40+AEB41-AED41</f>
        <v>12300.5</v>
      </c>
      <c r="AEG41" s="2"/>
      <c r="AEH41" s="2"/>
      <c r="AEI41" s="17"/>
      <c r="AEJ41" s="8"/>
      <c r="AEK41" s="18"/>
      <c r="AEL41" s="19">
        <f t="shared" si="116"/>
        <v>-209652.6</v>
      </c>
      <c r="AEN41" s="8"/>
      <c r="AEO41" s="2"/>
      <c r="AEP41" s="17"/>
      <c r="AEQ41" s="1020"/>
      <c r="AER41" s="18"/>
      <c r="AES41" s="19">
        <f t="shared" si="117"/>
        <v>0</v>
      </c>
      <c r="AEU41" s="2"/>
      <c r="AEV41" s="2"/>
      <c r="AEW41" s="17"/>
      <c r="AEX41" s="8"/>
      <c r="AEY41" s="18"/>
      <c r="AEZ41" s="19">
        <f t="shared" si="118"/>
        <v>2689.6</v>
      </c>
      <c r="AFB41" s="2"/>
      <c r="AFC41" s="2"/>
      <c r="AFD41" s="17"/>
      <c r="AFE41" s="8"/>
      <c r="AFF41" s="18"/>
      <c r="AFG41" s="19">
        <f t="shared" si="119"/>
        <v>6938</v>
      </c>
      <c r="AFI41" s="2"/>
      <c r="AFJ41" s="2"/>
      <c r="AFK41" s="17"/>
      <c r="AFL41" s="8"/>
      <c r="AFM41" s="18"/>
      <c r="AFN41" s="19">
        <f>AFN40+AFK41-AFM41</f>
        <v>0</v>
      </c>
      <c r="AFP41" s="2"/>
      <c r="AFQ41" s="2"/>
      <c r="AFR41" s="17"/>
      <c r="AFS41" s="8"/>
      <c r="AFT41" s="18"/>
      <c r="AFU41" s="19">
        <f>AFU40+AFR41-AFT41</f>
        <v>0</v>
      </c>
      <c r="AFW41" s="2"/>
      <c r="AFX41" s="2"/>
      <c r="AFY41" s="17"/>
      <c r="AFZ41" s="8"/>
      <c r="AGA41" s="18"/>
      <c r="AGB41" s="19">
        <f t="shared" si="122"/>
        <v>0</v>
      </c>
      <c r="AGD41" s="2"/>
      <c r="AGE41" s="2"/>
      <c r="AGF41" s="17"/>
      <c r="AGG41" s="8"/>
      <c r="AGH41" s="18"/>
      <c r="AGI41" s="19">
        <f t="shared" si="123"/>
        <v>0</v>
      </c>
      <c r="AGK41" s="368"/>
      <c r="AGL41" s="2"/>
      <c r="AGM41" s="17"/>
      <c r="AGN41" s="8"/>
      <c r="AGO41" s="18"/>
      <c r="AGP41" s="19">
        <f t="shared" si="124"/>
        <v>805</v>
      </c>
      <c r="AGR41" s="368"/>
      <c r="AGS41" s="2"/>
      <c r="AGT41" s="17"/>
      <c r="AGU41" s="8"/>
      <c r="AGV41" s="18"/>
      <c r="AGW41" s="19">
        <f t="shared" si="125"/>
        <v>0</v>
      </c>
      <c r="AGY41" s="2"/>
      <c r="AGZ41" s="2"/>
      <c r="AHA41" s="17"/>
      <c r="AHB41" s="8"/>
      <c r="AHC41" s="18"/>
      <c r="AHD41" s="19">
        <f t="shared" si="126"/>
        <v>0</v>
      </c>
      <c r="AHF41" s="2"/>
      <c r="AHG41" s="2"/>
      <c r="AHH41" s="17"/>
      <c r="AHI41" s="8"/>
      <c r="AHJ41" s="18"/>
      <c r="AHK41" s="19">
        <f t="shared" si="127"/>
        <v>0</v>
      </c>
      <c r="AHM41" s="2"/>
      <c r="AHN41" s="2"/>
      <c r="AHO41" s="17"/>
      <c r="AHP41" s="8"/>
      <c r="AHQ41" s="18"/>
      <c r="AHR41" s="19">
        <f t="shared" si="128"/>
        <v>6356.5</v>
      </c>
      <c r="AHT41" s="2"/>
      <c r="AHU41" s="2"/>
      <c r="AHV41" s="17"/>
      <c r="AHW41" s="8"/>
      <c r="AHX41" s="18"/>
      <c r="AHY41" s="19">
        <f t="shared" si="129"/>
        <v>0</v>
      </c>
      <c r="AIA41" s="2"/>
      <c r="AIB41" s="2"/>
      <c r="AIC41" s="17"/>
      <c r="AID41" s="8"/>
      <c r="AIE41" s="18"/>
      <c r="AIF41" s="19">
        <f t="shared" si="130"/>
        <v>0</v>
      </c>
      <c r="AIH41" s="2"/>
      <c r="AII41" s="2"/>
      <c r="AIJ41" s="17"/>
      <c r="AIK41" s="8"/>
      <c r="AIL41" s="18"/>
      <c r="AIM41" s="19">
        <f t="shared" si="131"/>
        <v>0</v>
      </c>
    </row>
    <row r="42" spans="1:923">
      <c r="A42" s="2"/>
      <c r="B42" s="2"/>
      <c r="C42" s="17"/>
      <c r="D42" s="8"/>
      <c r="E42" s="18"/>
      <c r="F42" s="19">
        <f t="shared" si="0"/>
        <v>6630</v>
      </c>
      <c r="H42" s="2"/>
      <c r="I42" s="2"/>
      <c r="J42" s="17"/>
      <c r="K42" s="8"/>
      <c r="L42" s="18"/>
      <c r="M42" s="19">
        <f t="shared" si="1"/>
        <v>0</v>
      </c>
      <c r="P42" s="2"/>
      <c r="Q42" s="17"/>
      <c r="R42" s="8"/>
      <c r="S42" s="18"/>
      <c r="T42" s="19">
        <f>T41+Q42-S42</f>
        <v>7539</v>
      </c>
      <c r="V42" s="2"/>
      <c r="W42" s="2"/>
      <c r="X42" s="17"/>
      <c r="Y42" s="8"/>
      <c r="Z42" s="18"/>
      <c r="AA42" s="19">
        <f>AA41+X42-Z42</f>
        <v>1255</v>
      </c>
      <c r="AC42" s="2"/>
      <c r="AD42" s="2"/>
      <c r="AE42" s="17"/>
      <c r="AF42" s="8"/>
      <c r="AG42" s="18"/>
      <c r="AH42" s="19">
        <f>AH41+AE42-AG42</f>
        <v>0</v>
      </c>
      <c r="AJ42" s="2"/>
      <c r="AK42" s="2"/>
      <c r="AM42" s="8"/>
      <c r="AN42" s="18"/>
      <c r="AO42" s="19">
        <f t="shared" si="5"/>
        <v>14526.099999999999</v>
      </c>
      <c r="AQ42" s="577"/>
      <c r="AR42" s="2"/>
      <c r="AS42" s="17"/>
      <c r="AT42" s="8"/>
      <c r="AU42" s="18"/>
      <c r="AV42" s="19">
        <f>AV41+AS42-AU42</f>
        <v>24058.04</v>
      </c>
      <c r="AX42" s="2"/>
      <c r="AY42" s="2"/>
      <c r="AZ42" s="17"/>
      <c r="BA42" s="8"/>
      <c r="BB42" s="18"/>
      <c r="BC42" s="19">
        <f t="shared" si="7"/>
        <v>0</v>
      </c>
      <c r="BE42" s="577"/>
      <c r="BF42" s="2"/>
      <c r="BG42" s="17"/>
      <c r="BH42" s="8"/>
      <c r="BI42" s="18"/>
      <c r="BJ42" s="19">
        <f t="shared" si="8"/>
        <v>3954.6</v>
      </c>
      <c r="BL42" s="2"/>
      <c r="BM42" s="2"/>
      <c r="BN42" s="17"/>
      <c r="BO42" s="8"/>
      <c r="BP42" s="18"/>
      <c r="BQ42" s="19">
        <f>BQ41+BN42-BP42</f>
        <v>13283.5</v>
      </c>
      <c r="BS42" s="2"/>
      <c r="BT42" s="2"/>
      <c r="BU42" s="17"/>
      <c r="BV42" s="8"/>
      <c r="BW42" s="18"/>
      <c r="BX42" s="19">
        <f>BX41+BU42-BW42</f>
        <v>0</v>
      </c>
      <c r="BZ42" s="8"/>
      <c r="CA42" s="2"/>
      <c r="CB42" s="17"/>
      <c r="CC42" s="8"/>
      <c r="CD42" s="18"/>
      <c r="CE42" s="19">
        <f t="shared" si="137"/>
        <v>0</v>
      </c>
      <c r="CG42" s="8"/>
      <c r="CH42" s="2"/>
      <c r="CI42" s="17"/>
      <c r="CJ42" s="8"/>
      <c r="CK42" s="18"/>
      <c r="CL42" s="19">
        <f t="shared" si="140"/>
        <v>0</v>
      </c>
      <c r="CN42" s="8"/>
      <c r="CO42" s="2"/>
      <c r="CP42" s="17"/>
      <c r="CQ42" s="8"/>
      <c r="CR42" s="18"/>
      <c r="CS42" s="19">
        <f t="shared" si="141"/>
        <v>0</v>
      </c>
      <c r="CU42" s="8"/>
      <c r="CV42" s="2"/>
      <c r="CW42" s="17"/>
      <c r="CX42" s="8"/>
      <c r="CY42" s="18"/>
      <c r="CZ42" s="19">
        <f t="shared" si="142"/>
        <v>0</v>
      </c>
      <c r="DB42" s="143"/>
      <c r="DC42" s="276"/>
      <c r="DD42" s="44"/>
      <c r="DE42" s="143"/>
      <c r="DF42" s="347"/>
      <c r="DG42" s="19">
        <f t="shared" si="136"/>
        <v>0</v>
      </c>
      <c r="DI42" s="8"/>
      <c r="DJ42" s="37"/>
      <c r="DK42" s="17"/>
      <c r="DL42" s="8"/>
      <c r="DM42" s="18"/>
      <c r="DN42" s="19">
        <f t="shared" si="145"/>
        <v>0</v>
      </c>
      <c r="DP42" s="2"/>
      <c r="DQ42" s="2"/>
      <c r="DR42" s="17"/>
      <c r="DS42" s="8"/>
      <c r="DT42" s="18"/>
      <c r="DU42" s="19">
        <f t="shared" si="17"/>
        <v>1368</v>
      </c>
      <c r="DW42" s="2"/>
      <c r="DX42" s="2"/>
      <c r="DY42" s="17"/>
      <c r="DZ42" s="8"/>
      <c r="EA42" s="18"/>
      <c r="EB42" s="19">
        <f t="shared" si="18"/>
        <v>0</v>
      </c>
      <c r="ED42" s="2"/>
      <c r="EE42" s="2"/>
      <c r="EF42" s="17"/>
      <c r="EG42" s="8"/>
      <c r="EH42" s="18"/>
      <c r="EI42" s="19">
        <f t="shared" si="19"/>
        <v>0</v>
      </c>
      <c r="EK42" s="2"/>
      <c r="EL42" s="2"/>
      <c r="EM42" s="17"/>
      <c r="EN42" s="8"/>
      <c r="EO42" s="18"/>
      <c r="EP42" s="19">
        <f t="shared" si="20"/>
        <v>-8.0000000000040927E-2</v>
      </c>
      <c r="ER42" s="8"/>
      <c r="ES42" s="2"/>
      <c r="ET42" s="17"/>
      <c r="EU42" s="8"/>
      <c r="EV42" s="18"/>
      <c r="EW42" s="19">
        <f t="shared" si="21"/>
        <v>3245.9</v>
      </c>
      <c r="EY42" s="2"/>
      <c r="EZ42" s="2"/>
      <c r="FA42" s="17"/>
      <c r="FB42" s="8"/>
      <c r="FC42" s="18"/>
      <c r="FD42" s="19">
        <f t="shared" si="22"/>
        <v>0</v>
      </c>
      <c r="FF42" s="2"/>
      <c r="FG42" s="2"/>
      <c r="FH42" s="17"/>
      <c r="FI42" s="8"/>
      <c r="FJ42" s="18"/>
      <c r="FK42" s="19">
        <f t="shared" si="23"/>
        <v>5020</v>
      </c>
      <c r="FM42" s="2"/>
      <c r="FN42" s="2"/>
      <c r="FO42" s="17"/>
      <c r="FP42" s="8"/>
      <c r="FQ42" s="18"/>
      <c r="FR42" s="115">
        <f t="shared" si="24"/>
        <v>0</v>
      </c>
      <c r="FT42" s="793"/>
      <c r="FU42" s="793"/>
      <c r="FV42" s="794"/>
      <c r="FW42" s="807"/>
      <c r="FX42" s="814"/>
      <c r="FY42" s="1008">
        <f t="shared" si="25"/>
        <v>0</v>
      </c>
      <c r="GA42" s="8"/>
      <c r="GB42" s="38"/>
      <c r="GC42" s="17"/>
      <c r="GD42" s="8"/>
      <c r="GE42" s="18"/>
      <c r="GF42" s="19">
        <f t="shared" si="26"/>
        <v>0</v>
      </c>
      <c r="GH42" s="8"/>
      <c r="GI42" s="38"/>
      <c r="GJ42" s="17"/>
      <c r="GK42" s="8"/>
      <c r="GL42" s="18"/>
      <c r="GM42" s="19">
        <f t="shared" si="27"/>
        <v>0</v>
      </c>
      <c r="GO42" s="8"/>
      <c r="GP42" s="38"/>
      <c r="GQ42" s="17"/>
      <c r="GR42" s="8"/>
      <c r="GS42" s="18"/>
      <c r="GT42" s="19">
        <f t="shared" si="28"/>
        <v>0</v>
      </c>
      <c r="GV42" s="8"/>
      <c r="GW42" s="38"/>
      <c r="GX42" s="17"/>
      <c r="GY42" s="8"/>
      <c r="GZ42" s="18"/>
      <c r="HA42" s="19">
        <f t="shared" si="29"/>
        <v>0</v>
      </c>
      <c r="HC42" s="2"/>
      <c r="HD42" s="2"/>
      <c r="HE42" s="17"/>
      <c r="HF42" s="8"/>
      <c r="HG42" s="18"/>
      <c r="HH42" s="19">
        <f t="shared" si="30"/>
        <v>0</v>
      </c>
      <c r="HJ42" s="2"/>
      <c r="HK42" s="2"/>
      <c r="HL42" s="17"/>
      <c r="HM42" s="8"/>
      <c r="HN42" s="18"/>
      <c r="HO42" s="19">
        <f t="shared" si="31"/>
        <v>0</v>
      </c>
      <c r="HQ42" s="2"/>
      <c r="HR42" s="2"/>
      <c r="HS42" s="17"/>
      <c r="HT42" s="8"/>
      <c r="HU42" s="18"/>
      <c r="HV42" s="19">
        <f t="shared" si="32"/>
        <v>0</v>
      </c>
      <c r="HX42" s="2"/>
      <c r="HY42" s="2"/>
      <c r="HZ42" s="17"/>
      <c r="IA42" s="8"/>
      <c r="IB42" s="18"/>
      <c r="IC42" s="19">
        <f t="shared" si="33"/>
        <v>0</v>
      </c>
      <c r="IE42" s="366"/>
      <c r="IF42" s="2"/>
      <c r="IG42" s="17"/>
      <c r="IH42" s="8"/>
      <c r="II42" s="18"/>
      <c r="IJ42" s="19">
        <f t="shared" si="34"/>
        <v>0</v>
      </c>
      <c r="IL42" s="655"/>
      <c r="IM42" s="2"/>
      <c r="IN42" s="17"/>
      <c r="IO42" s="8"/>
      <c r="IP42" s="18"/>
      <c r="IQ42" s="19">
        <f t="shared" si="138"/>
        <v>22352.5</v>
      </c>
      <c r="IT42" s="2"/>
      <c r="IU42" s="17"/>
      <c r="IV42" s="8"/>
      <c r="IW42" s="18"/>
      <c r="IX42" s="19">
        <f t="shared" si="36"/>
        <v>0</v>
      </c>
      <c r="IZ42" s="2"/>
      <c r="JA42" s="2"/>
      <c r="JB42" s="17"/>
      <c r="JC42" s="8"/>
      <c r="JD42" s="18"/>
      <c r="JE42" s="19">
        <f t="shared" si="37"/>
        <v>0</v>
      </c>
      <c r="JG42" s="2"/>
      <c r="JH42" s="2"/>
      <c r="JI42" s="17"/>
      <c r="JJ42" s="8"/>
      <c r="JK42" s="18"/>
      <c r="JL42" s="19">
        <f t="shared" si="38"/>
        <v>0</v>
      </c>
      <c r="JN42" s="2"/>
      <c r="JO42" s="2"/>
      <c r="JP42" s="17"/>
      <c r="JQ42" s="18"/>
      <c r="JR42" s="18"/>
      <c r="JS42" s="19">
        <f t="shared" si="39"/>
        <v>0</v>
      </c>
      <c r="JU42" s="2"/>
      <c r="JV42" s="2"/>
      <c r="JW42" s="17"/>
      <c r="JX42" s="18"/>
      <c r="JY42" s="18"/>
      <c r="JZ42" s="19">
        <f t="shared" si="40"/>
        <v>0</v>
      </c>
      <c r="KB42" s="8"/>
      <c r="KC42" s="2"/>
      <c r="KD42" s="17"/>
      <c r="KE42" s="697"/>
      <c r="KF42" s="18"/>
      <c r="KG42" s="19">
        <f t="shared" si="41"/>
        <v>0</v>
      </c>
      <c r="KI42" s="8"/>
      <c r="KJ42" s="2"/>
      <c r="KK42" s="17"/>
      <c r="KL42" s="697"/>
      <c r="KM42" s="18"/>
      <c r="KN42" s="19">
        <f t="shared" si="42"/>
        <v>669.5</v>
      </c>
      <c r="KP42" s="2"/>
      <c r="KQ42" s="2"/>
      <c r="KR42" s="17"/>
      <c r="KS42" s="8"/>
      <c r="KT42" s="18"/>
      <c r="KU42" s="19">
        <f t="shared" si="43"/>
        <v>0</v>
      </c>
      <c r="KW42" s="2"/>
      <c r="KX42" s="2"/>
      <c r="KY42" s="17"/>
      <c r="KZ42" s="8"/>
      <c r="LA42" s="18"/>
      <c r="LB42" s="19">
        <f t="shared" si="44"/>
        <v>0</v>
      </c>
      <c r="LD42" s="2"/>
      <c r="LE42" s="2"/>
      <c r="LF42" s="17"/>
      <c r="LG42" s="8"/>
      <c r="LH42" s="18"/>
      <c r="LI42" s="19">
        <f t="shared" si="45"/>
        <v>0</v>
      </c>
      <c r="LK42" s="2"/>
      <c r="LL42" s="2"/>
      <c r="LM42" s="17"/>
      <c r="LN42" s="8"/>
      <c r="LO42" s="18"/>
      <c r="LP42" s="19">
        <f t="shared" si="46"/>
        <v>0</v>
      </c>
      <c r="LR42" s="2"/>
      <c r="LS42" s="2"/>
      <c r="LT42" s="17"/>
      <c r="LU42" s="8"/>
      <c r="LV42" s="18"/>
      <c r="LW42" s="19">
        <f t="shared" si="47"/>
        <v>0</v>
      </c>
      <c r="LY42" s="2"/>
      <c r="LZ42" s="145"/>
      <c r="MA42" s="17"/>
      <c r="MB42" s="8"/>
      <c r="MC42" s="18"/>
      <c r="MD42" s="19">
        <f t="shared" si="48"/>
        <v>0</v>
      </c>
      <c r="MF42" s="2"/>
      <c r="MG42" s="2"/>
      <c r="MH42" s="17"/>
      <c r="MI42" s="8"/>
      <c r="MJ42" s="18"/>
      <c r="MK42" s="19">
        <f t="shared" si="49"/>
        <v>0</v>
      </c>
      <c r="MM42" s="2"/>
      <c r="MN42" s="2"/>
      <c r="MO42" s="17"/>
      <c r="MP42" s="8"/>
      <c r="MQ42" s="18"/>
      <c r="MR42" s="19">
        <f t="shared" si="50"/>
        <v>1278</v>
      </c>
      <c r="MT42" s="2"/>
      <c r="MU42" s="2"/>
      <c r="MV42" s="17"/>
      <c r="MW42" s="8"/>
      <c r="MX42" s="18"/>
      <c r="MY42" s="19">
        <f t="shared" si="51"/>
        <v>0</v>
      </c>
      <c r="NA42" s="2"/>
      <c r="NB42" s="2"/>
      <c r="NC42" s="17"/>
      <c r="ND42" s="8"/>
      <c r="NE42" s="18"/>
      <c r="NF42" s="19">
        <f t="shared" si="52"/>
        <v>0</v>
      </c>
      <c r="NH42" s="366"/>
      <c r="NI42" s="2"/>
      <c r="NJ42" s="17"/>
      <c r="NK42" s="366"/>
      <c r="NL42" s="18"/>
      <c r="NM42" s="19">
        <f t="shared" si="53"/>
        <v>0</v>
      </c>
      <c r="NO42" s="577"/>
      <c r="NP42" s="2"/>
      <c r="NQ42" s="17"/>
      <c r="NR42" s="8"/>
      <c r="NS42" s="18"/>
      <c r="NT42" s="19">
        <f t="shared" si="54"/>
        <v>0</v>
      </c>
      <c r="NV42" s="2"/>
      <c r="NW42" s="2"/>
      <c r="NX42" s="17"/>
      <c r="NY42" s="8"/>
      <c r="NZ42" s="18"/>
      <c r="OA42" s="19">
        <f t="shared" si="55"/>
        <v>1712</v>
      </c>
      <c r="OC42" s="2"/>
      <c r="OD42" s="2"/>
      <c r="OE42" s="17"/>
      <c r="OF42" s="8"/>
      <c r="OG42" s="18"/>
      <c r="OH42" s="19">
        <f t="shared" si="56"/>
        <v>0</v>
      </c>
      <c r="OJ42" s="2"/>
      <c r="OK42" s="2"/>
      <c r="OL42" s="17"/>
      <c r="OM42" s="8"/>
      <c r="ON42" s="18"/>
      <c r="OO42" s="19">
        <f t="shared" si="57"/>
        <v>0</v>
      </c>
      <c r="OQ42" s="2"/>
      <c r="OR42" s="2"/>
      <c r="OS42" s="17"/>
      <c r="OT42" s="8"/>
      <c r="OU42" s="18"/>
      <c r="OV42" s="19">
        <f t="shared" si="58"/>
        <v>0</v>
      </c>
      <c r="OX42" s="2"/>
      <c r="OY42" s="2"/>
      <c r="OZ42" s="17"/>
      <c r="PA42" s="8"/>
      <c r="PB42" s="18"/>
      <c r="PC42" s="19">
        <f t="shared" si="59"/>
        <v>0</v>
      </c>
      <c r="PE42" s="8"/>
      <c r="PF42" s="145"/>
      <c r="PG42" s="17"/>
      <c r="PH42" s="8"/>
      <c r="PI42" s="18"/>
      <c r="PJ42" s="19">
        <f t="shared" si="60"/>
        <v>0</v>
      </c>
      <c r="PO42" s="1022"/>
      <c r="PP42" s="30"/>
      <c r="PQ42" s="45">
        <f t="shared" si="61"/>
        <v>22956.84</v>
      </c>
      <c r="PS42" s="2"/>
      <c r="PT42" s="2"/>
      <c r="PU42" s="17"/>
      <c r="PV42" s="8"/>
      <c r="PW42" s="18"/>
      <c r="PX42" s="19">
        <f t="shared" si="62"/>
        <v>0</v>
      </c>
      <c r="PZ42" s="577"/>
      <c r="QA42" s="145"/>
      <c r="QB42" s="17"/>
      <c r="QC42" s="8"/>
      <c r="QD42" s="18"/>
      <c r="QE42" s="19">
        <f t="shared" si="63"/>
        <v>0</v>
      </c>
      <c r="QG42" s="2"/>
      <c r="QH42" s="2"/>
      <c r="QI42" s="17"/>
      <c r="QJ42" s="8"/>
      <c r="QK42" s="18"/>
      <c r="QL42" s="19">
        <f t="shared" si="144"/>
        <v>0</v>
      </c>
      <c r="QN42" s="2"/>
      <c r="QO42" s="2"/>
      <c r="QP42" s="17"/>
      <c r="QQ42" s="8"/>
      <c r="QR42" s="18"/>
      <c r="QS42" s="19">
        <f t="shared" si="65"/>
        <v>0</v>
      </c>
      <c r="QU42" s="2"/>
      <c r="QV42" s="2"/>
      <c r="QW42" s="17"/>
      <c r="QX42" s="8"/>
      <c r="QY42" s="18"/>
      <c r="QZ42" s="19">
        <f t="shared" si="66"/>
        <v>0</v>
      </c>
      <c r="RB42" s="2"/>
      <c r="RC42" s="2"/>
      <c r="RD42" s="17"/>
      <c r="RE42" s="8"/>
      <c r="RF42" s="18"/>
      <c r="RG42" s="19">
        <f t="shared" si="67"/>
        <v>0</v>
      </c>
      <c r="RI42" s="793"/>
      <c r="RJ42" s="793"/>
      <c r="RK42" s="794"/>
      <c r="RL42" s="807"/>
      <c r="RM42" s="814"/>
      <c r="RN42" s="811">
        <f t="shared" si="68"/>
        <v>0</v>
      </c>
      <c r="RP42" s="2"/>
      <c r="RQ42" s="2"/>
      <c r="RR42" s="17"/>
      <c r="RS42" s="8"/>
      <c r="RT42" s="18"/>
      <c r="RU42" s="19">
        <f t="shared" si="69"/>
        <v>0</v>
      </c>
      <c r="RW42" s="8"/>
      <c r="RX42" s="2"/>
      <c r="RY42" s="17"/>
      <c r="RZ42" s="8"/>
      <c r="SA42" s="18"/>
      <c r="SB42" s="19">
        <f t="shared" si="70"/>
        <v>0</v>
      </c>
      <c r="SD42" s="366"/>
      <c r="SE42" s="2"/>
      <c r="SF42" s="17"/>
      <c r="SH42" s="18"/>
      <c r="SI42" s="45">
        <f t="shared" si="71"/>
        <v>0</v>
      </c>
      <c r="SK42" s="2"/>
      <c r="SL42" s="2"/>
      <c r="SM42" s="17"/>
      <c r="SN42" s="8"/>
      <c r="SO42" s="18"/>
      <c r="SP42" s="19">
        <f t="shared" si="72"/>
        <v>1125.5</v>
      </c>
      <c r="SR42" s="2"/>
      <c r="SS42" s="2"/>
      <c r="ST42" s="17"/>
      <c r="SU42" s="8"/>
      <c r="SV42" s="18"/>
      <c r="SW42" s="19">
        <f t="shared" si="73"/>
        <v>0</v>
      </c>
      <c r="SY42" s="2"/>
      <c r="SZ42" s="2"/>
      <c r="TA42" s="17"/>
      <c r="TB42" s="8"/>
      <c r="TC42" s="18"/>
      <c r="TD42" s="19">
        <f t="shared" si="74"/>
        <v>19638</v>
      </c>
      <c r="TF42" s="2"/>
      <c r="TG42" s="2"/>
      <c r="TH42" s="17"/>
      <c r="TI42" s="8"/>
      <c r="TJ42" s="18"/>
      <c r="TK42" s="19">
        <f t="shared" si="75"/>
        <v>0</v>
      </c>
      <c r="TM42" s="2"/>
      <c r="TN42" s="43"/>
      <c r="TO42" s="18"/>
      <c r="TP42" s="8"/>
      <c r="TQ42" s="18"/>
      <c r="TR42" s="19">
        <f t="shared" si="76"/>
        <v>160</v>
      </c>
      <c r="TT42" s="2"/>
      <c r="TU42" s="43"/>
      <c r="TV42" s="18"/>
      <c r="TW42" s="8"/>
      <c r="TX42" s="18"/>
      <c r="TY42" s="19">
        <f t="shared" si="77"/>
        <v>0</v>
      </c>
      <c r="UA42" s="2"/>
      <c r="UB42" s="2"/>
      <c r="UC42" s="17"/>
      <c r="UD42" s="8"/>
      <c r="UE42" s="18"/>
      <c r="UF42" s="19">
        <f>UF41+UC42-UE42</f>
        <v>0</v>
      </c>
      <c r="UH42" s="2"/>
      <c r="UI42" s="2"/>
      <c r="UJ42" s="17"/>
      <c r="UK42" s="8"/>
      <c r="UL42" s="18"/>
      <c r="UM42" s="19">
        <f>UM41+UJ42-UL42</f>
        <v>0</v>
      </c>
      <c r="UO42" s="2"/>
      <c r="UP42" s="2"/>
      <c r="UQ42" s="17"/>
      <c r="UR42" s="8"/>
      <c r="US42" s="18"/>
      <c r="UT42" s="19">
        <f t="shared" si="80"/>
        <v>7013</v>
      </c>
      <c r="UV42" s="2"/>
      <c r="UW42" s="2"/>
      <c r="UX42" s="17"/>
      <c r="UY42" s="8"/>
      <c r="UZ42" s="18"/>
      <c r="VA42" s="19">
        <f t="shared" si="81"/>
        <v>0</v>
      </c>
      <c r="VC42" s="2"/>
      <c r="VD42" s="2"/>
      <c r="VE42" s="17"/>
      <c r="VF42" s="8"/>
      <c r="VG42" s="18"/>
      <c r="VH42" s="19">
        <f t="shared" si="82"/>
        <v>0</v>
      </c>
      <c r="VJ42" s="366"/>
      <c r="VK42" s="2"/>
      <c r="VL42" s="17"/>
      <c r="VM42" s="366"/>
      <c r="VN42" s="18"/>
      <c r="VO42" s="19">
        <f t="shared" si="83"/>
        <v>-0.1999999999998181</v>
      </c>
      <c r="VQ42" s="2"/>
      <c r="VR42" s="2"/>
      <c r="VS42" s="17"/>
      <c r="VT42" s="8"/>
      <c r="VU42" s="18"/>
      <c r="VV42" s="19">
        <f t="shared" si="84"/>
        <v>0</v>
      </c>
      <c r="VZ42" s="17"/>
      <c r="WA42" s="8"/>
      <c r="WB42" s="18"/>
      <c r="WC42" s="45">
        <f t="shared" si="85"/>
        <v>0</v>
      </c>
      <c r="WE42" s="2"/>
      <c r="WF42" s="2"/>
      <c r="WG42" s="17"/>
      <c r="WH42" s="8"/>
      <c r="WI42" s="18"/>
      <c r="WJ42" s="19">
        <f t="shared" si="86"/>
        <v>0</v>
      </c>
      <c r="WL42" s="2"/>
      <c r="WM42" s="2"/>
      <c r="WN42" s="17"/>
      <c r="WO42" s="8"/>
      <c r="WP42" s="18"/>
      <c r="WQ42" s="19">
        <f t="shared" si="87"/>
        <v>0</v>
      </c>
      <c r="WS42" s="2"/>
      <c r="WT42" s="2"/>
      <c r="WU42" s="17"/>
      <c r="WV42" s="8"/>
      <c r="WW42" s="18"/>
      <c r="WX42" s="19">
        <f>WX41+WU42-WW42</f>
        <v>0</v>
      </c>
      <c r="WZ42" s="2"/>
      <c r="XA42" s="2"/>
      <c r="XB42" s="17"/>
      <c r="XC42" s="8"/>
      <c r="XD42" s="18"/>
      <c r="XE42" s="19">
        <f t="shared" si="89"/>
        <v>0</v>
      </c>
      <c r="XG42" s="2"/>
      <c r="XH42" s="2"/>
      <c r="XI42" s="17"/>
      <c r="XJ42" s="8"/>
      <c r="XK42" s="18"/>
      <c r="XL42" s="19">
        <f>XL41+XI42-XK42</f>
        <v>0</v>
      </c>
      <c r="XN42" s="2"/>
      <c r="XO42" s="2"/>
      <c r="XP42" s="17"/>
      <c r="XQ42" s="8"/>
      <c r="XR42" s="18"/>
      <c r="XS42" s="19">
        <f t="shared" si="91"/>
        <v>0</v>
      </c>
      <c r="XU42" s="2"/>
      <c r="XV42" s="2"/>
      <c r="XW42" s="17"/>
      <c r="XX42" s="8"/>
      <c r="XY42" s="18"/>
      <c r="XZ42" s="19">
        <f t="shared" si="92"/>
        <v>0</v>
      </c>
      <c r="YB42" s="577"/>
      <c r="YC42" s="2"/>
      <c r="YD42" s="17"/>
      <c r="YE42" s="577"/>
      <c r="YF42" s="18"/>
      <c r="YG42" s="19">
        <f t="shared" si="93"/>
        <v>5626</v>
      </c>
      <c r="YI42" s="577"/>
      <c r="YK42" s="17"/>
      <c r="YL42" s="366"/>
      <c r="YM42" s="18"/>
      <c r="YN42" s="19">
        <f t="shared" si="94"/>
        <v>0</v>
      </c>
      <c r="YP42" s="366"/>
      <c r="YQ42" s="2"/>
      <c r="YR42" s="17"/>
      <c r="YS42" s="577"/>
      <c r="YT42" s="18"/>
      <c r="YU42" s="19">
        <f t="shared" si="95"/>
        <v>0</v>
      </c>
      <c r="YW42" s="2"/>
      <c r="YX42" s="2"/>
      <c r="YY42" s="17"/>
      <c r="YZ42" s="8"/>
      <c r="ZA42" s="18"/>
      <c r="ZB42" s="19">
        <f t="shared" si="96"/>
        <v>0</v>
      </c>
      <c r="ZD42" s="2"/>
      <c r="ZE42" s="2"/>
      <c r="ZF42" s="17"/>
      <c r="ZG42" s="8"/>
      <c r="ZH42" s="18"/>
      <c r="ZI42" s="19">
        <f t="shared" si="97"/>
        <v>0</v>
      </c>
      <c r="ZK42" s="793"/>
      <c r="ZL42" s="793"/>
      <c r="ZM42" s="794"/>
      <c r="ZN42" s="807"/>
      <c r="ZO42" s="814"/>
      <c r="ZP42" s="811">
        <f t="shared" si="98"/>
        <v>0</v>
      </c>
      <c r="ZR42" s="2"/>
      <c r="ZS42" s="2"/>
      <c r="ZT42" s="17"/>
      <c r="ZU42" s="8"/>
      <c r="ZV42" s="18"/>
      <c r="ZW42" s="19">
        <f t="shared" si="99"/>
        <v>0</v>
      </c>
      <c r="ZY42" s="2"/>
      <c r="ZZ42" s="2"/>
      <c r="AAA42" s="17"/>
      <c r="AAB42" s="8"/>
      <c r="AAC42" s="18"/>
      <c r="AAD42" s="19">
        <f t="shared" si="100"/>
        <v>0</v>
      </c>
      <c r="AAF42" s="2"/>
      <c r="AAG42" s="2"/>
      <c r="AAH42" s="17"/>
      <c r="AAI42" s="8"/>
      <c r="AAJ42" s="18"/>
      <c r="AAK42" s="19">
        <f t="shared" si="101"/>
        <v>0</v>
      </c>
      <c r="AAM42" s="368"/>
      <c r="AAN42" s="27"/>
      <c r="AAO42" s="350"/>
      <c r="AAP42" s="1037"/>
      <c r="AAQ42" s="30"/>
      <c r="AAR42" s="19">
        <f t="shared" si="102"/>
        <v>55144.2</v>
      </c>
      <c r="AAT42" s="143">
        <v>41326</v>
      </c>
      <c r="AAU42" s="315" t="s">
        <v>2567</v>
      </c>
      <c r="AAV42" s="30">
        <v>2760</v>
      </c>
      <c r="AAW42" s="54"/>
      <c r="AAX42" s="30"/>
      <c r="AAY42" s="19">
        <f t="shared" si="103"/>
        <v>6907</v>
      </c>
      <c r="ABA42" s="2"/>
      <c r="ABB42" s="2"/>
      <c r="ABC42" s="17"/>
      <c r="ABD42" s="18"/>
      <c r="ABE42" s="18"/>
      <c r="ABF42" s="19">
        <f t="shared" si="104"/>
        <v>22087</v>
      </c>
      <c r="ABH42" s="2"/>
      <c r="ABI42" s="2"/>
      <c r="ABJ42" s="17"/>
      <c r="ABK42" s="8"/>
      <c r="ABL42" s="18"/>
      <c r="ABM42" s="19">
        <f t="shared" si="105"/>
        <v>0</v>
      </c>
      <c r="ABO42" s="2"/>
      <c r="ABP42" s="2"/>
      <c r="ABQ42" s="17"/>
      <c r="ABR42" s="8"/>
      <c r="ABS42" s="18"/>
      <c r="ABT42" s="19">
        <f t="shared" si="106"/>
        <v>0</v>
      </c>
      <c r="ABV42" s="2"/>
      <c r="ABW42" s="2"/>
      <c r="ABX42" s="17"/>
      <c r="ABY42" s="8"/>
      <c r="ABZ42" s="18"/>
      <c r="ACA42" s="19">
        <f t="shared" si="107"/>
        <v>0</v>
      </c>
      <c r="ACC42" s="2"/>
      <c r="ACD42" s="2"/>
      <c r="ACE42" s="17"/>
      <c r="ACF42" s="8"/>
      <c r="ACG42" s="18"/>
      <c r="ACH42" s="19">
        <f t="shared" si="108"/>
        <v>0</v>
      </c>
      <c r="ACJ42" s="2"/>
      <c r="ACK42" s="2"/>
      <c r="ACL42" s="17"/>
      <c r="ACM42" s="8"/>
      <c r="ACN42" s="18"/>
      <c r="ACO42" s="19">
        <f t="shared" si="109"/>
        <v>0</v>
      </c>
      <c r="ACQ42" s="2"/>
      <c r="ACR42" s="2"/>
      <c r="ACS42" s="17"/>
      <c r="ACT42" s="8"/>
      <c r="ACU42" s="18"/>
      <c r="ACV42" s="19">
        <f t="shared" si="110"/>
        <v>0</v>
      </c>
      <c r="ACX42" s="2"/>
      <c r="ACY42" s="2"/>
      <c r="ACZ42" s="17"/>
      <c r="ADA42" s="8"/>
      <c r="ADB42" s="18"/>
      <c r="ADC42" s="19">
        <f t="shared" si="111"/>
        <v>0</v>
      </c>
      <c r="ADE42" s="2"/>
      <c r="ADF42" s="2"/>
      <c r="ADG42" s="17"/>
      <c r="ADH42" s="8"/>
      <c r="ADI42" s="18"/>
      <c r="ADJ42" s="19">
        <f t="shared" si="112"/>
        <v>0</v>
      </c>
      <c r="ADL42" s="8">
        <v>41324</v>
      </c>
      <c r="ADM42" s="2" t="s">
        <v>2568</v>
      </c>
      <c r="ADN42" s="17">
        <v>1242</v>
      </c>
      <c r="ADO42" s="8"/>
      <c r="ADP42" s="18"/>
      <c r="ADQ42" s="19">
        <f t="shared" si="113"/>
        <v>45664.200000000004</v>
      </c>
      <c r="ADS42" s="2"/>
      <c r="ADT42" s="2"/>
      <c r="ADU42" s="17"/>
      <c r="ADV42" s="8"/>
      <c r="ADW42" s="18"/>
      <c r="ADX42" s="19">
        <f t="shared" si="114"/>
        <v>0</v>
      </c>
      <c r="ADZ42" s="2"/>
      <c r="AEA42" s="2"/>
      <c r="AEB42" s="17"/>
      <c r="AEC42" s="8"/>
      <c r="AED42" s="18"/>
      <c r="AEE42" s="19">
        <f>AEE41+AEB42-AED42</f>
        <v>12300.5</v>
      </c>
      <c r="AEG42" s="2"/>
      <c r="AEH42" s="2"/>
      <c r="AEI42" s="17"/>
      <c r="AEJ42" s="8"/>
      <c r="AEK42" s="18"/>
      <c r="AEL42" s="19">
        <f t="shared" si="116"/>
        <v>-209652.6</v>
      </c>
      <c r="AEN42" s="8"/>
      <c r="AEO42" s="2"/>
      <c r="AEP42" s="17"/>
      <c r="AEQ42" s="1020"/>
      <c r="AER42" s="18"/>
      <c r="AES42" s="19">
        <f t="shared" si="117"/>
        <v>0</v>
      </c>
      <c r="AEU42" s="2"/>
      <c r="AEV42" s="2"/>
      <c r="AEW42" s="17"/>
      <c r="AEX42" s="8"/>
      <c r="AEY42" s="18"/>
      <c r="AEZ42" s="19">
        <f t="shared" si="118"/>
        <v>2689.6</v>
      </c>
      <c r="AFB42" s="2"/>
      <c r="AFC42" s="2"/>
      <c r="AFD42" s="17"/>
      <c r="AFE42" s="8"/>
      <c r="AFF42" s="18"/>
      <c r="AFG42" s="19">
        <f t="shared" si="119"/>
        <v>6938</v>
      </c>
      <c r="AFI42" s="2"/>
      <c r="AFJ42" s="2"/>
      <c r="AFK42" s="17"/>
      <c r="AFL42" s="8"/>
      <c r="AFM42" s="18"/>
      <c r="AFN42" s="19">
        <f>AFN41+AFK42-AFM42</f>
        <v>0</v>
      </c>
      <c r="AFP42" s="2"/>
      <c r="AFQ42" s="2"/>
      <c r="AFR42" s="17"/>
      <c r="AFS42" s="8"/>
      <c r="AFT42" s="18"/>
      <c r="AFU42" s="19">
        <f>AFU41+AFR42-AFT42</f>
        <v>0</v>
      </c>
      <c r="AFW42" s="2"/>
      <c r="AFX42" s="2"/>
      <c r="AFY42" s="17"/>
      <c r="AFZ42" s="8"/>
      <c r="AGA42" s="18"/>
      <c r="AGB42" s="19">
        <f t="shared" si="122"/>
        <v>0</v>
      </c>
      <c r="AGD42" s="2"/>
      <c r="AGE42" s="2"/>
      <c r="AGF42" s="17"/>
      <c r="AGG42" s="8"/>
      <c r="AGH42" s="18"/>
      <c r="AGI42" s="19">
        <f t="shared" si="123"/>
        <v>0</v>
      </c>
      <c r="AGK42" s="368"/>
      <c r="AGL42" s="2"/>
      <c r="AGM42" s="17"/>
      <c r="AGN42" s="8"/>
      <c r="AGO42" s="18"/>
      <c r="AGP42" s="19">
        <f t="shared" si="124"/>
        <v>805</v>
      </c>
      <c r="AGR42" s="368"/>
      <c r="AGS42" s="2"/>
      <c r="AGT42" s="17"/>
      <c r="AGU42" s="8"/>
      <c r="AGV42" s="18"/>
      <c r="AGW42" s="19">
        <f t="shared" si="125"/>
        <v>0</v>
      </c>
      <c r="AGY42" s="2"/>
      <c r="AGZ42" s="2"/>
      <c r="AHA42" s="17"/>
      <c r="AHB42" s="8"/>
      <c r="AHC42" s="18"/>
      <c r="AHD42" s="19">
        <f t="shared" si="126"/>
        <v>0</v>
      </c>
      <c r="AHF42" s="2"/>
      <c r="AHG42" s="2"/>
      <c r="AHH42" s="17"/>
      <c r="AHI42" s="8"/>
      <c r="AHJ42" s="18"/>
      <c r="AHK42" s="19">
        <f t="shared" si="127"/>
        <v>0</v>
      </c>
      <c r="AHM42" s="2"/>
      <c r="AHN42" s="2"/>
      <c r="AHO42" s="17"/>
      <c r="AHP42" s="8"/>
      <c r="AHQ42" s="18"/>
      <c r="AHR42" s="19">
        <f t="shared" si="128"/>
        <v>6356.5</v>
      </c>
      <c r="AHT42" s="2"/>
      <c r="AHU42" s="2"/>
      <c r="AHV42" s="17"/>
      <c r="AHW42" s="8"/>
      <c r="AHX42" s="18"/>
      <c r="AHY42" s="19">
        <f t="shared" si="129"/>
        <v>0</v>
      </c>
      <c r="AIA42" s="2"/>
      <c r="AIB42" s="2"/>
      <c r="AIC42" s="17"/>
      <c r="AID42" s="8"/>
      <c r="AIE42" s="18"/>
      <c r="AIF42" s="19">
        <f t="shared" si="130"/>
        <v>0</v>
      </c>
      <c r="AIH42" s="2"/>
      <c r="AII42" s="2"/>
      <c r="AIJ42" s="17"/>
      <c r="AIK42" s="8"/>
      <c r="AIL42" s="18"/>
      <c r="AIM42" s="19">
        <f t="shared" si="131"/>
        <v>0</v>
      </c>
    </row>
    <row r="43" spans="1:923" ht="15.75" thickBot="1">
      <c r="A43" s="2"/>
      <c r="B43" s="2"/>
      <c r="C43" s="17"/>
      <c r="D43" s="8"/>
      <c r="E43" s="18"/>
      <c r="F43" s="19">
        <f t="shared" si="0"/>
        <v>6630</v>
      </c>
      <c r="H43" s="2"/>
      <c r="I43" s="2"/>
      <c r="J43" s="17"/>
      <c r="K43" s="8"/>
      <c r="L43" s="18"/>
      <c r="M43" s="19">
        <f t="shared" si="1"/>
        <v>0</v>
      </c>
      <c r="P43" s="2"/>
      <c r="Q43" s="17"/>
      <c r="R43" s="8"/>
      <c r="S43" s="18"/>
      <c r="T43" s="19">
        <f>T42+Q43-S43</f>
        <v>7539</v>
      </c>
      <c r="V43" s="2"/>
      <c r="W43" s="2"/>
      <c r="X43" s="17"/>
      <c r="Y43" s="8"/>
      <c r="Z43" s="18"/>
      <c r="AA43" s="19">
        <f>AA42+X43-Z43</f>
        <v>1255</v>
      </c>
      <c r="AC43" s="2"/>
      <c r="AD43" s="2"/>
      <c r="AE43" s="17"/>
      <c r="AF43" s="8"/>
      <c r="AG43" s="18"/>
      <c r="AH43" s="19">
        <f>AH42+AE43-AG43</f>
        <v>0</v>
      </c>
      <c r="AJ43" s="8"/>
      <c r="AK43" s="2"/>
      <c r="AL43" s="17"/>
      <c r="AM43" s="8"/>
      <c r="AN43" s="18"/>
      <c r="AO43" s="19">
        <f t="shared" si="5"/>
        <v>14526.099999999999</v>
      </c>
      <c r="AQ43" s="577"/>
      <c r="AR43" s="2"/>
      <c r="AS43" s="17"/>
      <c r="AT43" s="8"/>
      <c r="AU43" s="18"/>
      <c r="AV43" s="19">
        <f>AV42+AS43-AU43</f>
        <v>24058.04</v>
      </c>
      <c r="AX43" s="2"/>
      <c r="AY43" s="2"/>
      <c r="AZ43" s="17"/>
      <c r="BA43" s="8"/>
      <c r="BB43" s="18"/>
      <c r="BC43" s="19">
        <f t="shared" si="7"/>
        <v>0</v>
      </c>
      <c r="BE43" s="577"/>
      <c r="BF43" s="2"/>
      <c r="BG43" s="17"/>
      <c r="BH43" s="8"/>
      <c r="BI43" s="18"/>
      <c r="BJ43" s="19">
        <f>BJ42+BG43-BI43</f>
        <v>3954.6</v>
      </c>
      <c r="BL43" s="2"/>
      <c r="BM43" s="2"/>
      <c r="BN43" s="17"/>
      <c r="BO43" s="8"/>
      <c r="BP43" s="18"/>
      <c r="BQ43" s="19">
        <f>BQ42+BN43-BP43</f>
        <v>13283.5</v>
      </c>
      <c r="BS43" s="2"/>
      <c r="BT43" s="2"/>
      <c r="BU43" s="17"/>
      <c r="BV43" s="8"/>
      <c r="BW43" s="18"/>
      <c r="BX43" s="19">
        <f>BX42+BU43-BW43</f>
        <v>0</v>
      </c>
      <c r="BZ43" s="8"/>
      <c r="CA43" s="39"/>
      <c r="CB43" s="18"/>
      <c r="CC43" s="8"/>
      <c r="CD43" s="30"/>
      <c r="CE43" s="19">
        <f t="shared" si="137"/>
        <v>0</v>
      </c>
      <c r="CG43" s="8"/>
      <c r="CH43" s="2"/>
      <c r="CI43" s="17"/>
      <c r="CJ43" s="8"/>
      <c r="CK43" s="18"/>
      <c r="CL43" s="45">
        <f t="shared" si="140"/>
        <v>0</v>
      </c>
      <c r="CN43" s="8"/>
      <c r="CO43" s="2"/>
      <c r="CP43" s="17"/>
      <c r="CQ43" s="8"/>
      <c r="CR43" s="18"/>
      <c r="CS43" s="45">
        <f t="shared" si="141"/>
        <v>0</v>
      </c>
      <c r="CU43" s="8"/>
      <c r="CV43" s="2"/>
      <c r="CW43" s="17"/>
      <c r="CX43" s="8"/>
      <c r="CY43" s="18"/>
      <c r="CZ43" s="45">
        <f t="shared" si="142"/>
        <v>0</v>
      </c>
      <c r="DB43" s="143"/>
      <c r="DC43" s="27"/>
      <c r="DD43" s="44"/>
      <c r="DE43" s="143"/>
      <c r="DF43" s="347"/>
      <c r="DG43" s="19">
        <f t="shared" si="136"/>
        <v>0</v>
      </c>
      <c r="DI43" s="8"/>
      <c r="DJ43" s="37"/>
      <c r="DK43" s="17"/>
      <c r="DL43" s="8"/>
      <c r="DM43" s="18"/>
      <c r="DN43" s="19">
        <f t="shared" si="145"/>
        <v>0</v>
      </c>
      <c r="DP43" s="2"/>
      <c r="DQ43" s="2"/>
      <c r="DR43" s="17"/>
      <c r="DS43" s="8"/>
      <c r="DT43" s="18"/>
      <c r="DU43" s="19">
        <f t="shared" si="17"/>
        <v>1368</v>
      </c>
      <c r="DW43" s="2"/>
      <c r="DX43" s="2"/>
      <c r="DY43" s="17"/>
      <c r="DZ43" s="8"/>
      <c r="EA43" s="18"/>
      <c r="EB43" s="19">
        <f t="shared" si="18"/>
        <v>0</v>
      </c>
      <c r="ED43" s="2"/>
      <c r="EE43" s="2"/>
      <c r="EF43" s="17"/>
      <c r="EG43" s="8"/>
      <c r="EH43" s="18"/>
      <c r="EI43" s="19">
        <f t="shared" si="19"/>
        <v>0</v>
      </c>
      <c r="EK43" s="2"/>
      <c r="EL43" s="2"/>
      <c r="EM43" s="17"/>
      <c r="EN43" s="8"/>
      <c r="EO43" s="18"/>
      <c r="EP43" s="19">
        <f t="shared" si="20"/>
        <v>-8.0000000000040927E-2</v>
      </c>
      <c r="ER43" s="8"/>
      <c r="ES43" s="2"/>
      <c r="ET43" s="17"/>
      <c r="EU43" s="8"/>
      <c r="EV43" s="18"/>
      <c r="EW43" s="19">
        <f t="shared" si="21"/>
        <v>3245.9</v>
      </c>
      <c r="EY43" s="2"/>
      <c r="EZ43" s="2"/>
      <c r="FA43" s="17"/>
      <c r="FB43" s="8"/>
      <c r="FC43" s="18"/>
      <c r="FD43" s="19">
        <f t="shared" si="22"/>
        <v>0</v>
      </c>
      <c r="FF43" s="2"/>
      <c r="FG43" s="2"/>
      <c r="FH43" s="17"/>
      <c r="FI43" s="8"/>
      <c r="FJ43" s="18"/>
      <c r="FK43" s="19">
        <f t="shared" si="23"/>
        <v>5020</v>
      </c>
      <c r="FM43" s="2"/>
      <c r="FN43" s="2"/>
      <c r="FO43" s="17"/>
      <c r="FP43" s="8"/>
      <c r="FQ43" s="18"/>
      <c r="FR43" s="19">
        <f t="shared" si="24"/>
        <v>0</v>
      </c>
      <c r="FT43" s="793"/>
      <c r="FU43" s="793"/>
      <c r="FV43" s="794"/>
      <c r="FW43" s="807"/>
      <c r="FX43" s="814"/>
      <c r="FY43" s="811">
        <f t="shared" si="25"/>
        <v>0</v>
      </c>
      <c r="GA43" s="8"/>
      <c r="GB43" s="145"/>
      <c r="GC43" s="17"/>
      <c r="GD43" s="8"/>
      <c r="GE43" s="18"/>
      <c r="GF43" s="19">
        <f t="shared" si="26"/>
        <v>0</v>
      </c>
      <c r="GH43" s="8"/>
      <c r="GI43" s="145"/>
      <c r="GJ43" s="17"/>
      <c r="GK43" s="8"/>
      <c r="GL43" s="18"/>
      <c r="GM43" s="19">
        <f t="shared" si="27"/>
        <v>0</v>
      </c>
      <c r="GO43" s="8"/>
      <c r="GP43" s="145"/>
      <c r="GQ43" s="17"/>
      <c r="GR43" s="8"/>
      <c r="GS43" s="18"/>
      <c r="GT43" s="19">
        <f t="shared" si="28"/>
        <v>0</v>
      </c>
      <c r="GV43" s="8"/>
      <c r="GW43" s="1038"/>
      <c r="GX43" s="20"/>
      <c r="GY43" s="1039"/>
      <c r="GZ43" s="21"/>
      <c r="HA43" s="22">
        <f t="shared" si="29"/>
        <v>0</v>
      </c>
      <c r="HC43" s="2"/>
      <c r="HD43" s="2"/>
      <c r="HE43" s="17"/>
      <c r="HF43" s="8"/>
      <c r="HG43" s="18"/>
      <c r="HH43" s="19">
        <f t="shared" si="30"/>
        <v>0</v>
      </c>
      <c r="HJ43" s="2"/>
      <c r="HK43" s="2"/>
      <c r="HL43" s="17"/>
      <c r="HM43" s="8"/>
      <c r="HN43" s="18"/>
      <c r="HO43" s="19">
        <f t="shared" si="31"/>
        <v>0</v>
      </c>
      <c r="HQ43" s="2"/>
      <c r="HR43" s="2"/>
      <c r="HS43" s="17"/>
      <c r="HT43" s="8"/>
      <c r="HU43" s="18"/>
      <c r="HV43" s="19">
        <f t="shared" si="32"/>
        <v>0</v>
      </c>
      <c r="HX43" s="2"/>
      <c r="HY43" s="2"/>
      <c r="HZ43" s="17"/>
      <c r="IA43" s="8"/>
      <c r="IB43" s="18"/>
      <c r="IC43" s="19">
        <f t="shared" si="33"/>
        <v>0</v>
      </c>
      <c r="IE43" s="366"/>
      <c r="IF43" s="2"/>
      <c r="IG43" s="17"/>
      <c r="IH43" s="8"/>
      <c r="II43" s="18"/>
      <c r="IJ43" s="19">
        <f t="shared" si="34"/>
        <v>0</v>
      </c>
      <c r="IL43" s="655"/>
      <c r="IM43" s="2"/>
      <c r="IN43" s="17"/>
      <c r="IO43" s="8"/>
      <c r="IP43" s="18"/>
      <c r="IQ43" s="19">
        <f t="shared" si="138"/>
        <v>22352.5</v>
      </c>
      <c r="IT43" s="2"/>
      <c r="IU43" s="17"/>
      <c r="IV43" s="8"/>
      <c r="IW43" s="18"/>
      <c r="IX43" s="19">
        <f t="shared" si="36"/>
        <v>0</v>
      </c>
      <c r="IZ43" s="2"/>
      <c r="JA43" s="2"/>
      <c r="JB43" s="17"/>
      <c r="JC43" s="8"/>
      <c r="JD43" s="18"/>
      <c r="JE43" s="19">
        <f t="shared" si="37"/>
        <v>0</v>
      </c>
      <c r="JG43" s="2"/>
      <c r="JH43" s="2"/>
      <c r="JI43" s="17"/>
      <c r="JJ43" s="8"/>
      <c r="JK43" s="18"/>
      <c r="JL43" s="19">
        <f t="shared" si="38"/>
        <v>0</v>
      </c>
      <c r="JN43" s="2"/>
      <c r="JO43" s="2"/>
      <c r="JP43" s="17"/>
      <c r="JQ43" s="18"/>
      <c r="JR43" s="18"/>
      <c r="JS43" s="19">
        <f t="shared" si="39"/>
        <v>0</v>
      </c>
      <c r="JU43" s="2"/>
      <c r="JV43" s="2"/>
      <c r="JW43" s="17"/>
      <c r="JX43" s="18"/>
      <c r="JY43" s="18"/>
      <c r="JZ43" s="19">
        <f t="shared" si="40"/>
        <v>0</v>
      </c>
      <c r="KB43" s="143"/>
      <c r="KC43" s="315"/>
      <c r="KD43" s="18"/>
      <c r="KE43" s="697"/>
      <c r="KF43" s="18"/>
      <c r="KG43" s="19">
        <f t="shared" si="41"/>
        <v>0</v>
      </c>
      <c r="KI43" s="143"/>
      <c r="KJ43" s="315"/>
      <c r="KK43" s="18"/>
      <c r="KL43" s="697"/>
      <c r="KM43" s="18"/>
      <c r="KN43" s="19">
        <f t="shared" si="42"/>
        <v>669.5</v>
      </c>
      <c r="KP43" s="2"/>
      <c r="KQ43" s="2"/>
      <c r="KR43" s="17"/>
      <c r="KS43" s="8"/>
      <c r="KT43" s="18"/>
      <c r="KU43" s="19">
        <f t="shared" si="43"/>
        <v>0</v>
      </c>
      <c r="KW43" s="2"/>
      <c r="KX43" s="2"/>
      <c r="KY43" s="17"/>
      <c r="KZ43" s="8"/>
      <c r="LA43" s="18"/>
      <c r="LB43" s="19">
        <f t="shared" si="44"/>
        <v>0</v>
      </c>
      <c r="LD43" s="2"/>
      <c r="LE43" s="2"/>
      <c r="LF43" s="17"/>
      <c r="LG43" s="8"/>
      <c r="LH43" s="18"/>
      <c r="LI43" s="19">
        <f t="shared" si="45"/>
        <v>0</v>
      </c>
      <c r="LK43" s="2"/>
      <c r="LL43" s="2"/>
      <c r="LM43" s="17"/>
      <c r="LN43" s="8"/>
      <c r="LO43" s="18"/>
      <c r="LP43" s="19">
        <f t="shared" si="46"/>
        <v>0</v>
      </c>
      <c r="LR43" s="2"/>
      <c r="LS43" s="2"/>
      <c r="LT43" s="17"/>
      <c r="LU43" s="8"/>
      <c r="LV43" s="18"/>
      <c r="LW43" s="19">
        <f t="shared" si="47"/>
        <v>0</v>
      </c>
      <c r="LY43" s="2"/>
      <c r="LZ43" s="145"/>
      <c r="MA43" s="17"/>
      <c r="MB43" s="8"/>
      <c r="MC43" s="18"/>
      <c r="MD43" s="19">
        <f t="shared" si="48"/>
        <v>0</v>
      </c>
      <c r="MF43" s="2"/>
      <c r="MG43" s="2"/>
      <c r="MH43" s="17"/>
      <c r="MI43" s="8"/>
      <c r="MJ43" s="18"/>
      <c r="MK43" s="19">
        <f t="shared" si="49"/>
        <v>0</v>
      </c>
      <c r="MM43" s="2"/>
      <c r="MN43" s="2"/>
      <c r="MO43" s="17"/>
      <c r="MP43" s="8"/>
      <c r="MQ43" s="18"/>
      <c r="MR43" s="19">
        <f t="shared" si="50"/>
        <v>1278</v>
      </c>
      <c r="MT43" s="2"/>
      <c r="MU43" s="2"/>
      <c r="MV43" s="17"/>
      <c r="MW43" s="8"/>
      <c r="MX43" s="18"/>
      <c r="MY43" s="19">
        <f t="shared" si="51"/>
        <v>0</v>
      </c>
      <c r="NA43" s="2"/>
      <c r="NB43" s="2"/>
      <c r="NC43" s="17"/>
      <c r="ND43" s="8"/>
      <c r="NE43" s="18"/>
      <c r="NF43" s="19">
        <f>NF42+NC43-NE43+NF13</f>
        <v>14527.66</v>
      </c>
      <c r="NH43" s="366"/>
      <c r="NI43" s="2"/>
      <c r="NJ43" s="17"/>
      <c r="NK43" s="366"/>
      <c r="NL43" s="18"/>
      <c r="NM43" s="19">
        <f t="shared" si="53"/>
        <v>0</v>
      </c>
      <c r="NO43" s="577"/>
      <c r="NP43" s="2"/>
      <c r="NQ43" s="17"/>
      <c r="NR43" s="8"/>
      <c r="NS43" s="18"/>
      <c r="NT43" s="19">
        <f t="shared" si="54"/>
        <v>0</v>
      </c>
      <c r="NV43" s="2"/>
      <c r="NW43" s="2"/>
      <c r="NX43" s="17"/>
      <c r="NY43" s="8"/>
      <c r="NZ43" s="18"/>
      <c r="OA43" s="19">
        <f t="shared" si="55"/>
        <v>1712</v>
      </c>
      <c r="OC43" s="2"/>
      <c r="OD43" s="2"/>
      <c r="OE43" s="17"/>
      <c r="OF43" s="8"/>
      <c r="OG43" s="18"/>
      <c r="OH43" s="19">
        <f t="shared" si="56"/>
        <v>0</v>
      </c>
      <c r="OJ43" s="2"/>
      <c r="OK43" s="2"/>
      <c r="OL43" s="17"/>
      <c r="OM43" s="8"/>
      <c r="ON43" s="18"/>
      <c r="OO43" s="19">
        <f t="shared" si="57"/>
        <v>0</v>
      </c>
      <c r="OQ43" s="2"/>
      <c r="OR43" s="2"/>
      <c r="OS43" s="17"/>
      <c r="OT43" s="8"/>
      <c r="OU43" s="18"/>
      <c r="OV43" s="19">
        <f t="shared" si="58"/>
        <v>0</v>
      </c>
      <c r="OX43" s="2"/>
      <c r="OY43" s="2"/>
      <c r="OZ43" s="17"/>
      <c r="PA43" s="8"/>
      <c r="PB43" s="18"/>
      <c r="PC43" s="19">
        <f t="shared" si="59"/>
        <v>0</v>
      </c>
      <c r="PE43" s="8"/>
      <c r="PF43" s="145"/>
      <c r="PG43" s="17"/>
      <c r="PH43" s="8"/>
      <c r="PI43" s="18"/>
      <c r="PJ43" s="45">
        <f t="shared" si="60"/>
        <v>0</v>
      </c>
      <c r="PO43" s="1022"/>
      <c r="PP43" s="30"/>
      <c r="PQ43" s="45">
        <f t="shared" si="61"/>
        <v>22956.84</v>
      </c>
      <c r="PS43" s="2"/>
      <c r="PT43" s="2"/>
      <c r="PU43" s="17"/>
      <c r="PV43" s="8"/>
      <c r="PW43" s="18"/>
      <c r="PX43" s="19">
        <f t="shared" si="62"/>
        <v>0</v>
      </c>
      <c r="PZ43" s="577"/>
      <c r="QA43" s="145"/>
      <c r="QB43" s="17"/>
      <c r="QC43" s="8"/>
      <c r="QD43" s="18"/>
      <c r="QE43" s="19">
        <f t="shared" si="63"/>
        <v>0</v>
      </c>
      <c r="QG43" s="2"/>
      <c r="QH43" s="2"/>
      <c r="QI43" s="17"/>
      <c r="QJ43" s="8"/>
      <c r="QK43" s="18"/>
      <c r="QL43" s="19">
        <f t="shared" si="144"/>
        <v>0</v>
      </c>
      <c r="QN43" s="2"/>
      <c r="QO43" s="2"/>
      <c r="QP43" s="17"/>
      <c r="QQ43" s="8"/>
      <c r="QR43" s="18"/>
      <c r="QS43" s="19">
        <f t="shared" si="65"/>
        <v>0</v>
      </c>
      <c r="QU43" s="2"/>
      <c r="QV43" s="2"/>
      <c r="QW43" s="17"/>
      <c r="QX43" s="8"/>
      <c r="QY43" s="18"/>
      <c r="QZ43" s="19">
        <f t="shared" si="66"/>
        <v>0</v>
      </c>
      <c r="RB43" s="2"/>
      <c r="RC43" s="2"/>
      <c r="RD43" s="17"/>
      <c r="RE43" s="8"/>
      <c r="RF43" s="18"/>
      <c r="RG43" s="19">
        <f t="shared" si="67"/>
        <v>0</v>
      </c>
      <c r="RI43" s="793"/>
      <c r="RJ43" s="793"/>
      <c r="RK43" s="794"/>
      <c r="RL43" s="807"/>
      <c r="RM43" s="814"/>
      <c r="RN43" s="811">
        <f t="shared" si="68"/>
        <v>0</v>
      </c>
      <c r="RP43" s="2"/>
      <c r="RQ43" s="2"/>
      <c r="RR43" s="17"/>
      <c r="RS43" s="8"/>
      <c r="RT43" s="18"/>
      <c r="RU43" s="19">
        <f t="shared" si="69"/>
        <v>0</v>
      </c>
      <c r="RW43" s="8"/>
      <c r="RX43" s="2"/>
      <c r="RY43" s="17"/>
      <c r="RZ43" s="8"/>
      <c r="SA43" s="30"/>
      <c r="SB43" s="19">
        <f t="shared" si="70"/>
        <v>0</v>
      </c>
      <c r="SD43" s="366"/>
      <c r="SE43" s="2"/>
      <c r="SF43" s="17"/>
      <c r="SH43" s="18"/>
      <c r="SI43" s="45">
        <f t="shared" si="71"/>
        <v>0</v>
      </c>
      <c r="SK43" s="2"/>
      <c r="SL43" s="2"/>
      <c r="SM43" s="17"/>
      <c r="SN43" s="8"/>
      <c r="SO43" s="18"/>
      <c r="SP43" s="19">
        <f t="shared" si="72"/>
        <v>1125.5</v>
      </c>
      <c r="SR43" s="2"/>
      <c r="SS43" s="2"/>
      <c r="ST43" s="17"/>
      <c r="SU43" s="8"/>
      <c r="SV43" s="18"/>
      <c r="SW43" s="19">
        <f t="shared" si="73"/>
        <v>0</v>
      </c>
      <c r="SY43" s="2"/>
      <c r="SZ43" s="2"/>
      <c r="TA43" s="17"/>
      <c r="TB43" s="8"/>
      <c r="TC43" s="18"/>
      <c r="TD43" s="19">
        <f t="shared" si="74"/>
        <v>19638</v>
      </c>
      <c r="TF43" s="2"/>
      <c r="TG43" s="2"/>
      <c r="TH43" s="17"/>
      <c r="TI43" s="8"/>
      <c r="TJ43" s="18"/>
      <c r="TK43" s="19">
        <f t="shared" si="75"/>
        <v>0</v>
      </c>
      <c r="TM43" s="2"/>
      <c r="TN43" s="43"/>
      <c r="TO43" s="18"/>
      <c r="TP43" s="8"/>
      <c r="TQ43" s="18"/>
      <c r="TR43" s="19">
        <f t="shared" si="76"/>
        <v>160</v>
      </c>
      <c r="TT43" s="2"/>
      <c r="TU43" s="43"/>
      <c r="TV43" s="18"/>
      <c r="TW43" s="8"/>
      <c r="TX43" s="18"/>
      <c r="TY43" s="19">
        <f t="shared" si="77"/>
        <v>0</v>
      </c>
      <c r="UA43" s="2"/>
      <c r="UB43" s="2"/>
      <c r="UC43" s="17"/>
      <c r="UD43" s="8"/>
      <c r="UE43" s="18"/>
      <c r="UF43" s="19">
        <f>UF42+UC43-UE43</f>
        <v>0</v>
      </c>
      <c r="UH43" s="2"/>
      <c r="UI43" s="2"/>
      <c r="UJ43" s="17"/>
      <c r="UK43" s="8"/>
      <c r="UL43" s="18"/>
      <c r="UM43" s="19">
        <f>UM42+UJ43-UL43</f>
        <v>0</v>
      </c>
      <c r="UO43" s="2"/>
      <c r="UP43" s="2"/>
      <c r="UQ43" s="17"/>
      <c r="UR43" s="8"/>
      <c r="US43" s="18"/>
      <c r="UT43" s="19">
        <f t="shared" si="80"/>
        <v>7013</v>
      </c>
      <c r="UV43" s="2"/>
      <c r="UW43" s="2"/>
      <c r="UX43" s="17"/>
      <c r="UY43" s="8"/>
      <c r="UZ43" s="18"/>
      <c r="VA43" s="19">
        <f t="shared" si="81"/>
        <v>0</v>
      </c>
      <c r="VC43" s="2"/>
      <c r="VD43" s="2"/>
      <c r="VE43" s="17"/>
      <c r="VF43" s="8"/>
      <c r="VG43" s="18"/>
      <c r="VH43" s="19">
        <f t="shared" si="82"/>
        <v>0</v>
      </c>
      <c r="VJ43" s="366"/>
      <c r="VK43" s="2"/>
      <c r="VL43" s="17"/>
      <c r="VM43" s="366"/>
      <c r="VN43" s="18"/>
      <c r="VO43" s="19">
        <f t="shared" si="83"/>
        <v>-0.1999999999998181</v>
      </c>
      <c r="VQ43" s="2"/>
      <c r="VR43" s="2"/>
      <c r="VS43" s="17"/>
      <c r="VT43" s="8"/>
      <c r="VU43" s="18"/>
      <c r="VV43" s="19">
        <f t="shared" si="84"/>
        <v>0</v>
      </c>
      <c r="VZ43" s="17"/>
      <c r="WA43" s="8"/>
      <c r="WB43" s="18"/>
      <c r="WC43" s="45">
        <f t="shared" si="85"/>
        <v>0</v>
      </c>
      <c r="WE43" s="2"/>
      <c r="WF43" s="2"/>
      <c r="WG43" s="17"/>
      <c r="WH43" s="8"/>
      <c r="WI43" s="18"/>
      <c r="WJ43" s="19">
        <f t="shared" si="86"/>
        <v>0</v>
      </c>
      <c r="WL43" s="2"/>
      <c r="WM43" s="2"/>
      <c r="WN43" s="17"/>
      <c r="WO43" s="8"/>
      <c r="WP43" s="18"/>
      <c r="WQ43" s="19">
        <f t="shared" si="87"/>
        <v>0</v>
      </c>
      <c r="WS43" s="2"/>
      <c r="WT43" s="2"/>
      <c r="WU43" s="17"/>
      <c r="WV43" s="8"/>
      <c r="WW43" s="18"/>
      <c r="WX43" s="19">
        <f>WX42+WU43-WW43</f>
        <v>0</v>
      </c>
      <c r="WZ43" s="2"/>
      <c r="XA43" s="2"/>
      <c r="XB43" s="17"/>
      <c r="XC43" s="8"/>
      <c r="XD43" s="18"/>
      <c r="XE43" s="19">
        <f t="shared" si="89"/>
        <v>0</v>
      </c>
      <c r="XG43" s="2"/>
      <c r="XH43" s="2"/>
      <c r="XI43" s="17"/>
      <c r="XJ43" s="8"/>
      <c r="XK43" s="18"/>
      <c r="XL43" s="19">
        <f>XL42+XI43-XK43</f>
        <v>0</v>
      </c>
      <c r="XN43" s="2"/>
      <c r="XO43" s="2"/>
      <c r="XP43" s="17"/>
      <c r="XQ43" s="8"/>
      <c r="XR43" s="18"/>
      <c r="XS43" s="19">
        <f t="shared" si="91"/>
        <v>0</v>
      </c>
      <c r="XU43" s="2"/>
      <c r="XV43" s="2"/>
      <c r="XW43" s="17"/>
      <c r="XX43" s="8"/>
      <c r="XY43" s="18"/>
      <c r="XZ43" s="19">
        <f t="shared" si="92"/>
        <v>0</v>
      </c>
      <c r="YB43" s="577"/>
      <c r="YC43" s="2"/>
      <c r="YD43" s="17"/>
      <c r="YE43" s="577"/>
      <c r="YF43" s="18"/>
      <c r="YG43" s="19">
        <f t="shared" si="93"/>
        <v>5626</v>
      </c>
      <c r="YI43" s="577"/>
      <c r="YK43" s="17"/>
      <c r="YL43" s="366"/>
      <c r="YM43" s="18"/>
      <c r="YN43" s="19">
        <f t="shared" si="94"/>
        <v>0</v>
      </c>
      <c r="YP43" s="366"/>
      <c r="YQ43" s="2"/>
      <c r="YR43" s="17"/>
      <c r="YS43" s="577"/>
      <c r="YT43" s="18"/>
      <c r="YU43" s="19">
        <f t="shared" si="95"/>
        <v>0</v>
      </c>
      <c r="YW43" s="2"/>
      <c r="YX43" s="2"/>
      <c r="YY43" s="17"/>
      <c r="YZ43" s="8"/>
      <c r="ZA43" s="18"/>
      <c r="ZB43" s="19">
        <f t="shared" si="96"/>
        <v>0</v>
      </c>
      <c r="ZD43" s="2"/>
      <c r="ZE43" s="2"/>
      <c r="ZF43" s="17"/>
      <c r="ZG43" s="8"/>
      <c r="ZH43" s="18"/>
      <c r="ZI43" s="19">
        <f t="shared" si="97"/>
        <v>0</v>
      </c>
      <c r="ZK43" s="793"/>
      <c r="ZL43" s="793"/>
      <c r="ZM43" s="794"/>
      <c r="ZN43" s="807"/>
      <c r="ZO43" s="814"/>
      <c r="ZP43" s="811">
        <f t="shared" si="98"/>
        <v>0</v>
      </c>
      <c r="ZR43" s="2"/>
      <c r="ZS43" s="2"/>
      <c r="ZT43" s="17"/>
      <c r="ZU43" s="8"/>
      <c r="ZV43" s="18"/>
      <c r="ZW43" s="19">
        <f t="shared" si="99"/>
        <v>0</v>
      </c>
      <c r="ZY43" s="2"/>
      <c r="ZZ43" s="2"/>
      <c r="AAA43" s="17"/>
      <c r="AAB43" s="8"/>
      <c r="AAC43" s="18"/>
      <c r="AAD43" s="19">
        <f t="shared" si="100"/>
        <v>0</v>
      </c>
      <c r="AAF43" s="2"/>
      <c r="AAG43" s="2"/>
      <c r="AAH43" s="17"/>
      <c r="AAI43" s="8"/>
      <c r="AAJ43" s="18"/>
      <c r="AAK43" s="19">
        <f t="shared" si="101"/>
        <v>0</v>
      </c>
      <c r="AAM43" s="368"/>
      <c r="AAN43" s="27"/>
      <c r="AAO43" s="350"/>
      <c r="AAP43" s="386"/>
      <c r="AAQ43" s="30"/>
      <c r="AAR43" s="19">
        <f t="shared" si="102"/>
        <v>55144.2</v>
      </c>
      <c r="AAT43" s="143">
        <v>41327</v>
      </c>
      <c r="AAU43" s="315" t="s">
        <v>2569</v>
      </c>
      <c r="AAV43" s="30">
        <v>2760</v>
      </c>
      <c r="AAW43" s="54"/>
      <c r="AAX43" s="30"/>
      <c r="AAY43" s="19">
        <f t="shared" si="103"/>
        <v>9667</v>
      </c>
      <c r="ABA43" s="2"/>
      <c r="ABB43" s="2"/>
      <c r="ABC43" s="17"/>
      <c r="ABD43" s="18"/>
      <c r="ABE43" s="18"/>
      <c r="ABF43" s="19">
        <f t="shared" si="104"/>
        <v>22087</v>
      </c>
      <c r="ABH43" s="2"/>
      <c r="ABI43" s="2"/>
      <c r="ABJ43" s="17"/>
      <c r="ABK43" s="8"/>
      <c r="ABL43" s="18"/>
      <c r="ABM43" s="19">
        <f t="shared" si="105"/>
        <v>0</v>
      </c>
      <c r="ABO43" s="2"/>
      <c r="ABP43" s="2"/>
      <c r="ABQ43" s="17"/>
      <c r="ABR43" s="8"/>
      <c r="ABS43" s="18"/>
      <c r="ABT43" s="19">
        <f t="shared" si="106"/>
        <v>0</v>
      </c>
      <c r="ABV43" s="2"/>
      <c r="ABW43" s="2"/>
      <c r="ABX43" s="17"/>
      <c r="ABY43" s="8"/>
      <c r="ABZ43" s="18"/>
      <c r="ACA43" s="19">
        <f t="shared" si="107"/>
        <v>0</v>
      </c>
      <c r="ACC43" s="2"/>
      <c r="ACD43" s="2"/>
      <c r="ACE43" s="17"/>
      <c r="ACF43" s="8"/>
      <c r="ACG43" s="18"/>
      <c r="ACH43" s="19">
        <f t="shared" si="108"/>
        <v>0</v>
      </c>
      <c r="ACJ43" s="2"/>
      <c r="ACK43" s="2"/>
      <c r="ACL43" s="17"/>
      <c r="ACM43" s="8"/>
      <c r="ACN43" s="18"/>
      <c r="ACO43" s="19">
        <f t="shared" si="109"/>
        <v>0</v>
      </c>
      <c r="ACQ43" s="2"/>
      <c r="ACR43" s="2"/>
      <c r="ACS43" s="17"/>
      <c r="ACT43" s="8"/>
      <c r="ACU43" s="18"/>
      <c r="ACV43" s="19">
        <f t="shared" si="110"/>
        <v>0</v>
      </c>
      <c r="ACX43" s="2"/>
      <c r="ACY43" s="2"/>
      <c r="ACZ43" s="17"/>
      <c r="ADA43" s="8"/>
      <c r="ADB43" s="18"/>
      <c r="ADC43" s="19">
        <f t="shared" si="111"/>
        <v>0</v>
      </c>
      <c r="ADE43" s="2"/>
      <c r="ADF43" s="2"/>
      <c r="ADG43" s="17"/>
      <c r="ADH43" s="8"/>
      <c r="ADI43" s="18"/>
      <c r="ADJ43" s="19">
        <f t="shared" si="112"/>
        <v>0</v>
      </c>
      <c r="ADL43" s="8">
        <v>41325</v>
      </c>
      <c r="ADM43" s="2" t="s">
        <v>2570</v>
      </c>
      <c r="ADN43" s="17">
        <v>988.62</v>
      </c>
      <c r="ADO43" s="8"/>
      <c r="ADP43" s="18"/>
      <c r="ADQ43" s="19">
        <f t="shared" si="113"/>
        <v>46652.820000000007</v>
      </c>
      <c r="ADS43" s="2"/>
      <c r="ADT43" s="2"/>
      <c r="ADU43" s="17"/>
      <c r="ADV43" s="8"/>
      <c r="ADW43" s="18"/>
      <c r="ADX43" s="19">
        <f t="shared" si="114"/>
        <v>0</v>
      </c>
      <c r="ADZ43" s="2"/>
      <c r="AEA43" s="2"/>
      <c r="AEB43" s="17"/>
      <c r="AEC43" s="8"/>
      <c r="AED43" s="18"/>
      <c r="AEE43" s="19">
        <f>AEE42+AEB43-AED43</f>
        <v>12300.5</v>
      </c>
      <c r="AEG43" s="2"/>
      <c r="AEH43" s="2"/>
      <c r="AEI43" s="17"/>
      <c r="AEJ43" s="8"/>
      <c r="AEK43" s="18"/>
      <c r="AEL43" s="19">
        <f t="shared" si="116"/>
        <v>-209652.6</v>
      </c>
      <c r="AEN43" s="8"/>
      <c r="AEO43" s="2"/>
      <c r="AEP43" s="17"/>
      <c r="AEQ43" s="1020"/>
      <c r="AER43" s="18"/>
      <c r="AES43" s="19">
        <f t="shared" si="117"/>
        <v>0</v>
      </c>
      <c r="AEU43" s="2"/>
      <c r="AEV43" s="2"/>
      <c r="AEW43" s="17"/>
      <c r="AEX43" s="8"/>
      <c r="AEY43" s="18"/>
      <c r="AEZ43" s="19">
        <f t="shared" si="118"/>
        <v>2689.6</v>
      </c>
      <c r="AFB43" s="2"/>
      <c r="AFC43" s="2"/>
      <c r="AFD43" s="17"/>
      <c r="AFE43" s="8"/>
      <c r="AFF43" s="18"/>
      <c r="AFG43" s="19">
        <f t="shared" si="119"/>
        <v>6938</v>
      </c>
      <c r="AFI43" s="2"/>
      <c r="AFJ43" s="2"/>
      <c r="AFK43" s="17"/>
      <c r="AFL43" s="8"/>
      <c r="AFM43" s="18"/>
      <c r="AFN43" s="19">
        <f>AFN42+AFK43-AFM43</f>
        <v>0</v>
      </c>
      <c r="AFP43" s="2"/>
      <c r="AFQ43" s="2"/>
      <c r="AFR43" s="17"/>
      <c r="AFS43" s="8"/>
      <c r="AFT43" s="18"/>
      <c r="AFU43" s="19">
        <f>AFU42+AFR43-AFT43</f>
        <v>0</v>
      </c>
      <c r="AFW43" s="2"/>
      <c r="AFX43" s="2"/>
      <c r="AFY43" s="17"/>
      <c r="AFZ43" s="8"/>
      <c r="AGA43" s="18"/>
      <c r="AGB43" s="19">
        <f t="shared" si="122"/>
        <v>0</v>
      </c>
      <c r="AGD43" s="2"/>
      <c r="AGE43" s="2"/>
      <c r="AGF43" s="17"/>
      <c r="AGG43" s="8"/>
      <c r="AGH43" s="18"/>
      <c r="AGI43" s="19">
        <f t="shared" si="123"/>
        <v>0</v>
      </c>
      <c r="AGK43" s="368"/>
      <c r="AGL43" s="2"/>
      <c r="AGM43" s="17"/>
      <c r="AGN43" s="8"/>
      <c r="AGO43" s="18"/>
      <c r="AGP43" s="19">
        <f t="shared" si="124"/>
        <v>805</v>
      </c>
      <c r="AGR43" s="368"/>
      <c r="AGS43" s="2"/>
      <c r="AGT43" s="17"/>
      <c r="AGU43" s="8"/>
      <c r="AGV43" s="18"/>
      <c r="AGW43" s="19">
        <f t="shared" si="125"/>
        <v>0</v>
      </c>
      <c r="AGY43" s="2"/>
      <c r="AGZ43" s="2"/>
      <c r="AHA43" s="17"/>
      <c r="AHB43" s="8"/>
      <c r="AHC43" s="18"/>
      <c r="AHD43" s="19">
        <f t="shared" si="126"/>
        <v>0</v>
      </c>
      <c r="AHF43" s="2"/>
      <c r="AHG43" s="2"/>
      <c r="AHH43" s="17"/>
      <c r="AHI43" s="8"/>
      <c r="AHJ43" s="18"/>
      <c r="AHK43" s="19">
        <f t="shared" si="127"/>
        <v>0</v>
      </c>
      <c r="AHM43" s="2"/>
      <c r="AHN43" s="2"/>
      <c r="AHO43" s="17"/>
      <c r="AHP43" s="8"/>
      <c r="AHQ43" s="18"/>
      <c r="AHR43" s="19">
        <f t="shared" si="128"/>
        <v>6356.5</v>
      </c>
      <c r="AHT43" s="2"/>
      <c r="AHU43" s="2"/>
      <c r="AHV43" s="17"/>
      <c r="AHW43" s="8"/>
      <c r="AHX43" s="18"/>
      <c r="AHY43" s="19">
        <f t="shared" si="129"/>
        <v>0</v>
      </c>
      <c r="AIA43" s="2"/>
      <c r="AIB43" s="2"/>
      <c r="AIC43" s="17"/>
      <c r="AID43" s="8"/>
      <c r="AIE43" s="18"/>
      <c r="AIF43" s="19">
        <f t="shared" si="130"/>
        <v>0</v>
      </c>
      <c r="AIH43" s="2"/>
      <c r="AII43" s="2"/>
      <c r="AIJ43" s="17"/>
      <c r="AIK43" s="8"/>
      <c r="AIL43" s="18"/>
      <c r="AIM43" s="19">
        <f t="shared" si="131"/>
        <v>0</v>
      </c>
    </row>
    <row r="44" spans="1:923" ht="17.25" thickTop="1" thickBot="1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P44" s="2"/>
      <c r="Q44" s="20"/>
      <c r="R44" s="21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M44" s="18"/>
      <c r="AN44" s="18"/>
      <c r="AO44" s="19">
        <f t="shared" si="5"/>
        <v>14526.099999999999</v>
      </c>
      <c r="AQ44" s="577"/>
      <c r="AR44" s="2"/>
      <c r="AS44" s="20"/>
      <c r="AT44" s="21"/>
      <c r="AU44" s="21"/>
      <c r="AV44" s="22"/>
      <c r="AX44" s="2"/>
      <c r="AY44" s="2"/>
      <c r="AZ44" s="20"/>
      <c r="BA44" s="21"/>
      <c r="BB44" s="21"/>
      <c r="BC44" s="22"/>
      <c r="BE44" s="577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8"/>
      <c r="CA44" s="39"/>
      <c r="CB44" s="18"/>
      <c r="CC44" s="1020"/>
      <c r="CD44" s="18"/>
      <c r="CE44" s="19">
        <f t="shared" si="137"/>
        <v>0</v>
      </c>
      <c r="CG44" s="8"/>
      <c r="CH44" s="2"/>
      <c r="CI44" s="17"/>
      <c r="CJ44" s="697"/>
      <c r="CK44" s="18"/>
      <c r="CL44" s="45">
        <f t="shared" si="140"/>
        <v>0</v>
      </c>
      <c r="CN44" s="8"/>
      <c r="CO44" s="241"/>
      <c r="CP44" s="20"/>
      <c r="CQ44" s="666"/>
      <c r="CR44" s="21"/>
      <c r="CS44" s="617"/>
      <c r="CU44" s="8"/>
      <c r="CV44" s="241"/>
      <c r="CW44" s="20"/>
      <c r="CX44" s="666"/>
      <c r="CY44" s="21"/>
      <c r="CZ44" s="617"/>
      <c r="DB44" s="143"/>
      <c r="DC44" s="27"/>
      <c r="DD44" s="44"/>
      <c r="DE44" s="143"/>
      <c r="DF44" s="347"/>
      <c r="DG44" s="19">
        <f t="shared" si="136"/>
        <v>0</v>
      </c>
      <c r="DI44" s="8"/>
      <c r="DJ44" s="37"/>
      <c r="DK44" s="25"/>
      <c r="DL44" s="18"/>
      <c r="DM44" s="18"/>
      <c r="DN44" s="19">
        <f t="shared" si="145"/>
        <v>0</v>
      </c>
      <c r="DP44" s="2"/>
      <c r="DQ44" s="2"/>
      <c r="DR44" s="20"/>
      <c r="DS44" s="21"/>
      <c r="DT44" s="21"/>
      <c r="DU44" s="22"/>
      <c r="DW44" s="2"/>
      <c r="DX44" s="2"/>
      <c r="DY44" s="20"/>
      <c r="DZ44" s="21"/>
      <c r="EA44" s="21"/>
      <c r="EB44" s="22"/>
      <c r="ED44" s="2"/>
      <c r="EE44" s="2"/>
      <c r="EF44" s="20"/>
      <c r="EG44" s="21"/>
      <c r="EH44" s="21"/>
      <c r="EI44" s="22"/>
      <c r="EK44" s="2"/>
      <c r="EL44" s="2"/>
      <c r="EM44" s="20"/>
      <c r="EN44" s="21"/>
      <c r="EO44" s="21"/>
      <c r="EP44" s="22"/>
      <c r="ER44" s="2"/>
      <c r="ES44" s="2"/>
      <c r="ET44" s="20"/>
      <c r="EU44" s="21"/>
      <c r="EV44" s="21"/>
      <c r="EW44" s="22"/>
      <c r="EY44" s="2"/>
      <c r="EZ44" s="2"/>
      <c r="FA44" s="20"/>
      <c r="FB44" s="21"/>
      <c r="FC44" s="21"/>
      <c r="FD44" s="22"/>
      <c r="FF44" s="2"/>
      <c r="FG44" s="2"/>
      <c r="FH44" s="20"/>
      <c r="FI44" s="21"/>
      <c r="FJ44" s="21"/>
      <c r="FK44" s="22"/>
      <c r="FM44" s="2"/>
      <c r="FN44" s="2"/>
      <c r="FO44" s="20"/>
      <c r="FP44" s="21"/>
      <c r="FQ44" s="21"/>
      <c r="FR44" s="22"/>
      <c r="FT44" s="793"/>
      <c r="FU44" s="793"/>
      <c r="FV44" s="1040"/>
      <c r="FW44" s="1041"/>
      <c r="FX44" s="1041"/>
      <c r="FY44" s="1042"/>
      <c r="GA44" s="36"/>
      <c r="GB44" s="1043"/>
      <c r="GC44" s="18"/>
      <c r="GD44" s="1044"/>
      <c r="GE44" s="18"/>
      <c r="GF44" s="19">
        <f t="shared" si="26"/>
        <v>0</v>
      </c>
      <c r="GH44" s="36"/>
      <c r="GI44" s="1043"/>
      <c r="GJ44" s="18"/>
      <c r="GK44" s="1044"/>
      <c r="GL44" s="18"/>
      <c r="GM44" s="19">
        <f t="shared" si="27"/>
        <v>0</v>
      </c>
      <c r="GO44" s="36"/>
      <c r="GP44" s="1043"/>
      <c r="GQ44" s="18"/>
      <c r="GR44" s="1044"/>
      <c r="GS44" s="18"/>
      <c r="GT44" s="19">
        <f t="shared" si="28"/>
        <v>0</v>
      </c>
      <c r="GV44" s="36"/>
      <c r="GW44" s="1043"/>
      <c r="GX44" s="18"/>
      <c r="GY44" s="1044"/>
      <c r="GZ44" s="18"/>
      <c r="HA44" s="18"/>
      <c r="HC44" s="2"/>
      <c r="HD44" s="2"/>
      <c r="HE44" s="20"/>
      <c r="HF44" s="21"/>
      <c r="HG44" s="21"/>
      <c r="HH44" s="22"/>
      <c r="HJ44" s="2"/>
      <c r="HK44" s="2"/>
      <c r="HL44" s="20"/>
      <c r="HM44" s="21"/>
      <c r="HN44" s="21"/>
      <c r="HO44" s="22"/>
      <c r="HQ44" s="2"/>
      <c r="HR44" s="2"/>
      <c r="HS44" s="20"/>
      <c r="HT44" s="21"/>
      <c r="HU44" s="21"/>
      <c r="HV44" s="22"/>
      <c r="HX44" s="2"/>
      <c r="HY44" s="2"/>
      <c r="HZ44" s="20"/>
      <c r="IA44" s="21"/>
      <c r="IB44" s="21"/>
      <c r="IC44" s="22"/>
      <c r="IE44" s="366"/>
      <c r="IF44" s="2"/>
      <c r="IG44" s="20"/>
      <c r="IH44" s="21"/>
      <c r="II44" s="21"/>
      <c r="IJ44" s="22"/>
      <c r="IL44" s="655"/>
      <c r="IM44" s="2"/>
      <c r="IN44" s="20"/>
      <c r="IO44" s="21"/>
      <c r="IP44" s="21"/>
      <c r="IQ44" s="22"/>
      <c r="IT44" s="2"/>
      <c r="IU44" s="20"/>
      <c r="IV44" s="21"/>
      <c r="IW44" s="21"/>
      <c r="IX44" s="22"/>
      <c r="IZ44" s="2"/>
      <c r="JA44" s="2"/>
      <c r="JB44" s="20"/>
      <c r="JC44" s="21"/>
      <c r="JD44" s="21"/>
      <c r="JE44" s="22"/>
      <c r="JG44" s="2"/>
      <c r="JH44" s="2"/>
      <c r="JI44" s="20"/>
      <c r="JJ44" s="21"/>
      <c r="JK44" s="21"/>
      <c r="JL44" s="22"/>
      <c r="JN44" s="2"/>
      <c r="JO44" s="2"/>
      <c r="JP44" s="20"/>
      <c r="JQ44" s="21"/>
      <c r="JR44" s="21"/>
      <c r="JS44" s="22"/>
      <c r="JU44" s="2"/>
      <c r="JV44" s="2"/>
      <c r="JW44" s="20"/>
      <c r="JX44" s="21"/>
      <c r="JY44" s="21"/>
      <c r="JZ44" s="22"/>
      <c r="KB44" s="8"/>
      <c r="KC44" s="39"/>
      <c r="KD44" s="18"/>
      <c r="KE44" s="697"/>
      <c r="KF44" s="18"/>
      <c r="KG44" s="19">
        <f t="shared" si="41"/>
        <v>0</v>
      </c>
      <c r="KI44" s="8"/>
      <c r="KJ44" s="39"/>
      <c r="KK44" s="18"/>
      <c r="KL44" s="697"/>
      <c r="KM44" s="18"/>
      <c r="KN44" s="19">
        <f t="shared" si="42"/>
        <v>669.5</v>
      </c>
      <c r="KP44" s="2"/>
      <c r="KQ44" s="2"/>
      <c r="KR44" s="20"/>
      <c r="KS44" s="21"/>
      <c r="KT44" s="21"/>
      <c r="KU44" s="22"/>
      <c r="KW44" s="2"/>
      <c r="KX44" s="2"/>
      <c r="KY44" s="20"/>
      <c r="KZ44" s="21"/>
      <c r="LA44" s="21"/>
      <c r="LB44" s="22"/>
      <c r="LD44" s="2"/>
      <c r="LE44" s="2"/>
      <c r="LF44" s="20"/>
      <c r="LG44" s="21"/>
      <c r="LH44" s="21"/>
      <c r="LI44" s="22"/>
      <c r="LK44" s="2"/>
      <c r="LL44" s="2"/>
      <c r="LM44" s="20"/>
      <c r="LN44" s="21"/>
      <c r="LO44" s="21"/>
      <c r="LP44" s="22"/>
      <c r="LR44" s="2"/>
      <c r="LS44" s="2"/>
      <c r="LT44" s="20"/>
      <c r="LU44" s="21"/>
      <c r="LV44" s="21"/>
      <c r="LW44" s="22"/>
      <c r="LY44" s="2"/>
      <c r="LZ44" s="145"/>
      <c r="MA44" s="20"/>
      <c r="MB44" s="21"/>
      <c r="MC44" s="21"/>
      <c r="MD44" s="22"/>
      <c r="MF44" s="2"/>
      <c r="MG44" s="2"/>
      <c r="MH44" s="20"/>
      <c r="MI44" s="21"/>
      <c r="MJ44" s="21"/>
      <c r="MK44" s="22"/>
      <c r="MM44" s="2"/>
      <c r="MN44" s="2"/>
      <c r="MO44" s="20"/>
      <c r="MP44" s="21"/>
      <c r="MQ44" s="21"/>
      <c r="MR44" s="22"/>
      <c r="MT44" s="2"/>
      <c r="MU44" s="2"/>
      <c r="MV44" s="20"/>
      <c r="MW44" s="21"/>
      <c r="MX44" s="21"/>
      <c r="MY44" s="22"/>
      <c r="NA44" s="2"/>
      <c r="NB44" s="2"/>
      <c r="NC44" s="20"/>
      <c r="ND44" s="21"/>
      <c r="NE44" s="21"/>
      <c r="NF44" s="22"/>
      <c r="NH44" s="366"/>
      <c r="NI44" s="2"/>
      <c r="NJ44" s="20"/>
      <c r="NK44" s="666"/>
      <c r="NL44" s="21"/>
      <c r="NM44" s="22"/>
      <c r="NO44" s="577"/>
      <c r="NP44" s="2"/>
      <c r="NQ44" s="20"/>
      <c r="NR44" s="21"/>
      <c r="NS44" s="21"/>
      <c r="NT44" s="22"/>
      <c r="NV44" s="2"/>
      <c r="NW44" s="2"/>
      <c r="NX44" s="20"/>
      <c r="NY44" s="21"/>
      <c r="NZ44" s="21"/>
      <c r="OA44" s="22"/>
      <c r="OC44" s="2"/>
      <c r="OD44" s="2"/>
      <c r="OE44" s="20"/>
      <c r="OF44" s="21"/>
      <c r="OG44" s="21"/>
      <c r="OH44" s="22"/>
      <c r="OJ44" s="2"/>
      <c r="OK44" s="2"/>
      <c r="OL44" s="20"/>
      <c r="OM44" s="21"/>
      <c r="ON44" s="21"/>
      <c r="OO44" s="22"/>
      <c r="OQ44" s="2"/>
      <c r="OR44" s="2"/>
      <c r="OS44" s="20"/>
      <c r="OT44" s="21"/>
      <c r="OU44" s="21"/>
      <c r="OV44" s="22"/>
      <c r="OX44" s="2"/>
      <c r="OY44" s="2"/>
      <c r="OZ44" s="20"/>
      <c r="PA44" s="21"/>
      <c r="PB44" s="21"/>
      <c r="PC44" s="22"/>
      <c r="PE44" s="8"/>
      <c r="PF44" s="145"/>
      <c r="PG44" s="17"/>
      <c r="PH44" s="8"/>
      <c r="PI44" s="18"/>
      <c r="PJ44" s="45">
        <f t="shared" si="60"/>
        <v>0</v>
      </c>
      <c r="PM44" s="37"/>
      <c r="PN44" s="1003"/>
      <c r="PO44" s="1022"/>
      <c r="PP44" s="30"/>
      <c r="PQ44" s="45">
        <f t="shared" si="61"/>
        <v>22956.84</v>
      </c>
      <c r="PS44" s="2"/>
      <c r="PT44" s="2"/>
      <c r="PU44" s="20"/>
      <c r="PV44" s="21"/>
      <c r="PW44" s="21"/>
      <c r="PX44" s="22"/>
      <c r="PZ44" s="577"/>
      <c r="QA44" s="2"/>
      <c r="QB44" s="20"/>
      <c r="QC44" s="21"/>
      <c r="QD44" s="21"/>
      <c r="QE44" s="22"/>
      <c r="QG44" s="2"/>
      <c r="QH44" s="2"/>
      <c r="QI44" s="20"/>
      <c r="QJ44" s="21"/>
      <c r="QK44" s="21"/>
      <c r="QL44" s="22"/>
      <c r="QN44" s="2"/>
      <c r="QO44" s="2"/>
      <c r="QP44" s="20"/>
      <c r="QQ44" s="21"/>
      <c r="QR44" s="21"/>
      <c r="QS44" s="22"/>
      <c r="QU44" s="2"/>
      <c r="QV44" s="2"/>
      <c r="QW44" s="20"/>
      <c r="QX44" s="21"/>
      <c r="QY44" s="21"/>
      <c r="QZ44" s="22"/>
      <c r="RB44" s="2"/>
      <c r="RC44" s="2"/>
      <c r="RD44" s="20"/>
      <c r="RE44" s="21"/>
      <c r="RF44" s="21"/>
      <c r="RG44" s="22"/>
      <c r="RI44" s="793"/>
      <c r="RJ44" s="793"/>
      <c r="RK44" s="1040"/>
      <c r="RL44" s="1041"/>
      <c r="RM44" s="1041"/>
      <c r="RN44" s="1042"/>
      <c r="RP44" s="2"/>
      <c r="RQ44" s="2"/>
      <c r="RR44" s="20"/>
      <c r="RS44" s="21"/>
      <c r="RT44" s="21"/>
      <c r="RU44" s="22"/>
      <c r="RW44" s="8"/>
      <c r="RX44" s="2"/>
      <c r="RY44" s="18"/>
      <c r="RZ44" s="1020"/>
      <c r="SA44" s="18"/>
      <c r="SB44" s="19">
        <f t="shared" si="70"/>
        <v>0</v>
      </c>
      <c r="SD44" s="366"/>
      <c r="SE44" s="2"/>
      <c r="SF44" s="20"/>
      <c r="SG44" s="788"/>
      <c r="SH44" s="21"/>
      <c r="SI44" s="22"/>
      <c r="SK44" s="2"/>
      <c r="SL44" s="2"/>
      <c r="SM44" s="20"/>
      <c r="SN44" s="21"/>
      <c r="SO44" s="21"/>
      <c r="SP44" s="22"/>
      <c r="SR44" s="2"/>
      <c r="SS44" s="2"/>
      <c r="ST44" s="20"/>
      <c r="SU44" s="21"/>
      <c r="SV44" s="21"/>
      <c r="SW44" s="22"/>
      <c r="SY44" s="2"/>
      <c r="SZ44" s="2"/>
      <c r="TA44" s="20"/>
      <c r="TB44" s="21"/>
      <c r="TC44" s="21"/>
      <c r="TD44" s="22"/>
      <c r="TF44" s="2"/>
      <c r="TG44" s="2"/>
      <c r="TH44" s="20"/>
      <c r="TI44" s="21"/>
      <c r="TJ44" s="21"/>
      <c r="TK44" s="22"/>
      <c r="TM44" s="2"/>
      <c r="TN44" s="43"/>
      <c r="TO44" s="21"/>
      <c r="TP44" s="21"/>
      <c r="TQ44" s="21"/>
      <c r="TR44" s="22"/>
      <c r="TT44" s="2"/>
      <c r="TU44" s="43"/>
      <c r="TV44" s="21"/>
      <c r="TW44" s="21"/>
      <c r="TX44" s="21"/>
      <c r="TY44" s="22"/>
      <c r="UA44" s="2"/>
      <c r="UB44" s="2"/>
      <c r="UC44" s="20"/>
      <c r="UD44" s="21"/>
      <c r="UE44" s="21"/>
      <c r="UF44" s="22"/>
      <c r="UH44" s="2"/>
      <c r="UI44" s="2"/>
      <c r="UJ44" s="20"/>
      <c r="UK44" s="21"/>
      <c r="UL44" s="21"/>
      <c r="UM44" s="22"/>
      <c r="UO44" s="2"/>
      <c r="UP44" s="2"/>
      <c r="UQ44" s="20"/>
      <c r="UR44" s="21"/>
      <c r="US44" s="21"/>
      <c r="UT44" s="22"/>
      <c r="UV44" s="2"/>
      <c r="UW44" s="2"/>
      <c r="UX44" s="20"/>
      <c r="UY44" s="21"/>
      <c r="UZ44" s="21"/>
      <c r="VA44" s="22"/>
      <c r="VC44" s="2"/>
      <c r="VD44" s="2"/>
      <c r="VE44" s="20"/>
      <c r="VF44" s="21"/>
      <c r="VG44" s="21"/>
      <c r="VH44" s="22"/>
      <c r="VJ44" s="366"/>
      <c r="VK44" s="2"/>
      <c r="VL44" s="20"/>
      <c r="VM44" s="666"/>
      <c r="VN44" s="21"/>
      <c r="VO44" s="22"/>
      <c r="VQ44" s="2"/>
      <c r="VR44" s="2"/>
      <c r="VS44" s="20"/>
      <c r="VT44" s="21"/>
      <c r="VU44" s="21"/>
      <c r="VV44" s="22"/>
      <c r="VZ44" s="20"/>
      <c r="WA44" s="21"/>
      <c r="WB44" s="21"/>
      <c r="WC44" s="22"/>
      <c r="WE44" s="2"/>
      <c r="WF44" s="2"/>
      <c r="WG44" s="20"/>
      <c r="WH44" s="21"/>
      <c r="WI44" s="21"/>
      <c r="WJ44" s="22"/>
      <c r="WL44" s="2"/>
      <c r="WM44" s="2"/>
      <c r="WN44" s="20"/>
      <c r="WO44" s="21"/>
      <c r="WP44" s="21"/>
      <c r="WQ44" s="22"/>
      <c r="WS44" s="2"/>
      <c r="WT44" s="2"/>
      <c r="WU44" s="20"/>
      <c r="WV44" s="21"/>
      <c r="WW44" s="21"/>
      <c r="WX44" s="22"/>
      <c r="WZ44" s="2"/>
      <c r="XA44" s="2"/>
      <c r="XB44" s="20"/>
      <c r="XC44" s="21"/>
      <c r="XD44" s="21"/>
      <c r="XE44" s="22"/>
      <c r="XG44" s="2"/>
      <c r="XH44" s="2"/>
      <c r="XI44" s="20"/>
      <c r="XJ44" s="21"/>
      <c r="XK44" s="21"/>
      <c r="XL44" s="22"/>
      <c r="XN44" s="2"/>
      <c r="XO44" s="2"/>
      <c r="XP44" s="20"/>
      <c r="XQ44" s="21"/>
      <c r="XR44" s="21"/>
      <c r="XS44" s="22"/>
      <c r="XU44" s="2"/>
      <c r="XV44" s="2"/>
      <c r="XW44" s="20"/>
      <c r="XX44" s="21"/>
      <c r="XY44" s="21"/>
      <c r="XZ44" s="22"/>
      <c r="YB44" s="577"/>
      <c r="YC44" s="2"/>
      <c r="YD44" s="20"/>
      <c r="YE44" s="578"/>
      <c r="YF44" s="21"/>
      <c r="YG44" s="22"/>
      <c r="YI44" s="577"/>
      <c r="YK44" s="20"/>
      <c r="YL44" s="666"/>
      <c r="YM44" s="21"/>
      <c r="YN44" s="22"/>
      <c r="YP44" s="366"/>
      <c r="YQ44" s="2"/>
      <c r="YR44" s="20"/>
      <c r="YS44" s="578"/>
      <c r="YT44" s="21"/>
      <c r="YU44" s="22"/>
      <c r="YW44" s="2"/>
      <c r="YX44" s="2"/>
      <c r="YY44" s="20"/>
      <c r="YZ44" s="21"/>
      <c r="ZA44" s="21"/>
      <c r="ZB44" s="22"/>
      <c r="ZD44" s="2"/>
      <c r="ZE44" s="2"/>
      <c r="ZF44" s="20"/>
      <c r="ZG44" s="21"/>
      <c r="ZH44" s="21"/>
      <c r="ZI44" s="22"/>
      <c r="ZK44" s="793"/>
      <c r="ZL44" s="793"/>
      <c r="ZM44" s="1040"/>
      <c r="ZN44" s="1041"/>
      <c r="ZO44" s="1041"/>
      <c r="ZP44" s="1042"/>
      <c r="ZR44" s="2"/>
      <c r="ZS44" s="2"/>
      <c r="ZT44" s="20"/>
      <c r="ZU44" s="21"/>
      <c r="ZV44" s="21"/>
      <c r="ZW44" s="22"/>
      <c r="ZY44" s="2"/>
      <c r="ZZ44" s="2"/>
      <c r="AAA44" s="20"/>
      <c r="AAB44" s="21"/>
      <c r="AAC44" s="21"/>
      <c r="AAD44" s="22"/>
      <c r="AAF44" s="2"/>
      <c r="AAG44" s="2"/>
      <c r="AAH44" s="20"/>
      <c r="AAI44" s="21"/>
      <c r="AAJ44" s="21"/>
      <c r="AAK44" s="22"/>
      <c r="AAM44" s="368"/>
      <c r="AAN44" s="27"/>
      <c r="AAO44" s="1045"/>
      <c r="AAP44" s="540"/>
      <c r="AAQ44" s="18"/>
      <c r="AAR44" s="19">
        <f t="shared" si="102"/>
        <v>55144.2</v>
      </c>
      <c r="AAT44" s="143">
        <v>41328</v>
      </c>
      <c r="AAU44" s="315" t="s">
        <v>2571</v>
      </c>
      <c r="AAV44" s="30">
        <v>2760</v>
      </c>
      <c r="AAW44" s="74"/>
      <c r="AAX44" s="30"/>
      <c r="AAY44" s="19">
        <f t="shared" si="103"/>
        <v>12427</v>
      </c>
      <c r="ABA44" s="2"/>
      <c r="ABB44" s="2"/>
      <c r="ABC44" s="20"/>
      <c r="ABD44" s="21"/>
      <c r="ABE44" s="21"/>
      <c r="ABF44" s="22"/>
      <c r="ABH44" s="2"/>
      <c r="ABI44" s="2"/>
      <c r="ABJ44" s="20"/>
      <c r="ABK44" s="21"/>
      <c r="ABL44" s="21"/>
      <c r="ABM44" s="22"/>
      <c r="ABO44" s="2"/>
      <c r="ABP44" s="2"/>
      <c r="ABQ44" s="20"/>
      <c r="ABR44" s="21"/>
      <c r="ABS44" s="21"/>
      <c r="ABT44" s="22"/>
      <c r="ABV44" s="2"/>
      <c r="ABW44" s="2"/>
      <c r="ABX44" s="20"/>
      <c r="ABY44" s="21"/>
      <c r="ABZ44" s="21"/>
      <c r="ACA44" s="22"/>
      <c r="ACC44" s="2"/>
      <c r="ACD44" s="2"/>
      <c r="ACE44" s="20"/>
      <c r="ACF44" s="21"/>
      <c r="ACG44" s="21"/>
      <c r="ACH44" s="22"/>
      <c r="ACJ44" s="2"/>
      <c r="ACK44" s="2"/>
      <c r="ACL44" s="20"/>
      <c r="ACM44" s="21"/>
      <c r="ACN44" s="21"/>
      <c r="ACO44" s="22"/>
      <c r="ACQ44" s="2"/>
      <c r="ACR44" s="2"/>
      <c r="ACS44" s="20"/>
      <c r="ACT44" s="21"/>
      <c r="ACU44" s="21"/>
      <c r="ACV44" s="22"/>
      <c r="ACX44" s="2"/>
      <c r="ACY44" s="2"/>
      <c r="ACZ44" s="20"/>
      <c r="ADA44" s="21"/>
      <c r="ADB44" s="21"/>
      <c r="ADC44" s="22"/>
      <c r="ADE44" s="2"/>
      <c r="ADF44" s="2"/>
      <c r="ADG44" s="20"/>
      <c r="ADH44" s="21"/>
      <c r="ADI44" s="21"/>
      <c r="ADJ44" s="22"/>
      <c r="ADL44" s="8">
        <v>41327</v>
      </c>
      <c r="ADM44" s="2" t="s">
        <v>2572</v>
      </c>
      <c r="ADN44" s="20">
        <v>1543.8</v>
      </c>
      <c r="ADO44" s="21"/>
      <c r="ADP44" s="21"/>
      <c r="ADQ44" s="22"/>
      <c r="ADS44" s="2"/>
      <c r="ADT44" s="2"/>
      <c r="ADU44" s="20"/>
      <c r="ADV44" s="21"/>
      <c r="ADW44" s="21"/>
      <c r="ADX44" s="22"/>
      <c r="ADZ44" s="2"/>
      <c r="AEA44" s="2"/>
      <c r="AEB44" s="20"/>
      <c r="AEC44" s="21"/>
      <c r="AED44" s="21"/>
      <c r="AEE44" s="22"/>
      <c r="AEG44" s="2"/>
      <c r="AEH44" s="2"/>
      <c r="AEI44" s="20"/>
      <c r="AEJ44" s="21"/>
      <c r="AEK44" s="21"/>
      <c r="AEL44" s="22"/>
      <c r="AEN44" s="2"/>
      <c r="AEO44" s="2"/>
      <c r="AEP44" s="20"/>
      <c r="AEQ44" s="21"/>
      <c r="AER44" s="21"/>
      <c r="AES44" s="22"/>
      <c r="AEU44" s="2"/>
      <c r="AEV44" s="2"/>
      <c r="AEW44" s="20"/>
      <c r="AEX44" s="21"/>
      <c r="AEY44" s="21"/>
      <c r="AEZ44" s="22"/>
      <c r="AFB44" s="2"/>
      <c r="AFC44" s="2"/>
      <c r="AFD44" s="20"/>
      <c r="AFE44" s="21"/>
      <c r="AFF44" s="21"/>
      <c r="AFG44" s="22"/>
      <c r="AFI44" s="2"/>
      <c r="AFJ44" s="2"/>
      <c r="AFK44" s="20"/>
      <c r="AFL44" s="21"/>
      <c r="AFM44" s="21"/>
      <c r="AFN44" s="22"/>
      <c r="AFP44" s="2"/>
      <c r="AFQ44" s="2"/>
      <c r="AFR44" s="20"/>
      <c r="AFS44" s="21"/>
      <c r="AFT44" s="21"/>
      <c r="AFU44" s="22"/>
      <c r="AFW44" s="2"/>
      <c r="AFX44" s="2"/>
      <c r="AFY44" s="20"/>
      <c r="AFZ44" s="21"/>
      <c r="AGA44" s="21"/>
      <c r="AGB44" s="19">
        <f t="shared" si="122"/>
        <v>0</v>
      </c>
      <c r="AGD44" s="2"/>
      <c r="AGE44" s="2"/>
      <c r="AGF44" s="20"/>
      <c r="AGG44" s="21"/>
      <c r="AGH44" s="21"/>
      <c r="AGI44" s="19">
        <f t="shared" si="123"/>
        <v>0</v>
      </c>
      <c r="AGK44" s="2"/>
      <c r="AGL44" s="2"/>
      <c r="AGM44" s="20"/>
      <c r="AGN44" s="21"/>
      <c r="AGO44" s="21"/>
      <c r="AGP44" s="19">
        <f t="shared" si="124"/>
        <v>805</v>
      </c>
      <c r="AGR44" s="2"/>
      <c r="AGS44" s="2"/>
      <c r="AGT44" s="20"/>
      <c r="AGU44" s="21"/>
      <c r="AGV44" s="21"/>
      <c r="AGW44" s="19">
        <f t="shared" si="125"/>
        <v>0</v>
      </c>
      <c r="AGY44" s="2"/>
      <c r="AGZ44" s="2"/>
      <c r="AHA44" s="20"/>
      <c r="AHB44" s="21"/>
      <c r="AHC44" s="21"/>
      <c r="AHD44" s="22"/>
      <c r="AHF44" s="2"/>
      <c r="AHG44" s="2"/>
      <c r="AHH44" s="20"/>
      <c r="AHI44" s="21"/>
      <c r="AHJ44" s="21"/>
      <c r="AHK44" s="22"/>
      <c r="AHM44" s="2"/>
      <c r="AHN44" s="2"/>
      <c r="AHO44" s="20"/>
      <c r="AHP44" s="21"/>
      <c r="AHQ44" s="21"/>
      <c r="AHR44" s="22"/>
      <c r="AHT44" s="2"/>
      <c r="AHU44" s="2"/>
      <c r="AHV44" s="20"/>
      <c r="AHW44" s="21"/>
      <c r="AHX44" s="21"/>
      <c r="AHY44" s="22"/>
      <c r="AIA44" s="2"/>
      <c r="AIB44" s="2"/>
      <c r="AIC44" s="20"/>
      <c r="AID44" s="21"/>
      <c r="AIE44" s="21"/>
      <c r="AIF44" s="22"/>
      <c r="AIH44" s="2"/>
      <c r="AII44" s="2"/>
      <c r="AIJ44" s="20"/>
      <c r="AIK44" s="21"/>
      <c r="AIL44" s="21"/>
      <c r="AIM44" s="22"/>
    </row>
    <row r="45" spans="1:923" ht="16.5" thickTop="1">
      <c r="A45" s="2"/>
      <c r="B45" s="2"/>
      <c r="H45" s="2"/>
      <c r="I45" s="2"/>
      <c r="P45" s="2"/>
      <c r="V45" s="2"/>
      <c r="W45" s="2"/>
      <c r="AC45" s="2"/>
      <c r="AD45" s="2"/>
      <c r="AJ45" s="8"/>
      <c r="AK45" s="2"/>
      <c r="AL45" s="30"/>
      <c r="AM45" s="74"/>
      <c r="AN45" s="3"/>
      <c r="AO45" s="19">
        <f t="shared" si="5"/>
        <v>14526.099999999999</v>
      </c>
      <c r="BL45" s="2"/>
      <c r="BM45" s="2"/>
      <c r="BS45" s="2"/>
      <c r="BT45" s="2"/>
      <c r="BZ45" s="8"/>
      <c r="CA45" s="39"/>
      <c r="CB45" s="30"/>
      <c r="CC45" s="572"/>
      <c r="CD45" s="30"/>
      <c r="CE45" s="19">
        <f t="shared" si="137"/>
        <v>0</v>
      </c>
      <c r="CG45" s="8"/>
      <c r="CH45" s="2"/>
      <c r="CI45" s="351"/>
      <c r="CJ45" s="1"/>
      <c r="CK45" s="30"/>
      <c r="CL45" s="45">
        <f t="shared" si="140"/>
        <v>0</v>
      </c>
      <c r="CN45" s="8"/>
      <c r="CO45" s="112"/>
      <c r="CP45" s="353"/>
      <c r="CQ45" s="1046"/>
      <c r="CR45" s="30"/>
      <c r="CS45" s="30"/>
      <c r="CT45" s="88"/>
      <c r="CU45" s="8"/>
      <c r="CV45" s="112"/>
      <c r="CW45" s="353"/>
      <c r="CX45" s="1046"/>
      <c r="CY45" s="30"/>
      <c r="CZ45" s="30"/>
      <c r="DA45" s="88"/>
      <c r="DB45" s="143"/>
      <c r="DC45" s="27"/>
      <c r="DD45" s="44"/>
      <c r="DE45" s="143"/>
      <c r="DF45" s="347"/>
      <c r="DG45" s="19">
        <f t="shared" si="136"/>
        <v>0</v>
      </c>
      <c r="DK45" s="17"/>
      <c r="DN45" s="19">
        <f t="shared" si="145"/>
        <v>0</v>
      </c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793"/>
      <c r="FU45" s="793"/>
      <c r="GA45" s="8"/>
      <c r="GB45" s="145"/>
      <c r="GC45" s="30"/>
      <c r="GD45" s="1047"/>
      <c r="GE45" s="30"/>
      <c r="GF45" s="19">
        <f t="shared" si="26"/>
        <v>0</v>
      </c>
      <c r="GH45" s="8"/>
      <c r="GI45" s="145"/>
      <c r="GJ45" s="30"/>
      <c r="GK45" s="1047"/>
      <c r="GL45" s="30"/>
      <c r="GM45" s="19">
        <f t="shared" si="27"/>
        <v>0</v>
      </c>
      <c r="GO45" s="8"/>
      <c r="GP45" s="145"/>
      <c r="GQ45" s="30"/>
      <c r="GR45" s="1047"/>
      <c r="GS45" s="30"/>
      <c r="GT45" s="19">
        <f t="shared" si="28"/>
        <v>0</v>
      </c>
      <c r="GV45" s="8"/>
      <c r="GW45" s="145"/>
      <c r="GX45" s="30"/>
      <c r="GY45" s="1047"/>
      <c r="GZ45" s="30"/>
      <c r="HA45" s="18"/>
      <c r="HC45" s="2"/>
      <c r="HD45" s="2"/>
      <c r="HJ45" s="2"/>
      <c r="HK45" s="2"/>
      <c r="HQ45" s="2"/>
      <c r="HR45" s="2"/>
      <c r="HX45" s="2"/>
      <c r="HY45" s="2"/>
      <c r="IE45" s="366"/>
      <c r="IF45" s="2"/>
      <c r="IL45" s="655"/>
      <c r="IM45" s="2"/>
      <c r="IT45" s="2"/>
      <c r="IZ45" s="2"/>
      <c r="JA45" s="2"/>
      <c r="JG45" s="2"/>
      <c r="JH45" s="2"/>
      <c r="JN45" s="2"/>
      <c r="JO45" s="2"/>
      <c r="JU45" s="2"/>
      <c r="JV45" s="2"/>
      <c r="KB45" s="8"/>
      <c r="KC45" s="39"/>
      <c r="KD45" s="30"/>
      <c r="KE45" s="418"/>
      <c r="KF45" s="30"/>
      <c r="KG45" s="19">
        <f t="shared" si="41"/>
        <v>0</v>
      </c>
      <c r="KI45" s="8"/>
      <c r="KJ45" s="39"/>
      <c r="KK45" s="30"/>
      <c r="KL45" s="418"/>
      <c r="KM45" s="30"/>
      <c r="KN45" s="19">
        <f t="shared" si="42"/>
        <v>669.5</v>
      </c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"/>
      <c r="MU45" s="2"/>
      <c r="NA45" s="2"/>
      <c r="NB45" s="2"/>
      <c r="NH45" s="366"/>
      <c r="NI45" s="2"/>
      <c r="NO45" s="577"/>
      <c r="NP45" s="2"/>
      <c r="NV45" s="2"/>
      <c r="NW45" s="2"/>
      <c r="OC45" s="2"/>
      <c r="OD45" s="2"/>
      <c r="OJ45" s="2"/>
      <c r="OK45" s="2"/>
      <c r="OQ45" s="2"/>
      <c r="OR45" s="2"/>
      <c r="OX45" s="2"/>
      <c r="OY45" s="2"/>
      <c r="PE45" s="8"/>
      <c r="PF45" s="145"/>
      <c r="PG45" s="351"/>
      <c r="PH45" s="8"/>
      <c r="PI45" s="30"/>
      <c r="PJ45" s="45">
        <f t="shared" si="60"/>
        <v>0</v>
      </c>
      <c r="PN45" s="1010"/>
      <c r="PO45" s="1048"/>
      <c r="PP45" s="3"/>
      <c r="PQ45" s="45">
        <f t="shared" si="61"/>
        <v>22956.84</v>
      </c>
      <c r="PS45" s="2"/>
      <c r="PT45" s="2"/>
      <c r="PZ45" s="577"/>
      <c r="QA45" s="2"/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8"/>
      <c r="RX45" s="2"/>
      <c r="RY45" s="30"/>
      <c r="RZ45" s="572"/>
      <c r="SA45" s="30"/>
      <c r="SB45" s="19">
        <f t="shared" si="70"/>
        <v>0</v>
      </c>
      <c r="SD45" s="366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2"/>
      <c r="UP45" s="2"/>
      <c r="UV45" s="2"/>
      <c r="UW45" s="2"/>
      <c r="VC45" s="2"/>
      <c r="VD45" s="2"/>
      <c r="VJ45" s="366"/>
      <c r="VK45" s="2"/>
      <c r="VQ45" s="2"/>
      <c r="VR45" s="2"/>
      <c r="WE45" s="2"/>
      <c r="WF45" s="2"/>
      <c r="WL45" s="2"/>
      <c r="WM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577"/>
      <c r="YC45" s="2"/>
      <c r="YI45" s="577"/>
      <c r="YP45" s="366"/>
      <c r="YQ45" s="2"/>
      <c r="YW45" s="2"/>
      <c r="YX45" s="2"/>
      <c r="ZD45" s="2"/>
      <c r="ZE45" s="2"/>
      <c r="ZK45" s="793"/>
      <c r="ZL45" s="793"/>
      <c r="ZR45" s="2"/>
      <c r="ZS45" s="2"/>
      <c r="ZY45" s="2"/>
      <c r="ZZ45" s="2"/>
      <c r="AAF45" s="2"/>
      <c r="AAG45" s="2"/>
      <c r="AAM45" s="368"/>
      <c r="AAN45" s="27"/>
      <c r="AAO45" s="1045"/>
      <c r="AAP45" s="540"/>
      <c r="AAQ45" s="30"/>
      <c r="AAR45" s="19">
        <f t="shared" si="102"/>
        <v>55144.2</v>
      </c>
      <c r="AAT45" s="143">
        <v>41329</v>
      </c>
      <c r="AAU45" s="315" t="s">
        <v>2573</v>
      </c>
      <c r="AAV45" s="30">
        <v>2760</v>
      </c>
      <c r="AAW45" s="74"/>
      <c r="AAX45" s="30"/>
      <c r="AAY45" s="19">
        <f t="shared" si="103"/>
        <v>15187</v>
      </c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8">
        <v>41327</v>
      </c>
      <c r="ADM45" s="112" t="s">
        <v>2574</v>
      </c>
      <c r="ADN45" s="192">
        <v>112.28</v>
      </c>
      <c r="ADO45" s="88"/>
      <c r="ADP45" s="88"/>
      <c r="ADQ45" s="316"/>
      <c r="ADR45" s="88"/>
      <c r="ADS45" s="2"/>
      <c r="ADT45" s="2"/>
      <c r="ADZ45" s="2"/>
      <c r="AEA45" s="2"/>
      <c r="AEG45" s="2"/>
      <c r="AEH45" s="2"/>
      <c r="AEN45" s="2"/>
      <c r="AEO45" s="2"/>
      <c r="AEU45" s="2"/>
      <c r="AEV45" s="2"/>
      <c r="AFB45" s="2"/>
      <c r="AFC45" s="2"/>
      <c r="AFI45" s="2"/>
      <c r="AFJ45" s="2"/>
      <c r="AFP45" s="2"/>
      <c r="AFQ45" s="2"/>
      <c r="AFW45" s="2"/>
      <c r="AFX45" s="2"/>
      <c r="AGD45" s="2"/>
      <c r="AGE45" s="2"/>
      <c r="AGK45" s="2"/>
      <c r="AGL45" s="2"/>
      <c r="AGR45" s="2"/>
      <c r="AGS45" s="2"/>
      <c r="AHT45" s="2"/>
      <c r="AHU45" s="2"/>
      <c r="AIA45" s="2"/>
      <c r="AIB45" s="2"/>
    </row>
    <row r="46" spans="1:923" ht="15.75">
      <c r="P46" s="2"/>
      <c r="V46" s="2"/>
      <c r="W46" s="2"/>
      <c r="AC46" s="2"/>
      <c r="AD46" s="2"/>
      <c r="AJ46" s="2"/>
      <c r="AK46" s="2"/>
      <c r="AN46" s="3"/>
      <c r="AO46" s="19">
        <f t="shared" si="5"/>
        <v>14526.099999999999</v>
      </c>
      <c r="BZ46" s="8"/>
      <c r="CA46" s="39"/>
      <c r="CB46" s="30"/>
      <c r="CC46" s="572"/>
      <c r="CD46" s="30"/>
      <c r="CE46" s="19">
        <f t="shared" si="137"/>
        <v>0</v>
      </c>
      <c r="CG46" s="8"/>
      <c r="CH46" s="2"/>
      <c r="CI46" s="351"/>
      <c r="CJ46" s="1"/>
      <c r="CK46" s="30"/>
      <c r="CL46" s="45">
        <f t="shared" si="140"/>
        <v>0</v>
      </c>
      <c r="CN46" s="8"/>
      <c r="CO46" s="112"/>
      <c r="CP46" s="353"/>
      <c r="CQ46" s="1046"/>
      <c r="CR46" s="30"/>
      <c r="CS46" s="30"/>
      <c r="CT46" s="88"/>
      <c r="CU46" s="8"/>
      <c r="CV46" s="112"/>
      <c r="CW46" s="353"/>
      <c r="CX46" s="1046"/>
      <c r="CY46" s="30"/>
      <c r="CZ46" s="30"/>
      <c r="DA46" s="88"/>
      <c r="DB46" s="143"/>
      <c r="DC46" s="27"/>
      <c r="DD46" s="44"/>
      <c r="DE46" s="143"/>
      <c r="DF46" s="347"/>
      <c r="DG46" s="19">
        <f t="shared" si="136"/>
        <v>0</v>
      </c>
      <c r="DI46" s="1"/>
      <c r="DJ46" s="37"/>
      <c r="DK46" s="17"/>
      <c r="DN46" s="19">
        <f t="shared" si="145"/>
        <v>0</v>
      </c>
      <c r="DP46" s="2"/>
      <c r="DQ46" s="2"/>
      <c r="DW46" s="2"/>
      <c r="DX46" s="2"/>
      <c r="ED46" s="2"/>
      <c r="EE46" s="2"/>
      <c r="EK46" s="2"/>
      <c r="EL46" s="2"/>
      <c r="GA46" s="8"/>
      <c r="GB46" s="245"/>
      <c r="GC46" s="30"/>
      <c r="GD46" s="1047"/>
      <c r="GE46" s="30"/>
      <c r="GF46" s="19">
        <f t="shared" si="26"/>
        <v>0</v>
      </c>
      <c r="GH46" s="8"/>
      <c r="GI46" s="245"/>
      <c r="GJ46" s="30"/>
      <c r="GK46" s="1047"/>
      <c r="GL46" s="30"/>
      <c r="GM46" s="19">
        <f t="shared" si="27"/>
        <v>0</v>
      </c>
      <c r="GO46" s="8"/>
      <c r="GP46" s="245"/>
      <c r="GQ46" s="30"/>
      <c r="GR46" s="1047"/>
      <c r="GS46" s="30"/>
      <c r="GT46" s="19">
        <f t="shared" si="28"/>
        <v>0</v>
      </c>
      <c r="GV46" s="8"/>
      <c r="GW46" s="245"/>
      <c r="GX46" s="30"/>
      <c r="GY46" s="1047"/>
      <c r="GZ46" s="30"/>
      <c r="HA46" s="18"/>
      <c r="IT46" s="2"/>
      <c r="IZ46" s="2"/>
      <c r="JA46" s="2"/>
      <c r="JG46" s="2"/>
      <c r="JH46" s="2"/>
      <c r="KB46" s="8"/>
      <c r="KC46" s="39"/>
      <c r="KD46" s="30"/>
      <c r="KE46" s="418"/>
      <c r="KF46" s="30"/>
      <c r="KG46" s="19">
        <f t="shared" si="41"/>
        <v>0</v>
      </c>
      <c r="KI46" s="8"/>
      <c r="KJ46" s="39"/>
      <c r="KK46" s="30"/>
      <c r="KL46" s="418"/>
      <c r="KM46" s="30"/>
      <c r="KN46" s="19">
        <f t="shared" si="42"/>
        <v>669.5</v>
      </c>
      <c r="NO46" s="577"/>
      <c r="NP46" s="2"/>
      <c r="NV46" s="2"/>
      <c r="NW46" s="2"/>
      <c r="PE46" s="8"/>
      <c r="PF46" s="145"/>
      <c r="PG46" s="351"/>
      <c r="PH46" s="8"/>
      <c r="PI46" s="30"/>
      <c r="PJ46" s="45">
        <f t="shared" si="60"/>
        <v>0</v>
      </c>
      <c r="PN46" s="1010"/>
      <c r="PO46" s="1048"/>
      <c r="PP46" s="3"/>
      <c r="PQ46" s="45">
        <f t="shared" si="61"/>
        <v>22956.84</v>
      </c>
      <c r="RZ46" s="572"/>
      <c r="SB46" s="19">
        <f t="shared" si="70"/>
        <v>0</v>
      </c>
      <c r="SK46" s="2"/>
      <c r="SL46" s="2"/>
      <c r="SR46" s="2"/>
      <c r="SS46" s="2"/>
      <c r="SY46" s="2"/>
      <c r="SZ46" s="2"/>
      <c r="TM46" s="2"/>
      <c r="TN46" s="2"/>
      <c r="TT46" s="2"/>
      <c r="TU46" s="2"/>
      <c r="UV46" s="2"/>
      <c r="UW46" s="2"/>
      <c r="VC46" s="2"/>
      <c r="VD46" s="2"/>
      <c r="VJ46" s="366"/>
      <c r="VK46" s="2"/>
      <c r="VQ46" s="2"/>
      <c r="VR46" s="2"/>
      <c r="VX46" s="771"/>
      <c r="VY46" s="771"/>
      <c r="WS46" s="2"/>
      <c r="WT46" s="2"/>
      <c r="WZ46" s="2"/>
      <c r="XA46" s="2"/>
      <c r="XG46" s="2"/>
      <c r="YB46" s="577"/>
      <c r="YC46" s="2"/>
      <c r="YI46" s="577"/>
      <c r="AAM46" s="366"/>
      <c r="AAN46" s="2"/>
      <c r="AAO46" s="337"/>
      <c r="AAR46" s="19">
        <f t="shared" si="102"/>
        <v>55144.2</v>
      </c>
      <c r="AAT46" s="53"/>
      <c r="AAU46" s="315"/>
      <c r="AAV46" s="30"/>
      <c r="AAW46" s="74"/>
      <c r="AAX46" s="30"/>
      <c r="AAY46" s="19">
        <f t="shared" si="103"/>
        <v>15187</v>
      </c>
      <c r="ABA46" s="2"/>
      <c r="ABB46" s="2"/>
      <c r="ACJ46" s="2"/>
      <c r="ACK46" s="2"/>
      <c r="ACQ46" s="2"/>
      <c r="ACR46" s="2"/>
      <c r="ACX46" s="2"/>
      <c r="ACY46" s="2"/>
      <c r="ADL46" s="1">
        <v>41333</v>
      </c>
      <c r="ADM46" s="37" t="s">
        <v>2575</v>
      </c>
      <c r="ADN46" s="192">
        <v>1797.84</v>
      </c>
      <c r="ADO46" s="88"/>
      <c r="ADP46" s="88"/>
      <c r="ADQ46" s="316"/>
      <c r="ADR46" s="88"/>
      <c r="AEG46" s="2"/>
      <c r="AEH46" s="2"/>
    </row>
    <row r="47" spans="1:923" ht="15.75">
      <c r="AJ47" s="8"/>
      <c r="AK47" s="37"/>
      <c r="AL47" s="30"/>
      <c r="AM47" s="1"/>
      <c r="AN47" s="3"/>
      <c r="AO47" s="19">
        <f t="shared" si="5"/>
        <v>14526.099999999999</v>
      </c>
      <c r="BZ47" s="8"/>
      <c r="CA47" s="39"/>
      <c r="CB47" s="30"/>
      <c r="CC47" s="572"/>
      <c r="CD47" s="30"/>
      <c r="CE47" s="19">
        <f t="shared" si="137"/>
        <v>0</v>
      </c>
      <c r="CG47" s="8"/>
      <c r="CH47" s="2"/>
      <c r="CI47" s="351"/>
      <c r="CJ47" s="1"/>
      <c r="CK47" s="30"/>
      <c r="CL47" s="45">
        <f t="shared" si="140"/>
        <v>0</v>
      </c>
      <c r="CN47" s="8"/>
      <c r="CO47" s="112"/>
      <c r="CP47" s="353"/>
      <c r="CQ47" s="1046"/>
      <c r="CR47" s="30"/>
      <c r="CS47" s="30"/>
      <c r="CT47" s="88"/>
      <c r="CU47" s="88"/>
      <c r="CV47" s="88"/>
      <c r="CW47" s="88"/>
      <c r="CX47" s="88"/>
      <c r="CY47" s="88"/>
      <c r="CZ47" s="88"/>
      <c r="DA47" s="88"/>
      <c r="DB47" s="143"/>
      <c r="DC47" s="27"/>
      <c r="DD47" s="44"/>
      <c r="DE47" s="143"/>
      <c r="DF47" s="347"/>
      <c r="DG47" s="19">
        <f t="shared" si="136"/>
        <v>0</v>
      </c>
      <c r="DI47" s="1"/>
      <c r="DJ47" s="37"/>
      <c r="DK47" s="17"/>
      <c r="DN47" s="19">
        <f t="shared" si="145"/>
        <v>0</v>
      </c>
      <c r="GA47" s="1"/>
      <c r="GB47" s="245"/>
      <c r="GC47" s="30"/>
      <c r="GD47" s="1047"/>
      <c r="GE47" s="30"/>
      <c r="GF47" s="19">
        <f t="shared" si="26"/>
        <v>0</v>
      </c>
      <c r="GH47" s="1"/>
      <c r="GI47" s="245"/>
      <c r="GJ47" s="30"/>
      <c r="GK47" s="1047"/>
      <c r="GL47" s="30"/>
      <c r="GM47" s="19">
        <f t="shared" si="27"/>
        <v>0</v>
      </c>
      <c r="GO47" s="1"/>
      <c r="GP47" s="245"/>
      <c r="GQ47" s="30"/>
      <c r="GR47" s="1047"/>
      <c r="GS47" s="30"/>
      <c r="GT47" s="19">
        <f t="shared" si="28"/>
        <v>0</v>
      </c>
      <c r="GV47" s="1"/>
      <c r="GW47" s="245"/>
      <c r="GX47" s="30"/>
      <c r="GY47" s="1047"/>
      <c r="GZ47" s="30"/>
      <c r="HA47" s="18"/>
      <c r="KB47" s="8"/>
      <c r="KC47" s="39"/>
      <c r="KD47" s="30"/>
      <c r="KE47" s="418"/>
      <c r="KF47" s="30"/>
      <c r="KG47" s="19">
        <f t="shared" si="41"/>
        <v>0</v>
      </c>
      <c r="KI47" s="8"/>
      <c r="KJ47" s="39"/>
      <c r="KK47" s="30"/>
      <c r="KL47" s="418"/>
      <c r="KM47" s="30"/>
      <c r="KN47" s="19">
        <f t="shared" si="42"/>
        <v>669.5</v>
      </c>
      <c r="PE47" s="8"/>
      <c r="PF47" s="145"/>
      <c r="PG47" s="351"/>
      <c r="PH47" s="8"/>
      <c r="PI47" s="30"/>
      <c r="PJ47" s="45">
        <f t="shared" si="60"/>
        <v>0</v>
      </c>
      <c r="PN47" s="1010"/>
      <c r="PO47" s="1049"/>
      <c r="PP47" s="98"/>
      <c r="PQ47" s="45">
        <f t="shared" si="61"/>
        <v>22956.84</v>
      </c>
      <c r="RZ47" s="572"/>
      <c r="SB47" s="19">
        <f t="shared" si="70"/>
        <v>0</v>
      </c>
      <c r="UV47" s="2"/>
      <c r="UW47" s="2"/>
      <c r="VX47" s="771"/>
      <c r="VY47" s="771"/>
      <c r="XG47" s="2"/>
      <c r="AAM47" s="366"/>
      <c r="AAN47" s="2"/>
      <c r="AAO47" s="351"/>
      <c r="AAQ47" s="337"/>
      <c r="AAR47" s="19">
        <f t="shared" si="102"/>
        <v>55144.2</v>
      </c>
      <c r="AAT47" s="53">
        <v>41330</v>
      </c>
      <c r="AAU47" s="315" t="s">
        <v>2576</v>
      </c>
      <c r="AAV47" s="30">
        <v>1380</v>
      </c>
      <c r="AAW47" s="54"/>
      <c r="AAX47" s="30"/>
      <c r="AAY47" s="19">
        <f t="shared" si="103"/>
        <v>16567</v>
      </c>
      <c r="ADM47" s="316"/>
      <c r="ADN47" s="88"/>
      <c r="ADQ47" s="316"/>
    </row>
    <row r="48" spans="1:923" ht="15.75">
      <c r="AJ48" s="2"/>
      <c r="AK48" s="2"/>
      <c r="AN48" s="3"/>
      <c r="AO48" s="19">
        <f t="shared" si="5"/>
        <v>14526.099999999999</v>
      </c>
      <c r="BZ48" s="8"/>
      <c r="CA48" s="39"/>
      <c r="CB48" s="30"/>
      <c r="CC48" s="572"/>
      <c r="CD48" s="30"/>
      <c r="CE48" s="19">
        <f t="shared" si="137"/>
        <v>0</v>
      </c>
      <c r="CI48" s="351"/>
      <c r="CL48" s="45">
        <f t="shared" si="140"/>
        <v>0</v>
      </c>
      <c r="CO48" s="88"/>
      <c r="CP48" s="353"/>
      <c r="CQ48" s="88"/>
      <c r="CR48" s="88"/>
      <c r="CS48" s="30"/>
      <c r="CT48" s="88"/>
      <c r="CU48" s="88"/>
      <c r="CV48" s="88"/>
      <c r="CW48" s="88"/>
      <c r="CX48" s="88"/>
      <c r="CY48" s="88"/>
      <c r="CZ48" s="88"/>
      <c r="DA48" s="88"/>
      <c r="DB48" s="27"/>
      <c r="DC48" s="40"/>
      <c r="DD48" s="40"/>
      <c r="DE48" s="143"/>
      <c r="DF48" s="347"/>
      <c r="DG48" s="19">
        <f t="shared" si="136"/>
        <v>0</v>
      </c>
      <c r="DI48" s="1050"/>
      <c r="DJ48" s="2"/>
      <c r="DK48" s="17"/>
      <c r="DN48" s="19">
        <f t="shared" si="145"/>
        <v>0</v>
      </c>
      <c r="GA48" s="1"/>
      <c r="GB48" s="245"/>
      <c r="GC48" s="30"/>
      <c r="GD48" s="1047"/>
      <c r="GE48" s="30"/>
      <c r="GF48" s="19">
        <f t="shared" si="26"/>
        <v>0</v>
      </c>
      <c r="GH48" s="1"/>
      <c r="GI48" s="245"/>
      <c r="GJ48" s="30"/>
      <c r="GK48" s="1047"/>
      <c r="GL48" s="30"/>
      <c r="GM48" s="19">
        <f t="shared" si="27"/>
        <v>0</v>
      </c>
      <c r="GO48" s="1"/>
      <c r="GP48" s="245"/>
      <c r="GQ48" s="30"/>
      <c r="GR48" s="1047"/>
      <c r="GS48" s="30"/>
      <c r="GT48" s="19">
        <f t="shared" si="28"/>
        <v>0</v>
      </c>
      <c r="GV48" s="1"/>
      <c r="GW48" s="245"/>
      <c r="GX48" s="30"/>
      <c r="GY48" s="1047"/>
      <c r="GZ48" s="30"/>
      <c r="HA48" s="18"/>
      <c r="KB48" s="8"/>
      <c r="KC48" s="2"/>
      <c r="KD48" s="17"/>
      <c r="KE48" s="418"/>
      <c r="KF48" s="30"/>
      <c r="KG48" s="19">
        <f t="shared" si="41"/>
        <v>0</v>
      </c>
      <c r="KI48" s="8"/>
      <c r="KJ48" s="2"/>
      <c r="KK48" s="17"/>
      <c r="KL48" s="418"/>
      <c r="KM48" s="30"/>
      <c r="KN48" s="19">
        <f t="shared" si="42"/>
        <v>669.5</v>
      </c>
      <c r="PE48" s="8"/>
      <c r="PF48" s="145"/>
      <c r="PG48" s="351"/>
      <c r="PJ48" s="45">
        <f t="shared" si="60"/>
        <v>0</v>
      </c>
      <c r="PN48" s="1010"/>
      <c r="PO48" s="1049"/>
      <c r="PP48" s="98"/>
      <c r="PQ48" s="45">
        <f t="shared" si="61"/>
        <v>22956.84</v>
      </c>
      <c r="RZ48" s="572"/>
      <c r="SB48" s="19">
        <f t="shared" si="70"/>
        <v>0</v>
      </c>
      <c r="UV48" s="2"/>
      <c r="UW48" s="2"/>
      <c r="VX48" s="771"/>
      <c r="VY48" s="771"/>
      <c r="XG48" s="2"/>
      <c r="AAN48" s="37"/>
      <c r="AAO48" s="337"/>
      <c r="AAQ48" s="337"/>
      <c r="AAR48" s="19">
        <f t="shared" si="102"/>
        <v>55144.2</v>
      </c>
      <c r="AAT48" s="143">
        <v>41331</v>
      </c>
      <c r="AAU48" s="315" t="s">
        <v>2577</v>
      </c>
      <c r="AAV48" s="30">
        <v>1380</v>
      </c>
      <c r="AAW48" s="54"/>
      <c r="AAX48" s="30"/>
      <c r="AAY48" s="19">
        <f t="shared" si="103"/>
        <v>17947</v>
      </c>
      <c r="ADM48" s="316"/>
      <c r="ADN48" s="88"/>
      <c r="ADQ48" s="316"/>
    </row>
    <row r="49" spans="2:797" ht="15.75">
      <c r="AJ49" s="2"/>
      <c r="AK49" s="2"/>
      <c r="AN49" s="3"/>
      <c r="AO49" s="19">
        <f t="shared" si="5"/>
        <v>14526.099999999999</v>
      </c>
      <c r="BZ49" s="8"/>
      <c r="CA49" s="39"/>
      <c r="CB49" s="30"/>
      <c r="CC49" s="572"/>
      <c r="CD49" s="30"/>
      <c r="CE49" s="19">
        <f t="shared" si="137"/>
        <v>0</v>
      </c>
      <c r="CI49" s="351"/>
      <c r="CL49" s="45">
        <f t="shared" si="140"/>
        <v>0</v>
      </c>
      <c r="CO49" s="88"/>
      <c r="CP49" s="353"/>
      <c r="CQ49" s="88"/>
      <c r="CR49" s="88"/>
      <c r="CS49" s="30"/>
      <c r="CT49" s="88"/>
      <c r="CU49" s="88"/>
      <c r="CV49" s="88"/>
      <c r="CW49" s="88"/>
      <c r="CX49" s="88"/>
      <c r="CY49" s="88"/>
      <c r="CZ49" s="88"/>
      <c r="DA49" s="88"/>
      <c r="DB49" s="27"/>
      <c r="DC49" s="40"/>
      <c r="DD49" s="40"/>
      <c r="DE49" s="143"/>
      <c r="DF49" s="347"/>
      <c r="DG49" s="19">
        <f t="shared" si="136"/>
        <v>0</v>
      </c>
      <c r="DI49" s="1050"/>
      <c r="DJ49" s="2"/>
      <c r="DK49" s="17"/>
      <c r="DN49" s="19">
        <f t="shared" si="145"/>
        <v>0</v>
      </c>
      <c r="GA49" s="1"/>
      <c r="GB49" s="987"/>
      <c r="GC49" s="30"/>
      <c r="GD49" s="1047"/>
      <c r="GE49" s="30"/>
      <c r="GF49" s="19">
        <f t="shared" si="26"/>
        <v>0</v>
      </c>
      <c r="GH49" s="1"/>
      <c r="GI49" s="987"/>
      <c r="GJ49" s="30"/>
      <c r="GK49" s="1047"/>
      <c r="GL49" s="30"/>
      <c r="GM49" s="19">
        <f t="shared" si="27"/>
        <v>0</v>
      </c>
      <c r="GO49" s="1"/>
      <c r="GP49" s="987"/>
      <c r="GQ49" s="30"/>
      <c r="GR49" s="1047"/>
      <c r="GS49" s="30"/>
      <c r="GT49" s="19">
        <f t="shared" si="28"/>
        <v>0</v>
      </c>
      <c r="GV49" s="1"/>
      <c r="GW49" s="987"/>
      <c r="GX49" s="30"/>
      <c r="GY49" s="1047"/>
      <c r="GZ49" s="30"/>
      <c r="HA49" s="18"/>
      <c r="KB49" s="143"/>
      <c r="KC49" s="27"/>
      <c r="KD49" s="25"/>
      <c r="KE49" s="418"/>
      <c r="KF49" s="30"/>
      <c r="KG49" s="19">
        <f t="shared" si="41"/>
        <v>0</v>
      </c>
      <c r="KI49" s="143"/>
      <c r="KJ49" s="27"/>
      <c r="KK49" s="25"/>
      <c r="KL49" s="418"/>
      <c r="KM49" s="30"/>
      <c r="KN49" s="19">
        <f t="shared" si="42"/>
        <v>669.5</v>
      </c>
      <c r="PE49" s="8"/>
      <c r="PF49" s="145"/>
      <c r="PG49" s="351"/>
      <c r="PH49" s="1"/>
      <c r="PI49" s="30"/>
      <c r="PJ49" s="45">
        <f t="shared" si="60"/>
        <v>0</v>
      </c>
      <c r="PN49" s="1010"/>
      <c r="PO49" s="1049"/>
      <c r="PP49" s="98"/>
      <c r="PQ49" s="45">
        <f t="shared" si="61"/>
        <v>22956.84</v>
      </c>
      <c r="RW49" s="88"/>
      <c r="RX49" s="88"/>
      <c r="RY49" s="88"/>
      <c r="RZ49" s="1020"/>
      <c r="SA49" s="88"/>
      <c r="SB49" s="19">
        <f t="shared" si="70"/>
        <v>0</v>
      </c>
      <c r="UV49" s="2"/>
      <c r="UW49" s="2"/>
      <c r="VX49" s="771"/>
      <c r="VY49" s="771"/>
      <c r="XG49" s="2"/>
      <c r="AAN49" s="37"/>
      <c r="AAO49" s="337"/>
      <c r="AAQ49" s="337"/>
      <c r="AAR49" s="19">
        <f t="shared" si="102"/>
        <v>55144.2</v>
      </c>
      <c r="AAT49" s="143">
        <v>41332</v>
      </c>
      <c r="AAU49" s="315" t="s">
        <v>2578</v>
      </c>
      <c r="AAV49" s="30">
        <v>1380</v>
      </c>
      <c r="AAW49" s="54"/>
      <c r="AAX49" s="30"/>
      <c r="AAY49" s="19">
        <f t="shared" si="103"/>
        <v>19327</v>
      </c>
      <c r="ADM49" s="316"/>
      <c r="ADN49" s="88"/>
      <c r="ADQ49" s="316"/>
    </row>
    <row r="50" spans="2:797" ht="16.5" thickBot="1">
      <c r="B50" s="88" t="s">
        <v>2579</v>
      </c>
      <c r="M50" s="40"/>
      <c r="AJ50" s="2"/>
      <c r="AK50" s="2"/>
      <c r="AN50" s="3"/>
      <c r="AO50" s="19">
        <f t="shared" si="5"/>
        <v>14526.099999999999</v>
      </c>
      <c r="BZ50" s="8"/>
      <c r="CA50" s="39"/>
      <c r="CB50" s="30"/>
      <c r="CC50" s="572"/>
      <c r="CD50" s="30"/>
      <c r="CE50" s="19">
        <f t="shared" si="137"/>
        <v>0</v>
      </c>
      <c r="CI50" s="351"/>
      <c r="CL50" s="45">
        <f t="shared" si="140"/>
        <v>0</v>
      </c>
      <c r="CO50" s="88"/>
      <c r="CP50" s="353"/>
      <c r="CQ50" s="88"/>
      <c r="CR50" s="88"/>
      <c r="CS50" s="30"/>
      <c r="CT50" s="88"/>
      <c r="CU50" s="88"/>
      <c r="CV50" s="88"/>
      <c r="CW50" s="88"/>
      <c r="CX50" s="88"/>
      <c r="CY50" s="88"/>
      <c r="CZ50" s="88"/>
      <c r="DA50" s="88"/>
      <c r="DB50" s="27"/>
      <c r="DC50" s="40"/>
      <c r="DD50" s="40"/>
      <c r="DE50" s="143"/>
      <c r="DF50" s="347"/>
      <c r="DG50" s="19">
        <f t="shared" si="136"/>
        <v>0</v>
      </c>
      <c r="DI50" s="1050"/>
      <c r="DJ50" s="241"/>
      <c r="DK50" s="20"/>
      <c r="DL50" s="296"/>
      <c r="DM50" s="296"/>
      <c r="DN50" s="22">
        <f t="shared" si="145"/>
        <v>0</v>
      </c>
      <c r="GA50" s="1"/>
      <c r="GB50" s="987"/>
      <c r="GC50" s="30"/>
      <c r="GD50" s="1047"/>
      <c r="GE50" s="30"/>
      <c r="GF50" s="19">
        <f t="shared" si="26"/>
        <v>0</v>
      </c>
      <c r="GH50" s="1"/>
      <c r="GI50" s="987"/>
      <c r="GJ50" s="30"/>
      <c r="GK50" s="1047"/>
      <c r="GL50" s="30"/>
      <c r="GM50" s="19">
        <f t="shared" si="27"/>
        <v>0</v>
      </c>
      <c r="GO50" s="1"/>
      <c r="GP50" s="987"/>
      <c r="GQ50" s="30"/>
      <c r="GR50" s="1047"/>
      <c r="GS50" s="30"/>
      <c r="GT50" s="19">
        <f t="shared" si="28"/>
        <v>0</v>
      </c>
      <c r="GV50" s="1"/>
      <c r="GW50" s="987"/>
      <c r="GX50" s="30"/>
      <c r="GY50" s="1047"/>
      <c r="GZ50" s="30"/>
      <c r="HA50" s="18"/>
      <c r="KB50" s="8"/>
      <c r="KC50" s="39"/>
      <c r="KD50" s="25"/>
      <c r="KE50" s="418"/>
      <c r="KF50" s="30"/>
      <c r="KG50" s="19">
        <f t="shared" si="41"/>
        <v>0</v>
      </c>
      <c r="KI50" s="8"/>
      <c r="KJ50" s="39"/>
      <c r="KK50" s="25"/>
      <c r="KL50" s="418"/>
      <c r="KM50" s="30"/>
      <c r="KN50" s="19">
        <f t="shared" si="42"/>
        <v>669.5</v>
      </c>
      <c r="PE50" s="2"/>
      <c r="PF50" s="381"/>
      <c r="PG50" s="351"/>
      <c r="PJ50" s="45">
        <f t="shared" si="60"/>
        <v>0</v>
      </c>
      <c r="PN50" s="1010"/>
      <c r="PO50" s="1049"/>
      <c r="PP50" s="98"/>
      <c r="PQ50" s="45">
        <f t="shared" si="61"/>
        <v>22956.84</v>
      </c>
      <c r="RW50" s="296"/>
      <c r="RX50" s="296"/>
      <c r="RY50" s="296"/>
      <c r="RZ50" s="296"/>
      <c r="SA50" s="296"/>
      <c r="SB50" s="22">
        <f t="shared" si="70"/>
        <v>0</v>
      </c>
      <c r="XG50" s="2"/>
      <c r="AAN50" s="37"/>
      <c r="AAO50" s="337"/>
      <c r="AAQ50" s="337"/>
      <c r="AAR50" s="19">
        <f t="shared" si="102"/>
        <v>55144.2</v>
      </c>
      <c r="AAT50" s="143">
        <v>41333</v>
      </c>
      <c r="AAU50" s="315" t="s">
        <v>2580</v>
      </c>
      <c r="AAV50" s="30">
        <v>2760</v>
      </c>
      <c r="AAW50" s="54"/>
      <c r="AAX50" s="30"/>
      <c r="AAY50" s="19">
        <f t="shared" si="103"/>
        <v>22087</v>
      </c>
      <c r="ADM50" s="316"/>
      <c r="ADN50" s="88"/>
      <c r="ADQ50" s="316"/>
    </row>
    <row r="51" spans="2:797" ht="16.5" thickTop="1">
      <c r="B51" s="158" t="s">
        <v>22</v>
      </c>
      <c r="M51" s="40"/>
      <c r="O51" s="373"/>
      <c r="AJ51" s="2"/>
      <c r="AK51" s="2"/>
      <c r="AN51" s="3"/>
      <c r="AO51" s="19">
        <f t="shared" si="5"/>
        <v>14526.099999999999</v>
      </c>
      <c r="BZ51" s="8"/>
      <c r="CA51" s="39"/>
      <c r="CB51" s="30"/>
      <c r="CC51" s="572"/>
      <c r="CD51" s="30"/>
      <c r="CE51" s="19">
        <f t="shared" si="137"/>
        <v>0</v>
      </c>
      <c r="CI51" s="351"/>
      <c r="CL51" s="45">
        <f t="shared" si="140"/>
        <v>0</v>
      </c>
      <c r="CO51" s="88"/>
      <c r="CP51" s="353"/>
      <c r="CQ51" s="88"/>
      <c r="CR51" s="88"/>
      <c r="CS51" s="30"/>
      <c r="CT51" s="88"/>
      <c r="CU51" s="88"/>
      <c r="CV51" s="88"/>
      <c r="CW51" s="88"/>
      <c r="CX51" s="88"/>
      <c r="CY51" s="88"/>
      <c r="CZ51" s="88"/>
      <c r="DA51" s="88"/>
      <c r="DB51" s="27"/>
      <c r="DC51" s="40"/>
      <c r="DD51" s="40"/>
      <c r="DE51" s="143"/>
      <c r="DF51" s="347"/>
      <c r="DG51" s="19">
        <f t="shared" si="136"/>
        <v>0</v>
      </c>
      <c r="DI51" s="1050"/>
      <c r="DJ51" s="2"/>
      <c r="DK51" s="3"/>
      <c r="DN51" s="19"/>
      <c r="GD51" s="1047"/>
      <c r="GF51" s="19">
        <f t="shared" si="26"/>
        <v>0</v>
      </c>
      <c r="GK51" s="1047"/>
      <c r="GM51" s="19">
        <f t="shared" si="27"/>
        <v>0</v>
      </c>
      <c r="GR51" s="1047"/>
      <c r="GT51" s="19">
        <f t="shared" si="28"/>
        <v>0</v>
      </c>
      <c r="GY51" s="1047"/>
      <c r="HA51" s="18"/>
      <c r="KB51" s="8"/>
      <c r="KC51" s="39"/>
      <c r="KD51" s="25"/>
      <c r="KE51" s="418"/>
      <c r="KF51" s="30"/>
      <c r="KG51" s="19">
        <f t="shared" si="41"/>
        <v>0</v>
      </c>
      <c r="KI51" s="8"/>
      <c r="KJ51" s="39"/>
      <c r="KK51" s="25"/>
      <c r="KL51" s="418"/>
      <c r="KM51" s="30"/>
      <c r="KN51" s="19">
        <f t="shared" si="42"/>
        <v>669.5</v>
      </c>
      <c r="PE51" s="2"/>
      <c r="PF51" s="381"/>
      <c r="PG51" s="351"/>
      <c r="PJ51" s="45">
        <f t="shared" si="60"/>
        <v>0</v>
      </c>
      <c r="PN51" s="1010"/>
      <c r="PO51" s="1049"/>
      <c r="PP51" s="98"/>
      <c r="PQ51" s="45">
        <f t="shared" si="61"/>
        <v>22956.84</v>
      </c>
      <c r="WA51" s="1995"/>
      <c r="WB51" s="1995"/>
      <c r="XG51" s="2"/>
      <c r="AAM51" s="366"/>
      <c r="AAN51" s="2"/>
      <c r="AAO51" s="351"/>
      <c r="AAQ51" s="337"/>
      <c r="AAR51" s="19">
        <f t="shared" si="102"/>
        <v>55144.2</v>
      </c>
      <c r="AAT51" s="143"/>
      <c r="AAU51" s="315"/>
      <c r="AAV51" s="30"/>
      <c r="AAW51" s="54"/>
      <c r="AAX51" s="30"/>
      <c r="AAY51" s="19">
        <f t="shared" si="103"/>
        <v>22087</v>
      </c>
      <c r="ADM51" s="316"/>
      <c r="ADN51" s="88"/>
      <c r="ADQ51" s="316"/>
    </row>
    <row r="52" spans="2:797" ht="15.75">
      <c r="B52" s="88" t="s">
        <v>2581</v>
      </c>
      <c r="M52" s="40"/>
      <c r="AJ52" s="2"/>
      <c r="AK52" s="2"/>
      <c r="AN52" s="3"/>
      <c r="AO52" s="19">
        <f t="shared" si="5"/>
        <v>14526.099999999999</v>
      </c>
      <c r="BZ52" s="8"/>
      <c r="CA52" s="39"/>
      <c r="CB52" s="30"/>
      <c r="CC52" s="572"/>
      <c r="CD52" s="30"/>
      <c r="CE52" s="19">
        <f t="shared" si="137"/>
        <v>0</v>
      </c>
      <c r="CI52" s="351"/>
      <c r="CL52" s="45">
        <f t="shared" si="140"/>
        <v>0</v>
      </c>
      <c r="CO52" s="88"/>
      <c r="CP52" s="353"/>
      <c r="CQ52" s="88"/>
      <c r="CR52" s="88"/>
      <c r="CS52" s="30"/>
      <c r="CT52" s="88"/>
      <c r="CU52" s="88"/>
      <c r="CV52" s="88"/>
      <c r="CW52" s="88"/>
      <c r="CX52" s="88"/>
      <c r="CY52" s="88"/>
      <c r="CZ52" s="88"/>
      <c r="DA52" s="88"/>
      <c r="DB52" s="27"/>
      <c r="DC52" s="40"/>
      <c r="DD52" s="40"/>
      <c r="DE52" s="143"/>
      <c r="DF52" s="347"/>
      <c r="DG52" s="19">
        <f t="shared" si="136"/>
        <v>0</v>
      </c>
      <c r="DI52" s="1051"/>
      <c r="DJ52" s="2"/>
      <c r="DK52" s="3"/>
      <c r="DN52" s="18"/>
      <c r="GD52" s="1047"/>
      <c r="GF52" s="19">
        <f t="shared" si="26"/>
        <v>0</v>
      </c>
      <c r="GK52" s="1047"/>
      <c r="GM52" s="19">
        <f t="shared" si="27"/>
        <v>0</v>
      </c>
      <c r="GR52" s="1047"/>
      <c r="GT52" s="19">
        <f t="shared" si="28"/>
        <v>0</v>
      </c>
      <c r="GY52" s="1047"/>
      <c r="HA52" s="18"/>
      <c r="KB52" s="8"/>
      <c r="KC52" s="39"/>
      <c r="KD52" s="25"/>
      <c r="KE52" s="418"/>
      <c r="KF52" s="30"/>
      <c r="KG52" s="19">
        <f t="shared" si="41"/>
        <v>0</v>
      </c>
      <c r="KI52" s="8"/>
      <c r="KJ52" s="39"/>
      <c r="KK52" s="25"/>
      <c r="KL52" s="418"/>
      <c r="KM52" s="30"/>
      <c r="KN52" s="19">
        <f t="shared" si="42"/>
        <v>669.5</v>
      </c>
      <c r="PE52" s="2"/>
      <c r="PF52" s="381"/>
      <c r="PG52" s="351"/>
      <c r="PJ52" s="45">
        <f t="shared" si="60"/>
        <v>0</v>
      </c>
      <c r="PN52" s="1010"/>
      <c r="PO52" s="1048"/>
      <c r="PP52" s="3"/>
      <c r="PQ52" s="45">
        <f t="shared" si="61"/>
        <v>22956.84</v>
      </c>
      <c r="XG52" s="2"/>
      <c r="AAM52" s="366"/>
      <c r="AAN52" s="2"/>
      <c r="AAO52" s="351"/>
      <c r="AAQ52" s="337"/>
      <c r="AAR52" s="19">
        <f t="shared" si="102"/>
        <v>55144.2</v>
      </c>
      <c r="AAT52" s="143"/>
      <c r="AAU52" s="315"/>
      <c r="AAV52" s="30"/>
      <c r="AAW52" s="1026"/>
      <c r="AAY52" s="19">
        <f t="shared" si="103"/>
        <v>22087</v>
      </c>
      <c r="ADM52" s="316"/>
      <c r="ADN52" s="88"/>
      <c r="ADQ52" s="316"/>
    </row>
    <row r="53" spans="2:797" ht="15.75">
      <c r="B53" s="158" t="s">
        <v>28</v>
      </c>
      <c r="M53" s="40"/>
      <c r="AJ53" s="2"/>
      <c r="AK53" s="2"/>
      <c r="AN53" s="3"/>
      <c r="AO53" s="19">
        <f t="shared" si="5"/>
        <v>14526.099999999999</v>
      </c>
      <c r="BZ53" s="8"/>
      <c r="CA53" s="39"/>
      <c r="CB53" s="30"/>
      <c r="CC53" s="572"/>
      <c r="CD53" s="30"/>
      <c r="CE53" s="19">
        <f t="shared" si="137"/>
        <v>0</v>
      </c>
      <c r="CI53" s="351"/>
      <c r="CL53" s="45">
        <f t="shared" si="140"/>
        <v>0</v>
      </c>
      <c r="CO53" s="88"/>
      <c r="CP53" s="353"/>
      <c r="CQ53" s="88"/>
      <c r="CR53" s="88"/>
      <c r="CS53" s="30"/>
      <c r="CT53" s="88"/>
      <c r="CU53" s="88"/>
      <c r="CV53" s="88"/>
      <c r="CW53" s="88"/>
      <c r="CX53" s="88"/>
      <c r="CY53" s="88"/>
      <c r="CZ53" s="88"/>
      <c r="DA53" s="88"/>
      <c r="DB53" s="27"/>
      <c r="DC53" s="40"/>
      <c r="DD53" s="40"/>
      <c r="DE53" s="143"/>
      <c r="DF53" s="347"/>
      <c r="DG53" s="19">
        <f t="shared" si="136"/>
        <v>0</v>
      </c>
      <c r="DI53" s="1051"/>
      <c r="DJ53" s="2"/>
      <c r="DK53" s="3"/>
      <c r="DN53" s="18"/>
      <c r="GD53" s="1047"/>
      <c r="GF53" s="19">
        <f t="shared" si="26"/>
        <v>0</v>
      </c>
      <c r="GK53" s="1047"/>
      <c r="GM53" s="19">
        <f t="shared" si="27"/>
        <v>0</v>
      </c>
      <c r="GR53" s="1047"/>
      <c r="GT53" s="19">
        <f t="shared" si="28"/>
        <v>0</v>
      </c>
      <c r="GY53" s="1047"/>
      <c r="HA53" s="18"/>
      <c r="KB53" s="8"/>
      <c r="KC53" s="39"/>
      <c r="KD53" s="25"/>
      <c r="KE53" s="418"/>
      <c r="KF53" s="30"/>
      <c r="KG53" s="19">
        <f t="shared" si="41"/>
        <v>0</v>
      </c>
      <c r="KI53" s="8"/>
      <c r="KJ53" s="39"/>
      <c r="KK53" s="25"/>
      <c r="KL53" s="418"/>
      <c r="KM53" s="30"/>
      <c r="KN53" s="19">
        <f t="shared" si="42"/>
        <v>669.5</v>
      </c>
      <c r="PE53" s="2"/>
      <c r="PF53" s="381"/>
      <c r="PG53" s="351"/>
      <c r="PJ53" s="45">
        <f t="shared" si="60"/>
        <v>0</v>
      </c>
      <c r="PN53" s="1010"/>
      <c r="PO53" s="1049"/>
      <c r="PP53" s="98"/>
      <c r="PQ53" s="45">
        <f t="shared" si="61"/>
        <v>22956.84</v>
      </c>
      <c r="AAN53" s="37"/>
      <c r="AAO53" s="337"/>
      <c r="AAQ53" s="337"/>
      <c r="AAR53" s="19">
        <f t="shared" si="102"/>
        <v>55144.2</v>
      </c>
      <c r="AAT53" s="143"/>
      <c r="AAU53" s="315"/>
      <c r="AAV53" s="30"/>
      <c r="AAW53" s="74"/>
      <c r="AAX53" s="30"/>
      <c r="AAY53" s="19">
        <f t="shared" si="103"/>
        <v>22087</v>
      </c>
      <c r="ADM53" s="316"/>
      <c r="ADN53" s="88"/>
      <c r="ADQ53" s="316"/>
    </row>
    <row r="54" spans="2:797" ht="15.75">
      <c r="B54" s="88" t="s">
        <v>1934</v>
      </c>
      <c r="M54" s="40"/>
      <c r="AJ54" s="2"/>
      <c r="AK54" s="2"/>
      <c r="AN54" s="3"/>
      <c r="AO54" s="19">
        <f t="shared" si="5"/>
        <v>14526.099999999999</v>
      </c>
      <c r="BZ54" s="8"/>
      <c r="CA54" s="39"/>
      <c r="CB54" s="30"/>
      <c r="CC54" s="572"/>
      <c r="CD54" s="30"/>
      <c r="CE54" s="19">
        <f t="shared" si="137"/>
        <v>0</v>
      </c>
      <c r="CI54" s="351"/>
      <c r="CL54" s="45">
        <f t="shared" si="140"/>
        <v>0</v>
      </c>
      <c r="CO54" s="88"/>
      <c r="CP54" s="353"/>
      <c r="CQ54" s="88"/>
      <c r="CR54" s="88"/>
      <c r="CS54" s="30"/>
      <c r="CT54" s="88"/>
      <c r="CU54" s="88"/>
      <c r="CV54" s="88"/>
      <c r="CW54" s="88"/>
      <c r="CX54" s="88"/>
      <c r="CY54" s="88"/>
      <c r="CZ54" s="88"/>
      <c r="DA54" s="88"/>
      <c r="DB54" s="143"/>
      <c r="DC54" s="40"/>
      <c r="DD54" s="40"/>
      <c r="DE54" s="266"/>
      <c r="DF54" s="347"/>
      <c r="DG54" s="19">
        <f t="shared" si="136"/>
        <v>0</v>
      </c>
      <c r="DI54" s="1051"/>
      <c r="DJ54" s="2"/>
      <c r="DK54" s="3"/>
      <c r="DN54" s="18"/>
      <c r="GD54" s="1047"/>
      <c r="GF54" s="19">
        <f t="shared" si="26"/>
        <v>0</v>
      </c>
      <c r="GK54" s="1047"/>
      <c r="GM54" s="19">
        <f t="shared" si="27"/>
        <v>0</v>
      </c>
      <c r="GR54" s="1047"/>
      <c r="GT54" s="19">
        <f t="shared" si="28"/>
        <v>0</v>
      </c>
      <c r="GY54" s="1047"/>
      <c r="HA54" s="18"/>
      <c r="KB54" s="8"/>
      <c r="KC54" s="39"/>
      <c r="KD54" s="25"/>
      <c r="KE54" s="418"/>
      <c r="KF54" s="30"/>
      <c r="KG54" s="19">
        <f t="shared" si="41"/>
        <v>0</v>
      </c>
      <c r="KI54" s="8"/>
      <c r="KJ54" s="39"/>
      <c r="KK54" s="25"/>
      <c r="KL54" s="418"/>
      <c r="KM54" s="30"/>
      <c r="KN54" s="19">
        <f t="shared" si="42"/>
        <v>669.5</v>
      </c>
      <c r="PE54" s="2"/>
      <c r="PF54" s="381"/>
      <c r="PG54" s="351"/>
      <c r="PJ54" s="45">
        <f t="shared" si="60"/>
        <v>0</v>
      </c>
      <c r="PN54" s="1010"/>
      <c r="PO54" s="1048"/>
      <c r="PP54" s="3"/>
      <c r="PQ54" s="45">
        <f t="shared" si="61"/>
        <v>22956.84</v>
      </c>
      <c r="AAN54" s="37"/>
      <c r="AAO54" s="337"/>
      <c r="AAQ54" s="337"/>
      <c r="AAR54" s="19">
        <f t="shared" si="102"/>
        <v>55144.2</v>
      </c>
      <c r="AAT54" s="8"/>
      <c r="AAU54" s="315"/>
      <c r="AAV54" s="3"/>
      <c r="AAW54" s="74"/>
      <c r="AAX54" s="30"/>
      <c r="AAY54" s="19">
        <f t="shared" si="103"/>
        <v>22087</v>
      </c>
      <c r="ADM54" s="316"/>
      <c r="ADN54" s="88"/>
      <c r="ADQ54" s="316"/>
    </row>
    <row r="55" spans="2:797" ht="15.75">
      <c r="B55" s="88" t="s">
        <v>56</v>
      </c>
      <c r="M55" s="40"/>
      <c r="AJ55" s="2"/>
      <c r="AK55" s="2"/>
      <c r="AN55" s="3"/>
      <c r="AO55" s="19">
        <f t="shared" si="5"/>
        <v>14526.099999999999</v>
      </c>
      <c r="BZ55" s="8"/>
      <c r="CA55" s="39"/>
      <c r="CB55" s="30"/>
      <c r="CC55" s="572"/>
      <c r="CD55" s="30"/>
      <c r="CE55" s="19">
        <f t="shared" si="137"/>
        <v>0</v>
      </c>
      <c r="CI55" s="351"/>
      <c r="CL55" s="45">
        <f t="shared" si="140"/>
        <v>0</v>
      </c>
      <c r="CO55" s="88"/>
      <c r="CP55" s="353"/>
      <c r="CQ55" s="88"/>
      <c r="CR55" s="88"/>
      <c r="CS55" s="30"/>
      <c r="CT55" s="88"/>
      <c r="CU55" s="88"/>
      <c r="CV55" s="88"/>
      <c r="CW55" s="88"/>
      <c r="CX55" s="88"/>
      <c r="CY55" s="88"/>
      <c r="CZ55" s="88"/>
      <c r="DA55" s="88"/>
      <c r="DB55" s="27"/>
      <c r="DC55" s="40"/>
      <c r="DD55" s="40"/>
      <c r="DE55" s="143"/>
      <c r="DF55" s="347"/>
      <c r="DG55" s="19">
        <f t="shared" si="136"/>
        <v>0</v>
      </c>
      <c r="DI55" s="1051"/>
      <c r="DJ55" s="2"/>
      <c r="DN55" s="18"/>
      <c r="GD55" s="1047"/>
      <c r="GF55" s="19">
        <f t="shared" si="26"/>
        <v>0</v>
      </c>
      <c r="GK55" s="1047"/>
      <c r="GM55" s="19">
        <f t="shared" si="27"/>
        <v>0</v>
      </c>
      <c r="GR55" s="1047"/>
      <c r="GT55" s="19">
        <f t="shared" si="28"/>
        <v>0</v>
      </c>
      <c r="GY55" s="1047"/>
      <c r="HA55" s="18"/>
      <c r="KB55" s="8"/>
      <c r="KC55" s="39"/>
      <c r="KD55" s="25"/>
      <c r="KE55" s="418"/>
      <c r="KF55" s="30"/>
      <c r="KG55" s="19">
        <f t="shared" si="41"/>
        <v>0</v>
      </c>
      <c r="KI55" s="8"/>
      <c r="KJ55" s="39"/>
      <c r="KK55" s="25"/>
      <c r="KL55" s="418"/>
      <c r="KM55" s="30"/>
      <c r="KN55" s="19">
        <f t="shared" si="42"/>
        <v>669.5</v>
      </c>
      <c r="PE55" s="2"/>
      <c r="PF55" s="381"/>
      <c r="PG55" s="351"/>
      <c r="PJ55" s="45">
        <f t="shared" si="60"/>
        <v>0</v>
      </c>
      <c r="PN55" s="1010"/>
      <c r="PO55" s="1048"/>
      <c r="PP55" s="3"/>
      <c r="PQ55" s="45">
        <f t="shared" si="61"/>
        <v>22956.84</v>
      </c>
      <c r="AAM55" s="366"/>
      <c r="AAN55" s="37"/>
      <c r="AAO55" s="351"/>
      <c r="AAQ55" s="337"/>
      <c r="AAR55" s="19">
        <f t="shared" si="102"/>
        <v>55144.2</v>
      </c>
      <c r="AAT55" s="8"/>
      <c r="AAU55" s="315"/>
      <c r="AAV55" s="3"/>
      <c r="AAW55" s="74"/>
      <c r="AAX55" s="30"/>
      <c r="AAY55" s="19">
        <f t="shared" si="103"/>
        <v>22087</v>
      </c>
      <c r="ADM55" s="316"/>
      <c r="ADN55" s="88"/>
      <c r="ADQ55" s="316"/>
    </row>
    <row r="56" spans="2:797" ht="15.75">
      <c r="B56" s="88" t="s">
        <v>2582</v>
      </c>
      <c r="M56" s="40"/>
      <c r="AJ56" s="2"/>
      <c r="AK56" s="2"/>
      <c r="AN56" s="3"/>
      <c r="AO56" s="19">
        <f t="shared" si="5"/>
        <v>14526.099999999999</v>
      </c>
      <c r="BZ56" s="8"/>
      <c r="CA56" s="39"/>
      <c r="CB56" s="30"/>
      <c r="CC56" s="572"/>
      <c r="CD56" s="30"/>
      <c r="CE56" s="19">
        <f t="shared" si="137"/>
        <v>0</v>
      </c>
      <c r="CI56" s="351"/>
      <c r="CL56" s="45">
        <f t="shared" si="140"/>
        <v>0</v>
      </c>
      <c r="CO56" s="88"/>
      <c r="CP56" s="353"/>
      <c r="CQ56" s="88"/>
      <c r="CR56" s="88"/>
      <c r="CS56" s="30"/>
      <c r="CT56" s="88"/>
      <c r="CU56" s="88"/>
      <c r="CV56" s="88"/>
      <c r="CW56" s="88"/>
      <c r="CX56" s="88"/>
      <c r="CY56" s="88"/>
      <c r="CZ56" s="88"/>
      <c r="DA56" s="88"/>
      <c r="DB56" s="27"/>
      <c r="DC56" s="40"/>
      <c r="DD56" s="40"/>
      <c r="DE56" s="143"/>
      <c r="DF56" s="347"/>
      <c r="DG56" s="19">
        <f t="shared" si="136"/>
        <v>0</v>
      </c>
      <c r="DI56" s="1051"/>
      <c r="DJ56" s="2"/>
      <c r="DN56" s="18"/>
      <c r="GD56" s="1047"/>
      <c r="GF56" s="19">
        <f t="shared" si="26"/>
        <v>0</v>
      </c>
      <c r="GK56" s="1047"/>
      <c r="GM56" s="19">
        <f t="shared" si="27"/>
        <v>0</v>
      </c>
      <c r="GR56" s="1047"/>
      <c r="GT56" s="19">
        <f t="shared" si="28"/>
        <v>0</v>
      </c>
      <c r="GY56" s="1047"/>
      <c r="HA56" s="18"/>
      <c r="KB56" s="8"/>
      <c r="KC56" s="39"/>
      <c r="KD56" s="25"/>
      <c r="KE56" s="418"/>
      <c r="KF56" s="30"/>
      <c r="KG56" s="19">
        <f t="shared" si="41"/>
        <v>0</v>
      </c>
      <c r="KI56" s="8"/>
      <c r="KJ56" s="39"/>
      <c r="KK56" s="25"/>
      <c r="KL56" s="418"/>
      <c r="KM56" s="30"/>
      <c r="KN56" s="19">
        <f t="shared" si="42"/>
        <v>669.5</v>
      </c>
      <c r="PE56" s="2"/>
      <c r="PF56" s="381"/>
      <c r="PG56" s="351"/>
      <c r="PJ56" s="45">
        <f t="shared" si="60"/>
        <v>0</v>
      </c>
      <c r="PN56" s="1010"/>
      <c r="PO56" s="1048"/>
      <c r="PP56" s="3"/>
      <c r="PQ56" s="45">
        <f t="shared" si="61"/>
        <v>22956.84</v>
      </c>
      <c r="AAM56" s="366"/>
      <c r="AAN56" s="37"/>
      <c r="AAO56" s="351"/>
      <c r="AAQ56" s="337"/>
      <c r="AAR56" s="19">
        <f t="shared" si="102"/>
        <v>55144.2</v>
      </c>
      <c r="AAT56" s="8"/>
      <c r="AAU56" s="991"/>
      <c r="AAV56" s="18"/>
      <c r="AAW56" s="74"/>
      <c r="AAX56" s="30"/>
      <c r="AAY56" s="19">
        <f t="shared" si="103"/>
        <v>22087</v>
      </c>
      <c r="ADM56" s="316"/>
      <c r="ADN56" s="88"/>
      <c r="ADQ56" s="316"/>
    </row>
    <row r="57" spans="2:797" ht="15.75">
      <c r="B57" s="158" t="s">
        <v>1935</v>
      </c>
      <c r="J57" s="1996"/>
      <c r="K57" s="1997"/>
      <c r="M57" s="40"/>
      <c r="U57" s="771" t="s">
        <v>2583</v>
      </c>
      <c r="AJ57" s="2"/>
      <c r="AK57" s="2"/>
      <c r="AN57" s="3"/>
      <c r="AO57" s="19">
        <f t="shared" si="5"/>
        <v>14526.099999999999</v>
      </c>
      <c r="BZ57" s="8"/>
      <c r="CA57" s="39"/>
      <c r="CB57" s="30"/>
      <c r="CC57" s="572"/>
      <c r="CD57" s="30"/>
      <c r="CE57" s="19">
        <f t="shared" si="137"/>
        <v>0</v>
      </c>
      <c r="CI57" s="192"/>
      <c r="CL57" s="45">
        <f t="shared" si="140"/>
        <v>0</v>
      </c>
      <c r="CO57" s="88"/>
      <c r="CP57" s="88"/>
      <c r="CQ57" s="88"/>
      <c r="CR57" s="88"/>
      <c r="CS57" s="30"/>
      <c r="CT57" s="88"/>
      <c r="CU57" s="88"/>
      <c r="CV57" s="88"/>
      <c r="CW57" s="88"/>
      <c r="CX57" s="88"/>
      <c r="CY57" s="88"/>
      <c r="CZ57" s="88"/>
      <c r="DA57" s="88"/>
      <c r="DB57" s="27"/>
      <c r="DC57" s="40"/>
      <c r="DD57" s="40"/>
      <c r="DE57" s="143"/>
      <c r="DF57" s="347"/>
      <c r="DG57" s="19">
        <f t="shared" si="136"/>
        <v>0</v>
      </c>
      <c r="DI57" s="1051"/>
      <c r="DJ57" s="2"/>
      <c r="DN57" s="18"/>
      <c r="GD57" s="1047"/>
      <c r="GF57" s="19">
        <f t="shared" si="26"/>
        <v>0</v>
      </c>
      <c r="GK57" s="1047"/>
      <c r="GM57" s="19">
        <f t="shared" si="27"/>
        <v>0</v>
      </c>
      <c r="GR57" s="1047"/>
      <c r="GT57" s="19">
        <f t="shared" si="28"/>
        <v>0</v>
      </c>
      <c r="GY57" s="1047"/>
      <c r="HA57" s="18"/>
      <c r="KB57" s="8"/>
      <c r="KC57" s="39"/>
      <c r="KD57" s="25"/>
      <c r="KE57" s="418"/>
      <c r="KF57" s="30"/>
      <c r="KG57" s="19">
        <f t="shared" si="41"/>
        <v>0</v>
      </c>
      <c r="KI57" s="8"/>
      <c r="KJ57" s="39"/>
      <c r="KK57" s="25"/>
      <c r="KL57" s="418"/>
      <c r="KM57" s="30"/>
      <c r="KN57" s="19">
        <f t="shared" si="42"/>
        <v>669.5</v>
      </c>
      <c r="PE57" s="2"/>
      <c r="PF57" s="381"/>
      <c r="PG57" s="351"/>
      <c r="PJ57" s="45">
        <f t="shared" si="60"/>
        <v>0</v>
      </c>
      <c r="PN57" s="1010"/>
      <c r="PO57" s="1048"/>
      <c r="PP57" s="3"/>
      <c r="PQ57" s="45">
        <f t="shared" si="61"/>
        <v>22956.84</v>
      </c>
      <c r="AAM57" s="366"/>
      <c r="AAN57" s="37"/>
      <c r="AAO57" s="351"/>
      <c r="AAQ57" s="337"/>
      <c r="AAR57" s="19">
        <f t="shared" si="102"/>
        <v>55144.2</v>
      </c>
      <c r="AAT57" s="8"/>
      <c r="AAU57" s="2"/>
      <c r="AAV57" s="17"/>
      <c r="AAW57" s="74"/>
      <c r="AAX57" s="30"/>
      <c r="AAY57" s="19">
        <f t="shared" si="103"/>
        <v>22087</v>
      </c>
      <c r="ADM57" s="316"/>
      <c r="ADN57" s="88"/>
      <c r="ADQ57" s="316"/>
    </row>
    <row r="58" spans="2:797">
      <c r="B58" s="158" t="s">
        <v>2584</v>
      </c>
      <c r="J58" s="1997"/>
      <c r="K58" s="1997"/>
      <c r="M58" s="40"/>
      <c r="AJ58" s="2"/>
      <c r="AK58" s="2"/>
      <c r="AN58" s="3"/>
      <c r="AO58" s="19">
        <f t="shared" si="5"/>
        <v>14526.099999999999</v>
      </c>
      <c r="BZ58" s="8"/>
      <c r="CA58" s="39"/>
      <c r="CB58" s="30"/>
      <c r="CC58" s="572"/>
      <c r="CD58" s="30"/>
      <c r="CE58" s="19">
        <f t="shared" si="137"/>
        <v>0</v>
      </c>
      <c r="CI58" s="192"/>
      <c r="CL58" s="45">
        <f t="shared" si="140"/>
        <v>0</v>
      </c>
      <c r="CO58" s="88"/>
      <c r="CP58" s="88"/>
      <c r="CQ58" s="88"/>
      <c r="CR58" s="88"/>
      <c r="CS58" s="30"/>
      <c r="CT58" s="88"/>
      <c r="CU58" s="88"/>
      <c r="CV58" s="88"/>
      <c r="CW58" s="88"/>
      <c r="CX58" s="88"/>
      <c r="CY58" s="88"/>
      <c r="CZ58" s="88"/>
      <c r="DA58" s="88"/>
      <c r="DB58" s="27"/>
      <c r="DC58" s="40"/>
      <c r="DD58" s="40"/>
      <c r="DE58" s="143"/>
      <c r="DF58" s="347"/>
      <c r="DG58" s="19">
        <f t="shared" si="136"/>
        <v>0</v>
      </c>
      <c r="DI58" s="1051"/>
      <c r="DJ58" s="2"/>
      <c r="DN58" s="18"/>
      <c r="GF58" s="19">
        <f t="shared" si="26"/>
        <v>0</v>
      </c>
      <c r="GM58" s="19">
        <f t="shared" si="27"/>
        <v>0</v>
      </c>
      <c r="GT58" s="19">
        <f t="shared" si="28"/>
        <v>0</v>
      </c>
      <c r="HA58" s="18"/>
      <c r="KB58" s="8"/>
      <c r="KC58" s="39"/>
      <c r="KD58" s="1052"/>
      <c r="KE58" s="418"/>
      <c r="KF58" s="30"/>
      <c r="KG58" s="19">
        <f t="shared" si="41"/>
        <v>0</v>
      </c>
      <c r="KI58" s="8"/>
      <c r="KJ58" s="39"/>
      <c r="KK58" s="1052"/>
      <c r="KL58" s="418"/>
      <c r="KM58" s="30"/>
      <c r="KN58" s="19">
        <f t="shared" si="42"/>
        <v>669.5</v>
      </c>
      <c r="PE58" s="2"/>
      <c r="PF58" s="381"/>
      <c r="PG58" s="351"/>
      <c r="PJ58" s="45">
        <f t="shared" si="60"/>
        <v>0</v>
      </c>
      <c r="PN58" s="1010"/>
      <c r="PO58" s="1048"/>
      <c r="PP58" s="3"/>
      <c r="PQ58" s="45">
        <f t="shared" si="61"/>
        <v>22956.84</v>
      </c>
      <c r="AAM58" s="366"/>
      <c r="AAN58" s="37"/>
      <c r="AAO58" s="351"/>
      <c r="AAQ58" s="337"/>
      <c r="AAR58" s="19">
        <f t="shared" si="102"/>
        <v>55144.2</v>
      </c>
      <c r="AAT58" s="8"/>
      <c r="AAU58" s="2"/>
      <c r="AAV58" s="17"/>
      <c r="AAW58" s="74"/>
      <c r="AAX58" s="30"/>
      <c r="AAY58" s="19">
        <f t="shared" si="103"/>
        <v>22087</v>
      </c>
      <c r="ADM58" s="316"/>
      <c r="ADN58" s="88"/>
      <c r="ADQ58" s="316"/>
    </row>
    <row r="59" spans="2:797">
      <c r="B59" s="771" t="s">
        <v>85</v>
      </c>
      <c r="M59" s="40"/>
      <c r="AJ59" s="2"/>
      <c r="AK59" s="2"/>
      <c r="AN59" s="3"/>
      <c r="AO59" s="19">
        <f t="shared" si="5"/>
        <v>14526.099999999999</v>
      </c>
      <c r="BZ59" s="8"/>
      <c r="CA59" s="39"/>
      <c r="CB59" s="30"/>
      <c r="CC59" s="572"/>
      <c r="CD59" s="30"/>
      <c r="CE59" s="19">
        <f t="shared" si="137"/>
        <v>0</v>
      </c>
      <c r="CI59" s="192"/>
      <c r="CL59" s="45">
        <f t="shared" si="140"/>
        <v>0</v>
      </c>
      <c r="CO59" s="88"/>
      <c r="CP59" s="88"/>
      <c r="CQ59" s="88"/>
      <c r="CR59" s="88"/>
      <c r="CS59" s="30"/>
      <c r="CT59" s="88"/>
      <c r="CU59" s="88"/>
      <c r="CV59" s="88"/>
      <c r="CW59" s="88"/>
      <c r="CX59" s="88"/>
      <c r="CY59" s="88"/>
      <c r="CZ59" s="88"/>
      <c r="DA59" s="88"/>
      <c r="DB59" s="27"/>
      <c r="DC59" s="1053"/>
      <c r="DD59" s="1054"/>
      <c r="DE59" s="143"/>
      <c r="DF59" s="347"/>
      <c r="DG59" s="19">
        <f t="shared" si="136"/>
        <v>0</v>
      </c>
      <c r="DI59" s="1051"/>
      <c r="DJ59" s="2"/>
      <c r="DN59" s="18"/>
      <c r="HA59" s="88"/>
      <c r="KB59" s="8"/>
      <c r="KC59" s="39"/>
      <c r="KD59" s="25"/>
      <c r="KE59" s="418"/>
      <c r="KF59" s="30"/>
      <c r="KG59" s="19">
        <f t="shared" si="41"/>
        <v>0</v>
      </c>
      <c r="KI59" s="8"/>
      <c r="KJ59" s="39"/>
      <c r="KK59" s="25"/>
      <c r="KL59" s="418"/>
      <c r="KM59" s="30"/>
      <c r="KN59" s="19">
        <f t="shared" si="42"/>
        <v>669.5</v>
      </c>
      <c r="PE59" s="2"/>
      <c r="PF59" s="381"/>
      <c r="PG59" s="351"/>
      <c r="PJ59" s="45">
        <f t="shared" si="60"/>
        <v>0</v>
      </c>
      <c r="PN59" s="1010"/>
      <c r="PO59" s="1048"/>
      <c r="PP59" s="3"/>
      <c r="PQ59" s="45">
        <f t="shared" si="61"/>
        <v>22956.84</v>
      </c>
      <c r="AAM59" s="366"/>
      <c r="AAN59" s="37"/>
      <c r="AAO59" s="351"/>
      <c r="AAQ59" s="337"/>
      <c r="AAR59" s="19">
        <f t="shared" si="102"/>
        <v>55144.2</v>
      </c>
      <c r="AAT59" s="143"/>
      <c r="AAU59" s="27"/>
      <c r="AAV59" s="25"/>
      <c r="AAW59" s="1026"/>
      <c r="AAY59" s="19">
        <f t="shared" si="103"/>
        <v>22087</v>
      </c>
      <c r="ADM59" s="316"/>
      <c r="ADN59" s="88"/>
      <c r="ADQ59" s="316"/>
    </row>
    <row r="60" spans="2:797" ht="15.75" thickBot="1">
      <c r="B60" s="158" t="s">
        <v>152</v>
      </c>
      <c r="M60" s="40"/>
      <c r="AJ60" s="2"/>
      <c r="AK60" s="2"/>
      <c r="AN60" s="3"/>
      <c r="AO60" s="19">
        <f t="shared" si="5"/>
        <v>14526.099999999999</v>
      </c>
      <c r="BZ60" s="8"/>
      <c r="CA60" s="112"/>
      <c r="CB60" s="353"/>
      <c r="CC60" s="1046"/>
      <c r="CD60" s="30"/>
      <c r="CE60" s="18">
        <f t="shared" si="137"/>
        <v>0</v>
      </c>
      <c r="CH60" s="296"/>
      <c r="CI60" s="375"/>
      <c r="CJ60" s="296"/>
      <c r="CK60" s="296"/>
      <c r="CL60" s="617">
        <f t="shared" si="140"/>
        <v>0</v>
      </c>
      <c r="CO60" s="88"/>
      <c r="CP60" s="88"/>
      <c r="CQ60" s="88"/>
      <c r="CR60" s="88"/>
      <c r="CS60" s="30"/>
      <c r="CT60" s="88"/>
      <c r="CU60" s="88"/>
      <c r="CV60" s="88"/>
      <c r="CW60" s="88"/>
      <c r="CX60" s="88"/>
      <c r="CY60" s="88"/>
      <c r="CZ60" s="88"/>
      <c r="DA60" s="88"/>
      <c r="DB60" s="27"/>
      <c r="DC60" s="40"/>
      <c r="DD60" s="40"/>
      <c r="DE60" s="143"/>
      <c r="DF60" s="347"/>
      <c r="DG60" s="19">
        <f t="shared" si="136"/>
        <v>0</v>
      </c>
      <c r="DI60" s="1051"/>
      <c r="DJ60" s="2"/>
      <c r="DN60" s="18"/>
      <c r="KB60" s="8"/>
      <c r="KC60" s="39"/>
      <c r="KD60" s="25"/>
      <c r="KE60" s="418"/>
      <c r="KF60" s="30"/>
      <c r="KG60" s="19">
        <f t="shared" si="41"/>
        <v>0</v>
      </c>
      <c r="KI60" s="8"/>
      <c r="KJ60" s="39"/>
      <c r="KK60" s="25"/>
      <c r="KL60" s="418"/>
      <c r="KM60" s="30"/>
      <c r="KN60" s="19">
        <f t="shared" si="42"/>
        <v>669.5</v>
      </c>
      <c r="PE60" s="2"/>
      <c r="PF60" s="381"/>
      <c r="PG60" s="351"/>
      <c r="PJ60" s="45">
        <f t="shared" si="60"/>
        <v>0</v>
      </c>
      <c r="PN60" s="1010"/>
      <c r="PO60" s="1048"/>
      <c r="PP60" s="3"/>
      <c r="PQ60" s="45">
        <f t="shared" si="61"/>
        <v>22956.84</v>
      </c>
      <c r="AAM60" s="366"/>
      <c r="AAN60" s="37"/>
      <c r="AAO60" s="351"/>
      <c r="AAQ60" s="337"/>
      <c r="AAR60" s="19">
        <f t="shared" si="102"/>
        <v>55144.2</v>
      </c>
      <c r="AAT60" s="143"/>
      <c r="AAU60" s="27"/>
      <c r="AAV60" s="25"/>
      <c r="AAW60" s="74"/>
      <c r="AAX60" s="30"/>
      <c r="AAY60" s="19">
        <f t="shared" si="103"/>
        <v>22087</v>
      </c>
      <c r="ADM60" s="316"/>
      <c r="ADN60" s="88"/>
      <c r="ADQ60" s="316"/>
    </row>
    <row r="61" spans="2:797" ht="15.75" thickTop="1">
      <c r="B61" s="88" t="s">
        <v>2585</v>
      </c>
      <c r="M61" s="40"/>
      <c r="AJ61" s="2"/>
      <c r="AK61" s="2"/>
      <c r="AN61" s="3"/>
      <c r="AO61" s="19">
        <f t="shared" si="5"/>
        <v>14526.099999999999</v>
      </c>
      <c r="BZ61" s="1"/>
      <c r="CA61" s="37"/>
      <c r="CB61" s="30"/>
      <c r="CC61" s="1"/>
      <c r="CD61" s="30"/>
      <c r="CE61" s="18">
        <f t="shared" si="137"/>
        <v>0</v>
      </c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27"/>
      <c r="DC61" s="40"/>
      <c r="DD61" s="40"/>
      <c r="DE61" s="143"/>
      <c r="DF61" s="347"/>
      <c r="DG61" s="19">
        <f t="shared" si="136"/>
        <v>0</v>
      </c>
      <c r="DI61" s="1051"/>
      <c r="DJ61" s="2"/>
      <c r="DN61" s="18"/>
      <c r="KB61" s="8"/>
      <c r="KC61" s="39"/>
      <c r="KD61" s="25"/>
      <c r="KE61" s="418"/>
      <c r="KF61" s="30"/>
      <c r="KG61" s="19">
        <f t="shared" si="41"/>
        <v>0</v>
      </c>
      <c r="KI61" s="8"/>
      <c r="KJ61" s="39"/>
      <c r="KK61" s="25"/>
      <c r="KL61" s="418"/>
      <c r="KM61" s="30"/>
      <c r="KN61" s="19">
        <f t="shared" si="42"/>
        <v>669.5</v>
      </c>
      <c r="PE61" s="2"/>
      <c r="PF61" s="381"/>
      <c r="PG61" s="351"/>
      <c r="PJ61" s="45">
        <f t="shared" si="60"/>
        <v>0</v>
      </c>
      <c r="PN61" s="1010"/>
      <c r="PO61" s="1055"/>
      <c r="PP61" s="18"/>
      <c r="PQ61" s="45">
        <f t="shared" si="61"/>
        <v>22956.84</v>
      </c>
      <c r="AAM61" s="366"/>
      <c r="AAN61" s="37"/>
      <c r="AAO61" s="351"/>
      <c r="AAQ61" s="337"/>
      <c r="AAR61" s="19">
        <f t="shared" si="102"/>
        <v>55144.2</v>
      </c>
      <c r="AAT61" s="143"/>
      <c r="AAU61" s="27"/>
      <c r="AAV61" s="25"/>
      <c r="AAW61" s="74"/>
      <c r="AAX61" s="30"/>
      <c r="AAY61" s="19">
        <f t="shared" si="103"/>
        <v>22087</v>
      </c>
      <c r="ADM61" s="316"/>
      <c r="ADN61" s="88"/>
      <c r="ADQ61" s="316"/>
    </row>
    <row r="62" spans="2:797">
      <c r="B62" s="158" t="s">
        <v>1994</v>
      </c>
      <c r="M62" s="40"/>
      <c r="AJ62" s="2"/>
      <c r="AK62" s="2"/>
      <c r="AN62" s="3"/>
      <c r="AO62" s="19">
        <f t="shared" si="5"/>
        <v>14526.099999999999</v>
      </c>
      <c r="BZ62" s="1"/>
      <c r="CA62" s="37"/>
      <c r="CB62" s="30"/>
      <c r="CC62" s="1"/>
      <c r="CD62" s="30"/>
      <c r="CE62" s="18">
        <f t="shared" si="137"/>
        <v>0</v>
      </c>
      <c r="DB62" s="27"/>
      <c r="DC62" s="40"/>
      <c r="DD62" s="40"/>
      <c r="DE62" s="143"/>
      <c r="DF62" s="347"/>
      <c r="DG62" s="19">
        <f t="shared" si="136"/>
        <v>0</v>
      </c>
      <c r="DI62" s="1051"/>
      <c r="DJ62" s="2"/>
      <c r="DN62" s="18"/>
      <c r="KB62" s="2"/>
      <c r="KC62" s="39"/>
      <c r="KE62" s="418"/>
      <c r="KG62" s="19">
        <f t="shared" si="41"/>
        <v>0</v>
      </c>
      <c r="KI62" s="2"/>
      <c r="KJ62" s="39"/>
      <c r="KL62" s="418"/>
      <c r="KN62" s="19">
        <f t="shared" si="42"/>
        <v>669.5</v>
      </c>
      <c r="PE62" s="2"/>
      <c r="PF62" s="381"/>
      <c r="PG62" s="351"/>
      <c r="PJ62" s="45">
        <f t="shared" si="60"/>
        <v>0</v>
      </c>
      <c r="PN62" s="1010"/>
      <c r="PO62" s="1048"/>
      <c r="PP62" s="3"/>
      <c r="PQ62" s="45">
        <f t="shared" si="61"/>
        <v>22956.84</v>
      </c>
      <c r="AAM62" s="366"/>
      <c r="AAN62" s="37"/>
      <c r="AAO62" s="351"/>
      <c r="AAQ62" s="337"/>
      <c r="AAR62" s="19">
        <f t="shared" si="102"/>
        <v>55144.2</v>
      </c>
      <c r="AAT62" s="143"/>
      <c r="AAU62" s="27"/>
      <c r="AAV62" s="25"/>
      <c r="AAW62" s="74"/>
      <c r="AAX62" s="30"/>
      <c r="AAY62" s="19">
        <f t="shared" si="103"/>
        <v>22087</v>
      </c>
      <c r="ADM62" s="316"/>
      <c r="ADN62" s="88"/>
      <c r="ADQ62" s="316"/>
    </row>
    <row r="63" spans="2:797" ht="15.75" thickBot="1">
      <c r="B63" s="158" t="s">
        <v>1936</v>
      </c>
      <c r="M63" s="40"/>
      <c r="AJ63" s="2"/>
      <c r="AK63" s="2"/>
      <c r="AN63" s="3"/>
      <c r="AO63" s="19">
        <f t="shared" si="5"/>
        <v>14526.099999999999</v>
      </c>
      <c r="BZ63" s="1"/>
      <c r="CA63" s="37"/>
      <c r="CB63" s="30"/>
      <c r="CC63" s="1"/>
      <c r="CD63" s="30"/>
      <c r="CE63" s="18">
        <f t="shared" si="137"/>
        <v>0</v>
      </c>
      <c r="DB63" s="27"/>
      <c r="DC63" s="40"/>
      <c r="DD63" s="40"/>
      <c r="DE63" s="143"/>
      <c r="DF63" s="347"/>
      <c r="DG63" s="19">
        <f t="shared" si="136"/>
        <v>0</v>
      </c>
      <c r="DI63" s="1051"/>
      <c r="DJ63" s="2"/>
      <c r="DN63" s="18"/>
      <c r="KB63" s="2"/>
      <c r="KC63" s="39"/>
      <c r="KE63" s="418"/>
      <c r="KG63" s="19">
        <f t="shared" si="41"/>
        <v>0</v>
      </c>
      <c r="KI63" s="2"/>
      <c r="KJ63" s="39"/>
      <c r="KL63" s="418"/>
      <c r="KN63" s="19">
        <f t="shared" si="42"/>
        <v>669.5</v>
      </c>
      <c r="PE63" s="2"/>
      <c r="PF63" s="381"/>
      <c r="PG63" s="351"/>
      <c r="PJ63" s="45">
        <f t="shared" si="60"/>
        <v>0</v>
      </c>
      <c r="PN63" s="1010"/>
      <c r="PO63" s="1048"/>
      <c r="PP63" s="3"/>
      <c r="PQ63" s="45">
        <f t="shared" si="61"/>
        <v>22956.84</v>
      </c>
      <c r="AAN63" s="37"/>
      <c r="AAO63" s="351"/>
      <c r="AAQ63" s="337"/>
      <c r="AAR63" s="19">
        <f t="shared" si="102"/>
        <v>55144.2</v>
      </c>
      <c r="AAT63" s="143"/>
      <c r="AAU63" s="27"/>
      <c r="AAV63" s="25"/>
      <c r="AAW63" s="74"/>
      <c r="AAX63" s="30"/>
      <c r="AAY63" s="19">
        <f t="shared" si="103"/>
        <v>22087</v>
      </c>
      <c r="ADM63" s="316"/>
      <c r="ADN63" s="375"/>
      <c r="ADO63" s="296"/>
      <c r="ADP63" s="296"/>
      <c r="ADQ63" s="1056"/>
    </row>
    <row r="64" spans="2:797" ht="15.75" thickTop="1">
      <c r="B64" s="158" t="s">
        <v>2586</v>
      </c>
      <c r="H64" s="771">
        <v>0</v>
      </c>
      <c r="M64" s="40"/>
      <c r="AJ64" s="2"/>
      <c r="AK64" s="2"/>
      <c r="AN64" s="3"/>
      <c r="AO64" s="19">
        <f t="shared" si="5"/>
        <v>14526.099999999999</v>
      </c>
      <c r="CE64" s="18">
        <f t="shared" si="137"/>
        <v>0</v>
      </c>
      <c r="DB64" s="27"/>
      <c r="DC64" s="40"/>
      <c r="DD64" s="40"/>
      <c r="DE64" s="143"/>
      <c r="DF64" s="347"/>
      <c r="DG64" s="19">
        <f t="shared" si="136"/>
        <v>0</v>
      </c>
      <c r="DI64" s="1051"/>
      <c r="DJ64" s="2"/>
      <c r="DN64" s="18"/>
      <c r="KB64" s="2"/>
      <c r="KC64" s="39"/>
      <c r="KE64" s="418"/>
      <c r="KG64" s="19">
        <f t="shared" si="41"/>
        <v>0</v>
      </c>
      <c r="KI64" s="2"/>
      <c r="KJ64" s="39"/>
      <c r="KL64" s="418"/>
      <c r="KN64" s="19">
        <f t="shared" si="42"/>
        <v>669.5</v>
      </c>
      <c r="PE64" s="2"/>
      <c r="PF64" s="381"/>
      <c r="PG64" s="351"/>
      <c r="PJ64" s="45">
        <f t="shared" si="60"/>
        <v>0</v>
      </c>
      <c r="PN64" s="1010"/>
      <c r="PO64" s="1048"/>
      <c r="PP64" s="3"/>
      <c r="PQ64" s="45">
        <f t="shared" si="61"/>
        <v>22956.84</v>
      </c>
      <c r="AAO64" s="351"/>
      <c r="AAQ64" s="337"/>
      <c r="AAR64" s="19">
        <f t="shared" si="102"/>
        <v>55144.2</v>
      </c>
      <c r="AAT64" s="54"/>
      <c r="AAU64" s="27"/>
      <c r="AAV64" s="25"/>
      <c r="AAW64" s="74"/>
      <c r="AAX64" s="30"/>
      <c r="AAY64" s="19">
        <f t="shared" si="103"/>
        <v>22087</v>
      </c>
    </row>
    <row r="65" spans="2:727" ht="19.5" thickBot="1">
      <c r="B65" s="88" t="s">
        <v>2587</v>
      </c>
      <c r="M65" s="40"/>
      <c r="R65" s="1983" t="e">
        <f>M43+T43+AO69+AV43+BJ43+BQ43+CL60+DG72+DU43+EP43+EW43+FD43+FK43+FR43+GF58+HH43+IC43+IJ43+IQ43+IX43+JS43+KU43+LW43+MD43+MK43+MR43+MY43+NF43+NM43+NT43+OA43+OH43+OV43+PJ66+PQ74+PX43+QE43+QL43+QS43+RG43+RU43+SB50+SI43+SP43+TD43+TK43+TR43+UF43+UT43+VO43+WC43+WQ43+WX43+XE43+XL43+XS43+YG43+AAR73+ABF43+ABT43+ACO43+ADJ43+ADX43+AEE43+AEL43+AES43+AEZ43+AFN43+AGB44+AHD43+AA43+AIM43+TY43+XZ43+GM58+AGP44+LB43+DN50+AHY43+AHK43+ADQ43+KG70+JE43+HA43+AAK43+ZI43+YU43+YN43+F43+ZW43+ACA43+AGI44+CE65+KN70+EB43+LI43+LP43+HO43+HV43+AFU43+#REF!+ACH43+SW43+AIF43+AHR43+GT58+ZB43+JL43+EI43+CS43+PC43+ADC43+OO43+CZ43+AAD43+JZ43+ACV43</f>
        <v>#REF!</v>
      </c>
      <c r="S65" s="1983"/>
      <c r="AJ65" s="2"/>
      <c r="AK65" s="2"/>
      <c r="AN65" s="3"/>
      <c r="AO65" s="19">
        <f t="shared" si="5"/>
        <v>14526.099999999999</v>
      </c>
      <c r="BZ65" s="296"/>
      <c r="CA65" s="296"/>
      <c r="CB65" s="296"/>
      <c r="CC65" s="296"/>
      <c r="CD65" s="296"/>
      <c r="CE65" s="21">
        <f t="shared" si="137"/>
        <v>0</v>
      </c>
      <c r="DB65" s="27"/>
      <c r="DC65" s="40"/>
      <c r="DD65" s="40"/>
      <c r="DE65" s="143"/>
      <c r="DF65" s="347"/>
      <c r="DG65" s="19">
        <f t="shared" si="136"/>
        <v>0</v>
      </c>
      <c r="DI65" s="1051"/>
      <c r="DJ65" s="2"/>
      <c r="DN65" s="18"/>
      <c r="KB65" s="2"/>
      <c r="KC65" s="39"/>
      <c r="KG65" s="19">
        <f t="shared" si="41"/>
        <v>0</v>
      </c>
      <c r="KI65" s="2"/>
      <c r="KJ65" s="39"/>
      <c r="KN65" s="19">
        <f t="shared" si="42"/>
        <v>669.5</v>
      </c>
      <c r="PE65" s="2"/>
      <c r="PF65" s="381"/>
      <c r="PG65" s="351"/>
      <c r="PJ65" s="45">
        <f t="shared" si="60"/>
        <v>0</v>
      </c>
      <c r="PN65" s="1003"/>
      <c r="PO65" s="1048"/>
      <c r="PP65" s="3"/>
      <c r="PQ65" s="45">
        <f t="shared" si="61"/>
        <v>22956.84</v>
      </c>
      <c r="AAO65" s="351"/>
      <c r="AAR65" s="19">
        <f t="shared" si="102"/>
        <v>55144.2</v>
      </c>
      <c r="AAT65" s="8"/>
      <c r="AAU65" s="37"/>
      <c r="AAV65" s="3"/>
      <c r="AAW65" s="74"/>
      <c r="AAX65" s="30"/>
      <c r="AAY65" s="19">
        <f t="shared" si="103"/>
        <v>22087</v>
      </c>
    </row>
    <row r="66" spans="2:727" ht="15.75" thickTop="1">
      <c r="B66" s="88" t="s">
        <v>35</v>
      </c>
      <c r="M66" s="40"/>
      <c r="S66" s="771" t="s">
        <v>60</v>
      </c>
      <c r="AJ66" s="2"/>
      <c r="AK66" s="2"/>
      <c r="AN66" s="3"/>
      <c r="AO66" s="19">
        <f>AO65+AL66-AN66</f>
        <v>14526.099999999999</v>
      </c>
      <c r="CE66" s="18"/>
      <c r="DB66" s="27"/>
      <c r="DC66" s="40"/>
      <c r="DD66" s="40"/>
      <c r="DE66" s="143"/>
      <c r="DF66" s="347"/>
      <c r="DG66" s="19">
        <f t="shared" si="136"/>
        <v>0</v>
      </c>
      <c r="DI66" s="1051"/>
      <c r="DJ66" s="2"/>
      <c r="DN66" s="18"/>
      <c r="KB66" s="2"/>
      <c r="KC66" s="39"/>
      <c r="KG66" s="19">
        <f t="shared" si="41"/>
        <v>0</v>
      </c>
      <c r="KI66" s="2"/>
      <c r="KJ66" s="39"/>
      <c r="KN66" s="19">
        <f t="shared" si="42"/>
        <v>669.5</v>
      </c>
      <c r="PF66" s="381"/>
      <c r="PG66" s="351"/>
      <c r="PJ66" s="45">
        <f t="shared" si="60"/>
        <v>0</v>
      </c>
      <c r="PN66" s="1010"/>
      <c r="PO66" s="1048"/>
      <c r="PP66" s="3"/>
      <c r="PQ66" s="45">
        <f t="shared" si="61"/>
        <v>22956.84</v>
      </c>
      <c r="AAO66" s="351"/>
      <c r="AAR66" s="19">
        <f t="shared" si="102"/>
        <v>55144.2</v>
      </c>
      <c r="AAT66" s="8"/>
      <c r="AAU66" s="37"/>
      <c r="AAV66" s="3"/>
      <c r="AAW66" s="1057"/>
      <c r="AAY66" s="19">
        <f t="shared" si="103"/>
        <v>22087</v>
      </c>
    </row>
    <row r="67" spans="2:727">
      <c r="B67" s="158" t="s">
        <v>2588</v>
      </c>
      <c r="M67" s="40"/>
      <c r="AJ67" s="2"/>
      <c r="AK67" s="2"/>
      <c r="AN67" s="3"/>
      <c r="AO67" s="19">
        <f>AO66+AL67-AN67</f>
        <v>14526.099999999999</v>
      </c>
      <c r="DB67" s="27"/>
      <c r="DC67" s="40"/>
      <c r="DD67" s="40"/>
      <c r="DE67" s="143"/>
      <c r="DF67" s="347"/>
      <c r="DG67" s="19">
        <f t="shared" si="136"/>
        <v>0</v>
      </c>
      <c r="DI67" s="1051"/>
      <c r="DJ67" s="2"/>
      <c r="DN67" s="18"/>
      <c r="KB67" s="2"/>
      <c r="KC67" s="39"/>
      <c r="KG67" s="19">
        <f t="shared" si="41"/>
        <v>0</v>
      </c>
      <c r="KI67" s="2"/>
      <c r="KJ67" s="39"/>
      <c r="KN67" s="19">
        <f t="shared" si="42"/>
        <v>669.5</v>
      </c>
      <c r="PF67" s="381"/>
      <c r="PG67" s="351"/>
      <c r="PJ67" s="316"/>
      <c r="PN67" s="1010"/>
      <c r="PO67" s="1048"/>
      <c r="PP67" s="3"/>
      <c r="PQ67" s="45">
        <f t="shared" si="61"/>
        <v>22956.84</v>
      </c>
      <c r="AAO67" s="192"/>
      <c r="AAR67" s="19">
        <f t="shared" si="102"/>
        <v>55144.2</v>
      </c>
      <c r="AAT67" s="8"/>
      <c r="AAU67" s="37"/>
      <c r="AAV67" s="3"/>
      <c r="AAW67" s="74"/>
      <c r="AAX67" s="30"/>
      <c r="AAY67" s="19">
        <f t="shared" si="103"/>
        <v>22087</v>
      </c>
    </row>
    <row r="68" spans="2:727" ht="15.75" thickBot="1">
      <c r="B68" s="158" t="s">
        <v>2589</v>
      </c>
      <c r="M68" s="40"/>
      <c r="AJ68" s="2"/>
      <c r="AK68" s="2"/>
      <c r="AN68" s="3"/>
      <c r="AO68" s="19">
        <f>AO67+AL68-AN68</f>
        <v>14526.099999999999</v>
      </c>
      <c r="DB68" s="27"/>
      <c r="DC68" s="40"/>
      <c r="DD68" s="40"/>
      <c r="DE68" s="143"/>
      <c r="DF68" s="347"/>
      <c r="DG68" s="19">
        <f t="shared" si="136"/>
        <v>0</v>
      </c>
      <c r="DI68" s="1051"/>
      <c r="DJ68" s="2"/>
      <c r="DN68" s="18"/>
      <c r="KC68" s="316"/>
      <c r="KG68" s="19">
        <f t="shared" si="41"/>
        <v>0</v>
      </c>
      <c r="KJ68" s="316"/>
      <c r="KN68" s="19">
        <f t="shared" si="42"/>
        <v>669.5</v>
      </c>
      <c r="PF68" s="381"/>
      <c r="PG68" s="375"/>
      <c r="PH68" s="296"/>
      <c r="PI68" s="296"/>
      <c r="PJ68" s="1056"/>
      <c r="PN68" s="1010"/>
      <c r="PO68" s="1048"/>
      <c r="PP68" s="3"/>
      <c r="PQ68" s="45">
        <f t="shared" si="61"/>
        <v>22956.84</v>
      </c>
      <c r="AAO68" s="192"/>
      <c r="AAR68" s="19">
        <f t="shared" si="102"/>
        <v>55144.2</v>
      </c>
      <c r="AAT68" s="8"/>
      <c r="AAU68" s="37"/>
      <c r="AAV68" s="3"/>
      <c r="AAW68" s="74"/>
      <c r="AAX68" s="30"/>
      <c r="AAY68" s="19">
        <f t="shared" si="103"/>
        <v>22087</v>
      </c>
    </row>
    <row r="69" spans="2:727" ht="15.75" thickTop="1">
      <c r="B69" s="88" t="s">
        <v>68</v>
      </c>
      <c r="M69" s="52"/>
      <c r="AN69" s="3"/>
      <c r="AO69" s="19">
        <f>AO68+AL69-AN69</f>
        <v>14526.099999999999</v>
      </c>
      <c r="DB69" s="27"/>
      <c r="DC69" s="40"/>
      <c r="DD69" s="40"/>
      <c r="DE69" s="143"/>
      <c r="DF69" s="347"/>
      <c r="DG69" s="19">
        <f t="shared" si="136"/>
        <v>0</v>
      </c>
      <c r="DI69" s="1051"/>
      <c r="DJ69" s="2"/>
      <c r="DN69" s="18"/>
      <c r="KC69" s="316"/>
      <c r="KG69" s="19">
        <f t="shared" si="41"/>
        <v>0</v>
      </c>
      <c r="KJ69" s="316"/>
      <c r="KN69" s="19">
        <f t="shared" si="42"/>
        <v>669.5</v>
      </c>
      <c r="PN69" s="1010"/>
      <c r="PO69" s="1048"/>
      <c r="PP69" s="3"/>
      <c r="PQ69" s="45">
        <f t="shared" si="61"/>
        <v>22956.84</v>
      </c>
      <c r="AAO69" s="192"/>
      <c r="AAR69" s="19">
        <f t="shared" si="102"/>
        <v>55144.2</v>
      </c>
      <c r="AAT69" s="8"/>
      <c r="AAU69" s="37"/>
      <c r="AAV69" s="3"/>
      <c r="AAW69" s="74"/>
      <c r="AAX69" s="30"/>
      <c r="AAY69" s="19">
        <f t="shared" si="103"/>
        <v>22087</v>
      </c>
    </row>
    <row r="70" spans="2:727" ht="15.75" thickBot="1">
      <c r="B70" s="88" t="s">
        <v>13</v>
      </c>
      <c r="M70" s="40"/>
      <c r="AO70" s="18"/>
      <c r="DE70" s="2"/>
      <c r="DG70" s="19">
        <f t="shared" si="136"/>
        <v>0</v>
      </c>
      <c r="DI70" s="1051"/>
      <c r="DN70" s="18"/>
      <c r="KC70" s="1056"/>
      <c r="KD70" s="296"/>
      <c r="KE70" s="296"/>
      <c r="KF70" s="296"/>
      <c r="KG70" s="22">
        <f t="shared" si="41"/>
        <v>0</v>
      </c>
      <c r="KJ70" s="1056"/>
      <c r="KK70" s="296"/>
      <c r="KL70" s="296"/>
      <c r="KM70" s="296"/>
      <c r="KN70" s="22">
        <f t="shared" si="42"/>
        <v>669.5</v>
      </c>
      <c r="PN70" s="1010"/>
      <c r="PO70" s="1048"/>
      <c r="PP70" s="3"/>
      <c r="PQ70" s="45">
        <f t="shared" si="61"/>
        <v>22956.84</v>
      </c>
      <c r="AAO70" s="192"/>
      <c r="AAR70" s="19">
        <f t="shared" si="102"/>
        <v>55144.2</v>
      </c>
      <c r="AAT70" s="8"/>
      <c r="AAU70" s="37"/>
      <c r="AAV70" s="3"/>
      <c r="AAW70" s="74"/>
      <c r="AAX70" s="30"/>
      <c r="AAY70" s="19">
        <f t="shared" si="103"/>
        <v>22087</v>
      </c>
    </row>
    <row r="71" spans="2:727" ht="15.75" thickTop="1">
      <c r="B71" s="158" t="s">
        <v>2590</v>
      </c>
      <c r="M71" s="40"/>
      <c r="DE71" s="2"/>
      <c r="DG71" s="19">
        <f t="shared" si="136"/>
        <v>0</v>
      </c>
      <c r="DI71" s="1051"/>
      <c r="DN71" s="18"/>
      <c r="PN71" s="1010"/>
      <c r="PO71" s="1048"/>
      <c r="PP71" s="3"/>
      <c r="PQ71" s="45">
        <f t="shared" si="61"/>
        <v>22956.84</v>
      </c>
      <c r="AAO71" s="192"/>
      <c r="AAR71" s="19">
        <f t="shared" si="102"/>
        <v>55144.2</v>
      </c>
      <c r="AAT71" s="8"/>
      <c r="AAU71" s="37"/>
      <c r="AAV71" s="3"/>
      <c r="AAW71" s="74"/>
      <c r="AAX71" s="30"/>
      <c r="AAY71" s="19">
        <f t="shared" si="103"/>
        <v>22087</v>
      </c>
    </row>
    <row r="72" spans="2:727">
      <c r="B72" s="158" t="s">
        <v>2591</v>
      </c>
      <c r="M72" s="51"/>
      <c r="DB72" s="8"/>
      <c r="DC72" s="2"/>
      <c r="DD72" s="3"/>
      <c r="DE72" s="418"/>
      <c r="DF72" s="337"/>
      <c r="DG72" s="19">
        <f>DG71+DD72+-DF72</f>
        <v>0</v>
      </c>
      <c r="DI72" s="1051"/>
      <c r="DN72" s="18"/>
      <c r="PN72" s="1010"/>
      <c r="PO72" s="1048"/>
      <c r="PP72" s="3"/>
      <c r="PQ72" s="45">
        <f>PQ71+PN72-PP72</f>
        <v>22956.84</v>
      </c>
      <c r="AAO72" s="192"/>
      <c r="AAR72" s="19">
        <f t="shared" ref="AAR72:AAR73" si="146">AAR71+AAO72-AAQ72</f>
        <v>55144.2</v>
      </c>
      <c r="AAT72" s="8"/>
      <c r="AAU72" s="37"/>
      <c r="AAV72" s="3"/>
      <c r="AAY72" s="19">
        <f>AAY71+AAV72-AAX72</f>
        <v>22087</v>
      </c>
    </row>
    <row r="73" spans="2:727" ht="15.75" thickBot="1">
      <c r="B73" s="158" t="s">
        <v>2592</v>
      </c>
      <c r="M73" s="40"/>
      <c r="DD73" s="3"/>
      <c r="DG73" s="18"/>
      <c r="DI73" s="1051"/>
      <c r="PN73" s="1010"/>
      <c r="PO73" s="1048"/>
      <c r="PP73" s="3"/>
      <c r="PQ73" s="19">
        <f>PQ72+PN73-PP73</f>
        <v>22956.84</v>
      </c>
      <c r="AAN73" s="296"/>
      <c r="AAO73" s="375"/>
      <c r="AAP73" s="666"/>
      <c r="AAQ73" s="296"/>
      <c r="AAR73" s="22">
        <f t="shared" si="146"/>
        <v>55144.2</v>
      </c>
      <c r="AAT73" s="1039"/>
      <c r="AAU73" s="1058"/>
      <c r="AAV73" s="21"/>
      <c r="AAW73" s="296"/>
      <c r="AAX73" s="296"/>
      <c r="AAY73" s="22">
        <f>AAY72+AAV73-AAX73</f>
        <v>22087</v>
      </c>
    </row>
    <row r="74" spans="2:727" ht="16.5" thickTop="1" thickBot="1">
      <c r="B74" s="158" t="s">
        <v>2593</v>
      </c>
      <c r="M74" s="40"/>
      <c r="DD74" s="44"/>
      <c r="DI74" s="1051"/>
      <c r="PL74" s="526"/>
      <c r="PM74" s="241"/>
      <c r="PN74" s="1059"/>
      <c r="PO74" s="1060"/>
      <c r="PP74" s="21"/>
      <c r="PQ74" s="22">
        <f>PQ73+PN74-PP74</f>
        <v>22956.84</v>
      </c>
      <c r="AAT74" s="8"/>
      <c r="AAU74" s="37"/>
      <c r="AAV74" s="3"/>
      <c r="AAY74" s="19"/>
    </row>
    <row r="75" spans="2:727" ht="15.75" thickTop="1">
      <c r="B75" s="158" t="s">
        <v>2594</v>
      </c>
      <c r="M75" s="40"/>
      <c r="DI75" s="1051"/>
      <c r="PN75" s="18"/>
      <c r="AAT75" s="8"/>
      <c r="AAU75" s="37"/>
      <c r="AAV75" s="3"/>
      <c r="AAY75" s="19"/>
    </row>
    <row r="76" spans="2:727">
      <c r="B76" s="88" t="s">
        <v>1941</v>
      </c>
      <c r="DI76" s="1051"/>
      <c r="PN76" s="18"/>
      <c r="AAT76" s="8"/>
      <c r="AAU76" s="37"/>
      <c r="AAV76" s="3"/>
      <c r="AAY76" s="19"/>
    </row>
    <row r="77" spans="2:727">
      <c r="B77" s="158" t="s">
        <v>2595</v>
      </c>
      <c r="DI77" s="1051"/>
      <c r="AAT77" s="8"/>
      <c r="AAU77" s="37"/>
      <c r="AAV77" s="3"/>
      <c r="AAY77" s="19"/>
    </row>
    <row r="78" spans="2:727">
      <c r="B78" s="158" t="s">
        <v>491</v>
      </c>
      <c r="DI78" s="1051"/>
      <c r="AAT78" s="8"/>
      <c r="AAU78" s="37"/>
      <c r="AAV78" s="3"/>
      <c r="AAY78" s="19"/>
    </row>
    <row r="79" spans="2:727">
      <c r="B79" s="158" t="s">
        <v>258</v>
      </c>
      <c r="DI79" s="1051"/>
      <c r="PM79" s="37"/>
      <c r="PN79" s="30"/>
      <c r="PO79" s="367"/>
      <c r="PP79" s="93"/>
    </row>
    <row r="80" spans="2:727">
      <c r="B80" s="158" t="s">
        <v>2596</v>
      </c>
      <c r="M80" s="40"/>
      <c r="DI80" s="1051"/>
    </row>
    <row r="81" spans="2:432">
      <c r="B81" s="158" t="s">
        <v>2597</v>
      </c>
      <c r="M81" s="51"/>
      <c r="DI81" s="1051"/>
    </row>
    <row r="82" spans="2:432">
      <c r="B82" s="158" t="s">
        <v>188</v>
      </c>
      <c r="M82" s="40"/>
      <c r="DI82" s="1051"/>
    </row>
    <row r="83" spans="2:432">
      <c r="B83" s="88" t="s">
        <v>10</v>
      </c>
      <c r="M83" s="40"/>
      <c r="DI83" s="1051"/>
    </row>
    <row r="84" spans="2:432">
      <c r="B84" s="88" t="s">
        <v>49</v>
      </c>
      <c r="M84" s="40"/>
      <c r="DI84" s="1051"/>
    </row>
    <row r="85" spans="2:432">
      <c r="B85" s="158" t="s">
        <v>2598</v>
      </c>
      <c r="M85" s="40"/>
      <c r="DI85" s="1051"/>
    </row>
    <row r="86" spans="2:432">
      <c r="B86" s="158" t="s">
        <v>2599</v>
      </c>
      <c r="M86" s="40"/>
      <c r="DI86" s="1051"/>
      <c r="PP86" s="3"/>
    </row>
    <row r="87" spans="2:432">
      <c r="B87" s="158" t="s">
        <v>2600</v>
      </c>
      <c r="M87" s="40"/>
      <c r="DI87" s="1051"/>
    </row>
    <row r="88" spans="2:432">
      <c r="B88" s="158" t="s">
        <v>2601</v>
      </c>
      <c r="M88" s="40"/>
      <c r="DI88" s="1051"/>
    </row>
    <row r="89" spans="2:432">
      <c r="B89" s="88" t="s">
        <v>2602</v>
      </c>
      <c r="M89" s="40"/>
      <c r="DI89" s="1051"/>
    </row>
    <row r="90" spans="2:432">
      <c r="B90" s="158" t="s">
        <v>73</v>
      </c>
      <c r="M90" s="40"/>
      <c r="DI90" s="1051"/>
    </row>
    <row r="91" spans="2:432">
      <c r="B91" s="158" t="s">
        <v>2603</v>
      </c>
      <c r="M91" s="40"/>
      <c r="DI91" s="1051"/>
    </row>
    <row r="92" spans="2:432">
      <c r="B92" s="158" t="s">
        <v>2604</v>
      </c>
      <c r="M92" s="40"/>
      <c r="DI92" s="1051"/>
    </row>
    <row r="93" spans="2:432">
      <c r="B93" s="158" t="s">
        <v>2605</v>
      </c>
      <c r="M93" s="40"/>
      <c r="DI93" s="1051"/>
    </row>
    <row r="94" spans="2:432">
      <c r="B94" s="158" t="s">
        <v>1623</v>
      </c>
      <c r="M94" s="40"/>
      <c r="DI94" s="1051"/>
    </row>
    <row r="95" spans="2:432">
      <c r="B95" s="88" t="s">
        <v>83</v>
      </c>
      <c r="M95" s="40"/>
      <c r="DI95" s="1051"/>
    </row>
    <row r="96" spans="2:432">
      <c r="B96" s="158" t="s">
        <v>1952</v>
      </c>
      <c r="M96" s="40"/>
    </row>
    <row r="97" spans="2:13">
      <c r="B97" s="158" t="s">
        <v>2606</v>
      </c>
      <c r="M97" s="40"/>
    </row>
    <row r="98" spans="2:13">
      <c r="B98" s="88" t="s">
        <v>2607</v>
      </c>
      <c r="M98" s="40"/>
    </row>
    <row r="99" spans="2:13">
      <c r="B99" s="158" t="s">
        <v>2608</v>
      </c>
      <c r="M99" s="40"/>
    </row>
    <row r="100" spans="2:13">
      <c r="B100" s="158" t="s">
        <v>2609</v>
      </c>
      <c r="M100" s="40"/>
    </row>
    <row r="101" spans="2:13">
      <c r="B101" s="158" t="s">
        <v>179</v>
      </c>
      <c r="M101" s="51"/>
    </row>
    <row r="102" spans="2:13">
      <c r="B102" s="158" t="s">
        <v>2610</v>
      </c>
      <c r="M102" s="40"/>
    </row>
    <row r="103" spans="2:13">
      <c r="B103" s="158" t="s">
        <v>118</v>
      </c>
      <c r="M103" s="40"/>
    </row>
    <row r="104" spans="2:13">
      <c r="B104" s="158" t="s">
        <v>2611</v>
      </c>
      <c r="M104" s="40"/>
    </row>
    <row r="105" spans="2:13">
      <c r="B105" s="88" t="s">
        <v>2612</v>
      </c>
      <c r="M105" s="40"/>
    </row>
    <row r="106" spans="2:13">
      <c r="B106" s="88" t="s">
        <v>2613</v>
      </c>
      <c r="M106" s="40"/>
    </row>
    <row r="107" spans="2:13">
      <c r="B107" s="158" t="s">
        <v>379</v>
      </c>
      <c r="M107" s="40"/>
    </row>
    <row r="108" spans="2:13">
      <c r="B108" s="158" t="s">
        <v>385</v>
      </c>
      <c r="M108" s="40"/>
    </row>
    <row r="109" spans="2:13">
      <c r="B109" s="88" t="s">
        <v>2614</v>
      </c>
      <c r="M109" s="40"/>
    </row>
    <row r="110" spans="2:13">
      <c r="B110" s="88" t="s">
        <v>2615</v>
      </c>
      <c r="M110" s="40"/>
    </row>
    <row r="111" spans="2:13">
      <c r="B111" s="88" t="s">
        <v>2616</v>
      </c>
      <c r="M111" s="40"/>
    </row>
    <row r="112" spans="2:13">
      <c r="B112" s="88" t="s">
        <v>1959</v>
      </c>
      <c r="M112" s="40"/>
    </row>
    <row r="113" spans="2:13">
      <c r="B113" s="88" t="s">
        <v>15</v>
      </c>
      <c r="M113" s="40"/>
    </row>
    <row r="114" spans="2:13">
      <c r="B114" s="433" t="s">
        <v>2617</v>
      </c>
      <c r="M114" s="40"/>
    </row>
    <row r="115" spans="2:13">
      <c r="B115" s="88" t="s">
        <v>2618</v>
      </c>
      <c r="M115" s="40"/>
    </row>
    <row r="116" spans="2:13">
      <c r="B116" s="158" t="s">
        <v>2619</v>
      </c>
      <c r="M116" s="40"/>
    </row>
    <row r="117" spans="2:13">
      <c r="B117" s="158" t="s">
        <v>2620</v>
      </c>
      <c r="M117" s="40"/>
    </row>
    <row r="118" spans="2:13">
      <c r="B118" s="158" t="s">
        <v>66</v>
      </c>
      <c r="M118" s="40"/>
    </row>
    <row r="119" spans="2:13">
      <c r="B119" s="158" t="s">
        <v>225</v>
      </c>
      <c r="M119" s="40"/>
    </row>
    <row r="120" spans="2:13">
      <c r="B120" s="88" t="s">
        <v>61</v>
      </c>
      <c r="M120" s="40"/>
    </row>
    <row r="121" spans="2:13">
      <c r="B121" s="158" t="s">
        <v>2621</v>
      </c>
      <c r="M121" s="40"/>
    </row>
    <row r="122" spans="2:13">
      <c r="B122" s="88" t="s">
        <v>5</v>
      </c>
      <c r="M122" s="40"/>
    </row>
    <row r="123" spans="2:13">
      <c r="B123" s="88" t="s">
        <v>1963</v>
      </c>
      <c r="M123" s="40"/>
    </row>
    <row r="124" spans="2:13">
      <c r="B124" s="158" t="s">
        <v>38</v>
      </c>
      <c r="M124" s="40"/>
    </row>
    <row r="125" spans="2:13">
      <c r="B125" s="158" t="s">
        <v>36</v>
      </c>
      <c r="M125" s="40"/>
    </row>
    <row r="126" spans="2:13">
      <c r="B126" s="88" t="s">
        <v>4</v>
      </c>
      <c r="M126" s="40"/>
    </row>
    <row r="127" spans="2:13">
      <c r="B127" s="88" t="s">
        <v>2622</v>
      </c>
      <c r="M127" s="40"/>
    </row>
    <row r="128" spans="2:13">
      <c r="B128" s="88" t="s">
        <v>11</v>
      </c>
      <c r="M128" s="40"/>
    </row>
    <row r="129" spans="2:13">
      <c r="B129" s="158" t="s">
        <v>2623</v>
      </c>
      <c r="M129" s="40"/>
    </row>
    <row r="130" spans="2:13">
      <c r="B130" s="158" t="s">
        <v>2624</v>
      </c>
      <c r="M130" s="40"/>
    </row>
    <row r="131" spans="2:13">
      <c r="B131" s="158" t="s">
        <v>2625</v>
      </c>
      <c r="M131" s="40"/>
    </row>
    <row r="132" spans="2:13">
      <c r="B132" s="88" t="s">
        <v>3</v>
      </c>
      <c r="M132" s="40"/>
    </row>
    <row r="133" spans="2:13">
      <c r="B133" s="158" t="s">
        <v>1258</v>
      </c>
      <c r="M133" s="40"/>
    </row>
    <row r="134" spans="2:13">
      <c r="B134" s="88" t="s">
        <v>2626</v>
      </c>
      <c r="M134" s="40"/>
    </row>
    <row r="135" spans="2:13">
      <c r="B135" s="88" t="s">
        <v>1968</v>
      </c>
      <c r="M135" s="40"/>
    </row>
    <row r="136" spans="2:13">
      <c r="B136" s="88" t="s">
        <v>17</v>
      </c>
      <c r="M136" s="40"/>
    </row>
    <row r="137" spans="2:13">
      <c r="B137" s="433" t="s">
        <v>1972</v>
      </c>
      <c r="M137" s="40"/>
    </row>
    <row r="138" spans="2:13">
      <c r="B138" s="158" t="s">
        <v>2627</v>
      </c>
      <c r="M138" s="40"/>
    </row>
    <row r="139" spans="2:13">
      <c r="B139" s="158" t="s">
        <v>2628</v>
      </c>
      <c r="M139" s="40"/>
    </row>
    <row r="140" spans="2:13">
      <c r="B140" s="88" t="s">
        <v>30</v>
      </c>
      <c r="M140" s="40"/>
    </row>
    <row r="141" spans="2:13">
      <c r="B141" s="158" t="s">
        <v>2629</v>
      </c>
      <c r="M141" s="40"/>
    </row>
    <row r="142" spans="2:13">
      <c r="B142" s="158" t="s">
        <v>2630</v>
      </c>
      <c r="M142" s="40"/>
    </row>
    <row r="143" spans="2:13">
      <c r="B143" s="88" t="s">
        <v>2631</v>
      </c>
      <c r="M143" s="40"/>
    </row>
    <row r="144" spans="2:13">
      <c r="B144" s="88" t="s">
        <v>2632</v>
      </c>
      <c r="M144" s="40"/>
    </row>
    <row r="145" spans="2:13">
      <c r="B145" s="88" t="s">
        <v>21</v>
      </c>
      <c r="M145" s="40"/>
    </row>
    <row r="146" spans="2:13">
      <c r="B146" s="158" t="s">
        <v>2633</v>
      </c>
      <c r="M146" s="40"/>
    </row>
    <row r="147" spans="2:13">
      <c r="B147" s="88" t="s">
        <v>2634</v>
      </c>
      <c r="M147" s="40"/>
    </row>
    <row r="148" spans="2:13">
      <c r="B148" s="88" t="s">
        <v>90</v>
      </c>
      <c r="M148" s="40"/>
    </row>
    <row r="149" spans="2:13">
      <c r="B149" s="88" t="s">
        <v>2635</v>
      </c>
      <c r="M149" s="40"/>
    </row>
    <row r="150" spans="2:13">
      <c r="B150" s="88" t="s">
        <v>1976</v>
      </c>
      <c r="M150" s="40"/>
    </row>
    <row r="151" spans="2:13">
      <c r="B151" s="158" t="s">
        <v>46</v>
      </c>
      <c r="M151" s="40"/>
    </row>
    <row r="152" spans="2:13">
      <c r="B152" s="88" t="s">
        <v>2636</v>
      </c>
      <c r="M152" s="40"/>
    </row>
    <row r="153" spans="2:13">
      <c r="B153" s="158" t="s">
        <v>2637</v>
      </c>
      <c r="M153" s="40"/>
    </row>
    <row r="154" spans="2:13">
      <c r="B154" s="158" t="s">
        <v>25</v>
      </c>
      <c r="M154" s="40"/>
    </row>
    <row r="155" spans="2:13">
      <c r="B155" s="88" t="s">
        <v>12</v>
      </c>
      <c r="M155" s="40"/>
    </row>
    <row r="156" spans="2:13">
      <c r="B156" s="88" t="s">
        <v>2638</v>
      </c>
      <c r="M156" s="40"/>
    </row>
    <row r="157" spans="2:13">
      <c r="B157" s="158" t="s">
        <v>2639</v>
      </c>
      <c r="M157" s="40"/>
    </row>
    <row r="158" spans="2:13">
      <c r="B158" s="88" t="s">
        <v>2640</v>
      </c>
      <c r="M158" s="40"/>
    </row>
    <row r="159" spans="2:13">
      <c r="B159" s="158" t="s">
        <v>2641</v>
      </c>
      <c r="M159" s="40"/>
    </row>
    <row r="160" spans="2:13">
      <c r="B160" s="158" t="s">
        <v>2642</v>
      </c>
      <c r="M160" s="40"/>
    </row>
    <row r="161" spans="2:13">
      <c r="B161" s="88" t="s">
        <v>14</v>
      </c>
      <c r="M161" s="40"/>
    </row>
    <row r="162" spans="2:13">
      <c r="B162" s="158" t="s">
        <v>2643</v>
      </c>
      <c r="M162" s="40"/>
    </row>
    <row r="163" spans="2:13">
      <c r="B163" s="88" t="s">
        <v>2644</v>
      </c>
      <c r="M163" s="40"/>
    </row>
    <row r="164" spans="2:13">
      <c r="B164" s="158" t="s">
        <v>2645</v>
      </c>
      <c r="M164" s="40"/>
    </row>
    <row r="165" spans="2:13">
      <c r="B165" s="88" t="s">
        <v>1984</v>
      </c>
    </row>
    <row r="166" spans="2:13">
      <c r="B166" s="88" t="s">
        <v>2646</v>
      </c>
    </row>
    <row r="167" spans="2:13">
      <c r="B167" s="158" t="s">
        <v>2647</v>
      </c>
    </row>
    <row r="168" spans="2:13">
      <c r="B168" s="158" t="s">
        <v>2648</v>
      </c>
    </row>
    <row r="169" spans="2:13">
      <c r="B169" s="158" t="s">
        <v>2649</v>
      </c>
    </row>
    <row r="170" spans="2:13">
      <c r="B170" s="158" t="s">
        <v>2650</v>
      </c>
    </row>
    <row r="171" spans="2:13">
      <c r="B171" s="158" t="s">
        <v>2651</v>
      </c>
    </row>
    <row r="172" spans="2:13">
      <c r="B172" s="88" t="s">
        <v>55</v>
      </c>
    </row>
    <row r="173" spans="2:13">
      <c r="B173" s="158" t="s">
        <v>229</v>
      </c>
    </row>
    <row r="174" spans="2:13">
      <c r="B174" s="158" t="s">
        <v>2652</v>
      </c>
    </row>
    <row r="175" spans="2:13">
      <c r="B175" s="88" t="s">
        <v>9</v>
      </c>
    </row>
    <row r="176" spans="2:13">
      <c r="B176" s="88" t="s">
        <v>1986</v>
      </c>
    </row>
    <row r="177" spans="2:2">
      <c r="B177" s="158" t="s">
        <v>2653</v>
      </c>
    </row>
    <row r="178" spans="2:2">
      <c r="B178" s="88" t="s">
        <v>2654</v>
      </c>
    </row>
    <row r="179" spans="2:2">
      <c r="B179" s="158" t="s">
        <v>2655</v>
      </c>
    </row>
    <row r="180" spans="2:2">
      <c r="B180" s="158" t="s">
        <v>2656</v>
      </c>
    </row>
    <row r="181" spans="2:2">
      <c r="B181" s="158" t="s">
        <v>353</v>
      </c>
    </row>
    <row r="182" spans="2:2">
      <c r="B182" s="158" t="s">
        <v>2657</v>
      </c>
    </row>
    <row r="183" spans="2:2">
      <c r="B183" s="158" t="s">
        <v>2658</v>
      </c>
    </row>
    <row r="184" spans="2:2">
      <c r="B184" s="158" t="s">
        <v>528</v>
      </c>
    </row>
    <row r="185" spans="2:2">
      <c r="B185" s="158" t="s">
        <v>2659</v>
      </c>
    </row>
    <row r="186" spans="2:2">
      <c r="B186" s="88" t="s">
        <v>2660</v>
      </c>
    </row>
    <row r="187" spans="2:2">
      <c r="B187" s="158" t="s">
        <v>2661</v>
      </c>
    </row>
  </sheetData>
  <mergeCells count="406">
    <mergeCell ref="AQ1:AV1"/>
    <mergeCell ref="AX1:BC1"/>
    <mergeCell ref="BE1:BJ1"/>
    <mergeCell ref="BL1:BQ1"/>
    <mergeCell ref="BS1:BX1"/>
    <mergeCell ref="BZ1:CE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ER1:EW1"/>
    <mergeCell ref="EY1:FD1"/>
    <mergeCell ref="FF1:FK1"/>
    <mergeCell ref="CG1:CL1"/>
    <mergeCell ref="CN1:CS1"/>
    <mergeCell ref="CU1:CZ1"/>
    <mergeCell ref="DB1:DG1"/>
    <mergeCell ref="DI1:DN1"/>
    <mergeCell ref="DP1:DU1"/>
    <mergeCell ref="HC1:HH1"/>
    <mergeCell ref="HJ1:HO1"/>
    <mergeCell ref="HQ1:HV1"/>
    <mergeCell ref="HX1:IC1"/>
    <mergeCell ref="IE1:IJ1"/>
    <mergeCell ref="IL1:IQ1"/>
    <mergeCell ref="FM1:FR1"/>
    <mergeCell ref="FT1:FY1"/>
    <mergeCell ref="GA1:GF1"/>
    <mergeCell ref="GH1:GM1"/>
    <mergeCell ref="GO1:GT1"/>
    <mergeCell ref="GV1:HA1"/>
    <mergeCell ref="KI1:KN1"/>
    <mergeCell ref="KP1:KU1"/>
    <mergeCell ref="KW1:LB1"/>
    <mergeCell ref="LD1:LI1"/>
    <mergeCell ref="LK1:LP1"/>
    <mergeCell ref="LR1:LW1"/>
    <mergeCell ref="IS1:IX1"/>
    <mergeCell ref="IZ1:JE1"/>
    <mergeCell ref="JG1:JL1"/>
    <mergeCell ref="JN1:JS1"/>
    <mergeCell ref="JU1:JZ1"/>
    <mergeCell ref="KB1:KG1"/>
    <mergeCell ref="NO1:NT1"/>
    <mergeCell ref="NV1:OA1"/>
    <mergeCell ref="OC1:OH1"/>
    <mergeCell ref="OJ1:OO1"/>
    <mergeCell ref="OQ1:OV1"/>
    <mergeCell ref="OX1:PC1"/>
    <mergeCell ref="LY1:MD1"/>
    <mergeCell ref="MF1:MK1"/>
    <mergeCell ref="MM1:MR1"/>
    <mergeCell ref="MT1:MY1"/>
    <mergeCell ref="NA1:NF1"/>
    <mergeCell ref="NH1:NM1"/>
    <mergeCell ref="QU1:QZ1"/>
    <mergeCell ref="RB1:RG1"/>
    <mergeCell ref="RI1:RN1"/>
    <mergeCell ref="RP1:RU1"/>
    <mergeCell ref="RW1:SB1"/>
    <mergeCell ref="SD1:SI1"/>
    <mergeCell ref="PE1:PJ1"/>
    <mergeCell ref="PL1:PQ1"/>
    <mergeCell ref="PS1:PX1"/>
    <mergeCell ref="PZ1:QE1"/>
    <mergeCell ref="QG1:QL1"/>
    <mergeCell ref="QN1:QS1"/>
    <mergeCell ref="UA1:UF1"/>
    <mergeCell ref="UH1:UM1"/>
    <mergeCell ref="UO1:UT1"/>
    <mergeCell ref="UV1:VA1"/>
    <mergeCell ref="VC1:VH1"/>
    <mergeCell ref="VJ1:VO1"/>
    <mergeCell ref="SK1:SP1"/>
    <mergeCell ref="SR1:SW1"/>
    <mergeCell ref="SY1:TD1"/>
    <mergeCell ref="TF1:TK1"/>
    <mergeCell ref="TM1:TR1"/>
    <mergeCell ref="TT1:TY1"/>
    <mergeCell ref="XG1:XL1"/>
    <mergeCell ref="XN1:XS1"/>
    <mergeCell ref="XU1:XZ1"/>
    <mergeCell ref="YB1:YG1"/>
    <mergeCell ref="YI1:YN1"/>
    <mergeCell ref="YP1:YU1"/>
    <mergeCell ref="VQ1:VV1"/>
    <mergeCell ref="VX1:WC1"/>
    <mergeCell ref="WE1:WJ1"/>
    <mergeCell ref="WL1:WQ1"/>
    <mergeCell ref="WS1:WX1"/>
    <mergeCell ref="WZ1:XE1"/>
    <mergeCell ref="AAM1:AAR1"/>
    <mergeCell ref="AAT1:AAY1"/>
    <mergeCell ref="ABA1:ABF1"/>
    <mergeCell ref="ABG1:ABG2"/>
    <mergeCell ref="ABH1:ABM1"/>
    <mergeCell ref="ABO1:ABT1"/>
    <mergeCell ref="ABH2:ABM2"/>
    <mergeCell ref="ABO2:ABT2"/>
    <mergeCell ref="YW1:ZB1"/>
    <mergeCell ref="ZD1:ZI1"/>
    <mergeCell ref="ZK1:ZP1"/>
    <mergeCell ref="ZR1:ZW1"/>
    <mergeCell ref="ZY1:AAD1"/>
    <mergeCell ref="AAF1:AAK1"/>
    <mergeCell ref="ZR2:ZW2"/>
    <mergeCell ref="ZY2:AAD2"/>
    <mergeCell ref="AAF2:AAK2"/>
    <mergeCell ref="AAM2:AAR2"/>
    <mergeCell ref="AAT2:AAY2"/>
    <mergeCell ref="ABA2:ABF2"/>
    <mergeCell ref="ADZ1:AEE1"/>
    <mergeCell ref="AEG1:AEL1"/>
    <mergeCell ref="AEN1:AES1"/>
    <mergeCell ref="AEU1:AEZ1"/>
    <mergeCell ref="ABV1:ACA1"/>
    <mergeCell ref="ACC1:ACH1"/>
    <mergeCell ref="ACJ1:ACO1"/>
    <mergeCell ref="ACQ1:ACV1"/>
    <mergeCell ref="ACX1:ADC1"/>
    <mergeCell ref="ADE1:ADJ1"/>
    <mergeCell ref="AIH1:AIM1"/>
    <mergeCell ref="A2:E2"/>
    <mergeCell ref="H2:L2"/>
    <mergeCell ref="O2:S2"/>
    <mergeCell ref="V2:Z2"/>
    <mergeCell ref="AC2:AG2"/>
    <mergeCell ref="AK2:AO2"/>
    <mergeCell ref="AR2:AV2"/>
    <mergeCell ref="AY2:BC2"/>
    <mergeCell ref="BF2:BJ2"/>
    <mergeCell ref="AGR1:AGW1"/>
    <mergeCell ref="AGY1:AHD1"/>
    <mergeCell ref="AHF1:AHK1"/>
    <mergeCell ref="AHM1:AHR1"/>
    <mergeCell ref="AHT1:AHY1"/>
    <mergeCell ref="AIA1:AIF1"/>
    <mergeCell ref="AFB1:AFG1"/>
    <mergeCell ref="AFI1:AFN1"/>
    <mergeCell ref="AFP1:AFU1"/>
    <mergeCell ref="AFW1:AGB1"/>
    <mergeCell ref="AGD1:AGI1"/>
    <mergeCell ref="AGK1:AGP1"/>
    <mergeCell ref="ADL1:ADQ1"/>
    <mergeCell ref="ADS1:ADX1"/>
    <mergeCell ref="DC2:DG2"/>
    <mergeCell ref="DJ2:DN2"/>
    <mergeCell ref="DQ2:DU2"/>
    <mergeCell ref="DX2:EB2"/>
    <mergeCell ref="EE2:EI2"/>
    <mergeCell ref="EL2:EP2"/>
    <mergeCell ref="BM2:BQ2"/>
    <mergeCell ref="BT2:BX2"/>
    <mergeCell ref="CA2:CE2"/>
    <mergeCell ref="CH2:CL2"/>
    <mergeCell ref="CO2:CS2"/>
    <mergeCell ref="CV2:CZ2"/>
    <mergeCell ref="GH2:GM2"/>
    <mergeCell ref="GO2:GT2"/>
    <mergeCell ref="GV2:HA2"/>
    <mergeCell ref="HC2:HH2"/>
    <mergeCell ref="HJ2:HO2"/>
    <mergeCell ref="HQ2:HV2"/>
    <mergeCell ref="ES2:EW2"/>
    <mergeCell ref="EZ2:FD2"/>
    <mergeCell ref="FG2:FK2"/>
    <mergeCell ref="FN2:FR2"/>
    <mergeCell ref="FU2:FY2"/>
    <mergeCell ref="GA2:GF2"/>
    <mergeCell ref="JN2:JS2"/>
    <mergeCell ref="JU2:JZ2"/>
    <mergeCell ref="KB2:KG2"/>
    <mergeCell ref="KI2:KN2"/>
    <mergeCell ref="KP2:KU2"/>
    <mergeCell ref="KW2:LB2"/>
    <mergeCell ref="HX2:IC2"/>
    <mergeCell ref="IE2:IJ2"/>
    <mergeCell ref="IL2:IQ2"/>
    <mergeCell ref="IS2:IX2"/>
    <mergeCell ref="IZ2:JE2"/>
    <mergeCell ref="JG2:JL2"/>
    <mergeCell ref="MT2:MY2"/>
    <mergeCell ref="NA2:NF2"/>
    <mergeCell ref="NH2:NM2"/>
    <mergeCell ref="NO2:NT2"/>
    <mergeCell ref="NV2:OA2"/>
    <mergeCell ref="OC2:OH2"/>
    <mergeCell ref="LD2:LI2"/>
    <mergeCell ref="LK2:LP2"/>
    <mergeCell ref="LR2:LW2"/>
    <mergeCell ref="LY2:MD2"/>
    <mergeCell ref="MF2:MK2"/>
    <mergeCell ref="MM2:MR2"/>
    <mergeCell ref="PZ2:QE2"/>
    <mergeCell ref="QG2:QL2"/>
    <mergeCell ref="QN2:QS2"/>
    <mergeCell ref="QU2:QZ2"/>
    <mergeCell ref="RB2:RG2"/>
    <mergeCell ref="RI2:RN2"/>
    <mergeCell ref="OJ2:OO2"/>
    <mergeCell ref="OQ2:OV2"/>
    <mergeCell ref="OX2:PC2"/>
    <mergeCell ref="PE2:PJ2"/>
    <mergeCell ref="PL2:PQ2"/>
    <mergeCell ref="PS2:PX2"/>
    <mergeCell ref="TF2:TK2"/>
    <mergeCell ref="TM2:TR2"/>
    <mergeCell ref="TT2:TY2"/>
    <mergeCell ref="UA2:UF2"/>
    <mergeCell ref="UH2:UM2"/>
    <mergeCell ref="UO2:UT2"/>
    <mergeCell ref="RP2:RU2"/>
    <mergeCell ref="RW2:SB2"/>
    <mergeCell ref="SD2:SI2"/>
    <mergeCell ref="SK2:SP2"/>
    <mergeCell ref="SR2:SW2"/>
    <mergeCell ref="SY2:TD2"/>
    <mergeCell ref="WL2:WQ2"/>
    <mergeCell ref="WS2:WX2"/>
    <mergeCell ref="WZ2:XE2"/>
    <mergeCell ref="XG2:XL2"/>
    <mergeCell ref="XN2:XS2"/>
    <mergeCell ref="XU2:XZ2"/>
    <mergeCell ref="UV2:VA2"/>
    <mergeCell ref="VC2:VH2"/>
    <mergeCell ref="VJ2:VO2"/>
    <mergeCell ref="VQ2:VV2"/>
    <mergeCell ref="VX2:WC2"/>
    <mergeCell ref="WE2:WJ2"/>
    <mergeCell ref="YB2:YG2"/>
    <mergeCell ref="YI2:YN2"/>
    <mergeCell ref="YP2:YU2"/>
    <mergeCell ref="YW2:ZB2"/>
    <mergeCell ref="ZD2:ZI2"/>
    <mergeCell ref="ZK2:ZP2"/>
    <mergeCell ref="ADZ2:AEE2"/>
    <mergeCell ref="AEG2:AEL2"/>
    <mergeCell ref="AEN2:AES2"/>
    <mergeCell ref="AEU2:AEZ2"/>
    <mergeCell ref="ABV2:ACA2"/>
    <mergeCell ref="ACC2:ACH2"/>
    <mergeCell ref="ACJ2:ACO2"/>
    <mergeCell ref="ACQ2:ACV2"/>
    <mergeCell ref="ACX2:ADC2"/>
    <mergeCell ref="ADE2:ADJ2"/>
    <mergeCell ref="AIH2:AIM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AGR2:AGW2"/>
    <mergeCell ref="AGY2:AHD2"/>
    <mergeCell ref="AHF2:AHK2"/>
    <mergeCell ref="AHM2:AHR2"/>
    <mergeCell ref="AHT2:AHY2"/>
    <mergeCell ref="AIA2:AIF2"/>
    <mergeCell ref="AFB2:AFG2"/>
    <mergeCell ref="AFI2:AFN2"/>
    <mergeCell ref="AFP2:AFU2"/>
    <mergeCell ref="AFW2:AGB2"/>
    <mergeCell ref="AGD2:AGI2"/>
    <mergeCell ref="AGK2:AGP2"/>
    <mergeCell ref="ADL2:ADQ2"/>
    <mergeCell ref="ADS2:ADX2"/>
    <mergeCell ref="DD3:DG3"/>
    <mergeCell ref="DK3:DN3"/>
    <mergeCell ref="DR3:DU3"/>
    <mergeCell ref="DY3:EB3"/>
    <mergeCell ref="EF3:EI3"/>
    <mergeCell ref="EM3:EP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E3:OH3"/>
    <mergeCell ref="LF3:LI3"/>
    <mergeCell ref="LM3:LP3"/>
    <mergeCell ref="LT3:LW3"/>
    <mergeCell ref="MA3:MD3"/>
    <mergeCell ref="MH3:MK3"/>
    <mergeCell ref="MO3:MR3"/>
    <mergeCell ref="QB3:QE3"/>
    <mergeCell ref="QI3:QL3"/>
    <mergeCell ref="QP3:QS3"/>
    <mergeCell ref="QW3:QZ3"/>
    <mergeCell ref="RD3:RG3"/>
    <mergeCell ref="RK3:RN3"/>
    <mergeCell ref="OL3:OO3"/>
    <mergeCell ref="OS3:OV3"/>
    <mergeCell ref="OZ3:PC3"/>
    <mergeCell ref="PG3:PJ3"/>
    <mergeCell ref="PN3:PQ3"/>
    <mergeCell ref="PU3:PX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WN3:WQ3"/>
    <mergeCell ref="WU3:WX3"/>
    <mergeCell ref="XB3:XE3"/>
    <mergeCell ref="XI3:XL3"/>
    <mergeCell ref="XP3:XS3"/>
    <mergeCell ref="XW3:XZ3"/>
    <mergeCell ref="UX3:VA3"/>
    <mergeCell ref="VE3:VH3"/>
    <mergeCell ref="VL3:VO3"/>
    <mergeCell ref="VS3:VV3"/>
    <mergeCell ref="VZ3:WC3"/>
    <mergeCell ref="WG3:WJ3"/>
    <mergeCell ref="ZT3:ZW3"/>
    <mergeCell ref="AAA3:AAD3"/>
    <mergeCell ref="AAH3:AAK3"/>
    <mergeCell ref="AAO3:AAR3"/>
    <mergeCell ref="AAV3:AAY3"/>
    <mergeCell ref="ABC3:ABF3"/>
    <mergeCell ref="YD3:YG3"/>
    <mergeCell ref="YK3:YN3"/>
    <mergeCell ref="YR3:YU3"/>
    <mergeCell ref="YY3:ZB3"/>
    <mergeCell ref="ZF3:ZI3"/>
    <mergeCell ref="ZM3:ZP3"/>
    <mergeCell ref="ACZ3:ADC3"/>
    <mergeCell ref="ADG3:ADJ3"/>
    <mergeCell ref="ADN3:ADQ3"/>
    <mergeCell ref="ADU3:ADX3"/>
    <mergeCell ref="AEB3:AEE3"/>
    <mergeCell ref="AEI3:AEL3"/>
    <mergeCell ref="ABJ3:ABM3"/>
    <mergeCell ref="ABQ3:ABT3"/>
    <mergeCell ref="ABX3:ACA3"/>
    <mergeCell ref="ACE3:ACH3"/>
    <mergeCell ref="ACL3:ACO3"/>
    <mergeCell ref="ACS3:ACV3"/>
    <mergeCell ref="VZ18:WB19"/>
    <mergeCell ref="WU18:WW19"/>
    <mergeCell ref="WA51:WB51"/>
    <mergeCell ref="J57:K58"/>
    <mergeCell ref="R65:S65"/>
    <mergeCell ref="AHV3:AHY3"/>
    <mergeCell ref="AIC3:AIF3"/>
    <mergeCell ref="AIJ3:AIM3"/>
    <mergeCell ref="AHA4:AHB4"/>
    <mergeCell ref="AHH4:AHI4"/>
    <mergeCell ref="AHO4:AHP4"/>
    <mergeCell ref="AIJ4:AIK4"/>
    <mergeCell ref="AGF3:AGI3"/>
    <mergeCell ref="AGM3:AGP3"/>
    <mergeCell ref="AGT3:AGW3"/>
    <mergeCell ref="AHA3:AHD3"/>
    <mergeCell ref="AHH3:AHK3"/>
    <mergeCell ref="AHO3:AHR3"/>
    <mergeCell ref="AEP3:AES3"/>
    <mergeCell ref="AEW3:AEZ3"/>
    <mergeCell ref="AFD3:AFG3"/>
    <mergeCell ref="AFK3:AFN3"/>
    <mergeCell ref="AFR3:AFU3"/>
    <mergeCell ref="AFY3:AGB3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C000"/>
  </sheetPr>
  <dimension ref="A1:H719"/>
  <sheetViews>
    <sheetView tabSelected="1" topLeftCell="A235" workbookViewId="0">
      <selection activeCell="D263" sqref="D263"/>
    </sheetView>
  </sheetViews>
  <sheetFormatPr baseColWidth="10" defaultRowHeight="15"/>
  <cols>
    <col min="1" max="1" width="11.42578125" style="388" customWidth="1"/>
    <col min="2" max="2" width="9.28515625" customWidth="1"/>
    <col min="3" max="3" width="3.42578125" customWidth="1"/>
    <col min="4" max="4" width="28.7109375" customWidth="1"/>
    <col min="5" max="5" width="14.85546875" style="391" customWidth="1"/>
    <col min="6" max="6" width="24.42578125" style="694" bestFit="1" customWidth="1"/>
    <col min="7" max="7" width="14.140625" style="391" bestFit="1" customWidth="1"/>
    <col min="8" max="8" width="13.5703125" style="391" customWidth="1"/>
  </cols>
  <sheetData>
    <row r="1" spans="1:8" ht="18.75">
      <c r="A1" s="2021" t="s">
        <v>904</v>
      </c>
      <c r="B1" s="2021"/>
      <c r="C1" s="2021"/>
      <c r="D1" s="2021"/>
      <c r="E1" s="2021"/>
      <c r="F1" s="2021"/>
      <c r="G1" s="597"/>
      <c r="H1" s="644"/>
    </row>
    <row r="2" spans="1:8" ht="15.75">
      <c r="A2" s="387"/>
      <c r="B2" s="1990"/>
      <c r="C2" s="1990"/>
      <c r="D2" s="1990"/>
      <c r="E2" s="649"/>
      <c r="F2" s="687"/>
      <c r="G2" s="649"/>
      <c r="H2" s="645"/>
    </row>
    <row r="3" spans="1:8" ht="38.25" thickBot="1">
      <c r="A3" s="759" t="s">
        <v>0</v>
      </c>
      <c r="B3" s="760" t="s">
        <v>1</v>
      </c>
      <c r="C3" s="760"/>
      <c r="D3" s="743" t="s">
        <v>745</v>
      </c>
      <c r="E3" s="528" t="s">
        <v>2</v>
      </c>
      <c r="F3" s="744" t="s">
        <v>6</v>
      </c>
      <c r="G3" s="745" t="s">
        <v>7</v>
      </c>
      <c r="H3" s="527" t="s">
        <v>8</v>
      </c>
    </row>
    <row r="4" spans="1:8" ht="15.75" thickTop="1">
      <c r="A4" s="751">
        <v>41306</v>
      </c>
      <c r="B4" s="750" t="s">
        <v>850</v>
      </c>
      <c r="C4" s="750" t="s">
        <v>907</v>
      </c>
      <c r="D4" s="768" t="s">
        <v>906</v>
      </c>
      <c r="E4" s="761">
        <v>5491</v>
      </c>
      <c r="F4" s="769">
        <v>41309</v>
      </c>
      <c r="G4" s="761">
        <v>5491</v>
      </c>
      <c r="H4" s="263">
        <f t="shared" ref="H4:H13" si="0">E4-G4</f>
        <v>0</v>
      </c>
    </row>
    <row r="5" spans="1:8">
      <c r="A5" s="751"/>
      <c r="B5" s="750" t="s">
        <v>851</v>
      </c>
      <c r="C5" s="764" t="s">
        <v>907</v>
      </c>
      <c r="D5" s="721" t="s">
        <v>28</v>
      </c>
      <c r="E5" s="176">
        <v>23200.5</v>
      </c>
      <c r="F5" s="603">
        <v>41306</v>
      </c>
      <c r="G5" s="176">
        <v>23200.5</v>
      </c>
      <c r="H5" s="749">
        <f t="shared" si="0"/>
        <v>0</v>
      </c>
    </row>
    <row r="6" spans="1:8">
      <c r="A6" s="751"/>
      <c r="B6" s="750" t="s">
        <v>852</v>
      </c>
      <c r="C6" s="764" t="s">
        <v>907</v>
      </c>
      <c r="D6" s="721" t="s">
        <v>28</v>
      </c>
      <c r="E6" s="176">
        <v>25295</v>
      </c>
      <c r="F6" s="603">
        <v>41306</v>
      </c>
      <c r="G6" s="176">
        <v>25295</v>
      </c>
      <c r="H6" s="749">
        <f t="shared" si="0"/>
        <v>0</v>
      </c>
    </row>
    <row r="7" spans="1:8">
      <c r="A7" s="751"/>
      <c r="B7" s="750" t="s">
        <v>853</v>
      </c>
      <c r="C7" s="750" t="s">
        <v>907</v>
      </c>
      <c r="D7" s="721" t="s">
        <v>4</v>
      </c>
      <c r="E7" s="176">
        <v>1685</v>
      </c>
      <c r="F7" s="603">
        <v>41306</v>
      </c>
      <c r="G7" s="176">
        <v>1685</v>
      </c>
      <c r="H7" s="618">
        <f t="shared" si="0"/>
        <v>0</v>
      </c>
    </row>
    <row r="8" spans="1:8">
      <c r="A8" s="751"/>
      <c r="B8" s="750" t="s">
        <v>854</v>
      </c>
      <c r="C8" s="764" t="s">
        <v>907</v>
      </c>
      <c r="D8" s="721" t="s">
        <v>908</v>
      </c>
      <c r="E8" s="176">
        <v>2470</v>
      </c>
      <c r="F8" s="603">
        <v>41306</v>
      </c>
      <c r="G8" s="176">
        <v>2470</v>
      </c>
      <c r="H8" s="722">
        <f t="shared" si="0"/>
        <v>0</v>
      </c>
    </row>
    <row r="9" spans="1:8">
      <c r="A9" s="751"/>
      <c r="B9" s="750" t="s">
        <v>855</v>
      </c>
      <c r="C9" s="764" t="s">
        <v>907</v>
      </c>
      <c r="D9" s="721" t="s">
        <v>785</v>
      </c>
      <c r="E9" s="176">
        <v>2208</v>
      </c>
      <c r="F9" s="603">
        <v>41306</v>
      </c>
      <c r="G9" s="176">
        <v>2208</v>
      </c>
      <c r="H9" s="618">
        <f t="shared" si="0"/>
        <v>0</v>
      </c>
    </row>
    <row r="10" spans="1:8">
      <c r="A10" s="751"/>
      <c r="B10" s="750" t="s">
        <v>856</v>
      </c>
      <c r="C10" s="750" t="s">
        <v>907</v>
      </c>
      <c r="D10" s="721" t="s">
        <v>142</v>
      </c>
      <c r="E10" s="176">
        <v>2665</v>
      </c>
      <c r="F10" s="603">
        <v>41306</v>
      </c>
      <c r="G10" s="176">
        <v>2665</v>
      </c>
      <c r="H10" s="618">
        <f t="shared" si="0"/>
        <v>0</v>
      </c>
    </row>
    <row r="11" spans="1:8">
      <c r="A11" s="751">
        <v>41307</v>
      </c>
      <c r="B11" s="750" t="s">
        <v>857</v>
      </c>
      <c r="C11" s="764" t="s">
        <v>907</v>
      </c>
      <c r="D11" s="721" t="s">
        <v>833</v>
      </c>
      <c r="E11" s="176">
        <v>21320</v>
      </c>
      <c r="F11" s="603">
        <v>41307</v>
      </c>
      <c r="G11" s="176">
        <v>21320</v>
      </c>
      <c r="H11" s="618">
        <f t="shared" si="0"/>
        <v>0</v>
      </c>
    </row>
    <row r="12" spans="1:8">
      <c r="A12" s="751"/>
      <c r="B12" s="750" t="s">
        <v>858</v>
      </c>
      <c r="C12" s="764" t="s">
        <v>907</v>
      </c>
      <c r="D12" s="721" t="s">
        <v>916</v>
      </c>
      <c r="E12" s="176">
        <v>6210</v>
      </c>
      <c r="F12" s="603">
        <v>41307</v>
      </c>
      <c r="G12" s="176">
        <v>6210</v>
      </c>
      <c r="H12" s="618">
        <f t="shared" si="0"/>
        <v>0</v>
      </c>
    </row>
    <row r="13" spans="1:8">
      <c r="A13" s="751"/>
      <c r="B13" s="750" t="s">
        <v>859</v>
      </c>
      <c r="C13" s="750" t="s">
        <v>907</v>
      </c>
      <c r="D13" s="721" t="s">
        <v>59</v>
      </c>
      <c r="E13" s="176">
        <v>73103</v>
      </c>
      <c r="F13" s="796">
        <v>41307</v>
      </c>
      <c r="G13" s="728">
        <v>73103</v>
      </c>
      <c r="H13" s="618">
        <f t="shared" si="0"/>
        <v>0</v>
      </c>
    </row>
    <row r="14" spans="1:8">
      <c r="A14" s="751"/>
      <c r="B14" s="750" t="s">
        <v>860</v>
      </c>
      <c r="C14" s="764" t="s">
        <v>907</v>
      </c>
      <c r="D14" s="721" t="s">
        <v>908</v>
      </c>
      <c r="E14" s="176">
        <v>3427</v>
      </c>
      <c r="F14" s="603">
        <v>41307</v>
      </c>
      <c r="G14" s="176">
        <v>3427</v>
      </c>
      <c r="H14" s="618">
        <f t="shared" ref="H14:H25" si="1">E14-G14</f>
        <v>0</v>
      </c>
    </row>
    <row r="15" spans="1:8">
      <c r="A15" s="751"/>
      <c r="B15" s="750" t="s">
        <v>861</v>
      </c>
      <c r="C15" s="764" t="s">
        <v>907</v>
      </c>
      <c r="D15" s="721" t="s">
        <v>4</v>
      </c>
      <c r="E15" s="176">
        <v>1829</v>
      </c>
      <c r="F15" s="603">
        <v>41307</v>
      </c>
      <c r="G15" s="176">
        <v>1829</v>
      </c>
      <c r="H15" s="618">
        <f t="shared" si="1"/>
        <v>0</v>
      </c>
    </row>
    <row r="16" spans="1:8">
      <c r="A16" s="751"/>
      <c r="B16" s="750" t="s">
        <v>862</v>
      </c>
      <c r="C16" s="750" t="s">
        <v>907</v>
      </c>
      <c r="D16" s="721" t="s">
        <v>28</v>
      </c>
      <c r="E16" s="176">
        <v>14382.5</v>
      </c>
      <c r="F16" s="603">
        <v>41307</v>
      </c>
      <c r="G16" s="176">
        <v>14382.5</v>
      </c>
      <c r="H16" s="618">
        <f t="shared" si="1"/>
        <v>0</v>
      </c>
    </row>
    <row r="17" spans="1:8">
      <c r="A17" s="751"/>
      <c r="B17" s="750" t="s">
        <v>863</v>
      </c>
      <c r="C17" s="764" t="s">
        <v>907</v>
      </c>
      <c r="D17" s="721" t="s">
        <v>28</v>
      </c>
      <c r="E17" s="176">
        <v>2046.5</v>
      </c>
      <c r="F17" s="603">
        <v>41307</v>
      </c>
      <c r="G17" s="176">
        <v>2046.5</v>
      </c>
      <c r="H17" s="618">
        <v>2046.5</v>
      </c>
    </row>
    <row r="18" spans="1:8">
      <c r="A18" s="751"/>
      <c r="B18" s="750" t="s">
        <v>864</v>
      </c>
      <c r="C18" s="764" t="s">
        <v>907</v>
      </c>
      <c r="D18" s="721" t="s">
        <v>917</v>
      </c>
      <c r="E18" s="176">
        <v>545</v>
      </c>
      <c r="F18" s="603">
        <v>41307</v>
      </c>
      <c r="G18" s="176">
        <v>545</v>
      </c>
      <c r="H18" s="618">
        <f t="shared" si="1"/>
        <v>0</v>
      </c>
    </row>
    <row r="19" spans="1:8">
      <c r="A19" s="751">
        <v>41308</v>
      </c>
      <c r="B19" s="750" t="s">
        <v>865</v>
      </c>
      <c r="C19" s="750" t="s">
        <v>907</v>
      </c>
      <c r="D19" s="721" t="s">
        <v>916</v>
      </c>
      <c r="E19" s="176">
        <v>13190</v>
      </c>
      <c r="F19" s="603">
        <v>41309</v>
      </c>
      <c r="G19" s="176">
        <v>13190</v>
      </c>
      <c r="H19" s="618">
        <f t="shared" si="1"/>
        <v>0</v>
      </c>
    </row>
    <row r="20" spans="1:8">
      <c r="A20" s="751"/>
      <c r="B20" s="750" t="s">
        <v>866</v>
      </c>
      <c r="C20" s="764" t="s">
        <v>907</v>
      </c>
      <c r="D20" s="721" t="s">
        <v>916</v>
      </c>
      <c r="E20" s="176">
        <v>8116</v>
      </c>
      <c r="F20" s="603">
        <v>41309</v>
      </c>
      <c r="G20" s="176">
        <v>8116</v>
      </c>
      <c r="H20" s="749">
        <f>E20-G20</f>
        <v>0</v>
      </c>
    </row>
    <row r="21" spans="1:8">
      <c r="A21" s="751"/>
      <c r="B21" s="750" t="s">
        <v>867</v>
      </c>
      <c r="C21" s="764" t="s">
        <v>907</v>
      </c>
      <c r="D21" s="721" t="s">
        <v>906</v>
      </c>
      <c r="E21" s="176">
        <v>5902</v>
      </c>
      <c r="F21" s="603">
        <v>41308</v>
      </c>
      <c r="G21" s="176">
        <v>5902</v>
      </c>
      <c r="H21" s="749">
        <f>E21-G21</f>
        <v>0</v>
      </c>
    </row>
    <row r="22" spans="1:8">
      <c r="A22" s="751"/>
      <c r="B22" s="750" t="s">
        <v>868</v>
      </c>
      <c r="C22" s="750" t="s">
        <v>907</v>
      </c>
      <c r="D22" s="721" t="s">
        <v>28</v>
      </c>
      <c r="E22" s="176">
        <v>5018</v>
      </c>
      <c r="F22" s="603">
        <v>41308</v>
      </c>
      <c r="G22" s="176">
        <v>5018</v>
      </c>
      <c r="H22" s="749">
        <f>E22-G22</f>
        <v>0</v>
      </c>
    </row>
    <row r="23" spans="1:8">
      <c r="A23" s="751"/>
      <c r="B23" s="750" t="s">
        <v>869</v>
      </c>
      <c r="C23" s="764" t="s">
        <v>907</v>
      </c>
      <c r="D23" s="721" t="s">
        <v>908</v>
      </c>
      <c r="E23" s="176">
        <v>3492</v>
      </c>
      <c r="F23" s="603">
        <v>41308</v>
      </c>
      <c r="G23" s="176">
        <v>3492</v>
      </c>
      <c r="H23" s="749">
        <f>E23-G23</f>
        <v>0</v>
      </c>
    </row>
    <row r="24" spans="1:8">
      <c r="A24" s="751">
        <v>41309</v>
      </c>
      <c r="B24" s="750" t="s">
        <v>870</v>
      </c>
      <c r="C24" s="764" t="s">
        <v>907</v>
      </c>
      <c r="D24" s="721" t="s">
        <v>931</v>
      </c>
      <c r="E24" s="176">
        <v>4508</v>
      </c>
      <c r="F24" s="603">
        <v>41309</v>
      </c>
      <c r="G24" s="176">
        <v>4508</v>
      </c>
      <c r="H24" s="749">
        <f>E24-G24</f>
        <v>0</v>
      </c>
    </row>
    <row r="25" spans="1:8">
      <c r="A25" s="751"/>
      <c r="B25" s="750" t="s">
        <v>871</v>
      </c>
      <c r="C25" s="750" t="s">
        <v>907</v>
      </c>
      <c r="D25" s="721" t="s">
        <v>908</v>
      </c>
      <c r="E25" s="176">
        <v>2952</v>
      </c>
      <c r="F25" s="603">
        <v>41309</v>
      </c>
      <c r="G25" s="176">
        <v>2952</v>
      </c>
      <c r="H25" s="618">
        <f t="shared" si="1"/>
        <v>0</v>
      </c>
    </row>
    <row r="26" spans="1:8">
      <c r="A26" s="751"/>
      <c r="B26" s="750" t="s">
        <v>872</v>
      </c>
      <c r="C26" s="764" t="s">
        <v>907</v>
      </c>
      <c r="D26" s="721" t="s">
        <v>28</v>
      </c>
      <c r="E26" s="176">
        <v>13968</v>
      </c>
      <c r="F26" s="603">
        <v>41309</v>
      </c>
      <c r="G26" s="176">
        <v>13968</v>
      </c>
      <c r="H26" s="618">
        <f>E26-G26</f>
        <v>0</v>
      </c>
    </row>
    <row r="27" spans="1:8">
      <c r="A27" s="751"/>
      <c r="B27" s="750" t="s">
        <v>873</v>
      </c>
      <c r="C27" s="764" t="s">
        <v>907</v>
      </c>
      <c r="D27" s="721" t="s">
        <v>906</v>
      </c>
      <c r="E27" s="176">
        <v>3761</v>
      </c>
      <c r="F27" s="603">
        <v>41309</v>
      </c>
      <c r="G27" s="176">
        <v>3761</v>
      </c>
      <c r="H27" s="618">
        <f>E27-G27</f>
        <v>0</v>
      </c>
    </row>
    <row r="28" spans="1:8">
      <c r="A28" s="751"/>
      <c r="B28" s="750" t="s">
        <v>874</v>
      </c>
      <c r="C28" s="750" t="s">
        <v>907</v>
      </c>
      <c r="D28" s="721" t="s">
        <v>785</v>
      </c>
      <c r="E28" s="176">
        <v>356</v>
      </c>
      <c r="F28" s="603">
        <v>41309</v>
      </c>
      <c r="G28" s="176">
        <v>356</v>
      </c>
      <c r="H28" s="618">
        <f>E28-G28</f>
        <v>0</v>
      </c>
    </row>
    <row r="29" spans="1:8">
      <c r="A29" s="751"/>
      <c r="B29" s="750" t="s">
        <v>875</v>
      </c>
      <c r="C29" s="764" t="s">
        <v>907</v>
      </c>
      <c r="D29" s="721" t="s">
        <v>896</v>
      </c>
      <c r="E29" s="176">
        <v>10619</v>
      </c>
      <c r="F29" s="603">
        <v>41309</v>
      </c>
      <c r="G29" s="176">
        <v>10619</v>
      </c>
      <c r="H29" s="749">
        <f>E29-G29</f>
        <v>0</v>
      </c>
    </row>
    <row r="30" spans="1:8">
      <c r="A30" s="751"/>
      <c r="B30" s="750" t="s">
        <v>876</v>
      </c>
      <c r="C30" s="764" t="s">
        <v>907</v>
      </c>
      <c r="D30" s="721" t="s">
        <v>833</v>
      </c>
      <c r="E30" s="176">
        <v>26325</v>
      </c>
      <c r="F30" s="603">
        <v>41309</v>
      </c>
      <c r="G30" s="176">
        <v>26325</v>
      </c>
      <c r="H30" s="749">
        <f>E30-G30</f>
        <v>0</v>
      </c>
    </row>
    <row r="31" spans="1:8">
      <c r="A31" s="751"/>
      <c r="B31" s="750" t="s">
        <v>877</v>
      </c>
      <c r="C31" s="750" t="s">
        <v>907</v>
      </c>
      <c r="D31" s="721" t="s">
        <v>411</v>
      </c>
      <c r="E31" s="176">
        <v>26829</v>
      </c>
      <c r="F31" s="603">
        <v>41309</v>
      </c>
      <c r="G31" s="176">
        <v>26829</v>
      </c>
      <c r="H31" s="749">
        <f t="shared" ref="H31:H282" si="2">E31-G31</f>
        <v>0</v>
      </c>
    </row>
    <row r="32" spans="1:8">
      <c r="A32" s="751"/>
      <c r="B32" s="750" t="s">
        <v>878</v>
      </c>
      <c r="C32" s="764" t="s">
        <v>907</v>
      </c>
      <c r="D32" s="721" t="s">
        <v>932</v>
      </c>
      <c r="E32" s="176">
        <v>27434.5</v>
      </c>
      <c r="F32" s="603">
        <v>41309</v>
      </c>
      <c r="G32" s="176">
        <v>27434.5</v>
      </c>
      <c r="H32" s="749">
        <f t="shared" si="2"/>
        <v>0</v>
      </c>
    </row>
    <row r="33" spans="1:8">
      <c r="A33" s="751">
        <v>41310</v>
      </c>
      <c r="B33" s="750" t="s">
        <v>879</v>
      </c>
      <c r="C33" s="764" t="s">
        <v>907</v>
      </c>
      <c r="D33" s="721" t="s">
        <v>916</v>
      </c>
      <c r="E33" s="176">
        <v>6447</v>
      </c>
      <c r="F33" s="603">
        <v>41311</v>
      </c>
      <c r="G33" s="176">
        <v>6447</v>
      </c>
      <c r="H33" s="749">
        <f t="shared" si="2"/>
        <v>0</v>
      </c>
    </row>
    <row r="34" spans="1:8">
      <c r="A34" s="751"/>
      <c r="B34" s="750" t="s">
        <v>880</v>
      </c>
      <c r="C34" s="750" t="s">
        <v>907</v>
      </c>
      <c r="D34" s="721" t="s">
        <v>59</v>
      </c>
      <c r="E34" s="176">
        <v>36778</v>
      </c>
      <c r="F34" s="603">
        <v>41310</v>
      </c>
      <c r="G34" s="176">
        <v>36778</v>
      </c>
      <c r="H34" s="749">
        <f t="shared" si="2"/>
        <v>0</v>
      </c>
    </row>
    <row r="35" spans="1:8">
      <c r="A35" s="751"/>
      <c r="B35" s="750" t="s">
        <v>102</v>
      </c>
      <c r="C35" s="764" t="s">
        <v>907</v>
      </c>
      <c r="D35" s="721" t="s">
        <v>943</v>
      </c>
      <c r="E35" s="176">
        <v>5306</v>
      </c>
      <c r="F35" s="603">
        <v>41310</v>
      </c>
      <c r="G35" s="176">
        <v>5306</v>
      </c>
      <c r="H35" s="749">
        <f t="shared" si="2"/>
        <v>0</v>
      </c>
    </row>
    <row r="36" spans="1:8">
      <c r="A36" s="751"/>
      <c r="B36" s="750" t="s">
        <v>881</v>
      </c>
      <c r="C36" s="764" t="s">
        <v>907</v>
      </c>
      <c r="D36" s="721" t="s">
        <v>833</v>
      </c>
      <c r="E36" s="176">
        <v>26645</v>
      </c>
      <c r="F36" s="603">
        <v>41310</v>
      </c>
      <c r="G36" s="176">
        <v>26645</v>
      </c>
      <c r="H36" s="749">
        <f t="shared" si="2"/>
        <v>0</v>
      </c>
    </row>
    <row r="37" spans="1:8">
      <c r="A37" s="751"/>
      <c r="B37" s="750" t="s">
        <v>882</v>
      </c>
      <c r="C37" s="750" t="s">
        <v>907</v>
      </c>
      <c r="D37" s="721" t="s">
        <v>28</v>
      </c>
      <c r="E37" s="176">
        <v>23687</v>
      </c>
      <c r="F37" s="603">
        <v>41310</v>
      </c>
      <c r="G37" s="176">
        <v>23687</v>
      </c>
      <c r="H37" s="749">
        <f t="shared" si="2"/>
        <v>0</v>
      </c>
    </row>
    <row r="38" spans="1:8">
      <c r="A38" s="751"/>
      <c r="B38" s="750" t="s">
        <v>883</v>
      </c>
      <c r="C38" s="764" t="s">
        <v>907</v>
      </c>
      <c r="D38" s="721" t="s">
        <v>785</v>
      </c>
      <c r="E38" s="176">
        <v>265</v>
      </c>
      <c r="F38" s="603">
        <v>41310</v>
      </c>
      <c r="G38" s="176">
        <v>265</v>
      </c>
      <c r="H38" s="749">
        <f t="shared" si="2"/>
        <v>0</v>
      </c>
    </row>
    <row r="39" spans="1:8">
      <c r="A39" s="751"/>
      <c r="B39" s="750" t="s">
        <v>884</v>
      </c>
      <c r="C39" s="764" t="s">
        <v>907</v>
      </c>
      <c r="D39" s="721" t="s">
        <v>733</v>
      </c>
      <c r="E39" s="176">
        <v>6899</v>
      </c>
      <c r="F39" s="603">
        <v>41310</v>
      </c>
      <c r="G39" s="176">
        <v>6899</v>
      </c>
      <c r="H39" s="749">
        <f t="shared" si="2"/>
        <v>0</v>
      </c>
    </row>
    <row r="40" spans="1:8">
      <c r="A40" s="751"/>
      <c r="B40" s="750" t="s">
        <v>885</v>
      </c>
      <c r="C40" s="750" t="s">
        <v>907</v>
      </c>
      <c r="D40" s="721" t="s">
        <v>908</v>
      </c>
      <c r="E40" s="176">
        <v>2516</v>
      </c>
      <c r="F40" s="603">
        <v>41310</v>
      </c>
      <c r="G40" s="176">
        <v>2516</v>
      </c>
      <c r="H40" s="749">
        <f t="shared" si="2"/>
        <v>0</v>
      </c>
    </row>
    <row r="41" spans="1:8">
      <c r="A41" s="751"/>
      <c r="B41" s="750" t="s">
        <v>886</v>
      </c>
      <c r="C41" s="764" t="s">
        <v>907</v>
      </c>
      <c r="D41" s="721" t="s">
        <v>28</v>
      </c>
      <c r="E41" s="176">
        <v>1006</v>
      </c>
      <c r="F41" s="603">
        <v>41310</v>
      </c>
      <c r="G41" s="176">
        <v>1006</v>
      </c>
      <c r="H41" s="749">
        <f t="shared" si="2"/>
        <v>0</v>
      </c>
    </row>
    <row r="42" spans="1:8">
      <c r="A42" s="751">
        <v>41311</v>
      </c>
      <c r="B42" s="750" t="s">
        <v>887</v>
      </c>
      <c r="C42" s="764" t="s">
        <v>907</v>
      </c>
      <c r="D42" s="721" t="s">
        <v>896</v>
      </c>
      <c r="E42" s="176">
        <v>10692</v>
      </c>
      <c r="F42" s="603">
        <v>41311</v>
      </c>
      <c r="G42" s="176">
        <v>10692</v>
      </c>
      <c r="H42" s="749">
        <f t="shared" si="2"/>
        <v>0</v>
      </c>
    </row>
    <row r="43" spans="1:8">
      <c r="A43" s="751"/>
      <c r="B43" s="750" t="s">
        <v>888</v>
      </c>
      <c r="C43" s="750" t="s">
        <v>907</v>
      </c>
      <c r="D43" s="721" t="s">
        <v>954</v>
      </c>
      <c r="E43" s="176">
        <v>8896</v>
      </c>
      <c r="F43" s="603">
        <v>41311</v>
      </c>
      <c r="G43" s="176">
        <v>8896</v>
      </c>
      <c r="H43" s="749">
        <f t="shared" si="2"/>
        <v>0</v>
      </c>
    </row>
    <row r="44" spans="1:8">
      <c r="A44" s="751"/>
      <c r="B44" s="750" t="s">
        <v>889</v>
      </c>
      <c r="C44" s="764" t="s">
        <v>907</v>
      </c>
      <c r="D44" s="721" t="s">
        <v>785</v>
      </c>
      <c r="E44" s="176">
        <v>2432</v>
      </c>
      <c r="F44" s="603">
        <v>41311</v>
      </c>
      <c r="G44" s="176">
        <v>2432</v>
      </c>
      <c r="H44" s="749">
        <f t="shared" si="2"/>
        <v>0</v>
      </c>
    </row>
    <row r="45" spans="1:8">
      <c r="A45" s="751">
        <v>41312</v>
      </c>
      <c r="B45" s="750" t="s">
        <v>890</v>
      </c>
      <c r="C45" s="764" t="s">
        <v>907</v>
      </c>
      <c r="D45" s="721" t="s">
        <v>722</v>
      </c>
      <c r="E45" s="176">
        <v>1680.5</v>
      </c>
      <c r="F45" s="603">
        <v>41318</v>
      </c>
      <c r="G45" s="176">
        <v>1680.5</v>
      </c>
      <c r="H45" s="749">
        <f t="shared" si="2"/>
        <v>0</v>
      </c>
    </row>
    <row r="46" spans="1:8">
      <c r="A46" s="751"/>
      <c r="B46" s="750" t="s">
        <v>891</v>
      </c>
      <c r="C46" s="750" t="s">
        <v>907</v>
      </c>
      <c r="D46" s="721" t="s">
        <v>59</v>
      </c>
      <c r="E46" s="176">
        <v>79694.5</v>
      </c>
      <c r="F46" s="604" t="s">
        <v>1147</v>
      </c>
      <c r="G46" s="176">
        <v>79694.5</v>
      </c>
      <c r="H46" s="618">
        <f t="shared" si="2"/>
        <v>0</v>
      </c>
    </row>
    <row r="47" spans="1:8">
      <c r="A47" s="751"/>
      <c r="B47" s="750" t="s">
        <v>892</v>
      </c>
      <c r="C47" s="764" t="s">
        <v>907</v>
      </c>
      <c r="D47" s="721" t="s">
        <v>916</v>
      </c>
      <c r="E47" s="176">
        <v>3768</v>
      </c>
      <c r="F47" s="603">
        <v>41312</v>
      </c>
      <c r="G47" s="176">
        <v>3768</v>
      </c>
      <c r="H47" s="749">
        <f t="shared" si="2"/>
        <v>0</v>
      </c>
    </row>
    <row r="48" spans="1:8" s="754" customFormat="1">
      <c r="A48" s="751"/>
      <c r="B48" s="750" t="s">
        <v>893</v>
      </c>
      <c r="C48" s="764" t="s">
        <v>907</v>
      </c>
      <c r="D48" s="721" t="s">
        <v>932</v>
      </c>
      <c r="E48" s="176">
        <v>53622</v>
      </c>
      <c r="F48" s="603">
        <v>41312</v>
      </c>
      <c r="G48" s="176">
        <v>53622</v>
      </c>
      <c r="H48" s="749">
        <f t="shared" si="2"/>
        <v>0</v>
      </c>
    </row>
    <row r="49" spans="1:8" s="754" customFormat="1">
      <c r="A49" s="751"/>
      <c r="B49" s="829" t="s">
        <v>957</v>
      </c>
      <c r="C49" s="750" t="s">
        <v>907</v>
      </c>
      <c r="D49" s="721" t="s">
        <v>28</v>
      </c>
      <c r="E49" s="176">
        <v>7370</v>
      </c>
      <c r="F49" s="603">
        <v>41312</v>
      </c>
      <c r="G49" s="176">
        <v>7370</v>
      </c>
      <c r="H49" s="749">
        <f t="shared" si="2"/>
        <v>0</v>
      </c>
    </row>
    <row r="50" spans="1:8" s="754" customFormat="1">
      <c r="A50" s="751"/>
      <c r="B50" s="829" t="s">
        <v>958</v>
      </c>
      <c r="C50" s="764" t="s">
        <v>907</v>
      </c>
      <c r="D50" s="721" t="s">
        <v>908</v>
      </c>
      <c r="E50" s="176">
        <v>3611</v>
      </c>
      <c r="F50" s="603">
        <v>41312</v>
      </c>
      <c r="G50" s="176">
        <v>3611</v>
      </c>
      <c r="H50" s="749">
        <f t="shared" si="2"/>
        <v>0</v>
      </c>
    </row>
    <row r="51" spans="1:8" s="754" customFormat="1">
      <c r="A51" s="751"/>
      <c r="B51" s="829" t="s">
        <v>959</v>
      </c>
      <c r="C51" s="764" t="s">
        <v>907</v>
      </c>
      <c r="D51" s="721" t="s">
        <v>832</v>
      </c>
      <c r="E51" s="176">
        <v>3101</v>
      </c>
      <c r="F51" s="603">
        <v>41312</v>
      </c>
      <c r="G51" s="176">
        <v>3101</v>
      </c>
      <c r="H51" s="749">
        <f t="shared" si="2"/>
        <v>0</v>
      </c>
    </row>
    <row r="52" spans="1:8" s="754" customFormat="1">
      <c r="A52" s="751"/>
      <c r="B52" s="829" t="s">
        <v>960</v>
      </c>
      <c r="C52" s="750" t="s">
        <v>907</v>
      </c>
      <c r="D52" s="721" t="s">
        <v>917</v>
      </c>
      <c r="E52" s="176">
        <v>240</v>
      </c>
      <c r="F52" s="603">
        <v>41312</v>
      </c>
      <c r="G52" s="176">
        <v>240</v>
      </c>
      <c r="H52" s="749">
        <f t="shared" si="2"/>
        <v>0</v>
      </c>
    </row>
    <row r="53" spans="1:8" s="754" customFormat="1">
      <c r="A53" s="751"/>
      <c r="B53" s="829" t="s">
        <v>961</v>
      </c>
      <c r="C53" s="764" t="s">
        <v>907</v>
      </c>
      <c r="D53" s="721" t="s">
        <v>28</v>
      </c>
      <c r="E53" s="176">
        <v>4292</v>
      </c>
      <c r="F53" s="603">
        <v>41312</v>
      </c>
      <c r="G53" s="176">
        <v>4292</v>
      </c>
      <c r="H53" s="749">
        <f t="shared" si="2"/>
        <v>0</v>
      </c>
    </row>
    <row r="54" spans="1:8" s="754" customFormat="1">
      <c r="A54" s="751">
        <v>41313</v>
      </c>
      <c r="B54" s="829" t="s">
        <v>971</v>
      </c>
      <c r="C54" s="764" t="s">
        <v>907</v>
      </c>
      <c r="D54" s="721" t="s">
        <v>916</v>
      </c>
      <c r="E54" s="176">
        <v>21875</v>
      </c>
      <c r="F54" s="603">
        <v>41314</v>
      </c>
      <c r="G54" s="176">
        <v>21875</v>
      </c>
      <c r="H54" s="749">
        <f t="shared" si="2"/>
        <v>0</v>
      </c>
    </row>
    <row r="55" spans="1:8" s="754" customFormat="1">
      <c r="A55" s="751"/>
      <c r="B55" s="829" t="s">
        <v>972</v>
      </c>
      <c r="C55" s="750" t="s">
        <v>907</v>
      </c>
      <c r="D55" s="721" t="s">
        <v>943</v>
      </c>
      <c r="E55" s="176">
        <v>13000.5</v>
      </c>
      <c r="F55" s="603">
        <v>41313</v>
      </c>
      <c r="G55" s="176">
        <v>13000.5</v>
      </c>
      <c r="H55" s="749">
        <f t="shared" si="2"/>
        <v>0</v>
      </c>
    </row>
    <row r="56" spans="1:8" s="754" customFormat="1">
      <c r="A56" s="751"/>
      <c r="B56" s="829" t="s">
        <v>973</v>
      </c>
      <c r="C56" s="764" t="s">
        <v>907</v>
      </c>
      <c r="D56" s="721" t="s">
        <v>984</v>
      </c>
      <c r="E56" s="176">
        <v>6120</v>
      </c>
      <c r="F56" s="603">
        <v>41313</v>
      </c>
      <c r="G56" s="176">
        <v>6120</v>
      </c>
      <c r="H56" s="749">
        <f t="shared" si="2"/>
        <v>0</v>
      </c>
    </row>
    <row r="57" spans="1:8" s="754" customFormat="1">
      <c r="A57" s="751"/>
      <c r="B57" s="829" t="s">
        <v>974</v>
      </c>
      <c r="C57" s="764" t="s">
        <v>907</v>
      </c>
      <c r="D57" s="721" t="s">
        <v>4</v>
      </c>
      <c r="E57" s="176">
        <v>1965</v>
      </c>
      <c r="F57" s="603">
        <v>41313</v>
      </c>
      <c r="G57" s="176">
        <v>1965</v>
      </c>
      <c r="H57" s="749">
        <f t="shared" si="2"/>
        <v>0</v>
      </c>
    </row>
    <row r="58" spans="1:8" s="754" customFormat="1">
      <c r="A58" s="751"/>
      <c r="B58" s="829" t="s">
        <v>975</v>
      </c>
      <c r="C58" s="750" t="s">
        <v>907</v>
      </c>
      <c r="D58" s="721" t="s">
        <v>908</v>
      </c>
      <c r="E58" s="176">
        <v>2161</v>
      </c>
      <c r="F58" s="603">
        <v>41313</v>
      </c>
      <c r="G58" s="176">
        <v>2161</v>
      </c>
      <c r="H58" s="618">
        <f t="shared" si="2"/>
        <v>0</v>
      </c>
    </row>
    <row r="59" spans="1:8" s="754" customFormat="1">
      <c r="A59" s="751"/>
      <c r="B59" s="829" t="s">
        <v>976</v>
      </c>
      <c r="C59" s="764" t="s">
        <v>907</v>
      </c>
      <c r="D59" s="721" t="s">
        <v>733</v>
      </c>
      <c r="E59" s="176">
        <v>8138</v>
      </c>
      <c r="F59" s="603">
        <v>41313</v>
      </c>
      <c r="G59" s="176">
        <v>8138</v>
      </c>
      <c r="H59" s="749">
        <f t="shared" si="2"/>
        <v>0</v>
      </c>
    </row>
    <row r="60" spans="1:8" s="754" customFormat="1">
      <c r="A60" s="751"/>
      <c r="B60" s="829" t="s">
        <v>977</v>
      </c>
      <c r="C60" s="764" t="s">
        <v>907</v>
      </c>
      <c r="D60" s="721" t="s">
        <v>906</v>
      </c>
      <c r="E60" s="176">
        <v>14586</v>
      </c>
      <c r="F60" s="603">
        <v>41314</v>
      </c>
      <c r="G60" s="176">
        <v>14586</v>
      </c>
      <c r="H60" s="749">
        <f t="shared" si="2"/>
        <v>0</v>
      </c>
    </row>
    <row r="61" spans="1:8" s="754" customFormat="1">
      <c r="A61" s="751"/>
      <c r="B61" s="829" t="s">
        <v>978</v>
      </c>
      <c r="C61" s="750" t="s">
        <v>907</v>
      </c>
      <c r="D61" s="721" t="s">
        <v>50</v>
      </c>
      <c r="E61" s="176">
        <v>2898</v>
      </c>
      <c r="F61" s="603">
        <v>41313</v>
      </c>
      <c r="G61" s="176">
        <v>2898</v>
      </c>
      <c r="H61" s="749">
        <f t="shared" si="2"/>
        <v>0</v>
      </c>
    </row>
    <row r="62" spans="1:8" s="754" customFormat="1">
      <c r="A62" s="751"/>
      <c r="B62" s="829" t="s">
        <v>979</v>
      </c>
      <c r="C62" s="764" t="s">
        <v>907</v>
      </c>
      <c r="D62" s="721" t="s">
        <v>28</v>
      </c>
      <c r="E62" s="176">
        <v>20950</v>
      </c>
      <c r="F62" s="603">
        <v>41313</v>
      </c>
      <c r="G62" s="176">
        <v>20950</v>
      </c>
      <c r="H62" s="749">
        <f t="shared" si="2"/>
        <v>0</v>
      </c>
    </row>
    <row r="63" spans="1:8" s="754" customFormat="1">
      <c r="A63" s="751">
        <v>41314</v>
      </c>
      <c r="B63" s="829" t="s">
        <v>980</v>
      </c>
      <c r="C63" s="764" t="s">
        <v>907</v>
      </c>
      <c r="D63" s="834" t="s">
        <v>954</v>
      </c>
      <c r="E63" s="835">
        <v>14320</v>
      </c>
      <c r="F63" s="796">
        <v>41314</v>
      </c>
      <c r="G63" s="728">
        <v>14320</v>
      </c>
      <c r="H63" s="749">
        <f t="shared" si="2"/>
        <v>0</v>
      </c>
    </row>
    <row r="64" spans="1:8" s="754" customFormat="1">
      <c r="A64" s="751"/>
      <c r="B64" s="829" t="s">
        <v>981</v>
      </c>
      <c r="C64" s="750" t="s">
        <v>907</v>
      </c>
      <c r="D64" s="834" t="s">
        <v>4</v>
      </c>
      <c r="E64" s="835">
        <v>1524.5</v>
      </c>
      <c r="F64" s="603">
        <v>41314</v>
      </c>
      <c r="G64" s="176">
        <v>1524.5</v>
      </c>
      <c r="H64" s="749">
        <f t="shared" si="2"/>
        <v>0</v>
      </c>
    </row>
    <row r="65" spans="1:8" s="754" customFormat="1">
      <c r="A65" s="751"/>
      <c r="B65" s="829" t="s">
        <v>982</v>
      </c>
      <c r="C65" s="764" t="s">
        <v>907</v>
      </c>
      <c r="D65" s="834" t="s">
        <v>908</v>
      </c>
      <c r="E65" s="835">
        <v>2742</v>
      </c>
      <c r="F65" s="603">
        <v>41314</v>
      </c>
      <c r="G65" s="176">
        <v>2742</v>
      </c>
      <c r="H65" s="749">
        <f t="shared" si="2"/>
        <v>0</v>
      </c>
    </row>
    <row r="66" spans="1:8" s="771" customFormat="1">
      <c r="A66" s="751"/>
      <c r="B66" s="829" t="s">
        <v>983</v>
      </c>
      <c r="C66" s="764" t="s">
        <v>907</v>
      </c>
      <c r="D66" s="721" t="s">
        <v>28</v>
      </c>
      <c r="E66" s="176">
        <v>24319</v>
      </c>
      <c r="F66" s="603">
        <v>41314</v>
      </c>
      <c r="G66" s="176">
        <v>24319</v>
      </c>
      <c r="H66" s="749">
        <f t="shared" si="2"/>
        <v>0</v>
      </c>
    </row>
    <row r="67" spans="1:8" s="754" customFormat="1">
      <c r="A67" s="751"/>
      <c r="B67" s="750"/>
      <c r="C67" s="764"/>
      <c r="D67" s="721" t="s">
        <v>607</v>
      </c>
      <c r="E67" s="176"/>
      <c r="F67" s="603"/>
      <c r="G67" s="176"/>
      <c r="H67" s="749">
        <f t="shared" si="2"/>
        <v>0</v>
      </c>
    </row>
    <row r="68" spans="1:8" s="754" customFormat="1">
      <c r="A68" s="751"/>
      <c r="B68" s="750"/>
      <c r="C68" s="764"/>
      <c r="D68" s="721" t="s">
        <v>607</v>
      </c>
      <c r="E68" s="176"/>
      <c r="F68" s="603"/>
      <c r="G68" s="176"/>
      <c r="H68" s="749"/>
    </row>
    <row r="69" spans="1:8" s="754" customFormat="1">
      <c r="A69" s="751"/>
      <c r="B69" s="750"/>
      <c r="C69" s="764"/>
      <c r="D69" s="721" t="s">
        <v>607</v>
      </c>
      <c r="E69" s="176"/>
      <c r="F69" s="603"/>
      <c r="G69" s="176"/>
      <c r="H69" s="749"/>
    </row>
    <row r="70" spans="1:8" s="754" customFormat="1" ht="18.75">
      <c r="A70" s="2021" t="str">
        <f>A1</f>
        <v>REMISIONES DE      FEBRERO     2 0 1 3</v>
      </c>
      <c r="B70" s="2021"/>
      <c r="C70" s="2021"/>
      <c r="D70" s="2021"/>
      <c r="E70" s="2021"/>
      <c r="F70" s="2021"/>
      <c r="G70" s="597"/>
      <c r="H70" s="644"/>
    </row>
    <row r="71" spans="1:8" s="754" customFormat="1" ht="38.25" thickBot="1">
      <c r="A71" s="759" t="s">
        <v>0</v>
      </c>
      <c r="B71" s="760" t="s">
        <v>1</v>
      </c>
      <c r="C71" s="760"/>
      <c r="D71" s="743" t="s">
        <v>745</v>
      </c>
      <c r="E71" s="528" t="s">
        <v>2</v>
      </c>
      <c r="F71" s="744" t="s">
        <v>6</v>
      </c>
      <c r="G71" s="745" t="s">
        <v>7</v>
      </c>
      <c r="H71" s="527" t="s">
        <v>8</v>
      </c>
    </row>
    <row r="72" spans="1:8" s="754" customFormat="1" ht="15.75" thickTop="1">
      <c r="A72" s="751"/>
      <c r="B72" s="829" t="s">
        <v>985</v>
      </c>
      <c r="C72" s="764" t="s">
        <v>907</v>
      </c>
      <c r="D72" s="721" t="s">
        <v>917</v>
      </c>
      <c r="E72" s="176">
        <v>216</v>
      </c>
      <c r="F72" s="603">
        <v>41314</v>
      </c>
      <c r="G72" s="176">
        <v>216</v>
      </c>
      <c r="H72" s="749">
        <f t="shared" si="2"/>
        <v>0</v>
      </c>
    </row>
    <row r="73" spans="1:8" s="754" customFormat="1">
      <c r="A73" s="751">
        <v>41315</v>
      </c>
      <c r="B73" s="829" t="s">
        <v>986</v>
      </c>
      <c r="C73" s="764" t="s">
        <v>907</v>
      </c>
      <c r="D73" s="721" t="s">
        <v>50</v>
      </c>
      <c r="E73" s="176">
        <v>8493</v>
      </c>
      <c r="F73" s="603">
        <v>41315</v>
      </c>
      <c r="G73" s="176">
        <v>8493</v>
      </c>
      <c r="H73" s="749">
        <f t="shared" si="2"/>
        <v>0</v>
      </c>
    </row>
    <row r="74" spans="1:8" s="754" customFormat="1">
      <c r="A74" s="751"/>
      <c r="B74" s="829" t="s">
        <v>987</v>
      </c>
      <c r="C74" s="764" t="s">
        <v>907</v>
      </c>
      <c r="D74" s="721" t="s">
        <v>916</v>
      </c>
      <c r="E74" s="176">
        <v>20079.5</v>
      </c>
      <c r="F74" s="603">
        <v>41317</v>
      </c>
      <c r="G74" s="176">
        <v>20079.5</v>
      </c>
      <c r="H74" s="749">
        <f t="shared" si="2"/>
        <v>0</v>
      </c>
    </row>
    <row r="75" spans="1:8" s="754" customFormat="1">
      <c r="A75" s="751"/>
      <c r="B75" s="829" t="s">
        <v>988</v>
      </c>
      <c r="C75" s="764" t="s">
        <v>907</v>
      </c>
      <c r="D75" s="721" t="s">
        <v>906</v>
      </c>
      <c r="E75" s="176">
        <v>8983</v>
      </c>
      <c r="F75" s="603">
        <v>41318</v>
      </c>
      <c r="G75" s="176">
        <v>8983</v>
      </c>
      <c r="H75" s="749">
        <f t="shared" si="2"/>
        <v>0</v>
      </c>
    </row>
    <row r="76" spans="1:8" s="754" customFormat="1">
      <c r="A76" s="751"/>
      <c r="B76" s="829" t="s">
        <v>989</v>
      </c>
      <c r="C76" s="764" t="s">
        <v>907</v>
      </c>
      <c r="D76" s="721" t="s">
        <v>908</v>
      </c>
      <c r="E76" s="176">
        <v>3330</v>
      </c>
      <c r="F76" s="603">
        <v>41318</v>
      </c>
      <c r="G76" s="176">
        <v>3330</v>
      </c>
      <c r="H76" s="749">
        <f t="shared" si="2"/>
        <v>0</v>
      </c>
    </row>
    <row r="77" spans="1:8" s="771" customFormat="1">
      <c r="A77" s="751"/>
      <c r="B77" s="829" t="s">
        <v>990</v>
      </c>
      <c r="C77" s="764" t="s">
        <v>907</v>
      </c>
      <c r="D77" s="721" t="s">
        <v>50</v>
      </c>
      <c r="E77" s="176">
        <v>1136</v>
      </c>
      <c r="F77" s="603">
        <v>41318</v>
      </c>
      <c r="G77" s="176">
        <v>1136</v>
      </c>
      <c r="H77" s="749">
        <f t="shared" si="2"/>
        <v>0</v>
      </c>
    </row>
    <row r="78" spans="1:8" s="771" customFormat="1">
      <c r="A78" s="751"/>
      <c r="B78" s="829" t="s">
        <v>991</v>
      </c>
      <c r="C78" s="764" t="s">
        <v>907</v>
      </c>
      <c r="D78" s="721" t="s">
        <v>785</v>
      </c>
      <c r="E78" s="176">
        <v>330</v>
      </c>
      <c r="F78" s="603">
        <v>41318</v>
      </c>
      <c r="G78" s="176">
        <v>330</v>
      </c>
      <c r="H78" s="749">
        <f t="shared" si="2"/>
        <v>0</v>
      </c>
    </row>
    <row r="79" spans="1:8" s="771" customFormat="1">
      <c r="A79" s="751"/>
      <c r="B79" s="829" t="s">
        <v>992</v>
      </c>
      <c r="C79" s="764" t="s">
        <v>907</v>
      </c>
      <c r="D79" s="721" t="s">
        <v>1063</v>
      </c>
      <c r="E79" s="176">
        <v>10510</v>
      </c>
      <c r="F79" s="603">
        <v>41315</v>
      </c>
      <c r="G79" s="176">
        <v>10510</v>
      </c>
      <c r="H79" s="749">
        <f t="shared" si="2"/>
        <v>0</v>
      </c>
    </row>
    <row r="80" spans="1:8" s="771" customFormat="1">
      <c r="A80" s="751">
        <v>41316</v>
      </c>
      <c r="B80" s="829" t="s">
        <v>993</v>
      </c>
      <c r="C80" s="764" t="s">
        <v>907</v>
      </c>
      <c r="D80" s="721" t="s">
        <v>28</v>
      </c>
      <c r="E80" s="176">
        <v>20141</v>
      </c>
      <c r="F80" s="603">
        <v>41316</v>
      </c>
      <c r="G80" s="176">
        <v>20141</v>
      </c>
      <c r="H80" s="749">
        <f t="shared" si="2"/>
        <v>0</v>
      </c>
    </row>
    <row r="81" spans="1:8" s="771" customFormat="1">
      <c r="A81" s="751"/>
      <c r="B81" s="829" t="s">
        <v>994</v>
      </c>
      <c r="C81" s="764" t="s">
        <v>907</v>
      </c>
      <c r="D81" s="721" t="s">
        <v>4</v>
      </c>
      <c r="E81" s="176">
        <v>1899</v>
      </c>
      <c r="F81" s="603">
        <v>41316</v>
      </c>
      <c r="G81" s="176">
        <v>1899</v>
      </c>
      <c r="H81" s="749">
        <f t="shared" si="2"/>
        <v>0</v>
      </c>
    </row>
    <row r="82" spans="1:8" s="771" customFormat="1">
      <c r="A82" s="751"/>
      <c r="B82" s="829" t="s">
        <v>995</v>
      </c>
      <c r="C82" s="764" t="s">
        <v>907</v>
      </c>
      <c r="D82" s="721" t="s">
        <v>917</v>
      </c>
      <c r="E82" s="176">
        <v>2994</v>
      </c>
      <c r="F82" s="603">
        <v>41316</v>
      </c>
      <c r="G82" s="176">
        <v>2994</v>
      </c>
      <c r="H82" s="749">
        <f t="shared" si="2"/>
        <v>0</v>
      </c>
    </row>
    <row r="83" spans="1:8" s="771" customFormat="1">
      <c r="A83" s="751"/>
      <c r="B83" s="829" t="s">
        <v>996</v>
      </c>
      <c r="C83" s="764" t="s">
        <v>907</v>
      </c>
      <c r="D83" s="721" t="s">
        <v>1071</v>
      </c>
      <c r="E83" s="176">
        <v>2722</v>
      </c>
      <c r="F83" s="603">
        <v>41317</v>
      </c>
      <c r="G83" s="176">
        <v>2722</v>
      </c>
      <c r="H83" s="749">
        <f t="shared" si="2"/>
        <v>0</v>
      </c>
    </row>
    <row r="84" spans="1:8" s="771" customFormat="1">
      <c r="A84" s="751"/>
      <c r="B84" s="829" t="s">
        <v>997</v>
      </c>
      <c r="C84" s="764" t="s">
        <v>907</v>
      </c>
      <c r="D84" s="721" t="s">
        <v>908</v>
      </c>
      <c r="E84" s="176">
        <v>3434</v>
      </c>
      <c r="F84" s="603">
        <v>41316</v>
      </c>
      <c r="G84" s="176">
        <v>3434</v>
      </c>
      <c r="H84" s="749">
        <f t="shared" si="2"/>
        <v>0</v>
      </c>
    </row>
    <row r="85" spans="1:8" s="771" customFormat="1">
      <c r="A85" s="751"/>
      <c r="B85" s="829" t="s">
        <v>998</v>
      </c>
      <c r="C85" s="764" t="s">
        <v>907</v>
      </c>
      <c r="D85" s="721" t="s">
        <v>785</v>
      </c>
      <c r="E85" s="176">
        <v>273</v>
      </c>
      <c r="F85" s="603">
        <v>41316</v>
      </c>
      <c r="G85" s="176">
        <v>273</v>
      </c>
      <c r="H85" s="749">
        <f t="shared" si="2"/>
        <v>0</v>
      </c>
    </row>
    <row r="86" spans="1:8" s="771" customFormat="1">
      <c r="A86" s="751"/>
      <c r="B86" s="829" t="s">
        <v>999</v>
      </c>
      <c r="C86" s="764" t="s">
        <v>907</v>
      </c>
      <c r="D86" s="721" t="s">
        <v>896</v>
      </c>
      <c r="E86" s="176">
        <v>12550</v>
      </c>
      <c r="F86" s="603">
        <v>41316</v>
      </c>
      <c r="G86" s="176">
        <v>12550</v>
      </c>
      <c r="H86" s="749">
        <f t="shared" si="2"/>
        <v>0</v>
      </c>
    </row>
    <row r="87" spans="1:8" s="771" customFormat="1">
      <c r="A87" s="751">
        <v>41317</v>
      </c>
      <c r="B87" s="829" t="s">
        <v>1000</v>
      </c>
      <c r="C87" s="764" t="s">
        <v>907</v>
      </c>
      <c r="D87" s="721" t="s">
        <v>1079</v>
      </c>
      <c r="E87" s="176">
        <v>13709</v>
      </c>
      <c r="F87" s="603">
        <v>41317</v>
      </c>
      <c r="G87" s="176">
        <v>13709</v>
      </c>
      <c r="H87" s="749">
        <f t="shared" si="2"/>
        <v>0</v>
      </c>
    </row>
    <row r="88" spans="1:8" s="771" customFormat="1">
      <c r="A88" s="751"/>
      <c r="B88" s="829" t="s">
        <v>1001</v>
      </c>
      <c r="C88" s="764" t="s">
        <v>907</v>
      </c>
      <c r="D88" s="721" t="s">
        <v>1080</v>
      </c>
      <c r="E88" s="176">
        <v>18442</v>
      </c>
      <c r="F88" s="796">
        <v>41320</v>
      </c>
      <c r="G88" s="728">
        <v>18442</v>
      </c>
      <c r="H88" s="749">
        <f t="shared" si="2"/>
        <v>0</v>
      </c>
    </row>
    <row r="89" spans="1:8" s="771" customFormat="1">
      <c r="A89" s="751"/>
      <c r="B89" s="829" t="s">
        <v>1002</v>
      </c>
      <c r="C89" s="764" t="s">
        <v>907</v>
      </c>
      <c r="D89" s="721" t="s">
        <v>908</v>
      </c>
      <c r="E89" s="176">
        <v>2767.5</v>
      </c>
      <c r="F89" s="603">
        <v>41317</v>
      </c>
      <c r="G89" s="176">
        <v>2767.5</v>
      </c>
      <c r="H89" s="749">
        <f t="shared" si="2"/>
        <v>0</v>
      </c>
    </row>
    <row r="90" spans="1:8" s="771" customFormat="1">
      <c r="A90" s="751"/>
      <c r="B90" s="829" t="s">
        <v>1003</v>
      </c>
      <c r="C90" s="764" t="s">
        <v>907</v>
      </c>
      <c r="D90" s="775" t="s">
        <v>1081</v>
      </c>
      <c r="E90" s="789">
        <v>0</v>
      </c>
      <c r="F90" s="603"/>
      <c r="G90" s="176"/>
      <c r="H90" s="749">
        <f t="shared" si="2"/>
        <v>0</v>
      </c>
    </row>
    <row r="91" spans="1:8" s="771" customFormat="1">
      <c r="A91" s="751"/>
      <c r="B91" s="829" t="s">
        <v>1004</v>
      </c>
      <c r="C91" s="764" t="s">
        <v>907</v>
      </c>
      <c r="D91" s="721" t="s">
        <v>785</v>
      </c>
      <c r="E91" s="176">
        <v>377</v>
      </c>
      <c r="F91" s="603">
        <v>41317</v>
      </c>
      <c r="G91" s="176">
        <v>377</v>
      </c>
      <c r="H91" s="749">
        <f t="shared" si="2"/>
        <v>0</v>
      </c>
    </row>
    <row r="92" spans="1:8" s="771" customFormat="1">
      <c r="A92" s="751"/>
      <c r="B92" s="829" t="s">
        <v>1005</v>
      </c>
      <c r="C92" s="764" t="s">
        <v>907</v>
      </c>
      <c r="D92" s="721" t="s">
        <v>834</v>
      </c>
      <c r="E92" s="176">
        <v>1117</v>
      </c>
      <c r="F92" s="603">
        <v>41317</v>
      </c>
      <c r="G92" s="176">
        <v>1117</v>
      </c>
      <c r="H92" s="749">
        <f t="shared" si="2"/>
        <v>0</v>
      </c>
    </row>
    <row r="93" spans="1:8" s="771" customFormat="1">
      <c r="A93" s="751"/>
      <c r="B93" s="829" t="s">
        <v>1006</v>
      </c>
      <c r="C93" s="764" t="s">
        <v>907</v>
      </c>
      <c r="D93" s="721" t="s">
        <v>1079</v>
      </c>
      <c r="E93" s="176">
        <v>5131</v>
      </c>
      <c r="F93" s="603">
        <v>41317</v>
      </c>
      <c r="G93" s="176">
        <v>5131</v>
      </c>
      <c r="H93" s="749">
        <f t="shared" si="2"/>
        <v>0</v>
      </c>
    </row>
    <row r="94" spans="1:8" s="771" customFormat="1">
      <c r="A94" s="751"/>
      <c r="B94" s="829" t="s">
        <v>1007</v>
      </c>
      <c r="C94" s="764" t="s">
        <v>907</v>
      </c>
      <c r="D94" s="721" t="s">
        <v>917</v>
      </c>
      <c r="E94" s="176">
        <v>1987.5</v>
      </c>
      <c r="F94" s="603">
        <v>41317</v>
      </c>
      <c r="G94" s="176">
        <v>1987.5</v>
      </c>
      <c r="H94" s="749">
        <f t="shared" si="2"/>
        <v>0</v>
      </c>
    </row>
    <row r="95" spans="1:8" s="771" customFormat="1">
      <c r="A95" s="751"/>
      <c r="B95" s="829" t="s">
        <v>1008</v>
      </c>
      <c r="C95" s="764" t="s">
        <v>907</v>
      </c>
      <c r="D95" s="721" t="s">
        <v>1079</v>
      </c>
      <c r="E95" s="176">
        <v>13962</v>
      </c>
      <c r="F95" s="603">
        <v>41317</v>
      </c>
      <c r="G95" s="176">
        <v>13962</v>
      </c>
      <c r="H95" s="749">
        <f t="shared" si="2"/>
        <v>0</v>
      </c>
    </row>
    <row r="96" spans="1:8" s="771" customFormat="1">
      <c r="A96" s="751"/>
      <c r="B96" s="829" t="s">
        <v>1009</v>
      </c>
      <c r="C96" s="764" t="s">
        <v>907</v>
      </c>
      <c r="D96" s="721" t="s">
        <v>1079</v>
      </c>
      <c r="E96" s="176">
        <v>1780</v>
      </c>
      <c r="F96" s="603">
        <v>41317</v>
      </c>
      <c r="G96" s="176">
        <v>1780</v>
      </c>
      <c r="H96" s="749">
        <f t="shared" si="2"/>
        <v>0</v>
      </c>
    </row>
    <row r="97" spans="1:8" s="771" customFormat="1">
      <c r="A97" s="751">
        <v>41318</v>
      </c>
      <c r="B97" s="829" t="s">
        <v>1010</v>
      </c>
      <c r="C97" s="764" t="s">
        <v>907</v>
      </c>
      <c r="D97" s="721" t="s">
        <v>1071</v>
      </c>
      <c r="E97" s="176">
        <v>2319</v>
      </c>
      <c r="F97" s="603">
        <v>41318</v>
      </c>
      <c r="G97" s="176">
        <v>2319</v>
      </c>
      <c r="H97" s="749">
        <f t="shared" si="2"/>
        <v>0</v>
      </c>
    </row>
    <row r="98" spans="1:8" s="771" customFormat="1">
      <c r="A98" s="751"/>
      <c r="B98" s="829" t="s">
        <v>1011</v>
      </c>
      <c r="C98" s="764" t="s">
        <v>907</v>
      </c>
      <c r="D98" s="721" t="s">
        <v>917</v>
      </c>
      <c r="E98" s="176">
        <v>2210</v>
      </c>
      <c r="F98" s="603">
        <v>41319</v>
      </c>
      <c r="G98" s="176">
        <v>2210</v>
      </c>
      <c r="H98" s="749">
        <f t="shared" si="2"/>
        <v>0</v>
      </c>
    </row>
    <row r="99" spans="1:8" s="771" customFormat="1">
      <c r="A99" s="751"/>
      <c r="B99" s="829" t="s">
        <v>1012</v>
      </c>
      <c r="C99" s="764" t="s">
        <v>907</v>
      </c>
      <c r="D99" s="721" t="s">
        <v>931</v>
      </c>
      <c r="E99" s="176">
        <v>2940</v>
      </c>
      <c r="F99" s="603">
        <v>41318</v>
      </c>
      <c r="G99" s="176">
        <v>2940</v>
      </c>
      <c r="H99" s="749">
        <f t="shared" si="2"/>
        <v>0</v>
      </c>
    </row>
    <row r="100" spans="1:8" s="771" customFormat="1">
      <c r="A100" s="751"/>
      <c r="B100" s="829" t="s">
        <v>1013</v>
      </c>
      <c r="C100" s="764" t="s">
        <v>907</v>
      </c>
      <c r="D100" s="721" t="s">
        <v>908</v>
      </c>
      <c r="E100" s="176">
        <v>2627</v>
      </c>
      <c r="F100" s="603">
        <v>41318</v>
      </c>
      <c r="G100" s="176">
        <v>2627</v>
      </c>
      <c r="H100" s="749">
        <f t="shared" si="2"/>
        <v>0</v>
      </c>
    </row>
    <row r="101" spans="1:8" s="771" customFormat="1">
      <c r="A101" s="751"/>
      <c r="B101" s="829" t="s">
        <v>1014</v>
      </c>
      <c r="C101" s="764" t="s">
        <v>907</v>
      </c>
      <c r="D101" s="721" t="s">
        <v>4</v>
      </c>
      <c r="E101" s="176">
        <v>2054</v>
      </c>
      <c r="F101" s="796">
        <v>41318</v>
      </c>
      <c r="G101" s="728">
        <v>2054</v>
      </c>
      <c r="H101" s="749">
        <f t="shared" si="2"/>
        <v>0</v>
      </c>
    </row>
    <row r="102" spans="1:8" s="771" customFormat="1">
      <c r="A102" s="751"/>
      <c r="B102" s="829" t="s">
        <v>1015</v>
      </c>
      <c r="C102" s="764" t="s">
        <v>907</v>
      </c>
      <c r="D102" s="721" t="s">
        <v>722</v>
      </c>
      <c r="E102" s="176">
        <v>1212</v>
      </c>
      <c r="F102" s="603">
        <v>41325</v>
      </c>
      <c r="G102" s="176">
        <v>1212</v>
      </c>
      <c r="H102" s="749">
        <f t="shared" si="2"/>
        <v>0</v>
      </c>
    </row>
    <row r="103" spans="1:8" s="771" customFormat="1">
      <c r="A103" s="751"/>
      <c r="B103" s="829" t="s">
        <v>1016</v>
      </c>
      <c r="C103" s="764" t="s">
        <v>907</v>
      </c>
      <c r="D103" s="721" t="s">
        <v>916</v>
      </c>
      <c r="E103" s="176">
        <v>19212</v>
      </c>
      <c r="F103" s="603">
        <v>41319</v>
      </c>
      <c r="G103" s="176">
        <v>19212</v>
      </c>
      <c r="H103" s="749">
        <f t="shared" si="2"/>
        <v>0</v>
      </c>
    </row>
    <row r="104" spans="1:8" s="771" customFormat="1">
      <c r="A104" s="751"/>
      <c r="B104" s="829" t="s">
        <v>1017</v>
      </c>
      <c r="C104" s="764" t="s">
        <v>907</v>
      </c>
      <c r="D104" s="721" t="s">
        <v>1079</v>
      </c>
      <c r="E104" s="176">
        <v>14964</v>
      </c>
      <c r="F104" s="603">
        <v>41318</v>
      </c>
      <c r="G104" s="176">
        <v>14964</v>
      </c>
      <c r="H104" s="749">
        <f t="shared" si="2"/>
        <v>0</v>
      </c>
    </row>
    <row r="105" spans="1:8" s="771" customFormat="1">
      <c r="A105" s="751">
        <v>41319</v>
      </c>
      <c r="B105" s="829" t="s">
        <v>1018</v>
      </c>
      <c r="C105" s="764" t="s">
        <v>907</v>
      </c>
      <c r="D105" s="721" t="s">
        <v>785</v>
      </c>
      <c r="E105" s="176">
        <v>2342</v>
      </c>
      <c r="F105" s="796">
        <v>41320</v>
      </c>
      <c r="G105" s="728">
        <v>2342</v>
      </c>
      <c r="H105" s="749">
        <f t="shared" si="2"/>
        <v>0</v>
      </c>
    </row>
    <row r="106" spans="1:8" s="771" customFormat="1">
      <c r="A106" s="751"/>
      <c r="B106" s="829" t="s">
        <v>1019</v>
      </c>
      <c r="C106" s="764" t="s">
        <v>907</v>
      </c>
      <c r="D106" s="721" t="s">
        <v>28</v>
      </c>
      <c r="E106" s="176">
        <v>18473</v>
      </c>
      <c r="F106" s="603">
        <v>41320</v>
      </c>
      <c r="G106" s="176">
        <v>18473</v>
      </c>
      <c r="H106" s="618">
        <f t="shared" si="2"/>
        <v>0</v>
      </c>
    </row>
    <row r="107" spans="1:8" s="771" customFormat="1">
      <c r="A107" s="751"/>
      <c r="B107" s="829" t="s">
        <v>1020</v>
      </c>
      <c r="C107" s="764" t="s">
        <v>907</v>
      </c>
      <c r="D107" s="721" t="s">
        <v>908</v>
      </c>
      <c r="E107" s="176">
        <v>2851</v>
      </c>
      <c r="F107" s="603">
        <v>41319</v>
      </c>
      <c r="G107" s="176">
        <v>2851</v>
      </c>
      <c r="H107" s="749">
        <f t="shared" si="2"/>
        <v>0</v>
      </c>
    </row>
    <row r="108" spans="1:8" s="771" customFormat="1">
      <c r="A108" s="751"/>
      <c r="B108" s="829" t="s">
        <v>1021</v>
      </c>
      <c r="C108" s="764" t="s">
        <v>907</v>
      </c>
      <c r="D108" s="721" t="s">
        <v>1117</v>
      </c>
      <c r="E108" s="176">
        <v>10755</v>
      </c>
      <c r="F108" s="603">
        <v>41319</v>
      </c>
      <c r="G108" s="176">
        <v>10755</v>
      </c>
      <c r="H108" s="749">
        <f t="shared" si="2"/>
        <v>0</v>
      </c>
    </row>
    <row r="109" spans="1:8" s="771" customFormat="1">
      <c r="A109" s="751">
        <v>41320</v>
      </c>
      <c r="B109" s="829" t="s">
        <v>1022</v>
      </c>
      <c r="C109" s="764" t="s">
        <v>907</v>
      </c>
      <c r="D109" s="721" t="s">
        <v>1071</v>
      </c>
      <c r="E109" s="176">
        <v>2963</v>
      </c>
      <c r="F109" s="603">
        <v>41320</v>
      </c>
      <c r="G109" s="176">
        <v>2963</v>
      </c>
      <c r="H109" s="749">
        <f t="shared" si="2"/>
        <v>0</v>
      </c>
    </row>
    <row r="110" spans="1:8" s="771" customFormat="1">
      <c r="A110" s="751"/>
      <c r="B110" s="829" t="s">
        <v>1023</v>
      </c>
      <c r="C110" s="764" t="s">
        <v>907</v>
      </c>
      <c r="D110" s="721" t="s">
        <v>833</v>
      </c>
      <c r="E110" s="176">
        <v>20905</v>
      </c>
      <c r="F110" s="796">
        <v>41321</v>
      </c>
      <c r="G110" s="728">
        <v>20905</v>
      </c>
      <c r="H110" s="749">
        <f t="shared" si="2"/>
        <v>0</v>
      </c>
    </row>
    <row r="111" spans="1:8" s="771" customFormat="1">
      <c r="A111" s="751"/>
      <c r="B111" s="829" t="s">
        <v>1024</v>
      </c>
      <c r="C111" s="764" t="s">
        <v>907</v>
      </c>
      <c r="D111" s="721" t="s">
        <v>28</v>
      </c>
      <c r="E111" s="176">
        <v>7142.5</v>
      </c>
      <c r="F111" s="603">
        <v>41320</v>
      </c>
      <c r="G111" s="176">
        <v>7142.5</v>
      </c>
      <c r="H111" s="749">
        <f t="shared" si="2"/>
        <v>0</v>
      </c>
    </row>
    <row r="112" spans="1:8" s="771" customFormat="1">
      <c r="A112" s="751"/>
      <c r="B112" s="829" t="s">
        <v>1025</v>
      </c>
      <c r="C112" s="764" t="s">
        <v>907</v>
      </c>
      <c r="D112" s="721" t="s">
        <v>954</v>
      </c>
      <c r="E112" s="176">
        <v>13022</v>
      </c>
      <c r="F112" s="603">
        <v>41320</v>
      </c>
      <c r="G112" s="176">
        <v>13022</v>
      </c>
      <c r="H112" s="749">
        <f t="shared" si="2"/>
        <v>0</v>
      </c>
    </row>
    <row r="113" spans="1:8" s="771" customFormat="1">
      <c r="A113" s="751"/>
      <c r="B113" s="829" t="s">
        <v>1026</v>
      </c>
      <c r="C113" s="764" t="s">
        <v>907</v>
      </c>
      <c r="D113" s="721" t="s">
        <v>906</v>
      </c>
      <c r="E113" s="176">
        <v>13781</v>
      </c>
      <c r="F113" s="603">
        <v>41321</v>
      </c>
      <c r="G113" s="176">
        <v>13781</v>
      </c>
      <c r="H113" s="749">
        <f t="shared" si="2"/>
        <v>0</v>
      </c>
    </row>
    <row r="114" spans="1:8" s="771" customFormat="1">
      <c r="A114" s="751"/>
      <c r="B114" s="829" t="s">
        <v>1027</v>
      </c>
      <c r="C114" s="764" t="s">
        <v>907</v>
      </c>
      <c r="D114" s="721" t="s">
        <v>954</v>
      </c>
      <c r="E114" s="176">
        <v>302.5</v>
      </c>
      <c r="F114" s="603">
        <v>41320</v>
      </c>
      <c r="G114" s="176">
        <v>302.5</v>
      </c>
      <c r="H114" s="749">
        <f t="shared" si="2"/>
        <v>0</v>
      </c>
    </row>
    <row r="115" spans="1:8" s="771" customFormat="1">
      <c r="A115" s="751"/>
      <c r="B115" s="829" t="s">
        <v>1028</v>
      </c>
      <c r="C115" s="764" t="s">
        <v>907</v>
      </c>
      <c r="D115" s="721" t="s">
        <v>943</v>
      </c>
      <c r="E115" s="176">
        <v>15432.5</v>
      </c>
      <c r="F115" s="603">
        <v>41320</v>
      </c>
      <c r="G115" s="176">
        <v>15432.5</v>
      </c>
      <c r="H115" s="749">
        <f t="shared" si="2"/>
        <v>0</v>
      </c>
    </row>
    <row r="116" spans="1:8" s="771" customFormat="1">
      <c r="A116" s="751"/>
      <c r="B116" s="829" t="s">
        <v>1029</v>
      </c>
      <c r="C116" s="764" t="s">
        <v>907</v>
      </c>
      <c r="D116" s="721" t="s">
        <v>984</v>
      </c>
      <c r="E116" s="176">
        <v>3060</v>
      </c>
      <c r="F116" s="603">
        <v>41320</v>
      </c>
      <c r="G116" s="176">
        <v>3060</v>
      </c>
      <c r="H116" s="749">
        <f t="shared" si="2"/>
        <v>0</v>
      </c>
    </row>
    <row r="117" spans="1:8" s="771" customFormat="1">
      <c r="A117" s="751"/>
      <c r="B117" s="829" t="s">
        <v>1030</v>
      </c>
      <c r="C117" s="764" t="s">
        <v>907</v>
      </c>
      <c r="D117" s="721" t="s">
        <v>931</v>
      </c>
      <c r="E117" s="176">
        <v>2534</v>
      </c>
      <c r="F117" s="603">
        <v>41320</v>
      </c>
      <c r="G117" s="176">
        <v>2534</v>
      </c>
      <c r="H117" s="749">
        <f t="shared" si="2"/>
        <v>0</v>
      </c>
    </row>
    <row r="118" spans="1:8" s="771" customFormat="1">
      <c r="A118" s="751"/>
      <c r="B118" s="829" t="s">
        <v>1031</v>
      </c>
      <c r="C118" s="764" t="s">
        <v>907</v>
      </c>
      <c r="D118" s="721" t="s">
        <v>28</v>
      </c>
      <c r="E118" s="176">
        <v>14497</v>
      </c>
      <c r="F118" s="603">
        <v>41320</v>
      </c>
      <c r="G118" s="176">
        <v>14497</v>
      </c>
      <c r="H118" s="749">
        <f t="shared" si="2"/>
        <v>0</v>
      </c>
    </row>
    <row r="119" spans="1:8" s="771" customFormat="1">
      <c r="A119" s="751"/>
      <c r="B119" s="829" t="s">
        <v>1032</v>
      </c>
      <c r="C119" s="764" t="s">
        <v>907</v>
      </c>
      <c r="D119" s="721" t="s">
        <v>908</v>
      </c>
      <c r="E119" s="176">
        <v>3456</v>
      </c>
      <c r="F119" s="603">
        <v>41320</v>
      </c>
      <c r="G119" s="176">
        <v>3456</v>
      </c>
      <c r="H119" s="749">
        <f t="shared" si="2"/>
        <v>0</v>
      </c>
    </row>
    <row r="120" spans="1:8" s="771" customFormat="1">
      <c r="A120" s="751"/>
      <c r="B120" s="829" t="s">
        <v>1033</v>
      </c>
      <c r="C120" s="764" t="s">
        <v>907</v>
      </c>
      <c r="D120" s="721" t="s">
        <v>4</v>
      </c>
      <c r="E120" s="176">
        <v>2034</v>
      </c>
      <c r="F120" s="603">
        <v>41320</v>
      </c>
      <c r="G120" s="176">
        <v>2034</v>
      </c>
      <c r="H120" s="749">
        <f t="shared" si="2"/>
        <v>0</v>
      </c>
    </row>
    <row r="121" spans="1:8" s="771" customFormat="1">
      <c r="A121" s="751"/>
      <c r="B121" s="829" t="s">
        <v>1034</v>
      </c>
      <c r="C121" s="764" t="s">
        <v>907</v>
      </c>
      <c r="D121" s="721" t="s">
        <v>838</v>
      </c>
      <c r="E121" s="176">
        <v>586</v>
      </c>
      <c r="F121" s="603">
        <v>41320</v>
      </c>
      <c r="G121" s="176">
        <v>586</v>
      </c>
      <c r="H121" s="749">
        <f t="shared" si="2"/>
        <v>0</v>
      </c>
    </row>
    <row r="122" spans="1:8" s="771" customFormat="1">
      <c r="A122" s="751">
        <v>41321</v>
      </c>
      <c r="B122" s="829" t="s">
        <v>1035</v>
      </c>
      <c r="C122" s="764" t="s">
        <v>907</v>
      </c>
      <c r="D122" s="721" t="s">
        <v>1071</v>
      </c>
      <c r="E122" s="176">
        <v>1482</v>
      </c>
      <c r="F122" s="603">
        <v>41321</v>
      </c>
      <c r="G122" s="176">
        <v>1482</v>
      </c>
      <c r="H122" s="749">
        <f t="shared" si="2"/>
        <v>0</v>
      </c>
    </row>
    <row r="123" spans="1:8" s="771" customFormat="1">
      <c r="A123" s="751"/>
      <c r="B123" s="829" t="s">
        <v>1036</v>
      </c>
      <c r="C123" s="764" t="s">
        <v>907</v>
      </c>
      <c r="D123" s="721" t="s">
        <v>59</v>
      </c>
      <c r="E123" s="176">
        <v>68135</v>
      </c>
      <c r="F123" s="603">
        <v>41321</v>
      </c>
      <c r="G123" s="176">
        <v>68135</v>
      </c>
      <c r="H123" s="749">
        <f t="shared" si="2"/>
        <v>0</v>
      </c>
    </row>
    <row r="124" spans="1:8" s="771" customFormat="1">
      <c r="A124" s="751"/>
      <c r="B124" s="829" t="s">
        <v>1037</v>
      </c>
      <c r="C124" s="764" t="s">
        <v>907</v>
      </c>
      <c r="D124" s="721" t="s">
        <v>4</v>
      </c>
      <c r="E124" s="176">
        <v>1930</v>
      </c>
      <c r="F124" s="603">
        <v>41321</v>
      </c>
      <c r="G124" s="176">
        <v>1930</v>
      </c>
      <c r="H124" s="749">
        <f t="shared" si="2"/>
        <v>0</v>
      </c>
    </row>
    <row r="125" spans="1:8" s="771" customFormat="1">
      <c r="A125" s="751"/>
      <c r="B125" s="829" t="s">
        <v>1038</v>
      </c>
      <c r="C125" s="764" t="s">
        <v>907</v>
      </c>
      <c r="D125" s="721" t="s">
        <v>28</v>
      </c>
      <c r="E125" s="176">
        <v>28183.5</v>
      </c>
      <c r="F125" s="603">
        <v>41321</v>
      </c>
      <c r="G125" s="176">
        <v>28183.5</v>
      </c>
      <c r="H125" s="749">
        <f t="shared" si="2"/>
        <v>0</v>
      </c>
    </row>
    <row r="126" spans="1:8" s="771" customFormat="1">
      <c r="A126" s="751"/>
      <c r="B126" s="829" t="s">
        <v>1039</v>
      </c>
      <c r="C126" s="764" t="s">
        <v>907</v>
      </c>
      <c r="D126" s="721" t="s">
        <v>908</v>
      </c>
      <c r="E126" s="176">
        <v>3312</v>
      </c>
      <c r="F126" s="603">
        <v>41321</v>
      </c>
      <c r="G126" s="176">
        <v>3312</v>
      </c>
      <c r="H126" s="749">
        <f t="shared" si="2"/>
        <v>0</v>
      </c>
    </row>
    <row r="127" spans="1:8" s="771" customFormat="1">
      <c r="A127" s="751"/>
      <c r="B127" s="829" t="s">
        <v>1040</v>
      </c>
      <c r="C127" s="764" t="s">
        <v>907</v>
      </c>
      <c r="D127" s="721" t="s">
        <v>916</v>
      </c>
      <c r="E127" s="176">
        <v>19163</v>
      </c>
      <c r="F127" s="603">
        <v>41324</v>
      </c>
      <c r="G127" s="176">
        <v>19163</v>
      </c>
      <c r="H127" s="749">
        <f t="shared" si="2"/>
        <v>0</v>
      </c>
    </row>
    <row r="128" spans="1:8" s="771" customFormat="1">
      <c r="A128" s="751"/>
      <c r="B128" s="829" t="s">
        <v>1041</v>
      </c>
      <c r="C128" s="764" t="s">
        <v>907</v>
      </c>
      <c r="D128" s="721" t="s">
        <v>917</v>
      </c>
      <c r="E128" s="176">
        <v>3035</v>
      </c>
      <c r="F128" s="603">
        <v>41321</v>
      </c>
      <c r="G128" s="176">
        <v>3035</v>
      </c>
      <c r="H128" s="749">
        <f t="shared" si="2"/>
        <v>0</v>
      </c>
    </row>
    <row r="129" spans="1:8" s="771" customFormat="1">
      <c r="A129" s="751"/>
      <c r="B129" s="829" t="s">
        <v>1042</v>
      </c>
      <c r="C129" s="764" t="s">
        <v>907</v>
      </c>
      <c r="D129" s="770" t="s">
        <v>1071</v>
      </c>
      <c r="E129" s="614">
        <v>2497</v>
      </c>
      <c r="F129" s="603">
        <v>41322</v>
      </c>
      <c r="G129" s="614">
        <v>2497</v>
      </c>
      <c r="H129" s="749">
        <f t="shared" si="2"/>
        <v>0</v>
      </c>
    </row>
    <row r="130" spans="1:8" s="771" customFormat="1">
      <c r="A130" s="751"/>
      <c r="B130" s="829" t="s">
        <v>1043</v>
      </c>
      <c r="C130" s="764" t="s">
        <v>907</v>
      </c>
      <c r="D130" s="721" t="s">
        <v>50</v>
      </c>
      <c r="E130" s="176">
        <v>7889</v>
      </c>
      <c r="F130" s="603">
        <v>41321</v>
      </c>
      <c r="G130" s="176">
        <v>7889</v>
      </c>
      <c r="H130" s="749">
        <f t="shared" si="2"/>
        <v>0</v>
      </c>
    </row>
    <row r="131" spans="1:8" s="771" customFormat="1">
      <c r="A131" s="751"/>
      <c r="B131" s="829" t="s">
        <v>1044</v>
      </c>
      <c r="C131" s="764" t="s">
        <v>907</v>
      </c>
      <c r="D131" s="721" t="s">
        <v>833</v>
      </c>
      <c r="E131" s="176">
        <v>20758</v>
      </c>
      <c r="F131" s="603">
        <v>41321</v>
      </c>
      <c r="G131" s="176">
        <v>20758</v>
      </c>
      <c r="H131" s="749">
        <f t="shared" si="2"/>
        <v>0</v>
      </c>
    </row>
    <row r="132" spans="1:8" s="771" customFormat="1">
      <c r="A132" s="751"/>
      <c r="B132" s="829" t="s">
        <v>1045</v>
      </c>
      <c r="C132" s="764" t="s">
        <v>907</v>
      </c>
      <c r="D132" s="721" t="s">
        <v>833</v>
      </c>
      <c r="E132" s="176">
        <v>24528.5</v>
      </c>
      <c r="F132" s="603">
        <v>41323</v>
      </c>
      <c r="G132" s="176">
        <v>24528.5</v>
      </c>
      <c r="H132" s="749">
        <f t="shared" si="2"/>
        <v>0</v>
      </c>
    </row>
    <row r="133" spans="1:8" s="771" customFormat="1">
      <c r="A133" s="751"/>
      <c r="B133" s="829" t="s">
        <v>1046</v>
      </c>
      <c r="C133" s="764" t="s">
        <v>907</v>
      </c>
      <c r="D133" s="721" t="s">
        <v>733</v>
      </c>
      <c r="E133" s="176">
        <v>7848</v>
      </c>
      <c r="F133" s="603">
        <v>41321</v>
      </c>
      <c r="G133" s="176">
        <v>7848</v>
      </c>
      <c r="H133" s="749">
        <f t="shared" si="2"/>
        <v>0</v>
      </c>
    </row>
    <row r="134" spans="1:8" s="771" customFormat="1">
      <c r="A134" s="751">
        <v>41322</v>
      </c>
      <c r="B134" s="829" t="s">
        <v>1047</v>
      </c>
      <c r="C134" s="764" t="s">
        <v>907</v>
      </c>
      <c r="D134" s="721" t="s">
        <v>28</v>
      </c>
      <c r="E134" s="176">
        <v>7015</v>
      </c>
      <c r="F134" s="603">
        <v>41323</v>
      </c>
      <c r="G134" s="176">
        <v>7015</v>
      </c>
      <c r="H134" s="749">
        <f t="shared" si="2"/>
        <v>0</v>
      </c>
    </row>
    <row r="135" spans="1:8" s="771" customFormat="1">
      <c r="A135" s="751"/>
      <c r="B135" s="829" t="s">
        <v>1048</v>
      </c>
      <c r="C135" s="764" t="s">
        <v>907</v>
      </c>
      <c r="D135" s="721" t="s">
        <v>4</v>
      </c>
      <c r="E135" s="176">
        <v>1800</v>
      </c>
      <c r="F135" s="603">
        <v>41323</v>
      </c>
      <c r="G135" s="176">
        <v>1800</v>
      </c>
      <c r="H135" s="749">
        <f t="shared" si="2"/>
        <v>0</v>
      </c>
    </row>
    <row r="136" spans="1:8" s="771" customFormat="1">
      <c r="A136" s="751"/>
      <c r="B136" s="750"/>
      <c r="C136" s="764"/>
      <c r="D136" s="721" t="s">
        <v>607</v>
      </c>
      <c r="E136" s="176"/>
      <c r="F136" s="603"/>
      <c r="G136" s="176"/>
      <c r="H136" s="749">
        <f t="shared" si="2"/>
        <v>0</v>
      </c>
    </row>
    <row r="137" spans="1:8" s="771" customFormat="1">
      <c r="A137" s="751"/>
      <c r="B137" s="750"/>
      <c r="C137" s="764"/>
      <c r="D137" s="721" t="s">
        <v>614</v>
      </c>
      <c r="E137" s="176"/>
      <c r="F137" s="603"/>
      <c r="G137" s="176"/>
      <c r="H137" s="749"/>
    </row>
    <row r="138" spans="1:8" s="771" customFormat="1">
      <c r="A138" s="751"/>
      <c r="B138" s="750"/>
      <c r="C138" s="764"/>
      <c r="D138" s="721" t="s">
        <v>615</v>
      </c>
      <c r="E138" s="176"/>
      <c r="F138" s="603"/>
      <c r="G138" s="176"/>
      <c r="H138" s="749"/>
    </row>
    <row r="139" spans="1:8" s="771" customFormat="1" ht="18.75">
      <c r="A139" s="2021" t="str">
        <f>A70</f>
        <v>REMISIONES DE      FEBRERO     2 0 1 3</v>
      </c>
      <c r="B139" s="2021"/>
      <c r="C139" s="2021"/>
      <c r="D139" s="2021"/>
      <c r="E139" s="2021"/>
      <c r="F139" s="2021"/>
      <c r="G139" s="597"/>
      <c r="H139" s="644"/>
    </row>
    <row r="140" spans="1:8" s="771" customFormat="1" ht="38.25" thickBot="1">
      <c r="A140" s="759" t="s">
        <v>0</v>
      </c>
      <c r="B140" s="760" t="s">
        <v>1</v>
      </c>
      <c r="C140" s="760"/>
      <c r="D140" s="743" t="s">
        <v>745</v>
      </c>
      <c r="E140" s="528" t="s">
        <v>2</v>
      </c>
      <c r="F140" s="744" t="s">
        <v>6</v>
      </c>
      <c r="G140" s="745" t="s">
        <v>7</v>
      </c>
      <c r="H140" s="527" t="s">
        <v>8</v>
      </c>
    </row>
    <row r="141" spans="1:8" s="771" customFormat="1" ht="15.75" thickTop="1">
      <c r="A141" s="751"/>
      <c r="B141" s="836" t="s">
        <v>1091</v>
      </c>
      <c r="C141" s="837" t="s">
        <v>907</v>
      </c>
      <c r="D141" s="721" t="s">
        <v>908</v>
      </c>
      <c r="E141" s="176">
        <v>2833</v>
      </c>
      <c r="F141" s="603">
        <v>41323</v>
      </c>
      <c r="G141" s="176">
        <v>2833</v>
      </c>
      <c r="H141" s="749">
        <f t="shared" si="2"/>
        <v>0</v>
      </c>
    </row>
    <row r="142" spans="1:8" s="771" customFormat="1">
      <c r="A142" s="751"/>
      <c r="B142" s="836" t="s">
        <v>1092</v>
      </c>
      <c r="C142" s="837" t="s">
        <v>907</v>
      </c>
      <c r="D142" s="721" t="s">
        <v>906</v>
      </c>
      <c r="E142" s="176">
        <v>7132</v>
      </c>
      <c r="F142" s="603">
        <v>41323</v>
      </c>
      <c r="G142" s="176">
        <v>7132</v>
      </c>
      <c r="H142" s="749">
        <f t="shared" si="2"/>
        <v>0</v>
      </c>
    </row>
    <row r="143" spans="1:8" s="771" customFormat="1">
      <c r="A143" s="751"/>
      <c r="B143" s="836" t="s">
        <v>1093</v>
      </c>
      <c r="C143" s="837" t="s">
        <v>907</v>
      </c>
      <c r="D143" s="721" t="s">
        <v>1148</v>
      </c>
      <c r="E143" s="176">
        <v>2905</v>
      </c>
      <c r="F143" s="603">
        <v>41323</v>
      </c>
      <c r="G143" s="176">
        <v>2905</v>
      </c>
      <c r="H143" s="749">
        <f t="shared" si="2"/>
        <v>0</v>
      </c>
    </row>
    <row r="144" spans="1:8" s="771" customFormat="1">
      <c r="A144" s="751"/>
      <c r="B144" s="836" t="s">
        <v>1094</v>
      </c>
      <c r="C144" s="837" t="s">
        <v>907</v>
      </c>
      <c r="D144" s="721" t="s">
        <v>1071</v>
      </c>
      <c r="E144" s="176">
        <v>2947.5</v>
      </c>
      <c r="F144" s="603">
        <v>41322</v>
      </c>
      <c r="G144" s="176">
        <v>2947.5</v>
      </c>
      <c r="H144" s="749">
        <f t="shared" si="2"/>
        <v>0</v>
      </c>
    </row>
    <row r="145" spans="1:8" s="771" customFormat="1">
      <c r="A145" s="751"/>
      <c r="B145" s="836" t="s">
        <v>1095</v>
      </c>
      <c r="C145" s="837" t="s">
        <v>907</v>
      </c>
      <c r="D145" s="721" t="s">
        <v>917</v>
      </c>
      <c r="E145" s="176">
        <v>3946</v>
      </c>
      <c r="F145" s="603">
        <v>41324</v>
      </c>
      <c r="G145" s="176">
        <v>3946</v>
      </c>
      <c r="H145" s="749">
        <f t="shared" si="2"/>
        <v>0</v>
      </c>
    </row>
    <row r="146" spans="1:8" s="771" customFormat="1">
      <c r="A146" s="751"/>
      <c r="B146" s="836" t="s">
        <v>1096</v>
      </c>
      <c r="C146" s="837" t="s">
        <v>907</v>
      </c>
      <c r="D146" s="721" t="s">
        <v>839</v>
      </c>
      <c r="E146" s="176">
        <v>1158</v>
      </c>
      <c r="F146" s="603">
        <v>41322</v>
      </c>
      <c r="G146" s="176">
        <v>1158</v>
      </c>
      <c r="H146" s="749">
        <f t="shared" si="2"/>
        <v>0</v>
      </c>
    </row>
    <row r="147" spans="1:8" s="771" customFormat="1">
      <c r="A147" s="751">
        <v>41323</v>
      </c>
      <c r="B147" s="836" t="s">
        <v>1097</v>
      </c>
      <c r="C147" s="837" t="s">
        <v>907</v>
      </c>
      <c r="D147" s="721" t="s">
        <v>28</v>
      </c>
      <c r="E147" s="176">
        <v>14831</v>
      </c>
      <c r="F147" s="603">
        <v>41323</v>
      </c>
      <c r="G147" s="176">
        <v>14831</v>
      </c>
      <c r="H147" s="749">
        <f t="shared" si="2"/>
        <v>0</v>
      </c>
    </row>
    <row r="148" spans="1:8" s="771" customFormat="1">
      <c r="A148" s="751"/>
      <c r="B148" s="836" t="s">
        <v>1098</v>
      </c>
      <c r="C148" s="837" t="s">
        <v>907</v>
      </c>
      <c r="D148" s="721" t="s">
        <v>785</v>
      </c>
      <c r="E148" s="176">
        <v>330</v>
      </c>
      <c r="F148" s="603">
        <v>41323</v>
      </c>
      <c r="G148" s="176">
        <v>330</v>
      </c>
      <c r="H148" s="749">
        <f t="shared" si="2"/>
        <v>0</v>
      </c>
    </row>
    <row r="149" spans="1:8" s="771" customFormat="1">
      <c r="A149" s="751"/>
      <c r="B149" s="836" t="s">
        <v>1099</v>
      </c>
      <c r="C149" s="837" t="s">
        <v>907</v>
      </c>
      <c r="D149" s="721" t="s">
        <v>833</v>
      </c>
      <c r="E149" s="176">
        <v>7136.5</v>
      </c>
      <c r="F149" s="603">
        <v>41323</v>
      </c>
      <c r="G149" s="176">
        <v>7136.5</v>
      </c>
      <c r="H149" s="749">
        <f t="shared" si="2"/>
        <v>0</v>
      </c>
    </row>
    <row r="150" spans="1:8" s="771" customFormat="1">
      <c r="A150" s="751"/>
      <c r="B150" s="836" t="s">
        <v>1100</v>
      </c>
      <c r="C150" s="837" t="s">
        <v>907</v>
      </c>
      <c r="D150" s="721" t="s">
        <v>833</v>
      </c>
      <c r="E150" s="176">
        <v>25052.5</v>
      </c>
      <c r="F150" s="603">
        <v>41325</v>
      </c>
      <c r="G150" s="176">
        <v>25052.5</v>
      </c>
      <c r="H150" s="749">
        <f t="shared" si="2"/>
        <v>0</v>
      </c>
    </row>
    <row r="151" spans="1:8" s="771" customFormat="1">
      <c r="A151" s="751"/>
      <c r="B151" s="836" t="s">
        <v>1101</v>
      </c>
      <c r="C151" s="837" t="s">
        <v>907</v>
      </c>
      <c r="D151" s="721" t="s">
        <v>917</v>
      </c>
      <c r="E151" s="176">
        <v>1634.5</v>
      </c>
      <c r="F151" s="603">
        <v>41323</v>
      </c>
      <c r="G151" s="176">
        <v>1634.5</v>
      </c>
      <c r="H151" s="749">
        <f t="shared" si="2"/>
        <v>0</v>
      </c>
    </row>
    <row r="152" spans="1:8" s="771" customFormat="1">
      <c r="A152" s="751"/>
      <c r="B152" s="836" t="s">
        <v>1102</v>
      </c>
      <c r="C152" s="837" t="s">
        <v>907</v>
      </c>
      <c r="D152" s="721" t="s">
        <v>931</v>
      </c>
      <c r="E152" s="176">
        <v>1706.5</v>
      </c>
      <c r="F152" s="603">
        <v>41323</v>
      </c>
      <c r="G152" s="176">
        <v>1706.5</v>
      </c>
      <c r="H152" s="749">
        <f t="shared" si="2"/>
        <v>0</v>
      </c>
    </row>
    <row r="153" spans="1:8" s="771" customFormat="1">
      <c r="A153" s="751"/>
      <c r="B153" s="836" t="s">
        <v>1103</v>
      </c>
      <c r="C153" s="837" t="s">
        <v>907</v>
      </c>
      <c r="D153" s="721" t="s">
        <v>908</v>
      </c>
      <c r="E153" s="176">
        <v>2901.5</v>
      </c>
      <c r="F153" s="603">
        <v>41323</v>
      </c>
      <c r="G153" s="176">
        <v>2901.5</v>
      </c>
      <c r="H153" s="749">
        <f t="shared" si="2"/>
        <v>0</v>
      </c>
    </row>
    <row r="154" spans="1:8" s="771" customFormat="1">
      <c r="A154" s="751"/>
      <c r="B154" s="836" t="s">
        <v>1104</v>
      </c>
      <c r="C154" s="837" t="s">
        <v>907</v>
      </c>
      <c r="D154" s="721" t="s">
        <v>1157</v>
      </c>
      <c r="E154" s="176">
        <v>4341.5</v>
      </c>
      <c r="F154" s="603">
        <v>41323</v>
      </c>
      <c r="G154" s="176">
        <v>4341.5</v>
      </c>
      <c r="H154" s="749">
        <f t="shared" si="2"/>
        <v>0</v>
      </c>
    </row>
    <row r="155" spans="1:8" s="771" customFormat="1">
      <c r="A155" s="751"/>
      <c r="B155" s="836" t="s">
        <v>1105</v>
      </c>
      <c r="C155" s="837" t="s">
        <v>907</v>
      </c>
      <c r="D155" s="721" t="s">
        <v>1080</v>
      </c>
      <c r="E155" s="176">
        <v>11491</v>
      </c>
      <c r="F155" s="603">
        <v>41323</v>
      </c>
      <c r="G155" s="176">
        <v>11491</v>
      </c>
      <c r="H155" s="749">
        <f t="shared" si="2"/>
        <v>0</v>
      </c>
    </row>
    <row r="156" spans="1:8" s="771" customFormat="1">
      <c r="A156" s="751"/>
      <c r="B156" s="836" t="s">
        <v>1106</v>
      </c>
      <c r="C156" s="837" t="s">
        <v>907</v>
      </c>
      <c r="D156" s="721" t="s">
        <v>50</v>
      </c>
      <c r="E156" s="176">
        <v>2120</v>
      </c>
      <c r="F156" s="603">
        <v>41323</v>
      </c>
      <c r="G156" s="176">
        <v>2120</v>
      </c>
      <c r="H156" s="618">
        <f t="shared" si="2"/>
        <v>0</v>
      </c>
    </row>
    <row r="157" spans="1:8" s="771" customFormat="1">
      <c r="A157" s="751"/>
      <c r="B157" s="836" t="s">
        <v>1107</v>
      </c>
      <c r="C157" s="837" t="s">
        <v>907</v>
      </c>
      <c r="D157" s="721" t="s">
        <v>28</v>
      </c>
      <c r="E157" s="176">
        <v>2149</v>
      </c>
      <c r="F157" s="603">
        <v>41323</v>
      </c>
      <c r="G157" s="176">
        <v>2149</v>
      </c>
      <c r="H157" s="749">
        <f t="shared" si="2"/>
        <v>0</v>
      </c>
    </row>
    <row r="158" spans="1:8" s="771" customFormat="1">
      <c r="A158" s="751"/>
      <c r="B158" s="836" t="s">
        <v>1108</v>
      </c>
      <c r="C158" s="837" t="s">
        <v>907</v>
      </c>
      <c r="D158" s="721" t="s">
        <v>916</v>
      </c>
      <c r="E158" s="176">
        <v>5481</v>
      </c>
      <c r="F158" s="603">
        <v>41324</v>
      </c>
      <c r="G158" s="176">
        <v>5481</v>
      </c>
      <c r="H158" s="749">
        <f t="shared" si="2"/>
        <v>0</v>
      </c>
    </row>
    <row r="159" spans="1:8" s="771" customFormat="1">
      <c r="A159" s="751"/>
      <c r="B159" s="846" t="s">
        <v>1158</v>
      </c>
      <c r="C159" s="837" t="s">
        <v>907</v>
      </c>
      <c r="D159" s="770" t="s">
        <v>943</v>
      </c>
      <c r="E159" s="614">
        <v>15498</v>
      </c>
      <c r="F159" s="603">
        <v>41323</v>
      </c>
      <c r="G159" s="176">
        <v>15498</v>
      </c>
      <c r="H159" s="749">
        <f t="shared" si="2"/>
        <v>0</v>
      </c>
    </row>
    <row r="160" spans="1:8" s="771" customFormat="1">
      <c r="A160" s="751">
        <v>41324</v>
      </c>
      <c r="B160" s="846" t="s">
        <v>1159</v>
      </c>
      <c r="C160" s="837" t="s">
        <v>907</v>
      </c>
      <c r="D160" s="721" t="s">
        <v>833</v>
      </c>
      <c r="E160" s="176">
        <v>25419</v>
      </c>
      <c r="F160" s="603">
        <v>41325</v>
      </c>
      <c r="G160" s="176">
        <v>25419</v>
      </c>
      <c r="H160" s="749">
        <f t="shared" si="2"/>
        <v>0</v>
      </c>
    </row>
    <row r="161" spans="1:8" s="771" customFormat="1">
      <c r="A161" s="751"/>
      <c r="B161" s="846" t="s">
        <v>1160</v>
      </c>
      <c r="C161" s="837" t="s">
        <v>907</v>
      </c>
      <c r="D161" s="721" t="s">
        <v>1217</v>
      </c>
      <c r="E161" s="176">
        <v>5374</v>
      </c>
      <c r="F161" s="603">
        <v>41325</v>
      </c>
      <c r="G161" s="176">
        <v>5374</v>
      </c>
      <c r="H161" s="749">
        <f t="shared" si="2"/>
        <v>0</v>
      </c>
    </row>
    <row r="162" spans="1:8" s="771" customFormat="1">
      <c r="A162" s="751"/>
      <c r="B162" s="846" t="s">
        <v>1161</v>
      </c>
      <c r="C162" s="837" t="s">
        <v>907</v>
      </c>
      <c r="D162" s="721" t="s">
        <v>142</v>
      </c>
      <c r="E162" s="176">
        <v>1726.5</v>
      </c>
      <c r="F162" s="603">
        <v>41324</v>
      </c>
      <c r="G162" s="176">
        <v>1726.5</v>
      </c>
      <c r="H162" s="749">
        <f t="shared" si="2"/>
        <v>0</v>
      </c>
    </row>
    <row r="163" spans="1:8" s="771" customFormat="1">
      <c r="A163" s="751"/>
      <c r="B163" s="846" t="s">
        <v>1162</v>
      </c>
      <c r="C163" s="837" t="s">
        <v>907</v>
      </c>
      <c r="D163" s="721" t="s">
        <v>1080</v>
      </c>
      <c r="E163" s="176">
        <v>13322</v>
      </c>
      <c r="F163" s="796">
        <v>41324</v>
      </c>
      <c r="G163" s="728">
        <v>13322</v>
      </c>
      <c r="H163" s="749">
        <f t="shared" si="2"/>
        <v>0</v>
      </c>
    </row>
    <row r="164" spans="1:8" s="771" customFormat="1">
      <c r="A164" s="751"/>
      <c r="B164" s="846" t="s">
        <v>1163</v>
      </c>
      <c r="C164" s="837" t="s">
        <v>907</v>
      </c>
      <c r="D164" s="721" t="s">
        <v>917</v>
      </c>
      <c r="E164" s="176">
        <v>1492</v>
      </c>
      <c r="F164" s="796">
        <v>41325</v>
      </c>
      <c r="G164" s="728">
        <v>1492</v>
      </c>
      <c r="H164" s="749">
        <f t="shared" si="2"/>
        <v>0</v>
      </c>
    </row>
    <row r="165" spans="1:8" s="771" customFormat="1">
      <c r="A165" s="751"/>
      <c r="B165" s="846" t="s">
        <v>1164</v>
      </c>
      <c r="C165" s="837" t="s">
        <v>907</v>
      </c>
      <c r="D165" s="721" t="s">
        <v>1071</v>
      </c>
      <c r="E165" s="176">
        <v>1720</v>
      </c>
      <c r="F165" s="603">
        <v>41324</v>
      </c>
      <c r="G165" s="176">
        <v>1720</v>
      </c>
      <c r="H165" s="749">
        <f t="shared" si="2"/>
        <v>0</v>
      </c>
    </row>
    <row r="166" spans="1:8" s="771" customFormat="1">
      <c r="A166" s="751"/>
      <c r="B166" s="846" t="s">
        <v>1165</v>
      </c>
      <c r="C166" s="837" t="s">
        <v>907</v>
      </c>
      <c r="D166" s="721" t="s">
        <v>4</v>
      </c>
      <c r="E166" s="176">
        <v>1768</v>
      </c>
      <c r="F166" s="603">
        <v>41324</v>
      </c>
      <c r="G166" s="176">
        <v>1768</v>
      </c>
      <c r="H166" s="749">
        <f t="shared" si="2"/>
        <v>0</v>
      </c>
    </row>
    <row r="167" spans="1:8" s="771" customFormat="1">
      <c r="A167" s="751"/>
      <c r="B167" s="846" t="s">
        <v>1166</v>
      </c>
      <c r="C167" s="837" t="s">
        <v>907</v>
      </c>
      <c r="D167" s="721" t="s">
        <v>908</v>
      </c>
      <c r="E167" s="176">
        <v>2895</v>
      </c>
      <c r="F167" s="603">
        <v>41324</v>
      </c>
      <c r="G167" s="176">
        <v>2895</v>
      </c>
      <c r="H167" s="749">
        <f t="shared" si="2"/>
        <v>0</v>
      </c>
    </row>
    <row r="168" spans="1:8" s="771" customFormat="1">
      <c r="A168" s="751"/>
      <c r="B168" s="846" t="s">
        <v>1167</v>
      </c>
      <c r="C168" s="837" t="s">
        <v>907</v>
      </c>
      <c r="D168" s="721" t="s">
        <v>896</v>
      </c>
      <c r="E168" s="176">
        <v>10623</v>
      </c>
      <c r="F168" s="603">
        <v>41324</v>
      </c>
      <c r="G168" s="176">
        <v>10623</v>
      </c>
      <c r="H168" s="749">
        <f t="shared" si="2"/>
        <v>0</v>
      </c>
    </row>
    <row r="169" spans="1:8" s="771" customFormat="1">
      <c r="A169" s="751">
        <v>41325</v>
      </c>
      <c r="B169" s="846" t="s">
        <v>1168</v>
      </c>
      <c r="C169" s="837" t="s">
        <v>907</v>
      </c>
      <c r="D169" s="721" t="s">
        <v>50</v>
      </c>
      <c r="E169" s="176">
        <v>6301</v>
      </c>
      <c r="F169" s="603">
        <v>41325</v>
      </c>
      <c r="G169" s="176">
        <v>6301</v>
      </c>
      <c r="H169" s="749">
        <f t="shared" si="2"/>
        <v>0</v>
      </c>
    </row>
    <row r="170" spans="1:8" s="771" customFormat="1">
      <c r="A170" s="751"/>
      <c r="B170" s="846" t="s">
        <v>1169</v>
      </c>
      <c r="C170" s="837" t="s">
        <v>907</v>
      </c>
      <c r="D170" s="721" t="s">
        <v>916</v>
      </c>
      <c r="E170" s="176">
        <v>20580</v>
      </c>
      <c r="F170" s="603">
        <v>41327</v>
      </c>
      <c r="G170" s="176">
        <v>20580</v>
      </c>
      <c r="H170" s="749">
        <f t="shared" si="2"/>
        <v>0</v>
      </c>
    </row>
    <row r="171" spans="1:8" s="771" customFormat="1">
      <c r="A171" s="751"/>
      <c r="B171" s="846" t="s">
        <v>1170</v>
      </c>
      <c r="C171" s="837" t="s">
        <v>907</v>
      </c>
      <c r="D171" s="721" t="s">
        <v>1071</v>
      </c>
      <c r="E171" s="176">
        <v>3301</v>
      </c>
      <c r="F171" s="603">
        <v>41325</v>
      </c>
      <c r="G171" s="176">
        <v>3301</v>
      </c>
      <c r="H171" s="749">
        <f t="shared" si="2"/>
        <v>0</v>
      </c>
    </row>
    <row r="172" spans="1:8" s="771" customFormat="1">
      <c r="A172" s="751"/>
      <c r="B172" s="846" t="s">
        <v>1171</v>
      </c>
      <c r="C172" s="837" t="s">
        <v>907</v>
      </c>
      <c r="D172" s="721" t="s">
        <v>908</v>
      </c>
      <c r="E172" s="176">
        <v>2443</v>
      </c>
      <c r="F172" s="603">
        <v>41325</v>
      </c>
      <c r="G172" s="176">
        <v>2443</v>
      </c>
      <c r="H172" s="749">
        <f t="shared" si="2"/>
        <v>0</v>
      </c>
    </row>
    <row r="173" spans="1:8" s="771" customFormat="1">
      <c r="A173" s="751"/>
      <c r="B173" s="846" t="s">
        <v>1172</v>
      </c>
      <c r="C173" s="837" t="s">
        <v>907</v>
      </c>
      <c r="D173" s="721" t="s">
        <v>931</v>
      </c>
      <c r="E173" s="176">
        <v>2097</v>
      </c>
      <c r="F173" s="603">
        <v>41325</v>
      </c>
      <c r="G173" s="176">
        <v>2097</v>
      </c>
      <c r="H173" s="749">
        <f t="shared" si="2"/>
        <v>0</v>
      </c>
    </row>
    <row r="174" spans="1:8" s="771" customFormat="1">
      <c r="A174" s="751"/>
      <c r="B174" s="846" t="s">
        <v>1173</v>
      </c>
      <c r="C174" s="837" t="s">
        <v>907</v>
      </c>
      <c r="D174" s="721" t="s">
        <v>917</v>
      </c>
      <c r="E174" s="176">
        <v>202</v>
      </c>
      <c r="F174" s="603">
        <v>41325</v>
      </c>
      <c r="G174" s="176">
        <v>202</v>
      </c>
      <c r="H174" s="749">
        <f t="shared" si="2"/>
        <v>0</v>
      </c>
    </row>
    <row r="175" spans="1:8" s="771" customFormat="1">
      <c r="A175" s="751"/>
      <c r="B175" s="846" t="s">
        <v>1174</v>
      </c>
      <c r="C175" s="837" t="s">
        <v>907</v>
      </c>
      <c r="D175" s="721" t="s">
        <v>50</v>
      </c>
      <c r="E175" s="176">
        <v>1354</v>
      </c>
      <c r="F175" s="603">
        <v>41325</v>
      </c>
      <c r="G175" s="176">
        <v>1354</v>
      </c>
      <c r="H175" s="749">
        <f t="shared" si="2"/>
        <v>0</v>
      </c>
    </row>
    <row r="176" spans="1:8" s="771" customFormat="1">
      <c r="A176" s="751"/>
      <c r="B176" s="846" t="s">
        <v>1175</v>
      </c>
      <c r="C176" s="837" t="s">
        <v>907</v>
      </c>
      <c r="D176" s="721" t="s">
        <v>1080</v>
      </c>
      <c r="E176" s="176">
        <v>3154</v>
      </c>
      <c r="F176" s="603">
        <v>41325</v>
      </c>
      <c r="G176" s="176">
        <v>3154</v>
      </c>
      <c r="H176" s="749">
        <f t="shared" si="2"/>
        <v>0</v>
      </c>
    </row>
    <row r="177" spans="1:8" s="771" customFormat="1">
      <c r="A177" s="751"/>
      <c r="B177" s="846" t="s">
        <v>1176</v>
      </c>
      <c r="C177" s="837" t="s">
        <v>907</v>
      </c>
      <c r="D177" s="721" t="s">
        <v>28</v>
      </c>
      <c r="E177" s="176">
        <v>5923.5</v>
      </c>
      <c r="F177" s="603">
        <v>41325</v>
      </c>
      <c r="G177" s="176">
        <v>5923.5</v>
      </c>
      <c r="H177" s="749">
        <f t="shared" si="2"/>
        <v>0</v>
      </c>
    </row>
    <row r="178" spans="1:8" s="771" customFormat="1">
      <c r="A178" s="751"/>
      <c r="B178" s="846" t="s">
        <v>1177</v>
      </c>
      <c r="C178" s="837" t="s">
        <v>907</v>
      </c>
      <c r="D178" s="721" t="s">
        <v>839</v>
      </c>
      <c r="E178" s="176">
        <v>1148.5</v>
      </c>
      <c r="F178" s="603">
        <v>41325</v>
      </c>
      <c r="G178" s="176">
        <v>1148.5</v>
      </c>
      <c r="H178" s="749">
        <f t="shared" si="2"/>
        <v>0</v>
      </c>
    </row>
    <row r="179" spans="1:8" s="771" customFormat="1">
      <c r="A179" s="751"/>
      <c r="B179" s="846" t="s">
        <v>1178</v>
      </c>
      <c r="C179" s="837" t="s">
        <v>907</v>
      </c>
      <c r="D179" s="721" t="s">
        <v>785</v>
      </c>
      <c r="E179" s="176">
        <v>2210</v>
      </c>
      <c r="F179" s="603">
        <v>41325</v>
      </c>
      <c r="G179" s="176">
        <v>2210</v>
      </c>
      <c r="H179" s="749">
        <f t="shared" si="2"/>
        <v>0</v>
      </c>
    </row>
    <row r="180" spans="1:8" s="771" customFormat="1">
      <c r="A180" s="751"/>
      <c r="B180" s="846" t="s">
        <v>1179</v>
      </c>
      <c r="C180" s="837" t="s">
        <v>907</v>
      </c>
      <c r="D180" s="721" t="s">
        <v>896</v>
      </c>
      <c r="E180" s="176">
        <v>10822</v>
      </c>
      <c r="F180" s="603">
        <v>41326</v>
      </c>
      <c r="G180" s="176">
        <v>10822</v>
      </c>
      <c r="H180" s="749">
        <f t="shared" si="2"/>
        <v>0</v>
      </c>
    </row>
    <row r="181" spans="1:8" s="771" customFormat="1">
      <c r="A181" s="751"/>
      <c r="B181" s="846" t="s">
        <v>1180</v>
      </c>
      <c r="C181" s="837" t="s">
        <v>907</v>
      </c>
      <c r="D181" s="721" t="s">
        <v>722</v>
      </c>
      <c r="E181" s="176">
        <v>1517.5</v>
      </c>
      <c r="F181" s="603">
        <v>41333</v>
      </c>
      <c r="G181" s="176">
        <v>1517.5</v>
      </c>
      <c r="H181" s="749">
        <f t="shared" si="2"/>
        <v>0</v>
      </c>
    </row>
    <row r="182" spans="1:8" s="771" customFormat="1">
      <c r="A182" s="751"/>
      <c r="B182" s="846" t="s">
        <v>1181</v>
      </c>
      <c r="C182" s="837" t="s">
        <v>907</v>
      </c>
      <c r="D182" s="721" t="s">
        <v>833</v>
      </c>
      <c r="E182" s="176">
        <v>7174</v>
      </c>
      <c r="F182" s="603">
        <v>41326</v>
      </c>
      <c r="G182" s="176">
        <v>7174</v>
      </c>
      <c r="H182" s="749">
        <f t="shared" si="2"/>
        <v>0</v>
      </c>
    </row>
    <row r="183" spans="1:8" s="771" customFormat="1">
      <c r="A183" s="751"/>
      <c r="B183" s="846" t="s">
        <v>1182</v>
      </c>
      <c r="C183" s="837" t="s">
        <v>907</v>
      </c>
      <c r="D183" s="721" t="s">
        <v>59</v>
      </c>
      <c r="E183" s="176">
        <v>40969.5</v>
      </c>
      <c r="F183" s="603">
        <v>41325</v>
      </c>
      <c r="G183" s="176">
        <v>40969.5</v>
      </c>
      <c r="H183" s="749">
        <f t="shared" si="2"/>
        <v>0</v>
      </c>
    </row>
    <row r="184" spans="1:8" s="771" customFormat="1">
      <c r="A184" s="751">
        <v>41326</v>
      </c>
      <c r="B184" s="846" t="s">
        <v>1183</v>
      </c>
      <c r="C184" s="837" t="s">
        <v>907</v>
      </c>
      <c r="D184" s="721" t="s">
        <v>1117</v>
      </c>
      <c r="E184" s="176">
        <v>13433</v>
      </c>
      <c r="F184" s="603"/>
      <c r="G184" s="176"/>
      <c r="H184" s="749">
        <f t="shared" si="2"/>
        <v>13433</v>
      </c>
    </row>
    <row r="185" spans="1:8" s="771" customFormat="1">
      <c r="A185" s="751"/>
      <c r="B185" s="846" t="s">
        <v>1184</v>
      </c>
      <c r="C185" s="837" t="s">
        <v>907</v>
      </c>
      <c r="D185" s="721" t="s">
        <v>4</v>
      </c>
      <c r="E185" s="176">
        <v>1848</v>
      </c>
      <c r="F185" s="603">
        <v>41326</v>
      </c>
      <c r="G185" s="176">
        <v>1848</v>
      </c>
      <c r="H185" s="749">
        <f t="shared" si="2"/>
        <v>0</v>
      </c>
    </row>
    <row r="186" spans="1:8" s="771" customFormat="1">
      <c r="A186" s="751"/>
      <c r="B186" s="846" t="s">
        <v>1185</v>
      </c>
      <c r="C186" s="837" t="s">
        <v>907</v>
      </c>
      <c r="D186" s="721" t="s">
        <v>28</v>
      </c>
      <c r="E186" s="176">
        <v>13892.5</v>
      </c>
      <c r="F186" s="603">
        <v>41326</v>
      </c>
      <c r="G186" s="176">
        <v>13892.5</v>
      </c>
      <c r="H186" s="749">
        <f t="shared" si="2"/>
        <v>0</v>
      </c>
    </row>
    <row r="187" spans="1:8" s="771" customFormat="1">
      <c r="A187" s="751"/>
      <c r="B187" s="846" t="s">
        <v>1186</v>
      </c>
      <c r="C187" s="837" t="s">
        <v>907</v>
      </c>
      <c r="D187" s="721" t="s">
        <v>908</v>
      </c>
      <c r="E187" s="176">
        <v>388.5</v>
      </c>
      <c r="F187" s="603">
        <v>41326</v>
      </c>
      <c r="G187" s="176">
        <v>388.5</v>
      </c>
      <c r="H187" s="749">
        <f t="shared" si="2"/>
        <v>0</v>
      </c>
    </row>
    <row r="188" spans="1:8" s="771" customFormat="1">
      <c r="A188" s="751"/>
      <c r="B188" s="846" t="s">
        <v>1187</v>
      </c>
      <c r="C188" s="837" t="s">
        <v>907</v>
      </c>
      <c r="D188" s="721" t="s">
        <v>908</v>
      </c>
      <c r="E188" s="176">
        <v>2716</v>
      </c>
      <c r="F188" s="603">
        <v>41326</v>
      </c>
      <c r="G188" s="176">
        <v>2716</v>
      </c>
      <c r="H188" s="749">
        <f t="shared" si="2"/>
        <v>0</v>
      </c>
    </row>
    <row r="189" spans="1:8" s="771" customFormat="1">
      <c r="A189" s="751"/>
      <c r="B189" s="846" t="s">
        <v>1188</v>
      </c>
      <c r="C189" s="837" t="s">
        <v>907</v>
      </c>
      <c r="D189" s="721" t="s">
        <v>917</v>
      </c>
      <c r="E189" s="176">
        <v>1988</v>
      </c>
      <c r="F189" s="603">
        <v>41326</v>
      </c>
      <c r="G189" s="176">
        <v>1988</v>
      </c>
      <c r="H189" s="749">
        <f t="shared" si="2"/>
        <v>0</v>
      </c>
    </row>
    <row r="190" spans="1:8" s="771" customFormat="1">
      <c r="A190" s="751"/>
      <c r="B190" s="846" t="s">
        <v>1189</v>
      </c>
      <c r="C190" s="837" t="s">
        <v>907</v>
      </c>
      <c r="D190" s="721" t="s">
        <v>1071</v>
      </c>
      <c r="E190" s="176">
        <v>1936</v>
      </c>
      <c r="F190" s="603">
        <v>41326</v>
      </c>
      <c r="G190" s="176">
        <v>1936</v>
      </c>
      <c r="H190" s="749">
        <f t="shared" si="2"/>
        <v>0</v>
      </c>
    </row>
    <row r="191" spans="1:8" s="771" customFormat="1">
      <c r="A191" s="751">
        <v>41327</v>
      </c>
      <c r="B191" s="846" t="s">
        <v>1190</v>
      </c>
      <c r="C191" s="837" t="s">
        <v>907</v>
      </c>
      <c r="D191" s="721" t="s">
        <v>906</v>
      </c>
      <c r="E191" s="176">
        <v>16318</v>
      </c>
      <c r="F191" s="603">
        <v>41327</v>
      </c>
      <c r="G191" s="176">
        <v>16318</v>
      </c>
      <c r="H191" s="749">
        <f t="shared" si="2"/>
        <v>0</v>
      </c>
    </row>
    <row r="192" spans="1:8" s="771" customFormat="1">
      <c r="A192" s="751"/>
      <c r="B192" s="846" t="s">
        <v>1191</v>
      </c>
      <c r="C192" s="837" t="s">
        <v>907</v>
      </c>
      <c r="D192" s="721" t="s">
        <v>833</v>
      </c>
      <c r="E192" s="176">
        <v>20900.5</v>
      </c>
      <c r="F192" s="603">
        <v>41328</v>
      </c>
      <c r="G192" s="176">
        <v>20900.5</v>
      </c>
      <c r="H192" s="749">
        <f t="shared" si="2"/>
        <v>0</v>
      </c>
    </row>
    <row r="193" spans="1:8" s="771" customFormat="1">
      <c r="A193" s="751"/>
      <c r="B193" s="846" t="s">
        <v>1192</v>
      </c>
      <c r="C193" s="837" t="s">
        <v>907</v>
      </c>
      <c r="D193" s="721" t="s">
        <v>1080</v>
      </c>
      <c r="E193" s="176">
        <v>4013</v>
      </c>
      <c r="F193" s="603">
        <v>41327</v>
      </c>
      <c r="G193" s="176">
        <v>4013</v>
      </c>
      <c r="H193" s="749">
        <f t="shared" si="2"/>
        <v>0</v>
      </c>
    </row>
    <row r="194" spans="1:8" s="771" customFormat="1">
      <c r="A194" s="751"/>
      <c r="B194" s="846" t="s">
        <v>1193</v>
      </c>
      <c r="C194" s="837" t="s">
        <v>907</v>
      </c>
      <c r="D194" s="721" t="s">
        <v>1249</v>
      </c>
      <c r="E194" s="176">
        <v>1204</v>
      </c>
      <c r="F194" s="603">
        <v>41327</v>
      </c>
      <c r="G194" s="176">
        <v>1204</v>
      </c>
      <c r="H194" s="749">
        <f t="shared" si="2"/>
        <v>0</v>
      </c>
    </row>
    <row r="195" spans="1:8" s="771" customFormat="1">
      <c r="A195" s="751"/>
      <c r="B195" s="846" t="s">
        <v>1194</v>
      </c>
      <c r="C195" s="837" t="s">
        <v>907</v>
      </c>
      <c r="D195" s="721" t="s">
        <v>984</v>
      </c>
      <c r="E195" s="176">
        <v>4284</v>
      </c>
      <c r="F195" s="603">
        <v>41327</v>
      </c>
      <c r="G195" s="176">
        <v>4284</v>
      </c>
      <c r="H195" s="749">
        <f t="shared" si="2"/>
        <v>0</v>
      </c>
    </row>
    <row r="196" spans="1:8" s="771" customFormat="1">
      <c r="A196" s="751"/>
      <c r="B196" s="846" t="s">
        <v>1195</v>
      </c>
      <c r="C196" s="837" t="s">
        <v>907</v>
      </c>
      <c r="D196" s="721" t="s">
        <v>931</v>
      </c>
      <c r="E196" s="176">
        <v>2097</v>
      </c>
      <c r="F196" s="603">
        <v>41327</v>
      </c>
      <c r="G196" s="176">
        <v>2097</v>
      </c>
      <c r="H196" s="749">
        <f t="shared" si="2"/>
        <v>0</v>
      </c>
    </row>
    <row r="197" spans="1:8" s="771" customFormat="1">
      <c r="A197" s="751"/>
      <c r="B197" s="846" t="s">
        <v>1196</v>
      </c>
      <c r="C197" s="837" t="s">
        <v>907</v>
      </c>
      <c r="D197" s="721" t="s">
        <v>28</v>
      </c>
      <c r="E197" s="176">
        <v>14785</v>
      </c>
      <c r="F197" s="603">
        <v>41327</v>
      </c>
      <c r="G197" s="176">
        <v>14785</v>
      </c>
      <c r="H197" s="749">
        <f t="shared" si="2"/>
        <v>0</v>
      </c>
    </row>
    <row r="198" spans="1:8" s="771" customFormat="1">
      <c r="A198" s="751"/>
      <c r="B198" s="846" t="s">
        <v>1197</v>
      </c>
      <c r="C198" s="837" t="s">
        <v>907</v>
      </c>
      <c r="D198" s="721" t="s">
        <v>908</v>
      </c>
      <c r="E198" s="176">
        <v>2891</v>
      </c>
      <c r="F198" s="603">
        <v>41327</v>
      </c>
      <c r="G198" s="176">
        <v>2891</v>
      </c>
      <c r="H198" s="749">
        <f t="shared" si="2"/>
        <v>0</v>
      </c>
    </row>
    <row r="199" spans="1:8" s="771" customFormat="1">
      <c r="A199" s="751">
        <v>41328</v>
      </c>
      <c r="B199" s="846" t="s">
        <v>1198</v>
      </c>
      <c r="C199" s="837" t="s">
        <v>907</v>
      </c>
      <c r="D199" s="721" t="s">
        <v>50</v>
      </c>
      <c r="E199" s="176">
        <v>4755</v>
      </c>
      <c r="F199" s="603">
        <v>41328</v>
      </c>
      <c r="G199" s="176">
        <v>4755</v>
      </c>
      <c r="H199" s="749">
        <f t="shared" si="2"/>
        <v>0</v>
      </c>
    </row>
    <row r="200" spans="1:8" s="771" customFormat="1">
      <c r="A200" s="751"/>
      <c r="B200" s="846" t="s">
        <v>1199</v>
      </c>
      <c r="C200" s="837" t="s">
        <v>907</v>
      </c>
      <c r="D200" s="721" t="s">
        <v>916</v>
      </c>
      <c r="E200" s="176">
        <v>20046</v>
      </c>
      <c r="F200" s="603">
        <v>41328</v>
      </c>
      <c r="G200" s="176">
        <v>20046</v>
      </c>
      <c r="H200" s="749">
        <f t="shared" si="2"/>
        <v>0</v>
      </c>
    </row>
    <row r="201" spans="1:8" s="771" customFormat="1">
      <c r="A201" s="751"/>
      <c r="B201" s="846" t="s">
        <v>1200</v>
      </c>
      <c r="C201" s="837" t="s">
        <v>907</v>
      </c>
      <c r="D201" s="721" t="s">
        <v>785</v>
      </c>
      <c r="E201" s="176">
        <v>528</v>
      </c>
      <c r="F201" s="603">
        <v>41328</v>
      </c>
      <c r="G201" s="176">
        <v>528</v>
      </c>
      <c r="H201" s="749">
        <f t="shared" si="2"/>
        <v>0</v>
      </c>
    </row>
    <row r="202" spans="1:8" s="771" customFormat="1">
      <c r="A202" s="751"/>
      <c r="B202" s="846" t="s">
        <v>1201</v>
      </c>
      <c r="C202" s="837" t="s">
        <v>907</v>
      </c>
      <c r="D202" s="721" t="s">
        <v>984</v>
      </c>
      <c r="E202" s="176">
        <v>607</v>
      </c>
      <c r="F202" s="603">
        <v>41328</v>
      </c>
      <c r="G202" s="176">
        <v>607</v>
      </c>
      <c r="H202" s="749">
        <f t="shared" si="2"/>
        <v>0</v>
      </c>
    </row>
    <row r="203" spans="1:8" s="771" customFormat="1">
      <c r="A203" s="751"/>
      <c r="B203" s="846" t="s">
        <v>1202</v>
      </c>
      <c r="C203" s="837" t="s">
        <v>907</v>
      </c>
      <c r="D203" s="721" t="s">
        <v>931</v>
      </c>
      <c r="E203" s="176">
        <v>2597</v>
      </c>
      <c r="F203" s="603"/>
      <c r="G203" s="176"/>
      <c r="H203" s="749">
        <f t="shared" si="2"/>
        <v>2597</v>
      </c>
    </row>
    <row r="204" spans="1:8" s="771" customFormat="1">
      <c r="A204" s="751"/>
      <c r="B204" s="846" t="s">
        <v>1203</v>
      </c>
      <c r="C204" s="837" t="s">
        <v>907</v>
      </c>
      <c r="D204" s="721" t="s">
        <v>411</v>
      </c>
      <c r="E204" s="176">
        <v>20296</v>
      </c>
      <c r="F204" s="603">
        <v>41328</v>
      </c>
      <c r="G204" s="176">
        <v>20296</v>
      </c>
      <c r="H204" s="749">
        <f t="shared" si="2"/>
        <v>0</v>
      </c>
    </row>
    <row r="205" spans="1:8" s="771" customFormat="1">
      <c r="A205" s="751"/>
      <c r="B205" s="750"/>
      <c r="C205" s="764"/>
      <c r="D205" s="721" t="s">
        <v>607</v>
      </c>
      <c r="E205" s="176"/>
      <c r="F205" s="603"/>
      <c r="G205" s="176"/>
      <c r="H205" s="749">
        <f t="shared" si="2"/>
        <v>0</v>
      </c>
    </row>
    <row r="206" spans="1:8" s="771" customFormat="1">
      <c r="A206" s="751"/>
      <c r="B206" s="750"/>
      <c r="C206" s="764"/>
      <c r="D206" s="721" t="s">
        <v>614</v>
      </c>
      <c r="E206" s="176"/>
      <c r="F206" s="603"/>
      <c r="G206" s="176"/>
      <c r="H206" s="749"/>
    </row>
    <row r="207" spans="1:8" s="771" customFormat="1">
      <c r="A207" s="751"/>
      <c r="B207" s="750"/>
      <c r="C207" s="764"/>
      <c r="D207" s="721" t="s">
        <v>607</v>
      </c>
      <c r="E207" s="176"/>
      <c r="F207" s="603"/>
      <c r="G207" s="176"/>
      <c r="H207" s="749"/>
    </row>
    <row r="208" spans="1:8" s="771" customFormat="1" ht="18.75">
      <c r="A208" s="2021" t="str">
        <f>A139</f>
        <v>REMISIONES DE      FEBRERO     2 0 1 3</v>
      </c>
      <c r="B208" s="2021"/>
      <c r="C208" s="2021"/>
      <c r="D208" s="2021"/>
      <c r="E208" s="2021"/>
      <c r="F208" s="2021"/>
      <c r="G208" s="597"/>
      <c r="H208" s="644"/>
    </row>
    <row r="209" spans="1:8" s="771" customFormat="1" ht="38.25" thickBot="1">
      <c r="A209" s="759" t="s">
        <v>0</v>
      </c>
      <c r="B209" s="760" t="s">
        <v>1</v>
      </c>
      <c r="C209" s="760"/>
      <c r="D209" s="743" t="s">
        <v>745</v>
      </c>
      <c r="E209" s="528" t="s">
        <v>2</v>
      </c>
      <c r="F209" s="744" t="s">
        <v>6</v>
      </c>
      <c r="G209" s="745" t="s">
        <v>7</v>
      </c>
      <c r="H209" s="527" t="s">
        <v>8</v>
      </c>
    </row>
    <row r="210" spans="1:8" s="771" customFormat="1" ht="15.75" thickTop="1">
      <c r="A210" s="751"/>
      <c r="B210" s="849" t="s">
        <v>1259</v>
      </c>
      <c r="C210" s="837" t="s">
        <v>907</v>
      </c>
      <c r="D210" s="721" t="s">
        <v>1258</v>
      </c>
      <c r="E210" s="176">
        <v>6399</v>
      </c>
      <c r="F210" s="603">
        <v>41328</v>
      </c>
      <c r="G210" s="176">
        <v>6399</v>
      </c>
      <c r="H210" s="749">
        <f t="shared" si="2"/>
        <v>0</v>
      </c>
    </row>
    <row r="211" spans="1:8" s="771" customFormat="1">
      <c r="A211" s="751"/>
      <c r="B211" s="849" t="s">
        <v>1260</v>
      </c>
      <c r="C211" s="837" t="s">
        <v>907</v>
      </c>
      <c r="D211" s="721" t="s">
        <v>733</v>
      </c>
      <c r="E211" s="176">
        <v>7181</v>
      </c>
      <c r="F211" s="603">
        <v>41328</v>
      </c>
      <c r="G211" s="176">
        <v>7181</v>
      </c>
      <c r="H211" s="749">
        <f t="shared" si="2"/>
        <v>0</v>
      </c>
    </row>
    <row r="212" spans="1:8" s="771" customFormat="1">
      <c r="A212" s="751"/>
      <c r="B212" s="849" t="s">
        <v>1261</v>
      </c>
      <c r="C212" s="837" t="s">
        <v>907</v>
      </c>
      <c r="D212" s="721" t="s">
        <v>28</v>
      </c>
      <c r="E212" s="176">
        <v>28176</v>
      </c>
      <c r="F212" s="603">
        <v>41328</v>
      </c>
      <c r="G212" s="176">
        <v>28176</v>
      </c>
      <c r="H212" s="749">
        <f t="shared" si="2"/>
        <v>0</v>
      </c>
    </row>
    <row r="213" spans="1:8" s="771" customFormat="1">
      <c r="A213" s="751"/>
      <c r="B213" s="849" t="s">
        <v>1262</v>
      </c>
      <c r="C213" s="837" t="s">
        <v>907</v>
      </c>
      <c r="D213" s="721" t="s">
        <v>4</v>
      </c>
      <c r="E213" s="176">
        <v>2065</v>
      </c>
      <c r="F213" s="603">
        <v>41328</v>
      </c>
      <c r="G213" s="176">
        <v>2065</v>
      </c>
      <c r="H213" s="749">
        <f t="shared" si="2"/>
        <v>0</v>
      </c>
    </row>
    <row r="214" spans="1:8" s="771" customFormat="1">
      <c r="A214" s="751"/>
      <c r="B214" s="849" t="s">
        <v>1263</v>
      </c>
      <c r="C214" s="837" t="s">
        <v>907</v>
      </c>
      <c r="D214" s="721" t="s">
        <v>1071</v>
      </c>
      <c r="E214" s="176">
        <v>975</v>
      </c>
      <c r="F214" s="603">
        <v>41330</v>
      </c>
      <c r="G214" s="176">
        <v>975</v>
      </c>
      <c r="H214" s="749">
        <f t="shared" si="2"/>
        <v>0</v>
      </c>
    </row>
    <row r="215" spans="1:8" s="771" customFormat="1">
      <c r="A215" s="751"/>
      <c r="B215" s="849" t="s">
        <v>1264</v>
      </c>
      <c r="C215" s="837" t="s">
        <v>907</v>
      </c>
      <c r="D215" s="721" t="s">
        <v>917</v>
      </c>
      <c r="E215" s="176">
        <v>5181</v>
      </c>
      <c r="F215" s="603">
        <v>41328</v>
      </c>
      <c r="G215" s="176">
        <v>5181</v>
      </c>
      <c r="H215" s="749">
        <f t="shared" si="2"/>
        <v>0</v>
      </c>
    </row>
    <row r="216" spans="1:8" s="771" customFormat="1">
      <c r="A216" s="751"/>
      <c r="B216" s="849" t="s">
        <v>1265</v>
      </c>
      <c r="C216" s="837" t="s">
        <v>907</v>
      </c>
      <c r="D216" s="721" t="s">
        <v>839</v>
      </c>
      <c r="E216" s="176">
        <v>811</v>
      </c>
      <c r="F216" s="603">
        <v>41330</v>
      </c>
      <c r="G216" s="176">
        <v>811</v>
      </c>
      <c r="H216" s="749">
        <f t="shared" si="2"/>
        <v>0</v>
      </c>
    </row>
    <row r="217" spans="1:8" s="771" customFormat="1">
      <c r="A217" s="751"/>
      <c r="B217" s="849" t="s">
        <v>1266</v>
      </c>
      <c r="C217" s="837" t="s">
        <v>907</v>
      </c>
      <c r="D217" s="721" t="s">
        <v>908</v>
      </c>
      <c r="E217" s="176">
        <v>2310</v>
      </c>
      <c r="F217" s="603">
        <v>41328</v>
      </c>
      <c r="G217" s="176">
        <v>2310</v>
      </c>
      <c r="H217" s="749">
        <f t="shared" si="2"/>
        <v>0</v>
      </c>
    </row>
    <row r="218" spans="1:8" s="771" customFormat="1">
      <c r="A218" s="751"/>
      <c r="B218" s="849" t="s">
        <v>1267</v>
      </c>
      <c r="C218" s="837" t="s">
        <v>907</v>
      </c>
      <c r="D218" s="721" t="s">
        <v>954</v>
      </c>
      <c r="E218" s="176">
        <v>12256</v>
      </c>
      <c r="F218" s="796">
        <v>41328</v>
      </c>
      <c r="G218" s="728">
        <v>12256</v>
      </c>
      <c r="H218" s="749">
        <f t="shared" si="2"/>
        <v>0</v>
      </c>
    </row>
    <row r="219" spans="1:8" s="771" customFormat="1">
      <c r="A219" s="751"/>
      <c r="B219" s="849" t="s">
        <v>1268</v>
      </c>
      <c r="C219" s="837" t="s">
        <v>907</v>
      </c>
      <c r="D219" s="721" t="s">
        <v>50</v>
      </c>
      <c r="E219" s="176">
        <v>6983</v>
      </c>
      <c r="F219" s="603">
        <v>41330</v>
      </c>
      <c r="G219" s="176">
        <v>6983</v>
      </c>
      <c r="H219" s="749">
        <f t="shared" si="2"/>
        <v>0</v>
      </c>
    </row>
    <row r="220" spans="1:8" s="771" customFormat="1">
      <c r="A220" s="751"/>
      <c r="B220" s="849" t="s">
        <v>1269</v>
      </c>
      <c r="C220" s="837" t="s">
        <v>907</v>
      </c>
      <c r="D220" s="721" t="s">
        <v>59</v>
      </c>
      <c r="E220" s="176">
        <v>40815</v>
      </c>
      <c r="F220" s="603"/>
      <c r="G220" s="176"/>
      <c r="H220" s="749">
        <f t="shared" si="2"/>
        <v>40815</v>
      </c>
    </row>
    <row r="221" spans="1:8" s="771" customFormat="1">
      <c r="A221" s="751"/>
      <c r="B221" s="849" t="s">
        <v>1270</v>
      </c>
      <c r="C221" s="837" t="s">
        <v>907</v>
      </c>
      <c r="D221" s="721" t="s">
        <v>411</v>
      </c>
      <c r="E221" s="176">
        <v>20599</v>
      </c>
      <c r="F221" s="603">
        <v>41328</v>
      </c>
      <c r="G221" s="176">
        <v>20599</v>
      </c>
      <c r="H221" s="749">
        <f t="shared" si="2"/>
        <v>0</v>
      </c>
    </row>
    <row r="222" spans="1:8" s="771" customFormat="1">
      <c r="A222" s="751"/>
      <c r="B222" s="849" t="s">
        <v>1271</v>
      </c>
      <c r="C222" s="837" t="s">
        <v>907</v>
      </c>
      <c r="D222" s="721" t="s">
        <v>1258</v>
      </c>
      <c r="E222" s="176">
        <v>4390</v>
      </c>
      <c r="F222" s="603">
        <v>41328</v>
      </c>
      <c r="G222" s="176">
        <v>4390</v>
      </c>
      <c r="H222" s="749">
        <f t="shared" si="2"/>
        <v>0</v>
      </c>
    </row>
    <row r="223" spans="1:8" s="771" customFormat="1">
      <c r="A223" s="751">
        <v>41329</v>
      </c>
      <c r="B223" s="849" t="s">
        <v>1272</v>
      </c>
      <c r="C223" s="837" t="s">
        <v>907</v>
      </c>
      <c r="D223" s="721" t="s">
        <v>411</v>
      </c>
      <c r="E223" s="176">
        <v>20017.5</v>
      </c>
      <c r="F223" s="603">
        <v>41329</v>
      </c>
      <c r="G223" s="176">
        <v>20017.5</v>
      </c>
      <c r="H223" s="749">
        <f t="shared" si="2"/>
        <v>0</v>
      </c>
    </row>
    <row r="224" spans="1:8" s="771" customFormat="1">
      <c r="A224" s="751"/>
      <c r="B224" s="849" t="s">
        <v>1273</v>
      </c>
      <c r="C224" s="837" t="s">
        <v>907</v>
      </c>
      <c r="D224" s="721" t="s">
        <v>932</v>
      </c>
      <c r="E224" s="176">
        <v>7011</v>
      </c>
      <c r="F224" s="603">
        <v>41329</v>
      </c>
      <c r="G224" s="176">
        <v>7011</v>
      </c>
      <c r="H224" s="749">
        <f t="shared" si="2"/>
        <v>0</v>
      </c>
    </row>
    <row r="225" spans="1:8" s="771" customFormat="1">
      <c r="A225" s="751"/>
      <c r="B225" s="849" t="s">
        <v>1274</v>
      </c>
      <c r="C225" s="837" t="s">
        <v>907</v>
      </c>
      <c r="D225" s="721" t="s">
        <v>931</v>
      </c>
      <c r="E225" s="176">
        <v>8166</v>
      </c>
      <c r="F225" s="603"/>
      <c r="G225" s="176"/>
      <c r="H225" s="749">
        <f t="shared" si="2"/>
        <v>8166</v>
      </c>
    </row>
    <row r="226" spans="1:8" s="771" customFormat="1">
      <c r="A226" s="751"/>
      <c r="B226" s="849" t="s">
        <v>1275</v>
      </c>
      <c r="C226" s="837" t="s">
        <v>907</v>
      </c>
      <c r="D226" s="721" t="s">
        <v>411</v>
      </c>
      <c r="E226" s="176">
        <v>19626</v>
      </c>
      <c r="F226" s="603">
        <v>41329</v>
      </c>
      <c r="G226" s="176">
        <v>19626</v>
      </c>
      <c r="H226" s="749">
        <f t="shared" si="2"/>
        <v>0</v>
      </c>
    </row>
    <row r="227" spans="1:8" s="771" customFormat="1">
      <c r="A227" s="751">
        <v>41330</v>
      </c>
      <c r="B227" s="849" t="s">
        <v>1276</v>
      </c>
      <c r="C227" s="837" t="s">
        <v>907</v>
      </c>
      <c r="D227" s="721" t="s">
        <v>908</v>
      </c>
      <c r="E227" s="176">
        <v>2940</v>
      </c>
      <c r="F227" s="603">
        <v>41331</v>
      </c>
      <c r="G227" s="176">
        <v>2940</v>
      </c>
      <c r="H227" s="749">
        <f t="shared" si="2"/>
        <v>0</v>
      </c>
    </row>
    <row r="228" spans="1:8" s="771" customFormat="1">
      <c r="A228" s="751"/>
      <c r="B228" s="849" t="s">
        <v>1277</v>
      </c>
      <c r="C228" s="837" t="s">
        <v>907</v>
      </c>
      <c r="D228" s="721" t="s">
        <v>931</v>
      </c>
      <c r="E228" s="176">
        <v>2061</v>
      </c>
      <c r="F228" s="603"/>
      <c r="G228" s="176"/>
      <c r="H228" s="749">
        <f t="shared" si="2"/>
        <v>2061</v>
      </c>
    </row>
    <row r="229" spans="1:8" s="771" customFormat="1">
      <c r="A229" s="751"/>
      <c r="B229" s="849" t="s">
        <v>1278</v>
      </c>
      <c r="C229" s="837" t="s">
        <v>907</v>
      </c>
      <c r="D229" s="721" t="s">
        <v>28</v>
      </c>
      <c r="E229" s="176">
        <v>12552</v>
      </c>
      <c r="F229" s="603">
        <v>41330</v>
      </c>
      <c r="G229" s="176">
        <v>12552</v>
      </c>
      <c r="H229" s="749">
        <f t="shared" si="2"/>
        <v>0</v>
      </c>
    </row>
    <row r="230" spans="1:8" s="771" customFormat="1">
      <c r="A230" s="751"/>
      <c r="B230" s="849" t="s">
        <v>1279</v>
      </c>
      <c r="C230" s="837" t="s">
        <v>907</v>
      </c>
      <c r="D230" s="721" t="s">
        <v>908</v>
      </c>
      <c r="E230" s="176">
        <v>3066</v>
      </c>
      <c r="F230" s="603">
        <v>41330</v>
      </c>
      <c r="G230" s="176">
        <v>3066</v>
      </c>
      <c r="H230" s="749">
        <f t="shared" si="2"/>
        <v>0</v>
      </c>
    </row>
    <row r="231" spans="1:8" s="771" customFormat="1">
      <c r="A231" s="751"/>
      <c r="B231" s="849" t="s">
        <v>1280</v>
      </c>
      <c r="C231" s="837" t="s">
        <v>907</v>
      </c>
      <c r="D231" s="721" t="s">
        <v>1258</v>
      </c>
      <c r="E231" s="176">
        <v>4698</v>
      </c>
      <c r="F231" s="603">
        <v>41330</v>
      </c>
      <c r="G231" s="176">
        <v>4698</v>
      </c>
      <c r="H231" s="749">
        <f t="shared" si="2"/>
        <v>0</v>
      </c>
    </row>
    <row r="232" spans="1:8" s="771" customFormat="1">
      <c r="A232" s="751"/>
      <c r="B232" s="849" t="s">
        <v>1281</v>
      </c>
      <c r="C232" s="837" t="s">
        <v>907</v>
      </c>
      <c r="D232" s="721" t="s">
        <v>943</v>
      </c>
      <c r="E232" s="176">
        <v>8651.5</v>
      </c>
      <c r="F232" s="603">
        <v>41330</v>
      </c>
      <c r="G232" s="176">
        <v>8651.5</v>
      </c>
      <c r="H232" s="749">
        <f t="shared" si="2"/>
        <v>0</v>
      </c>
    </row>
    <row r="233" spans="1:8" s="771" customFormat="1">
      <c r="A233" s="751"/>
      <c r="B233" s="849" t="s">
        <v>1282</v>
      </c>
      <c r="C233" s="837" t="s">
        <v>907</v>
      </c>
      <c r="D233" s="721" t="s">
        <v>4</v>
      </c>
      <c r="E233" s="176">
        <v>1757</v>
      </c>
      <c r="F233" s="603">
        <v>41330</v>
      </c>
      <c r="G233" s="176">
        <v>1757</v>
      </c>
      <c r="H233" s="749">
        <f t="shared" si="2"/>
        <v>0</v>
      </c>
    </row>
    <row r="234" spans="1:8" s="771" customFormat="1">
      <c r="A234" s="751"/>
      <c r="B234" s="849" t="s">
        <v>1283</v>
      </c>
      <c r="C234" s="837" t="s">
        <v>907</v>
      </c>
      <c r="D234" s="721" t="s">
        <v>1071</v>
      </c>
      <c r="E234" s="176">
        <v>1523</v>
      </c>
      <c r="F234" s="603">
        <v>41330</v>
      </c>
      <c r="G234" s="176">
        <v>1523</v>
      </c>
      <c r="H234" s="749">
        <f t="shared" si="2"/>
        <v>0</v>
      </c>
    </row>
    <row r="235" spans="1:8" s="771" customFormat="1">
      <c r="A235" s="751"/>
      <c r="B235" s="849" t="s">
        <v>1284</v>
      </c>
      <c r="C235" s="837" t="s">
        <v>907</v>
      </c>
      <c r="D235" s="721" t="s">
        <v>916</v>
      </c>
      <c r="E235" s="176">
        <v>20010</v>
      </c>
      <c r="F235" s="603">
        <v>41333</v>
      </c>
      <c r="G235" s="176">
        <v>20010</v>
      </c>
      <c r="H235" s="749">
        <f t="shared" si="2"/>
        <v>0</v>
      </c>
    </row>
    <row r="236" spans="1:8" s="771" customFormat="1">
      <c r="A236" s="751"/>
      <c r="B236" s="849" t="s">
        <v>1285</v>
      </c>
      <c r="C236" s="837" t="s">
        <v>907</v>
      </c>
      <c r="D236" s="721" t="s">
        <v>917</v>
      </c>
      <c r="E236" s="176">
        <v>1633</v>
      </c>
      <c r="F236" s="603">
        <v>41330</v>
      </c>
      <c r="G236" s="176">
        <v>1633</v>
      </c>
      <c r="H236" s="749">
        <f t="shared" si="2"/>
        <v>0</v>
      </c>
    </row>
    <row r="237" spans="1:8" s="771" customFormat="1">
      <c r="A237" s="751"/>
      <c r="B237" s="849" t="s">
        <v>1286</v>
      </c>
      <c r="C237" s="837" t="s">
        <v>907</v>
      </c>
      <c r="D237" s="721" t="s">
        <v>1071</v>
      </c>
      <c r="E237" s="176">
        <v>1633</v>
      </c>
      <c r="F237" s="603">
        <v>41330</v>
      </c>
      <c r="G237" s="176">
        <v>1633</v>
      </c>
      <c r="H237" s="749">
        <f t="shared" si="2"/>
        <v>0</v>
      </c>
    </row>
    <row r="238" spans="1:8" s="771" customFormat="1">
      <c r="A238" s="751"/>
      <c r="B238" s="849" t="s">
        <v>1287</v>
      </c>
      <c r="C238" s="837" t="s">
        <v>907</v>
      </c>
      <c r="D238" s="721" t="s">
        <v>1345</v>
      </c>
      <c r="E238" s="176">
        <v>45684.5</v>
      </c>
      <c r="F238" s="603">
        <v>41330</v>
      </c>
      <c r="G238" s="176">
        <v>45684.5</v>
      </c>
      <c r="H238" s="749">
        <f t="shared" si="2"/>
        <v>0</v>
      </c>
    </row>
    <row r="239" spans="1:8" s="771" customFormat="1">
      <c r="A239" s="751">
        <v>41331</v>
      </c>
      <c r="B239" s="849" t="s">
        <v>1288</v>
      </c>
      <c r="C239" s="837" t="s">
        <v>907</v>
      </c>
      <c r="D239" s="721" t="s">
        <v>785</v>
      </c>
      <c r="E239" s="176">
        <v>2469</v>
      </c>
      <c r="F239" s="603">
        <v>41331</v>
      </c>
      <c r="G239" s="176">
        <v>2469</v>
      </c>
      <c r="H239" s="749">
        <f t="shared" si="2"/>
        <v>0</v>
      </c>
    </row>
    <row r="240" spans="1:8" s="771" customFormat="1">
      <c r="A240" s="751"/>
      <c r="B240" s="849" t="s">
        <v>1289</v>
      </c>
      <c r="C240" s="837" t="s">
        <v>907</v>
      </c>
      <c r="D240" s="721" t="s">
        <v>908</v>
      </c>
      <c r="E240" s="176">
        <v>2394</v>
      </c>
      <c r="F240" s="603">
        <v>41331</v>
      </c>
      <c r="G240" s="176">
        <v>2394</v>
      </c>
      <c r="H240" s="749">
        <f t="shared" si="2"/>
        <v>0</v>
      </c>
    </row>
    <row r="241" spans="1:8" s="771" customFormat="1">
      <c r="A241" s="751"/>
      <c r="B241" s="849" t="s">
        <v>1290</v>
      </c>
      <c r="C241" s="837" t="s">
        <v>907</v>
      </c>
      <c r="D241" s="854" t="s">
        <v>28</v>
      </c>
      <c r="E241" s="855">
        <v>6848</v>
      </c>
      <c r="F241" s="603">
        <v>41331</v>
      </c>
      <c r="G241" s="176">
        <v>6848</v>
      </c>
      <c r="H241" s="749">
        <f t="shared" si="2"/>
        <v>0</v>
      </c>
    </row>
    <row r="242" spans="1:8" s="771" customFormat="1">
      <c r="A242" s="751"/>
      <c r="B242" s="849" t="s">
        <v>1291</v>
      </c>
      <c r="C242" s="837" t="s">
        <v>907</v>
      </c>
      <c r="D242" s="721" t="s">
        <v>917</v>
      </c>
      <c r="E242" s="176">
        <v>1845</v>
      </c>
      <c r="F242" s="603">
        <v>41331</v>
      </c>
      <c r="G242" s="176">
        <v>1845</v>
      </c>
      <c r="H242" s="749">
        <f t="shared" si="2"/>
        <v>0</v>
      </c>
    </row>
    <row r="243" spans="1:8" s="771" customFormat="1">
      <c r="A243" s="751"/>
      <c r="B243" s="849" t="s">
        <v>1292</v>
      </c>
      <c r="C243" s="837" t="s">
        <v>907</v>
      </c>
      <c r="D243" s="721" t="s">
        <v>833</v>
      </c>
      <c r="E243" s="176">
        <v>24636</v>
      </c>
      <c r="F243" s="603">
        <v>41331</v>
      </c>
      <c r="G243" s="176">
        <v>24636</v>
      </c>
      <c r="H243" s="749">
        <f t="shared" si="2"/>
        <v>0</v>
      </c>
    </row>
    <row r="244" spans="1:8" s="771" customFormat="1">
      <c r="A244" s="751">
        <v>41332</v>
      </c>
      <c r="B244" s="849" t="s">
        <v>1293</v>
      </c>
      <c r="C244" s="837" t="s">
        <v>907</v>
      </c>
      <c r="D244" s="721" t="s">
        <v>833</v>
      </c>
      <c r="E244" s="176">
        <v>24528.5</v>
      </c>
      <c r="F244" s="603">
        <v>41333</v>
      </c>
      <c r="G244" s="176">
        <v>24528.5</v>
      </c>
      <c r="H244" s="749">
        <f t="shared" si="2"/>
        <v>0</v>
      </c>
    </row>
    <row r="245" spans="1:8" s="771" customFormat="1">
      <c r="A245" s="751"/>
      <c r="B245" s="849" t="s">
        <v>1294</v>
      </c>
      <c r="C245" s="837" t="s">
        <v>907</v>
      </c>
      <c r="D245" s="721" t="s">
        <v>529</v>
      </c>
      <c r="E245" s="176">
        <v>715</v>
      </c>
      <c r="F245" s="603"/>
      <c r="G245" s="176"/>
      <c r="H245" s="749">
        <f t="shared" si="2"/>
        <v>715</v>
      </c>
    </row>
    <row r="246" spans="1:8" s="771" customFormat="1">
      <c r="A246" s="751"/>
      <c r="B246" s="849" t="s">
        <v>1295</v>
      </c>
      <c r="C246" s="837" t="s">
        <v>907</v>
      </c>
      <c r="D246" s="721" t="s">
        <v>908</v>
      </c>
      <c r="E246" s="176">
        <v>2177</v>
      </c>
      <c r="F246" s="603">
        <v>41332</v>
      </c>
      <c r="G246" s="176">
        <v>2177</v>
      </c>
      <c r="H246" s="749">
        <f t="shared" si="2"/>
        <v>0</v>
      </c>
    </row>
    <row r="247" spans="1:8" s="771" customFormat="1">
      <c r="A247" s="751"/>
      <c r="B247" s="849" t="s">
        <v>1296</v>
      </c>
      <c r="C247" s="837" t="s">
        <v>907</v>
      </c>
      <c r="D247" s="721" t="s">
        <v>4</v>
      </c>
      <c r="E247" s="176">
        <v>1911</v>
      </c>
      <c r="F247" s="603">
        <v>41332</v>
      </c>
      <c r="G247" s="176">
        <v>1911</v>
      </c>
      <c r="H247" s="749">
        <f t="shared" si="2"/>
        <v>0</v>
      </c>
    </row>
    <row r="248" spans="1:8" s="771" customFormat="1">
      <c r="A248" s="751"/>
      <c r="B248" s="849" t="s">
        <v>1297</v>
      </c>
      <c r="C248" s="837" t="s">
        <v>907</v>
      </c>
      <c r="D248" s="721" t="s">
        <v>785</v>
      </c>
      <c r="E248" s="176">
        <v>93</v>
      </c>
      <c r="F248" s="603">
        <v>41332</v>
      </c>
      <c r="G248" s="176">
        <v>93</v>
      </c>
      <c r="H248" s="749">
        <f t="shared" si="2"/>
        <v>0</v>
      </c>
    </row>
    <row r="249" spans="1:8" s="771" customFormat="1">
      <c r="A249" s="751"/>
      <c r="B249" s="849" t="s">
        <v>1298</v>
      </c>
      <c r="C249" s="837" t="s">
        <v>907</v>
      </c>
      <c r="D249" s="721" t="s">
        <v>1080</v>
      </c>
      <c r="E249" s="176">
        <v>1548</v>
      </c>
      <c r="F249" s="603">
        <v>41332</v>
      </c>
      <c r="G249" s="176">
        <v>1548</v>
      </c>
      <c r="H249" s="749">
        <f t="shared" si="2"/>
        <v>0</v>
      </c>
    </row>
    <row r="250" spans="1:8" s="771" customFormat="1">
      <c r="A250" s="751"/>
      <c r="B250" s="849" t="s">
        <v>1299</v>
      </c>
      <c r="C250" s="837" t="s">
        <v>907</v>
      </c>
      <c r="D250" s="721" t="s">
        <v>28</v>
      </c>
      <c r="E250" s="176">
        <v>7483.5</v>
      </c>
      <c r="F250" s="603">
        <v>41332</v>
      </c>
      <c r="G250" s="176">
        <v>7483.5</v>
      </c>
      <c r="H250" s="749">
        <f t="shared" si="2"/>
        <v>0</v>
      </c>
    </row>
    <row r="251" spans="1:8" s="771" customFormat="1">
      <c r="A251" s="751"/>
      <c r="B251" s="849" t="s">
        <v>1300</v>
      </c>
      <c r="C251" s="837" t="s">
        <v>907</v>
      </c>
      <c r="D251" s="721" t="s">
        <v>943</v>
      </c>
      <c r="E251" s="176">
        <v>10753.5</v>
      </c>
      <c r="F251" s="603">
        <v>41332</v>
      </c>
      <c r="G251" s="176">
        <v>10753.5</v>
      </c>
      <c r="H251" s="749">
        <f t="shared" si="2"/>
        <v>0</v>
      </c>
    </row>
    <row r="252" spans="1:8" s="771" customFormat="1">
      <c r="A252" s="751"/>
      <c r="B252" s="849" t="s">
        <v>1301</v>
      </c>
      <c r="C252" s="837" t="s">
        <v>907</v>
      </c>
      <c r="D252" s="721" t="s">
        <v>1363</v>
      </c>
      <c r="E252" s="176">
        <v>1651</v>
      </c>
      <c r="F252" s="603">
        <v>41332</v>
      </c>
      <c r="G252" s="176">
        <v>1651</v>
      </c>
      <c r="H252" s="749">
        <f t="shared" si="2"/>
        <v>0</v>
      </c>
    </row>
    <row r="253" spans="1:8" s="771" customFormat="1">
      <c r="A253" s="751">
        <v>41333</v>
      </c>
      <c r="B253" s="849" t="s">
        <v>1302</v>
      </c>
      <c r="C253" s="837" t="s">
        <v>907</v>
      </c>
      <c r="D253" s="721" t="s">
        <v>28</v>
      </c>
      <c r="E253" s="176">
        <v>15424</v>
      </c>
      <c r="F253" s="603">
        <v>41333</v>
      </c>
      <c r="G253" s="176">
        <v>15424</v>
      </c>
      <c r="H253" s="749">
        <f t="shared" si="2"/>
        <v>0</v>
      </c>
    </row>
    <row r="254" spans="1:8" s="771" customFormat="1">
      <c r="A254" s="751"/>
      <c r="B254" s="849" t="s">
        <v>1303</v>
      </c>
      <c r="C254" s="837" t="s">
        <v>907</v>
      </c>
      <c r="D254" s="721" t="s">
        <v>50</v>
      </c>
      <c r="E254" s="176">
        <v>6660</v>
      </c>
      <c r="F254" s="796">
        <v>41333</v>
      </c>
      <c r="G254" s="728">
        <v>6660</v>
      </c>
      <c r="H254" s="749">
        <f t="shared" si="2"/>
        <v>0</v>
      </c>
    </row>
    <row r="255" spans="1:8" s="771" customFormat="1">
      <c r="A255" s="751"/>
      <c r="B255" s="849" t="s">
        <v>1304</v>
      </c>
      <c r="C255" s="837" t="s">
        <v>907</v>
      </c>
      <c r="D255" s="721" t="s">
        <v>908</v>
      </c>
      <c r="E255" s="176">
        <v>2681</v>
      </c>
      <c r="F255" s="603">
        <v>41333</v>
      </c>
      <c r="G255" s="176">
        <v>2681</v>
      </c>
      <c r="H255" s="749">
        <f t="shared" si="2"/>
        <v>0</v>
      </c>
    </row>
    <row r="256" spans="1:8" s="771" customFormat="1">
      <c r="A256" s="751"/>
      <c r="B256" s="849" t="s">
        <v>1305</v>
      </c>
      <c r="C256" s="837" t="s">
        <v>907</v>
      </c>
      <c r="D256" s="721" t="s">
        <v>142</v>
      </c>
      <c r="E256" s="176">
        <v>10514</v>
      </c>
      <c r="F256" s="603">
        <v>41333</v>
      </c>
      <c r="G256" s="176">
        <v>10514</v>
      </c>
      <c r="H256" s="749">
        <f t="shared" si="2"/>
        <v>0</v>
      </c>
    </row>
    <row r="257" spans="1:8" s="771" customFormat="1">
      <c r="A257" s="751"/>
      <c r="B257" s="849" t="s">
        <v>1306</v>
      </c>
      <c r="C257" s="837" t="s">
        <v>907</v>
      </c>
      <c r="D257" s="721" t="s">
        <v>906</v>
      </c>
      <c r="E257" s="176">
        <v>16254.5</v>
      </c>
      <c r="F257" s="603"/>
      <c r="G257" s="176"/>
      <c r="H257" s="749">
        <f t="shared" si="2"/>
        <v>16254.5</v>
      </c>
    </row>
    <row r="258" spans="1:8" s="771" customFormat="1">
      <c r="A258" s="751"/>
      <c r="B258" s="849" t="s">
        <v>279</v>
      </c>
      <c r="C258" s="837" t="s">
        <v>907</v>
      </c>
      <c r="D258" s="721" t="s">
        <v>931</v>
      </c>
      <c r="E258" s="176">
        <v>2064</v>
      </c>
      <c r="F258" s="603">
        <v>41333</v>
      </c>
      <c r="G258" s="176">
        <v>2064</v>
      </c>
      <c r="H258" s="749">
        <f t="shared" si="2"/>
        <v>0</v>
      </c>
    </row>
    <row r="259" spans="1:8" s="771" customFormat="1">
      <c r="A259" s="751"/>
      <c r="B259" s="849" t="s">
        <v>1307</v>
      </c>
      <c r="C259" s="837" t="s">
        <v>907</v>
      </c>
      <c r="D259" s="775"/>
      <c r="E259" s="789"/>
      <c r="F259" s="603"/>
      <c r="G259" s="176"/>
      <c r="H259" s="749">
        <f t="shared" si="2"/>
        <v>0</v>
      </c>
    </row>
    <row r="260" spans="1:8" s="771" customFormat="1">
      <c r="A260" s="751"/>
      <c r="B260" s="849" t="s">
        <v>1308</v>
      </c>
      <c r="C260" s="837" t="s">
        <v>907</v>
      </c>
      <c r="D260" s="721"/>
      <c r="E260" s="176"/>
      <c r="F260" s="603"/>
      <c r="G260" s="176"/>
      <c r="H260" s="749">
        <f t="shared" si="2"/>
        <v>0</v>
      </c>
    </row>
    <row r="261" spans="1:8" s="771" customFormat="1">
      <c r="A261" s="751"/>
      <c r="B261" s="849" t="s">
        <v>1309</v>
      </c>
      <c r="C261" s="837" t="s">
        <v>907</v>
      </c>
      <c r="D261" s="721"/>
      <c r="E261" s="176"/>
      <c r="F261" s="603"/>
      <c r="G261" s="176"/>
      <c r="H261" s="749">
        <f t="shared" si="2"/>
        <v>0</v>
      </c>
    </row>
    <row r="262" spans="1:8" s="771" customFormat="1">
      <c r="A262" s="751"/>
      <c r="B262" s="849" t="s">
        <v>1310</v>
      </c>
      <c r="C262" s="837" t="s">
        <v>907</v>
      </c>
      <c r="D262" s="721"/>
      <c r="E262" s="176"/>
      <c r="F262" s="603"/>
      <c r="G262" s="176"/>
      <c r="H262" s="749">
        <f t="shared" ref="H262:H267" si="3">E262-G262</f>
        <v>0</v>
      </c>
    </row>
    <row r="263" spans="1:8" s="771" customFormat="1">
      <c r="A263" s="751"/>
      <c r="B263" s="849" t="s">
        <v>1311</v>
      </c>
      <c r="C263" s="837" t="s">
        <v>907</v>
      </c>
      <c r="D263" s="721"/>
      <c r="E263" s="176"/>
      <c r="F263" s="603"/>
      <c r="G263" s="176"/>
      <c r="H263" s="749">
        <f t="shared" si="3"/>
        <v>0</v>
      </c>
    </row>
    <row r="264" spans="1:8" s="771" customFormat="1">
      <c r="A264" s="751"/>
      <c r="B264" s="849" t="s">
        <v>1312</v>
      </c>
      <c r="C264" s="837" t="s">
        <v>907</v>
      </c>
      <c r="D264" s="721"/>
      <c r="E264" s="176"/>
      <c r="F264" s="603"/>
      <c r="G264" s="176"/>
      <c r="H264" s="749">
        <f t="shared" si="3"/>
        <v>0</v>
      </c>
    </row>
    <row r="265" spans="1:8" s="771" customFormat="1">
      <c r="A265" s="751"/>
      <c r="B265" s="849" t="s">
        <v>1313</v>
      </c>
      <c r="C265" s="837" t="s">
        <v>907</v>
      </c>
      <c r="D265" s="721"/>
      <c r="E265" s="176"/>
      <c r="F265" s="603"/>
      <c r="G265" s="176"/>
      <c r="H265" s="749">
        <f t="shared" si="3"/>
        <v>0</v>
      </c>
    </row>
    <row r="266" spans="1:8" s="771" customFormat="1">
      <c r="A266" s="751"/>
      <c r="B266" s="849" t="s">
        <v>1314</v>
      </c>
      <c r="C266" s="837" t="s">
        <v>907</v>
      </c>
      <c r="D266" s="721"/>
      <c r="E266" s="176"/>
      <c r="F266" s="603"/>
      <c r="G266" s="176"/>
      <c r="H266" s="749">
        <f t="shared" si="3"/>
        <v>0</v>
      </c>
    </row>
    <row r="267" spans="1:8" s="771" customFormat="1">
      <c r="A267" s="751"/>
      <c r="B267" s="849" t="s">
        <v>1315</v>
      </c>
      <c r="C267" s="837" t="s">
        <v>907</v>
      </c>
      <c r="D267" s="721"/>
      <c r="E267" s="176"/>
      <c r="F267" s="603"/>
      <c r="G267" s="176"/>
      <c r="H267" s="749">
        <f t="shared" si="3"/>
        <v>0</v>
      </c>
    </row>
    <row r="268" spans="1:8" s="771" customFormat="1">
      <c r="A268" s="751"/>
      <c r="B268" s="849" t="s">
        <v>1316</v>
      </c>
      <c r="C268" s="837" t="s">
        <v>907</v>
      </c>
      <c r="D268" s="721"/>
      <c r="E268" s="176"/>
      <c r="F268" s="603"/>
      <c r="G268" s="176"/>
      <c r="H268" s="749">
        <f t="shared" si="2"/>
        <v>0</v>
      </c>
    </row>
    <row r="269" spans="1:8" s="771" customFormat="1">
      <c r="A269" s="751"/>
      <c r="B269" s="849" t="s">
        <v>1317</v>
      </c>
      <c r="C269" s="837" t="s">
        <v>907</v>
      </c>
      <c r="D269" s="721"/>
      <c r="E269" s="176"/>
      <c r="F269" s="603"/>
      <c r="G269" s="176"/>
      <c r="H269" s="749">
        <f t="shared" si="2"/>
        <v>0</v>
      </c>
    </row>
    <row r="270" spans="1:8" s="771" customFormat="1">
      <c r="A270" s="751"/>
      <c r="B270" s="849" t="s">
        <v>1318</v>
      </c>
      <c r="C270" s="837" t="s">
        <v>907</v>
      </c>
      <c r="D270" s="721"/>
      <c r="E270" s="176"/>
      <c r="F270" s="603"/>
      <c r="G270" s="176"/>
      <c r="H270" s="749">
        <f t="shared" si="2"/>
        <v>0</v>
      </c>
    </row>
    <row r="271" spans="1:8" s="771" customFormat="1">
      <c r="A271" s="751"/>
      <c r="B271" s="849" t="s">
        <v>1319</v>
      </c>
      <c r="C271" s="837" t="s">
        <v>907</v>
      </c>
      <c r="D271" s="721"/>
      <c r="E271" s="176"/>
      <c r="F271" s="603"/>
      <c r="G271" s="176"/>
      <c r="H271" s="749">
        <f t="shared" si="2"/>
        <v>0</v>
      </c>
    </row>
    <row r="272" spans="1:8" s="771" customFormat="1">
      <c r="A272" s="751"/>
      <c r="B272" s="849" t="s">
        <v>1320</v>
      </c>
      <c r="C272" s="837" t="s">
        <v>907</v>
      </c>
      <c r="D272" s="721"/>
      <c r="E272" s="176"/>
      <c r="F272" s="603"/>
      <c r="G272" s="176"/>
      <c r="H272" s="749">
        <f t="shared" si="2"/>
        <v>0</v>
      </c>
    </row>
    <row r="273" spans="1:8" s="771" customFormat="1">
      <c r="A273" s="751"/>
      <c r="B273" s="849" t="s">
        <v>1321</v>
      </c>
      <c r="C273" s="837" t="s">
        <v>907</v>
      </c>
      <c r="D273" s="721"/>
      <c r="E273" s="176"/>
      <c r="F273" s="603"/>
      <c r="G273" s="176"/>
      <c r="H273" s="749">
        <f t="shared" si="2"/>
        <v>0</v>
      </c>
    </row>
    <row r="274" spans="1:8" s="771" customFormat="1">
      <c r="A274" s="751"/>
      <c r="B274" s="750"/>
      <c r="C274" s="764"/>
      <c r="D274" s="721" t="s">
        <v>719</v>
      </c>
      <c r="E274" s="176"/>
      <c r="F274" s="603"/>
      <c r="G274" s="176"/>
      <c r="H274" s="749">
        <f t="shared" si="2"/>
        <v>0</v>
      </c>
    </row>
    <row r="275" spans="1:8" s="771" customFormat="1">
      <c r="A275" s="751"/>
      <c r="B275" s="750"/>
      <c r="C275" s="764"/>
      <c r="D275" s="721" t="s">
        <v>742</v>
      </c>
      <c r="E275" s="176"/>
      <c r="F275" s="603"/>
      <c r="G275" s="176"/>
      <c r="H275" s="749"/>
    </row>
    <row r="276" spans="1:8" s="771" customFormat="1">
      <c r="A276" s="751"/>
      <c r="B276" s="750"/>
      <c r="C276" s="764"/>
      <c r="D276" s="721" t="s">
        <v>719</v>
      </c>
      <c r="E276" s="176"/>
      <c r="F276" s="603"/>
      <c r="G276" s="176"/>
      <c r="H276" s="749"/>
    </row>
    <row r="277" spans="1:8" s="771" customFormat="1" ht="18.75">
      <c r="A277" s="2021" t="str">
        <f>A208</f>
        <v>REMISIONES DE      FEBRERO     2 0 1 3</v>
      </c>
      <c r="B277" s="2021"/>
      <c r="C277" s="2021"/>
      <c r="D277" s="2021"/>
      <c r="E277" s="2021"/>
      <c r="F277" s="2021"/>
      <c r="G277" s="597"/>
      <c r="H277" s="644"/>
    </row>
    <row r="278" spans="1:8" s="771" customFormat="1" ht="38.25" thickBot="1">
      <c r="A278" s="759" t="s">
        <v>0</v>
      </c>
      <c r="B278" s="760" t="s">
        <v>1</v>
      </c>
      <c r="C278" s="760"/>
      <c r="D278" s="743" t="s">
        <v>745</v>
      </c>
      <c r="E278" s="528" t="s">
        <v>2</v>
      </c>
      <c r="F278" s="744" t="s">
        <v>6</v>
      </c>
      <c r="G278" s="745" t="s">
        <v>7</v>
      </c>
      <c r="H278" s="527" t="s">
        <v>8</v>
      </c>
    </row>
    <row r="279" spans="1:8" s="771" customFormat="1" ht="15.75" thickTop="1">
      <c r="A279" s="751"/>
      <c r="B279" s="750"/>
      <c r="C279" s="764"/>
      <c r="D279" s="721"/>
      <c r="E279" s="176"/>
      <c r="F279" s="603"/>
      <c r="G279" s="176"/>
      <c r="H279" s="749">
        <f t="shared" si="2"/>
        <v>0</v>
      </c>
    </row>
    <row r="280" spans="1:8" s="771" customFormat="1">
      <c r="A280" s="751"/>
      <c r="B280" s="750"/>
      <c r="C280" s="764"/>
      <c r="D280" s="721"/>
      <c r="E280" s="176"/>
      <c r="F280" s="603"/>
      <c r="G280" s="176"/>
      <c r="H280" s="749">
        <f t="shared" si="2"/>
        <v>0</v>
      </c>
    </row>
    <row r="281" spans="1:8" s="754" customFormat="1">
      <c r="A281" s="751"/>
      <c r="B281" s="750"/>
      <c r="C281" s="764"/>
      <c r="D281" s="721"/>
      <c r="E281" s="176"/>
      <c r="F281" s="603"/>
      <c r="G281" s="176"/>
      <c r="H281" s="749">
        <f t="shared" ref="H281" si="4">E281-G281</f>
        <v>0</v>
      </c>
    </row>
    <row r="282" spans="1:8">
      <c r="A282" s="751"/>
      <c r="B282" s="750"/>
      <c r="C282" s="764"/>
      <c r="D282" s="770"/>
      <c r="E282" s="614"/>
      <c r="F282" s="603"/>
      <c r="G282" s="176"/>
      <c r="H282" s="749">
        <f t="shared" si="2"/>
        <v>0</v>
      </c>
    </row>
    <row r="283" spans="1:8">
      <c r="A283" s="751"/>
      <c r="B283" s="750"/>
      <c r="C283" s="764"/>
      <c r="D283" s="433"/>
      <c r="E283" s="85"/>
      <c r="F283" s="753"/>
      <c r="G283" s="85"/>
      <c r="H283" s="749">
        <f>E283-G283</f>
        <v>0</v>
      </c>
    </row>
    <row r="284" spans="1:8" s="711" customFormat="1" ht="16.5" thickBot="1">
      <c r="A284" s="637"/>
      <c r="B284" s="757"/>
      <c r="C284" s="757"/>
      <c r="D284" s="758"/>
      <c r="E284" s="59"/>
      <c r="F284" s="755"/>
      <c r="G284" s="59"/>
      <c r="H284" s="756"/>
    </row>
    <row r="285" spans="1:8" ht="15.75" thickTop="1">
      <c r="A285" s="522"/>
      <c r="B285" s="525"/>
      <c r="C285" s="525"/>
      <c r="D285" s="158"/>
      <c r="E285" s="58"/>
      <c r="F285" s="688"/>
      <c r="G285" s="58"/>
      <c r="H285" s="646">
        <f t="shared" ref="H285:H296" si="5">E285-G285</f>
        <v>0</v>
      </c>
    </row>
    <row r="286" spans="1:8" hidden="1">
      <c r="A286" s="522"/>
      <c r="B286" s="525"/>
      <c r="C286" s="525"/>
      <c r="D286" s="158"/>
      <c r="E286" s="58"/>
      <c r="F286" s="688"/>
      <c r="G286" s="58"/>
      <c r="H286" s="646">
        <f t="shared" si="5"/>
        <v>0</v>
      </c>
    </row>
    <row r="287" spans="1:8" hidden="1">
      <c r="A287" s="522"/>
      <c r="B287" s="525"/>
      <c r="C287" s="525"/>
      <c r="D287" s="158"/>
      <c r="E287" s="58"/>
      <c r="F287" s="690"/>
      <c r="G287" s="58"/>
      <c r="H287" s="646">
        <f t="shared" si="5"/>
        <v>0</v>
      </c>
    </row>
    <row r="288" spans="1:8" hidden="1">
      <c r="A288" s="522"/>
      <c r="B288" s="525"/>
      <c r="C288" s="525"/>
      <c r="D288" s="158"/>
      <c r="E288" s="58"/>
      <c r="F288" s="688"/>
      <c r="G288" s="58"/>
      <c r="H288" s="646">
        <f t="shared" si="5"/>
        <v>0</v>
      </c>
    </row>
    <row r="289" spans="1:8" hidden="1">
      <c r="A289" s="522"/>
      <c r="B289" s="525"/>
      <c r="C289" s="525"/>
      <c r="D289" s="158"/>
      <c r="E289" s="58"/>
      <c r="F289" s="688"/>
      <c r="G289" s="58"/>
      <c r="H289" s="646">
        <f t="shared" si="5"/>
        <v>0</v>
      </c>
    </row>
    <row r="290" spans="1:8" hidden="1">
      <c r="A290" s="522"/>
      <c r="B290" s="525"/>
      <c r="C290" s="525"/>
      <c r="D290" s="158"/>
      <c r="E290" s="58"/>
      <c r="F290" s="688"/>
      <c r="G290" s="58"/>
      <c r="H290" s="646">
        <f t="shared" si="5"/>
        <v>0</v>
      </c>
    </row>
    <row r="291" spans="1:8" hidden="1">
      <c r="A291" s="522"/>
      <c r="B291" s="525"/>
      <c r="C291" s="525"/>
      <c r="D291" s="158"/>
      <c r="E291" s="58"/>
      <c r="F291" s="688"/>
      <c r="G291" s="58"/>
      <c r="H291" s="646">
        <f t="shared" si="5"/>
        <v>0</v>
      </c>
    </row>
    <row r="292" spans="1:8" hidden="1">
      <c r="A292" s="522"/>
      <c r="B292" s="525"/>
      <c r="C292" s="525"/>
      <c r="D292" s="158"/>
      <c r="E292" s="58"/>
      <c r="F292" s="688"/>
      <c r="G292" s="58"/>
      <c r="H292" s="608">
        <f t="shared" si="5"/>
        <v>0</v>
      </c>
    </row>
    <row r="293" spans="1:8" hidden="1">
      <c r="A293" s="522"/>
      <c r="B293" s="525"/>
      <c r="C293" s="525"/>
      <c r="D293" s="158"/>
      <c r="E293" s="58"/>
      <c r="F293" s="688"/>
      <c r="G293" s="58"/>
      <c r="H293" s="646">
        <f t="shared" si="5"/>
        <v>0</v>
      </c>
    </row>
    <row r="294" spans="1:8" hidden="1">
      <c r="A294" s="522"/>
      <c r="B294" s="525"/>
      <c r="C294" s="525"/>
      <c r="D294" s="158"/>
      <c r="E294" s="58"/>
      <c r="F294" s="688"/>
      <c r="G294" s="58"/>
      <c r="H294" s="646">
        <f t="shared" si="5"/>
        <v>0</v>
      </c>
    </row>
    <row r="295" spans="1:8" ht="15.75" hidden="1" customHeight="1">
      <c r="A295" s="519"/>
      <c r="B295" s="525"/>
      <c r="C295" s="525"/>
      <c r="D295" s="158"/>
      <c r="E295" s="58"/>
      <c r="F295" s="688"/>
      <c r="G295" s="58"/>
      <c r="H295" s="646">
        <f t="shared" si="5"/>
        <v>0</v>
      </c>
    </row>
    <row r="296" spans="1:8" ht="15.75" hidden="1" customHeight="1">
      <c r="A296" s="519"/>
      <c r="B296" s="525"/>
      <c r="C296" s="525"/>
      <c r="D296" s="523"/>
      <c r="E296" s="524"/>
      <c r="F296" s="688"/>
      <c r="G296" s="58"/>
      <c r="H296" s="646">
        <f t="shared" si="5"/>
        <v>0</v>
      </c>
    </row>
    <row r="297" spans="1:8" ht="15.75" hidden="1" customHeight="1">
      <c r="A297" s="519"/>
      <c r="B297" s="50"/>
      <c r="C297" s="50"/>
      <c r="D297" s="158" t="s">
        <v>614</v>
      </c>
      <c r="E297" s="58"/>
      <c r="F297" s="688"/>
      <c r="G297" s="58"/>
      <c r="H297" s="646"/>
    </row>
    <row r="298" spans="1:8" ht="15.75" hidden="1" customHeight="1">
      <c r="A298" s="519"/>
      <c r="B298" s="50"/>
      <c r="C298" s="50"/>
      <c r="D298" s="158" t="s">
        <v>719</v>
      </c>
      <c r="E298" s="58"/>
      <c r="F298" s="688"/>
      <c r="G298" s="58"/>
      <c r="H298" s="646"/>
    </row>
    <row r="299" spans="1:8" ht="15.75" hidden="1" customHeight="1">
      <c r="A299" s="519"/>
      <c r="B299" s="50"/>
      <c r="C299" s="50"/>
      <c r="D299" s="158" t="s">
        <v>742</v>
      </c>
      <c r="E299" s="58"/>
      <c r="F299" s="688"/>
      <c r="G299" s="58"/>
      <c r="H299" s="646"/>
    </row>
    <row r="300" spans="1:8" ht="18.75" hidden="1">
      <c r="A300" s="1962" t="e">
        <f>#REF!</f>
        <v>#REF!</v>
      </c>
      <c r="B300" s="1962"/>
      <c r="C300" s="1962"/>
      <c r="D300" s="1962"/>
      <c r="E300" s="1962"/>
      <c r="F300" s="1962"/>
    </row>
    <row r="301" spans="1:8" ht="31.5" hidden="1" thickBot="1">
      <c r="A301" s="526" t="s">
        <v>0</v>
      </c>
      <c r="B301" s="4" t="s">
        <v>1</v>
      </c>
      <c r="C301" s="4"/>
      <c r="D301" s="579" t="e">
        <f>#REF!</f>
        <v>#REF!</v>
      </c>
      <c r="E301" s="5" t="s">
        <v>2</v>
      </c>
      <c r="F301" s="689" t="s">
        <v>6</v>
      </c>
      <c r="G301" s="7" t="s">
        <v>7</v>
      </c>
      <c r="H301" s="4" t="s">
        <v>8</v>
      </c>
    </row>
    <row r="302" spans="1:8" ht="15.75" hidden="1" thickTop="1">
      <c r="A302" s="522"/>
      <c r="B302" s="542"/>
      <c r="C302" s="542"/>
      <c r="D302" s="158"/>
      <c r="E302" s="58"/>
      <c r="F302" s="688"/>
      <c r="G302" s="58"/>
      <c r="H302" s="646">
        <f t="shared" ref="H302:H657" si="6">E302-G302</f>
        <v>0</v>
      </c>
    </row>
    <row r="303" spans="1:8" hidden="1">
      <c r="A303" s="522"/>
      <c r="B303" s="542"/>
      <c r="C303" s="542"/>
      <c r="D303" s="158"/>
      <c r="E303" s="58"/>
      <c r="F303" s="688"/>
      <c r="G303" s="58"/>
      <c r="H303" s="646">
        <f t="shared" si="6"/>
        <v>0</v>
      </c>
    </row>
    <row r="304" spans="1:8" hidden="1">
      <c r="A304" s="522"/>
      <c r="B304" s="542"/>
      <c r="C304" s="542"/>
      <c r="D304" s="158"/>
      <c r="E304" s="58"/>
      <c r="F304" s="688"/>
      <c r="G304" s="58"/>
      <c r="H304" s="646">
        <f t="shared" si="6"/>
        <v>0</v>
      </c>
    </row>
    <row r="305" spans="1:8" hidden="1">
      <c r="A305" s="522"/>
      <c r="B305" s="542"/>
      <c r="C305" s="542"/>
      <c r="D305" s="158"/>
      <c r="E305" s="58"/>
      <c r="F305" s="688"/>
      <c r="G305" s="58"/>
      <c r="H305" s="646">
        <f t="shared" si="6"/>
        <v>0</v>
      </c>
    </row>
    <row r="306" spans="1:8" hidden="1">
      <c r="A306" s="522"/>
      <c r="B306" s="542"/>
      <c r="C306" s="542"/>
      <c r="D306" s="158"/>
      <c r="E306" s="58"/>
      <c r="F306" s="688"/>
      <c r="G306" s="58"/>
      <c r="H306" s="646">
        <f t="shared" si="6"/>
        <v>0</v>
      </c>
    </row>
    <row r="307" spans="1:8" hidden="1">
      <c r="A307" s="522"/>
      <c r="B307" s="542"/>
      <c r="C307" s="542"/>
      <c r="D307" s="158"/>
      <c r="E307" s="58"/>
      <c r="F307" s="688"/>
      <c r="G307" s="58"/>
      <c r="H307" s="646">
        <f t="shared" si="6"/>
        <v>0</v>
      </c>
    </row>
    <row r="308" spans="1:8" hidden="1">
      <c r="A308" s="522"/>
      <c r="B308" s="542"/>
      <c r="C308" s="542"/>
      <c r="D308" s="158"/>
      <c r="E308" s="58"/>
      <c r="F308" s="688"/>
      <c r="G308" s="58"/>
      <c r="H308" s="646">
        <f t="shared" si="6"/>
        <v>0</v>
      </c>
    </row>
    <row r="309" spans="1:8" hidden="1">
      <c r="A309" s="522"/>
      <c r="B309" s="542"/>
      <c r="C309" s="542"/>
      <c r="D309" s="158"/>
      <c r="E309" s="58"/>
      <c r="F309" s="688"/>
      <c r="G309" s="58"/>
      <c r="H309" s="608">
        <f t="shared" si="6"/>
        <v>0</v>
      </c>
    </row>
    <row r="310" spans="1:8" hidden="1">
      <c r="A310" s="522"/>
      <c r="B310" s="542"/>
      <c r="C310" s="542"/>
      <c r="D310" s="158"/>
      <c r="E310" s="58"/>
      <c r="F310" s="688"/>
      <c r="G310" s="58"/>
      <c r="H310" s="646">
        <f t="shared" si="6"/>
        <v>0</v>
      </c>
    </row>
    <row r="311" spans="1:8" hidden="1">
      <c r="A311" s="522"/>
      <c r="B311" s="542"/>
      <c r="C311" s="542"/>
      <c r="D311" s="158"/>
      <c r="E311" s="58"/>
      <c r="F311" s="688"/>
      <c r="G311" s="58"/>
      <c r="H311" s="646">
        <f t="shared" si="6"/>
        <v>0</v>
      </c>
    </row>
    <row r="312" spans="1:8" hidden="1">
      <c r="A312" s="522"/>
      <c r="B312" s="542"/>
      <c r="C312" s="542"/>
      <c r="D312" s="158"/>
      <c r="E312" s="58"/>
      <c r="F312" s="688"/>
      <c r="G312" s="58"/>
      <c r="H312" s="646">
        <f t="shared" si="6"/>
        <v>0</v>
      </c>
    </row>
    <row r="313" spans="1:8" hidden="1">
      <c r="A313" s="522"/>
      <c r="B313" s="542"/>
      <c r="C313" s="542"/>
      <c r="D313" s="158"/>
      <c r="E313" s="58"/>
      <c r="F313" s="688"/>
      <c r="G313" s="58"/>
      <c r="H313" s="646">
        <f t="shared" si="6"/>
        <v>0</v>
      </c>
    </row>
    <row r="314" spans="1:8" hidden="1">
      <c r="A314" s="522"/>
      <c r="B314" s="542"/>
      <c r="C314" s="542"/>
      <c r="D314" s="158"/>
      <c r="E314" s="58"/>
      <c r="F314" s="688"/>
      <c r="G314" s="58"/>
      <c r="H314" s="646">
        <f t="shared" si="6"/>
        <v>0</v>
      </c>
    </row>
    <row r="315" spans="1:8" hidden="1">
      <c r="A315" s="522"/>
      <c r="B315" s="542"/>
      <c r="C315" s="542"/>
      <c r="D315" s="158"/>
      <c r="E315" s="58"/>
      <c r="F315" s="688"/>
      <c r="G315" s="58"/>
      <c r="H315" s="646">
        <f t="shared" si="6"/>
        <v>0</v>
      </c>
    </row>
    <row r="316" spans="1:8" hidden="1">
      <c r="A316" s="522"/>
      <c r="B316" s="542"/>
      <c r="C316" s="542"/>
      <c r="D316" s="158"/>
      <c r="E316" s="58"/>
      <c r="F316" s="688"/>
      <c r="G316" s="58"/>
      <c r="H316" s="646">
        <f t="shared" si="6"/>
        <v>0</v>
      </c>
    </row>
    <row r="317" spans="1:8" hidden="1">
      <c r="A317" s="522"/>
      <c r="B317" s="542"/>
      <c r="C317" s="542"/>
      <c r="D317" s="158"/>
      <c r="E317" s="58"/>
      <c r="F317" s="688"/>
      <c r="G317" s="58"/>
      <c r="H317" s="646">
        <f t="shared" si="6"/>
        <v>0</v>
      </c>
    </row>
    <row r="318" spans="1:8" hidden="1">
      <c r="A318" s="522"/>
      <c r="B318" s="542"/>
      <c r="C318" s="542"/>
      <c r="D318" s="158"/>
      <c r="E318" s="58"/>
      <c r="F318" s="688"/>
      <c r="G318" s="58"/>
      <c r="H318" s="646">
        <f t="shared" si="6"/>
        <v>0</v>
      </c>
    </row>
    <row r="319" spans="1:8" hidden="1">
      <c r="A319" s="522"/>
      <c r="B319" s="542"/>
      <c r="C319" s="542"/>
      <c r="D319" s="158"/>
      <c r="E319" s="58"/>
      <c r="F319" s="688"/>
      <c r="G319" s="58"/>
      <c r="H319" s="646">
        <f t="shared" si="6"/>
        <v>0</v>
      </c>
    </row>
    <row r="320" spans="1:8" hidden="1">
      <c r="A320" s="522"/>
      <c r="B320" s="542"/>
      <c r="C320" s="542"/>
      <c r="D320" s="158"/>
      <c r="E320" s="58"/>
      <c r="F320" s="688"/>
      <c r="G320" s="58"/>
      <c r="H320" s="646">
        <f t="shared" si="6"/>
        <v>0</v>
      </c>
    </row>
    <row r="321" spans="1:8" hidden="1">
      <c r="A321" s="522"/>
      <c r="B321" s="542"/>
      <c r="C321" s="542"/>
      <c r="D321" s="158"/>
      <c r="E321" s="58"/>
      <c r="F321" s="688"/>
      <c r="G321" s="58"/>
      <c r="H321" s="646">
        <f t="shared" si="6"/>
        <v>0</v>
      </c>
    </row>
    <row r="322" spans="1:8" hidden="1">
      <c r="A322" s="522"/>
      <c r="B322" s="542"/>
      <c r="C322" s="542"/>
      <c r="D322" s="158"/>
      <c r="E322" s="58"/>
      <c r="F322" s="688"/>
      <c r="G322" s="58"/>
      <c r="H322" s="608">
        <f t="shared" si="6"/>
        <v>0</v>
      </c>
    </row>
    <row r="323" spans="1:8" hidden="1">
      <c r="A323" s="522"/>
      <c r="B323" s="542"/>
      <c r="C323" s="542"/>
      <c r="D323" s="158"/>
      <c r="E323" s="58"/>
      <c r="F323" s="688"/>
      <c r="G323" s="58"/>
      <c r="H323" s="646">
        <f t="shared" si="6"/>
        <v>0</v>
      </c>
    </row>
    <row r="324" spans="1:8" hidden="1">
      <c r="A324" s="522"/>
      <c r="B324" s="542"/>
      <c r="C324" s="542"/>
      <c r="D324" s="158"/>
      <c r="E324" s="58"/>
      <c r="F324" s="688"/>
      <c r="G324" s="58"/>
      <c r="H324" s="646">
        <f t="shared" si="6"/>
        <v>0</v>
      </c>
    </row>
    <row r="325" spans="1:8" hidden="1">
      <c r="A325" s="522"/>
      <c r="B325" s="542"/>
      <c r="C325" s="542"/>
      <c r="D325" s="158"/>
      <c r="E325" s="58"/>
      <c r="F325" s="688"/>
      <c r="G325" s="58"/>
      <c r="H325" s="646">
        <f t="shared" si="6"/>
        <v>0</v>
      </c>
    </row>
    <row r="326" spans="1:8" hidden="1">
      <c r="A326" s="522"/>
      <c r="B326" s="542"/>
      <c r="C326" s="542"/>
      <c r="D326" s="158"/>
      <c r="E326" s="58"/>
      <c r="F326" s="688"/>
      <c r="G326" s="58"/>
      <c r="H326" s="646">
        <f t="shared" si="6"/>
        <v>0</v>
      </c>
    </row>
    <row r="327" spans="1:8" hidden="1">
      <c r="A327" s="522"/>
      <c r="B327" s="542"/>
      <c r="C327" s="542"/>
      <c r="D327" s="158"/>
      <c r="E327" s="58"/>
      <c r="F327" s="688"/>
      <c r="G327" s="58"/>
      <c r="H327" s="646">
        <f t="shared" si="6"/>
        <v>0</v>
      </c>
    </row>
    <row r="328" spans="1:8" hidden="1">
      <c r="A328" s="522"/>
      <c r="B328" s="542"/>
      <c r="C328" s="542"/>
      <c r="D328" s="158"/>
      <c r="E328" s="58"/>
      <c r="F328" s="688"/>
      <c r="G328" s="58"/>
      <c r="H328" s="646">
        <f t="shared" si="6"/>
        <v>0</v>
      </c>
    </row>
    <row r="329" spans="1:8" hidden="1">
      <c r="A329" s="522"/>
      <c r="B329" s="542"/>
      <c r="C329" s="542"/>
      <c r="D329" s="158"/>
      <c r="E329" s="58"/>
      <c r="F329" s="688"/>
      <c r="G329" s="58"/>
      <c r="H329" s="646">
        <f t="shared" si="6"/>
        <v>0</v>
      </c>
    </row>
    <row r="330" spans="1:8" hidden="1">
      <c r="A330" s="522"/>
      <c r="B330" s="542"/>
      <c r="C330" s="542"/>
      <c r="D330" s="529"/>
      <c r="E330" s="530"/>
      <c r="F330" s="688"/>
      <c r="G330" s="530"/>
      <c r="H330" s="646">
        <f t="shared" si="6"/>
        <v>0</v>
      </c>
    </row>
    <row r="331" spans="1:8" hidden="1">
      <c r="A331" s="522"/>
      <c r="B331" s="542"/>
      <c r="C331" s="542"/>
      <c r="D331" s="158"/>
      <c r="E331" s="58"/>
      <c r="F331" s="688"/>
      <c r="G331" s="58"/>
      <c r="H331" s="646">
        <f t="shared" si="6"/>
        <v>0</v>
      </c>
    </row>
    <row r="332" spans="1:8" hidden="1">
      <c r="A332" s="522"/>
      <c r="B332" s="542"/>
      <c r="C332" s="542"/>
      <c r="D332" s="158"/>
      <c r="E332" s="58"/>
      <c r="F332" s="688"/>
      <c r="G332" s="58"/>
      <c r="H332" s="646">
        <f t="shared" si="6"/>
        <v>0</v>
      </c>
    </row>
    <row r="333" spans="1:8" hidden="1">
      <c r="A333" s="522"/>
      <c r="B333" s="542"/>
      <c r="C333" s="542"/>
      <c r="D333" s="529"/>
      <c r="E333" s="530"/>
      <c r="F333" s="688"/>
      <c r="G333" s="530"/>
      <c r="H333" s="646">
        <f t="shared" si="6"/>
        <v>0</v>
      </c>
    </row>
    <row r="334" spans="1:8" hidden="1">
      <c r="A334" s="522"/>
      <c r="B334" s="542"/>
      <c r="C334" s="542"/>
      <c r="D334" s="158"/>
      <c r="E334" s="58"/>
      <c r="F334" s="688"/>
      <c r="G334" s="58"/>
      <c r="H334" s="646">
        <f t="shared" si="6"/>
        <v>0</v>
      </c>
    </row>
    <row r="335" spans="1:8" hidden="1">
      <c r="A335" s="522"/>
      <c r="B335" s="542"/>
      <c r="C335" s="542"/>
      <c r="D335" s="440"/>
      <c r="E335" s="58"/>
      <c r="F335" s="688"/>
      <c r="G335" s="58"/>
      <c r="H335" s="646">
        <f t="shared" si="6"/>
        <v>0</v>
      </c>
    </row>
    <row r="336" spans="1:8" hidden="1">
      <c r="A336" s="522"/>
      <c r="B336" s="542"/>
      <c r="C336" s="542"/>
      <c r="D336" s="158"/>
      <c r="E336" s="58"/>
      <c r="F336" s="688"/>
      <c r="G336" s="58"/>
      <c r="H336" s="646">
        <f t="shared" si="6"/>
        <v>0</v>
      </c>
    </row>
    <row r="337" spans="1:8" hidden="1">
      <c r="A337" s="522"/>
      <c r="B337" s="542"/>
      <c r="C337" s="542"/>
      <c r="D337" s="158"/>
      <c r="E337" s="58"/>
      <c r="F337" s="688"/>
      <c r="G337" s="58"/>
      <c r="H337" s="646">
        <f t="shared" si="6"/>
        <v>0</v>
      </c>
    </row>
    <row r="338" spans="1:8" hidden="1">
      <c r="A338" s="522"/>
      <c r="B338" s="542"/>
      <c r="C338" s="542"/>
      <c r="D338" s="158"/>
      <c r="E338" s="58"/>
      <c r="F338" s="688"/>
      <c r="G338" s="58"/>
      <c r="H338" s="646">
        <f t="shared" si="6"/>
        <v>0</v>
      </c>
    </row>
    <row r="339" spans="1:8" hidden="1">
      <c r="A339" s="522"/>
      <c r="B339" s="542"/>
      <c r="C339" s="542"/>
      <c r="D339" s="529"/>
      <c r="E339" s="530"/>
      <c r="F339" s="688"/>
      <c r="G339" s="530"/>
      <c r="H339" s="646">
        <f t="shared" si="6"/>
        <v>0</v>
      </c>
    </row>
    <row r="340" spans="1:8" hidden="1">
      <c r="A340" s="522"/>
      <c r="B340" s="542"/>
      <c r="C340" s="542"/>
      <c r="D340" s="158"/>
      <c r="E340" s="58"/>
      <c r="F340" s="688"/>
      <c r="G340" s="58"/>
      <c r="H340" s="646">
        <f t="shared" si="6"/>
        <v>0</v>
      </c>
    </row>
    <row r="341" spans="1:8" hidden="1">
      <c r="A341" s="522"/>
      <c r="B341" s="542"/>
      <c r="C341" s="542"/>
      <c r="D341" s="158"/>
      <c r="E341" s="58"/>
      <c r="F341" s="688"/>
      <c r="G341" s="58"/>
      <c r="H341" s="646">
        <f t="shared" si="6"/>
        <v>0</v>
      </c>
    </row>
    <row r="342" spans="1:8" hidden="1">
      <c r="A342" s="522"/>
      <c r="B342" s="542"/>
      <c r="C342" s="542"/>
      <c r="D342" s="158"/>
      <c r="E342" s="58"/>
      <c r="F342" s="688"/>
      <c r="G342" s="58"/>
      <c r="H342" s="646">
        <f t="shared" si="6"/>
        <v>0</v>
      </c>
    </row>
    <row r="343" spans="1:8" hidden="1">
      <c r="A343" s="522"/>
      <c r="B343" s="542"/>
      <c r="C343" s="542"/>
      <c r="D343" s="158"/>
      <c r="E343" s="58"/>
      <c r="F343" s="688"/>
      <c r="G343" s="58"/>
      <c r="H343" s="646">
        <f t="shared" si="6"/>
        <v>0</v>
      </c>
    </row>
    <row r="344" spans="1:8" hidden="1">
      <c r="A344" s="522"/>
      <c r="B344" s="542"/>
      <c r="C344" s="542"/>
      <c r="D344" s="158"/>
      <c r="E344" s="58"/>
      <c r="F344" s="688"/>
      <c r="G344" s="58"/>
      <c r="H344" s="646">
        <f t="shared" si="6"/>
        <v>0</v>
      </c>
    </row>
    <row r="345" spans="1:8" hidden="1">
      <c r="A345" s="522"/>
      <c r="B345" s="542"/>
      <c r="C345" s="542"/>
      <c r="D345" s="158"/>
      <c r="E345" s="58"/>
      <c r="F345" s="688"/>
      <c r="G345" s="58"/>
      <c r="H345" s="646">
        <f t="shared" si="6"/>
        <v>0</v>
      </c>
    </row>
    <row r="346" spans="1:8" hidden="1">
      <c r="A346" s="522"/>
      <c r="B346" s="542"/>
      <c r="C346" s="542"/>
      <c r="D346" s="158"/>
      <c r="E346" s="58"/>
      <c r="F346" s="688"/>
      <c r="G346" s="58"/>
      <c r="H346" s="646">
        <f t="shared" si="6"/>
        <v>0</v>
      </c>
    </row>
    <row r="347" spans="1:8" hidden="1">
      <c r="A347" s="522"/>
      <c r="B347" s="542"/>
      <c r="C347" s="542"/>
      <c r="D347" s="158"/>
      <c r="E347" s="58"/>
      <c r="F347" s="688"/>
      <c r="G347" s="58"/>
      <c r="H347" s="646">
        <f t="shared" si="6"/>
        <v>0</v>
      </c>
    </row>
    <row r="348" spans="1:8" hidden="1">
      <c r="A348" s="522"/>
      <c r="B348" s="542"/>
      <c r="C348" s="542"/>
      <c r="D348" s="158"/>
      <c r="E348" s="58"/>
      <c r="F348" s="688"/>
      <c r="G348" s="58"/>
      <c r="H348" s="608">
        <f t="shared" si="6"/>
        <v>0</v>
      </c>
    </row>
    <row r="349" spans="1:8" hidden="1">
      <c r="A349" s="522"/>
      <c r="B349" s="542"/>
      <c r="C349" s="542"/>
      <c r="D349" s="158"/>
      <c r="E349" s="58"/>
      <c r="F349" s="688"/>
      <c r="G349" s="58"/>
      <c r="H349" s="646">
        <f t="shared" si="6"/>
        <v>0</v>
      </c>
    </row>
    <row r="350" spans="1:8" hidden="1">
      <c r="A350" s="522"/>
      <c r="B350" s="542"/>
      <c r="C350" s="542"/>
      <c r="D350" s="158"/>
      <c r="E350" s="58"/>
      <c r="F350" s="688"/>
      <c r="G350" s="58"/>
      <c r="H350" s="646">
        <f t="shared" si="6"/>
        <v>0</v>
      </c>
    </row>
    <row r="351" spans="1:8" hidden="1">
      <c r="A351" s="522"/>
      <c r="B351" s="542"/>
      <c r="C351" s="542"/>
      <c r="D351" s="158"/>
      <c r="E351" s="58"/>
      <c r="F351" s="688"/>
      <c r="G351" s="58"/>
      <c r="H351" s="646">
        <f t="shared" si="6"/>
        <v>0</v>
      </c>
    </row>
    <row r="352" spans="1:8" hidden="1">
      <c r="A352" s="522"/>
      <c r="B352" s="542"/>
      <c r="C352" s="542"/>
      <c r="D352" s="158"/>
      <c r="E352" s="58"/>
      <c r="F352" s="688"/>
      <c r="G352" s="58"/>
      <c r="H352" s="646">
        <f t="shared" si="6"/>
        <v>0</v>
      </c>
    </row>
    <row r="353" spans="1:8" hidden="1">
      <c r="A353" s="522"/>
      <c r="B353" s="542"/>
      <c r="C353" s="542"/>
      <c r="D353" s="158"/>
      <c r="E353" s="58"/>
      <c r="F353" s="688"/>
      <c r="G353" s="58"/>
      <c r="H353" s="646">
        <f t="shared" ref="H353:H365" si="7">E353-G353</f>
        <v>0</v>
      </c>
    </row>
    <row r="354" spans="1:8" hidden="1">
      <c r="A354" s="522"/>
      <c r="B354" s="542"/>
      <c r="C354" s="542"/>
      <c r="D354" s="158"/>
      <c r="E354" s="58"/>
      <c r="F354" s="688"/>
      <c r="G354" s="58"/>
      <c r="H354" s="646">
        <f t="shared" si="7"/>
        <v>0</v>
      </c>
    </row>
    <row r="355" spans="1:8" hidden="1">
      <c r="A355" s="522"/>
      <c r="B355" s="542"/>
      <c r="C355" s="542"/>
      <c r="D355" s="158"/>
      <c r="E355" s="58"/>
      <c r="F355" s="688"/>
      <c r="G355" s="58"/>
      <c r="H355" s="646">
        <f t="shared" si="7"/>
        <v>0</v>
      </c>
    </row>
    <row r="356" spans="1:8" hidden="1">
      <c r="A356" s="522"/>
      <c r="B356" s="542"/>
      <c r="C356" s="542"/>
      <c r="D356" s="158"/>
      <c r="E356" s="58"/>
      <c r="F356" s="688"/>
      <c r="G356" s="58"/>
      <c r="H356" s="646">
        <f t="shared" si="7"/>
        <v>0</v>
      </c>
    </row>
    <row r="357" spans="1:8" hidden="1">
      <c r="A357" s="522"/>
      <c r="B357" s="542"/>
      <c r="C357" s="542"/>
      <c r="D357" s="158"/>
      <c r="E357" s="58"/>
      <c r="F357" s="688"/>
      <c r="G357" s="58"/>
      <c r="H357" s="646">
        <f t="shared" si="7"/>
        <v>0</v>
      </c>
    </row>
    <row r="358" spans="1:8" hidden="1">
      <c r="A358" s="522"/>
      <c r="B358" s="542"/>
      <c r="C358" s="542"/>
      <c r="D358" s="158"/>
      <c r="E358" s="58"/>
      <c r="F358" s="688"/>
      <c r="G358" s="58"/>
      <c r="H358" s="646">
        <f t="shared" si="7"/>
        <v>0</v>
      </c>
    </row>
    <row r="359" spans="1:8" hidden="1">
      <c r="A359" s="522"/>
      <c r="B359" s="542"/>
      <c r="C359" s="542"/>
      <c r="D359" s="158"/>
      <c r="E359" s="58"/>
      <c r="F359" s="688"/>
      <c r="G359" s="58"/>
      <c r="H359" s="646">
        <f t="shared" si="7"/>
        <v>0</v>
      </c>
    </row>
    <row r="360" spans="1:8" hidden="1">
      <c r="A360" s="522"/>
      <c r="B360" s="542"/>
      <c r="C360" s="542"/>
      <c r="D360" s="158"/>
      <c r="E360" s="58"/>
      <c r="F360" s="688"/>
      <c r="G360" s="58"/>
      <c r="H360" s="646">
        <f t="shared" si="7"/>
        <v>0</v>
      </c>
    </row>
    <row r="361" spans="1:8" hidden="1">
      <c r="A361" s="522"/>
      <c r="B361" s="542"/>
      <c r="C361" s="542"/>
      <c r="D361" s="440"/>
      <c r="E361" s="58"/>
      <c r="F361" s="688"/>
      <c r="G361" s="58"/>
      <c r="H361" s="646">
        <f t="shared" si="7"/>
        <v>0</v>
      </c>
    </row>
    <row r="362" spans="1:8" ht="15.75" hidden="1" customHeight="1">
      <c r="A362" s="522"/>
      <c r="B362" s="542"/>
      <c r="C362" s="542"/>
      <c r="D362" s="158"/>
      <c r="E362" s="58"/>
      <c r="F362" s="688"/>
      <c r="G362" s="58"/>
      <c r="H362" s="646">
        <f t="shared" si="7"/>
        <v>0</v>
      </c>
    </row>
    <row r="363" spans="1:8" ht="15.75" hidden="1" customHeight="1">
      <c r="A363" s="522"/>
      <c r="B363" s="542"/>
      <c r="C363" s="542"/>
      <c r="D363" s="158"/>
      <c r="E363" s="58"/>
      <c r="F363" s="688"/>
      <c r="G363" s="58"/>
      <c r="H363" s="646">
        <f t="shared" si="7"/>
        <v>0</v>
      </c>
    </row>
    <row r="364" spans="1:8" ht="15.75" hidden="1" customHeight="1">
      <c r="A364" s="522"/>
      <c r="B364" s="542"/>
      <c r="C364" s="542"/>
      <c r="D364" s="158"/>
      <c r="E364" s="58"/>
      <c r="F364" s="688"/>
      <c r="G364" s="58"/>
      <c r="H364" s="646">
        <f t="shared" si="7"/>
        <v>0</v>
      </c>
    </row>
    <row r="365" spans="1:8" ht="15.75" hidden="1" customHeight="1">
      <c r="A365" s="522"/>
      <c r="B365" s="542"/>
      <c r="C365" s="542"/>
      <c r="D365" s="158"/>
      <c r="E365" s="58"/>
      <c r="F365" s="688"/>
      <c r="G365" s="58"/>
      <c r="H365" s="608">
        <f t="shared" si="7"/>
        <v>0</v>
      </c>
    </row>
    <row r="366" spans="1:8" ht="15.75" hidden="1" customHeight="1">
      <c r="A366" s="522"/>
      <c r="B366" s="37"/>
      <c r="C366" s="37"/>
      <c r="D366" s="158" t="s">
        <v>615</v>
      </c>
      <c r="E366" s="58"/>
      <c r="F366" s="688"/>
      <c r="G366" s="58"/>
      <c r="H366" s="646"/>
    </row>
    <row r="367" spans="1:8" ht="15.75" hidden="1" customHeight="1">
      <c r="A367" s="522"/>
      <c r="B367" s="37"/>
      <c r="C367" s="37"/>
      <c r="D367" s="158" t="s">
        <v>614</v>
      </c>
      <c r="E367" s="58"/>
      <c r="F367" s="688"/>
      <c r="G367" s="58"/>
      <c r="H367" s="646"/>
    </row>
    <row r="368" spans="1:8" ht="15.75" hidden="1" customHeight="1">
      <c r="A368" s="522"/>
      <c r="B368" s="37"/>
      <c r="C368" s="37"/>
      <c r="D368" s="158" t="s">
        <v>607</v>
      </c>
      <c r="E368" s="58"/>
      <c r="F368" s="688"/>
      <c r="G368" s="58"/>
      <c r="H368" s="646"/>
    </row>
    <row r="369" spans="1:8" ht="18.75" hidden="1">
      <c r="A369" s="1962" t="e">
        <f>A300</f>
        <v>#REF!</v>
      </c>
      <c r="B369" s="1962"/>
      <c r="C369" s="1962"/>
      <c r="D369" s="1962"/>
      <c r="E369" s="1962"/>
      <c r="F369" s="1962"/>
    </row>
    <row r="370" spans="1:8" ht="31.5" hidden="1" thickBot="1">
      <c r="A370" s="526" t="s">
        <v>0</v>
      </c>
      <c r="B370" s="4" t="s">
        <v>1</v>
      </c>
      <c r="C370" s="4"/>
      <c r="D370" s="579" t="e">
        <f>D301</f>
        <v>#REF!</v>
      </c>
      <c r="E370" s="5" t="s">
        <v>2</v>
      </c>
      <c r="F370" s="689" t="s">
        <v>6</v>
      </c>
      <c r="G370" s="7" t="s">
        <v>7</v>
      </c>
      <c r="H370" s="4" t="s">
        <v>8</v>
      </c>
    </row>
    <row r="371" spans="1:8" ht="15.75" hidden="1" thickTop="1">
      <c r="A371" s="522"/>
      <c r="B371" s="542"/>
      <c r="C371" s="542"/>
      <c r="D371" s="158"/>
      <c r="E371" s="58"/>
      <c r="F371" s="688"/>
      <c r="G371" s="58"/>
      <c r="H371" s="646">
        <f t="shared" si="6"/>
        <v>0</v>
      </c>
    </row>
    <row r="372" spans="1:8" hidden="1">
      <c r="A372" s="522"/>
      <c r="B372" s="542"/>
      <c r="C372" s="542"/>
      <c r="D372" s="158"/>
      <c r="E372" s="58"/>
      <c r="F372" s="688"/>
      <c r="G372" s="58"/>
      <c r="H372" s="646">
        <f t="shared" si="6"/>
        <v>0</v>
      </c>
    </row>
    <row r="373" spans="1:8" hidden="1">
      <c r="A373" s="522"/>
      <c r="B373" s="542"/>
      <c r="C373" s="542"/>
      <c r="D373" s="158"/>
      <c r="E373" s="58"/>
      <c r="F373" s="688"/>
      <c r="G373" s="58"/>
      <c r="H373" s="608">
        <f t="shared" si="6"/>
        <v>0</v>
      </c>
    </row>
    <row r="374" spans="1:8" hidden="1">
      <c r="A374" s="522"/>
      <c r="B374" s="542"/>
      <c r="C374" s="542"/>
      <c r="D374" s="158"/>
      <c r="E374" s="58"/>
      <c r="F374" s="688"/>
      <c r="G374" s="58"/>
      <c r="H374" s="646">
        <f t="shared" si="6"/>
        <v>0</v>
      </c>
    </row>
    <row r="375" spans="1:8" hidden="1">
      <c r="A375" s="522"/>
      <c r="B375" s="542"/>
      <c r="C375" s="542"/>
      <c r="D375" s="158"/>
      <c r="E375" s="58"/>
      <c r="F375" s="688"/>
      <c r="G375" s="58"/>
      <c r="H375" s="646">
        <f t="shared" si="6"/>
        <v>0</v>
      </c>
    </row>
    <row r="376" spans="1:8" hidden="1">
      <c r="A376" s="522"/>
      <c r="B376" s="542"/>
      <c r="C376" s="542"/>
      <c r="D376" s="529"/>
      <c r="E376" s="530"/>
      <c r="F376" s="688"/>
      <c r="G376" s="530"/>
      <c r="H376" s="646">
        <f t="shared" si="6"/>
        <v>0</v>
      </c>
    </row>
    <row r="377" spans="1:8" hidden="1">
      <c r="A377" s="522"/>
      <c r="B377" s="542"/>
      <c r="C377" s="542"/>
      <c r="D377" s="158"/>
      <c r="E377" s="58"/>
      <c r="F377" s="688"/>
      <c r="G377" s="58"/>
      <c r="H377" s="646">
        <f t="shared" si="6"/>
        <v>0</v>
      </c>
    </row>
    <row r="378" spans="1:8" hidden="1">
      <c r="A378" s="522"/>
      <c r="B378" s="542"/>
      <c r="C378" s="542"/>
      <c r="D378" s="158"/>
      <c r="E378" s="58"/>
      <c r="F378" s="688"/>
      <c r="G378" s="58"/>
      <c r="H378" s="608">
        <f t="shared" si="6"/>
        <v>0</v>
      </c>
    </row>
    <row r="379" spans="1:8" hidden="1">
      <c r="A379" s="522"/>
      <c r="B379" s="542"/>
      <c r="C379" s="542"/>
      <c r="D379" s="158"/>
      <c r="E379" s="58"/>
      <c r="F379" s="688"/>
      <c r="G379" s="58"/>
      <c r="H379" s="608">
        <f t="shared" si="6"/>
        <v>0</v>
      </c>
    </row>
    <row r="380" spans="1:8" hidden="1">
      <c r="A380" s="522"/>
      <c r="B380" s="542"/>
      <c r="C380" s="542"/>
      <c r="D380" s="158"/>
      <c r="E380" s="58"/>
      <c r="F380" s="688"/>
      <c r="G380" s="58"/>
      <c r="H380" s="646">
        <f t="shared" si="6"/>
        <v>0</v>
      </c>
    </row>
    <row r="381" spans="1:8" hidden="1">
      <c r="A381" s="522"/>
      <c r="B381" s="542"/>
      <c r="C381" s="542"/>
      <c r="D381" s="529"/>
      <c r="E381" s="530"/>
      <c r="F381" s="688"/>
      <c r="G381" s="530"/>
      <c r="H381" s="646">
        <f t="shared" si="6"/>
        <v>0</v>
      </c>
    </row>
    <row r="382" spans="1:8" hidden="1">
      <c r="A382" s="522"/>
      <c r="B382" s="542"/>
      <c r="C382" s="542"/>
      <c r="D382" s="158"/>
      <c r="E382" s="58"/>
      <c r="F382" s="688"/>
      <c r="G382" s="58"/>
      <c r="H382" s="646">
        <f t="shared" si="6"/>
        <v>0</v>
      </c>
    </row>
    <row r="383" spans="1:8" hidden="1">
      <c r="A383" s="522"/>
      <c r="B383" s="542"/>
      <c r="C383" s="542"/>
      <c r="D383" s="158"/>
      <c r="E383" s="58"/>
      <c r="F383" s="688"/>
      <c r="G383" s="58"/>
      <c r="H383" s="646">
        <f t="shared" si="6"/>
        <v>0</v>
      </c>
    </row>
    <row r="384" spans="1:8" hidden="1">
      <c r="A384" s="522"/>
      <c r="B384" s="542"/>
      <c r="C384" s="542"/>
      <c r="D384" s="158"/>
      <c r="E384" s="58"/>
      <c r="F384" s="688"/>
      <c r="G384" s="58"/>
      <c r="H384" s="646">
        <f t="shared" si="6"/>
        <v>0</v>
      </c>
    </row>
    <row r="385" spans="1:8" hidden="1">
      <c r="A385" s="522"/>
      <c r="B385" s="542"/>
      <c r="C385" s="542"/>
      <c r="D385" s="158"/>
      <c r="E385" s="58"/>
      <c r="F385" s="688"/>
      <c r="G385" s="58"/>
      <c r="H385" s="646">
        <f t="shared" si="6"/>
        <v>0</v>
      </c>
    </row>
    <row r="386" spans="1:8" hidden="1">
      <c r="A386" s="522"/>
      <c r="B386" s="542"/>
      <c r="C386" s="542"/>
      <c r="D386" s="158"/>
      <c r="E386" s="58"/>
      <c r="F386" s="688"/>
      <c r="G386" s="58"/>
      <c r="H386" s="646">
        <f t="shared" si="6"/>
        <v>0</v>
      </c>
    </row>
    <row r="387" spans="1:8" hidden="1">
      <c r="A387" s="522"/>
      <c r="B387" s="542"/>
      <c r="C387" s="542"/>
      <c r="D387" s="158"/>
      <c r="E387" s="58"/>
      <c r="F387" s="688"/>
      <c r="G387" s="58"/>
      <c r="H387" s="646">
        <f t="shared" si="6"/>
        <v>0</v>
      </c>
    </row>
    <row r="388" spans="1:8" hidden="1">
      <c r="A388" s="522"/>
      <c r="B388" s="542"/>
      <c r="C388" s="542"/>
      <c r="D388" s="158"/>
      <c r="E388" s="58"/>
      <c r="F388" s="688"/>
      <c r="G388" s="58"/>
      <c r="H388" s="646">
        <f t="shared" si="6"/>
        <v>0</v>
      </c>
    </row>
    <row r="389" spans="1:8" hidden="1">
      <c r="A389" s="522"/>
      <c r="B389" s="542"/>
      <c r="C389" s="542"/>
      <c r="D389" s="158"/>
      <c r="E389" s="58"/>
      <c r="F389" s="688"/>
      <c r="G389" s="58"/>
      <c r="H389" s="646">
        <f t="shared" si="6"/>
        <v>0</v>
      </c>
    </row>
    <row r="390" spans="1:8" hidden="1">
      <c r="A390" s="522"/>
      <c r="B390" s="542"/>
      <c r="C390" s="542"/>
      <c r="D390" s="158"/>
      <c r="E390" s="58"/>
      <c r="F390" s="688"/>
      <c r="G390" s="58"/>
      <c r="H390" s="646">
        <f t="shared" si="6"/>
        <v>0</v>
      </c>
    </row>
    <row r="391" spans="1:8" hidden="1">
      <c r="A391" s="522"/>
      <c r="B391" s="542"/>
      <c r="C391" s="542"/>
      <c r="D391" s="158"/>
      <c r="E391" s="58"/>
      <c r="F391" s="688"/>
      <c r="G391" s="58"/>
      <c r="H391" s="646">
        <f t="shared" si="6"/>
        <v>0</v>
      </c>
    </row>
    <row r="392" spans="1:8" hidden="1">
      <c r="A392" s="522"/>
      <c r="B392" s="542"/>
      <c r="C392" s="542"/>
      <c r="D392" s="158"/>
      <c r="E392" s="58"/>
      <c r="F392" s="688"/>
      <c r="G392" s="58"/>
      <c r="H392" s="646">
        <f t="shared" si="6"/>
        <v>0</v>
      </c>
    </row>
    <row r="393" spans="1:8" hidden="1">
      <c r="A393" s="522"/>
      <c r="B393" s="542"/>
      <c r="C393" s="542"/>
      <c r="D393" s="158"/>
      <c r="E393" s="58"/>
      <c r="F393" s="688"/>
      <c r="G393" s="58"/>
      <c r="H393" s="646">
        <f t="shared" si="6"/>
        <v>0</v>
      </c>
    </row>
    <row r="394" spans="1:8" hidden="1">
      <c r="A394" s="522"/>
      <c r="B394" s="542"/>
      <c r="C394" s="542"/>
      <c r="D394" s="158"/>
      <c r="E394" s="58"/>
      <c r="F394" s="688"/>
      <c r="G394" s="58"/>
      <c r="H394" s="608">
        <f t="shared" si="6"/>
        <v>0</v>
      </c>
    </row>
    <row r="395" spans="1:8" hidden="1">
      <c r="A395" s="522"/>
      <c r="B395" s="542"/>
      <c r="C395" s="542"/>
      <c r="D395" s="158"/>
      <c r="E395" s="58"/>
      <c r="F395" s="688"/>
      <c r="G395" s="58"/>
      <c r="H395" s="608">
        <f t="shared" si="6"/>
        <v>0</v>
      </c>
    </row>
    <row r="396" spans="1:8" hidden="1">
      <c r="A396" s="522"/>
      <c r="B396" s="542"/>
      <c r="C396" s="542"/>
      <c r="D396" s="158"/>
      <c r="E396" s="58"/>
      <c r="F396" s="688"/>
      <c r="G396" s="58"/>
      <c r="H396" s="608">
        <f t="shared" si="6"/>
        <v>0</v>
      </c>
    </row>
    <row r="397" spans="1:8" hidden="1">
      <c r="A397" s="522"/>
      <c r="B397" s="542"/>
      <c r="C397" s="542"/>
      <c r="D397" s="158"/>
      <c r="E397" s="58"/>
      <c r="F397" s="688"/>
      <c r="G397" s="58"/>
      <c r="H397" s="608">
        <f t="shared" si="6"/>
        <v>0</v>
      </c>
    </row>
    <row r="398" spans="1:8" hidden="1">
      <c r="A398" s="522"/>
      <c r="B398" s="542"/>
      <c r="C398" s="542"/>
      <c r="D398" s="158"/>
      <c r="E398" s="58"/>
      <c r="F398" s="688"/>
      <c r="G398" s="58"/>
      <c r="H398" s="608">
        <f t="shared" si="6"/>
        <v>0</v>
      </c>
    </row>
    <row r="399" spans="1:8" hidden="1">
      <c r="A399" s="522"/>
      <c r="B399" s="542"/>
      <c r="C399" s="542"/>
      <c r="D399" s="158"/>
      <c r="E399" s="58"/>
      <c r="F399" s="688"/>
      <c r="G399" s="58"/>
      <c r="H399" s="608">
        <f t="shared" si="6"/>
        <v>0</v>
      </c>
    </row>
    <row r="400" spans="1:8" hidden="1">
      <c r="A400" s="522"/>
      <c r="B400" s="542"/>
      <c r="C400" s="542"/>
      <c r="D400" s="158"/>
      <c r="E400" s="58"/>
      <c r="F400" s="688"/>
      <c r="G400" s="58"/>
      <c r="H400" s="608">
        <f t="shared" si="6"/>
        <v>0</v>
      </c>
    </row>
    <row r="401" spans="1:8" hidden="1">
      <c r="A401" s="522"/>
      <c r="B401" s="542"/>
      <c r="C401" s="542"/>
      <c r="D401" s="158"/>
      <c r="E401" s="58"/>
      <c r="F401" s="688"/>
      <c r="G401" s="58"/>
      <c r="H401" s="608">
        <f t="shared" si="6"/>
        <v>0</v>
      </c>
    </row>
    <row r="402" spans="1:8" hidden="1">
      <c r="A402" s="522"/>
      <c r="B402" s="542"/>
      <c r="C402" s="542"/>
      <c r="D402" s="158"/>
      <c r="E402" s="58"/>
      <c r="F402" s="688"/>
      <c r="G402" s="58"/>
      <c r="H402" s="608">
        <f t="shared" si="6"/>
        <v>0</v>
      </c>
    </row>
    <row r="403" spans="1:8" hidden="1">
      <c r="A403" s="522"/>
      <c r="B403" s="542"/>
      <c r="C403" s="542"/>
      <c r="D403" s="158"/>
      <c r="E403" s="58"/>
      <c r="F403" s="688"/>
      <c r="G403" s="58"/>
      <c r="H403" s="608">
        <f t="shared" si="6"/>
        <v>0</v>
      </c>
    </row>
    <row r="404" spans="1:8" hidden="1">
      <c r="A404" s="522"/>
      <c r="B404" s="542"/>
      <c r="C404" s="542"/>
      <c r="D404" s="158"/>
      <c r="E404" s="58"/>
      <c r="F404" s="688"/>
      <c r="G404" s="58"/>
      <c r="H404" s="608">
        <f t="shared" si="6"/>
        <v>0</v>
      </c>
    </row>
    <row r="405" spans="1:8" hidden="1">
      <c r="A405" s="522"/>
      <c r="B405" s="542"/>
      <c r="C405" s="542"/>
      <c r="D405" s="158"/>
      <c r="E405" s="58"/>
      <c r="F405" s="688"/>
      <c r="G405" s="58"/>
      <c r="H405" s="608">
        <f t="shared" si="6"/>
        <v>0</v>
      </c>
    </row>
    <row r="406" spans="1:8" hidden="1">
      <c r="A406" s="522"/>
      <c r="B406" s="542"/>
      <c r="C406" s="542"/>
      <c r="D406" s="158"/>
      <c r="E406" s="58"/>
      <c r="F406" s="688"/>
      <c r="G406" s="58"/>
      <c r="H406" s="608">
        <f t="shared" si="6"/>
        <v>0</v>
      </c>
    </row>
    <row r="407" spans="1:8" hidden="1">
      <c r="A407" s="522"/>
      <c r="B407" s="542"/>
      <c r="C407" s="542"/>
      <c r="D407" s="158"/>
      <c r="E407" s="58"/>
      <c r="F407" s="688"/>
      <c r="G407" s="58"/>
      <c r="H407" s="608">
        <f t="shared" si="6"/>
        <v>0</v>
      </c>
    </row>
    <row r="408" spans="1:8" hidden="1">
      <c r="A408" s="522"/>
      <c r="B408" s="542"/>
      <c r="C408" s="542"/>
      <c r="D408" s="158"/>
      <c r="E408" s="58"/>
      <c r="F408" s="688"/>
      <c r="G408" s="58"/>
      <c r="H408" s="608">
        <f t="shared" si="6"/>
        <v>0</v>
      </c>
    </row>
    <row r="409" spans="1:8" hidden="1">
      <c r="A409" s="522"/>
      <c r="B409" s="542"/>
      <c r="C409" s="542"/>
      <c r="D409" s="158"/>
      <c r="E409" s="58"/>
      <c r="F409" s="688"/>
      <c r="G409" s="58"/>
      <c r="H409" s="608">
        <f t="shared" si="6"/>
        <v>0</v>
      </c>
    </row>
    <row r="410" spans="1:8" hidden="1">
      <c r="A410" s="522"/>
      <c r="B410" s="542"/>
      <c r="C410" s="542"/>
      <c r="D410" s="158"/>
      <c r="E410" s="58"/>
      <c r="F410" s="688"/>
      <c r="G410" s="58"/>
      <c r="H410" s="608">
        <f t="shared" si="6"/>
        <v>0</v>
      </c>
    </row>
    <row r="411" spans="1:8" hidden="1">
      <c r="A411" s="522"/>
      <c r="B411" s="542"/>
      <c r="C411" s="542"/>
      <c r="D411" s="158"/>
      <c r="E411" s="58"/>
      <c r="F411" s="688"/>
      <c r="G411" s="58"/>
      <c r="H411" s="608">
        <f t="shared" si="6"/>
        <v>0</v>
      </c>
    </row>
    <row r="412" spans="1:8" hidden="1">
      <c r="A412" s="522"/>
      <c r="B412" s="542"/>
      <c r="C412" s="542"/>
      <c r="D412" s="158"/>
      <c r="E412" s="58"/>
      <c r="F412" s="688"/>
      <c r="G412" s="58"/>
      <c r="H412" s="608">
        <f t="shared" si="6"/>
        <v>0</v>
      </c>
    </row>
    <row r="413" spans="1:8" hidden="1">
      <c r="A413" s="522"/>
      <c r="B413" s="542"/>
      <c r="C413" s="542"/>
      <c r="D413" s="158"/>
      <c r="E413" s="58"/>
      <c r="F413" s="688"/>
      <c r="G413" s="58"/>
      <c r="H413" s="608">
        <f t="shared" si="6"/>
        <v>0</v>
      </c>
    </row>
    <row r="414" spans="1:8" hidden="1">
      <c r="A414" s="522"/>
      <c r="B414" s="542"/>
      <c r="C414" s="542"/>
      <c r="D414" s="158"/>
      <c r="E414" s="58"/>
      <c r="F414" s="688"/>
      <c r="G414" s="58"/>
      <c r="H414" s="608">
        <f t="shared" si="6"/>
        <v>0</v>
      </c>
    </row>
    <row r="415" spans="1:8" hidden="1">
      <c r="A415" s="522"/>
      <c r="B415" s="542"/>
      <c r="C415" s="542"/>
      <c r="D415" s="158"/>
      <c r="E415" s="58"/>
      <c r="F415" s="688"/>
      <c r="G415" s="58"/>
      <c r="H415" s="646">
        <f t="shared" si="6"/>
        <v>0</v>
      </c>
    </row>
    <row r="416" spans="1:8" hidden="1">
      <c r="A416" s="522"/>
      <c r="B416" s="542"/>
      <c r="C416" s="542"/>
      <c r="D416" s="158"/>
      <c r="E416" s="58"/>
      <c r="F416" s="688"/>
      <c r="G416" s="58"/>
      <c r="H416" s="646">
        <f t="shared" si="6"/>
        <v>0</v>
      </c>
    </row>
    <row r="417" spans="1:8" hidden="1">
      <c r="A417" s="522"/>
      <c r="B417" s="542"/>
      <c r="C417" s="542"/>
      <c r="D417" s="158"/>
      <c r="E417" s="58"/>
      <c r="F417" s="688"/>
      <c r="G417" s="58"/>
      <c r="H417" s="646">
        <f t="shared" si="6"/>
        <v>0</v>
      </c>
    </row>
    <row r="418" spans="1:8" hidden="1">
      <c r="A418" s="522"/>
      <c r="B418" s="542"/>
      <c r="C418" s="542"/>
      <c r="D418" s="158"/>
      <c r="E418" s="58"/>
      <c r="F418" s="688"/>
      <c r="G418" s="58"/>
      <c r="H418" s="646">
        <f t="shared" si="6"/>
        <v>0</v>
      </c>
    </row>
    <row r="419" spans="1:8" hidden="1">
      <c r="A419" s="522"/>
      <c r="B419" s="542"/>
      <c r="C419" s="542"/>
      <c r="D419" s="158"/>
      <c r="E419" s="58"/>
      <c r="F419" s="688"/>
      <c r="G419" s="58"/>
      <c r="H419" s="646">
        <f t="shared" si="6"/>
        <v>0</v>
      </c>
    </row>
    <row r="420" spans="1:8" hidden="1">
      <c r="A420" s="522"/>
      <c r="B420" s="542"/>
      <c r="C420" s="542"/>
      <c r="D420" s="158"/>
      <c r="E420" s="58"/>
      <c r="F420" s="688"/>
      <c r="G420" s="58"/>
      <c r="H420" s="646">
        <f t="shared" si="6"/>
        <v>0</v>
      </c>
    </row>
    <row r="421" spans="1:8" hidden="1">
      <c r="A421" s="522"/>
      <c r="B421" s="542"/>
      <c r="C421" s="542"/>
      <c r="D421" s="158"/>
      <c r="E421" s="58"/>
      <c r="F421" s="688"/>
      <c r="G421" s="58"/>
      <c r="H421" s="646">
        <f t="shared" si="6"/>
        <v>0</v>
      </c>
    </row>
    <row r="422" spans="1:8" hidden="1">
      <c r="A422" s="522"/>
      <c r="B422" s="542"/>
      <c r="C422" s="542"/>
      <c r="D422" s="158"/>
      <c r="E422" s="58"/>
      <c r="F422" s="688"/>
      <c r="G422" s="58"/>
      <c r="H422" s="646">
        <f t="shared" si="6"/>
        <v>0</v>
      </c>
    </row>
    <row r="423" spans="1:8" hidden="1">
      <c r="A423" s="522"/>
      <c r="B423" s="542"/>
      <c r="C423" s="542"/>
      <c r="D423" s="158"/>
      <c r="E423" s="58"/>
      <c r="F423" s="688"/>
      <c r="G423" s="58"/>
      <c r="H423" s="646">
        <f t="shared" si="6"/>
        <v>0</v>
      </c>
    </row>
    <row r="424" spans="1:8" hidden="1">
      <c r="A424" s="522"/>
      <c r="B424" s="542"/>
      <c r="C424" s="542"/>
      <c r="D424" s="158"/>
      <c r="E424" s="58"/>
      <c r="F424" s="688"/>
      <c r="G424" s="58"/>
      <c r="H424" s="646">
        <f t="shared" si="6"/>
        <v>0</v>
      </c>
    </row>
    <row r="425" spans="1:8" hidden="1">
      <c r="A425" s="522"/>
      <c r="B425" s="542"/>
      <c r="C425" s="542"/>
      <c r="D425" s="158"/>
      <c r="E425" s="58"/>
      <c r="F425" s="688"/>
      <c r="G425" s="58"/>
      <c r="H425" s="646">
        <f t="shared" si="6"/>
        <v>0</v>
      </c>
    </row>
    <row r="426" spans="1:8" hidden="1">
      <c r="A426" s="522"/>
      <c r="B426" s="542"/>
      <c r="C426" s="542"/>
      <c r="D426" s="158"/>
      <c r="E426" s="58"/>
      <c r="F426" s="688"/>
      <c r="G426" s="58"/>
      <c r="H426" s="646">
        <f t="shared" si="6"/>
        <v>0</v>
      </c>
    </row>
    <row r="427" spans="1:8" hidden="1">
      <c r="A427" s="522"/>
      <c r="B427" s="542"/>
      <c r="C427" s="542"/>
      <c r="D427" s="158"/>
      <c r="E427" s="58"/>
      <c r="F427" s="688"/>
      <c r="G427" s="58"/>
      <c r="H427" s="646">
        <f t="shared" si="6"/>
        <v>0</v>
      </c>
    </row>
    <row r="428" spans="1:8" hidden="1">
      <c r="A428" s="522"/>
      <c r="B428" s="542"/>
      <c r="C428" s="542"/>
      <c r="D428" s="158"/>
      <c r="E428" s="58"/>
      <c r="F428" s="688"/>
      <c r="G428" s="58"/>
      <c r="H428" s="646">
        <f t="shared" si="6"/>
        <v>0</v>
      </c>
    </row>
    <row r="429" spans="1:8" hidden="1">
      <c r="A429" s="522"/>
      <c r="B429" s="542"/>
      <c r="C429" s="542"/>
      <c r="D429" s="158"/>
      <c r="E429" s="58"/>
      <c r="F429" s="688"/>
      <c r="G429" s="58"/>
      <c r="H429" s="646">
        <f t="shared" si="6"/>
        <v>0</v>
      </c>
    </row>
    <row r="430" spans="1:8" hidden="1">
      <c r="A430" s="522"/>
      <c r="B430" s="542"/>
      <c r="C430" s="542"/>
      <c r="D430" s="158"/>
      <c r="E430" s="58"/>
      <c r="F430" s="688"/>
      <c r="G430" s="58"/>
      <c r="H430" s="646">
        <f t="shared" si="6"/>
        <v>0</v>
      </c>
    </row>
    <row r="431" spans="1:8" hidden="1">
      <c r="A431" s="522"/>
      <c r="B431" s="542"/>
      <c r="C431" s="542"/>
      <c r="D431" s="158"/>
      <c r="E431" s="58"/>
      <c r="F431" s="688"/>
      <c r="G431" s="58"/>
      <c r="H431" s="646">
        <f t="shared" si="6"/>
        <v>0</v>
      </c>
    </row>
    <row r="432" spans="1:8" hidden="1">
      <c r="A432" s="522"/>
      <c r="B432" s="542"/>
      <c r="C432" s="542"/>
      <c r="D432" s="158"/>
      <c r="E432" s="58"/>
      <c r="F432" s="688"/>
      <c r="G432" s="58"/>
      <c r="H432" s="646">
        <f t="shared" si="6"/>
        <v>0</v>
      </c>
    </row>
    <row r="433" spans="1:8" hidden="1">
      <c r="A433" s="522"/>
      <c r="B433" s="542"/>
      <c r="C433" s="542"/>
      <c r="D433" s="158"/>
      <c r="E433" s="58"/>
      <c r="F433" s="688"/>
      <c r="G433" s="58"/>
      <c r="H433" s="646">
        <f t="shared" si="6"/>
        <v>0</v>
      </c>
    </row>
    <row r="434" spans="1:8" hidden="1">
      <c r="A434" s="522"/>
      <c r="B434" s="542"/>
      <c r="C434" s="542"/>
      <c r="D434" s="158"/>
      <c r="E434" s="58"/>
      <c r="F434" s="688"/>
      <c r="G434" s="58"/>
      <c r="H434" s="646">
        <f t="shared" si="6"/>
        <v>0</v>
      </c>
    </row>
    <row r="435" spans="1:8" hidden="1">
      <c r="A435" s="522"/>
      <c r="B435" s="525"/>
      <c r="C435" s="525"/>
      <c r="D435" s="158" t="s">
        <v>607</v>
      </c>
      <c r="E435" s="58"/>
      <c r="F435" s="688"/>
      <c r="G435" s="58"/>
      <c r="H435" s="646"/>
    </row>
    <row r="436" spans="1:8" hidden="1">
      <c r="A436" s="522"/>
      <c r="B436" s="525"/>
      <c r="C436" s="525"/>
      <c r="D436" s="158" t="s">
        <v>614</v>
      </c>
      <c r="E436" s="58"/>
      <c r="F436" s="688"/>
      <c r="G436" s="58"/>
      <c r="H436" s="646"/>
    </row>
    <row r="437" spans="1:8" hidden="1">
      <c r="A437" s="522"/>
      <c r="B437" s="525"/>
      <c r="C437" s="525"/>
      <c r="D437" s="158" t="s">
        <v>615</v>
      </c>
      <c r="E437" s="58"/>
      <c r="F437" s="688"/>
      <c r="G437" s="58"/>
      <c r="H437" s="646"/>
    </row>
    <row r="438" spans="1:8" ht="18.75" hidden="1">
      <c r="A438" s="1962" t="e">
        <f>A369</f>
        <v>#REF!</v>
      </c>
      <c r="B438" s="1962"/>
      <c r="C438" s="1962"/>
      <c r="D438" s="1962"/>
      <c r="E438" s="1962"/>
      <c r="F438" s="1962"/>
    </row>
    <row r="439" spans="1:8" ht="31.5" hidden="1" thickBot="1">
      <c r="A439" s="526" t="s">
        <v>0</v>
      </c>
      <c r="B439" s="4" t="s">
        <v>1</v>
      </c>
      <c r="C439" s="4"/>
      <c r="D439" s="579" t="e">
        <f>D370</f>
        <v>#REF!</v>
      </c>
      <c r="E439" s="5" t="s">
        <v>2</v>
      </c>
      <c r="F439" s="689" t="s">
        <v>6</v>
      </c>
      <c r="G439" s="7" t="s">
        <v>7</v>
      </c>
      <c r="H439" s="4" t="s">
        <v>8</v>
      </c>
    </row>
    <row r="440" spans="1:8" ht="15.75" hidden="1" thickTop="1">
      <c r="A440" s="522"/>
      <c r="B440" s="542"/>
      <c r="C440" s="542"/>
      <c r="D440" s="158"/>
      <c r="E440" s="58"/>
      <c r="F440" s="688"/>
      <c r="G440" s="58"/>
      <c r="H440" s="646">
        <f t="shared" si="6"/>
        <v>0</v>
      </c>
    </row>
    <row r="441" spans="1:8" hidden="1">
      <c r="A441" s="522"/>
      <c r="B441" s="542"/>
      <c r="C441" s="542"/>
      <c r="D441" s="158"/>
      <c r="E441" s="58"/>
      <c r="F441" s="688"/>
      <c r="G441" s="58"/>
      <c r="H441" s="646">
        <f t="shared" si="6"/>
        <v>0</v>
      </c>
    </row>
    <row r="442" spans="1:8" hidden="1">
      <c r="A442" s="522"/>
      <c r="B442" s="542"/>
      <c r="C442" s="542"/>
      <c r="D442" s="158"/>
      <c r="E442" s="58"/>
      <c r="F442" s="688"/>
      <c r="G442" s="58"/>
      <c r="H442" s="646">
        <f t="shared" si="6"/>
        <v>0</v>
      </c>
    </row>
    <row r="443" spans="1:8" hidden="1">
      <c r="A443" s="522"/>
      <c r="B443" s="542"/>
      <c r="C443" s="542"/>
      <c r="D443" s="158"/>
      <c r="E443" s="58"/>
      <c r="F443" s="688"/>
      <c r="G443" s="58"/>
      <c r="H443" s="646">
        <f t="shared" si="6"/>
        <v>0</v>
      </c>
    </row>
    <row r="444" spans="1:8" hidden="1">
      <c r="A444" s="522"/>
      <c r="B444" s="542"/>
      <c r="C444" s="542"/>
      <c r="D444" s="158"/>
      <c r="E444" s="58"/>
      <c r="F444" s="688"/>
      <c r="G444" s="58"/>
      <c r="H444" s="646">
        <f t="shared" si="6"/>
        <v>0</v>
      </c>
    </row>
    <row r="445" spans="1:8" hidden="1">
      <c r="A445" s="522"/>
      <c r="B445" s="542"/>
      <c r="C445" s="542"/>
      <c r="D445" s="158"/>
      <c r="E445" s="58"/>
      <c r="F445" s="688"/>
      <c r="G445" s="58"/>
      <c r="H445" s="646">
        <f t="shared" si="6"/>
        <v>0</v>
      </c>
    </row>
    <row r="446" spans="1:8" hidden="1">
      <c r="A446" s="522"/>
      <c r="B446" s="542"/>
      <c r="C446" s="542"/>
      <c r="D446" s="158"/>
      <c r="E446" s="58"/>
      <c r="F446" s="688"/>
      <c r="G446" s="58"/>
      <c r="H446" s="646">
        <f t="shared" si="6"/>
        <v>0</v>
      </c>
    </row>
    <row r="447" spans="1:8" hidden="1">
      <c r="A447" s="522"/>
      <c r="B447" s="542"/>
      <c r="C447" s="542"/>
      <c r="D447" s="158"/>
      <c r="E447" s="58"/>
      <c r="F447" s="688"/>
      <c r="G447" s="58"/>
      <c r="H447" s="646">
        <f t="shared" si="6"/>
        <v>0</v>
      </c>
    </row>
    <row r="448" spans="1:8" hidden="1">
      <c r="A448" s="522"/>
      <c r="B448" s="542"/>
      <c r="C448" s="542"/>
      <c r="D448" s="158"/>
      <c r="E448" s="58"/>
      <c r="F448" s="688"/>
      <c r="G448" s="58"/>
      <c r="H448" s="646">
        <f t="shared" si="6"/>
        <v>0</v>
      </c>
    </row>
    <row r="449" spans="1:8" hidden="1">
      <c r="A449" s="522"/>
      <c r="B449" s="542"/>
      <c r="C449" s="542"/>
      <c r="D449" s="158"/>
      <c r="E449" s="58"/>
      <c r="F449" s="688"/>
      <c r="G449" s="58"/>
      <c r="H449" s="646">
        <f t="shared" si="6"/>
        <v>0</v>
      </c>
    </row>
    <row r="450" spans="1:8" hidden="1">
      <c r="A450" s="522"/>
      <c r="B450" s="542"/>
      <c r="C450" s="542"/>
      <c r="D450" s="158"/>
      <c r="E450" s="58"/>
      <c r="F450" s="688"/>
      <c r="G450" s="58"/>
      <c r="H450" s="646">
        <f t="shared" si="6"/>
        <v>0</v>
      </c>
    </row>
    <row r="451" spans="1:8" hidden="1">
      <c r="A451" s="522"/>
      <c r="B451" s="542"/>
      <c r="C451" s="542"/>
      <c r="D451" s="523"/>
      <c r="E451" s="524"/>
      <c r="F451" s="688"/>
      <c r="G451" s="58"/>
      <c r="H451" s="646">
        <f t="shared" si="6"/>
        <v>0</v>
      </c>
    </row>
    <row r="452" spans="1:8" hidden="1">
      <c r="A452" s="522"/>
      <c r="B452" s="542"/>
      <c r="C452" s="542"/>
      <c r="D452" s="158"/>
      <c r="E452" s="58"/>
      <c r="F452" s="688"/>
      <c r="G452" s="58"/>
      <c r="H452" s="646">
        <f t="shared" si="6"/>
        <v>0</v>
      </c>
    </row>
    <row r="453" spans="1:8" hidden="1">
      <c r="A453" s="522"/>
      <c r="B453" s="542"/>
      <c r="C453" s="542"/>
      <c r="D453" s="158"/>
      <c r="E453" s="58"/>
      <c r="F453" s="688"/>
      <c r="G453" s="58"/>
      <c r="H453" s="646">
        <f t="shared" si="6"/>
        <v>0</v>
      </c>
    </row>
    <row r="454" spans="1:8" hidden="1">
      <c r="A454" s="522"/>
      <c r="B454" s="542"/>
      <c r="C454" s="542"/>
      <c r="D454" s="158"/>
      <c r="E454" s="58"/>
      <c r="F454" s="688"/>
      <c r="G454" s="58"/>
      <c r="H454" s="646">
        <f t="shared" si="6"/>
        <v>0</v>
      </c>
    </row>
    <row r="455" spans="1:8" hidden="1">
      <c r="A455" s="522"/>
      <c r="B455" s="542"/>
      <c r="C455" s="542"/>
      <c r="D455" s="158"/>
      <c r="E455" s="58"/>
      <c r="F455" s="688"/>
      <c r="G455" s="58"/>
      <c r="H455" s="646">
        <f t="shared" si="6"/>
        <v>0</v>
      </c>
    </row>
    <row r="456" spans="1:8" hidden="1">
      <c r="A456" s="522"/>
      <c r="B456" s="542"/>
      <c r="C456" s="542"/>
      <c r="D456" s="158"/>
      <c r="E456" s="58"/>
      <c r="F456" s="688"/>
      <c r="G456" s="58"/>
      <c r="H456" s="646">
        <f t="shared" si="6"/>
        <v>0</v>
      </c>
    </row>
    <row r="457" spans="1:8" hidden="1">
      <c r="A457" s="522"/>
      <c r="B457" s="542"/>
      <c r="C457" s="542"/>
      <c r="D457" s="158"/>
      <c r="E457" s="58"/>
      <c r="F457" s="688"/>
      <c r="G457" s="58"/>
      <c r="H457" s="646">
        <f t="shared" si="6"/>
        <v>0</v>
      </c>
    </row>
    <row r="458" spans="1:8" hidden="1">
      <c r="A458" s="522"/>
      <c r="B458" s="542"/>
      <c r="C458" s="542"/>
      <c r="D458" s="158"/>
      <c r="E458" s="58"/>
      <c r="F458" s="688"/>
      <c r="G458" s="58"/>
      <c r="H458" s="646">
        <f t="shared" si="6"/>
        <v>0</v>
      </c>
    </row>
    <row r="459" spans="1:8" hidden="1">
      <c r="A459" s="522"/>
      <c r="B459" s="542"/>
      <c r="C459" s="542"/>
      <c r="D459" s="158"/>
      <c r="E459" s="58"/>
      <c r="F459" s="688"/>
      <c r="G459" s="58"/>
      <c r="H459" s="646">
        <f t="shared" si="6"/>
        <v>0</v>
      </c>
    </row>
    <row r="460" spans="1:8" hidden="1">
      <c r="A460" s="522"/>
      <c r="B460" s="542"/>
      <c r="C460" s="542"/>
      <c r="D460" s="158"/>
      <c r="E460" s="58"/>
      <c r="F460" s="688"/>
      <c r="G460" s="58"/>
      <c r="H460" s="646">
        <f t="shared" si="6"/>
        <v>0</v>
      </c>
    </row>
    <row r="461" spans="1:8" hidden="1">
      <c r="A461" s="522"/>
      <c r="B461" s="542"/>
      <c r="C461" s="542"/>
      <c r="D461" s="158"/>
      <c r="E461" s="58"/>
      <c r="F461" s="688"/>
      <c r="G461" s="58"/>
      <c r="H461" s="646">
        <f t="shared" si="6"/>
        <v>0</v>
      </c>
    </row>
    <row r="462" spans="1:8" hidden="1">
      <c r="A462" s="522"/>
      <c r="B462" s="542"/>
      <c r="C462" s="542"/>
      <c r="D462" s="158"/>
      <c r="E462" s="58"/>
      <c r="F462" s="688"/>
      <c r="G462" s="58"/>
      <c r="H462" s="646">
        <f t="shared" si="6"/>
        <v>0</v>
      </c>
    </row>
    <row r="463" spans="1:8" hidden="1">
      <c r="A463" s="522"/>
      <c r="B463" s="542"/>
      <c r="C463" s="542"/>
      <c r="D463" s="158"/>
      <c r="E463" s="58"/>
      <c r="F463" s="688"/>
      <c r="G463" s="58"/>
      <c r="H463" s="646">
        <f t="shared" si="6"/>
        <v>0</v>
      </c>
    </row>
    <row r="464" spans="1:8" hidden="1">
      <c r="A464" s="522"/>
      <c r="B464" s="542"/>
      <c r="C464" s="542"/>
      <c r="D464" s="158"/>
      <c r="E464" s="58"/>
      <c r="F464" s="688"/>
      <c r="G464" s="58"/>
      <c r="H464" s="646">
        <f t="shared" si="6"/>
        <v>0</v>
      </c>
    </row>
    <row r="465" spans="1:8" hidden="1">
      <c r="A465" s="522"/>
      <c r="B465" s="542"/>
      <c r="C465" s="542"/>
      <c r="D465" s="158"/>
      <c r="E465" s="58"/>
      <c r="F465" s="688"/>
      <c r="G465" s="58"/>
      <c r="H465" s="646">
        <f t="shared" si="6"/>
        <v>0</v>
      </c>
    </row>
    <row r="466" spans="1:8" hidden="1">
      <c r="A466" s="522"/>
      <c r="B466" s="542"/>
      <c r="C466" s="542"/>
      <c r="D466" s="158"/>
      <c r="E466" s="58"/>
      <c r="F466" s="688"/>
      <c r="G466" s="58"/>
      <c r="H466" s="646">
        <f t="shared" si="6"/>
        <v>0</v>
      </c>
    </row>
    <row r="467" spans="1:8" hidden="1">
      <c r="A467" s="522"/>
      <c r="B467" s="542"/>
      <c r="C467" s="542"/>
      <c r="D467" s="158"/>
      <c r="E467" s="58"/>
      <c r="F467" s="688"/>
      <c r="G467" s="58"/>
      <c r="H467" s="646">
        <f t="shared" si="6"/>
        <v>0</v>
      </c>
    </row>
    <row r="468" spans="1:8" hidden="1">
      <c r="A468" s="522"/>
      <c r="B468" s="542"/>
      <c r="C468" s="542"/>
      <c r="D468" s="158"/>
      <c r="E468" s="58"/>
      <c r="F468" s="688"/>
      <c r="G468" s="58"/>
      <c r="H468" s="646">
        <f t="shared" si="6"/>
        <v>0</v>
      </c>
    </row>
    <row r="469" spans="1:8" hidden="1">
      <c r="A469" s="522"/>
      <c r="B469" s="542"/>
      <c r="C469" s="542"/>
      <c r="D469" s="158"/>
      <c r="E469" s="58"/>
      <c r="F469" s="688"/>
      <c r="G469" s="58"/>
      <c r="H469" s="646">
        <f t="shared" si="6"/>
        <v>0</v>
      </c>
    </row>
    <row r="470" spans="1:8" hidden="1">
      <c r="A470" s="522"/>
      <c r="B470" s="542"/>
      <c r="C470" s="542"/>
      <c r="D470" s="158"/>
      <c r="E470" s="58"/>
      <c r="F470" s="688"/>
      <c r="G470" s="58"/>
      <c r="H470" s="646">
        <f t="shared" si="6"/>
        <v>0</v>
      </c>
    </row>
    <row r="471" spans="1:8" hidden="1">
      <c r="A471" s="522"/>
      <c r="B471" s="542"/>
      <c r="C471" s="542"/>
      <c r="D471" s="158"/>
      <c r="E471" s="58"/>
      <c r="F471" s="688"/>
      <c r="G471" s="58"/>
      <c r="H471" s="646">
        <f t="shared" si="6"/>
        <v>0</v>
      </c>
    </row>
    <row r="472" spans="1:8" hidden="1">
      <c r="A472" s="522"/>
      <c r="B472" s="542"/>
      <c r="C472" s="542"/>
      <c r="D472" s="158"/>
      <c r="E472" s="58"/>
      <c r="F472" s="688"/>
      <c r="G472" s="58"/>
      <c r="H472" s="646">
        <f t="shared" si="6"/>
        <v>0</v>
      </c>
    </row>
    <row r="473" spans="1:8" hidden="1">
      <c r="A473" s="522"/>
      <c r="B473" s="542"/>
      <c r="C473" s="542"/>
      <c r="D473" s="158"/>
      <c r="E473" s="58"/>
      <c r="F473" s="688"/>
      <c r="G473" s="58"/>
      <c r="H473" s="646">
        <f t="shared" si="6"/>
        <v>0</v>
      </c>
    </row>
    <row r="474" spans="1:8" hidden="1">
      <c r="A474" s="522"/>
      <c r="B474" s="542"/>
      <c r="C474" s="542"/>
      <c r="D474" s="158"/>
      <c r="E474" s="58"/>
      <c r="F474" s="688"/>
      <c r="G474" s="58"/>
      <c r="H474" s="646">
        <f t="shared" si="6"/>
        <v>0</v>
      </c>
    </row>
    <row r="475" spans="1:8" hidden="1">
      <c r="A475" s="522"/>
      <c r="B475" s="542"/>
      <c r="C475" s="542"/>
      <c r="D475" s="158"/>
      <c r="E475" s="58"/>
      <c r="F475" s="688"/>
      <c r="G475" s="58"/>
      <c r="H475" s="646">
        <f t="shared" si="6"/>
        <v>0</v>
      </c>
    </row>
    <row r="476" spans="1:8" hidden="1">
      <c r="A476" s="522"/>
      <c r="B476" s="542"/>
      <c r="C476" s="542"/>
      <c r="D476" s="158"/>
      <c r="E476" s="58"/>
      <c r="F476" s="688"/>
      <c r="G476" s="58"/>
      <c r="H476" s="646">
        <f t="shared" si="6"/>
        <v>0</v>
      </c>
    </row>
    <row r="477" spans="1:8" hidden="1">
      <c r="A477" s="522"/>
      <c r="B477" s="542"/>
      <c r="C477" s="542"/>
      <c r="D477" s="158"/>
      <c r="E477" s="58"/>
      <c r="F477" s="688"/>
      <c r="G477" s="58"/>
      <c r="H477" s="646">
        <f t="shared" si="6"/>
        <v>0</v>
      </c>
    </row>
    <row r="478" spans="1:8" hidden="1">
      <c r="A478" s="522"/>
      <c r="B478" s="542"/>
      <c r="C478" s="542"/>
      <c r="D478" s="523"/>
      <c r="E478" s="524"/>
      <c r="F478" s="688"/>
      <c r="G478" s="524"/>
      <c r="H478" s="646">
        <f t="shared" si="6"/>
        <v>0</v>
      </c>
    </row>
    <row r="479" spans="1:8" hidden="1">
      <c r="A479" s="522"/>
      <c r="B479" s="542"/>
      <c r="C479" s="542"/>
      <c r="D479" s="158"/>
      <c r="E479" s="58"/>
      <c r="F479" s="688"/>
      <c r="G479" s="58"/>
      <c r="H479" s="646">
        <f t="shared" si="6"/>
        <v>0</v>
      </c>
    </row>
    <row r="480" spans="1:8" hidden="1">
      <c r="A480" s="522"/>
      <c r="B480" s="542"/>
      <c r="C480" s="542"/>
      <c r="D480" s="158"/>
      <c r="E480" s="58"/>
      <c r="F480" s="688"/>
      <c r="G480" s="58"/>
      <c r="H480" s="646">
        <f t="shared" si="6"/>
        <v>0</v>
      </c>
    </row>
    <row r="481" spans="1:8" hidden="1">
      <c r="A481" s="522"/>
      <c r="B481" s="542"/>
      <c r="C481" s="542"/>
      <c r="D481" s="158"/>
      <c r="E481" s="58"/>
      <c r="F481" s="688"/>
      <c r="G481" s="58"/>
      <c r="H481" s="646">
        <f t="shared" si="6"/>
        <v>0</v>
      </c>
    </row>
    <row r="482" spans="1:8" hidden="1">
      <c r="A482" s="522"/>
      <c r="B482" s="542"/>
      <c r="C482" s="542"/>
      <c r="D482" s="158"/>
      <c r="E482" s="58"/>
      <c r="F482" s="688"/>
      <c r="G482" s="58"/>
      <c r="H482" s="646">
        <f t="shared" si="6"/>
        <v>0</v>
      </c>
    </row>
    <row r="483" spans="1:8" hidden="1">
      <c r="A483" s="522"/>
      <c r="B483" s="542"/>
      <c r="C483" s="542"/>
      <c r="D483" s="158"/>
      <c r="E483" s="58"/>
      <c r="F483" s="688"/>
      <c r="G483" s="58"/>
      <c r="H483" s="646">
        <f t="shared" si="6"/>
        <v>0</v>
      </c>
    </row>
    <row r="484" spans="1:8" hidden="1">
      <c r="A484" s="522"/>
      <c r="B484" s="542"/>
      <c r="C484" s="542"/>
      <c r="D484" s="158"/>
      <c r="E484" s="58"/>
      <c r="F484" s="688"/>
      <c r="G484" s="58"/>
      <c r="H484" s="646">
        <f t="shared" si="6"/>
        <v>0</v>
      </c>
    </row>
    <row r="485" spans="1:8" hidden="1">
      <c r="A485" s="522"/>
      <c r="B485" s="542"/>
      <c r="C485" s="542"/>
      <c r="D485" s="158"/>
      <c r="E485" s="58"/>
      <c r="F485" s="688"/>
      <c r="G485" s="58"/>
      <c r="H485" s="608">
        <f t="shared" si="6"/>
        <v>0</v>
      </c>
    </row>
    <row r="486" spans="1:8" hidden="1">
      <c r="A486" s="522"/>
      <c r="B486" s="542"/>
      <c r="C486" s="542"/>
      <c r="D486" s="158"/>
      <c r="E486" s="58"/>
      <c r="F486" s="688"/>
      <c r="G486" s="58"/>
      <c r="H486" s="646">
        <f t="shared" si="6"/>
        <v>0</v>
      </c>
    </row>
    <row r="487" spans="1:8" hidden="1">
      <c r="A487" s="522"/>
      <c r="B487" s="542"/>
      <c r="C487" s="542"/>
      <c r="D487" s="158"/>
      <c r="E487" s="58"/>
      <c r="F487" s="688"/>
      <c r="G487" s="58"/>
      <c r="H487" s="646">
        <f t="shared" si="6"/>
        <v>0</v>
      </c>
    </row>
    <row r="488" spans="1:8" hidden="1">
      <c r="A488" s="522"/>
      <c r="B488" s="542"/>
      <c r="C488" s="542"/>
      <c r="D488" s="158"/>
      <c r="E488" s="58"/>
      <c r="F488" s="688"/>
      <c r="G488" s="58"/>
      <c r="H488" s="646">
        <f t="shared" si="6"/>
        <v>0</v>
      </c>
    </row>
    <row r="489" spans="1:8" hidden="1">
      <c r="A489" s="522"/>
      <c r="B489" s="542"/>
      <c r="C489" s="542"/>
      <c r="D489" s="158"/>
      <c r="E489" s="58"/>
      <c r="F489" s="688"/>
      <c r="G489" s="58"/>
      <c r="H489" s="646">
        <f t="shared" si="6"/>
        <v>0</v>
      </c>
    </row>
    <row r="490" spans="1:8" hidden="1">
      <c r="A490" s="522"/>
      <c r="B490" s="542"/>
      <c r="C490" s="542"/>
      <c r="D490" s="158"/>
      <c r="E490" s="58"/>
      <c r="F490" s="688"/>
      <c r="G490" s="58"/>
      <c r="H490" s="646">
        <f t="shared" si="6"/>
        <v>0</v>
      </c>
    </row>
    <row r="491" spans="1:8" hidden="1">
      <c r="A491" s="522"/>
      <c r="B491" s="542"/>
      <c r="C491" s="542"/>
      <c r="D491" s="158"/>
      <c r="E491" s="58"/>
      <c r="F491" s="688"/>
      <c r="G491" s="58"/>
      <c r="H491" s="646">
        <f t="shared" si="6"/>
        <v>0</v>
      </c>
    </row>
    <row r="492" spans="1:8" hidden="1">
      <c r="A492" s="522"/>
      <c r="B492" s="542"/>
      <c r="C492" s="542"/>
      <c r="D492" s="158"/>
      <c r="E492" s="58"/>
      <c r="F492" s="688"/>
      <c r="G492" s="58"/>
      <c r="H492" s="646">
        <f t="shared" si="6"/>
        <v>0</v>
      </c>
    </row>
    <row r="493" spans="1:8" hidden="1">
      <c r="A493" s="522"/>
      <c r="B493" s="542"/>
      <c r="C493" s="542"/>
      <c r="D493" s="523"/>
      <c r="E493" s="524"/>
      <c r="F493" s="688"/>
      <c r="G493" s="58"/>
      <c r="H493" s="646">
        <f t="shared" si="6"/>
        <v>0</v>
      </c>
    </row>
    <row r="494" spans="1:8" hidden="1">
      <c r="A494" s="522"/>
      <c r="B494" s="542"/>
      <c r="C494" s="542"/>
      <c r="D494" s="158"/>
      <c r="E494" s="58"/>
      <c r="F494" s="688"/>
      <c r="G494" s="58"/>
      <c r="H494" s="646">
        <f t="shared" si="6"/>
        <v>0</v>
      </c>
    </row>
    <row r="495" spans="1:8" hidden="1">
      <c r="A495" s="522"/>
      <c r="B495" s="542"/>
      <c r="C495" s="542"/>
      <c r="D495" s="158"/>
      <c r="E495" s="58"/>
      <c r="F495" s="688"/>
      <c r="G495" s="58"/>
      <c r="H495" s="646">
        <f t="shared" si="6"/>
        <v>0</v>
      </c>
    </row>
    <row r="496" spans="1:8" hidden="1">
      <c r="A496" s="522"/>
      <c r="B496" s="542"/>
      <c r="C496" s="542"/>
      <c r="D496" s="158"/>
      <c r="E496" s="58"/>
      <c r="F496" s="688"/>
      <c r="G496" s="58"/>
      <c r="H496" s="646">
        <f t="shared" si="6"/>
        <v>0</v>
      </c>
    </row>
    <row r="497" spans="1:8" hidden="1">
      <c r="A497" s="522"/>
      <c r="B497" s="542"/>
      <c r="C497" s="542"/>
      <c r="D497" s="158"/>
      <c r="E497" s="58"/>
      <c r="F497" s="688"/>
      <c r="G497" s="58"/>
      <c r="H497" s="646">
        <f t="shared" si="6"/>
        <v>0</v>
      </c>
    </row>
    <row r="498" spans="1:8" hidden="1">
      <c r="A498" s="522"/>
      <c r="B498" s="542"/>
      <c r="C498" s="542"/>
      <c r="D498" s="158"/>
      <c r="E498" s="58"/>
      <c r="F498" s="688"/>
      <c r="G498" s="58"/>
      <c r="H498" s="646">
        <f t="shared" si="6"/>
        <v>0</v>
      </c>
    </row>
    <row r="499" spans="1:8" hidden="1">
      <c r="A499" s="522"/>
      <c r="B499" s="542"/>
      <c r="C499" s="542"/>
      <c r="D499" s="158"/>
      <c r="E499" s="58"/>
      <c r="F499" s="688"/>
      <c r="G499" s="58"/>
      <c r="H499" s="646">
        <f t="shared" si="6"/>
        <v>0</v>
      </c>
    </row>
    <row r="500" spans="1:8" hidden="1">
      <c r="A500" s="522"/>
      <c r="B500" s="542"/>
      <c r="C500" s="542"/>
      <c r="D500" s="158"/>
      <c r="E500" s="58"/>
      <c r="F500" s="688"/>
      <c r="G500" s="58"/>
      <c r="H500" s="646">
        <f t="shared" si="6"/>
        <v>0</v>
      </c>
    </row>
    <row r="501" spans="1:8" hidden="1">
      <c r="A501" s="522"/>
      <c r="B501" s="542"/>
      <c r="C501" s="542"/>
      <c r="D501" s="158"/>
      <c r="E501" s="58"/>
      <c r="F501" s="688"/>
      <c r="G501" s="58"/>
      <c r="H501" s="646">
        <f t="shared" si="6"/>
        <v>0</v>
      </c>
    </row>
    <row r="502" spans="1:8" hidden="1">
      <c r="A502" s="522"/>
      <c r="B502" s="542"/>
      <c r="C502" s="542"/>
      <c r="D502" s="158"/>
      <c r="E502" s="58"/>
      <c r="F502" s="688"/>
      <c r="G502" s="58"/>
      <c r="H502" s="646">
        <f t="shared" si="6"/>
        <v>0</v>
      </c>
    </row>
    <row r="503" spans="1:8" hidden="1">
      <c r="A503" s="522"/>
      <c r="B503" s="542"/>
      <c r="C503" s="542"/>
      <c r="D503" s="158"/>
      <c r="E503" s="58"/>
      <c r="F503" s="688"/>
      <c r="G503" s="58"/>
      <c r="H503" s="646">
        <f t="shared" si="6"/>
        <v>0</v>
      </c>
    </row>
    <row r="504" spans="1:8" hidden="1">
      <c r="A504" s="522"/>
      <c r="B504" s="542"/>
      <c r="C504" s="542"/>
      <c r="D504" s="158" t="s">
        <v>607</v>
      </c>
      <c r="E504" s="58"/>
      <c r="F504" s="688"/>
      <c r="G504" s="58"/>
      <c r="H504" s="646">
        <f t="shared" si="6"/>
        <v>0</v>
      </c>
    </row>
    <row r="505" spans="1:8" hidden="1">
      <c r="A505" s="522"/>
      <c r="B505" s="542"/>
      <c r="C505" s="542"/>
      <c r="D505" s="158" t="s">
        <v>614</v>
      </c>
      <c r="E505" s="58"/>
      <c r="F505" s="688"/>
      <c r="G505" s="58"/>
      <c r="H505" s="646">
        <f t="shared" si="6"/>
        <v>0</v>
      </c>
    </row>
    <row r="506" spans="1:8" hidden="1">
      <c r="A506" s="522"/>
      <c r="B506" s="542"/>
      <c r="C506" s="542"/>
      <c r="D506" s="158" t="s">
        <v>615</v>
      </c>
      <c r="E506" s="58"/>
      <c r="F506" s="688"/>
      <c r="G506" s="58"/>
      <c r="H506" s="646"/>
    </row>
    <row r="507" spans="1:8" ht="18.75" hidden="1">
      <c r="A507" s="1962" t="e">
        <f>A438</f>
        <v>#REF!</v>
      </c>
      <c r="B507" s="1962"/>
      <c r="C507" s="1962"/>
      <c r="D507" s="1962"/>
      <c r="E507" s="1962"/>
      <c r="F507" s="1962"/>
    </row>
    <row r="508" spans="1:8" ht="31.5" hidden="1" thickBot="1">
      <c r="A508" s="526" t="s">
        <v>0</v>
      </c>
      <c r="B508" s="4" t="s">
        <v>1</v>
      </c>
      <c r="C508" s="4"/>
      <c r="D508" s="579" t="e">
        <f>D439</f>
        <v>#REF!</v>
      </c>
      <c r="E508" s="5" t="s">
        <v>2</v>
      </c>
      <c r="F508" s="689" t="s">
        <v>6</v>
      </c>
      <c r="G508" s="7" t="s">
        <v>7</v>
      </c>
      <c r="H508" s="4" t="s">
        <v>8</v>
      </c>
    </row>
    <row r="509" spans="1:8" ht="15.75" hidden="1" thickTop="1">
      <c r="A509" s="522"/>
      <c r="B509" s="542"/>
      <c r="C509" s="542"/>
      <c r="D509" s="158"/>
      <c r="E509" s="58"/>
      <c r="F509" s="688"/>
      <c r="G509" s="58"/>
      <c r="H509" s="646">
        <f t="shared" si="6"/>
        <v>0</v>
      </c>
    </row>
    <row r="510" spans="1:8" hidden="1">
      <c r="A510" s="522"/>
      <c r="B510" s="542"/>
      <c r="C510" s="542"/>
      <c r="D510" s="158"/>
      <c r="E510" s="58"/>
      <c r="F510" s="688"/>
      <c r="G510" s="58"/>
      <c r="H510" s="646">
        <f t="shared" si="6"/>
        <v>0</v>
      </c>
    </row>
    <row r="511" spans="1:8" hidden="1">
      <c r="A511" s="522"/>
      <c r="B511" s="542"/>
      <c r="C511" s="542"/>
      <c r="D511" s="158"/>
      <c r="E511" s="58"/>
      <c r="F511" s="688"/>
      <c r="G511" s="58"/>
      <c r="H511" s="646">
        <f t="shared" si="6"/>
        <v>0</v>
      </c>
    </row>
    <row r="512" spans="1:8" hidden="1">
      <c r="A512" s="522"/>
      <c r="B512" s="542"/>
      <c r="C512" s="542"/>
      <c r="D512" s="158"/>
      <c r="E512" s="58"/>
      <c r="F512" s="688"/>
      <c r="G512" s="58"/>
      <c r="H512" s="646">
        <f t="shared" si="6"/>
        <v>0</v>
      </c>
    </row>
    <row r="513" spans="1:8" hidden="1">
      <c r="A513" s="522"/>
      <c r="B513" s="542"/>
      <c r="C513" s="542"/>
      <c r="D513" s="158"/>
      <c r="E513" s="58"/>
      <c r="F513" s="688"/>
      <c r="G513" s="58"/>
      <c r="H513" s="646">
        <f t="shared" si="6"/>
        <v>0</v>
      </c>
    </row>
    <row r="514" spans="1:8" hidden="1">
      <c r="A514" s="522"/>
      <c r="B514" s="542"/>
      <c r="C514" s="542"/>
      <c r="D514" s="158"/>
      <c r="E514" s="58"/>
      <c r="F514" s="688"/>
      <c r="G514" s="58"/>
      <c r="H514" s="646">
        <f t="shared" si="6"/>
        <v>0</v>
      </c>
    </row>
    <row r="515" spans="1:8" hidden="1">
      <c r="A515" s="522"/>
      <c r="B515" s="542"/>
      <c r="C515" s="542"/>
      <c r="D515" s="158"/>
      <c r="E515" s="58"/>
      <c r="F515" s="688"/>
      <c r="G515" s="58"/>
      <c r="H515" s="646">
        <f t="shared" si="6"/>
        <v>0</v>
      </c>
    </row>
    <row r="516" spans="1:8" hidden="1">
      <c r="A516" s="522"/>
      <c r="B516" s="542"/>
      <c r="C516" s="542"/>
      <c r="D516" s="158"/>
      <c r="E516" s="58"/>
      <c r="F516" s="688"/>
      <c r="G516" s="58"/>
      <c r="H516" s="646">
        <f t="shared" si="6"/>
        <v>0</v>
      </c>
    </row>
    <row r="517" spans="1:8" hidden="1">
      <c r="A517" s="522"/>
      <c r="B517" s="542"/>
      <c r="C517" s="542"/>
      <c r="D517" s="158"/>
      <c r="E517" s="58"/>
      <c r="F517" s="688"/>
      <c r="G517" s="58"/>
      <c r="H517" s="646">
        <f t="shared" si="6"/>
        <v>0</v>
      </c>
    </row>
    <row r="518" spans="1:8" hidden="1">
      <c r="A518" s="522"/>
      <c r="B518" s="542"/>
      <c r="C518" s="542"/>
      <c r="D518" s="158"/>
      <c r="E518" s="58"/>
      <c r="F518" s="688"/>
      <c r="G518" s="58"/>
      <c r="H518" s="646">
        <f t="shared" si="6"/>
        <v>0</v>
      </c>
    </row>
    <row r="519" spans="1:8" hidden="1">
      <c r="A519" s="522"/>
      <c r="B519" s="542"/>
      <c r="C519" s="542"/>
      <c r="D519" s="158"/>
      <c r="E519" s="58"/>
      <c r="F519" s="688"/>
      <c r="G519" s="58"/>
      <c r="H519" s="646">
        <f t="shared" si="6"/>
        <v>0</v>
      </c>
    </row>
    <row r="520" spans="1:8" hidden="1">
      <c r="A520" s="522"/>
      <c r="B520" s="542"/>
      <c r="C520" s="542"/>
      <c r="D520" s="158"/>
      <c r="E520" s="58"/>
      <c r="F520" s="688"/>
      <c r="G520" s="58"/>
      <c r="H520" s="646">
        <f t="shared" si="6"/>
        <v>0</v>
      </c>
    </row>
    <row r="521" spans="1:8" hidden="1">
      <c r="A521" s="522"/>
      <c r="B521" s="542"/>
      <c r="C521" s="542"/>
      <c r="D521" s="158"/>
      <c r="E521" s="58"/>
      <c r="F521" s="688"/>
      <c r="G521" s="58"/>
      <c r="H521" s="646">
        <f t="shared" si="6"/>
        <v>0</v>
      </c>
    </row>
    <row r="522" spans="1:8" hidden="1">
      <c r="A522" s="522"/>
      <c r="B522" s="542"/>
      <c r="C522" s="542"/>
      <c r="D522" s="158"/>
      <c r="E522" s="58"/>
      <c r="F522" s="688"/>
      <c r="G522" s="58"/>
      <c r="H522" s="646">
        <f t="shared" si="6"/>
        <v>0</v>
      </c>
    </row>
    <row r="523" spans="1:8" hidden="1">
      <c r="A523" s="522"/>
      <c r="B523" s="542"/>
      <c r="C523" s="542"/>
      <c r="D523" s="158"/>
      <c r="E523" s="58"/>
      <c r="F523" s="688"/>
      <c r="G523" s="58"/>
      <c r="H523" s="646">
        <f t="shared" si="6"/>
        <v>0</v>
      </c>
    </row>
    <row r="524" spans="1:8" hidden="1">
      <c r="A524" s="522"/>
      <c r="B524" s="542"/>
      <c r="C524" s="542"/>
      <c r="D524" s="158"/>
      <c r="E524" s="58"/>
      <c r="F524" s="688"/>
      <c r="G524" s="58"/>
      <c r="H524" s="608">
        <f t="shared" si="6"/>
        <v>0</v>
      </c>
    </row>
    <row r="525" spans="1:8" hidden="1">
      <c r="A525" s="522"/>
      <c r="B525" s="542"/>
      <c r="C525" s="542"/>
      <c r="D525" s="158"/>
      <c r="E525" s="58"/>
      <c r="F525" s="688"/>
      <c r="G525" s="58"/>
      <c r="H525" s="646">
        <f t="shared" si="6"/>
        <v>0</v>
      </c>
    </row>
    <row r="526" spans="1:8" hidden="1">
      <c r="A526" s="522"/>
      <c r="B526" s="542"/>
      <c r="C526" s="542"/>
      <c r="D526" s="158"/>
      <c r="E526" s="58"/>
      <c r="F526" s="688"/>
      <c r="G526" s="58"/>
      <c r="H526" s="646">
        <f t="shared" si="6"/>
        <v>0</v>
      </c>
    </row>
    <row r="527" spans="1:8" hidden="1">
      <c r="A527" s="522"/>
      <c r="B527" s="542"/>
      <c r="C527" s="542"/>
      <c r="D527" s="158"/>
      <c r="E527" s="58"/>
      <c r="F527" s="688"/>
      <c r="G527" s="58"/>
      <c r="H527" s="646">
        <f t="shared" si="6"/>
        <v>0</v>
      </c>
    </row>
    <row r="528" spans="1:8" hidden="1">
      <c r="A528" s="522"/>
      <c r="B528" s="542"/>
      <c r="C528" s="542"/>
      <c r="D528" s="158"/>
      <c r="E528" s="58"/>
      <c r="F528" s="688"/>
      <c r="G528" s="58"/>
      <c r="H528" s="646">
        <f t="shared" si="6"/>
        <v>0</v>
      </c>
    </row>
    <row r="529" spans="1:8" hidden="1">
      <c r="A529" s="522"/>
      <c r="B529" s="542"/>
      <c r="C529" s="542"/>
      <c r="D529" s="158"/>
      <c r="E529" s="58"/>
      <c r="F529" s="688"/>
      <c r="G529" s="58"/>
      <c r="H529" s="646">
        <f t="shared" si="6"/>
        <v>0</v>
      </c>
    </row>
    <row r="530" spans="1:8" hidden="1">
      <c r="A530" s="522"/>
      <c r="B530" s="542"/>
      <c r="C530" s="542"/>
      <c r="D530" s="158"/>
      <c r="E530" s="58"/>
      <c r="F530" s="688"/>
      <c r="G530" s="58"/>
      <c r="H530" s="646">
        <f t="shared" si="6"/>
        <v>0</v>
      </c>
    </row>
    <row r="531" spans="1:8" hidden="1">
      <c r="A531" s="522"/>
      <c r="B531" s="542"/>
      <c r="C531" s="542"/>
      <c r="D531" s="158"/>
      <c r="E531" s="58"/>
      <c r="F531" s="688"/>
      <c r="G531" s="58"/>
      <c r="H531" s="646">
        <f t="shared" si="6"/>
        <v>0</v>
      </c>
    </row>
    <row r="532" spans="1:8" hidden="1">
      <c r="A532" s="522"/>
      <c r="B532" s="542"/>
      <c r="C532" s="542"/>
      <c r="D532" s="158"/>
      <c r="E532" s="58"/>
      <c r="F532" s="688"/>
      <c r="G532" s="58"/>
      <c r="H532" s="646">
        <f t="shared" si="6"/>
        <v>0</v>
      </c>
    </row>
    <row r="533" spans="1:8" hidden="1">
      <c r="A533" s="522"/>
      <c r="B533" s="542"/>
      <c r="C533" s="542"/>
      <c r="D533" s="158"/>
      <c r="E533" s="58"/>
      <c r="F533" s="688"/>
      <c r="G533" s="58"/>
      <c r="H533" s="646">
        <f t="shared" si="6"/>
        <v>0</v>
      </c>
    </row>
    <row r="534" spans="1:8" hidden="1">
      <c r="A534" s="522"/>
      <c r="B534" s="542"/>
      <c r="C534" s="542"/>
      <c r="D534" s="158"/>
      <c r="E534" s="58"/>
      <c r="F534" s="688"/>
      <c r="G534" s="58"/>
      <c r="H534" s="646">
        <f t="shared" si="6"/>
        <v>0</v>
      </c>
    </row>
    <row r="535" spans="1:8" hidden="1">
      <c r="A535" s="522"/>
      <c r="B535" s="542"/>
      <c r="C535" s="542"/>
      <c r="D535" s="158"/>
      <c r="E535" s="58"/>
      <c r="F535" s="688"/>
      <c r="G535" s="58"/>
      <c r="H535" s="646">
        <f t="shared" si="6"/>
        <v>0</v>
      </c>
    </row>
    <row r="536" spans="1:8" hidden="1">
      <c r="A536" s="522"/>
      <c r="B536" s="542"/>
      <c r="C536" s="542"/>
      <c r="D536" s="158"/>
      <c r="E536" s="58"/>
      <c r="F536" s="688"/>
      <c r="G536" s="58"/>
      <c r="H536" s="646">
        <f t="shared" si="6"/>
        <v>0</v>
      </c>
    </row>
    <row r="537" spans="1:8" hidden="1">
      <c r="A537" s="522"/>
      <c r="B537" s="542"/>
      <c r="C537" s="542"/>
      <c r="D537" s="158"/>
      <c r="E537" s="58"/>
      <c r="F537" s="688"/>
      <c r="G537" s="58"/>
      <c r="H537" s="646">
        <f t="shared" si="6"/>
        <v>0</v>
      </c>
    </row>
    <row r="538" spans="1:8" hidden="1">
      <c r="A538" s="522"/>
      <c r="B538" s="542"/>
      <c r="C538" s="542"/>
      <c r="D538" s="158"/>
      <c r="E538" s="58"/>
      <c r="F538" s="688"/>
      <c r="G538" s="58"/>
      <c r="H538" s="646">
        <f t="shared" si="6"/>
        <v>0</v>
      </c>
    </row>
    <row r="539" spans="1:8" hidden="1">
      <c r="A539" s="522"/>
      <c r="B539" s="542"/>
      <c r="C539" s="542"/>
      <c r="D539" s="158"/>
      <c r="E539" s="58"/>
      <c r="F539" s="688"/>
      <c r="G539" s="58"/>
      <c r="H539" s="646">
        <f t="shared" si="6"/>
        <v>0</v>
      </c>
    </row>
    <row r="540" spans="1:8" hidden="1">
      <c r="A540" s="522"/>
      <c r="B540" s="542"/>
      <c r="C540" s="542"/>
      <c r="D540" s="158"/>
      <c r="E540" s="58"/>
      <c r="F540" s="688"/>
      <c r="G540" s="58"/>
      <c r="H540" s="646">
        <f t="shared" si="6"/>
        <v>0</v>
      </c>
    </row>
    <row r="541" spans="1:8" hidden="1">
      <c r="A541" s="522"/>
      <c r="B541" s="542"/>
      <c r="C541" s="542"/>
      <c r="D541" s="158"/>
      <c r="E541" s="58"/>
      <c r="F541" s="688"/>
      <c r="G541" s="58"/>
      <c r="H541" s="646">
        <f t="shared" si="6"/>
        <v>0</v>
      </c>
    </row>
    <row r="542" spans="1:8" hidden="1">
      <c r="A542" s="522"/>
      <c r="B542" s="542"/>
      <c r="C542" s="542"/>
      <c r="D542" s="158"/>
      <c r="E542" s="58"/>
      <c r="F542" s="688"/>
      <c r="G542" s="58"/>
      <c r="H542" s="646">
        <f t="shared" si="6"/>
        <v>0</v>
      </c>
    </row>
    <row r="543" spans="1:8" hidden="1">
      <c r="A543" s="522"/>
      <c r="B543" s="542"/>
      <c r="C543" s="542"/>
      <c r="D543" s="158"/>
      <c r="E543" s="58"/>
      <c r="F543" s="688"/>
      <c r="G543" s="58"/>
      <c r="H543" s="646">
        <f t="shared" si="6"/>
        <v>0</v>
      </c>
    </row>
    <row r="544" spans="1:8" hidden="1">
      <c r="A544" s="522"/>
      <c r="B544" s="542"/>
      <c r="C544" s="542"/>
      <c r="D544" s="158"/>
      <c r="E544" s="58"/>
      <c r="F544" s="688"/>
      <c r="G544" s="58"/>
      <c r="H544" s="646">
        <f t="shared" si="6"/>
        <v>0</v>
      </c>
    </row>
    <row r="545" spans="1:8" hidden="1">
      <c r="A545" s="522"/>
      <c r="B545" s="542"/>
      <c r="C545" s="542"/>
      <c r="D545" s="158"/>
      <c r="E545" s="58"/>
      <c r="F545" s="688"/>
      <c r="G545" s="58"/>
      <c r="H545" s="646">
        <f t="shared" si="6"/>
        <v>0</v>
      </c>
    </row>
    <row r="546" spans="1:8" hidden="1">
      <c r="A546" s="522"/>
      <c r="B546" s="542"/>
      <c r="C546" s="542"/>
      <c r="D546" s="158"/>
      <c r="E546" s="58"/>
      <c r="F546" s="688"/>
      <c r="G546" s="58"/>
      <c r="H546" s="646">
        <f t="shared" si="6"/>
        <v>0</v>
      </c>
    </row>
    <row r="547" spans="1:8" hidden="1">
      <c r="A547" s="522"/>
      <c r="B547" s="542"/>
      <c r="C547" s="542"/>
      <c r="D547" s="158"/>
      <c r="E547" s="58"/>
      <c r="F547" s="688"/>
      <c r="G547" s="58"/>
      <c r="H547" s="646">
        <f t="shared" si="6"/>
        <v>0</v>
      </c>
    </row>
    <row r="548" spans="1:8" hidden="1">
      <c r="A548" s="522"/>
      <c r="B548" s="542"/>
      <c r="C548" s="542"/>
      <c r="D548" s="158"/>
      <c r="E548" s="58"/>
      <c r="F548" s="688"/>
      <c r="G548" s="58"/>
      <c r="H548" s="646">
        <f t="shared" si="6"/>
        <v>0</v>
      </c>
    </row>
    <row r="549" spans="1:8" hidden="1">
      <c r="A549" s="522"/>
      <c r="B549" s="542"/>
      <c r="C549" s="542"/>
      <c r="D549" s="158"/>
      <c r="E549" s="58"/>
      <c r="F549" s="688"/>
      <c r="G549" s="58"/>
      <c r="H549" s="646">
        <f t="shared" si="6"/>
        <v>0</v>
      </c>
    </row>
    <row r="550" spans="1:8" hidden="1">
      <c r="A550" s="522"/>
      <c r="B550" s="542"/>
      <c r="C550" s="542"/>
      <c r="D550" s="158"/>
      <c r="E550" s="58"/>
      <c r="F550" s="688"/>
      <c r="G550" s="58"/>
      <c r="H550" s="646">
        <f t="shared" si="6"/>
        <v>0</v>
      </c>
    </row>
    <row r="551" spans="1:8" hidden="1">
      <c r="A551" s="522"/>
      <c r="B551" s="542"/>
      <c r="C551" s="542"/>
      <c r="D551" s="158"/>
      <c r="E551" s="58"/>
      <c r="F551" s="688"/>
      <c r="G551" s="58"/>
      <c r="H551" s="646">
        <f t="shared" si="6"/>
        <v>0</v>
      </c>
    </row>
    <row r="552" spans="1:8" hidden="1">
      <c r="A552" s="522"/>
      <c r="B552" s="542"/>
      <c r="C552" s="542"/>
      <c r="D552" s="158"/>
      <c r="E552" s="58"/>
      <c r="F552" s="688"/>
      <c r="G552" s="176"/>
      <c r="H552" s="634">
        <f t="shared" si="6"/>
        <v>0</v>
      </c>
    </row>
    <row r="553" spans="1:8" hidden="1">
      <c r="A553" s="522"/>
      <c r="B553" s="542"/>
      <c r="C553" s="542"/>
      <c r="D553" s="158"/>
      <c r="E553" s="58"/>
      <c r="F553" s="688"/>
      <c r="G553" s="58"/>
      <c r="H553" s="646">
        <f t="shared" si="6"/>
        <v>0</v>
      </c>
    </row>
    <row r="554" spans="1:8" hidden="1">
      <c r="A554" s="522"/>
      <c r="B554" s="542"/>
      <c r="C554" s="542"/>
      <c r="D554" s="158"/>
      <c r="E554" s="58"/>
      <c r="F554" s="688"/>
      <c r="G554" s="58"/>
      <c r="H554" s="646">
        <f t="shared" si="6"/>
        <v>0</v>
      </c>
    </row>
    <row r="555" spans="1:8" hidden="1">
      <c r="A555" s="522"/>
      <c r="B555" s="542"/>
      <c r="C555" s="542"/>
      <c r="D555" s="158"/>
      <c r="E555" s="58"/>
      <c r="F555" s="688"/>
      <c r="G555" s="58"/>
      <c r="H555" s="646">
        <f t="shared" si="6"/>
        <v>0</v>
      </c>
    </row>
    <row r="556" spans="1:8" hidden="1">
      <c r="A556" s="522"/>
      <c r="B556" s="542"/>
      <c r="C556" s="542"/>
      <c r="D556" s="158"/>
      <c r="E556" s="58"/>
      <c r="F556" s="688"/>
      <c r="G556" s="58"/>
      <c r="H556" s="646">
        <f t="shared" si="6"/>
        <v>0</v>
      </c>
    </row>
    <row r="557" spans="1:8" hidden="1">
      <c r="A557" s="522"/>
      <c r="B557" s="542"/>
      <c r="C557" s="542"/>
      <c r="D557" s="158"/>
      <c r="E557" s="58"/>
      <c r="F557" s="688"/>
      <c r="G557" s="58"/>
      <c r="H557" s="646">
        <f t="shared" si="6"/>
        <v>0</v>
      </c>
    </row>
    <row r="558" spans="1:8" hidden="1">
      <c r="A558" s="522"/>
      <c r="B558" s="542"/>
      <c r="C558" s="542"/>
      <c r="D558" s="158"/>
      <c r="E558" s="58"/>
      <c r="F558" s="688"/>
      <c r="G558" s="58"/>
      <c r="H558" s="646">
        <f t="shared" si="6"/>
        <v>0</v>
      </c>
    </row>
    <row r="559" spans="1:8" hidden="1">
      <c r="A559" s="522"/>
      <c r="B559" s="542"/>
      <c r="C559" s="542"/>
      <c r="D559" s="158"/>
      <c r="E559" s="58"/>
      <c r="F559" s="688"/>
      <c r="G559" s="58"/>
      <c r="H559" s="646">
        <f t="shared" si="6"/>
        <v>0</v>
      </c>
    </row>
    <row r="560" spans="1:8" hidden="1">
      <c r="A560" s="522"/>
      <c r="B560" s="542"/>
      <c r="C560" s="542"/>
      <c r="D560" s="158"/>
      <c r="E560" s="58"/>
      <c r="F560" s="688"/>
      <c r="G560" s="58"/>
      <c r="H560" s="646">
        <f t="shared" si="6"/>
        <v>0</v>
      </c>
    </row>
    <row r="561" spans="1:8" hidden="1">
      <c r="A561" s="522"/>
      <c r="B561" s="542"/>
      <c r="C561" s="542"/>
      <c r="D561" s="158"/>
      <c r="E561" s="58"/>
      <c r="F561" s="688"/>
      <c r="G561" s="58"/>
      <c r="H561" s="646">
        <f t="shared" ref="H561:H572" si="8">E561-G561</f>
        <v>0</v>
      </c>
    </row>
    <row r="562" spans="1:8" hidden="1">
      <c r="A562" s="522"/>
      <c r="B562" s="542"/>
      <c r="C562" s="542"/>
      <c r="D562" s="158"/>
      <c r="E562" s="58"/>
      <c r="F562" s="688"/>
      <c r="G562" s="58"/>
      <c r="H562" s="646">
        <f t="shared" si="8"/>
        <v>0</v>
      </c>
    </row>
    <row r="563" spans="1:8" hidden="1">
      <c r="A563" s="522"/>
      <c r="B563" s="542"/>
      <c r="C563" s="542"/>
      <c r="D563" s="158"/>
      <c r="E563" s="58"/>
      <c r="F563" s="688"/>
      <c r="G563" s="58"/>
      <c r="H563" s="646">
        <f t="shared" si="8"/>
        <v>0</v>
      </c>
    </row>
    <row r="564" spans="1:8" hidden="1">
      <c r="A564" s="522"/>
      <c r="B564" s="542"/>
      <c r="C564" s="542"/>
      <c r="D564" s="158"/>
      <c r="E564" s="58"/>
      <c r="F564" s="688"/>
      <c r="G564" s="58"/>
      <c r="H564" s="646">
        <f t="shared" si="8"/>
        <v>0</v>
      </c>
    </row>
    <row r="565" spans="1:8" hidden="1">
      <c r="A565" s="522"/>
      <c r="B565" s="542"/>
      <c r="C565" s="542"/>
      <c r="D565" s="158"/>
      <c r="E565" s="58"/>
      <c r="F565" s="688"/>
      <c r="G565" s="58"/>
      <c r="H565" s="646">
        <f t="shared" si="8"/>
        <v>0</v>
      </c>
    </row>
    <row r="566" spans="1:8" hidden="1">
      <c r="A566" s="522"/>
      <c r="B566" s="542"/>
      <c r="C566" s="542"/>
      <c r="D566" s="158"/>
      <c r="E566" s="58"/>
      <c r="F566" s="688"/>
      <c r="G566" s="58"/>
      <c r="H566" s="646">
        <f t="shared" si="8"/>
        <v>0</v>
      </c>
    </row>
    <row r="567" spans="1:8" hidden="1">
      <c r="A567" s="522"/>
      <c r="B567" s="542"/>
      <c r="C567" s="542"/>
      <c r="D567" s="158"/>
      <c r="E567" s="58"/>
      <c r="F567" s="688"/>
      <c r="G567" s="58"/>
      <c r="H567" s="646">
        <f t="shared" si="8"/>
        <v>0</v>
      </c>
    </row>
    <row r="568" spans="1:8" hidden="1">
      <c r="A568" s="522"/>
      <c r="B568" s="542"/>
      <c r="C568" s="542"/>
      <c r="D568" s="158"/>
      <c r="E568" s="58"/>
      <c r="F568" s="688"/>
      <c r="G568" s="58"/>
      <c r="H568" s="646">
        <f t="shared" si="8"/>
        <v>0</v>
      </c>
    </row>
    <row r="569" spans="1:8" hidden="1">
      <c r="A569" s="522"/>
      <c r="B569" s="542"/>
      <c r="C569" s="542"/>
      <c r="D569" s="158"/>
      <c r="E569" s="58"/>
      <c r="F569" s="688"/>
      <c r="G569" s="58"/>
      <c r="H569" s="646">
        <f t="shared" si="8"/>
        <v>0</v>
      </c>
    </row>
    <row r="570" spans="1:8" hidden="1">
      <c r="A570" s="522"/>
      <c r="B570" s="542"/>
      <c r="C570" s="542"/>
      <c r="D570" s="158"/>
      <c r="E570" s="58"/>
      <c r="F570" s="688"/>
      <c r="G570" s="58"/>
      <c r="H570" s="646">
        <f t="shared" si="8"/>
        <v>0</v>
      </c>
    </row>
    <row r="571" spans="1:8" hidden="1">
      <c r="A571" s="522"/>
      <c r="B571" s="542"/>
      <c r="C571" s="542"/>
      <c r="D571" s="158"/>
      <c r="E571" s="58"/>
      <c r="F571" s="688"/>
      <c r="G571" s="58"/>
      <c r="H571" s="646">
        <f t="shared" si="8"/>
        <v>0</v>
      </c>
    </row>
    <row r="572" spans="1:8" hidden="1">
      <c r="A572" s="522"/>
      <c r="B572" s="542"/>
      <c r="C572" s="542"/>
      <c r="D572" s="158"/>
      <c r="E572" s="58"/>
      <c r="F572" s="688"/>
      <c r="G572" s="58"/>
      <c r="H572" s="646">
        <f t="shared" si="8"/>
        <v>0</v>
      </c>
    </row>
    <row r="573" spans="1:8" hidden="1">
      <c r="A573" s="522"/>
      <c r="B573" s="542"/>
      <c r="C573" s="542"/>
      <c r="D573" s="158" t="s">
        <v>607</v>
      </c>
      <c r="E573" s="58"/>
      <c r="F573" s="688"/>
      <c r="G573" s="58"/>
      <c r="H573" s="646">
        <f t="shared" si="6"/>
        <v>0</v>
      </c>
    </row>
    <row r="574" spans="1:8" hidden="1">
      <c r="A574" s="522"/>
      <c r="B574" s="542"/>
      <c r="C574" s="542"/>
      <c r="D574" s="158" t="s">
        <v>614</v>
      </c>
      <c r="E574" s="58"/>
      <c r="F574" s="688"/>
      <c r="G574" s="58"/>
      <c r="H574" s="646">
        <f t="shared" si="6"/>
        <v>0</v>
      </c>
    </row>
    <row r="575" spans="1:8" hidden="1">
      <c r="A575" s="522"/>
      <c r="B575" s="542"/>
      <c r="C575" s="542"/>
      <c r="D575" s="158" t="s">
        <v>615</v>
      </c>
      <c r="E575" s="58"/>
      <c r="F575" s="688"/>
      <c r="G575" s="58"/>
      <c r="H575" s="646"/>
    </row>
    <row r="576" spans="1:8" ht="18.75" hidden="1">
      <c r="A576" s="1962" t="e">
        <f>A507</f>
        <v>#REF!</v>
      </c>
      <c r="B576" s="1962"/>
      <c r="C576" s="1962"/>
      <c r="D576" s="1962"/>
      <c r="E576" s="1962"/>
      <c r="F576" s="1962"/>
    </row>
    <row r="577" spans="1:8" ht="31.5" hidden="1" thickBot="1">
      <c r="A577" s="526" t="s">
        <v>0</v>
      </c>
      <c r="B577" s="4" t="s">
        <v>1</v>
      </c>
      <c r="C577" s="4"/>
      <c r="D577" s="579" t="e">
        <f>D508</f>
        <v>#REF!</v>
      </c>
      <c r="E577" s="5" t="s">
        <v>2</v>
      </c>
      <c r="F577" s="689" t="s">
        <v>6</v>
      </c>
      <c r="G577" s="7" t="s">
        <v>7</v>
      </c>
      <c r="H577" s="4" t="s">
        <v>8</v>
      </c>
    </row>
    <row r="578" spans="1:8" ht="15.75" hidden="1" thickTop="1">
      <c r="A578" s="522"/>
      <c r="B578" s="542"/>
      <c r="C578" s="542"/>
      <c r="D578" s="158"/>
      <c r="E578" s="58"/>
      <c r="F578" s="691"/>
      <c r="G578" s="58"/>
      <c r="H578" s="608">
        <f t="shared" si="6"/>
        <v>0</v>
      </c>
    </row>
    <row r="579" spans="1:8" hidden="1">
      <c r="A579" s="522"/>
      <c r="B579" s="542"/>
      <c r="C579" s="542"/>
      <c r="D579" s="158"/>
      <c r="E579" s="58"/>
      <c r="F579" s="688"/>
      <c r="G579" s="58"/>
      <c r="H579" s="646">
        <f t="shared" si="6"/>
        <v>0</v>
      </c>
    </row>
    <row r="580" spans="1:8" hidden="1">
      <c r="A580" s="522"/>
      <c r="B580" s="542"/>
      <c r="C580" s="542"/>
      <c r="D580" s="158"/>
      <c r="E580" s="58"/>
      <c r="F580" s="688"/>
      <c r="G580" s="58"/>
      <c r="H580" s="646">
        <f t="shared" si="6"/>
        <v>0</v>
      </c>
    </row>
    <row r="581" spans="1:8" hidden="1">
      <c r="A581" s="522"/>
      <c r="B581" s="542"/>
      <c r="C581" s="542"/>
      <c r="D581" s="158"/>
      <c r="E581" s="58"/>
      <c r="F581" s="688"/>
      <c r="G581" s="58"/>
      <c r="H581" s="646">
        <f t="shared" si="6"/>
        <v>0</v>
      </c>
    </row>
    <row r="582" spans="1:8" hidden="1">
      <c r="A582" s="522"/>
      <c r="B582" s="542"/>
      <c r="C582" s="542"/>
      <c r="D582" s="158"/>
      <c r="E582" s="58"/>
      <c r="F582" s="688"/>
      <c r="G582" s="58"/>
      <c r="H582" s="646">
        <f t="shared" ref="H582:H642" si="9">E582-G582</f>
        <v>0</v>
      </c>
    </row>
    <row r="583" spans="1:8" hidden="1">
      <c r="A583" s="522"/>
      <c r="B583" s="542"/>
      <c r="C583" s="542"/>
      <c r="D583" s="158"/>
      <c r="E583" s="58"/>
      <c r="F583" s="688"/>
      <c r="G583" s="58"/>
      <c r="H583" s="646">
        <f t="shared" si="9"/>
        <v>0</v>
      </c>
    </row>
    <row r="584" spans="1:8" hidden="1">
      <c r="A584" s="522"/>
      <c r="B584" s="542"/>
      <c r="C584" s="542"/>
      <c r="D584" s="158"/>
      <c r="E584" s="58"/>
      <c r="F584" s="688"/>
      <c r="G584" s="58"/>
      <c r="H584" s="646">
        <f t="shared" si="9"/>
        <v>0</v>
      </c>
    </row>
    <row r="585" spans="1:8" hidden="1">
      <c r="A585" s="522"/>
      <c r="B585" s="542"/>
      <c r="C585" s="542"/>
      <c r="D585" s="158"/>
      <c r="E585" s="58"/>
      <c r="F585" s="688"/>
      <c r="G585" s="58"/>
      <c r="H585" s="646">
        <f t="shared" si="9"/>
        <v>0</v>
      </c>
    </row>
    <row r="586" spans="1:8" hidden="1">
      <c r="A586" s="522"/>
      <c r="B586" s="542"/>
      <c r="C586" s="542"/>
      <c r="D586" s="158"/>
      <c r="E586" s="58"/>
      <c r="F586" s="688"/>
      <c r="G586" s="58"/>
      <c r="H586" s="646">
        <f t="shared" si="9"/>
        <v>0</v>
      </c>
    </row>
    <row r="587" spans="1:8" hidden="1">
      <c r="A587" s="522"/>
      <c r="B587" s="542"/>
      <c r="C587" s="542"/>
      <c r="D587" s="158"/>
      <c r="E587" s="58"/>
      <c r="F587" s="688"/>
      <c r="G587" s="58"/>
      <c r="H587" s="646">
        <f t="shared" si="9"/>
        <v>0</v>
      </c>
    </row>
    <row r="588" spans="1:8" hidden="1">
      <c r="A588" s="522"/>
      <c r="B588" s="542"/>
      <c r="C588" s="542"/>
      <c r="D588" s="158"/>
      <c r="E588" s="58"/>
      <c r="F588" s="688"/>
      <c r="G588" s="58"/>
      <c r="H588" s="646">
        <f t="shared" si="9"/>
        <v>0</v>
      </c>
    </row>
    <row r="589" spans="1:8" hidden="1">
      <c r="A589" s="522"/>
      <c r="B589" s="542"/>
      <c r="C589" s="542"/>
      <c r="D589" s="158"/>
      <c r="E589" s="58"/>
      <c r="F589" s="688"/>
      <c r="G589" s="58"/>
      <c r="H589" s="646">
        <f t="shared" si="9"/>
        <v>0</v>
      </c>
    </row>
    <row r="590" spans="1:8" hidden="1">
      <c r="A590" s="522"/>
      <c r="B590" s="542"/>
      <c r="C590" s="542"/>
      <c r="D590" s="158"/>
      <c r="E590" s="58"/>
      <c r="F590" s="688"/>
      <c r="G590" s="58"/>
      <c r="H590" s="646">
        <f t="shared" si="9"/>
        <v>0</v>
      </c>
    </row>
    <row r="591" spans="1:8" hidden="1">
      <c r="A591" s="522"/>
      <c r="B591" s="542"/>
      <c r="C591" s="542"/>
      <c r="D591" s="158"/>
      <c r="E591" s="58"/>
      <c r="F591" s="688"/>
      <c r="G591" s="58"/>
      <c r="H591" s="646">
        <f t="shared" si="9"/>
        <v>0</v>
      </c>
    </row>
    <row r="592" spans="1:8" hidden="1">
      <c r="A592" s="522"/>
      <c r="B592" s="542"/>
      <c r="C592" s="542"/>
      <c r="D592" s="158"/>
      <c r="E592" s="58"/>
      <c r="F592" s="688"/>
      <c r="G592" s="58"/>
      <c r="H592" s="646">
        <f t="shared" si="9"/>
        <v>0</v>
      </c>
    </row>
    <row r="593" spans="1:8" hidden="1">
      <c r="A593" s="522"/>
      <c r="B593" s="542"/>
      <c r="C593" s="542"/>
      <c r="D593" s="158"/>
      <c r="E593" s="58"/>
      <c r="F593" s="688"/>
      <c r="G593" s="58"/>
      <c r="H593" s="646">
        <f t="shared" si="9"/>
        <v>0</v>
      </c>
    </row>
    <row r="594" spans="1:8" hidden="1">
      <c r="A594" s="522"/>
      <c r="B594" s="542"/>
      <c r="C594" s="542"/>
      <c r="D594" s="158"/>
      <c r="E594" s="58"/>
      <c r="F594" s="688"/>
      <c r="G594" s="58"/>
      <c r="H594" s="646">
        <f t="shared" si="9"/>
        <v>0</v>
      </c>
    </row>
    <row r="595" spans="1:8" hidden="1">
      <c r="A595" s="522"/>
      <c r="B595" s="542"/>
      <c r="C595" s="542"/>
      <c r="D595" s="158"/>
      <c r="E595" s="58"/>
      <c r="F595" s="688"/>
      <c r="G595" s="58"/>
      <c r="H595" s="646">
        <f t="shared" si="9"/>
        <v>0</v>
      </c>
    </row>
    <row r="596" spans="1:8" hidden="1">
      <c r="A596" s="522"/>
      <c r="B596" s="542"/>
      <c r="C596" s="542"/>
      <c r="D596" s="158"/>
      <c r="E596" s="58"/>
      <c r="F596" s="688"/>
      <c r="G596" s="58"/>
      <c r="H596" s="646">
        <f t="shared" si="9"/>
        <v>0</v>
      </c>
    </row>
    <row r="597" spans="1:8" hidden="1">
      <c r="A597" s="522"/>
      <c r="B597" s="542"/>
      <c r="C597" s="542"/>
      <c r="D597" s="158"/>
      <c r="E597" s="58"/>
      <c r="F597" s="688"/>
      <c r="G597" s="58"/>
      <c r="H597" s="646">
        <f t="shared" si="9"/>
        <v>0</v>
      </c>
    </row>
    <row r="598" spans="1:8" hidden="1">
      <c r="A598" s="522"/>
      <c r="B598" s="542"/>
      <c r="C598" s="542"/>
      <c r="D598" s="158"/>
      <c r="E598" s="58"/>
      <c r="F598" s="688"/>
      <c r="G598" s="58"/>
      <c r="H598" s="646">
        <f t="shared" si="9"/>
        <v>0</v>
      </c>
    </row>
    <row r="599" spans="1:8" hidden="1">
      <c r="A599" s="522"/>
      <c r="B599" s="542"/>
      <c r="C599" s="542"/>
      <c r="D599" s="158"/>
      <c r="E599" s="58"/>
      <c r="F599" s="688"/>
      <c r="G599" s="58"/>
      <c r="H599" s="646">
        <f t="shared" si="9"/>
        <v>0</v>
      </c>
    </row>
    <row r="600" spans="1:8" hidden="1">
      <c r="A600" s="522"/>
      <c r="B600" s="542"/>
      <c r="C600" s="542"/>
      <c r="D600" s="158"/>
      <c r="E600" s="58"/>
      <c r="F600" s="688"/>
      <c r="G600" s="176"/>
      <c r="H600" s="634">
        <f t="shared" si="9"/>
        <v>0</v>
      </c>
    </row>
    <row r="601" spans="1:8" hidden="1">
      <c r="A601" s="522"/>
      <c r="B601" s="542"/>
      <c r="C601" s="542"/>
      <c r="D601" s="158"/>
      <c r="E601" s="58"/>
      <c r="F601" s="688"/>
      <c r="G601" s="58"/>
      <c r="H601" s="646">
        <f t="shared" si="9"/>
        <v>0</v>
      </c>
    </row>
    <row r="602" spans="1:8" hidden="1">
      <c r="A602" s="522"/>
      <c r="B602" s="542"/>
      <c r="C602" s="542"/>
      <c r="D602" s="158"/>
      <c r="E602" s="58"/>
      <c r="F602" s="688"/>
      <c r="G602" s="58"/>
      <c r="H602" s="646">
        <f t="shared" si="9"/>
        <v>0</v>
      </c>
    </row>
    <row r="603" spans="1:8" hidden="1">
      <c r="A603" s="522"/>
      <c r="B603" s="542"/>
      <c r="C603" s="542"/>
      <c r="D603" s="158"/>
      <c r="E603" s="58"/>
      <c r="F603" s="688"/>
      <c r="G603" s="58"/>
      <c r="H603" s="646">
        <f t="shared" si="9"/>
        <v>0</v>
      </c>
    </row>
    <row r="604" spans="1:8" hidden="1">
      <c r="A604" s="522"/>
      <c r="B604" s="542"/>
      <c r="C604" s="542"/>
      <c r="D604" s="158"/>
      <c r="E604" s="58"/>
      <c r="F604" s="688"/>
      <c r="G604" s="58"/>
      <c r="H604" s="646">
        <f t="shared" si="9"/>
        <v>0</v>
      </c>
    </row>
    <row r="605" spans="1:8" hidden="1">
      <c r="A605" s="522"/>
      <c r="B605" s="542"/>
      <c r="C605" s="542"/>
      <c r="D605" s="158"/>
      <c r="E605" s="58"/>
      <c r="F605" s="688"/>
      <c r="G605" s="58"/>
      <c r="H605" s="646">
        <f t="shared" si="9"/>
        <v>0</v>
      </c>
    </row>
    <row r="606" spans="1:8" hidden="1">
      <c r="A606" s="522"/>
      <c r="B606" s="542"/>
      <c r="C606" s="542"/>
      <c r="D606" s="158"/>
      <c r="E606" s="58"/>
      <c r="F606" s="688"/>
      <c r="G606" s="58"/>
      <c r="H606" s="646">
        <f t="shared" si="9"/>
        <v>0</v>
      </c>
    </row>
    <row r="607" spans="1:8" hidden="1">
      <c r="A607" s="522"/>
      <c r="B607" s="542"/>
      <c r="C607" s="542"/>
      <c r="D607" s="158"/>
      <c r="E607" s="58"/>
      <c r="F607" s="688"/>
      <c r="G607" s="58"/>
      <c r="H607" s="646">
        <f t="shared" si="9"/>
        <v>0</v>
      </c>
    </row>
    <row r="608" spans="1:8" hidden="1">
      <c r="A608" s="522"/>
      <c r="B608" s="542"/>
      <c r="C608" s="542"/>
      <c r="D608" s="158"/>
      <c r="E608" s="58"/>
      <c r="F608" s="688"/>
      <c r="G608" s="58"/>
      <c r="H608" s="646">
        <f t="shared" si="9"/>
        <v>0</v>
      </c>
    </row>
    <row r="609" spans="1:8" hidden="1">
      <c r="A609" s="522"/>
      <c r="B609" s="542"/>
      <c r="C609" s="542"/>
      <c r="D609" s="158"/>
      <c r="E609" s="58"/>
      <c r="F609" s="688"/>
      <c r="G609" s="58"/>
      <c r="H609" s="646">
        <f t="shared" si="9"/>
        <v>0</v>
      </c>
    </row>
    <row r="610" spans="1:8" hidden="1">
      <c r="A610" s="522"/>
      <c r="B610" s="542"/>
      <c r="C610" s="542"/>
      <c r="D610" s="158"/>
      <c r="E610" s="58"/>
      <c r="F610" s="688"/>
      <c r="G610" s="58"/>
      <c r="H610" s="646">
        <f t="shared" si="9"/>
        <v>0</v>
      </c>
    </row>
    <row r="611" spans="1:8" hidden="1">
      <c r="A611" s="522"/>
      <c r="B611" s="542"/>
      <c r="C611" s="542"/>
      <c r="D611" s="158"/>
      <c r="E611" s="58"/>
      <c r="F611" s="688"/>
      <c r="G611" s="58"/>
      <c r="H611" s="646">
        <f t="shared" si="9"/>
        <v>0</v>
      </c>
    </row>
    <row r="612" spans="1:8" hidden="1">
      <c r="A612" s="522"/>
      <c r="B612" s="542"/>
      <c r="C612" s="542"/>
      <c r="D612" s="158"/>
      <c r="E612" s="58"/>
      <c r="F612" s="688"/>
      <c r="G612" s="58"/>
      <c r="H612" s="646">
        <f t="shared" si="9"/>
        <v>0</v>
      </c>
    </row>
    <row r="613" spans="1:8" hidden="1">
      <c r="A613" s="522"/>
      <c r="B613" s="542"/>
      <c r="C613" s="542"/>
      <c r="D613" s="158"/>
      <c r="E613" s="58"/>
      <c r="F613" s="688"/>
      <c r="G613" s="58"/>
      <c r="H613" s="646">
        <f t="shared" si="9"/>
        <v>0</v>
      </c>
    </row>
    <row r="614" spans="1:8" hidden="1">
      <c r="A614" s="522"/>
      <c r="B614" s="542"/>
      <c r="C614" s="542"/>
      <c r="D614" s="158"/>
      <c r="E614" s="58"/>
      <c r="F614" s="688"/>
      <c r="G614" s="58"/>
      <c r="H614" s="646">
        <f t="shared" si="9"/>
        <v>0</v>
      </c>
    </row>
    <row r="615" spans="1:8" hidden="1">
      <c r="A615" s="522"/>
      <c r="B615" s="542"/>
      <c r="C615" s="542"/>
      <c r="D615" s="158"/>
      <c r="E615" s="58"/>
      <c r="F615" s="688"/>
      <c r="G615" s="58"/>
      <c r="H615" s="646">
        <f t="shared" si="9"/>
        <v>0</v>
      </c>
    </row>
    <row r="616" spans="1:8" hidden="1">
      <c r="A616" s="522"/>
      <c r="B616" s="542"/>
      <c r="C616" s="542"/>
      <c r="D616" s="158"/>
      <c r="E616" s="58"/>
      <c r="F616" s="688"/>
      <c r="G616" s="58"/>
      <c r="H616" s="646">
        <f t="shared" si="9"/>
        <v>0</v>
      </c>
    </row>
    <row r="617" spans="1:8" hidden="1">
      <c r="A617" s="522"/>
      <c r="B617" s="542"/>
      <c r="C617" s="542"/>
      <c r="D617" s="158"/>
      <c r="E617" s="58"/>
      <c r="F617" s="688"/>
      <c r="G617" s="58"/>
      <c r="H617" s="646">
        <f t="shared" si="9"/>
        <v>0</v>
      </c>
    </row>
    <row r="618" spans="1:8" hidden="1">
      <c r="A618" s="522"/>
      <c r="B618" s="542"/>
      <c r="C618" s="542"/>
      <c r="D618" s="158"/>
      <c r="E618" s="58"/>
      <c r="F618" s="688"/>
      <c r="G618" s="58"/>
      <c r="H618" s="646">
        <f t="shared" si="9"/>
        <v>0</v>
      </c>
    </row>
    <row r="619" spans="1:8" hidden="1">
      <c r="A619" s="522"/>
      <c r="B619" s="542"/>
      <c r="C619" s="542"/>
      <c r="D619" s="158"/>
      <c r="E619" s="58"/>
      <c r="F619" s="688"/>
      <c r="G619" s="58"/>
      <c r="H619" s="646">
        <f t="shared" si="9"/>
        <v>0</v>
      </c>
    </row>
    <row r="620" spans="1:8" hidden="1">
      <c r="A620" s="522"/>
      <c r="B620" s="542"/>
      <c r="C620" s="542"/>
      <c r="D620" s="158"/>
      <c r="E620" s="58"/>
      <c r="F620" s="688"/>
      <c r="G620" s="58"/>
      <c r="H620" s="646">
        <f t="shared" si="9"/>
        <v>0</v>
      </c>
    </row>
    <row r="621" spans="1:8" hidden="1">
      <c r="A621" s="522"/>
      <c r="B621" s="542"/>
      <c r="C621" s="542"/>
      <c r="D621" s="158"/>
      <c r="E621" s="58"/>
      <c r="F621" s="688"/>
      <c r="G621" s="58"/>
      <c r="H621" s="646">
        <f t="shared" si="9"/>
        <v>0</v>
      </c>
    </row>
    <row r="622" spans="1:8" hidden="1">
      <c r="A622" s="522"/>
      <c r="B622" s="542"/>
      <c r="C622" s="542"/>
      <c r="D622" s="158"/>
      <c r="E622" s="58"/>
      <c r="F622" s="688"/>
      <c r="G622" s="58"/>
      <c r="H622" s="646">
        <f t="shared" si="9"/>
        <v>0</v>
      </c>
    </row>
    <row r="623" spans="1:8" hidden="1">
      <c r="A623" s="522"/>
      <c r="B623" s="542"/>
      <c r="C623" s="542"/>
      <c r="D623" s="158"/>
      <c r="E623" s="58"/>
      <c r="F623" s="688"/>
      <c r="G623" s="58"/>
      <c r="H623" s="646">
        <f t="shared" si="9"/>
        <v>0</v>
      </c>
    </row>
    <row r="624" spans="1:8" hidden="1">
      <c r="A624" s="522"/>
      <c r="B624" s="542"/>
      <c r="C624" s="542"/>
      <c r="D624" s="158"/>
      <c r="E624" s="58"/>
      <c r="F624" s="688"/>
      <c r="G624" s="58"/>
      <c r="H624" s="646">
        <f t="shared" si="9"/>
        <v>0</v>
      </c>
    </row>
    <row r="625" spans="1:8" hidden="1">
      <c r="A625" s="522"/>
      <c r="B625" s="542"/>
      <c r="C625" s="542"/>
      <c r="D625" s="158"/>
      <c r="E625" s="58"/>
      <c r="F625" s="688"/>
      <c r="G625" s="58"/>
      <c r="H625" s="646">
        <f t="shared" si="9"/>
        <v>0</v>
      </c>
    </row>
    <row r="626" spans="1:8" hidden="1">
      <c r="A626" s="522"/>
      <c r="B626" s="542"/>
      <c r="C626" s="542"/>
      <c r="D626" s="158"/>
      <c r="E626" s="58"/>
      <c r="F626" s="688"/>
      <c r="G626" s="58"/>
      <c r="H626" s="646">
        <f t="shared" si="9"/>
        <v>0</v>
      </c>
    </row>
    <row r="627" spans="1:8" hidden="1">
      <c r="A627" s="522"/>
      <c r="B627" s="542"/>
      <c r="C627" s="542"/>
      <c r="D627" s="158"/>
      <c r="E627" s="58"/>
      <c r="F627" s="688"/>
      <c r="G627" s="58"/>
      <c r="H627" s="646">
        <f t="shared" si="9"/>
        <v>0</v>
      </c>
    </row>
    <row r="628" spans="1:8" hidden="1">
      <c r="A628" s="522"/>
      <c r="B628" s="542"/>
      <c r="C628" s="542"/>
      <c r="D628" s="158"/>
      <c r="E628" s="58"/>
      <c r="F628" s="688"/>
      <c r="G628" s="58"/>
      <c r="H628" s="646">
        <f t="shared" si="9"/>
        <v>0</v>
      </c>
    </row>
    <row r="629" spans="1:8" hidden="1">
      <c r="A629" s="522"/>
      <c r="B629" s="542"/>
      <c r="C629" s="542"/>
      <c r="D629" s="158"/>
      <c r="E629" s="58"/>
      <c r="F629" s="688"/>
      <c r="G629" s="58"/>
      <c r="H629" s="646">
        <f t="shared" si="9"/>
        <v>0</v>
      </c>
    </row>
    <row r="630" spans="1:8" hidden="1">
      <c r="A630" s="522"/>
      <c r="B630" s="542"/>
      <c r="C630" s="542"/>
      <c r="D630" s="158"/>
      <c r="E630" s="58"/>
      <c r="F630" s="688"/>
      <c r="G630" s="58"/>
      <c r="H630" s="646">
        <f t="shared" si="9"/>
        <v>0</v>
      </c>
    </row>
    <row r="631" spans="1:8" hidden="1">
      <c r="A631" s="522"/>
      <c r="B631" s="542"/>
      <c r="C631" s="542"/>
      <c r="D631" s="158"/>
      <c r="E631" s="58"/>
      <c r="F631" s="688"/>
      <c r="G631" s="58"/>
      <c r="H631" s="646">
        <f t="shared" si="9"/>
        <v>0</v>
      </c>
    </row>
    <row r="632" spans="1:8" hidden="1">
      <c r="A632" s="522"/>
      <c r="B632" s="542"/>
      <c r="C632" s="542"/>
      <c r="D632" s="158"/>
      <c r="E632" s="58"/>
      <c r="F632" s="688"/>
      <c r="G632" s="58"/>
      <c r="H632" s="646">
        <f t="shared" si="9"/>
        <v>0</v>
      </c>
    </row>
    <row r="633" spans="1:8" hidden="1">
      <c r="A633" s="522"/>
      <c r="B633" s="542"/>
      <c r="C633" s="542"/>
      <c r="D633" s="158"/>
      <c r="E633" s="58"/>
      <c r="F633" s="688"/>
      <c r="G633" s="58"/>
      <c r="H633" s="646">
        <f t="shared" si="9"/>
        <v>0</v>
      </c>
    </row>
    <row r="634" spans="1:8" hidden="1">
      <c r="A634" s="522"/>
      <c r="B634" s="542"/>
      <c r="C634" s="542"/>
      <c r="D634" s="158"/>
      <c r="E634" s="58"/>
      <c r="F634" s="688"/>
      <c r="G634" s="58"/>
      <c r="H634" s="646">
        <f t="shared" si="9"/>
        <v>0</v>
      </c>
    </row>
    <row r="635" spans="1:8" hidden="1">
      <c r="A635" s="522"/>
      <c r="B635" s="542"/>
      <c r="C635" s="542"/>
      <c r="D635" s="158"/>
      <c r="E635" s="58"/>
      <c r="F635" s="688"/>
      <c r="G635" s="58"/>
      <c r="H635" s="646">
        <f t="shared" si="9"/>
        <v>0</v>
      </c>
    </row>
    <row r="636" spans="1:8" hidden="1">
      <c r="A636" s="522"/>
      <c r="B636" s="542"/>
      <c r="C636" s="542"/>
      <c r="D636" s="158"/>
      <c r="E636" s="58"/>
      <c r="F636" s="688"/>
      <c r="G636" s="58"/>
      <c r="H636" s="646">
        <f t="shared" si="9"/>
        <v>0</v>
      </c>
    </row>
    <row r="637" spans="1:8" hidden="1">
      <c r="A637" s="522"/>
      <c r="B637" s="542"/>
      <c r="C637" s="542"/>
      <c r="D637" s="158"/>
      <c r="E637" s="58"/>
      <c r="F637" s="688"/>
      <c r="G637" s="58"/>
      <c r="H637" s="646">
        <f t="shared" si="9"/>
        <v>0</v>
      </c>
    </row>
    <row r="638" spans="1:8" hidden="1">
      <c r="A638" s="522"/>
      <c r="B638" s="542"/>
      <c r="C638" s="542"/>
      <c r="D638" s="158"/>
      <c r="E638" s="58"/>
      <c r="F638" s="688"/>
      <c r="G638" s="58"/>
      <c r="H638" s="646">
        <f t="shared" si="9"/>
        <v>0</v>
      </c>
    </row>
    <row r="639" spans="1:8" hidden="1">
      <c r="A639" s="522"/>
      <c r="B639" s="542"/>
      <c r="C639" s="542"/>
      <c r="D639" s="158"/>
      <c r="E639" s="58"/>
      <c r="F639" s="688"/>
      <c r="G639" s="58"/>
      <c r="H639" s="646">
        <f t="shared" si="9"/>
        <v>0</v>
      </c>
    </row>
    <row r="640" spans="1:8" hidden="1">
      <c r="A640" s="522"/>
      <c r="B640" s="542"/>
      <c r="C640" s="542"/>
      <c r="D640" s="158"/>
      <c r="E640" s="58"/>
      <c r="F640" s="688"/>
      <c r="G640" s="58"/>
      <c r="H640" s="646">
        <f t="shared" si="9"/>
        <v>0</v>
      </c>
    </row>
    <row r="641" spans="1:8" hidden="1">
      <c r="A641" s="522"/>
      <c r="B641" s="542"/>
      <c r="C641" s="542"/>
      <c r="D641" s="158"/>
      <c r="E641" s="58"/>
      <c r="F641" s="688"/>
      <c r="G641" s="58"/>
      <c r="H641" s="646">
        <f t="shared" si="9"/>
        <v>0</v>
      </c>
    </row>
    <row r="642" spans="1:8" hidden="1">
      <c r="A642" s="522"/>
      <c r="B642" s="542"/>
      <c r="C642" s="542"/>
      <c r="D642" s="158"/>
      <c r="E642" s="58"/>
      <c r="F642" s="688"/>
      <c r="G642" s="58"/>
      <c r="H642" s="646">
        <f t="shared" si="9"/>
        <v>0</v>
      </c>
    </row>
    <row r="643" spans="1:8" hidden="1">
      <c r="A643" s="522"/>
      <c r="B643" s="542"/>
      <c r="C643" s="542"/>
      <c r="D643" s="158"/>
      <c r="E643" s="58"/>
      <c r="F643" s="688"/>
      <c r="G643" s="58"/>
      <c r="H643" s="646"/>
    </row>
    <row r="644" spans="1:8" hidden="1">
      <c r="A644" s="522"/>
      <c r="B644" s="542"/>
      <c r="C644" s="542"/>
      <c r="D644" s="158"/>
      <c r="E644" s="58"/>
      <c r="F644" s="688"/>
      <c r="G644" s="58"/>
      <c r="H644" s="646"/>
    </row>
    <row r="645" spans="1:8" ht="18.75" hidden="1">
      <c r="A645" s="1962" t="e">
        <f>A576</f>
        <v>#REF!</v>
      </c>
      <c r="B645" s="1962"/>
      <c r="C645" s="1962"/>
      <c r="D645" s="1962"/>
      <c r="E645" s="1962"/>
      <c r="F645" s="1962"/>
    </row>
    <row r="646" spans="1:8" ht="31.5" hidden="1" thickBot="1">
      <c r="A646" s="526" t="s">
        <v>0</v>
      </c>
      <c r="B646" s="4" t="s">
        <v>1</v>
      </c>
      <c r="C646" s="4"/>
      <c r="D646" s="579" t="e">
        <f>D577</f>
        <v>#REF!</v>
      </c>
      <c r="E646" s="5" t="s">
        <v>2</v>
      </c>
      <c r="F646" s="689" t="s">
        <v>6</v>
      </c>
      <c r="G646" s="7" t="s">
        <v>7</v>
      </c>
      <c r="H646" s="4" t="s">
        <v>8</v>
      </c>
    </row>
    <row r="647" spans="1:8" ht="15.75" hidden="1" thickTop="1">
      <c r="A647" s="522"/>
      <c r="B647" s="542"/>
      <c r="C647" s="542"/>
      <c r="D647" s="158"/>
      <c r="E647" s="58"/>
      <c r="F647" s="688"/>
      <c r="G647" s="58"/>
      <c r="H647" s="646"/>
    </row>
    <row r="648" spans="1:8" hidden="1">
      <c r="A648" s="522"/>
      <c r="B648" s="542"/>
      <c r="C648" s="542"/>
      <c r="D648" s="158"/>
      <c r="E648" s="58"/>
      <c r="F648" s="688"/>
      <c r="G648" s="58"/>
      <c r="H648" s="646"/>
    </row>
    <row r="649" spans="1:8" hidden="1">
      <c r="A649" s="522"/>
      <c r="B649" s="542"/>
      <c r="C649" s="542"/>
      <c r="D649" s="158"/>
      <c r="E649" s="58"/>
      <c r="F649" s="688"/>
      <c r="G649" s="58"/>
      <c r="H649" s="646"/>
    </row>
    <row r="650" spans="1:8" hidden="1">
      <c r="A650" s="522"/>
      <c r="B650" s="542"/>
      <c r="C650" s="542"/>
      <c r="D650" s="158"/>
      <c r="E650" s="58"/>
      <c r="F650" s="688"/>
      <c r="G650" s="58"/>
      <c r="H650" s="646"/>
    </row>
    <row r="651" spans="1:8" hidden="1">
      <c r="A651" s="522"/>
      <c r="B651" s="542"/>
      <c r="C651" s="542"/>
      <c r="D651" s="158"/>
      <c r="E651" s="58"/>
      <c r="F651" s="688"/>
      <c r="G651" s="58"/>
      <c r="H651" s="646"/>
    </row>
    <row r="652" spans="1:8" hidden="1">
      <c r="A652" s="522"/>
      <c r="B652" s="542"/>
      <c r="C652" s="542"/>
      <c r="D652" s="158"/>
      <c r="E652" s="58"/>
      <c r="F652" s="688"/>
      <c r="G652" s="58"/>
      <c r="H652" s="646"/>
    </row>
    <row r="653" spans="1:8" hidden="1">
      <c r="A653" s="522"/>
      <c r="B653" s="542"/>
      <c r="C653" s="542"/>
      <c r="D653" s="158"/>
      <c r="E653" s="58"/>
      <c r="F653" s="688"/>
      <c r="G653" s="58"/>
      <c r="H653" s="646"/>
    </row>
    <row r="654" spans="1:8" hidden="1">
      <c r="A654" s="522"/>
      <c r="B654" s="542"/>
      <c r="C654" s="542"/>
      <c r="D654" s="158"/>
      <c r="E654" s="58"/>
      <c r="F654" s="688"/>
      <c r="G654" s="58"/>
      <c r="H654" s="646">
        <f t="shared" si="6"/>
        <v>0</v>
      </c>
    </row>
    <row r="655" spans="1:8" hidden="1">
      <c r="A655" s="522"/>
      <c r="B655" s="525"/>
      <c r="C655" s="525"/>
      <c r="D655" s="158"/>
      <c r="E655" s="58"/>
      <c r="F655" s="688"/>
      <c r="G655" s="58"/>
      <c r="H655" s="646">
        <f t="shared" si="6"/>
        <v>0</v>
      </c>
    </row>
    <row r="656" spans="1:8" hidden="1">
      <c r="A656" s="522"/>
      <c r="B656" s="525"/>
      <c r="C656" s="525"/>
      <c r="D656" s="158"/>
      <c r="E656" s="58"/>
      <c r="F656" s="688"/>
      <c r="G656" s="58"/>
      <c r="H656" s="646">
        <f t="shared" si="6"/>
        <v>0</v>
      </c>
    </row>
    <row r="657" spans="1:8" ht="15.75" hidden="1" thickBot="1">
      <c r="A657" s="386"/>
      <c r="B657" s="27"/>
      <c r="C657" s="27"/>
      <c r="D657" s="40"/>
      <c r="E657" s="422"/>
      <c r="F657" s="692"/>
      <c r="G657" s="422"/>
      <c r="H657" s="647">
        <f t="shared" si="6"/>
        <v>0</v>
      </c>
    </row>
    <row r="658" spans="1:8">
      <c r="A658" s="389"/>
      <c r="B658" s="61"/>
      <c r="C658" s="61"/>
      <c r="D658" s="718"/>
      <c r="E658" s="66">
        <f>SUM(E4:E657)</f>
        <v>2179984</v>
      </c>
      <c r="F658" s="693"/>
      <c r="G658" s="66">
        <f>SUM(G4:G657)</f>
        <v>2095942.5</v>
      </c>
      <c r="H658" s="648"/>
    </row>
    <row r="659" spans="1:8" ht="15" customHeight="1">
      <c r="A659" s="389"/>
      <c r="B659" s="61" t="s">
        <v>78</v>
      </c>
      <c r="C659" s="61"/>
      <c r="D659" s="719"/>
      <c r="E659" s="66"/>
      <c r="F659" s="693"/>
      <c r="G659" s="66"/>
      <c r="H659" s="648"/>
    </row>
    <row r="660" spans="1:8" ht="14.25" customHeight="1">
      <c r="A660" s="389"/>
      <c r="B660" s="61"/>
      <c r="C660" s="61"/>
      <c r="D660" s="719"/>
      <c r="E660" s="644"/>
      <c r="F660" s="693"/>
      <c r="G660" s="644"/>
      <c r="H660" s="648"/>
    </row>
    <row r="661" spans="1:8" ht="9" customHeight="1">
      <c r="A661" s="389"/>
      <c r="B661" s="61"/>
      <c r="C661" s="61"/>
      <c r="D661" s="720"/>
      <c r="E661" s="644"/>
      <c r="F661" s="693"/>
      <c r="G661" s="644"/>
      <c r="H661" s="648"/>
    </row>
    <row r="662" spans="1:8" ht="16.5" hidden="1" customHeight="1">
      <c r="A662" s="389"/>
      <c r="B662" s="61"/>
      <c r="C662" s="61"/>
      <c r="D662" s="719"/>
      <c r="E662" s="644"/>
      <c r="F662" s="693"/>
      <c r="G662" s="644"/>
      <c r="H662" s="648"/>
    </row>
    <row r="663" spans="1:8" ht="16.5" customHeight="1">
      <c r="A663" s="389"/>
      <c r="B663" s="61"/>
      <c r="C663" s="61"/>
      <c r="D663" s="719"/>
      <c r="E663" s="64" t="s">
        <v>62</v>
      </c>
      <c r="F663" s="693"/>
      <c r="G663" s="65" t="s">
        <v>63</v>
      </c>
      <c r="H663" s="648"/>
    </row>
    <row r="664" spans="1:8" ht="16.5" customHeight="1">
      <c r="A664" s="389"/>
      <c r="B664" s="61"/>
      <c r="C664" s="61"/>
      <c r="D664" s="719"/>
      <c r="E664" s="64"/>
      <c r="F664" s="693"/>
      <c r="G664" s="65"/>
      <c r="H664" s="648"/>
    </row>
    <row r="665" spans="1:8" ht="16.5" customHeight="1">
      <c r="A665" s="389"/>
      <c r="B665" s="61"/>
      <c r="C665" s="61"/>
      <c r="D665" s="719"/>
      <c r="E665" s="64"/>
      <c r="F665" s="693"/>
      <c r="G665" s="65"/>
      <c r="H665" s="648"/>
    </row>
    <row r="666" spans="1:8" ht="16.5" customHeight="1">
      <c r="A666" s="389"/>
      <c r="B666" s="61"/>
      <c r="C666" s="61"/>
      <c r="D666" s="719"/>
      <c r="E666" s="64"/>
      <c r="F666" s="693"/>
      <c r="G666" s="65"/>
      <c r="H666" s="648"/>
    </row>
    <row r="667" spans="1:8">
      <c r="A667" s="389"/>
      <c r="B667" s="61"/>
      <c r="C667" s="61"/>
      <c r="D667" s="61"/>
      <c r="E667" s="644"/>
      <c r="F667" s="693"/>
      <c r="G667" s="644"/>
      <c r="H667" s="648"/>
    </row>
    <row r="668" spans="1:8" hidden="1">
      <c r="A668" s="389"/>
      <c r="B668" s="61"/>
      <c r="C668" s="61"/>
      <c r="D668" s="61"/>
      <c r="E668" s="644"/>
      <c r="F668" s="693"/>
      <c r="G668" s="644"/>
      <c r="H668" s="648"/>
    </row>
    <row r="669" spans="1:8" ht="18" customHeight="1">
      <c r="A669" s="389"/>
      <c r="B669" s="61"/>
      <c r="C669" s="61"/>
      <c r="D669" s="61"/>
      <c r="E669" s="644"/>
      <c r="F669" s="693"/>
      <c r="G669" s="644"/>
      <c r="H669" s="648"/>
    </row>
    <row r="670" spans="1:8" ht="21">
      <c r="A670" s="389"/>
      <c r="B670" s="61"/>
      <c r="C670" s="61"/>
      <c r="D670" s="61"/>
      <c r="E670" s="2022">
        <f>E658-G658</f>
        <v>84041.5</v>
      </c>
      <c r="F670" s="2023"/>
      <c r="G670" s="2024"/>
      <c r="H670" s="648"/>
    </row>
    <row r="671" spans="1:8" ht="5.25" customHeight="1">
      <c r="A671" s="389"/>
      <c r="B671" s="61"/>
      <c r="C671" s="61"/>
      <c r="D671" s="61"/>
      <c r="E671" s="644"/>
      <c r="F671" s="693"/>
      <c r="G671" s="644"/>
      <c r="H671" s="648"/>
    </row>
    <row r="672" spans="1:8" ht="18.75">
      <c r="A672" s="389"/>
      <c r="B672" s="61"/>
      <c r="C672" s="61"/>
      <c r="D672" s="61"/>
      <c r="E672" s="2025" t="s">
        <v>65</v>
      </c>
      <c r="F672" s="2025"/>
      <c r="G672" s="2025"/>
      <c r="H672" s="648"/>
    </row>
    <row r="673" spans="1:8">
      <c r="A673" s="389"/>
      <c r="B673" s="61"/>
      <c r="C673" s="61"/>
      <c r="D673" s="61"/>
      <c r="E673" s="644"/>
      <c r="F673" s="693"/>
      <c r="G673" s="644"/>
      <c r="H673" s="648"/>
    </row>
    <row r="674" spans="1:8">
      <c r="A674" s="389"/>
      <c r="B674" s="61"/>
      <c r="C674" s="61"/>
      <c r="D674" s="61"/>
      <c r="E674" s="644"/>
      <c r="F674" s="693"/>
      <c r="G674" s="644"/>
      <c r="H674" s="648"/>
    </row>
    <row r="675" spans="1:8">
      <c r="A675" s="389"/>
      <c r="B675" s="61"/>
      <c r="C675" s="61"/>
      <c r="D675" s="61"/>
      <c r="E675" s="644"/>
      <c r="F675" s="693"/>
      <c r="G675" s="644"/>
      <c r="H675" s="648"/>
    </row>
    <row r="676" spans="1:8">
      <c r="A676" s="389"/>
      <c r="B676" s="61"/>
      <c r="C676" s="61"/>
      <c r="D676" s="61"/>
      <c r="E676" s="644"/>
      <c r="F676" s="693"/>
      <c r="G676" s="644"/>
      <c r="H676" s="648"/>
    </row>
    <row r="677" spans="1:8">
      <c r="A677" s="389"/>
      <c r="B677" s="61"/>
      <c r="C677" s="61"/>
      <c r="D677" s="61"/>
      <c r="E677" s="644"/>
      <c r="F677" s="693"/>
      <c r="G677" s="644"/>
      <c r="H677" s="644"/>
    </row>
    <row r="678" spans="1:8">
      <c r="A678" s="389"/>
      <c r="B678" s="61"/>
      <c r="C678" s="61"/>
      <c r="D678" s="61"/>
      <c r="E678" s="644"/>
      <c r="F678" s="693"/>
      <c r="G678" s="644"/>
      <c r="H678" s="644"/>
    </row>
    <row r="679" spans="1:8">
      <c r="A679" s="389"/>
      <c r="B679" s="61"/>
      <c r="C679" s="61"/>
      <c r="D679" s="61"/>
      <c r="E679" s="644"/>
      <c r="F679" s="693"/>
      <c r="G679" s="644"/>
      <c r="H679" s="644"/>
    </row>
    <row r="680" spans="1:8">
      <c r="A680" s="389"/>
      <c r="B680" s="61"/>
      <c r="C680" s="61"/>
      <c r="D680" s="61"/>
      <c r="E680" s="644"/>
      <c r="F680" s="693"/>
      <c r="G680" s="644"/>
      <c r="H680" s="644"/>
    </row>
    <row r="681" spans="1:8">
      <c r="A681" s="389"/>
      <c r="B681" s="61"/>
      <c r="C681" s="61"/>
      <c r="D681" s="61"/>
      <c r="E681" s="644"/>
      <c r="F681" s="693"/>
      <c r="G681" s="644"/>
      <c r="H681" s="644"/>
    </row>
    <row r="682" spans="1:8">
      <c r="A682" s="389"/>
      <c r="B682" s="61"/>
      <c r="C682" s="61"/>
      <c r="D682" s="61"/>
      <c r="E682" s="644"/>
      <c r="F682" s="693"/>
      <c r="G682" s="644"/>
      <c r="H682" s="644"/>
    </row>
    <row r="683" spans="1:8">
      <c r="A683" s="389"/>
      <c r="B683" s="61"/>
      <c r="C683" s="61"/>
      <c r="D683" s="61"/>
      <c r="E683" s="644"/>
      <c r="F683" s="693"/>
      <c r="G683" s="644"/>
      <c r="H683" s="644"/>
    </row>
    <row r="684" spans="1:8">
      <c r="A684" s="389"/>
      <c r="B684" s="61"/>
      <c r="C684" s="61"/>
      <c r="D684" s="61"/>
      <c r="E684" s="644"/>
      <c r="F684" s="693"/>
      <c r="G684" s="644"/>
      <c r="H684" s="644"/>
    </row>
    <row r="685" spans="1:8">
      <c r="A685" s="389"/>
      <c r="B685" s="61"/>
      <c r="C685" s="61"/>
      <c r="D685" s="61"/>
      <c r="E685" s="644"/>
      <c r="F685" s="693"/>
      <c r="G685" s="644"/>
      <c r="H685" s="644"/>
    </row>
    <row r="686" spans="1:8">
      <c r="A686" s="389"/>
      <c r="B686" s="61"/>
      <c r="C686" s="61"/>
      <c r="D686" s="61"/>
      <c r="E686" s="644"/>
      <c r="F686" s="693"/>
      <c r="G686" s="644"/>
      <c r="H686" s="644"/>
    </row>
    <row r="687" spans="1:8">
      <c r="A687" s="389"/>
      <c r="B687" s="61"/>
      <c r="C687" s="61"/>
      <c r="D687" s="61"/>
      <c r="E687" s="644"/>
      <c r="F687" s="693"/>
      <c r="G687" s="644"/>
      <c r="H687" s="644"/>
    </row>
    <row r="688" spans="1:8">
      <c r="A688" s="389"/>
      <c r="B688" s="61"/>
      <c r="C688" s="61"/>
      <c r="D688" s="61"/>
      <c r="E688" s="644"/>
      <c r="F688" s="693"/>
      <c r="G688" s="644"/>
      <c r="H688" s="644"/>
    </row>
    <row r="689" spans="1:8">
      <c r="A689" s="389"/>
      <c r="B689" s="61"/>
      <c r="C689" s="61"/>
      <c r="D689" s="61"/>
      <c r="E689" s="644"/>
      <c r="F689" s="693"/>
      <c r="G689" s="644"/>
      <c r="H689" s="644"/>
    </row>
    <row r="690" spans="1:8">
      <c r="A690" s="389"/>
      <c r="B690" s="61"/>
      <c r="C690" s="61"/>
      <c r="D690" s="61"/>
      <c r="E690" s="644"/>
      <c r="F690" s="693"/>
      <c r="G690" s="644"/>
      <c r="H690" s="644"/>
    </row>
    <row r="691" spans="1:8">
      <c r="A691" s="389"/>
      <c r="B691" s="61"/>
      <c r="C691" s="61"/>
      <c r="D691" s="61"/>
      <c r="E691" s="644"/>
      <c r="F691" s="693"/>
      <c r="G691" s="644"/>
      <c r="H691" s="644"/>
    </row>
    <row r="692" spans="1:8">
      <c r="A692" s="389"/>
      <c r="B692" s="61"/>
      <c r="C692" s="61"/>
      <c r="D692" s="61"/>
      <c r="E692" s="644"/>
      <c r="F692" s="693"/>
      <c r="G692" s="644"/>
      <c r="H692" s="644"/>
    </row>
    <row r="693" spans="1:8">
      <c r="A693" s="389"/>
      <c r="B693" s="61"/>
      <c r="C693" s="61"/>
      <c r="D693" s="61"/>
      <c r="E693" s="644"/>
      <c r="F693" s="693"/>
      <c r="G693" s="644"/>
      <c r="H693" s="644"/>
    </row>
    <row r="694" spans="1:8">
      <c r="A694" s="389"/>
      <c r="B694" s="61"/>
      <c r="C694" s="61"/>
      <c r="D694" s="61"/>
      <c r="E694" s="644"/>
      <c r="F694" s="693"/>
      <c r="G694" s="644"/>
      <c r="H694" s="644"/>
    </row>
    <row r="695" spans="1:8">
      <c r="A695" s="389"/>
      <c r="B695" s="61"/>
      <c r="C695" s="61"/>
      <c r="D695" s="61"/>
      <c r="E695" s="644"/>
      <c r="F695" s="693"/>
      <c r="G695" s="644"/>
      <c r="H695" s="644"/>
    </row>
    <row r="696" spans="1:8">
      <c r="A696" s="389"/>
      <c r="B696" s="61"/>
      <c r="C696" s="61"/>
      <c r="D696" s="61"/>
      <c r="E696" s="644"/>
      <c r="F696" s="693"/>
      <c r="G696" s="644"/>
      <c r="H696" s="644"/>
    </row>
    <row r="697" spans="1:8">
      <c r="A697" s="389"/>
      <c r="B697" s="61"/>
      <c r="C697" s="61"/>
      <c r="D697" s="61"/>
      <c r="E697" s="644"/>
      <c r="F697" s="693"/>
      <c r="G697" s="644"/>
      <c r="H697" s="644"/>
    </row>
    <row r="698" spans="1:8">
      <c r="A698" s="389"/>
      <c r="B698" s="61"/>
      <c r="C698" s="61"/>
      <c r="D698" s="61"/>
      <c r="E698" s="644"/>
      <c r="F698" s="693"/>
      <c r="G698" s="644"/>
      <c r="H698" s="644"/>
    </row>
    <row r="699" spans="1:8">
      <c r="A699" s="389"/>
      <c r="B699" s="61"/>
      <c r="C699" s="61"/>
      <c r="D699" s="61"/>
      <c r="E699" s="644"/>
      <c r="F699" s="693"/>
      <c r="G699" s="644"/>
      <c r="H699" s="644"/>
    </row>
    <row r="700" spans="1:8">
      <c r="A700" s="389"/>
      <c r="B700" s="61"/>
      <c r="C700" s="61"/>
      <c r="D700" s="61"/>
      <c r="E700" s="644"/>
      <c r="F700" s="693"/>
      <c r="G700" s="644"/>
      <c r="H700" s="644"/>
    </row>
    <row r="701" spans="1:8">
      <c r="A701" s="389"/>
      <c r="B701" s="61"/>
      <c r="C701" s="61"/>
      <c r="D701" s="61"/>
      <c r="E701" s="644"/>
      <c r="F701" s="693"/>
      <c r="G701" s="644"/>
      <c r="H701" s="644"/>
    </row>
    <row r="702" spans="1:8">
      <c r="A702" s="389"/>
      <c r="B702" s="61"/>
      <c r="C702" s="61"/>
      <c r="D702" s="61"/>
      <c r="E702" s="644"/>
      <c r="F702" s="693"/>
      <c r="G702" s="644"/>
      <c r="H702" s="644"/>
    </row>
    <row r="703" spans="1:8">
      <c r="A703" s="389"/>
      <c r="B703" s="61"/>
      <c r="C703" s="61"/>
      <c r="D703" s="61"/>
      <c r="E703" s="644"/>
      <c r="F703" s="693"/>
      <c r="G703" s="644"/>
      <c r="H703" s="644"/>
    </row>
    <row r="704" spans="1:8">
      <c r="A704" s="389"/>
      <c r="B704" s="61"/>
      <c r="C704" s="61"/>
      <c r="D704" s="61"/>
      <c r="E704" s="644"/>
      <c r="F704" s="693"/>
      <c r="G704" s="644"/>
      <c r="H704" s="644"/>
    </row>
    <row r="705" spans="1:8">
      <c r="A705" s="389"/>
      <c r="B705" s="61"/>
      <c r="C705" s="61"/>
      <c r="D705" s="61"/>
      <c r="E705" s="644"/>
      <c r="F705" s="693"/>
      <c r="G705" s="644"/>
      <c r="H705" s="644"/>
    </row>
    <row r="706" spans="1:8">
      <c r="A706" s="389"/>
      <c r="B706" s="61"/>
      <c r="C706" s="61"/>
      <c r="D706" s="61"/>
      <c r="E706" s="644"/>
      <c r="F706" s="693"/>
      <c r="G706" s="644"/>
      <c r="H706" s="644"/>
    </row>
    <row r="707" spans="1:8">
      <c r="A707" s="389"/>
      <c r="B707" s="61"/>
      <c r="C707" s="61"/>
      <c r="D707" s="61"/>
      <c r="E707" s="644"/>
      <c r="F707" s="693"/>
      <c r="G707" s="644"/>
      <c r="H707" s="644"/>
    </row>
    <row r="708" spans="1:8">
      <c r="A708" s="389"/>
      <c r="B708" s="61"/>
      <c r="C708" s="61"/>
      <c r="D708" s="61"/>
      <c r="E708" s="644"/>
      <c r="F708" s="693"/>
      <c r="G708" s="644"/>
      <c r="H708" s="644"/>
    </row>
    <row r="709" spans="1:8">
      <c r="A709" s="389"/>
      <c r="B709" s="61"/>
      <c r="C709" s="61"/>
      <c r="D709" s="61"/>
      <c r="E709" s="644"/>
      <c r="F709" s="693"/>
      <c r="G709" s="644"/>
      <c r="H709" s="644"/>
    </row>
    <row r="710" spans="1:8">
      <c r="A710" s="389"/>
      <c r="B710" s="61"/>
      <c r="C710" s="61"/>
      <c r="D710" s="61"/>
      <c r="E710" s="644"/>
      <c r="F710" s="693"/>
      <c r="G710" s="644"/>
      <c r="H710" s="644"/>
    </row>
    <row r="711" spans="1:8">
      <c r="A711" s="389"/>
      <c r="B711" s="61"/>
      <c r="C711" s="61"/>
      <c r="D711" s="61"/>
      <c r="E711" s="644"/>
      <c r="F711" s="693"/>
      <c r="G711" s="644"/>
      <c r="H711" s="644"/>
    </row>
    <row r="712" spans="1:8">
      <c r="A712" s="389"/>
      <c r="B712" s="61"/>
      <c r="C712" s="61"/>
      <c r="D712" s="61"/>
      <c r="E712" s="644"/>
      <c r="F712" s="693"/>
      <c r="G712" s="644"/>
      <c r="H712" s="644"/>
    </row>
    <row r="713" spans="1:8">
      <c r="A713" s="389"/>
      <c r="B713" s="61"/>
      <c r="C713" s="61"/>
      <c r="D713" s="61"/>
      <c r="E713" s="644"/>
      <c r="F713" s="693"/>
      <c r="G713" s="644"/>
      <c r="H713" s="644"/>
    </row>
    <row r="714" spans="1:8">
      <c r="A714" s="389"/>
      <c r="B714" s="61"/>
      <c r="C714" s="61"/>
      <c r="D714" s="61"/>
      <c r="E714" s="644"/>
      <c r="F714" s="693"/>
      <c r="G714" s="644"/>
      <c r="H714" s="644"/>
    </row>
    <row r="715" spans="1:8">
      <c r="A715" s="389"/>
      <c r="B715" s="61"/>
      <c r="C715" s="61"/>
      <c r="D715" s="61"/>
      <c r="E715" s="644"/>
      <c r="F715" s="693"/>
      <c r="G715" s="644"/>
      <c r="H715" s="644"/>
    </row>
    <row r="716" spans="1:8">
      <c r="A716" s="389"/>
      <c r="B716" s="61"/>
      <c r="C716" s="61"/>
      <c r="D716" s="61"/>
      <c r="E716" s="644"/>
      <c r="F716" s="693"/>
      <c r="G716" s="644"/>
      <c r="H716" s="644"/>
    </row>
    <row r="717" spans="1:8">
      <c r="A717" s="389"/>
      <c r="B717" s="61"/>
      <c r="C717" s="61"/>
      <c r="D717" s="61"/>
      <c r="E717" s="644"/>
      <c r="F717" s="693"/>
      <c r="G717" s="644"/>
      <c r="H717" s="644"/>
    </row>
    <row r="718" spans="1:8">
      <c r="A718" s="389"/>
      <c r="B718" s="61"/>
      <c r="C718" s="61"/>
      <c r="D718" s="61"/>
      <c r="E718" s="644"/>
      <c r="F718" s="693"/>
      <c r="G718" s="644"/>
      <c r="H718" s="644"/>
    </row>
    <row r="719" spans="1:8">
      <c r="A719" s="389"/>
      <c r="B719" s="61"/>
      <c r="C719" s="61"/>
      <c r="D719" s="61"/>
      <c r="E719" s="644"/>
      <c r="F719" s="693"/>
      <c r="G719" s="644"/>
      <c r="H719" s="644"/>
    </row>
  </sheetData>
  <sortState ref="B366:G379">
    <sortCondition ref="B379"/>
  </sortState>
  <mergeCells count="14">
    <mergeCell ref="A1:F1"/>
    <mergeCell ref="B2:D2"/>
    <mergeCell ref="A300:F300"/>
    <mergeCell ref="E670:G670"/>
    <mergeCell ref="E672:G672"/>
    <mergeCell ref="A369:F369"/>
    <mergeCell ref="A438:F438"/>
    <mergeCell ref="A507:F507"/>
    <mergeCell ref="A576:F576"/>
    <mergeCell ref="A645:F645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ZP261"/>
  <sheetViews>
    <sheetView topLeftCell="AXV1" workbookViewId="0">
      <selection activeCell="AYA19" sqref="AYA19"/>
    </sheetView>
  </sheetViews>
  <sheetFormatPr baseColWidth="10" defaultRowHeight="1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8" width="11.42578125" style="572" customWidth="1"/>
    <col min="9" max="10" width="11.42578125" customWidth="1"/>
    <col min="11" max="11" width="11.42578125" style="572" customWidth="1"/>
    <col min="12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572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418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15" width="11.42578125" style="572" customWidth="1"/>
    <col min="116" max="117" width="11.42578125" customWidth="1"/>
    <col min="118" max="118" width="11.42578125" style="366" customWidth="1"/>
    <col min="119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10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418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418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style="763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572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381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style="797" customWidth="1"/>
    <col min="289" max="289" width="8.42578125" style="797" customWidth="1"/>
    <col min="290" max="295" width="11.42578125" style="797" customWidth="1"/>
    <col min="296" max="296" width="8.42578125" style="797" customWidth="1"/>
    <col min="297" max="302" width="11.42578125" customWidth="1"/>
    <col min="303" max="303" width="8.42578125" customWidth="1"/>
    <col min="304" max="309" width="11.42578125" customWidth="1"/>
    <col min="310" max="310" width="8.42578125" customWidth="1"/>
    <col min="311" max="316" width="11.42578125" customWidth="1"/>
    <col min="317" max="317" width="8.42578125" customWidth="1"/>
    <col min="318" max="318" width="10.85546875" style="572" customWidth="1"/>
    <col min="319" max="319" width="12.5703125" bestFit="1" customWidth="1"/>
    <col min="320" max="320" width="11.5703125" customWidth="1"/>
    <col min="321" max="321" width="9.42578125" bestFit="1" customWidth="1"/>
    <col min="322" max="322" width="12" customWidth="1"/>
    <col min="323" max="323" width="11" customWidth="1"/>
    <col min="324" max="324" width="8.5703125" bestFit="1" customWidth="1"/>
    <col min="325" max="325" width="11.42578125" style="572" customWidth="1"/>
    <col min="326" max="330" width="11.42578125" customWidth="1"/>
    <col min="331" max="331" width="8.5703125" bestFit="1" customWidth="1"/>
    <col min="332" max="332" width="11.42578125" style="572" customWidth="1"/>
    <col min="333" max="337" width="11.42578125" customWidth="1"/>
    <col min="338" max="338" width="8.5703125" bestFit="1" customWidth="1"/>
    <col min="339" max="339" width="11.42578125" style="572" customWidth="1"/>
    <col min="340" max="344" width="11.42578125" customWidth="1"/>
    <col min="345" max="345" width="8.5703125" bestFit="1" customWidth="1"/>
    <col min="346" max="351" width="11.42578125" customWidth="1"/>
    <col min="352" max="352" width="8.5703125" bestFit="1" customWidth="1"/>
    <col min="353" max="358" width="11.42578125" customWidth="1"/>
    <col min="359" max="359" width="8.28515625" customWidth="1"/>
    <col min="360" max="365" width="11.42578125" customWidth="1"/>
    <col min="366" max="366" width="8.28515625" customWidth="1"/>
    <col min="373" max="373" width="8.5703125" bestFit="1" customWidth="1"/>
    <col min="374" max="374" width="11.5703125" style="572" customWidth="1"/>
    <col min="375" max="376" width="11.5703125" customWidth="1"/>
    <col min="377" max="377" width="11.5703125" style="572" customWidth="1"/>
    <col min="378" max="379" width="11.5703125" customWidth="1"/>
    <col min="380" max="380" width="8.5703125" bestFit="1" customWidth="1"/>
    <col min="381" max="386" width="11.42578125" customWidth="1"/>
    <col min="387" max="387" width="8.5703125" bestFit="1" customWidth="1"/>
    <col min="388" max="393" width="11.42578125" customWidth="1"/>
    <col min="394" max="394" width="8.5703125" bestFit="1" customWidth="1"/>
    <col min="395" max="400" width="11.42578125" customWidth="1"/>
    <col min="401" max="401" width="8.5703125" customWidth="1"/>
    <col min="402" max="407" width="11.42578125" customWidth="1"/>
    <col min="408" max="408" width="8.5703125" customWidth="1"/>
    <col min="409" max="414" width="11.42578125" style="711" customWidth="1"/>
    <col min="415" max="415" width="8.5703125" style="711" customWidth="1"/>
    <col min="416" max="421" width="11.42578125" customWidth="1"/>
    <col min="422" max="422" width="8.5703125" customWidth="1"/>
    <col min="423" max="428" width="11.42578125" customWidth="1"/>
    <col min="429" max="429" width="8.5703125" customWidth="1"/>
    <col min="430" max="435" width="11.42578125" customWidth="1"/>
    <col min="436" max="436" width="8.5703125" bestFit="1" customWidth="1"/>
    <col min="437" max="442" width="11.42578125" customWidth="1"/>
    <col min="443" max="443" width="8.5703125" bestFit="1" customWidth="1"/>
    <col min="444" max="444" width="13.140625" style="572" customWidth="1"/>
    <col min="445" max="445" width="7.28515625" customWidth="1"/>
    <col min="446" max="447" width="11.42578125" customWidth="1"/>
    <col min="448" max="448" width="9.5703125" customWidth="1"/>
    <col min="449" max="450" width="11.42578125" customWidth="1"/>
    <col min="451" max="451" width="8.5703125" bestFit="1" customWidth="1"/>
    <col min="452" max="452" width="9.7109375" style="2" customWidth="1"/>
    <col min="458" max="458" width="8.5703125" bestFit="1" customWidth="1"/>
    <col min="459" max="464" width="11.140625" customWidth="1"/>
    <col min="465" max="465" width="8.42578125" customWidth="1"/>
    <col min="466" max="467" width="11.42578125" style="2" customWidth="1"/>
    <col min="468" max="471" width="11.42578125" customWidth="1"/>
    <col min="472" max="472" width="8.5703125" bestFit="1" customWidth="1"/>
    <col min="473" max="478" width="11.42578125" customWidth="1"/>
    <col min="479" max="479" width="8.42578125" customWidth="1"/>
    <col min="480" max="485" width="11.42578125" customWidth="1"/>
    <col min="486" max="486" width="8.42578125" customWidth="1"/>
    <col min="487" max="492" width="11.42578125" customWidth="1"/>
    <col min="493" max="493" width="8.5703125" bestFit="1" customWidth="1"/>
    <col min="494" max="499" width="11.42578125" customWidth="1"/>
    <col min="500" max="500" width="8.42578125" customWidth="1"/>
    <col min="501" max="501" width="11.42578125" customWidth="1"/>
    <col min="502" max="502" width="13.28515625" customWidth="1"/>
    <col min="503" max="506" width="11.42578125" customWidth="1"/>
    <col min="507" max="507" width="8.42578125" customWidth="1"/>
    <col min="508" max="513" width="11.5703125" customWidth="1"/>
    <col min="514" max="514" width="8.42578125" customWidth="1"/>
    <col min="515" max="515" width="11.42578125" style="763" customWidth="1"/>
    <col min="516" max="520" width="11.42578125" customWidth="1"/>
    <col min="521" max="521" width="8.5703125" bestFit="1" customWidth="1"/>
    <col min="522" max="522" width="9.7109375" customWidth="1"/>
    <col min="528" max="528" width="6.7109375" bestFit="1" customWidth="1"/>
    <col min="529" max="534" width="11.42578125" customWidth="1"/>
    <col min="535" max="535" width="6.7109375" customWidth="1"/>
    <col min="536" max="536" width="11.5703125" style="572" customWidth="1"/>
    <col min="537" max="541" width="11.5703125" customWidth="1"/>
    <col min="542" max="542" width="6.7109375" customWidth="1"/>
    <col min="543" max="543" width="10.140625" style="572" customWidth="1"/>
    <col min="544" max="544" width="12.5703125" bestFit="1" customWidth="1"/>
    <col min="545" max="545" width="11.140625" bestFit="1" customWidth="1"/>
    <col min="546" max="546" width="9.42578125" bestFit="1" customWidth="1"/>
    <col min="547" max="547" width="11.140625" bestFit="1" customWidth="1"/>
    <col min="548" max="548" width="13.42578125" customWidth="1"/>
    <col min="549" max="549" width="6.7109375" bestFit="1" customWidth="1"/>
    <col min="550" max="550" width="11.28515625" style="572" customWidth="1"/>
    <col min="551" max="555" width="11.28515625" customWidth="1"/>
    <col min="556" max="556" width="8.7109375" customWidth="1"/>
    <col min="557" max="557" width="11.28515625" style="572" customWidth="1"/>
    <col min="558" max="562" width="11.28515625" customWidth="1"/>
    <col min="563" max="563" width="8.7109375" customWidth="1"/>
    <col min="564" max="564" width="11.42578125" style="572" customWidth="1"/>
    <col min="565" max="568" width="11.42578125" customWidth="1"/>
    <col min="569" max="569" width="14.140625" customWidth="1"/>
    <col min="570" max="570" width="8.28515625" customWidth="1"/>
    <col min="571" max="576" width="11.5703125" customWidth="1"/>
    <col min="577" max="577" width="8.28515625" customWidth="1"/>
    <col min="578" max="583" width="11.42578125" customWidth="1"/>
    <col min="584" max="584" width="8.28515625" customWidth="1"/>
    <col min="585" max="590" width="11.42578125" customWidth="1"/>
    <col min="591" max="591" width="8.28515625" customWidth="1"/>
    <col min="592" max="592" width="11.42578125" style="572" customWidth="1"/>
    <col min="593" max="597" width="11.42578125" customWidth="1"/>
    <col min="598" max="598" width="8.28515625" customWidth="1"/>
    <col min="599" max="604" width="11.42578125" style="711" customWidth="1"/>
    <col min="605" max="605" width="8.28515625" style="711" customWidth="1"/>
    <col min="606" max="611" width="10.85546875" customWidth="1"/>
    <col min="612" max="612" width="8.5703125" bestFit="1" customWidth="1"/>
    <col min="613" max="618" width="11.42578125" customWidth="1"/>
    <col min="619" max="619" width="8.140625" customWidth="1"/>
    <col min="620" max="625" width="11" customWidth="1"/>
    <col min="626" max="626" width="8.5703125" bestFit="1" customWidth="1"/>
    <col min="627" max="632" width="11.42578125" customWidth="1"/>
    <col min="633" max="633" width="8.5703125" customWidth="1"/>
    <col min="634" max="634" width="10.28515625" customWidth="1"/>
    <col min="635" max="635" width="12.5703125" bestFit="1" customWidth="1"/>
    <col min="636" max="636" width="10.28515625" customWidth="1"/>
    <col min="637" max="637" width="9.42578125" bestFit="1" customWidth="1"/>
    <col min="638" max="638" width="11.140625" customWidth="1"/>
    <col min="639" max="639" width="11.7109375" customWidth="1"/>
    <col min="640" max="640" width="8.5703125" customWidth="1"/>
    <col min="641" max="646" width="11.42578125" customWidth="1"/>
    <col min="647" max="647" width="8.5703125" customWidth="1"/>
    <col min="648" max="653" width="11.42578125" customWidth="1"/>
    <col min="654" max="654" width="8.5703125" customWidth="1"/>
    <col min="655" max="660" width="11.42578125" customWidth="1"/>
    <col min="661" max="661" width="8.5703125" bestFit="1" customWidth="1"/>
    <col min="662" max="667" width="11.42578125" customWidth="1"/>
    <col min="668" max="668" width="8.5703125" customWidth="1"/>
    <col min="675" max="675" width="8.5703125" bestFit="1" customWidth="1"/>
    <col min="682" max="682" width="9" customWidth="1"/>
    <col min="683" max="688" width="11.42578125" customWidth="1"/>
    <col min="689" max="689" width="8.5703125" bestFit="1" customWidth="1"/>
    <col min="690" max="695" width="11.42578125" customWidth="1"/>
    <col min="696" max="696" width="8.5703125" customWidth="1"/>
    <col min="697" max="702" width="11.42578125" customWidth="1"/>
    <col min="703" max="703" width="8.5703125" customWidth="1"/>
    <col min="710" max="710" width="8.5703125" bestFit="1" customWidth="1"/>
    <col min="711" max="711" width="11.42578125" style="572" customWidth="1"/>
    <col min="712" max="716" width="11.42578125" customWidth="1"/>
    <col min="717" max="717" width="8.5703125" bestFit="1" customWidth="1"/>
    <col min="718" max="718" width="11.42578125" style="572" customWidth="1"/>
    <col min="719" max="720" width="11.42578125" customWidth="1"/>
    <col min="721" max="721" width="11.42578125" style="366" customWidth="1"/>
    <col min="722" max="723" width="11.42578125" customWidth="1"/>
    <col min="724" max="724" width="8.42578125" customWidth="1"/>
    <col min="725" max="726" width="10.42578125" customWidth="1"/>
    <col min="727" max="727" width="12.7109375" customWidth="1"/>
    <col min="728" max="728" width="8.42578125" customWidth="1"/>
    <col min="729" max="729" width="10.140625" bestFit="1" customWidth="1"/>
    <col min="730" max="730" width="11.140625" bestFit="1" customWidth="1"/>
    <col min="731" max="731" width="8.42578125" customWidth="1"/>
    <col min="732" max="737" width="11.42578125" customWidth="1"/>
    <col min="738" max="738" width="8.5703125" bestFit="1" customWidth="1"/>
    <col min="739" max="739" width="10.5703125" customWidth="1"/>
    <col min="740" max="740" width="11.42578125" customWidth="1"/>
    <col min="741" max="741" width="11.140625" bestFit="1" customWidth="1"/>
    <col min="742" max="742" width="9.42578125" bestFit="1" customWidth="1"/>
    <col min="743" max="743" width="11.140625" bestFit="1" customWidth="1"/>
    <col min="744" max="744" width="12.85546875" customWidth="1"/>
    <col min="745" max="745" width="11.5703125" bestFit="1" customWidth="1"/>
    <col min="746" max="746" width="9.85546875" style="418" customWidth="1"/>
    <col min="747" max="747" width="12.5703125" bestFit="1" customWidth="1"/>
    <col min="748" max="748" width="10.140625" bestFit="1" customWidth="1"/>
    <col min="749" max="749" width="9.85546875" style="572" bestFit="1" customWidth="1"/>
    <col min="750" max="750" width="13.7109375" customWidth="1"/>
    <col min="751" max="751" width="11.42578125" customWidth="1"/>
    <col min="752" max="752" width="11.5703125" bestFit="1" customWidth="1"/>
    <col min="753" max="753" width="11.42578125" style="418" customWidth="1"/>
    <col min="754" max="755" width="11.42578125" customWidth="1"/>
    <col min="756" max="756" width="11.42578125" style="418" customWidth="1"/>
    <col min="757" max="758" width="11.42578125" customWidth="1"/>
    <col min="759" max="759" width="11.5703125" bestFit="1" customWidth="1"/>
    <col min="760" max="765" width="11.42578125" customWidth="1"/>
    <col min="766" max="766" width="11.5703125" bestFit="1" customWidth="1"/>
    <col min="767" max="767" width="11.42578125" style="572" customWidth="1"/>
    <col min="768" max="769" width="11.42578125" customWidth="1"/>
    <col min="770" max="770" width="11.42578125" style="572" customWidth="1"/>
    <col min="771" max="772" width="11.42578125" customWidth="1"/>
    <col min="773" max="773" width="11.5703125" bestFit="1" customWidth="1"/>
    <col min="774" max="774" width="11.42578125" style="572" customWidth="1"/>
    <col min="775" max="776" width="11.42578125" customWidth="1"/>
    <col min="777" max="777" width="11.42578125" style="418" customWidth="1"/>
    <col min="778" max="779" width="11.42578125" customWidth="1"/>
    <col min="780" max="780" width="11.5703125" bestFit="1" customWidth="1"/>
    <col min="781" max="781" width="11.42578125" style="2" customWidth="1"/>
    <col min="782" max="786" width="11.42578125" customWidth="1"/>
    <col min="787" max="787" width="11.5703125" bestFit="1" customWidth="1"/>
    <col min="788" max="788" width="11.42578125" style="366" customWidth="1"/>
    <col min="789" max="790" width="11.42578125" customWidth="1"/>
    <col min="791" max="791" width="11.42578125" style="572" customWidth="1"/>
    <col min="792" max="793" width="11.42578125" customWidth="1"/>
    <col min="794" max="794" width="11.5703125" bestFit="1" customWidth="1"/>
    <col min="795" max="795" width="9.85546875" style="577" customWidth="1"/>
    <col min="798" max="798" width="9.85546875" customWidth="1"/>
    <col min="800" max="800" width="15.5703125" customWidth="1"/>
    <col min="801" max="801" width="11.5703125" bestFit="1" customWidth="1"/>
    <col min="802" max="807" width="11.42578125" customWidth="1"/>
    <col min="808" max="808" width="11.5703125" bestFit="1" customWidth="1"/>
    <col min="809" max="809" width="11.42578125" style="572" customWidth="1"/>
    <col min="810" max="811" width="11.42578125" customWidth="1"/>
    <col min="812" max="812" width="11.42578125" style="572" customWidth="1"/>
    <col min="813" max="814" width="11.42578125" customWidth="1"/>
    <col min="815" max="815" width="11.5703125" bestFit="1" customWidth="1"/>
    <col min="816" max="821" width="11.42578125" customWidth="1"/>
    <col min="822" max="822" width="11.5703125" bestFit="1" customWidth="1"/>
    <col min="823" max="828" width="11.85546875" customWidth="1"/>
    <col min="829" max="829" width="11.5703125" bestFit="1" customWidth="1"/>
    <col min="830" max="830" width="11.42578125" style="572" customWidth="1"/>
    <col min="831" max="835" width="11.42578125" customWidth="1"/>
    <col min="836" max="836" width="11.5703125" bestFit="1" customWidth="1"/>
    <col min="837" max="837" width="11.42578125" style="572" customWidth="1"/>
    <col min="838" max="842" width="11.42578125" customWidth="1"/>
    <col min="843" max="843" width="11.5703125" bestFit="1" customWidth="1"/>
    <col min="844" max="849" width="11.42578125" customWidth="1"/>
    <col min="850" max="850" width="8" bestFit="1" customWidth="1"/>
    <col min="851" max="856" width="11.42578125" customWidth="1"/>
    <col min="857" max="857" width="8" bestFit="1" customWidth="1"/>
    <col min="858" max="863" width="11.42578125" customWidth="1"/>
    <col min="864" max="864" width="11.57031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9.140625" bestFit="1" customWidth="1"/>
    <col min="886" max="891" width="11.42578125" customWidth="1"/>
    <col min="892" max="892" width="9.140625" bestFit="1" customWidth="1"/>
    <col min="893" max="898" width="11.42578125" customWidth="1"/>
    <col min="899" max="899" width="11.5703125" bestFit="1" customWidth="1"/>
    <col min="900" max="900" width="11.28515625" style="572" customWidth="1"/>
    <col min="901" max="905" width="11.28515625" customWidth="1"/>
    <col min="906" max="906" width="9.140625" bestFit="1" customWidth="1"/>
    <col min="907" max="907" width="11.5703125" style="418" customWidth="1"/>
    <col min="908" max="912" width="11.5703125" customWidth="1"/>
    <col min="913" max="913" width="9.140625" bestFit="1" customWidth="1"/>
    <col min="914" max="914" width="11.42578125" style="572" customWidth="1"/>
    <col min="915" max="919" width="11.42578125" customWidth="1"/>
    <col min="920" max="920" width="11.5703125" bestFit="1" customWidth="1"/>
    <col min="921" max="926" width="11" customWidth="1"/>
    <col min="927" max="927" width="11.5703125" bestFit="1" customWidth="1"/>
    <col min="928" max="933" width="11.42578125" customWidth="1"/>
    <col min="934" max="934" width="11.5703125" bestFit="1" customWidth="1"/>
    <col min="935" max="935" width="9.28515625" customWidth="1"/>
    <col min="936" max="936" width="12.5703125" bestFit="1" customWidth="1"/>
    <col min="937" max="937" width="11.42578125" customWidth="1"/>
    <col min="938" max="938" width="9.85546875" customWidth="1"/>
    <col min="939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1.42578125" customWidth="1"/>
    <col min="955" max="955" width="11.5703125" bestFit="1" customWidth="1"/>
    <col min="956" max="961" width="11.42578125" customWidth="1"/>
    <col min="962" max="962" width="11.5703125" bestFit="1" customWidth="1"/>
    <col min="963" max="968" width="12.7109375" customWidth="1"/>
    <col min="969" max="969" width="9.140625" bestFit="1" customWidth="1"/>
    <col min="970" max="975" width="11.42578125" customWidth="1"/>
    <col min="976" max="976" width="11.5703125" bestFit="1" customWidth="1"/>
    <col min="977" max="997" width="11.5703125" customWidth="1"/>
    <col min="998" max="998" width="11.42578125" style="572" customWidth="1"/>
    <col min="999" max="1000" width="11.42578125" customWidth="1"/>
    <col min="1001" max="1001" width="11.42578125" style="577" customWidth="1"/>
    <col min="1002" max="1003" width="11.42578125" customWidth="1"/>
    <col min="1004" max="1004" width="11.5703125" bestFit="1" customWidth="1"/>
    <col min="1005" max="1010" width="11.42578125" customWidth="1"/>
    <col min="1011" max="1011" width="11.5703125" bestFit="1" customWidth="1"/>
    <col min="1012" max="1017" width="11.42578125" customWidth="1"/>
    <col min="1018" max="1018" width="11.5703125" bestFit="1" customWidth="1"/>
    <col min="1019" max="1019" width="11.42578125" style="572" customWidth="1"/>
    <col min="1020" max="1021" width="11.42578125" customWidth="1"/>
    <col min="1022" max="1022" width="11.42578125" style="418" customWidth="1"/>
    <col min="1023" max="1024" width="11.42578125" customWidth="1"/>
    <col min="1025" max="1025" width="10.42578125" bestFit="1" customWidth="1"/>
    <col min="1026" max="1026" width="11.42578125" style="418" customWidth="1"/>
    <col min="1027" max="1028" width="11.42578125" customWidth="1"/>
    <col min="1029" max="1029" width="11.42578125" style="572" customWidth="1"/>
    <col min="1030" max="1031" width="11.42578125" customWidth="1"/>
    <col min="1032" max="1032" width="10.42578125" bestFit="1" customWidth="1"/>
    <col min="1033" max="1038" width="11.42578125" customWidth="1"/>
    <col min="1039" max="1039" width="10.42578125" bestFit="1" customWidth="1"/>
    <col min="1040" max="1045" width="11.42578125" customWidth="1"/>
    <col min="1046" max="1046" width="10.42578125" bestFit="1" customWidth="1"/>
    <col min="1047" max="1047" width="10.42578125" customWidth="1"/>
    <col min="1048" max="1048" width="12.5703125" bestFit="1" customWidth="1"/>
    <col min="1049" max="1049" width="11.42578125" customWidth="1"/>
    <col min="1050" max="1050" width="9" bestFit="1" customWidth="1"/>
    <col min="1051" max="1051" width="11.42578125" customWidth="1"/>
    <col min="1052" max="1052" width="13.140625" customWidth="1"/>
    <col min="1053" max="1053" width="11.5703125" bestFit="1" customWidth="1"/>
    <col min="1054" max="1054" width="12.140625" style="418" customWidth="1"/>
    <col min="1055" max="1056" width="12.140625" customWidth="1"/>
    <col min="1057" max="1057" width="12.140625" style="572" customWidth="1"/>
    <col min="1058" max="1059" width="12.140625" customWidth="1"/>
    <col min="1060" max="1060" width="9.42578125" customWidth="1"/>
    <col min="1061" max="1066" width="11.42578125" customWidth="1"/>
    <col min="1067" max="1067" width="9.140625" bestFit="1" customWidth="1"/>
    <col min="1068" max="1068" width="11.5703125" style="572" customWidth="1"/>
    <col min="1069" max="1073" width="11.5703125" customWidth="1"/>
    <col min="1074" max="1074" width="10.42578125" bestFit="1" customWidth="1"/>
    <col min="1075" max="1075" width="11.42578125" style="418" customWidth="1"/>
    <col min="1076" max="1080" width="11.42578125" customWidth="1"/>
    <col min="1081" max="1081" width="9.140625" bestFit="1" customWidth="1"/>
    <col min="1082" max="1082" width="11.42578125" style="418" customWidth="1"/>
    <col min="1083" max="1087" width="11.42578125" style="711" customWidth="1"/>
    <col min="1088" max="1088" width="9.140625" style="711" bestFit="1" customWidth="1"/>
    <col min="1089" max="1094" width="10.5703125" customWidth="1"/>
    <col min="1095" max="1095" width="9.140625" bestFit="1" customWidth="1"/>
    <col min="1097" max="1097" width="10.140625" customWidth="1"/>
    <col min="1102" max="1102" width="9.28515625" customWidth="1"/>
    <col min="1103" max="1103" width="11.42578125" style="2"/>
    <col min="1109" max="1109" width="11.5703125" bestFit="1" customWidth="1"/>
    <col min="1110" max="1110" width="11.42578125" style="2"/>
    <col min="1116" max="1116" width="9.140625" bestFit="1" customWidth="1"/>
    <col min="1117" max="1122" width="11.42578125" customWidth="1"/>
    <col min="1123" max="1123" width="8.42578125" customWidth="1"/>
    <col min="1124" max="1124" width="11.42578125" style="418" customWidth="1"/>
    <col min="1125" max="1126" width="11.42578125" customWidth="1"/>
    <col min="1127" max="1127" width="11.42578125" style="366" customWidth="1"/>
    <col min="1128" max="1129" width="11.42578125" customWidth="1"/>
    <col min="1130" max="1130" width="8.85546875" customWidth="1"/>
    <col min="1131" max="1136" width="11.42578125" customWidth="1"/>
    <col min="1137" max="1137" width="8.85546875" customWidth="1"/>
    <col min="1138" max="1138" width="11.5703125" style="572" customWidth="1"/>
    <col min="1139" max="1140" width="11.5703125" customWidth="1"/>
    <col min="1141" max="1141" width="11.5703125" style="572" customWidth="1"/>
    <col min="1142" max="1143" width="11.5703125" customWidth="1"/>
    <col min="1144" max="1144" width="9.140625" bestFit="1" customWidth="1"/>
    <col min="1145" max="1145" width="11.42578125" style="572" customWidth="1"/>
    <col min="1146" max="1147" width="11.42578125" customWidth="1"/>
    <col min="1148" max="1148" width="11.42578125" style="418" customWidth="1"/>
    <col min="1149" max="1150" width="11.42578125" customWidth="1"/>
    <col min="1151" max="1151" width="11.5703125" bestFit="1" customWidth="1"/>
    <col min="1152" max="1152" width="11.42578125" style="572" customWidth="1"/>
    <col min="1153" max="1157" width="11.42578125" customWidth="1"/>
    <col min="1158" max="1158" width="11.7109375" bestFit="1" customWidth="1"/>
    <col min="1159" max="1159" width="11.42578125" style="572"/>
    <col min="1165" max="1165" width="11.7109375" bestFit="1" customWidth="1"/>
    <col min="1166" max="1171" width="11.42578125" customWidth="1"/>
    <col min="1172" max="1172" width="11.7109375" bestFit="1" customWidth="1"/>
    <col min="1173" max="1179" width="11.5703125" hidden="1" customWidth="1"/>
    <col min="1180" max="1185" width="11.5703125" customWidth="1"/>
    <col min="1186" max="1186" width="11.7109375" bestFit="1" customWidth="1"/>
    <col min="1187" max="1192" width="11.42578125" customWidth="1"/>
    <col min="1193" max="1193" width="8" bestFit="1" customWidth="1"/>
    <col min="1194" max="1199" width="11.42578125" customWidth="1"/>
    <col min="1200" max="1200" width="8" customWidth="1"/>
    <col min="1201" max="1206" width="11.42578125" customWidth="1"/>
    <col min="1207" max="1207" width="8" customWidth="1"/>
    <col min="1208" max="1213" width="11.42578125" customWidth="1"/>
    <col min="1214" max="1214" width="8" bestFit="1" customWidth="1"/>
    <col min="1215" max="1220" width="11.42578125" customWidth="1"/>
    <col min="1221" max="1221" width="10.5703125" bestFit="1" customWidth="1"/>
    <col min="1222" max="1222" width="10.42578125" customWidth="1"/>
    <col min="1223" max="1227" width="11.42578125" customWidth="1"/>
    <col min="1228" max="1235" width="10.5703125" customWidth="1"/>
    <col min="1236" max="1236" width="10.5703125" style="572" customWidth="1"/>
    <col min="1237" max="1237" width="10.5703125" customWidth="1"/>
    <col min="1238" max="1238" width="11.140625" bestFit="1" customWidth="1"/>
    <col min="1239" max="1239" width="10.5703125" customWidth="1"/>
    <col min="1240" max="1241" width="11.140625" bestFit="1" customWidth="1"/>
    <col min="1242" max="1242" width="10.5703125" customWidth="1"/>
    <col min="1243" max="1243" width="11.42578125" style="366" customWidth="1"/>
    <col min="1244" max="1248" width="11.42578125" customWidth="1"/>
    <col min="1249" max="1249" width="10.5703125" customWidth="1"/>
    <col min="1250" max="1250" width="11.42578125" style="572" customWidth="1"/>
    <col min="1251" max="1255" width="11.42578125" customWidth="1"/>
    <col min="1256" max="1256" width="9.140625" bestFit="1" customWidth="1"/>
    <col min="1257" max="1262" width="11.7109375" customWidth="1"/>
    <col min="1263" max="1263" width="8" bestFit="1" customWidth="1"/>
    <col min="1264" max="1269" width="11.42578125" customWidth="1"/>
    <col min="1270" max="1270" width="9.140625" bestFit="1" customWidth="1"/>
    <col min="1271" max="1276" width="11.42578125" customWidth="1"/>
    <col min="1277" max="1277" width="11.5703125" customWidth="1"/>
    <col min="1278" max="1283" width="11.42578125" customWidth="1"/>
    <col min="1284" max="1284" width="9.28515625" bestFit="1" customWidth="1"/>
    <col min="1285" max="1290" width="11.42578125" customWidth="1"/>
    <col min="1291" max="1291" width="9.28515625" bestFit="1" customWidth="1"/>
    <col min="1292" max="1297" width="11.42578125" style="711" customWidth="1"/>
    <col min="1298" max="1298" width="9.28515625" style="711" bestFit="1" customWidth="1"/>
    <col min="1299" max="1304" width="11.42578125" customWidth="1"/>
    <col min="1305" max="1305" width="9.28515625" customWidth="1"/>
    <col min="1306" max="1306" width="11.42578125" style="572" customWidth="1"/>
    <col min="1307" max="1311" width="11.42578125" customWidth="1"/>
    <col min="1312" max="1312" width="9.28515625" customWidth="1"/>
    <col min="1313" max="1313" width="11.42578125" style="572" customWidth="1"/>
    <col min="1314" max="1318" width="11.42578125" customWidth="1"/>
    <col min="1319" max="1319" width="9.7109375" customWidth="1"/>
    <col min="1320" max="1320" width="11.5703125" style="572" customWidth="1"/>
    <col min="1321" max="1322" width="11.5703125" customWidth="1"/>
    <col min="1323" max="1323" width="11.5703125" style="572" customWidth="1"/>
    <col min="1324" max="1325" width="11.5703125" customWidth="1"/>
    <col min="1326" max="1326" width="9.28515625" customWidth="1"/>
    <col min="1327" max="1327" width="10.7109375" customWidth="1"/>
    <col min="1328" max="1328" width="9.28515625" customWidth="1"/>
    <col min="1329" max="1329" width="10.140625" bestFit="1" customWidth="1"/>
    <col min="1330" max="1330" width="10.85546875" customWidth="1"/>
    <col min="1331" max="1331" width="10.140625" bestFit="1" customWidth="1"/>
    <col min="1332" max="1332" width="12" customWidth="1"/>
    <col min="1333" max="1333" width="9.28515625" customWidth="1"/>
    <col min="1334" max="1334" width="11.42578125" style="572"/>
    <col min="1337" max="1337" width="11.42578125" style="572"/>
    <col min="1340" max="1340" width="9.28515625" customWidth="1"/>
    <col min="1347" max="1347" width="11.5703125" bestFit="1" customWidth="1"/>
    <col min="1354" max="1354" width="11.5703125" bestFit="1" customWidth="1"/>
    <col min="1361" max="1361" width="11.5703125" bestFit="1" customWidth="1"/>
    <col min="1368" max="1368" width="11.5703125" bestFit="1" customWidth="1"/>
  </cols>
  <sheetData>
    <row r="1" spans="1:1368">
      <c r="QQ1" s="2"/>
      <c r="RE1" s="2"/>
      <c r="RF1" s="2"/>
      <c r="RL1" s="2"/>
      <c r="RM1" s="2"/>
      <c r="ADV1" s="2"/>
      <c r="AEC1" s="577"/>
      <c r="APY1" s="2"/>
      <c r="AQF1" s="366"/>
      <c r="AQM1" s="2"/>
      <c r="AQT1" s="577"/>
      <c r="ARA1" s="577"/>
      <c r="ARH1" s="577"/>
    </row>
    <row r="2" spans="1:1368" s="102" customFormat="1" ht="37.5">
      <c r="A2" s="100"/>
      <c r="B2" s="2026" t="s">
        <v>31</v>
      </c>
      <c r="C2" s="2026"/>
      <c r="D2" s="2026"/>
      <c r="E2" s="2026"/>
      <c r="F2" s="2026"/>
      <c r="G2" s="101">
        <v>1</v>
      </c>
      <c r="H2" s="675"/>
      <c r="I2" s="2026" t="s">
        <v>31</v>
      </c>
      <c r="J2" s="2026"/>
      <c r="K2" s="2026"/>
      <c r="L2" s="2026"/>
      <c r="M2" s="2026"/>
      <c r="N2" s="101">
        <f>G2+1</f>
        <v>2</v>
      </c>
      <c r="P2" s="2026" t="s">
        <v>31</v>
      </c>
      <c r="Q2" s="2026"/>
      <c r="R2" s="2026"/>
      <c r="S2" s="2026"/>
      <c r="T2" s="2026"/>
      <c r="U2" s="101">
        <f>N2+1</f>
        <v>3</v>
      </c>
      <c r="W2" s="2026" t="s">
        <v>31</v>
      </c>
      <c r="X2" s="2026"/>
      <c r="Y2" s="2026"/>
      <c r="Z2" s="2026"/>
      <c r="AA2" s="2026"/>
      <c r="AB2" s="101">
        <f>U2+1</f>
        <v>4</v>
      </c>
      <c r="AD2" s="2026" t="s">
        <v>31</v>
      </c>
      <c r="AE2" s="2026"/>
      <c r="AF2" s="2026"/>
      <c r="AG2" s="2026"/>
      <c r="AH2" s="2026"/>
      <c r="AI2" s="101">
        <f>AB2+1</f>
        <v>5</v>
      </c>
      <c r="AK2" s="2026" t="s">
        <v>31</v>
      </c>
      <c r="AL2" s="2026"/>
      <c r="AM2" s="2026"/>
      <c r="AN2" s="2026"/>
      <c r="AO2" s="2026"/>
      <c r="AP2" s="101">
        <f>AI2+1</f>
        <v>6</v>
      </c>
      <c r="AR2" s="2026" t="s">
        <v>31</v>
      </c>
      <c r="AS2" s="2026"/>
      <c r="AT2" s="2026"/>
      <c r="AU2" s="2026"/>
      <c r="AV2" s="2026"/>
      <c r="AW2" s="101">
        <f>AP2+1</f>
        <v>7</v>
      </c>
      <c r="AY2" s="2026" t="s">
        <v>31</v>
      </c>
      <c r="AZ2" s="2026"/>
      <c r="BA2" s="2026"/>
      <c r="BB2" s="2026"/>
      <c r="BC2" s="2026"/>
      <c r="BD2" s="101">
        <f>AW2+1</f>
        <v>8</v>
      </c>
      <c r="BF2" s="2026" t="s">
        <v>31</v>
      </c>
      <c r="BG2" s="2026"/>
      <c r="BH2" s="2026"/>
      <c r="BI2" s="2026"/>
      <c r="BJ2" s="2026"/>
      <c r="BK2" s="101">
        <f>BD2+1</f>
        <v>9</v>
      </c>
      <c r="BM2" s="2026" t="s">
        <v>31</v>
      </c>
      <c r="BN2" s="2026"/>
      <c r="BO2" s="2026"/>
      <c r="BP2" s="2026"/>
      <c r="BQ2" s="2026"/>
      <c r="BR2" s="105">
        <f>BK2+1</f>
        <v>10</v>
      </c>
      <c r="BU2" s="2026" t="s">
        <v>31</v>
      </c>
      <c r="BV2" s="2026"/>
      <c r="BW2" s="2026"/>
      <c r="BX2" s="2026"/>
      <c r="BY2" s="2026"/>
      <c r="BZ2" s="105">
        <f>BR2+1</f>
        <v>11</v>
      </c>
      <c r="CA2" s="675"/>
      <c r="CB2" s="2026" t="s">
        <v>31</v>
      </c>
      <c r="CC2" s="2026"/>
      <c r="CD2" s="2026"/>
      <c r="CE2" s="2026"/>
      <c r="CF2" s="2026"/>
      <c r="CG2" s="462">
        <f>BZ2+1</f>
        <v>12</v>
      </c>
      <c r="CI2" s="2026" t="s">
        <v>31</v>
      </c>
      <c r="CJ2" s="2026"/>
      <c r="CK2" s="2026"/>
      <c r="CL2" s="2026"/>
      <c r="CM2" s="2026"/>
      <c r="CN2" s="509">
        <f>CG2+1</f>
        <v>13</v>
      </c>
      <c r="CO2" s="673"/>
      <c r="CP2" s="2026" t="s">
        <v>31</v>
      </c>
      <c r="CQ2" s="2026"/>
      <c r="CR2" s="2026"/>
      <c r="CS2" s="2026"/>
      <c r="CT2" s="2026"/>
      <c r="CU2" s="510">
        <f>CN2+1</f>
        <v>14</v>
      </c>
      <c r="CW2" s="2026" t="s">
        <v>31</v>
      </c>
      <c r="CX2" s="2026"/>
      <c r="CY2" s="2026"/>
      <c r="CZ2" s="2026"/>
      <c r="DA2" s="2026"/>
      <c r="DB2" s="101" t="s">
        <v>618</v>
      </c>
      <c r="DD2" s="2026" t="s">
        <v>31</v>
      </c>
      <c r="DE2" s="2026"/>
      <c r="DF2" s="2026"/>
      <c r="DG2" s="2026"/>
      <c r="DH2" s="2026"/>
      <c r="DI2" s="2026"/>
      <c r="DJ2" s="510">
        <f>CU2+1</f>
        <v>15</v>
      </c>
      <c r="DK2" s="675"/>
      <c r="DL2" s="2026" t="s">
        <v>31</v>
      </c>
      <c r="DM2" s="2026"/>
      <c r="DN2" s="2026"/>
      <c r="DO2" s="2026"/>
      <c r="DP2" s="2026"/>
      <c r="DQ2" s="101">
        <f>DJ2+1</f>
        <v>16</v>
      </c>
      <c r="DS2" s="2026" t="s">
        <v>31</v>
      </c>
      <c r="DT2" s="2026"/>
      <c r="DU2" s="2026"/>
      <c r="DV2" s="2026"/>
      <c r="DW2" s="2026"/>
      <c r="DX2" s="101">
        <f>DQ2+1</f>
        <v>17</v>
      </c>
      <c r="DZ2" s="2026" t="s">
        <v>31</v>
      </c>
      <c r="EA2" s="2026"/>
      <c r="EB2" s="2026"/>
      <c r="EC2" s="2026"/>
      <c r="ED2" s="2026"/>
      <c r="EE2" s="101">
        <f>DX2+1</f>
        <v>18</v>
      </c>
      <c r="EG2" s="2026" t="s">
        <v>31</v>
      </c>
      <c r="EH2" s="2026"/>
      <c r="EI2" s="2026"/>
      <c r="EJ2" s="2026"/>
      <c r="EK2" s="2026"/>
      <c r="EL2" s="101">
        <f>EE2+1</f>
        <v>19</v>
      </c>
      <c r="EM2" s="673"/>
      <c r="EN2" s="2026" t="s">
        <v>31</v>
      </c>
      <c r="EO2" s="2026"/>
      <c r="EP2" s="2026"/>
      <c r="EQ2" s="2026"/>
      <c r="ER2" s="2026"/>
      <c r="ES2" s="101">
        <f>EL2+1</f>
        <v>20</v>
      </c>
      <c r="ET2" s="673"/>
      <c r="EU2" s="2026" t="s">
        <v>31</v>
      </c>
      <c r="EV2" s="2026"/>
      <c r="EW2" s="2026"/>
      <c r="EX2" s="2026"/>
      <c r="EY2" s="2026"/>
      <c r="EZ2" s="101">
        <f>ES2+1</f>
        <v>21</v>
      </c>
      <c r="FB2" s="2026" t="s">
        <v>31</v>
      </c>
      <c r="FC2" s="2026"/>
      <c r="FD2" s="2026"/>
      <c r="FE2" s="2026"/>
      <c r="FF2" s="2026"/>
      <c r="FG2" s="101">
        <f>EZ2+1</f>
        <v>22</v>
      </c>
      <c r="FI2" s="2026" t="s">
        <v>31</v>
      </c>
      <c r="FJ2" s="2026"/>
      <c r="FK2" s="2026"/>
      <c r="FL2" s="2026"/>
      <c r="FM2" s="2026"/>
      <c r="FN2" s="101">
        <f>FG2+1</f>
        <v>23</v>
      </c>
      <c r="FO2" s="675"/>
      <c r="FP2" s="2026" t="s">
        <v>31</v>
      </c>
      <c r="FQ2" s="2026"/>
      <c r="FR2" s="2026"/>
      <c r="FS2" s="2026"/>
      <c r="FT2" s="2026"/>
      <c r="FU2" s="101">
        <f>FG2+1</f>
        <v>23</v>
      </c>
      <c r="FW2" s="2026" t="s">
        <v>31</v>
      </c>
      <c r="FX2" s="2026"/>
      <c r="FY2" s="2026"/>
      <c r="FZ2" s="2026"/>
      <c r="GA2" s="2026"/>
      <c r="GB2" s="101">
        <f>FU2+1</f>
        <v>24</v>
      </c>
      <c r="GD2" s="2026" t="s">
        <v>31</v>
      </c>
      <c r="GE2" s="2026"/>
      <c r="GF2" s="2026"/>
      <c r="GG2" s="2026"/>
      <c r="GH2" s="2026"/>
      <c r="GI2" s="101">
        <f>GB2+1</f>
        <v>25</v>
      </c>
      <c r="GK2" s="2026" t="s">
        <v>31</v>
      </c>
      <c r="GL2" s="2026"/>
      <c r="GM2" s="2026"/>
      <c r="GN2" s="2026"/>
      <c r="GO2" s="2026"/>
      <c r="GP2" s="101">
        <f>GI2+1</f>
        <v>26</v>
      </c>
      <c r="GR2" s="2026" t="s">
        <v>31</v>
      </c>
      <c r="GS2" s="2026"/>
      <c r="GT2" s="2026"/>
      <c r="GU2" s="2026"/>
      <c r="GV2" s="2026"/>
      <c r="GW2" s="101">
        <f>GP2+1</f>
        <v>27</v>
      </c>
      <c r="GY2" s="2026" t="s">
        <v>31</v>
      </c>
      <c r="GZ2" s="2026"/>
      <c r="HA2" s="2026"/>
      <c r="HB2" s="2026"/>
      <c r="HC2" s="2026"/>
      <c r="HD2" s="101">
        <f>GW2+1</f>
        <v>28</v>
      </c>
      <c r="HF2" s="2026" t="s">
        <v>31</v>
      </c>
      <c r="HG2" s="2026"/>
      <c r="HH2" s="2026"/>
      <c r="HI2" s="2026"/>
      <c r="HJ2" s="2026"/>
      <c r="HK2" s="101">
        <f>HD2+1</f>
        <v>29</v>
      </c>
      <c r="HM2" s="2026" t="s">
        <v>31</v>
      </c>
      <c r="HN2" s="2026"/>
      <c r="HO2" s="2026"/>
      <c r="HP2" s="2026"/>
      <c r="HQ2" s="2026"/>
      <c r="HR2" s="101">
        <f>HK2+1</f>
        <v>30</v>
      </c>
      <c r="HS2" s="675"/>
      <c r="HT2" s="2026" t="s">
        <v>31</v>
      </c>
      <c r="HU2" s="2026"/>
      <c r="HV2" s="2026"/>
      <c r="HW2" s="2026"/>
      <c r="HX2" s="2026"/>
      <c r="HY2" s="101">
        <f>HR2+1</f>
        <v>31</v>
      </c>
      <c r="IA2" s="2026" t="s">
        <v>31</v>
      </c>
      <c r="IB2" s="2026"/>
      <c r="IC2" s="2026"/>
      <c r="ID2" s="2026"/>
      <c r="IE2" s="2026"/>
      <c r="IF2" s="101">
        <f>HY2+1</f>
        <v>32</v>
      </c>
      <c r="IH2" s="2026" t="s">
        <v>31</v>
      </c>
      <c r="II2" s="2026"/>
      <c r="IJ2" s="2026"/>
      <c r="IK2" s="2026"/>
      <c r="IL2" s="2026"/>
      <c r="IM2" s="104">
        <f>IF2+1</f>
        <v>33</v>
      </c>
      <c r="IO2" s="2026" t="s">
        <v>31</v>
      </c>
      <c r="IP2" s="2026"/>
      <c r="IQ2" s="2026"/>
      <c r="IR2" s="2026"/>
      <c r="IS2" s="2026"/>
      <c r="IT2" s="104">
        <f>IM2+1</f>
        <v>34</v>
      </c>
      <c r="IV2" s="2026" t="s">
        <v>31</v>
      </c>
      <c r="IW2" s="2026"/>
      <c r="IX2" s="2026"/>
      <c r="IY2" s="2026"/>
      <c r="IZ2" s="2026"/>
      <c r="JA2" s="104">
        <f>IT2+1</f>
        <v>35</v>
      </c>
      <c r="JC2" s="2026" t="s">
        <v>31</v>
      </c>
      <c r="JD2" s="2026"/>
      <c r="JE2" s="2026"/>
      <c r="JF2" s="2026"/>
      <c r="JG2" s="2026"/>
      <c r="JH2" s="104">
        <f>IT2+1</f>
        <v>35</v>
      </c>
      <c r="JJ2" s="2026" t="s">
        <v>31</v>
      </c>
      <c r="JK2" s="2026"/>
      <c r="JL2" s="2026"/>
      <c r="JM2" s="2026"/>
      <c r="JN2" s="2026"/>
      <c r="JO2" s="105">
        <f>JH2+1</f>
        <v>36</v>
      </c>
      <c r="JQ2" s="2026" t="s">
        <v>31</v>
      </c>
      <c r="JR2" s="2026"/>
      <c r="JS2" s="2026"/>
      <c r="JT2" s="2026"/>
      <c r="JU2" s="2026"/>
      <c r="JV2" s="105">
        <f>JO2+1</f>
        <v>37</v>
      </c>
      <c r="JW2" s="798"/>
      <c r="JX2" s="2044" t="s">
        <v>31</v>
      </c>
      <c r="JY2" s="2044"/>
      <c r="JZ2" s="2044"/>
      <c r="KA2" s="2044"/>
      <c r="KB2" s="2044"/>
      <c r="KC2" s="799">
        <f>JV2+1</f>
        <v>38</v>
      </c>
      <c r="KD2" s="798"/>
      <c r="KE2" s="2044" t="s">
        <v>31</v>
      </c>
      <c r="KF2" s="2044"/>
      <c r="KG2" s="2044"/>
      <c r="KH2" s="2044"/>
      <c r="KI2" s="2044"/>
      <c r="KJ2" s="799">
        <f>KC2+1</f>
        <v>39</v>
      </c>
      <c r="KL2" s="2026" t="s">
        <v>31</v>
      </c>
      <c r="KM2" s="2026"/>
      <c r="KN2" s="2026"/>
      <c r="KO2" s="2026"/>
      <c r="KP2" s="2026"/>
      <c r="KQ2" s="105">
        <f>39+1</f>
        <v>40</v>
      </c>
      <c r="KS2" s="2026" t="s">
        <v>31</v>
      </c>
      <c r="KT2" s="2026"/>
      <c r="KU2" s="2026"/>
      <c r="KV2" s="2026"/>
      <c r="KW2" s="2026"/>
      <c r="KX2" s="105">
        <f>KQ2+1</f>
        <v>41</v>
      </c>
      <c r="KZ2" s="2026" t="s">
        <v>31</v>
      </c>
      <c r="LA2" s="2026"/>
      <c r="LB2" s="2026"/>
      <c r="LC2" s="2026"/>
      <c r="LD2" s="2026"/>
      <c r="LE2" s="105">
        <f>KX2+1</f>
        <v>42</v>
      </c>
      <c r="LF2" s="675"/>
      <c r="LG2" s="2026" t="s">
        <v>31</v>
      </c>
      <c r="LH2" s="2026"/>
      <c r="LI2" s="2026"/>
      <c r="LJ2" s="2026"/>
      <c r="LK2" s="2026"/>
      <c r="LL2" s="101">
        <f>LE2+1</f>
        <v>43</v>
      </c>
      <c r="LM2" s="675"/>
      <c r="LN2" s="2026" t="s">
        <v>31</v>
      </c>
      <c r="LO2" s="2026"/>
      <c r="LP2" s="2026"/>
      <c r="LQ2" s="2026"/>
      <c r="LR2" s="2026"/>
      <c r="LS2" s="101">
        <f>LL2+1</f>
        <v>44</v>
      </c>
      <c r="LT2" s="675"/>
      <c r="LU2" s="2026" t="s">
        <v>31</v>
      </c>
      <c r="LV2" s="2026"/>
      <c r="LW2" s="2026"/>
      <c r="LX2" s="2026"/>
      <c r="LY2" s="2026"/>
      <c r="LZ2" s="101">
        <f>LS2+1</f>
        <v>45</v>
      </c>
      <c r="MA2" s="675"/>
      <c r="MB2" s="2026" t="s">
        <v>31</v>
      </c>
      <c r="MC2" s="2026"/>
      <c r="MD2" s="2026"/>
      <c r="ME2" s="2026"/>
      <c r="MF2" s="2026"/>
      <c r="MG2" s="101">
        <f>LZ2+1</f>
        <v>46</v>
      </c>
      <c r="MI2" s="2026" t="s">
        <v>31</v>
      </c>
      <c r="MJ2" s="2026"/>
      <c r="MK2" s="2026"/>
      <c r="ML2" s="2026"/>
      <c r="MM2" s="2026"/>
      <c r="MN2" s="101">
        <f>MG2+1</f>
        <v>47</v>
      </c>
      <c r="MP2" s="2026" t="s">
        <v>31</v>
      </c>
      <c r="MQ2" s="2026"/>
      <c r="MR2" s="2026"/>
      <c r="MS2" s="2026"/>
      <c r="MT2" s="2026"/>
      <c r="MU2" s="101">
        <f>MN2+1</f>
        <v>48</v>
      </c>
      <c r="MW2" s="2026" t="s">
        <v>31</v>
      </c>
      <c r="MX2" s="2026"/>
      <c r="MY2" s="2026"/>
      <c r="MZ2" s="2026"/>
      <c r="NA2" s="2026"/>
      <c r="NB2" s="101">
        <f>MU2+1</f>
        <v>49</v>
      </c>
      <c r="ND2" s="2026" t="s">
        <v>31</v>
      </c>
      <c r="NE2" s="2026"/>
      <c r="NF2" s="2026"/>
      <c r="NG2" s="2026"/>
      <c r="NH2" s="2026"/>
      <c r="NI2" s="101">
        <f>NB2+1</f>
        <v>50</v>
      </c>
      <c r="NJ2" s="675"/>
      <c r="NK2" s="2026" t="s">
        <v>31</v>
      </c>
      <c r="NL2" s="2026"/>
      <c r="NM2" s="2026"/>
      <c r="NN2" s="2026"/>
      <c r="NO2" s="2026"/>
      <c r="NP2" s="101">
        <f>NI2+1</f>
        <v>51</v>
      </c>
      <c r="NR2" s="2026" t="s">
        <v>31</v>
      </c>
      <c r="NS2" s="2026"/>
      <c r="NT2" s="2026"/>
      <c r="NU2" s="2026"/>
      <c r="NV2" s="2026"/>
      <c r="NW2" s="101">
        <f>NI2+1</f>
        <v>51</v>
      </c>
      <c r="NY2" s="2026" t="s">
        <v>31</v>
      </c>
      <c r="NZ2" s="2026"/>
      <c r="OA2" s="2026"/>
      <c r="OB2" s="2026"/>
      <c r="OC2" s="2026"/>
      <c r="OD2" s="101">
        <f>NW2+1</f>
        <v>52</v>
      </c>
      <c r="OF2" s="2026" t="s">
        <v>31</v>
      </c>
      <c r="OG2" s="2026"/>
      <c r="OH2" s="2026"/>
      <c r="OI2" s="2026"/>
      <c r="OJ2" s="2026"/>
      <c r="OK2" s="101">
        <f>OD2+1</f>
        <v>53</v>
      </c>
      <c r="OM2" s="2026" t="s">
        <v>31</v>
      </c>
      <c r="ON2" s="2026"/>
      <c r="OO2" s="2026"/>
      <c r="OP2" s="2026"/>
      <c r="OQ2" s="2026"/>
      <c r="OR2" s="101">
        <f>OK2+1</f>
        <v>54</v>
      </c>
      <c r="OT2" s="2026" t="s">
        <v>31</v>
      </c>
      <c r="OU2" s="2026"/>
      <c r="OV2" s="2026"/>
      <c r="OW2" s="2026"/>
      <c r="OX2" s="2026"/>
      <c r="OY2" s="101">
        <f>OR2+1</f>
        <v>55</v>
      </c>
      <c r="PA2" s="2026" t="s">
        <v>31</v>
      </c>
      <c r="PB2" s="2026"/>
      <c r="PC2" s="2026"/>
      <c r="PD2" s="2026"/>
      <c r="PE2" s="2026"/>
      <c r="PF2" s="101">
        <f>OY2+1</f>
        <v>56</v>
      </c>
      <c r="PH2" s="2026" t="s">
        <v>31</v>
      </c>
      <c r="PI2" s="2026"/>
      <c r="PJ2" s="2026"/>
      <c r="PK2" s="2026"/>
      <c r="PL2" s="2026"/>
      <c r="PM2" s="101">
        <f>PF2+1</f>
        <v>57</v>
      </c>
      <c r="PO2" s="2026" t="s">
        <v>31</v>
      </c>
      <c r="PP2" s="2026"/>
      <c r="PQ2" s="2026"/>
      <c r="PR2" s="2026"/>
      <c r="PS2" s="2026"/>
      <c r="PT2" s="101">
        <f>PM2+1</f>
        <v>58</v>
      </c>
      <c r="PV2" s="2026" t="s">
        <v>31</v>
      </c>
      <c r="PW2" s="2026"/>
      <c r="PX2" s="2026"/>
      <c r="PY2" s="2026"/>
      <c r="PZ2" s="2026"/>
      <c r="QA2" s="101">
        <f>PT2+1</f>
        <v>59</v>
      </c>
      <c r="QB2" s="675"/>
      <c r="QD2" s="2026" t="s">
        <v>31</v>
      </c>
      <c r="QE2" s="2026"/>
      <c r="QF2" s="2026"/>
      <c r="QG2" s="2026"/>
      <c r="QH2" s="2026"/>
      <c r="QI2" s="101">
        <f>QA2+1</f>
        <v>60</v>
      </c>
      <c r="QJ2" s="100"/>
      <c r="QK2" s="2026" t="s">
        <v>31</v>
      </c>
      <c r="QL2" s="2026"/>
      <c r="QM2" s="2026"/>
      <c r="QN2" s="2026"/>
      <c r="QO2" s="2026"/>
      <c r="QP2" s="101">
        <f>QI2+1</f>
        <v>61</v>
      </c>
      <c r="QQ2" s="100"/>
      <c r="QR2" s="2026" t="s">
        <v>31</v>
      </c>
      <c r="QS2" s="2026"/>
      <c r="QT2" s="2026"/>
      <c r="QU2" s="2026"/>
      <c r="QV2" s="2026"/>
      <c r="QW2" s="101">
        <f>QP2+1</f>
        <v>62</v>
      </c>
      <c r="QX2" s="100"/>
      <c r="QY2" s="2026" t="s">
        <v>31</v>
      </c>
      <c r="QZ2" s="2026"/>
      <c r="RA2" s="2026"/>
      <c r="RB2" s="2026"/>
      <c r="RC2" s="2026"/>
      <c r="RD2" s="103">
        <f>QW2+1</f>
        <v>63</v>
      </c>
      <c r="RE2" s="100"/>
      <c r="RF2" s="2026" t="s">
        <v>31</v>
      </c>
      <c r="RG2" s="2026"/>
      <c r="RH2" s="2026"/>
      <c r="RI2" s="2026"/>
      <c r="RJ2" s="2026"/>
      <c r="RK2" s="103">
        <f>RD2+1</f>
        <v>64</v>
      </c>
      <c r="RL2" s="100"/>
      <c r="RM2" s="2026" t="s">
        <v>31</v>
      </c>
      <c r="RN2" s="2026"/>
      <c r="RO2" s="2026"/>
      <c r="RP2" s="2026"/>
      <c r="RQ2" s="2026"/>
      <c r="RR2" s="103">
        <f>RK2+1</f>
        <v>65</v>
      </c>
      <c r="RT2" s="2026" t="s">
        <v>31</v>
      </c>
      <c r="RU2" s="2026"/>
      <c r="RV2" s="2026"/>
      <c r="RW2" s="2026"/>
      <c r="RX2" s="2026"/>
      <c r="RY2" s="101">
        <f>RR2+1</f>
        <v>66</v>
      </c>
      <c r="SA2" s="2026" t="s">
        <v>31</v>
      </c>
      <c r="SB2" s="2026"/>
      <c r="SC2" s="2026"/>
      <c r="SD2" s="2026"/>
      <c r="SE2" s="2026"/>
      <c r="SF2" s="101">
        <f>RY2+1</f>
        <v>67</v>
      </c>
      <c r="SH2" s="2026" t="s">
        <v>31</v>
      </c>
      <c r="SI2" s="2026"/>
      <c r="SJ2" s="2026"/>
      <c r="SK2" s="2026"/>
      <c r="SL2" s="2026"/>
      <c r="SM2" s="101">
        <f>SF2+1</f>
        <v>68</v>
      </c>
      <c r="SO2" s="2026" t="s">
        <v>31</v>
      </c>
      <c r="SP2" s="2026"/>
      <c r="SQ2" s="2026"/>
      <c r="SR2" s="2026"/>
      <c r="SS2" s="2026"/>
      <c r="ST2" s="101">
        <f>SM2+1</f>
        <v>69</v>
      </c>
      <c r="SU2" s="675"/>
      <c r="SV2" s="2026" t="s">
        <v>31</v>
      </c>
      <c r="SW2" s="2026"/>
      <c r="SX2" s="2026"/>
      <c r="SY2" s="2026"/>
      <c r="SZ2" s="2026"/>
      <c r="TA2" s="101">
        <f>ST2+1</f>
        <v>70</v>
      </c>
      <c r="TC2" s="2026" t="s">
        <v>31</v>
      </c>
      <c r="TD2" s="2026"/>
      <c r="TE2" s="2026"/>
      <c r="TF2" s="2026"/>
      <c r="TG2" s="2026"/>
      <c r="TH2" s="462">
        <f>TA2+1</f>
        <v>71</v>
      </c>
      <c r="TJ2" s="2026" t="s">
        <v>31</v>
      </c>
      <c r="TK2" s="2026"/>
      <c r="TL2" s="2026"/>
      <c r="TM2" s="2026"/>
      <c r="TN2" s="2026"/>
      <c r="TO2" s="462">
        <f>TH2+1</f>
        <v>72</v>
      </c>
      <c r="TP2" s="675"/>
      <c r="TQ2" s="2026" t="s">
        <v>31</v>
      </c>
      <c r="TR2" s="2026"/>
      <c r="TS2" s="2026"/>
      <c r="TT2" s="2026"/>
      <c r="TU2" s="2026"/>
      <c r="TV2" s="462">
        <f>TO2+1</f>
        <v>73</v>
      </c>
      <c r="TW2" s="675"/>
      <c r="TX2" s="2026" t="s">
        <v>31</v>
      </c>
      <c r="TY2" s="2026"/>
      <c r="TZ2" s="2026"/>
      <c r="UA2" s="2026"/>
      <c r="UB2" s="2026"/>
      <c r="UC2" s="462">
        <f>TV2+1</f>
        <v>74</v>
      </c>
      <c r="UD2" s="675"/>
      <c r="UE2" s="2026" t="s">
        <v>31</v>
      </c>
      <c r="UF2" s="2026"/>
      <c r="UG2" s="2026"/>
      <c r="UH2" s="2026"/>
      <c r="UI2" s="2026"/>
      <c r="UJ2" s="101">
        <f>UC2+1</f>
        <v>75</v>
      </c>
      <c r="UK2" s="675"/>
      <c r="UL2" s="2026" t="s">
        <v>31</v>
      </c>
      <c r="UM2" s="2026"/>
      <c r="UN2" s="2026"/>
      <c r="UO2" s="2026"/>
      <c r="UP2" s="2026"/>
      <c r="UQ2" s="101">
        <f>UJ2+1</f>
        <v>76</v>
      </c>
      <c r="UR2" s="675"/>
      <c r="US2" s="2026" t="s">
        <v>31</v>
      </c>
      <c r="UT2" s="2026"/>
      <c r="UU2" s="2026"/>
      <c r="UV2" s="2026"/>
      <c r="UW2" s="2026"/>
      <c r="UX2" s="101">
        <f>UQ2+1</f>
        <v>77</v>
      </c>
      <c r="UZ2" s="2026" t="s">
        <v>31</v>
      </c>
      <c r="VA2" s="2026"/>
      <c r="VB2" s="2026"/>
      <c r="VC2" s="2026"/>
      <c r="VD2" s="2026"/>
      <c r="VE2" s="101">
        <f>UX2+1</f>
        <v>78</v>
      </c>
      <c r="VG2" s="2026" t="s">
        <v>31</v>
      </c>
      <c r="VH2" s="2026"/>
      <c r="VI2" s="2026"/>
      <c r="VJ2" s="2026"/>
      <c r="VK2" s="2026"/>
      <c r="VL2" s="101">
        <f>VE2+1</f>
        <v>79</v>
      </c>
      <c r="VN2" s="2026" t="s">
        <v>31</v>
      </c>
      <c r="VO2" s="2026"/>
      <c r="VP2" s="2026"/>
      <c r="VQ2" s="2026"/>
      <c r="VR2" s="2026"/>
      <c r="VS2" s="101">
        <f>VL2+1</f>
        <v>80</v>
      </c>
      <c r="VT2" s="675"/>
      <c r="VU2" s="2026" t="s">
        <v>31</v>
      </c>
      <c r="VV2" s="2026"/>
      <c r="VW2" s="2026"/>
      <c r="VX2" s="2026"/>
      <c r="VY2" s="2026"/>
      <c r="VZ2" s="101">
        <f>VS2+1</f>
        <v>81</v>
      </c>
      <c r="WB2" s="2026" t="s">
        <v>31</v>
      </c>
      <c r="WC2" s="2026"/>
      <c r="WD2" s="2026"/>
      <c r="WE2" s="2026"/>
      <c r="WF2" s="2026"/>
      <c r="WG2" s="101">
        <f>VZ2+1</f>
        <v>82</v>
      </c>
      <c r="WI2" s="2026" t="s">
        <v>31</v>
      </c>
      <c r="WJ2" s="2026"/>
      <c r="WK2" s="2026"/>
      <c r="WL2" s="2026"/>
      <c r="WM2" s="2026"/>
      <c r="WN2" s="101">
        <f>WG2+1</f>
        <v>83</v>
      </c>
      <c r="WP2" s="2026" t="s">
        <v>31</v>
      </c>
      <c r="WQ2" s="2026"/>
      <c r="WR2" s="2026"/>
      <c r="WS2" s="2026"/>
      <c r="WT2" s="2026"/>
      <c r="WU2" s="101">
        <f>WN2+1</f>
        <v>84</v>
      </c>
      <c r="WW2" s="2026" t="s">
        <v>31</v>
      </c>
      <c r="WX2" s="2026"/>
      <c r="WY2" s="2026"/>
      <c r="WZ2" s="2026"/>
      <c r="XA2" s="2026"/>
      <c r="XB2" s="101">
        <f>WU2+1</f>
        <v>85</v>
      </c>
      <c r="XD2" s="2026" t="s">
        <v>31</v>
      </c>
      <c r="XE2" s="2026"/>
      <c r="XF2" s="2026"/>
      <c r="XG2" s="2026"/>
      <c r="XH2" s="2026"/>
      <c r="XI2" s="101">
        <f>XB2+1</f>
        <v>86</v>
      </c>
      <c r="XK2" s="2026" t="s">
        <v>31</v>
      </c>
      <c r="XL2" s="2026"/>
      <c r="XM2" s="2026"/>
      <c r="XN2" s="2026"/>
      <c r="XO2" s="2026"/>
      <c r="XP2" s="101">
        <f>XI2+1</f>
        <v>87</v>
      </c>
      <c r="XR2" s="2026" t="s">
        <v>31</v>
      </c>
      <c r="XS2" s="2026"/>
      <c r="XT2" s="2026"/>
      <c r="XU2" s="2026"/>
      <c r="XV2" s="2026"/>
      <c r="XW2" s="101">
        <f>XP2+1</f>
        <v>88</v>
      </c>
      <c r="XY2" s="2026" t="s">
        <v>31</v>
      </c>
      <c r="XZ2" s="2026"/>
      <c r="YA2" s="2026"/>
      <c r="YB2" s="2026"/>
      <c r="YC2" s="2026"/>
      <c r="YD2" s="101">
        <f>XW2+1</f>
        <v>89</v>
      </c>
      <c r="YF2" s="2026" t="s">
        <v>31</v>
      </c>
      <c r="YG2" s="2026"/>
      <c r="YH2" s="2026"/>
      <c r="YI2" s="2026"/>
      <c r="YJ2" s="2026"/>
      <c r="YK2" s="101">
        <f>YD2+1</f>
        <v>90</v>
      </c>
      <c r="YM2" s="2026" t="s">
        <v>31</v>
      </c>
      <c r="YN2" s="2026"/>
      <c r="YO2" s="2026"/>
      <c r="YP2" s="2026"/>
      <c r="YQ2" s="2026"/>
      <c r="YR2" s="101">
        <f>YK2+1</f>
        <v>91</v>
      </c>
      <c r="YT2" s="2026" t="s">
        <v>31</v>
      </c>
      <c r="YU2" s="2026"/>
      <c r="YV2" s="2026"/>
      <c r="YW2" s="2026"/>
      <c r="YX2" s="2026"/>
      <c r="YY2" s="101">
        <f>YR2+1</f>
        <v>92</v>
      </c>
      <c r="ZA2" s="2026" t="s">
        <v>31</v>
      </c>
      <c r="ZB2" s="2026"/>
      <c r="ZC2" s="2026"/>
      <c r="ZD2" s="2026"/>
      <c r="ZE2" s="2026"/>
      <c r="ZF2" s="101">
        <f>YY2+1</f>
        <v>93</v>
      </c>
      <c r="ZH2" s="2026" t="s">
        <v>31</v>
      </c>
      <c r="ZI2" s="2026"/>
      <c r="ZJ2" s="2026"/>
      <c r="ZK2" s="2026"/>
      <c r="ZL2" s="2026"/>
      <c r="ZM2" s="101">
        <f>ZF2+1</f>
        <v>94</v>
      </c>
      <c r="ZO2" s="2026" t="s">
        <v>31</v>
      </c>
      <c r="ZP2" s="2026"/>
      <c r="ZQ2" s="2026"/>
      <c r="ZR2" s="2026"/>
      <c r="ZS2" s="2026"/>
      <c r="ZT2" s="101">
        <f>ZM2+1</f>
        <v>95</v>
      </c>
      <c r="ZV2" s="2026" t="s">
        <v>31</v>
      </c>
      <c r="ZW2" s="2026"/>
      <c r="ZX2" s="2026"/>
      <c r="ZY2" s="2026"/>
      <c r="ZZ2" s="2026"/>
      <c r="AAA2" s="101">
        <f>ZT2+1</f>
        <v>96</v>
      </c>
      <c r="AAC2" s="2026" t="s">
        <v>31</v>
      </c>
      <c r="AAD2" s="2026"/>
      <c r="AAE2" s="2026"/>
      <c r="AAF2" s="2026"/>
      <c r="AAG2" s="2026"/>
      <c r="AAH2" s="101">
        <f>AAA2+1</f>
        <v>97</v>
      </c>
      <c r="AAI2" s="675"/>
      <c r="AAJ2" s="2026" t="s">
        <v>31</v>
      </c>
      <c r="AAK2" s="2026"/>
      <c r="AAL2" s="2026"/>
      <c r="AAM2" s="2026"/>
      <c r="AAN2" s="2026"/>
      <c r="AAO2" s="101">
        <f>AAH2+1</f>
        <v>98</v>
      </c>
      <c r="AAP2" s="675"/>
      <c r="AAQ2" s="2026" t="s">
        <v>31</v>
      </c>
      <c r="AAR2" s="2026"/>
      <c r="AAS2" s="2026"/>
      <c r="AAT2" s="2026"/>
      <c r="AAU2" s="2026"/>
      <c r="AAV2" s="101">
        <f>AAO2+1</f>
        <v>99</v>
      </c>
      <c r="AAX2" s="2026" t="s">
        <v>31</v>
      </c>
      <c r="AAY2" s="2026"/>
      <c r="AAZ2" s="2026"/>
      <c r="ABA2" s="2026"/>
      <c r="ABB2" s="2026"/>
      <c r="ABC2" s="101">
        <f>AAV2+1</f>
        <v>100</v>
      </c>
      <c r="ABE2" s="2026" t="s">
        <v>31</v>
      </c>
      <c r="ABF2" s="2026"/>
      <c r="ABG2" s="2026"/>
      <c r="ABH2" s="2026"/>
      <c r="ABI2" s="2026"/>
      <c r="ABJ2" s="101">
        <f>ABC2+1</f>
        <v>101</v>
      </c>
      <c r="ABL2" s="2026" t="s">
        <v>31</v>
      </c>
      <c r="ABM2" s="2026"/>
      <c r="ABN2" s="2026"/>
      <c r="ABO2" s="2026"/>
      <c r="ABP2" s="2026"/>
      <c r="ABQ2" s="101">
        <f>ABJ2+1</f>
        <v>102</v>
      </c>
      <c r="ABR2" s="673"/>
      <c r="ABS2" s="2026" t="s">
        <v>31</v>
      </c>
      <c r="ABT2" s="2026"/>
      <c r="ABU2" s="2026"/>
      <c r="ABV2" s="2026"/>
      <c r="ABW2" s="2026"/>
      <c r="ABX2" s="101">
        <f>ABQ2+1</f>
        <v>103</v>
      </c>
      <c r="ABY2" s="673"/>
      <c r="ABZ2" s="2026" t="s">
        <v>31</v>
      </c>
      <c r="ACA2" s="2026"/>
      <c r="ACB2" s="2026"/>
      <c r="ACC2" s="2026"/>
      <c r="ACD2" s="2026"/>
      <c r="ACE2" s="101">
        <f>ABX2+1</f>
        <v>104</v>
      </c>
      <c r="ACG2" s="2026" t="s">
        <v>31</v>
      </c>
      <c r="ACH2" s="2026"/>
      <c r="ACI2" s="2026"/>
      <c r="ACJ2" s="2026"/>
      <c r="ACK2" s="2026"/>
      <c r="ACL2" s="101">
        <f>ACE2+1</f>
        <v>105</v>
      </c>
      <c r="ACM2" s="679"/>
      <c r="ACN2" s="2026" t="s">
        <v>31</v>
      </c>
      <c r="ACO2" s="2026"/>
      <c r="ACP2" s="2026"/>
      <c r="ACQ2" s="2026"/>
      <c r="ACR2" s="2026"/>
      <c r="ACS2" s="101">
        <f>ACL2+1</f>
        <v>106</v>
      </c>
      <c r="ACT2" s="675"/>
      <c r="ACU2" s="2026" t="s">
        <v>31</v>
      </c>
      <c r="ACV2" s="2026"/>
      <c r="ACW2" s="2026"/>
      <c r="ACX2" s="2026"/>
      <c r="ACY2" s="2026"/>
      <c r="ACZ2" s="101">
        <f>ACS2+1</f>
        <v>107</v>
      </c>
      <c r="ADA2" s="100"/>
      <c r="ADB2" s="2026" t="s">
        <v>31</v>
      </c>
      <c r="ADC2" s="2026"/>
      <c r="ADD2" s="2026"/>
      <c r="ADE2" s="2026"/>
      <c r="ADF2" s="2026"/>
      <c r="ADG2" s="101">
        <f>ACZ2+1</f>
        <v>108</v>
      </c>
      <c r="ADH2" s="785"/>
      <c r="ADI2" s="2026" t="s">
        <v>31</v>
      </c>
      <c r="ADJ2" s="2026"/>
      <c r="ADK2" s="2026"/>
      <c r="ADL2" s="2026"/>
      <c r="ADM2" s="2026"/>
      <c r="ADN2" s="101">
        <f>ADG2+1</f>
        <v>109</v>
      </c>
      <c r="ADO2" s="679"/>
      <c r="ADP2" s="2026" t="s">
        <v>31</v>
      </c>
      <c r="ADQ2" s="2026"/>
      <c r="ADR2" s="2026"/>
      <c r="ADS2" s="2026"/>
      <c r="ADT2" s="2026"/>
      <c r="ADU2" s="101">
        <f>ADN2+1</f>
        <v>110</v>
      </c>
      <c r="ADV2" s="106"/>
      <c r="ADW2" s="2026" t="s">
        <v>31</v>
      </c>
      <c r="ADX2" s="2026"/>
      <c r="ADY2" s="2026"/>
      <c r="ADZ2" s="2026"/>
      <c r="AEA2" s="2026"/>
      <c r="AEB2" s="101">
        <f>ADU2+1</f>
        <v>111</v>
      </c>
      <c r="AEC2" s="679"/>
      <c r="AED2" s="2026" t="s">
        <v>31</v>
      </c>
      <c r="AEE2" s="2026"/>
      <c r="AEF2" s="2026"/>
      <c r="AEG2" s="2026"/>
      <c r="AEH2" s="2026"/>
      <c r="AEI2" s="101">
        <f>AEB2+1</f>
        <v>112</v>
      </c>
      <c r="AEK2" s="2026" t="s">
        <v>31</v>
      </c>
      <c r="AEL2" s="2026"/>
      <c r="AEM2" s="2026"/>
      <c r="AEN2" s="2026"/>
      <c r="AEO2" s="2026"/>
      <c r="AEP2" s="101">
        <f>AEI2+1</f>
        <v>113</v>
      </c>
      <c r="AER2" s="2026" t="s">
        <v>31</v>
      </c>
      <c r="AES2" s="2026"/>
      <c r="AET2" s="2026"/>
      <c r="AEU2" s="2026"/>
      <c r="AEV2" s="2026"/>
      <c r="AEW2" s="101">
        <f>AEP2+1</f>
        <v>114</v>
      </c>
      <c r="AEX2" s="675"/>
      <c r="AEY2" s="2026" t="s">
        <v>31</v>
      </c>
      <c r="AEZ2" s="2026"/>
      <c r="AFA2" s="2026"/>
      <c r="AFB2" s="2026"/>
      <c r="AFC2" s="2026"/>
      <c r="AFD2" s="101">
        <f>AEW2+1</f>
        <v>115</v>
      </c>
      <c r="AFE2" s="675"/>
      <c r="AFF2" s="2026" t="s">
        <v>31</v>
      </c>
      <c r="AFG2" s="2026"/>
      <c r="AFH2" s="2026"/>
      <c r="AFI2" s="2026"/>
      <c r="AFJ2" s="2026"/>
      <c r="AFK2" s="101">
        <f>AFD2+1</f>
        <v>116</v>
      </c>
      <c r="AFM2" s="2026" t="s">
        <v>31</v>
      </c>
      <c r="AFN2" s="2026"/>
      <c r="AFO2" s="2026"/>
      <c r="AFP2" s="2026"/>
      <c r="AFQ2" s="2026"/>
      <c r="AFR2" s="484">
        <f>AFK2+1</f>
        <v>117</v>
      </c>
      <c r="AFT2" s="2026" t="s">
        <v>31</v>
      </c>
      <c r="AFU2" s="2026"/>
      <c r="AFV2" s="2026"/>
      <c r="AFW2" s="2026"/>
      <c r="AFX2" s="2026"/>
      <c r="AFY2" s="484">
        <f>AFR2+1</f>
        <v>118</v>
      </c>
      <c r="AGA2" s="2026" t="s">
        <v>31</v>
      </c>
      <c r="AGB2" s="2026"/>
      <c r="AGC2" s="2026"/>
      <c r="AGD2" s="2026"/>
      <c r="AGE2" s="2026"/>
      <c r="AGF2" s="101">
        <f>AFY2+1</f>
        <v>119</v>
      </c>
      <c r="AGH2" s="2026" t="s">
        <v>31</v>
      </c>
      <c r="AGI2" s="2026"/>
      <c r="AGJ2" s="2026"/>
      <c r="AGK2" s="2026"/>
      <c r="AGL2" s="2026"/>
      <c r="AGM2" s="462">
        <f>AGF2+1</f>
        <v>120</v>
      </c>
      <c r="AGO2" s="2026" t="s">
        <v>31</v>
      </c>
      <c r="AGP2" s="2026"/>
      <c r="AGQ2" s="2026"/>
      <c r="AGR2" s="2026"/>
      <c r="AGS2" s="2026"/>
      <c r="AGT2" s="462">
        <f>AGM2+1</f>
        <v>121</v>
      </c>
      <c r="AGV2" s="2026" t="s">
        <v>31</v>
      </c>
      <c r="AGW2" s="2026"/>
      <c r="AGX2" s="2026"/>
      <c r="AGY2" s="2026"/>
      <c r="AGZ2" s="2026"/>
      <c r="AHA2" s="462">
        <f>AGT2+1</f>
        <v>122</v>
      </c>
      <c r="AHC2" s="2026" t="s">
        <v>31</v>
      </c>
      <c r="AHD2" s="2026"/>
      <c r="AHE2" s="2026"/>
      <c r="AHF2" s="2026"/>
      <c r="AHG2" s="2026"/>
      <c r="AHH2" s="462">
        <f>AHA2+1</f>
        <v>123</v>
      </c>
      <c r="AHJ2" s="2026" t="s">
        <v>31</v>
      </c>
      <c r="AHK2" s="2026"/>
      <c r="AHL2" s="2026"/>
      <c r="AHM2" s="2026"/>
      <c r="AHN2" s="2026"/>
      <c r="AHO2" s="101">
        <f>AHH2+1</f>
        <v>124</v>
      </c>
      <c r="AHP2" s="675"/>
      <c r="AHQ2" s="2026" t="s">
        <v>31</v>
      </c>
      <c r="AHR2" s="2026"/>
      <c r="AHS2" s="2026"/>
      <c r="AHT2" s="2026"/>
      <c r="AHU2" s="2026"/>
      <c r="AHV2" s="462">
        <f>AHO2+1</f>
        <v>125</v>
      </c>
      <c r="AHW2" s="673"/>
      <c r="AHX2" s="2026" t="s">
        <v>31</v>
      </c>
      <c r="AHY2" s="2026"/>
      <c r="AHZ2" s="2026"/>
      <c r="AIA2" s="2026"/>
      <c r="AIB2" s="2026"/>
      <c r="AIC2" s="462">
        <f>AHV2+1</f>
        <v>126</v>
      </c>
      <c r="AID2" s="675"/>
      <c r="AIE2" s="2026" t="s">
        <v>31</v>
      </c>
      <c r="AIF2" s="2026"/>
      <c r="AIG2" s="2026"/>
      <c r="AIH2" s="2026"/>
      <c r="AII2" s="2026"/>
      <c r="AIJ2" s="462">
        <f>AIC2+1</f>
        <v>127</v>
      </c>
      <c r="AIL2" s="2026" t="s">
        <v>31</v>
      </c>
      <c r="AIM2" s="2026"/>
      <c r="AIN2" s="2026"/>
      <c r="AIO2" s="2026"/>
      <c r="AIP2" s="2026"/>
      <c r="AIQ2" s="101">
        <f>AIJ2+1</f>
        <v>128</v>
      </c>
      <c r="AIS2" s="2026" t="s">
        <v>31</v>
      </c>
      <c r="AIT2" s="2026"/>
      <c r="AIU2" s="2026"/>
      <c r="AIV2" s="2026"/>
      <c r="AIW2" s="2026"/>
      <c r="AIX2" s="101">
        <f>AIQ2+1</f>
        <v>129</v>
      </c>
      <c r="AIZ2" s="2026" t="s">
        <v>31</v>
      </c>
      <c r="AJA2" s="2026"/>
      <c r="AJB2" s="2026"/>
      <c r="AJC2" s="2026"/>
      <c r="AJD2" s="2026"/>
      <c r="AJE2" s="101">
        <f>AIX2+1</f>
        <v>130</v>
      </c>
      <c r="AJG2" s="2026" t="s">
        <v>31</v>
      </c>
      <c r="AJH2" s="2026"/>
      <c r="AJI2" s="2026"/>
      <c r="AJJ2" s="2026"/>
      <c r="AJK2" s="2026"/>
      <c r="AJL2" s="101">
        <f>AJE2+1</f>
        <v>131</v>
      </c>
      <c r="AJN2" s="2026" t="s">
        <v>31</v>
      </c>
      <c r="AJO2" s="2026"/>
      <c r="AJP2" s="2026"/>
      <c r="AJQ2" s="2026"/>
      <c r="AJR2" s="2026"/>
      <c r="AJS2" s="101">
        <f>AJL2+1</f>
        <v>132</v>
      </c>
      <c r="AJU2" s="2026" t="s">
        <v>31</v>
      </c>
      <c r="AJV2" s="2026"/>
      <c r="AJW2" s="2026"/>
      <c r="AJX2" s="2026"/>
      <c r="AJY2" s="2026"/>
      <c r="AJZ2" s="503">
        <f>AJS2+1</f>
        <v>133</v>
      </c>
      <c r="AKB2" s="2026" t="s">
        <v>31</v>
      </c>
      <c r="AKC2" s="2026"/>
      <c r="AKD2" s="2026"/>
      <c r="AKE2" s="2026"/>
      <c r="AKF2" s="2026"/>
      <c r="AKG2" s="462">
        <f>AJZ2+1</f>
        <v>134</v>
      </c>
      <c r="AKI2" s="2026" t="s">
        <v>31</v>
      </c>
      <c r="AKJ2" s="2026"/>
      <c r="AKK2" s="2026"/>
      <c r="AKL2" s="2026"/>
      <c r="AKM2" s="2026"/>
      <c r="AKN2" s="101">
        <f>AKG2+1</f>
        <v>135</v>
      </c>
      <c r="AKP2" s="2026" t="s">
        <v>31</v>
      </c>
      <c r="AKQ2" s="2026"/>
      <c r="AKR2" s="2026"/>
      <c r="AKS2" s="2026"/>
      <c r="AKT2" s="2026"/>
      <c r="AKU2" s="101">
        <f>AKN2+1</f>
        <v>136</v>
      </c>
      <c r="AKW2" s="2026" t="s">
        <v>31</v>
      </c>
      <c r="AKX2" s="2026"/>
      <c r="AKY2" s="2026"/>
      <c r="AKZ2" s="2026"/>
      <c r="ALA2" s="2026"/>
      <c r="ALB2" s="101">
        <f>AKU2+1</f>
        <v>137</v>
      </c>
      <c r="ALD2" s="2026" t="s">
        <v>31</v>
      </c>
      <c r="ALE2" s="2026"/>
      <c r="ALF2" s="2026"/>
      <c r="ALG2" s="2026"/>
      <c r="ALH2" s="2026"/>
      <c r="ALI2" s="101">
        <f>ALB2+1</f>
        <v>138</v>
      </c>
      <c r="ALJ2" s="675"/>
      <c r="ALK2" s="2026" t="s">
        <v>31</v>
      </c>
      <c r="ALL2" s="2026"/>
      <c r="ALM2" s="2026"/>
      <c r="ALN2" s="2026"/>
      <c r="ALO2" s="2026"/>
      <c r="ALP2" s="101">
        <f>ALI2+1</f>
        <v>139</v>
      </c>
      <c r="ALR2" s="2026" t="s">
        <v>31</v>
      </c>
      <c r="ALS2" s="2026"/>
      <c r="ALT2" s="2026"/>
      <c r="ALU2" s="2026"/>
      <c r="ALV2" s="2026"/>
      <c r="ALW2" s="101">
        <f>ALP2+1</f>
        <v>140</v>
      </c>
      <c r="ALY2" s="2026" t="s">
        <v>31</v>
      </c>
      <c r="ALZ2" s="2026"/>
      <c r="AMA2" s="2026"/>
      <c r="AMB2" s="2026"/>
      <c r="AMC2" s="2026"/>
      <c r="AMD2" s="101">
        <f>ALW2+1</f>
        <v>141</v>
      </c>
      <c r="AME2" s="675"/>
      <c r="AMF2" s="2026" t="s">
        <v>31</v>
      </c>
      <c r="AMG2" s="2026"/>
      <c r="AMH2" s="2026"/>
      <c r="AMI2" s="2026"/>
      <c r="AMJ2" s="2026"/>
      <c r="AMK2" s="104">
        <f>AMD2+1</f>
        <v>142</v>
      </c>
      <c r="AML2" s="673"/>
      <c r="AMM2" s="2026" t="s">
        <v>31</v>
      </c>
      <c r="AMN2" s="2026"/>
      <c r="AMO2" s="2026"/>
      <c r="AMP2" s="2026"/>
      <c r="AMQ2" s="2026"/>
      <c r="AMR2" s="104">
        <f>AMK2+1</f>
        <v>143</v>
      </c>
      <c r="AMT2" s="2026" t="s">
        <v>31</v>
      </c>
      <c r="AMU2" s="2026"/>
      <c r="AMV2" s="2026"/>
      <c r="AMW2" s="2026"/>
      <c r="AMX2" s="2026"/>
      <c r="AMY2" s="104">
        <f>AMK2+1</f>
        <v>143</v>
      </c>
      <c r="ANA2" s="2026" t="s">
        <v>31</v>
      </c>
      <c r="ANB2" s="2026"/>
      <c r="ANC2" s="2026"/>
      <c r="AND2" s="2026"/>
      <c r="ANE2" s="2026"/>
      <c r="ANF2" s="104">
        <f>AMR2+1</f>
        <v>144</v>
      </c>
      <c r="ANH2" s="2026" t="s">
        <v>31</v>
      </c>
      <c r="ANI2" s="2026"/>
      <c r="ANJ2" s="2026"/>
      <c r="ANK2" s="2026"/>
      <c r="ANL2" s="2026"/>
      <c r="ANM2" s="101">
        <f>ANF2+1</f>
        <v>145</v>
      </c>
      <c r="ANN2" s="673"/>
      <c r="ANO2" s="2026" t="s">
        <v>31</v>
      </c>
      <c r="ANP2" s="2026"/>
      <c r="ANQ2" s="2026"/>
      <c r="ANR2" s="2026"/>
      <c r="ANS2" s="2026"/>
      <c r="ANT2" s="462">
        <f>ANM2+1</f>
        <v>146</v>
      </c>
      <c r="ANV2" s="2026" t="s">
        <v>31</v>
      </c>
      <c r="ANW2" s="2026"/>
      <c r="ANX2" s="2026"/>
      <c r="ANY2" s="2026"/>
      <c r="ANZ2" s="2026"/>
      <c r="AOA2" s="462">
        <f>ANT2+1</f>
        <v>147</v>
      </c>
      <c r="AOB2" s="675"/>
      <c r="AOC2" s="2026" t="s">
        <v>31</v>
      </c>
      <c r="AOD2" s="2026"/>
      <c r="AOE2" s="2026"/>
      <c r="AOF2" s="2026"/>
      <c r="AOG2" s="2026"/>
      <c r="AOH2" s="104">
        <f>AOA2+1</f>
        <v>148</v>
      </c>
      <c r="AOI2" s="673"/>
      <c r="AOJ2" s="2026" t="s">
        <v>31</v>
      </c>
      <c r="AOK2" s="2026"/>
      <c r="AOL2" s="2026"/>
      <c r="AOM2" s="2026"/>
      <c r="AON2" s="2026"/>
      <c r="AOO2" s="462">
        <f>AOH2+1</f>
        <v>149</v>
      </c>
      <c r="AOP2" s="673"/>
      <c r="AOQ2" s="2026" t="s">
        <v>31</v>
      </c>
      <c r="AOR2" s="2026"/>
      <c r="AOS2" s="2026"/>
      <c r="AOT2" s="2026"/>
      <c r="AOU2" s="2026"/>
      <c r="AOV2" s="462">
        <f>AOO2+1</f>
        <v>150</v>
      </c>
      <c r="AOX2" s="2026" t="s">
        <v>31</v>
      </c>
      <c r="AOY2" s="2026"/>
      <c r="AOZ2" s="2026"/>
      <c r="APA2" s="2026"/>
      <c r="APB2" s="2026"/>
      <c r="APC2" s="462">
        <f>AOO2+1</f>
        <v>150</v>
      </c>
      <c r="APE2" s="2026" t="s">
        <v>31</v>
      </c>
      <c r="APF2" s="2026"/>
      <c r="APG2" s="2026"/>
      <c r="APH2" s="2026"/>
      <c r="API2" s="2026"/>
      <c r="APJ2" s="462">
        <f>APC2+1</f>
        <v>151</v>
      </c>
      <c r="APK2" s="100"/>
      <c r="APL2" s="2026" t="s">
        <v>31</v>
      </c>
      <c r="APM2" s="2026"/>
      <c r="APN2" s="2026"/>
      <c r="APO2" s="2026"/>
      <c r="APP2" s="2026"/>
      <c r="APQ2" s="101">
        <f>APJ2+1</f>
        <v>152</v>
      </c>
      <c r="APR2" s="100"/>
      <c r="APS2" s="2026" t="s">
        <v>31</v>
      </c>
      <c r="APT2" s="2026"/>
      <c r="APU2" s="2026"/>
      <c r="APV2" s="2026"/>
      <c r="APW2" s="2026"/>
      <c r="APX2" s="462">
        <f>APQ2+1</f>
        <v>153</v>
      </c>
      <c r="APY2" s="100"/>
      <c r="APZ2" s="2026" t="s">
        <v>31</v>
      </c>
      <c r="AQA2" s="2026"/>
      <c r="AQB2" s="2026"/>
      <c r="AQC2" s="2026"/>
      <c r="AQD2" s="2026"/>
      <c r="AQE2" s="484">
        <f>APX2+1</f>
        <v>154</v>
      </c>
      <c r="AQF2" s="785"/>
      <c r="AQG2" s="2026" t="s">
        <v>31</v>
      </c>
      <c r="AQH2" s="2026"/>
      <c r="AQI2" s="2026"/>
      <c r="AQJ2" s="2026"/>
      <c r="AQK2" s="2026"/>
      <c r="AQL2" s="462">
        <f>AQE2+1</f>
        <v>155</v>
      </c>
      <c r="AQM2" s="100"/>
      <c r="AQN2" s="2026" t="s">
        <v>31</v>
      </c>
      <c r="AQO2" s="2026"/>
      <c r="AQP2" s="2026"/>
      <c r="AQQ2" s="2026"/>
      <c r="AQR2" s="2026"/>
      <c r="AQS2" s="462">
        <f>AQL2+1</f>
        <v>156</v>
      </c>
      <c r="AQT2" s="674"/>
      <c r="AQU2" s="2026" t="s">
        <v>31</v>
      </c>
      <c r="AQV2" s="2026"/>
      <c r="AQW2" s="2026"/>
      <c r="AQX2" s="2026"/>
      <c r="AQY2" s="2026"/>
      <c r="AQZ2" s="462">
        <f>AQS2+1</f>
        <v>157</v>
      </c>
      <c r="ARA2" s="674"/>
      <c r="ARB2" s="2026" t="s">
        <v>31</v>
      </c>
      <c r="ARC2" s="2026"/>
      <c r="ARD2" s="2026"/>
      <c r="ARE2" s="2026"/>
      <c r="ARF2" s="2026"/>
      <c r="ARG2" s="101">
        <f>AQZ2+1</f>
        <v>158</v>
      </c>
      <c r="ARH2" s="674"/>
      <c r="ARI2" s="2026" t="s">
        <v>31</v>
      </c>
      <c r="ARJ2" s="2026"/>
      <c r="ARK2" s="2026"/>
      <c r="ARL2" s="2026"/>
      <c r="ARM2" s="2026"/>
      <c r="ARN2" s="101">
        <f>ARG2+1</f>
        <v>159</v>
      </c>
      <c r="ARO2" s="675"/>
      <c r="ARP2" s="2026" t="s">
        <v>31</v>
      </c>
      <c r="ARQ2" s="2026"/>
      <c r="ARR2" s="2026"/>
      <c r="ARS2" s="2026"/>
      <c r="ART2" s="2026"/>
      <c r="ARU2" s="101">
        <f>ARN2+1</f>
        <v>160</v>
      </c>
      <c r="ARW2" s="2026" t="s">
        <v>31</v>
      </c>
      <c r="ARX2" s="2026"/>
      <c r="ARY2" s="2026"/>
      <c r="ARZ2" s="2026"/>
      <c r="ASA2" s="2026"/>
      <c r="ASB2" s="101">
        <f>ARU2+1</f>
        <v>161</v>
      </c>
      <c r="ASD2" s="2026" t="s">
        <v>31</v>
      </c>
      <c r="ASE2" s="2026"/>
      <c r="ASF2" s="2026"/>
      <c r="ASG2" s="2026"/>
      <c r="ASH2" s="2026"/>
      <c r="ASI2" s="101">
        <f>ASB2+1</f>
        <v>162</v>
      </c>
      <c r="ASK2" s="2026" t="s">
        <v>31</v>
      </c>
      <c r="ASL2" s="2026"/>
      <c r="ASM2" s="2026"/>
      <c r="ASN2" s="2026"/>
      <c r="ASO2" s="2026"/>
      <c r="ASP2" s="101">
        <f>ASB2+1</f>
        <v>162</v>
      </c>
      <c r="ASR2" s="2026" t="s">
        <v>31</v>
      </c>
      <c r="ASS2" s="2026"/>
      <c r="AST2" s="2026"/>
      <c r="ASU2" s="2026"/>
      <c r="ASV2" s="2026"/>
      <c r="ASW2" s="484">
        <f>ASP2+1</f>
        <v>163</v>
      </c>
      <c r="ASY2" s="2026" t="s">
        <v>31</v>
      </c>
      <c r="ASZ2" s="2026"/>
      <c r="ATA2" s="2026"/>
      <c r="ATB2" s="2026"/>
      <c r="ATC2" s="2026"/>
      <c r="ATD2" s="484">
        <f>ASW2+1</f>
        <v>164</v>
      </c>
      <c r="ATF2" s="2026" t="s">
        <v>31</v>
      </c>
      <c r="ATG2" s="2026"/>
      <c r="ATH2" s="2026"/>
      <c r="ATI2" s="2026"/>
      <c r="ATJ2" s="2026"/>
      <c r="ATK2" s="484">
        <f>ATD2+1</f>
        <v>165</v>
      </c>
      <c r="ATM2" s="2026" t="s">
        <v>31</v>
      </c>
      <c r="ATN2" s="2026"/>
      <c r="ATO2" s="2026"/>
      <c r="ATP2" s="2026"/>
      <c r="ATQ2" s="2026"/>
      <c r="ATR2" s="484">
        <f>ATK2+1</f>
        <v>166</v>
      </c>
      <c r="ATT2" s="2026" t="s">
        <v>31</v>
      </c>
      <c r="ATU2" s="2026"/>
      <c r="ATV2" s="2026"/>
      <c r="ATW2" s="2026"/>
      <c r="ATX2" s="2026"/>
      <c r="ATY2" s="104">
        <f>ATR2+1</f>
        <v>167</v>
      </c>
      <c r="ATZ2" s="106"/>
      <c r="AUA2" s="2026" t="s">
        <v>31</v>
      </c>
      <c r="AUB2" s="2026"/>
      <c r="AUC2" s="2026"/>
      <c r="AUD2" s="2026"/>
      <c r="AUE2" s="2026"/>
      <c r="AUF2" s="104">
        <f>ATY2+1</f>
        <v>168</v>
      </c>
      <c r="AUG2" s="106"/>
      <c r="AUH2" s="2026" t="s">
        <v>31</v>
      </c>
      <c r="AUI2" s="2026"/>
      <c r="AUJ2" s="2026"/>
      <c r="AUK2" s="2026"/>
      <c r="AUL2" s="2026"/>
      <c r="AUM2" s="104">
        <f>AUF2+1</f>
        <v>169</v>
      </c>
      <c r="AUN2" s="679"/>
      <c r="AUO2" s="2026" t="s">
        <v>31</v>
      </c>
      <c r="AUP2" s="2026"/>
      <c r="AUQ2" s="2026"/>
      <c r="AUR2" s="2026"/>
      <c r="AUS2" s="2026"/>
      <c r="AUT2" s="104">
        <f>AUM2+1</f>
        <v>170</v>
      </c>
      <c r="AUU2" s="2026" t="s">
        <v>31</v>
      </c>
      <c r="AUV2" s="2026"/>
      <c r="AUW2" s="2026"/>
      <c r="AUX2" s="2026"/>
      <c r="AUY2" s="2026"/>
      <c r="AVA2" s="104">
        <f>AUT2+1</f>
        <v>171</v>
      </c>
      <c r="AVB2" s="675"/>
      <c r="AVC2" s="2026" t="s">
        <v>31</v>
      </c>
      <c r="AVD2" s="2026"/>
      <c r="AVE2" s="2026"/>
      <c r="AVF2" s="2026"/>
      <c r="AVG2" s="2026"/>
      <c r="AVH2" s="462">
        <f>AVA2+1</f>
        <v>172</v>
      </c>
      <c r="AVJ2" s="2026" t="s">
        <v>31</v>
      </c>
      <c r="AVK2" s="2026"/>
      <c r="AVL2" s="2026"/>
      <c r="AVM2" s="2026"/>
      <c r="AVN2" s="2026"/>
      <c r="AVO2" s="484">
        <f>AVH2+1</f>
        <v>173</v>
      </c>
      <c r="AVQ2" s="2026" t="s">
        <v>31</v>
      </c>
      <c r="AVR2" s="2026"/>
      <c r="AVS2" s="2026"/>
      <c r="AVT2" s="2026"/>
      <c r="AVU2" s="2026"/>
      <c r="AVV2" s="462">
        <f>AVO2+1</f>
        <v>174</v>
      </c>
      <c r="AVX2" s="2026" t="s">
        <v>31</v>
      </c>
      <c r="AVY2" s="2026"/>
      <c r="AVZ2" s="2026"/>
      <c r="AWA2" s="2026"/>
      <c r="AWB2" s="2026"/>
      <c r="AWC2" s="101">
        <f>AVV2+1</f>
        <v>175</v>
      </c>
      <c r="AWE2" s="2026" t="s">
        <v>31</v>
      </c>
      <c r="AWF2" s="2026"/>
      <c r="AWG2" s="2026"/>
      <c r="AWH2" s="2026"/>
      <c r="AWI2" s="2026"/>
      <c r="AWJ2" s="462">
        <f>AWC2+1</f>
        <v>176</v>
      </c>
      <c r="AWL2" s="2026" t="s">
        <v>31</v>
      </c>
      <c r="AWM2" s="2026"/>
      <c r="AWN2" s="2026"/>
      <c r="AWO2" s="2026"/>
      <c r="AWP2" s="2026"/>
      <c r="AWQ2" s="462">
        <f>AWJ2+1</f>
        <v>177</v>
      </c>
      <c r="AWS2" s="2026" t="s">
        <v>31</v>
      </c>
      <c r="AWT2" s="2026"/>
      <c r="AWU2" s="2026"/>
      <c r="AWV2" s="2026"/>
      <c r="AWW2" s="2026"/>
      <c r="AWX2" s="462">
        <f>AWQ2+1</f>
        <v>178</v>
      </c>
      <c r="AWZ2" s="2026" t="s">
        <v>31</v>
      </c>
      <c r="AXA2" s="2026"/>
      <c r="AXB2" s="2026"/>
      <c r="AXC2" s="2026"/>
      <c r="AXD2" s="2026"/>
      <c r="AXE2" s="462">
        <f>AWX2+1</f>
        <v>179</v>
      </c>
      <c r="AXF2" s="675"/>
      <c r="AXG2" s="2026" t="s">
        <v>31</v>
      </c>
      <c r="AXH2" s="2026"/>
      <c r="AXI2" s="2026"/>
      <c r="AXJ2" s="2026"/>
      <c r="AXK2" s="2026"/>
      <c r="AXL2" s="462">
        <f>AXE2+1</f>
        <v>180</v>
      </c>
      <c r="AXM2" s="675"/>
      <c r="AXN2" s="2026" t="s">
        <v>31</v>
      </c>
      <c r="AXO2" s="2026"/>
      <c r="AXP2" s="2026"/>
      <c r="AXQ2" s="2026"/>
      <c r="AXR2" s="2026"/>
      <c r="AXS2" s="462">
        <f>AXL2+1</f>
        <v>181</v>
      </c>
      <c r="AXT2" s="675"/>
      <c r="AXU2" s="2026" t="s">
        <v>31</v>
      </c>
      <c r="AXV2" s="2026"/>
      <c r="AXW2" s="2026"/>
      <c r="AXX2" s="2026"/>
      <c r="AXY2" s="2026"/>
      <c r="AXZ2" s="462">
        <f>AXS2+1</f>
        <v>182</v>
      </c>
      <c r="AYB2" s="2026" t="s">
        <v>31</v>
      </c>
      <c r="AYC2" s="2026"/>
      <c r="AYD2" s="2026"/>
      <c r="AYE2" s="2026"/>
      <c r="AYF2" s="2026"/>
      <c r="AYG2" s="462">
        <f>AXZ2+1</f>
        <v>183</v>
      </c>
      <c r="AYH2" s="675"/>
      <c r="AYI2" s="2026" t="s">
        <v>31</v>
      </c>
      <c r="AYJ2" s="2026"/>
      <c r="AYK2" s="2026"/>
      <c r="AYL2" s="2026"/>
      <c r="AYM2" s="2026"/>
      <c r="AYN2" s="462">
        <f>AXZ2+1</f>
        <v>183</v>
      </c>
      <c r="AYP2" s="2026" t="s">
        <v>31</v>
      </c>
      <c r="AYQ2" s="2026"/>
      <c r="AYR2" s="2026"/>
      <c r="AYS2" s="2026"/>
      <c r="AYT2" s="2026"/>
      <c r="AYU2" s="101">
        <f>AYN2+1</f>
        <v>184</v>
      </c>
      <c r="AYW2" s="2026" t="s">
        <v>31</v>
      </c>
      <c r="AYX2" s="2026"/>
      <c r="AYY2" s="2026"/>
      <c r="AYZ2" s="2026"/>
      <c r="AZA2" s="2026"/>
      <c r="AZB2" s="101">
        <f>AYU2+1</f>
        <v>185</v>
      </c>
      <c r="AZD2" s="2026" t="s">
        <v>31</v>
      </c>
      <c r="AZE2" s="2026"/>
      <c r="AZF2" s="2026"/>
      <c r="AZG2" s="2026"/>
      <c r="AZH2" s="2026"/>
      <c r="AZI2" s="101">
        <f>AZB2+1</f>
        <v>186</v>
      </c>
      <c r="AZK2" s="2026" t="s">
        <v>31</v>
      </c>
      <c r="AZL2" s="2026"/>
      <c r="AZM2" s="2026"/>
      <c r="AZN2" s="2026"/>
      <c r="AZO2" s="2026"/>
      <c r="AZP2" s="101">
        <f>AZI2+1</f>
        <v>187</v>
      </c>
    </row>
    <row r="3" spans="1:1368" ht="30.75" customHeight="1" thickBot="1">
      <c r="B3" s="1962" t="s">
        <v>905</v>
      </c>
      <c r="C3" s="1962"/>
      <c r="D3" s="1962"/>
      <c r="E3" s="1962"/>
      <c r="F3" s="1962"/>
      <c r="H3" s="577"/>
      <c r="I3" s="1962" t="str">
        <f>AAJ3</f>
        <v xml:space="preserve">OBRADOR 2   FEBRERO         2 0 1 3 </v>
      </c>
      <c r="J3" s="1962"/>
      <c r="K3" s="1962"/>
      <c r="L3" s="1962"/>
      <c r="M3" s="1962"/>
      <c r="O3" s="2"/>
      <c r="P3" s="1962" t="str">
        <f>AAQ3</f>
        <v xml:space="preserve">OBRADOR 2   FEBRERO         2 0 1 3 </v>
      </c>
      <c r="Q3" s="1962"/>
      <c r="R3" s="1962"/>
      <c r="S3" s="1962"/>
      <c r="T3" s="1962"/>
      <c r="V3" s="2"/>
      <c r="W3" s="1962" t="str">
        <f>AAX3</f>
        <v xml:space="preserve">OBRADOR 2   FEBRERO         2 0 1 3 </v>
      </c>
      <c r="X3" s="1962"/>
      <c r="Y3" s="1962"/>
      <c r="Z3" s="1962"/>
      <c r="AA3" s="1962"/>
      <c r="AC3" s="2"/>
      <c r="AD3" s="1962" t="str">
        <f>AAX3</f>
        <v xml:space="preserve">OBRADOR 2   FEBRERO         2 0 1 3 </v>
      </c>
      <c r="AE3" s="1962"/>
      <c r="AF3" s="1962"/>
      <c r="AG3" s="1962"/>
      <c r="AH3" s="1962"/>
      <c r="AJ3" s="2"/>
      <c r="AK3" s="1962" t="str">
        <f>ABE3</f>
        <v xml:space="preserve">OBRADOR 2   FEBRERO         2 0 1 3 </v>
      </c>
      <c r="AL3" s="1962"/>
      <c r="AM3" s="1962"/>
      <c r="AN3" s="1962"/>
      <c r="AO3" s="1962"/>
      <c r="AQ3" s="2"/>
      <c r="AR3" s="1962" t="str">
        <f>AAQ3</f>
        <v xml:space="preserve">OBRADOR 2   FEBRERO         2 0 1 3 </v>
      </c>
      <c r="AS3" s="1962"/>
      <c r="AT3" s="1962"/>
      <c r="AU3" s="1962"/>
      <c r="AV3" s="1962"/>
      <c r="AX3" s="2"/>
      <c r="AY3" s="1962" t="str">
        <f>ABE3</f>
        <v xml:space="preserve">OBRADOR 2   FEBRERO         2 0 1 3 </v>
      </c>
      <c r="AZ3" s="1962"/>
      <c r="BA3" s="1962"/>
      <c r="BB3" s="1962"/>
      <c r="BC3" s="1962"/>
      <c r="BE3" s="2"/>
      <c r="BF3" s="1962" t="str">
        <f>ABE3</f>
        <v xml:space="preserve">OBRADOR 2   FEBRERO         2 0 1 3 </v>
      </c>
      <c r="BG3" s="1962"/>
      <c r="BH3" s="1962"/>
      <c r="BI3" s="1962"/>
      <c r="BJ3" s="1962"/>
      <c r="BL3" s="2"/>
      <c r="BM3" s="1962" t="str">
        <f>BF3</f>
        <v xml:space="preserve">OBRADOR 2   FEBRERO         2 0 1 3 </v>
      </c>
      <c r="BN3" s="1962"/>
      <c r="BO3" s="1962"/>
      <c r="BP3" s="1962"/>
      <c r="BQ3" s="1962"/>
      <c r="BS3" s="2"/>
      <c r="BT3" s="2"/>
      <c r="BU3" s="1962" t="str">
        <f>BM3</f>
        <v xml:space="preserve">OBRADOR 2   FEBRERO         2 0 1 3 </v>
      </c>
      <c r="BV3" s="1962"/>
      <c r="BW3" s="1962"/>
      <c r="BX3" s="1962"/>
      <c r="BY3" s="1962"/>
      <c r="CA3" s="577"/>
      <c r="CB3" s="1962" t="str">
        <f>AHX3</f>
        <v xml:space="preserve">OBRADOR 2   FEBRERO         2 0 1 3 </v>
      </c>
      <c r="CC3" s="1962"/>
      <c r="CD3" s="1962"/>
      <c r="CE3" s="1962"/>
      <c r="CF3" s="1962"/>
      <c r="CH3" s="2"/>
      <c r="CI3" s="1962" t="str">
        <f>AIE3</f>
        <v xml:space="preserve">OBRADOR 2   FEBRERO         2 0 1 3 </v>
      </c>
      <c r="CJ3" s="1962"/>
      <c r="CK3" s="1962"/>
      <c r="CL3" s="1962"/>
      <c r="CM3" s="1962"/>
      <c r="CO3" s="366"/>
      <c r="CP3" s="1962" t="str">
        <f>AIE3</f>
        <v xml:space="preserve">OBRADOR 2   FEBRERO         2 0 1 3 </v>
      </c>
      <c r="CQ3" s="1962"/>
      <c r="CR3" s="1962"/>
      <c r="CS3" s="1962"/>
      <c r="CT3" s="1962"/>
      <c r="CU3" s="319"/>
      <c r="CV3" s="2"/>
      <c r="CW3" s="1962" t="str">
        <f>AIZ3</f>
        <v xml:space="preserve">OBRADOR 2   FEBRERO         2 0 1 3 </v>
      </c>
      <c r="CX3" s="1962"/>
      <c r="CY3" s="1962"/>
      <c r="CZ3" s="1962"/>
      <c r="DA3" s="1962"/>
      <c r="DC3" s="2"/>
      <c r="DD3" s="1962" t="str">
        <f>I3</f>
        <v xml:space="preserve">OBRADOR 2   FEBRERO         2 0 1 3 </v>
      </c>
      <c r="DE3" s="1962"/>
      <c r="DF3" s="1962"/>
      <c r="DG3" s="1962"/>
      <c r="DH3" s="1962"/>
      <c r="DI3" s="1962"/>
      <c r="DK3" s="577"/>
      <c r="DL3" s="1962" t="str">
        <f>BF3</f>
        <v xml:space="preserve">OBRADOR 2   FEBRERO         2 0 1 3 </v>
      </c>
      <c r="DM3" s="1962"/>
      <c r="DN3" s="1962"/>
      <c r="DO3" s="1962"/>
      <c r="DP3" s="1962"/>
      <c r="DR3" s="2"/>
      <c r="DS3" s="1962" t="str">
        <f>AJU3</f>
        <v xml:space="preserve">OBRADOR 2   FEBRERO         2 0 1 3 </v>
      </c>
      <c r="DT3" s="1962"/>
      <c r="DU3" s="1962"/>
      <c r="DV3" s="1962"/>
      <c r="DW3" s="1962"/>
      <c r="DY3" s="2"/>
      <c r="DZ3" s="1962" t="str">
        <f>AKB3</f>
        <v xml:space="preserve">OBRADOR 2   FEBRERO         2 0 1 3 </v>
      </c>
      <c r="EA3" s="1962"/>
      <c r="EB3" s="1962"/>
      <c r="EC3" s="1962"/>
      <c r="ED3" s="1962"/>
      <c r="EF3" s="2"/>
      <c r="EG3" s="1962" t="str">
        <f>AKB3</f>
        <v xml:space="preserve">OBRADOR 2   FEBRERO         2 0 1 3 </v>
      </c>
      <c r="EH3" s="1962"/>
      <c r="EI3" s="1962"/>
      <c r="EJ3" s="1962"/>
      <c r="EK3" s="1962"/>
      <c r="EM3" s="366"/>
      <c r="EN3" s="2037" t="str">
        <f>ARP3</f>
        <v xml:space="preserve">OBRADOR 2   FEBRERO         2 0 1 3 </v>
      </c>
      <c r="EO3" s="2037"/>
      <c r="EP3" s="2037"/>
      <c r="EQ3" s="2037"/>
      <c r="ER3" s="2037"/>
      <c r="ET3" s="366"/>
      <c r="EU3" s="2037" t="str">
        <f>ARW3</f>
        <v xml:space="preserve">OBRADOR 2   FEBRERO         2 0 1 3 </v>
      </c>
      <c r="EV3" s="2037"/>
      <c r="EW3" s="2037"/>
      <c r="EX3" s="2037"/>
      <c r="EY3" s="2037"/>
      <c r="FA3" s="2"/>
      <c r="FB3" s="1962" t="str">
        <f>JJ3</f>
        <v xml:space="preserve">OBRADOR 2   FEBRERO         2 0 1 3 </v>
      </c>
      <c r="FC3" s="1962"/>
      <c r="FD3" s="1962"/>
      <c r="FE3" s="1962"/>
      <c r="FF3" s="1962"/>
      <c r="FH3" s="2"/>
      <c r="FI3" s="1962" t="str">
        <f>JQ3</f>
        <v xml:space="preserve">OBRADOR 2   FEBRERO         2 0 1 3 </v>
      </c>
      <c r="FJ3" s="1962"/>
      <c r="FK3" s="1962"/>
      <c r="FL3" s="1962"/>
      <c r="FM3" s="1962"/>
      <c r="FN3" s="492"/>
      <c r="FO3" s="549"/>
      <c r="FP3" s="1962" t="str">
        <f>QY3</f>
        <v xml:space="preserve">OBRADOR 2   FEBRERO         2 0 1 3 </v>
      </c>
      <c r="FQ3" s="1962"/>
      <c r="FR3" s="1962"/>
      <c r="FS3" s="1962"/>
      <c r="FT3" s="1962"/>
      <c r="FU3" s="40"/>
      <c r="FV3" s="2"/>
      <c r="FW3" s="1962" t="str">
        <f>LN3</f>
        <v xml:space="preserve">OBRADOR 2   FEBRERO         2 0 1 3 </v>
      </c>
      <c r="FX3" s="1962"/>
      <c r="FY3" s="1962"/>
      <c r="FZ3" s="1962"/>
      <c r="GA3" s="1962"/>
      <c r="GC3" s="2"/>
      <c r="GD3" s="1962" t="str">
        <f>MB3</f>
        <v xml:space="preserve">OBRADOR 2   FEBRERO         2 0 1 3 </v>
      </c>
      <c r="GE3" s="1962"/>
      <c r="GF3" s="1962"/>
      <c r="GG3" s="1962"/>
      <c r="GH3" s="1962"/>
      <c r="GJ3" s="2"/>
      <c r="GK3" s="1962" t="str">
        <f>MI3</f>
        <v xml:space="preserve">OBRADOR 2   FEBRERO         2 0 1 3 </v>
      </c>
      <c r="GL3" s="1962"/>
      <c r="GM3" s="1962"/>
      <c r="GN3" s="1962"/>
      <c r="GO3" s="1962"/>
      <c r="GQ3" s="2"/>
      <c r="GR3" s="1962" t="str">
        <f>MI3</f>
        <v xml:space="preserve">OBRADOR 2   FEBRERO         2 0 1 3 </v>
      </c>
      <c r="GS3" s="1962"/>
      <c r="GT3" s="1962"/>
      <c r="GU3" s="1962"/>
      <c r="GV3" s="1962"/>
      <c r="GX3" s="2"/>
      <c r="GY3" s="1962" t="str">
        <f>MP3</f>
        <v xml:space="preserve">OBRADOR 2   FEBRERO         2 0 1 3 </v>
      </c>
      <c r="GZ3" s="1962"/>
      <c r="HA3" s="1962"/>
      <c r="HB3" s="1962"/>
      <c r="HC3" s="1962"/>
      <c r="HE3" s="2"/>
      <c r="HF3" s="1962" t="str">
        <f>MB3</f>
        <v xml:space="preserve">OBRADOR 2   FEBRERO         2 0 1 3 </v>
      </c>
      <c r="HG3" s="1962"/>
      <c r="HH3" s="1962"/>
      <c r="HI3" s="1962"/>
      <c r="HJ3" s="1962"/>
      <c r="HL3" s="2"/>
      <c r="HM3" s="1962" t="str">
        <f>MI3</f>
        <v xml:space="preserve">OBRADOR 2   FEBRERO         2 0 1 3 </v>
      </c>
      <c r="HN3" s="1962"/>
      <c r="HO3" s="1962"/>
      <c r="HP3" s="1962"/>
      <c r="HQ3" s="1962"/>
      <c r="HS3" s="577"/>
      <c r="HT3" s="1962" t="str">
        <f>ND3</f>
        <v xml:space="preserve">OBRADOR 2   FEBRERO         2 0 1 3 </v>
      </c>
      <c r="HU3" s="1962"/>
      <c r="HV3" s="1962"/>
      <c r="HW3" s="1962"/>
      <c r="HX3" s="1962"/>
      <c r="HZ3" s="2"/>
      <c r="IA3" s="1962" t="str">
        <f>RT3</f>
        <v xml:space="preserve">OBRADOR 2   FEBRERO         2 0 1 3 </v>
      </c>
      <c r="IB3" s="1962"/>
      <c r="IC3" s="1962"/>
      <c r="ID3" s="1962"/>
      <c r="IE3" s="1962"/>
      <c r="IG3" s="2"/>
      <c r="IH3" s="1962" t="str">
        <f>ZA3</f>
        <v xml:space="preserve">OBRADOR 2   FEBRERO         2 0 1 3 </v>
      </c>
      <c r="II3" s="1962"/>
      <c r="IJ3" s="1962"/>
      <c r="IK3" s="1962"/>
      <c r="IL3" s="1962"/>
      <c r="IN3" s="2"/>
      <c r="IO3" s="1962" t="str">
        <f>ZH3</f>
        <v xml:space="preserve">OBRADOR 2   FEBRERO         2 0 1 3 </v>
      </c>
      <c r="IP3" s="1962"/>
      <c r="IQ3" s="1962"/>
      <c r="IR3" s="1962"/>
      <c r="IS3" s="1962"/>
      <c r="IU3" s="2"/>
      <c r="IV3" s="1962" t="str">
        <f>AAC3</f>
        <v xml:space="preserve">OBRADOR 2   FEBRERO         2 0 1 3 </v>
      </c>
      <c r="IW3" s="1962"/>
      <c r="IX3" s="1962"/>
      <c r="IY3" s="1962"/>
      <c r="IZ3" s="1962"/>
      <c r="JB3" s="2"/>
      <c r="JC3" s="1962" t="str">
        <f>ZH3</f>
        <v xml:space="preserve">OBRADOR 2   FEBRERO         2 0 1 3 </v>
      </c>
      <c r="JD3" s="1962"/>
      <c r="JE3" s="1962"/>
      <c r="JF3" s="1962"/>
      <c r="JG3" s="1962"/>
      <c r="JI3" s="2"/>
      <c r="JJ3" s="1962" t="str">
        <f>BM3</f>
        <v xml:space="preserve">OBRADOR 2   FEBRERO         2 0 1 3 </v>
      </c>
      <c r="JK3" s="1962"/>
      <c r="JL3" s="1962"/>
      <c r="JM3" s="1962"/>
      <c r="JN3" s="1962"/>
      <c r="JP3" s="2"/>
      <c r="JQ3" s="1962" t="str">
        <f>JJ3</f>
        <v xml:space="preserve">OBRADOR 2   FEBRERO         2 0 1 3 </v>
      </c>
      <c r="JR3" s="1962"/>
      <c r="JS3" s="1962"/>
      <c r="JT3" s="1962"/>
      <c r="JU3" s="1962"/>
      <c r="JW3" s="793"/>
      <c r="JX3" s="2017" t="str">
        <f>JQ3</f>
        <v xml:space="preserve">OBRADOR 2   FEBRERO         2 0 1 3 </v>
      </c>
      <c r="JY3" s="2017"/>
      <c r="JZ3" s="2017"/>
      <c r="KA3" s="2017"/>
      <c r="KB3" s="2017"/>
      <c r="KD3" s="793"/>
      <c r="KE3" s="2017" t="str">
        <f>JX3</f>
        <v xml:space="preserve">OBRADOR 2   FEBRERO         2 0 1 3 </v>
      </c>
      <c r="KF3" s="2017"/>
      <c r="KG3" s="2017"/>
      <c r="KH3" s="2017"/>
      <c r="KI3" s="2017"/>
      <c r="KK3" s="2"/>
      <c r="KL3" s="1962" t="str">
        <f>CB3</f>
        <v xml:space="preserve">OBRADOR 2   FEBRERO         2 0 1 3 </v>
      </c>
      <c r="KM3" s="1962"/>
      <c r="KN3" s="1962"/>
      <c r="KO3" s="1962"/>
      <c r="KP3" s="1962"/>
      <c r="KR3" s="2"/>
      <c r="KS3" s="1962" t="str">
        <f>CP3</f>
        <v xml:space="preserve">OBRADOR 2   FEBRERO         2 0 1 3 </v>
      </c>
      <c r="KT3" s="1962"/>
      <c r="KU3" s="1962"/>
      <c r="KV3" s="1962"/>
      <c r="KW3" s="1962"/>
      <c r="KY3" s="2"/>
      <c r="KZ3" s="1962" t="str">
        <f>CW3</f>
        <v xml:space="preserve">OBRADOR 2   FEBRERO         2 0 1 3 </v>
      </c>
      <c r="LA3" s="1962"/>
      <c r="LB3" s="1962"/>
      <c r="LC3" s="1962"/>
      <c r="LD3" s="1962"/>
      <c r="LF3" s="577"/>
      <c r="LG3" s="1962" t="str">
        <f>TX3</f>
        <v xml:space="preserve">OBRADOR 2   FEBRERO         2 0 1 3 </v>
      </c>
      <c r="LH3" s="1962"/>
      <c r="LI3" s="1962"/>
      <c r="LJ3" s="1962"/>
      <c r="LK3" s="1962"/>
      <c r="LM3" s="577"/>
      <c r="LN3" s="1962" t="str">
        <f>AUA3</f>
        <v xml:space="preserve">OBRADOR 2   FEBRERO         2 0 1 3 </v>
      </c>
      <c r="LO3" s="1962"/>
      <c r="LP3" s="1962"/>
      <c r="LQ3" s="1962"/>
      <c r="LR3" s="1962"/>
      <c r="LT3" s="577"/>
      <c r="LU3" s="1962" t="str">
        <f>LN3</f>
        <v xml:space="preserve">OBRADOR 2   FEBRERO         2 0 1 3 </v>
      </c>
      <c r="LV3" s="1962"/>
      <c r="LW3" s="1962"/>
      <c r="LX3" s="1962"/>
      <c r="LY3" s="1962"/>
      <c r="MA3" s="577"/>
      <c r="MB3" s="1962" t="str">
        <f>CB3</f>
        <v xml:space="preserve">OBRADOR 2   FEBRERO         2 0 1 3 </v>
      </c>
      <c r="MC3" s="1962"/>
      <c r="MD3" s="1962"/>
      <c r="ME3" s="1962"/>
      <c r="MF3" s="1962"/>
      <c r="MH3" s="2"/>
      <c r="MI3" s="1962" t="str">
        <f>CP3</f>
        <v xml:space="preserve">OBRADOR 2   FEBRERO         2 0 1 3 </v>
      </c>
      <c r="MJ3" s="1962"/>
      <c r="MK3" s="1962"/>
      <c r="ML3" s="1962"/>
      <c r="MM3" s="1962"/>
      <c r="MO3" s="2"/>
      <c r="MP3" s="1962" t="str">
        <f>CW3</f>
        <v xml:space="preserve">OBRADOR 2   FEBRERO         2 0 1 3 </v>
      </c>
      <c r="MQ3" s="1962"/>
      <c r="MR3" s="1962"/>
      <c r="MS3" s="1962"/>
      <c r="MT3" s="1962"/>
      <c r="MV3" s="2"/>
      <c r="MW3" s="1962" t="str">
        <f>DD3</f>
        <v xml:space="preserve">OBRADOR 2   FEBRERO         2 0 1 3 </v>
      </c>
      <c r="MX3" s="1962"/>
      <c r="MY3" s="1962"/>
      <c r="MZ3" s="1962"/>
      <c r="NA3" s="1962"/>
      <c r="NC3" s="2"/>
      <c r="ND3" s="1962" t="str">
        <f>AWE3</f>
        <v xml:space="preserve">OBRADOR 2   FEBRERO         2 0 1 3 </v>
      </c>
      <c r="NE3" s="1962"/>
      <c r="NF3" s="1962"/>
      <c r="NG3" s="1962"/>
      <c r="NH3" s="1962"/>
      <c r="NJ3" s="577"/>
      <c r="NK3" s="1962" t="str">
        <f>AWL3</f>
        <v xml:space="preserve">OBRADOR 2   FEBRERO         2 0 1 3 </v>
      </c>
      <c r="NL3" s="1962"/>
      <c r="NM3" s="1962"/>
      <c r="NN3" s="1962"/>
      <c r="NO3" s="1962"/>
      <c r="NQ3" s="2"/>
      <c r="NR3" s="1962" t="str">
        <f>YT3</f>
        <v xml:space="preserve">OBRADOR 2   FEBRERO         2 0 1 3 </v>
      </c>
      <c r="NS3" s="1962"/>
      <c r="NT3" s="1962"/>
      <c r="NU3" s="1962"/>
      <c r="NV3" s="1962"/>
      <c r="NX3" s="2"/>
      <c r="NY3" s="1962" t="str">
        <f>ZA3</f>
        <v xml:space="preserve">OBRADOR 2   FEBRERO         2 0 1 3 </v>
      </c>
      <c r="NZ3" s="1962"/>
      <c r="OA3" s="1962"/>
      <c r="OB3" s="1962"/>
      <c r="OC3" s="1962"/>
      <c r="OE3" s="2"/>
      <c r="OF3" s="1962" t="str">
        <f>ZH3</f>
        <v xml:space="preserve">OBRADOR 2   FEBRERO         2 0 1 3 </v>
      </c>
      <c r="OG3" s="1962"/>
      <c r="OH3" s="1962"/>
      <c r="OI3" s="1962"/>
      <c r="OJ3" s="1962"/>
      <c r="OL3" s="2"/>
      <c r="OM3" s="1962" t="str">
        <f>ZO3</f>
        <v xml:space="preserve">OBRADOR 2   FEBRERO         2 0 1 3 </v>
      </c>
      <c r="ON3" s="1962"/>
      <c r="OO3" s="1962"/>
      <c r="OP3" s="1962"/>
      <c r="OQ3" s="1962"/>
      <c r="OS3" s="2"/>
      <c r="OT3" s="1962" t="str">
        <f>ZV3</f>
        <v xml:space="preserve">OBRADOR 2   FEBRERO         2 0 1 3 </v>
      </c>
      <c r="OU3" s="1962"/>
      <c r="OV3" s="1962"/>
      <c r="OW3" s="1962"/>
      <c r="OX3" s="1962"/>
      <c r="OZ3" s="2"/>
      <c r="PA3" s="1962" t="str">
        <f>ZV3</f>
        <v xml:space="preserve">OBRADOR 2   FEBRERO         2 0 1 3 </v>
      </c>
      <c r="PB3" s="1962"/>
      <c r="PC3" s="1962"/>
      <c r="PD3" s="1962"/>
      <c r="PE3" s="1962"/>
      <c r="PG3" s="2"/>
      <c r="PH3" s="1962" t="str">
        <f>ZO3</f>
        <v xml:space="preserve">OBRADOR 2   FEBRERO         2 0 1 3 </v>
      </c>
      <c r="PI3" s="1962"/>
      <c r="PJ3" s="1962"/>
      <c r="PK3" s="1962"/>
      <c r="PL3" s="1962"/>
      <c r="PN3" s="1962" t="str">
        <f>NR3</f>
        <v xml:space="preserve">OBRADOR 2   FEBRERO         2 0 1 3 </v>
      </c>
      <c r="PO3" s="1962"/>
      <c r="PP3" s="1962"/>
      <c r="PQ3" s="1962"/>
      <c r="PR3" s="1962"/>
      <c r="PS3" s="114"/>
      <c r="PU3" s="2"/>
      <c r="PV3" s="1962" t="str">
        <f>QD3</f>
        <v xml:space="preserve">OBRADOR 2   FEBRERO         2 0 1 3 </v>
      </c>
      <c r="PW3" s="1962"/>
      <c r="PX3" s="1962"/>
      <c r="PY3" s="1962"/>
      <c r="PZ3" s="1962"/>
      <c r="QB3" s="577"/>
      <c r="QC3" s="2"/>
      <c r="QD3" s="1962" t="str">
        <f>ADB3</f>
        <v xml:space="preserve">OBRADOR 2   FEBRERO         2 0 1 3 </v>
      </c>
      <c r="QE3" s="1962"/>
      <c r="QF3" s="1962"/>
      <c r="QG3" s="1962"/>
      <c r="QH3" s="1962"/>
      <c r="QK3" s="1962" t="str">
        <f>ALY3</f>
        <v xml:space="preserve">OBRADOR 2   FEBRERO         2 0 1 3 </v>
      </c>
      <c r="QL3" s="1962"/>
      <c r="QM3" s="1962"/>
      <c r="QN3" s="1962"/>
      <c r="QO3" s="1962"/>
      <c r="QQ3" s="2"/>
      <c r="QR3" s="1962" t="str">
        <f>AMF3</f>
        <v xml:space="preserve">OBRADOR 2   FEBRERO         2 0 1 3 </v>
      </c>
      <c r="QS3" s="1962"/>
      <c r="QT3" s="1962"/>
      <c r="QU3" s="1962"/>
      <c r="QV3" s="1962"/>
      <c r="QY3" s="1962" t="str">
        <f>QK3</f>
        <v xml:space="preserve">OBRADOR 2   FEBRERO         2 0 1 3 </v>
      </c>
      <c r="QZ3" s="1962"/>
      <c r="RA3" s="1962"/>
      <c r="RB3" s="1962"/>
      <c r="RC3" s="1962"/>
      <c r="RD3" s="318"/>
      <c r="RE3" s="2"/>
      <c r="RF3" s="1962" t="str">
        <f>QY3</f>
        <v xml:space="preserve">OBRADOR 2   FEBRERO         2 0 1 3 </v>
      </c>
      <c r="RG3" s="1962"/>
      <c r="RH3" s="1962"/>
      <c r="RI3" s="1962"/>
      <c r="RJ3" s="1962"/>
      <c r="RK3" s="318"/>
      <c r="RL3" s="2"/>
      <c r="RM3" s="1962" t="str">
        <f>RF3</f>
        <v xml:space="preserve">OBRADOR 2   FEBRERO         2 0 1 3 </v>
      </c>
      <c r="RN3" s="1962"/>
      <c r="RO3" s="1962"/>
      <c r="RP3" s="1962"/>
      <c r="RQ3" s="1962"/>
      <c r="RR3" s="318"/>
      <c r="RS3" s="2"/>
      <c r="RT3" s="1962" t="str">
        <f>ALK3</f>
        <v xml:space="preserve">OBRADOR 2   FEBRERO         2 0 1 3 </v>
      </c>
      <c r="RU3" s="1962"/>
      <c r="RV3" s="1962"/>
      <c r="RW3" s="1962"/>
      <c r="RX3" s="1962"/>
      <c r="RZ3" s="2"/>
      <c r="SA3" s="1962" t="str">
        <f>ALY3</f>
        <v xml:space="preserve">OBRADOR 2   FEBRERO         2 0 1 3 </v>
      </c>
      <c r="SB3" s="1962"/>
      <c r="SC3" s="1962"/>
      <c r="SD3" s="1962"/>
      <c r="SE3" s="1962"/>
      <c r="SG3" s="2"/>
      <c r="SH3" s="1962" t="str">
        <f>ALY3</f>
        <v xml:space="preserve">OBRADOR 2   FEBRERO         2 0 1 3 </v>
      </c>
      <c r="SI3" s="1962"/>
      <c r="SJ3" s="1962"/>
      <c r="SK3" s="1962"/>
      <c r="SL3" s="1962"/>
      <c r="SN3" s="2"/>
      <c r="SO3" s="1962" t="str">
        <f>AMF3</f>
        <v xml:space="preserve">OBRADOR 2   FEBRERO         2 0 1 3 </v>
      </c>
      <c r="SP3" s="1962"/>
      <c r="SQ3" s="1962"/>
      <c r="SR3" s="1962"/>
      <c r="SS3" s="1962"/>
      <c r="SU3" s="549"/>
      <c r="SV3" s="1962" t="str">
        <f>ALY3</f>
        <v xml:space="preserve">OBRADOR 2   FEBRERO         2 0 1 3 </v>
      </c>
      <c r="SW3" s="1962"/>
      <c r="SX3" s="1962"/>
      <c r="SY3" s="1962"/>
      <c r="SZ3" s="1962"/>
      <c r="TB3" s="2"/>
      <c r="TC3" s="1962" t="str">
        <f>FP3</f>
        <v xml:space="preserve">OBRADOR 2   FEBRERO         2 0 1 3 </v>
      </c>
      <c r="TD3" s="1962"/>
      <c r="TE3" s="1962"/>
      <c r="TF3" s="1962"/>
      <c r="TG3" s="1962"/>
      <c r="TI3" s="2"/>
      <c r="TJ3" s="1962" t="str">
        <f>FW3</f>
        <v xml:space="preserve">OBRADOR 2   FEBRERO         2 0 1 3 </v>
      </c>
      <c r="TK3" s="1962"/>
      <c r="TL3" s="1962"/>
      <c r="TM3" s="1962"/>
      <c r="TN3" s="1962"/>
      <c r="TP3" s="577"/>
      <c r="TQ3" s="1962" t="str">
        <f>GD3</f>
        <v xml:space="preserve">OBRADOR 2   FEBRERO         2 0 1 3 </v>
      </c>
      <c r="TR3" s="1962"/>
      <c r="TS3" s="1962"/>
      <c r="TT3" s="1962"/>
      <c r="TU3" s="1962"/>
      <c r="TW3" s="577"/>
      <c r="TX3" s="1962" t="str">
        <f>AVQ3</f>
        <v xml:space="preserve">OBRADOR 2   FEBRERO         2 0 1 3 </v>
      </c>
      <c r="TY3" s="1962"/>
      <c r="TZ3" s="1962"/>
      <c r="UA3" s="1962"/>
      <c r="UB3" s="1962"/>
      <c r="UD3" s="577"/>
      <c r="UE3" s="1962" t="str">
        <f>AVX3</f>
        <v xml:space="preserve">OBRADOR 2   FEBRERO         2 0 1 3 </v>
      </c>
      <c r="UF3" s="1962"/>
      <c r="UG3" s="1962"/>
      <c r="UH3" s="1962"/>
      <c r="UI3" s="1962"/>
      <c r="UK3" s="577"/>
      <c r="UL3" s="1962" t="str">
        <f>AWE3</f>
        <v xml:space="preserve">OBRADOR 2   FEBRERO         2 0 1 3 </v>
      </c>
      <c r="UM3" s="1962"/>
      <c r="UN3" s="1962"/>
      <c r="UO3" s="1962"/>
      <c r="UP3" s="1962"/>
      <c r="UR3" s="577"/>
      <c r="US3" s="1962" t="str">
        <f>AWE3</f>
        <v xml:space="preserve">OBRADOR 2   FEBRERO         2 0 1 3 </v>
      </c>
      <c r="UT3" s="1962"/>
      <c r="UU3" s="1962"/>
      <c r="UV3" s="1962"/>
      <c r="UW3" s="1962"/>
      <c r="UY3" s="2"/>
      <c r="UZ3" s="1962" t="str">
        <f>AWL3</f>
        <v xml:space="preserve">OBRADOR 2   FEBRERO         2 0 1 3 </v>
      </c>
      <c r="VA3" s="1962"/>
      <c r="VB3" s="1962"/>
      <c r="VC3" s="1962"/>
      <c r="VD3" s="1962"/>
      <c r="VF3" s="2"/>
      <c r="VG3" s="1962" t="str">
        <f>AWL3</f>
        <v xml:space="preserve">OBRADOR 2   FEBRERO         2 0 1 3 </v>
      </c>
      <c r="VH3" s="1962"/>
      <c r="VI3" s="1962"/>
      <c r="VJ3" s="1962"/>
      <c r="VK3" s="1962"/>
      <c r="VM3" s="2"/>
      <c r="VN3" s="1962" t="str">
        <f>AWL3</f>
        <v xml:space="preserve">OBRADOR 2   FEBRERO         2 0 1 3 </v>
      </c>
      <c r="VO3" s="1962"/>
      <c r="VP3" s="1962"/>
      <c r="VQ3" s="1962"/>
      <c r="VR3" s="1962"/>
      <c r="VT3" s="577"/>
      <c r="VU3" s="1962" t="str">
        <f>VN3</f>
        <v xml:space="preserve">OBRADOR 2   FEBRERO         2 0 1 3 </v>
      </c>
      <c r="VV3" s="1962"/>
      <c r="VW3" s="1962"/>
      <c r="VX3" s="1962"/>
      <c r="VY3" s="1962"/>
      <c r="WA3" s="2"/>
      <c r="WB3" s="1962" t="str">
        <f>VU3</f>
        <v xml:space="preserve">OBRADOR 2   FEBRERO         2 0 1 3 </v>
      </c>
      <c r="WC3" s="1962"/>
      <c r="WD3" s="1962"/>
      <c r="WE3" s="1962"/>
      <c r="WF3" s="1962"/>
      <c r="WH3" s="2"/>
      <c r="WI3" s="1962" t="str">
        <f>VN3</f>
        <v xml:space="preserve">OBRADOR 2   FEBRERO         2 0 1 3 </v>
      </c>
      <c r="WJ3" s="1962"/>
      <c r="WK3" s="1962"/>
      <c r="WL3" s="1962"/>
      <c r="WM3" s="1962"/>
      <c r="WO3" s="2"/>
      <c r="WP3" s="1962" t="str">
        <f>VU3</f>
        <v xml:space="preserve">OBRADOR 2   FEBRERO         2 0 1 3 </v>
      </c>
      <c r="WQ3" s="1962"/>
      <c r="WR3" s="1962"/>
      <c r="WS3" s="1962"/>
      <c r="WT3" s="1962"/>
      <c r="WV3" s="2"/>
      <c r="WW3" s="1962" t="str">
        <f>VN3</f>
        <v xml:space="preserve">OBRADOR 2   FEBRERO         2 0 1 3 </v>
      </c>
      <c r="WX3" s="1962"/>
      <c r="WY3" s="1962"/>
      <c r="WZ3" s="1962"/>
      <c r="XA3" s="1962"/>
      <c r="XC3" s="2"/>
      <c r="XD3" s="1962" t="str">
        <f>VU3</f>
        <v xml:space="preserve">OBRADOR 2   FEBRERO         2 0 1 3 </v>
      </c>
      <c r="XE3" s="1962"/>
      <c r="XF3" s="1962"/>
      <c r="XG3" s="1962"/>
      <c r="XH3" s="1962"/>
      <c r="XJ3" s="2"/>
      <c r="XK3" s="1962" t="str">
        <f>AEK3</f>
        <v xml:space="preserve">OBRADOR 2   FEBRERO         2 0 1 3 </v>
      </c>
      <c r="XL3" s="1962"/>
      <c r="XM3" s="1962"/>
      <c r="XN3" s="1962"/>
      <c r="XO3" s="1962"/>
      <c r="XQ3" s="2"/>
      <c r="XR3" s="1962" t="str">
        <f>AER3</f>
        <v xml:space="preserve">OBRADOR 2   FEBRERO         2 0 1 3 </v>
      </c>
      <c r="XS3" s="1962"/>
      <c r="XT3" s="1962"/>
      <c r="XU3" s="1962"/>
      <c r="XV3" s="1962"/>
      <c r="XX3" s="2"/>
      <c r="XY3" s="1962" t="str">
        <f>AFF3</f>
        <v xml:space="preserve">OBRADOR 2   FEBRERO         2 0 1 3 </v>
      </c>
      <c r="XZ3" s="1962"/>
      <c r="YA3" s="1962"/>
      <c r="YB3" s="1962"/>
      <c r="YC3" s="1962"/>
      <c r="YE3" s="2"/>
      <c r="YF3" s="1962" t="str">
        <f>AFF3</f>
        <v xml:space="preserve">OBRADOR 2   FEBRERO         2 0 1 3 </v>
      </c>
      <c r="YG3" s="1962"/>
      <c r="YH3" s="1962"/>
      <c r="YI3" s="1962"/>
      <c r="YJ3" s="1962"/>
      <c r="YL3" s="2"/>
      <c r="YM3" s="1962" t="str">
        <f>AFT3</f>
        <v xml:space="preserve">OBRADOR 2   FEBRERO         2 0 1 3 </v>
      </c>
      <c r="YN3" s="1962"/>
      <c r="YO3" s="1962"/>
      <c r="YP3" s="1962"/>
      <c r="YQ3" s="1962"/>
      <c r="YS3" s="2"/>
      <c r="YT3" s="1962" t="str">
        <f>AIL3</f>
        <v xml:space="preserve">OBRADOR 2   FEBRERO         2 0 1 3 </v>
      </c>
      <c r="YU3" s="1962"/>
      <c r="YV3" s="1962"/>
      <c r="YW3" s="1962"/>
      <c r="YX3" s="1962"/>
      <c r="YZ3" s="2"/>
      <c r="ZA3" s="1962" t="str">
        <f>PV3</f>
        <v xml:space="preserve">OBRADOR 2   FEBRERO         2 0 1 3 </v>
      </c>
      <c r="ZB3" s="1962"/>
      <c r="ZC3" s="1962"/>
      <c r="ZD3" s="1962"/>
      <c r="ZE3" s="1962"/>
      <c r="ZG3" s="2"/>
      <c r="ZH3" s="1962" t="str">
        <f>QD3</f>
        <v xml:space="preserve">OBRADOR 2   FEBRERO         2 0 1 3 </v>
      </c>
      <c r="ZI3" s="1962"/>
      <c r="ZJ3" s="1962"/>
      <c r="ZK3" s="1962"/>
      <c r="ZL3" s="1962"/>
      <c r="ZN3" s="2"/>
      <c r="ZO3" s="1962" t="str">
        <f>QK3</f>
        <v xml:space="preserve">OBRADOR 2   FEBRERO         2 0 1 3 </v>
      </c>
      <c r="ZP3" s="1962"/>
      <c r="ZQ3" s="1962"/>
      <c r="ZR3" s="1962"/>
      <c r="ZS3" s="1962"/>
      <c r="ZU3" s="2"/>
      <c r="ZV3" s="1962" t="str">
        <f>QR3</f>
        <v xml:space="preserve">OBRADOR 2   FEBRERO         2 0 1 3 </v>
      </c>
      <c r="ZW3" s="1962"/>
      <c r="ZX3" s="1962"/>
      <c r="ZY3" s="1962"/>
      <c r="ZZ3" s="1962"/>
      <c r="AAB3" s="2"/>
      <c r="AAC3" s="1962" t="str">
        <f>CW3</f>
        <v xml:space="preserve">OBRADOR 2   FEBRERO         2 0 1 3 </v>
      </c>
      <c r="AAD3" s="1962"/>
      <c r="AAE3" s="1962"/>
      <c r="AAF3" s="1962"/>
      <c r="AAG3" s="1962"/>
      <c r="AAI3" s="577"/>
      <c r="AAJ3" s="1962" t="str">
        <f>ANH3</f>
        <v xml:space="preserve">OBRADOR 2   FEBRERO         2 0 1 3 </v>
      </c>
      <c r="AAK3" s="1962"/>
      <c r="AAL3" s="1962"/>
      <c r="AAM3" s="1962"/>
      <c r="AAN3" s="1962"/>
      <c r="AAP3" s="577"/>
      <c r="AAQ3" s="1962" t="str">
        <f>ANV3</f>
        <v xml:space="preserve">OBRADOR 2   FEBRERO         2 0 1 3 </v>
      </c>
      <c r="AAR3" s="1962"/>
      <c r="AAS3" s="1962"/>
      <c r="AAT3" s="1962"/>
      <c r="AAU3" s="1962"/>
      <c r="AAW3" s="2"/>
      <c r="AAX3" s="1962" t="str">
        <f>AOC3</f>
        <v xml:space="preserve">OBRADOR 2   FEBRERO         2 0 1 3 </v>
      </c>
      <c r="AAY3" s="1962"/>
      <c r="AAZ3" s="1962"/>
      <c r="ABA3" s="1962"/>
      <c r="ABB3" s="1962"/>
      <c r="ABD3" s="2"/>
      <c r="ABE3" s="1962" t="str">
        <f>TC3</f>
        <v xml:space="preserve">OBRADOR 2   FEBRERO         2 0 1 3 </v>
      </c>
      <c r="ABF3" s="1962"/>
      <c r="ABG3" s="1962"/>
      <c r="ABH3" s="1962"/>
      <c r="ABI3" s="1962"/>
      <c r="ABK3" s="2"/>
      <c r="ABL3" s="1962" t="str">
        <f>ADP3</f>
        <v xml:space="preserve">OBRADOR 2   FEBRERO         2 0 1 3 </v>
      </c>
      <c r="ABM3" s="1962"/>
      <c r="ABN3" s="1962"/>
      <c r="ABO3" s="1962"/>
      <c r="ABP3" s="1962"/>
      <c r="ABR3" s="366"/>
      <c r="ABS3" s="1962" t="str">
        <f>AVC3</f>
        <v xml:space="preserve">OBRADOR 2   FEBRERO         2 0 1 3 </v>
      </c>
      <c r="ABT3" s="1962"/>
      <c r="ABU3" s="1962"/>
      <c r="ABV3" s="1962"/>
      <c r="ABW3" s="1962"/>
      <c r="ABY3" s="366"/>
      <c r="ABZ3" s="1962" t="str">
        <f>AVQ3</f>
        <v xml:space="preserve">OBRADOR 2   FEBRERO         2 0 1 3 </v>
      </c>
      <c r="ACA3" s="1962"/>
      <c r="ACB3" s="1962"/>
      <c r="ACC3" s="1962"/>
      <c r="ACD3" s="1962"/>
      <c r="ACF3" s="2"/>
      <c r="ACG3" s="1962" t="str">
        <f>AVQ3</f>
        <v xml:space="preserve">OBRADOR 2   FEBRERO         2 0 1 3 </v>
      </c>
      <c r="ACH3" s="1962"/>
      <c r="ACI3" s="1962"/>
      <c r="ACJ3" s="1962"/>
      <c r="ACK3" s="1962"/>
      <c r="ACN3" s="1962" t="str">
        <f>ACG3</f>
        <v xml:space="preserve">OBRADOR 2   FEBRERO         2 0 1 3 </v>
      </c>
      <c r="ACO3" s="1962"/>
      <c r="ACP3" s="1962"/>
      <c r="ACQ3" s="1962"/>
      <c r="ACR3" s="1962"/>
      <c r="ACT3" s="577"/>
      <c r="ACU3" s="1962" t="str">
        <f>AOC3</f>
        <v xml:space="preserve">OBRADOR 2   FEBRERO         2 0 1 3 </v>
      </c>
      <c r="ACV3" s="1962"/>
      <c r="ACW3" s="1962"/>
      <c r="ACX3" s="1962"/>
      <c r="ACY3" s="1962"/>
      <c r="ADB3" s="1962" t="str">
        <f>LG3</f>
        <v xml:space="preserve">OBRADOR 2   FEBRERO         2 0 1 3 </v>
      </c>
      <c r="ADC3" s="1962"/>
      <c r="ADD3" s="1962"/>
      <c r="ADE3" s="1962"/>
      <c r="ADF3" s="1962"/>
      <c r="ADI3" s="1962" t="str">
        <f>LN3</f>
        <v xml:space="preserve">OBRADOR 2   FEBRERO         2 0 1 3 </v>
      </c>
      <c r="ADJ3" s="1962"/>
      <c r="ADK3" s="1962"/>
      <c r="ADL3" s="1962"/>
      <c r="ADM3" s="1962"/>
      <c r="ADP3" s="1962" t="str">
        <f>APL3</f>
        <v xml:space="preserve">OBRADOR 2   FEBRERO         2 0 1 3 </v>
      </c>
      <c r="ADQ3" s="1962"/>
      <c r="ADR3" s="1962"/>
      <c r="ADS3" s="1962"/>
      <c r="ADT3" s="1962"/>
      <c r="ADV3" s="2"/>
      <c r="ADW3" s="1962" t="str">
        <f>APZ3</f>
        <v xml:space="preserve">OBRADOR 2   FEBRERO         2 0 1 3 </v>
      </c>
      <c r="ADX3" s="1962"/>
      <c r="ADY3" s="1962"/>
      <c r="ADZ3" s="1962"/>
      <c r="AEA3" s="1962"/>
      <c r="AEC3" s="577"/>
      <c r="AED3" s="1962" t="str">
        <f>AQG3</f>
        <v xml:space="preserve">OBRADOR 2   FEBRERO         2 0 1 3 </v>
      </c>
      <c r="AEE3" s="1962"/>
      <c r="AEF3" s="1962"/>
      <c r="AEG3" s="1962"/>
      <c r="AEH3" s="1962"/>
      <c r="AEJ3" s="2"/>
      <c r="AEK3" s="1962" t="str">
        <f>AIE3</f>
        <v xml:space="preserve">OBRADOR 2   FEBRERO         2 0 1 3 </v>
      </c>
      <c r="AEL3" s="1962"/>
      <c r="AEM3" s="1962"/>
      <c r="AEN3" s="1962"/>
      <c r="AEO3" s="1962"/>
      <c r="AEQ3" s="2"/>
      <c r="AER3" s="1962" t="str">
        <f>AIL3</f>
        <v xml:space="preserve">OBRADOR 2   FEBRERO         2 0 1 3 </v>
      </c>
      <c r="AES3" s="1962"/>
      <c r="AET3" s="1962"/>
      <c r="AEU3" s="1962"/>
      <c r="AEV3" s="1962"/>
      <c r="AEX3" s="577"/>
      <c r="AEY3" s="1962" t="str">
        <f>AIS3</f>
        <v xml:space="preserve">OBRADOR 2   FEBRERO         2 0 1 3 </v>
      </c>
      <c r="AEZ3" s="1962"/>
      <c r="AFA3" s="1962"/>
      <c r="AFB3" s="1962"/>
      <c r="AFC3" s="1962"/>
      <c r="AFE3" s="577"/>
      <c r="AFF3" s="1962" t="str">
        <f>AKB3</f>
        <v xml:space="preserve">OBRADOR 2   FEBRERO         2 0 1 3 </v>
      </c>
      <c r="AFG3" s="1962"/>
      <c r="AFH3" s="1962"/>
      <c r="AFI3" s="1962"/>
      <c r="AFJ3" s="1962"/>
      <c r="AFL3" s="2"/>
      <c r="AFM3" s="1962" t="str">
        <f>AKI3</f>
        <v xml:space="preserve">OBRADOR 2   FEBRERO         2 0 1 3 </v>
      </c>
      <c r="AFN3" s="1962"/>
      <c r="AFO3" s="1962"/>
      <c r="AFP3" s="1962"/>
      <c r="AFQ3" s="1962"/>
      <c r="AFS3" s="2"/>
      <c r="AFT3" s="1962" t="str">
        <f>ALK3</f>
        <v xml:space="preserve">OBRADOR 2   FEBRERO         2 0 1 3 </v>
      </c>
      <c r="AFU3" s="1962"/>
      <c r="AFV3" s="1962"/>
      <c r="AFW3" s="1962"/>
      <c r="AFX3" s="1962"/>
      <c r="AFZ3" s="2"/>
      <c r="AGA3" s="1962" t="str">
        <f>ALY3</f>
        <v xml:space="preserve">OBRADOR 2   FEBRERO         2 0 1 3 </v>
      </c>
      <c r="AGB3" s="1962"/>
      <c r="AGC3" s="1962"/>
      <c r="AGD3" s="1962"/>
      <c r="AGE3" s="1962"/>
      <c r="AGG3" s="2"/>
      <c r="AGH3" s="1962" t="str">
        <f>AMF3</f>
        <v xml:space="preserve">OBRADOR 2   FEBRERO         2 0 1 3 </v>
      </c>
      <c r="AGI3" s="1962"/>
      <c r="AGJ3" s="1962"/>
      <c r="AGK3" s="1962"/>
      <c r="AGL3" s="1962"/>
      <c r="AGN3" s="2"/>
      <c r="AGO3" s="1962" t="str">
        <f>AMM3</f>
        <v xml:space="preserve">OBRADOR 2   FEBRERO         2 0 1 3 </v>
      </c>
      <c r="AGP3" s="1962"/>
      <c r="AGQ3" s="1962"/>
      <c r="AGR3" s="1962"/>
      <c r="AGS3" s="1962"/>
      <c r="AGU3" s="2"/>
      <c r="AGV3" s="1962" t="str">
        <f>ALK3</f>
        <v xml:space="preserve">OBRADOR 2   FEBRERO         2 0 1 3 </v>
      </c>
      <c r="AGW3" s="1962"/>
      <c r="AGX3" s="1962"/>
      <c r="AGY3" s="1962"/>
      <c r="AGZ3" s="1962"/>
      <c r="AHB3" s="2"/>
      <c r="AHC3" s="1962" t="str">
        <f>ALR3</f>
        <v xml:space="preserve">OBRADOR 2   FEBRERO         2 0 1 3 </v>
      </c>
      <c r="AHD3" s="1962"/>
      <c r="AHE3" s="1962"/>
      <c r="AHF3" s="1962"/>
      <c r="AHG3" s="1962"/>
      <c r="AHI3" s="2"/>
      <c r="AHJ3" s="1962" t="str">
        <f>ALY3</f>
        <v xml:space="preserve">OBRADOR 2   FEBRERO         2 0 1 3 </v>
      </c>
      <c r="AHK3" s="1962"/>
      <c r="AHL3" s="1962"/>
      <c r="AHM3" s="1962"/>
      <c r="AHN3" s="1962"/>
      <c r="AHP3" s="577"/>
      <c r="AHQ3" s="1962" t="str">
        <f>AMF3</f>
        <v xml:space="preserve">OBRADOR 2   FEBRERO         2 0 1 3 </v>
      </c>
      <c r="AHR3" s="1962"/>
      <c r="AHS3" s="1962"/>
      <c r="AHT3" s="1962"/>
      <c r="AHU3" s="1962"/>
      <c r="AHW3" s="366"/>
      <c r="AHX3" s="1962" t="str">
        <f>APE3</f>
        <v xml:space="preserve">OBRADOR 2   FEBRERO         2 0 1 3 </v>
      </c>
      <c r="AHY3" s="1962"/>
      <c r="AHZ3" s="1962"/>
      <c r="AIA3" s="1962"/>
      <c r="AIB3" s="1962"/>
      <c r="AID3" s="577"/>
      <c r="AIE3" s="1962" t="str">
        <f>AFF3</f>
        <v xml:space="preserve">OBRADOR 2   FEBRERO         2 0 1 3 </v>
      </c>
      <c r="AIF3" s="1962"/>
      <c r="AIG3" s="1962"/>
      <c r="AIH3" s="1962"/>
      <c r="AII3" s="1962"/>
      <c r="AIK3" s="2"/>
      <c r="AIL3" s="1962" t="str">
        <f>XK3</f>
        <v xml:space="preserve">OBRADOR 2   FEBRERO         2 0 1 3 </v>
      </c>
      <c r="AIM3" s="1962"/>
      <c r="AIN3" s="1962"/>
      <c r="AIO3" s="1962"/>
      <c r="AIP3" s="1962"/>
      <c r="AIR3" s="2"/>
      <c r="AIS3" s="1962" t="str">
        <f>YF3</f>
        <v xml:space="preserve">OBRADOR 2   FEBRERO         2 0 1 3 </v>
      </c>
      <c r="AIT3" s="1962"/>
      <c r="AIU3" s="1962"/>
      <c r="AIV3" s="1962"/>
      <c r="AIW3" s="1962"/>
      <c r="AIX3" s="748" t="s">
        <v>86</v>
      </c>
      <c r="AIY3" s="2"/>
      <c r="AIZ3" s="1962" t="str">
        <f>NR3</f>
        <v xml:space="preserve">OBRADOR 2   FEBRERO         2 0 1 3 </v>
      </c>
      <c r="AJA3" s="1962"/>
      <c r="AJB3" s="1962"/>
      <c r="AJC3" s="1962"/>
      <c r="AJD3" s="1962"/>
      <c r="AJE3" s="748" t="s">
        <v>819</v>
      </c>
      <c r="AJF3" s="2"/>
      <c r="AJG3" s="1962" t="str">
        <f>NY3</f>
        <v xml:space="preserve">OBRADOR 2   FEBRERO         2 0 1 3 </v>
      </c>
      <c r="AJH3" s="1962"/>
      <c r="AJI3" s="1962"/>
      <c r="AJJ3" s="1962"/>
      <c r="AJK3" s="1962"/>
      <c r="AJM3" s="2"/>
      <c r="AJN3" s="1962" t="str">
        <f>OF3</f>
        <v xml:space="preserve">OBRADOR 2   FEBRERO         2 0 1 3 </v>
      </c>
      <c r="AJO3" s="1962"/>
      <c r="AJP3" s="1962"/>
      <c r="AJQ3" s="1962"/>
      <c r="AJR3" s="1962"/>
      <c r="AJT3" s="2"/>
      <c r="AJU3" s="1962" t="str">
        <f>EN3</f>
        <v xml:space="preserve">OBRADOR 2   FEBRERO         2 0 1 3 </v>
      </c>
      <c r="AJV3" s="1962"/>
      <c r="AJW3" s="1962"/>
      <c r="AJX3" s="1962"/>
      <c r="AJY3" s="1962"/>
      <c r="AKA3" s="2"/>
      <c r="AKB3" s="1962" t="str">
        <f>DS3</f>
        <v xml:space="preserve">OBRADOR 2   FEBRERO         2 0 1 3 </v>
      </c>
      <c r="AKC3" s="1962"/>
      <c r="AKD3" s="1962"/>
      <c r="AKE3" s="1962"/>
      <c r="AKF3" s="1962"/>
      <c r="AKH3" s="2"/>
      <c r="AKI3" s="1962" t="str">
        <f>DZ3</f>
        <v xml:space="preserve">OBRADOR 2   FEBRERO         2 0 1 3 </v>
      </c>
      <c r="AKJ3" s="1962"/>
      <c r="AKK3" s="1962"/>
      <c r="AKL3" s="1962"/>
      <c r="AKM3" s="1962"/>
      <c r="AKO3" s="2"/>
      <c r="AKP3" s="1962" t="str">
        <f>EG3</f>
        <v xml:space="preserve">OBRADOR 2   FEBRERO         2 0 1 3 </v>
      </c>
      <c r="AKQ3" s="1962"/>
      <c r="AKR3" s="1962"/>
      <c r="AKS3" s="1962"/>
      <c r="AKT3" s="1962"/>
      <c r="AKV3" s="2"/>
      <c r="AKW3" s="1962" t="str">
        <f>EN3</f>
        <v xml:space="preserve">OBRADOR 2   FEBRERO         2 0 1 3 </v>
      </c>
      <c r="AKX3" s="1962"/>
      <c r="AKY3" s="1962"/>
      <c r="AKZ3" s="1962"/>
      <c r="ALA3" s="1962"/>
      <c r="ALC3" s="2"/>
      <c r="ALD3" s="1962" t="str">
        <f>EU3</f>
        <v xml:space="preserve">OBRADOR 2   FEBRERO         2 0 1 3 </v>
      </c>
      <c r="ALE3" s="1962"/>
      <c r="ALF3" s="1962"/>
      <c r="ALG3" s="1962"/>
      <c r="ALH3" s="1962"/>
      <c r="ALJ3" s="577"/>
      <c r="ALK3" s="1962" t="str">
        <f>ASK3</f>
        <v xml:space="preserve">OBRADOR 2   FEBRERO         2 0 1 3 </v>
      </c>
      <c r="ALL3" s="1962"/>
      <c r="ALM3" s="1962"/>
      <c r="ALN3" s="1962"/>
      <c r="ALO3" s="1962"/>
      <c r="ALQ3" s="2"/>
      <c r="ALR3" s="1962" t="str">
        <f>ASR3</f>
        <v xml:space="preserve">OBRADOR 2   FEBRERO         2 0 1 3 </v>
      </c>
      <c r="ALS3" s="1962"/>
      <c r="ALT3" s="1962"/>
      <c r="ALU3" s="1962"/>
      <c r="ALV3" s="1962"/>
      <c r="ALX3" s="2"/>
      <c r="ALY3" s="1962" t="str">
        <f>LN3</f>
        <v xml:space="preserve">OBRADOR 2   FEBRERO         2 0 1 3 </v>
      </c>
      <c r="ALZ3" s="1962"/>
      <c r="AMA3" s="1962"/>
      <c r="AMB3" s="1962"/>
      <c r="AMC3" s="1962"/>
      <c r="AME3" s="577"/>
      <c r="AMF3" s="1962" t="str">
        <f>IH3</f>
        <v xml:space="preserve">OBRADOR 2   FEBRERO         2 0 1 3 </v>
      </c>
      <c r="AMG3" s="1962"/>
      <c r="AMH3" s="1962"/>
      <c r="AMI3" s="1962"/>
      <c r="AMJ3" s="1962"/>
      <c r="AML3" s="366"/>
      <c r="AMM3" s="1962" t="str">
        <f>JC3</f>
        <v xml:space="preserve">OBRADOR 2   FEBRERO         2 0 1 3 </v>
      </c>
      <c r="AMN3" s="1962"/>
      <c r="AMO3" s="1962"/>
      <c r="AMP3" s="1962"/>
      <c r="AMQ3" s="1962"/>
      <c r="AMS3" s="2"/>
      <c r="AMT3" s="1962" t="str">
        <f>JC3</f>
        <v xml:space="preserve">OBRADOR 2   FEBRERO         2 0 1 3 </v>
      </c>
      <c r="AMU3" s="1962"/>
      <c r="AMV3" s="1962"/>
      <c r="AMW3" s="1962"/>
      <c r="AMX3" s="1962"/>
      <c r="AMZ3" s="2"/>
      <c r="ANA3" s="1962" t="str">
        <f>JJ3</f>
        <v xml:space="preserve">OBRADOR 2   FEBRERO         2 0 1 3 </v>
      </c>
      <c r="ANB3" s="1962"/>
      <c r="ANC3" s="1962"/>
      <c r="AND3" s="1962"/>
      <c r="ANE3" s="1962"/>
      <c r="ANG3" s="2"/>
      <c r="ANH3" s="1962" t="str">
        <f>ND3</f>
        <v xml:space="preserve">OBRADOR 2   FEBRERO         2 0 1 3 </v>
      </c>
      <c r="ANI3" s="1962"/>
      <c r="ANJ3" s="1962"/>
      <c r="ANK3" s="1962"/>
      <c r="ANL3" s="1962"/>
      <c r="ANN3" s="366"/>
      <c r="ANO3" s="1962" t="str">
        <f>NK3</f>
        <v xml:space="preserve">OBRADOR 2   FEBRERO         2 0 1 3 </v>
      </c>
      <c r="ANP3" s="1962"/>
      <c r="ANQ3" s="1962"/>
      <c r="ANR3" s="1962"/>
      <c r="ANS3" s="1962"/>
      <c r="ANU3" s="2"/>
      <c r="ANV3" s="1962" t="str">
        <f>NR3</f>
        <v xml:space="preserve">OBRADOR 2   FEBRERO         2 0 1 3 </v>
      </c>
      <c r="ANW3" s="1962"/>
      <c r="ANX3" s="1962"/>
      <c r="ANY3" s="1962"/>
      <c r="ANZ3" s="1962"/>
      <c r="AOB3" s="577"/>
      <c r="AOC3" s="1962" t="str">
        <f>ABS3</f>
        <v xml:space="preserve">OBRADOR 2   FEBRERO         2 0 1 3 </v>
      </c>
      <c r="AOD3" s="1962"/>
      <c r="AOE3" s="1962"/>
      <c r="AOF3" s="1962"/>
      <c r="AOG3" s="1962"/>
      <c r="AOI3" s="366"/>
      <c r="AOJ3" s="1962" t="str">
        <f>ACG3</f>
        <v xml:space="preserve">OBRADOR 2   FEBRERO         2 0 1 3 </v>
      </c>
      <c r="AOK3" s="1962"/>
      <c r="AOL3" s="1962"/>
      <c r="AOM3" s="1962"/>
      <c r="AON3" s="1962"/>
      <c r="AOP3" s="366"/>
      <c r="AOQ3" s="1962" t="str">
        <f>ACN3</f>
        <v xml:space="preserve">OBRADOR 2   FEBRERO         2 0 1 3 </v>
      </c>
      <c r="AOR3" s="1962"/>
      <c r="AOS3" s="1962"/>
      <c r="AOT3" s="1962"/>
      <c r="AOU3" s="1962"/>
      <c r="AOW3" s="2"/>
      <c r="AOX3" s="1962" t="str">
        <f>ACN3</f>
        <v xml:space="preserve">OBRADOR 2   FEBRERO         2 0 1 3 </v>
      </c>
      <c r="AOY3" s="1962"/>
      <c r="AOZ3" s="1962"/>
      <c r="APA3" s="1962"/>
      <c r="APB3" s="1962"/>
      <c r="APD3" s="2"/>
      <c r="APE3" s="1962" t="str">
        <f>ATM3</f>
        <v xml:space="preserve">OBRADOR 2   FEBRERO         2 0 1 3 </v>
      </c>
      <c r="APF3" s="1962"/>
      <c r="APG3" s="1962"/>
      <c r="APH3" s="1962"/>
      <c r="API3" s="1962"/>
      <c r="APL3" s="1962" t="str">
        <f>ACU3</f>
        <v xml:space="preserve">OBRADOR 2   FEBRERO         2 0 1 3 </v>
      </c>
      <c r="APM3" s="1962"/>
      <c r="APN3" s="1962"/>
      <c r="APO3" s="1962"/>
      <c r="APP3" s="1962"/>
      <c r="APQ3" s="35"/>
      <c r="APS3" s="1962" t="str">
        <f>ADB3</f>
        <v xml:space="preserve">OBRADOR 2   FEBRERO         2 0 1 3 </v>
      </c>
      <c r="APT3" s="1962"/>
      <c r="APU3" s="1962"/>
      <c r="APV3" s="1962"/>
      <c r="APW3" s="1962"/>
      <c r="APX3" s="35"/>
      <c r="APY3" s="2"/>
      <c r="APZ3" s="1962" t="str">
        <f>ADB3</f>
        <v xml:space="preserve">OBRADOR 2   FEBRERO         2 0 1 3 </v>
      </c>
      <c r="AQA3" s="1962"/>
      <c r="AQB3" s="1962"/>
      <c r="AQC3" s="1962"/>
      <c r="AQD3" s="1962"/>
      <c r="AQE3" s="35"/>
      <c r="AQF3" s="366"/>
      <c r="AQG3" s="1962" t="str">
        <f>ADB3</f>
        <v xml:space="preserve">OBRADOR 2   FEBRERO         2 0 1 3 </v>
      </c>
      <c r="AQH3" s="1962"/>
      <c r="AQI3" s="1962"/>
      <c r="AQJ3" s="1962"/>
      <c r="AQK3" s="1962"/>
      <c r="AQL3" s="35"/>
      <c r="AQM3" s="2"/>
      <c r="AQN3" s="1962" t="str">
        <f>ADP3</f>
        <v xml:space="preserve">OBRADOR 2   FEBRERO         2 0 1 3 </v>
      </c>
      <c r="AQO3" s="1962"/>
      <c r="AQP3" s="1962"/>
      <c r="AQQ3" s="1962"/>
      <c r="AQR3" s="1962"/>
      <c r="AQS3" s="35"/>
      <c r="AQT3" s="577"/>
      <c r="AQU3" s="1962" t="str">
        <f>ADP3</f>
        <v xml:space="preserve">OBRADOR 2   FEBRERO         2 0 1 3 </v>
      </c>
      <c r="AQV3" s="1962"/>
      <c r="AQW3" s="1962"/>
      <c r="AQX3" s="1962"/>
      <c r="AQY3" s="1962"/>
      <c r="AQZ3" s="35"/>
      <c r="ARA3" s="577"/>
      <c r="ARB3" s="1962" t="str">
        <f>ADP3</f>
        <v xml:space="preserve">OBRADOR 2   FEBRERO         2 0 1 3 </v>
      </c>
      <c r="ARC3" s="1962"/>
      <c r="ARD3" s="1962"/>
      <c r="ARE3" s="1962"/>
      <c r="ARF3" s="1962"/>
      <c r="ARG3" s="35"/>
      <c r="ARH3" s="577"/>
      <c r="ARI3" s="1962" t="str">
        <f>AEK3</f>
        <v xml:space="preserve">OBRADOR 2   FEBRERO         2 0 1 3 </v>
      </c>
      <c r="ARJ3" s="1962"/>
      <c r="ARK3" s="1962"/>
      <c r="ARL3" s="1962"/>
      <c r="ARM3" s="1962"/>
      <c r="ARN3" s="35"/>
      <c r="ARO3" s="577"/>
      <c r="ARP3" s="1962" t="str">
        <f>ABL3</f>
        <v xml:space="preserve">OBRADOR 2   FEBRERO         2 0 1 3 </v>
      </c>
      <c r="ARQ3" s="1962"/>
      <c r="ARR3" s="1962"/>
      <c r="ARS3" s="1962"/>
      <c r="ART3" s="1962"/>
      <c r="ARV3" s="2"/>
      <c r="ARW3" s="1962" t="str">
        <f>ABS3</f>
        <v xml:space="preserve">OBRADOR 2   FEBRERO         2 0 1 3 </v>
      </c>
      <c r="ARX3" s="1962"/>
      <c r="ARY3" s="1962"/>
      <c r="ARZ3" s="1962"/>
      <c r="ASA3" s="1962"/>
      <c r="ASC3" s="2"/>
      <c r="ASD3" s="1962" t="str">
        <f>ACG3</f>
        <v xml:space="preserve">OBRADOR 2   FEBRERO         2 0 1 3 </v>
      </c>
      <c r="ASE3" s="1962"/>
      <c r="ASF3" s="1962"/>
      <c r="ASG3" s="1962"/>
      <c r="ASH3" s="1962"/>
      <c r="ASJ3" s="2"/>
      <c r="ASK3" s="1962" t="str">
        <f>AAC3</f>
        <v xml:space="preserve">OBRADOR 2   FEBRERO         2 0 1 3 </v>
      </c>
      <c r="ASL3" s="1962"/>
      <c r="ASM3" s="1962"/>
      <c r="ASN3" s="1962"/>
      <c r="ASO3" s="1962"/>
      <c r="ASQ3" s="2"/>
      <c r="ASR3" s="1962" t="str">
        <f>ARW3</f>
        <v xml:space="preserve">OBRADOR 2   FEBRERO         2 0 1 3 </v>
      </c>
      <c r="ASS3" s="1962"/>
      <c r="AST3" s="1962"/>
      <c r="ASU3" s="1962"/>
      <c r="ASV3" s="1962"/>
      <c r="ASX3" s="2"/>
      <c r="ASY3" s="1962" t="str">
        <f>ASD3</f>
        <v xml:space="preserve">OBRADOR 2   FEBRERO         2 0 1 3 </v>
      </c>
      <c r="ASZ3" s="1962"/>
      <c r="ATA3" s="1962"/>
      <c r="ATB3" s="1962"/>
      <c r="ATC3" s="1962"/>
      <c r="ATE3" s="2"/>
      <c r="ATF3" s="1962" t="str">
        <f>ASK3</f>
        <v xml:space="preserve">OBRADOR 2   FEBRERO         2 0 1 3 </v>
      </c>
      <c r="ATG3" s="1962"/>
      <c r="ATH3" s="1962"/>
      <c r="ATI3" s="1962"/>
      <c r="ATJ3" s="1962"/>
      <c r="ATL3" s="2"/>
      <c r="ATM3" s="1962" t="str">
        <f>FB3</f>
        <v xml:space="preserve">OBRADOR 2   FEBRERO         2 0 1 3 </v>
      </c>
      <c r="ATN3" s="1962"/>
      <c r="ATO3" s="1962"/>
      <c r="ATP3" s="1962"/>
      <c r="ATQ3" s="1962"/>
      <c r="ATS3" s="2"/>
      <c r="ATT3" s="1962" t="str">
        <f>FP3</f>
        <v xml:space="preserve">OBRADOR 2   FEBRERO         2 0 1 3 </v>
      </c>
      <c r="ATU3" s="1962"/>
      <c r="ATV3" s="1962"/>
      <c r="ATW3" s="1962"/>
      <c r="ATX3" s="1962"/>
      <c r="AUA3" s="1962" t="str">
        <f>B3</f>
        <v xml:space="preserve">OBRADOR 2   FEBRERO         2 0 1 3 </v>
      </c>
      <c r="AUB3" s="1962"/>
      <c r="AUC3" s="1962"/>
      <c r="AUD3" s="1962"/>
      <c r="AUE3" s="1962"/>
      <c r="AUH3" s="1962" t="str">
        <f>I3</f>
        <v xml:space="preserve">OBRADOR 2   FEBRERO         2 0 1 3 </v>
      </c>
      <c r="AUI3" s="1962"/>
      <c r="AUJ3" s="1962"/>
      <c r="AUK3" s="1962"/>
      <c r="AUL3" s="1962"/>
      <c r="AUO3" s="1962" t="str">
        <f>I3</f>
        <v xml:space="preserve">OBRADOR 2   FEBRERO         2 0 1 3 </v>
      </c>
      <c r="AUP3" s="1962"/>
      <c r="AUQ3" s="1962"/>
      <c r="AUR3" s="1962"/>
      <c r="AUS3" s="1962"/>
      <c r="AUU3" s="1962" t="str">
        <f>AUA3</f>
        <v xml:space="preserve">OBRADOR 2   FEBRERO         2 0 1 3 </v>
      </c>
      <c r="AUV3" s="1962"/>
      <c r="AUW3" s="1962"/>
      <c r="AUX3" s="1962"/>
      <c r="AUY3" s="1962"/>
      <c r="AVB3" s="577"/>
      <c r="AVC3" s="1962" t="str">
        <f>MB3</f>
        <v xml:space="preserve">OBRADOR 2   FEBRERO         2 0 1 3 </v>
      </c>
      <c r="AVD3" s="1962"/>
      <c r="AVE3" s="1962"/>
      <c r="AVF3" s="1962"/>
      <c r="AVG3" s="1962"/>
      <c r="AVI3" s="2"/>
      <c r="AVJ3" s="1962" t="str">
        <f>MI3</f>
        <v xml:space="preserve">OBRADOR 2   FEBRERO         2 0 1 3 </v>
      </c>
      <c r="AVK3" s="1962"/>
      <c r="AVL3" s="1962"/>
      <c r="AVM3" s="1962"/>
      <c r="AVN3" s="1962"/>
      <c r="AVP3" s="2"/>
      <c r="AVQ3" s="1962" t="str">
        <f>DD3</f>
        <v xml:space="preserve">OBRADOR 2   FEBRERO         2 0 1 3 </v>
      </c>
      <c r="AVR3" s="1962"/>
      <c r="AVS3" s="1962"/>
      <c r="AVT3" s="1962"/>
      <c r="AVU3" s="1962"/>
      <c r="AVW3" s="2"/>
      <c r="AVX3" s="1962" t="str">
        <f>AVQ3</f>
        <v xml:space="preserve">OBRADOR 2   FEBRERO         2 0 1 3 </v>
      </c>
      <c r="AVY3" s="1962"/>
      <c r="AVZ3" s="1962"/>
      <c r="AWA3" s="1962"/>
      <c r="AWB3" s="1962"/>
      <c r="AWD3" s="2"/>
      <c r="AWE3" s="1962" t="str">
        <f>AWL3</f>
        <v xml:space="preserve">OBRADOR 2   FEBRERO         2 0 1 3 </v>
      </c>
      <c r="AWF3" s="1962"/>
      <c r="AWG3" s="1962"/>
      <c r="AWH3" s="1962"/>
      <c r="AWI3" s="1962"/>
      <c r="AWK3" s="2"/>
      <c r="AWL3" s="1962" t="str">
        <f>RT3</f>
        <v xml:space="preserve">OBRADOR 2   FEBRERO         2 0 1 3 </v>
      </c>
      <c r="AWM3" s="1962"/>
      <c r="AWN3" s="1962"/>
      <c r="AWO3" s="1962"/>
      <c r="AWP3" s="1962"/>
      <c r="AWR3" s="2"/>
      <c r="AWS3" s="1962" t="str">
        <f>SA3</f>
        <v xml:space="preserve">OBRADOR 2   FEBRERO         2 0 1 3 </v>
      </c>
      <c r="AWT3" s="1962"/>
      <c r="AWU3" s="1962"/>
      <c r="AWV3" s="1962"/>
      <c r="AWW3" s="1962"/>
      <c r="AWY3" s="2"/>
      <c r="AWZ3" s="1962" t="str">
        <f>SA3</f>
        <v xml:space="preserve">OBRADOR 2   FEBRERO         2 0 1 3 </v>
      </c>
      <c r="AXA3" s="1962"/>
      <c r="AXB3" s="1962"/>
      <c r="AXC3" s="1962"/>
      <c r="AXD3" s="1962"/>
      <c r="AXF3" s="577"/>
      <c r="AXG3" s="1962" t="str">
        <f>SA3</f>
        <v xml:space="preserve">OBRADOR 2   FEBRERO         2 0 1 3 </v>
      </c>
      <c r="AXH3" s="1962"/>
      <c r="AXI3" s="1962"/>
      <c r="AXJ3" s="1962"/>
      <c r="AXK3" s="1962"/>
      <c r="AXM3" s="577"/>
      <c r="AXN3" s="1962" t="str">
        <f>SA3</f>
        <v xml:space="preserve">OBRADOR 2   FEBRERO         2 0 1 3 </v>
      </c>
      <c r="AXO3" s="1962"/>
      <c r="AXP3" s="1962"/>
      <c r="AXQ3" s="1962"/>
      <c r="AXR3" s="1962"/>
      <c r="AXT3" s="577"/>
      <c r="AXU3" s="1962" t="str">
        <f>SA3</f>
        <v xml:space="preserve">OBRADOR 2   FEBRERO         2 0 1 3 </v>
      </c>
      <c r="AXV3" s="1962"/>
      <c r="AXW3" s="1962"/>
      <c r="AXX3" s="1962"/>
      <c r="AXY3" s="1962"/>
      <c r="AYA3" s="2"/>
      <c r="AYB3" s="1962" t="str">
        <f>SH3</f>
        <v xml:space="preserve">OBRADOR 2   FEBRERO         2 0 1 3 </v>
      </c>
      <c r="AYC3" s="1962"/>
      <c r="AYD3" s="1962"/>
      <c r="AYE3" s="1962"/>
      <c r="AYF3" s="1962"/>
      <c r="AYH3" s="577"/>
      <c r="AYI3" s="1962" t="str">
        <f>SA3</f>
        <v xml:space="preserve">OBRADOR 2   FEBRERO         2 0 1 3 </v>
      </c>
      <c r="AYJ3" s="1962"/>
      <c r="AYK3" s="1962"/>
      <c r="AYL3" s="1962"/>
      <c r="AYM3" s="1962"/>
      <c r="AYO3" s="2"/>
      <c r="AYP3" s="1962" t="str">
        <f>SH3</f>
        <v xml:space="preserve">OBRADOR 2   FEBRERO         2 0 1 3 </v>
      </c>
      <c r="AYQ3" s="1962"/>
      <c r="AYR3" s="1962"/>
      <c r="AYS3" s="1962"/>
      <c r="AYT3" s="1962"/>
      <c r="AYV3" s="2"/>
      <c r="AYW3" s="1962" t="str">
        <f>SO3</f>
        <v xml:space="preserve">OBRADOR 2   FEBRERO         2 0 1 3 </v>
      </c>
      <c r="AYX3" s="1962"/>
      <c r="AYY3" s="1962"/>
      <c r="AYZ3" s="1962"/>
      <c r="AZA3" s="1962"/>
      <c r="AZC3" s="2"/>
      <c r="AZD3" s="1962" t="str">
        <f>SV3</f>
        <v xml:space="preserve">OBRADOR 2   FEBRERO         2 0 1 3 </v>
      </c>
      <c r="AZE3" s="1962"/>
      <c r="AZF3" s="1962"/>
      <c r="AZG3" s="1962"/>
      <c r="AZH3" s="1962"/>
      <c r="AZJ3" s="2"/>
      <c r="AZK3" s="1962" t="str">
        <f>TC3</f>
        <v xml:space="preserve">OBRADOR 2   FEBRERO         2 0 1 3 </v>
      </c>
      <c r="AZL3" s="1962"/>
      <c r="AZM3" s="1962"/>
      <c r="AZN3" s="1962"/>
      <c r="AZO3" s="1962"/>
    </row>
    <row r="4" spans="1:1368" ht="35.25" customHeight="1" thickBot="1">
      <c r="B4" s="10" t="s">
        <v>20</v>
      </c>
      <c r="C4" s="1966" t="s">
        <v>848</v>
      </c>
      <c r="D4" s="1967"/>
      <c r="E4" s="1967"/>
      <c r="F4" s="1968"/>
      <c r="H4" s="577"/>
      <c r="I4" s="10" t="s">
        <v>20</v>
      </c>
      <c r="J4" s="1966" t="s">
        <v>28</v>
      </c>
      <c r="K4" s="1967"/>
      <c r="L4" s="1967"/>
      <c r="M4" s="1968"/>
      <c r="O4" s="2"/>
      <c r="P4" s="413" t="s">
        <v>20</v>
      </c>
      <c r="Q4" s="1966" t="s">
        <v>834</v>
      </c>
      <c r="R4" s="1967"/>
      <c r="S4" s="1967"/>
      <c r="T4" s="1968"/>
      <c r="V4" s="2"/>
      <c r="W4" s="695" t="s">
        <v>20</v>
      </c>
      <c r="X4" s="1966" t="s">
        <v>79</v>
      </c>
      <c r="Y4" s="1967"/>
      <c r="Z4" s="1967"/>
      <c r="AA4" s="1968"/>
      <c r="AC4" s="2"/>
      <c r="AD4" s="653" t="s">
        <v>20</v>
      </c>
      <c r="AE4" s="1966" t="s">
        <v>382</v>
      </c>
      <c r="AF4" s="1967"/>
      <c r="AG4" s="1967"/>
      <c r="AH4" s="1968"/>
      <c r="AJ4" s="2"/>
      <c r="AK4" s="453" t="s">
        <v>20</v>
      </c>
      <c r="AL4" s="1966" t="s">
        <v>755</v>
      </c>
      <c r="AM4" s="1967"/>
      <c r="AN4" s="1967"/>
      <c r="AO4" s="1968"/>
      <c r="AQ4" s="2"/>
      <c r="AR4" s="10" t="s">
        <v>20</v>
      </c>
      <c r="AS4" s="1966" t="s">
        <v>771</v>
      </c>
      <c r="AT4" s="1967"/>
      <c r="AU4" s="1967"/>
      <c r="AV4" s="1968"/>
      <c r="AX4" s="2"/>
      <c r="AY4" s="477" t="s">
        <v>20</v>
      </c>
      <c r="AZ4" s="1966" t="s">
        <v>810</v>
      </c>
      <c r="BA4" s="1967"/>
      <c r="BB4" s="1967"/>
      <c r="BC4" s="1968"/>
      <c r="BE4" s="2"/>
      <c r="BF4" s="10" t="s">
        <v>20</v>
      </c>
      <c r="BG4" s="1966" t="s">
        <v>1080</v>
      </c>
      <c r="BH4" s="1967"/>
      <c r="BI4" s="1967"/>
      <c r="BJ4" s="1968"/>
      <c r="BL4" s="2"/>
      <c r="BM4" s="10" t="s">
        <v>20</v>
      </c>
      <c r="BN4" s="1966" t="s">
        <v>368</v>
      </c>
      <c r="BO4" s="1967"/>
      <c r="BP4" s="1967"/>
      <c r="BQ4" s="1968"/>
      <c r="BS4" s="2"/>
      <c r="BT4" s="2039" t="s">
        <v>20</v>
      </c>
      <c r="BU4" s="2040"/>
      <c r="BV4" s="1966" t="s">
        <v>45</v>
      </c>
      <c r="BW4" s="1967"/>
      <c r="BX4" s="1967"/>
      <c r="BY4" s="1968"/>
      <c r="CA4" s="577"/>
      <c r="CB4" s="10" t="s">
        <v>20</v>
      </c>
      <c r="CC4" s="1966" t="s">
        <v>56</v>
      </c>
      <c r="CD4" s="1967"/>
      <c r="CE4" s="1967"/>
      <c r="CF4" s="1968"/>
      <c r="CH4" s="2"/>
      <c r="CI4" s="10" t="s">
        <v>20</v>
      </c>
      <c r="CJ4" s="1966" t="s">
        <v>770</v>
      </c>
      <c r="CK4" s="1967"/>
      <c r="CL4" s="1967"/>
      <c r="CM4" s="1968"/>
      <c r="CO4" s="366"/>
      <c r="CP4" s="10" t="s">
        <v>20</v>
      </c>
      <c r="CQ4" s="1966" t="s">
        <v>748</v>
      </c>
      <c r="CR4" s="1967"/>
      <c r="CS4" s="1967"/>
      <c r="CT4" s="1968"/>
      <c r="CV4" s="2"/>
      <c r="CW4" s="10" t="s">
        <v>20</v>
      </c>
      <c r="CX4" s="1966" t="s">
        <v>56</v>
      </c>
      <c r="CY4" s="1967"/>
      <c r="CZ4" s="1967"/>
      <c r="DA4" s="1968"/>
      <c r="DC4" s="2"/>
      <c r="DD4" s="2039" t="s">
        <v>20</v>
      </c>
      <c r="DE4" s="2040"/>
      <c r="DF4" s="1966" t="s">
        <v>92</v>
      </c>
      <c r="DG4" s="1967"/>
      <c r="DH4" s="1967"/>
      <c r="DI4" s="1968"/>
      <c r="DK4" s="577"/>
      <c r="DL4" s="10" t="s">
        <v>20</v>
      </c>
      <c r="DM4" s="1966" t="s">
        <v>780</v>
      </c>
      <c r="DN4" s="1967"/>
      <c r="DO4" s="1967"/>
      <c r="DP4" s="1968"/>
      <c r="DR4" s="2"/>
      <c r="DS4" s="10" t="s">
        <v>20</v>
      </c>
      <c r="DT4" s="1966" t="s">
        <v>805</v>
      </c>
      <c r="DU4" s="1967"/>
      <c r="DV4" s="1967"/>
      <c r="DW4" s="1968"/>
      <c r="DY4" s="2"/>
      <c r="DZ4" s="10" t="s">
        <v>20</v>
      </c>
      <c r="EA4" s="1966" t="s">
        <v>710</v>
      </c>
      <c r="EB4" s="1967"/>
      <c r="EC4" s="1967"/>
      <c r="ED4" s="1968"/>
      <c r="EF4" s="2"/>
      <c r="EG4" s="10" t="s">
        <v>20</v>
      </c>
      <c r="EH4" s="1966" t="s">
        <v>96</v>
      </c>
      <c r="EI4" s="1967"/>
      <c r="EJ4" s="1967"/>
      <c r="EK4" s="1968"/>
      <c r="EM4" s="366"/>
      <c r="EN4" s="378" t="s">
        <v>20</v>
      </c>
      <c r="EO4" s="2041" t="s">
        <v>496</v>
      </c>
      <c r="EP4" s="2042"/>
      <c r="EQ4" s="2042"/>
      <c r="ER4" s="2043"/>
      <c r="ET4" s="366"/>
      <c r="EU4" s="378" t="s">
        <v>20</v>
      </c>
      <c r="EV4" s="2041" t="s">
        <v>625</v>
      </c>
      <c r="EW4" s="2042"/>
      <c r="EX4" s="2042"/>
      <c r="EY4" s="2043"/>
      <c r="FA4" s="2"/>
      <c r="FB4" s="10" t="s">
        <v>20</v>
      </c>
      <c r="FC4" s="1966" t="s">
        <v>543</v>
      </c>
      <c r="FD4" s="1967"/>
      <c r="FE4" s="1967"/>
      <c r="FF4" s="1968"/>
      <c r="FH4" s="2"/>
      <c r="FI4" s="491" t="s">
        <v>20</v>
      </c>
      <c r="FJ4" s="1966" t="s">
        <v>812</v>
      </c>
      <c r="FK4" s="1967"/>
      <c r="FL4" s="1967"/>
      <c r="FM4" s="1968"/>
      <c r="FO4" s="549"/>
      <c r="FP4" s="10" t="s">
        <v>20</v>
      </c>
      <c r="FQ4" s="2005" t="s">
        <v>47</v>
      </c>
      <c r="FR4" s="2006"/>
      <c r="FS4" s="2006"/>
      <c r="FT4" s="2007"/>
      <c r="FV4" s="2"/>
      <c r="FW4" s="10" t="s">
        <v>20</v>
      </c>
      <c r="FX4" s="1966" t="s">
        <v>900</v>
      </c>
      <c r="FY4" s="1967"/>
      <c r="FZ4" s="1967"/>
      <c r="GA4" s="1968"/>
      <c r="GC4" s="2"/>
      <c r="GD4" s="10" t="s">
        <v>20</v>
      </c>
      <c r="GE4" s="1966" t="s">
        <v>740</v>
      </c>
      <c r="GF4" s="1967"/>
      <c r="GG4" s="1967"/>
      <c r="GH4" s="1968"/>
      <c r="GJ4" s="2"/>
      <c r="GK4" s="652" t="s">
        <v>20</v>
      </c>
      <c r="GL4" s="1966" t="s">
        <v>838</v>
      </c>
      <c r="GM4" s="1967"/>
      <c r="GN4" s="1967"/>
      <c r="GO4" s="1968"/>
      <c r="GQ4" s="2"/>
      <c r="GR4" s="464" t="s">
        <v>20</v>
      </c>
      <c r="GS4" s="1966" t="s">
        <v>898</v>
      </c>
      <c r="GT4" s="1967"/>
      <c r="GU4" s="1967"/>
      <c r="GV4" s="1968"/>
      <c r="GX4" s="2"/>
      <c r="GY4" s="701" t="s">
        <v>20</v>
      </c>
      <c r="GZ4" s="1966" t="s">
        <v>895</v>
      </c>
      <c r="HA4" s="1967"/>
      <c r="HB4" s="1967"/>
      <c r="HC4" s="1968"/>
      <c r="HE4" s="2"/>
      <c r="HF4" s="10" t="s">
        <v>20</v>
      </c>
      <c r="HG4" s="1966" t="s">
        <v>820</v>
      </c>
      <c r="HH4" s="1967"/>
      <c r="HI4" s="1967"/>
      <c r="HJ4" s="1968"/>
      <c r="HL4" s="2"/>
      <c r="HM4" s="10" t="s">
        <v>20</v>
      </c>
      <c r="HN4" s="1963" t="s">
        <v>68</v>
      </c>
      <c r="HO4" s="1964"/>
      <c r="HP4" s="1964"/>
      <c r="HQ4" s="1965"/>
      <c r="HS4" s="577"/>
      <c r="HT4" s="10" t="s">
        <v>20</v>
      </c>
      <c r="HU4" s="1963" t="s">
        <v>720</v>
      </c>
      <c r="HV4" s="1964"/>
      <c r="HW4" s="1964"/>
      <c r="HX4" s="1965"/>
      <c r="HZ4" s="2"/>
      <c r="IA4" s="10" t="s">
        <v>20</v>
      </c>
      <c r="IB4" s="1966" t="s">
        <v>89</v>
      </c>
      <c r="IC4" s="1967"/>
      <c r="ID4" s="1967"/>
      <c r="IE4" s="1968"/>
      <c r="IG4" s="2"/>
      <c r="IH4" s="10" t="s">
        <v>20</v>
      </c>
      <c r="II4" s="1966" t="s">
        <v>417</v>
      </c>
      <c r="IJ4" s="1967"/>
      <c r="IK4" s="1967"/>
      <c r="IL4" s="1968"/>
      <c r="IN4" s="2"/>
      <c r="IO4" s="791" t="s">
        <v>20</v>
      </c>
      <c r="IP4" s="2014" t="s">
        <v>588</v>
      </c>
      <c r="IQ4" s="2015"/>
      <c r="IR4" s="2015"/>
      <c r="IS4" s="2016"/>
      <c r="IU4" s="2"/>
      <c r="IV4" s="481" t="s">
        <v>20</v>
      </c>
      <c r="IW4" s="1966" t="s">
        <v>796</v>
      </c>
      <c r="IX4" s="1967"/>
      <c r="IY4" s="1967"/>
      <c r="IZ4" s="1968"/>
      <c r="JB4" s="2"/>
      <c r="JC4" s="501" t="s">
        <v>20</v>
      </c>
      <c r="JD4" s="1966" t="s">
        <v>417</v>
      </c>
      <c r="JE4" s="1967"/>
      <c r="JF4" s="1967"/>
      <c r="JG4" s="1968"/>
      <c r="JI4" s="2"/>
      <c r="JJ4" s="501" t="s">
        <v>20</v>
      </c>
      <c r="JK4" s="1966" t="s">
        <v>698</v>
      </c>
      <c r="JL4" s="1967"/>
      <c r="JM4" s="1967"/>
      <c r="JN4" s="1968"/>
      <c r="JP4" s="2"/>
      <c r="JQ4" s="713" t="s">
        <v>20</v>
      </c>
      <c r="JR4" s="1966" t="s">
        <v>491</v>
      </c>
      <c r="JS4" s="1967"/>
      <c r="JT4" s="1967"/>
      <c r="JU4" s="1968"/>
      <c r="JW4" s="793"/>
      <c r="JX4" s="800" t="s">
        <v>20</v>
      </c>
      <c r="JY4" s="2002" t="s">
        <v>941</v>
      </c>
      <c r="JZ4" s="2003"/>
      <c r="KA4" s="2003"/>
      <c r="KB4" s="2004"/>
      <c r="KD4" s="793"/>
      <c r="KE4" s="800" t="s">
        <v>20</v>
      </c>
      <c r="KF4" s="2002" t="s">
        <v>1148</v>
      </c>
      <c r="KG4" s="2003"/>
      <c r="KH4" s="2003"/>
      <c r="KI4" s="2004"/>
      <c r="KK4" s="2"/>
      <c r="KL4" s="10" t="s">
        <v>20</v>
      </c>
      <c r="KM4" s="1966" t="s">
        <v>801</v>
      </c>
      <c r="KN4" s="1967"/>
      <c r="KO4" s="1967"/>
      <c r="KP4" s="1968"/>
      <c r="KR4" s="2"/>
      <c r="KS4" s="737" t="s">
        <v>20</v>
      </c>
      <c r="KT4" s="1966" t="s">
        <v>82</v>
      </c>
      <c r="KU4" s="1967"/>
      <c r="KV4" s="1967"/>
      <c r="KW4" s="1968"/>
      <c r="KY4" s="2"/>
      <c r="KZ4" s="10" t="s">
        <v>20</v>
      </c>
      <c r="LA4" s="1966" t="s">
        <v>601</v>
      </c>
      <c r="LB4" s="1967"/>
      <c r="LC4" s="1967"/>
      <c r="LD4" s="1968"/>
      <c r="LE4" s="711" t="s">
        <v>78</v>
      </c>
      <c r="LF4" s="577"/>
      <c r="LG4" s="10" t="s">
        <v>20</v>
      </c>
      <c r="LH4" s="1966" t="s">
        <v>826</v>
      </c>
      <c r="LI4" s="1967"/>
      <c r="LJ4" s="1967"/>
      <c r="LK4" s="1968"/>
      <c r="LM4" s="577"/>
      <c r="LN4" s="10" t="s">
        <v>20</v>
      </c>
      <c r="LO4" s="1966" t="s">
        <v>791</v>
      </c>
      <c r="LP4" s="1967"/>
      <c r="LQ4" s="1967"/>
      <c r="LR4" s="1968"/>
      <c r="LT4" s="577"/>
      <c r="LU4" s="10" t="s">
        <v>20</v>
      </c>
      <c r="LV4" s="1966" t="s">
        <v>786</v>
      </c>
      <c r="LW4" s="1967"/>
      <c r="LX4" s="1967"/>
      <c r="LY4" s="1968"/>
      <c r="MA4" s="577"/>
      <c r="MB4" s="10" t="s">
        <v>20</v>
      </c>
      <c r="MC4" s="1966" t="s">
        <v>10</v>
      </c>
      <c r="MD4" s="1967"/>
      <c r="ME4" s="1967"/>
      <c r="MF4" s="1968"/>
      <c r="MH4" s="2"/>
      <c r="MI4" s="10" t="s">
        <v>20</v>
      </c>
      <c r="MJ4" s="1966" t="s">
        <v>598</v>
      </c>
      <c r="MK4" s="1967"/>
      <c r="ML4" s="1967"/>
      <c r="MM4" s="1968"/>
      <c r="MO4" s="2"/>
      <c r="MP4" s="416" t="s">
        <v>20</v>
      </c>
      <c r="MQ4" s="2005" t="s">
        <v>52</v>
      </c>
      <c r="MR4" s="2006"/>
      <c r="MS4" s="2006"/>
      <c r="MT4" s="2007"/>
      <c r="MV4" s="2"/>
      <c r="MW4" s="539" t="s">
        <v>20</v>
      </c>
      <c r="MX4" s="1969" t="s">
        <v>835</v>
      </c>
      <c r="MY4" s="1970"/>
      <c r="MZ4" s="1970"/>
      <c r="NA4" s="1971"/>
      <c r="NC4" s="2"/>
      <c r="ND4" s="10" t="s">
        <v>20</v>
      </c>
      <c r="NE4" s="1966" t="s">
        <v>752</v>
      </c>
      <c r="NF4" s="1967"/>
      <c r="NG4" s="1967"/>
      <c r="NH4" s="1968"/>
      <c r="NJ4" s="577"/>
      <c r="NK4" s="10" t="s">
        <v>20</v>
      </c>
      <c r="NL4" s="1966" t="s">
        <v>839</v>
      </c>
      <c r="NM4" s="1967"/>
      <c r="NN4" s="1967"/>
      <c r="NO4" s="1968"/>
      <c r="NQ4" s="2"/>
      <c r="NR4" s="10" t="s">
        <v>20</v>
      </c>
      <c r="NS4" s="1969" t="s">
        <v>788</v>
      </c>
      <c r="NT4" s="1970"/>
      <c r="NU4" s="1970"/>
      <c r="NV4" s="1971"/>
      <c r="NX4" s="2"/>
      <c r="NY4" s="10" t="s">
        <v>20</v>
      </c>
      <c r="NZ4" s="1969" t="s">
        <v>224</v>
      </c>
      <c r="OA4" s="1970"/>
      <c r="OB4" s="1970"/>
      <c r="OC4" s="1971"/>
      <c r="OE4" s="2"/>
      <c r="OF4" s="479" t="s">
        <v>20</v>
      </c>
      <c r="OG4" s="1969" t="s">
        <v>829</v>
      </c>
      <c r="OH4" s="1970"/>
      <c r="OI4" s="1970"/>
      <c r="OJ4" s="1971"/>
      <c r="OL4" s="2"/>
      <c r="OM4" s="652" t="s">
        <v>20</v>
      </c>
      <c r="ON4" s="1969" t="s">
        <v>612</v>
      </c>
      <c r="OO4" s="1970"/>
      <c r="OP4" s="1970"/>
      <c r="OQ4" s="1971"/>
      <c r="OS4" s="2"/>
      <c r="OT4" s="712" t="s">
        <v>20</v>
      </c>
      <c r="OU4" s="1969" t="s">
        <v>621</v>
      </c>
      <c r="OV4" s="1970"/>
      <c r="OW4" s="1970"/>
      <c r="OX4" s="1971"/>
      <c r="OZ4" s="2"/>
      <c r="PA4" s="652" t="s">
        <v>20</v>
      </c>
      <c r="PB4" s="1969" t="s">
        <v>695</v>
      </c>
      <c r="PC4" s="1970"/>
      <c r="PD4" s="1970"/>
      <c r="PE4" s="1971"/>
      <c r="PG4" s="2"/>
      <c r="PH4" s="501" t="s">
        <v>20</v>
      </c>
      <c r="PI4" s="1969" t="s">
        <v>351</v>
      </c>
      <c r="PJ4" s="1970"/>
      <c r="PK4" s="1970"/>
      <c r="PL4" s="1971"/>
      <c r="PN4" s="2"/>
      <c r="PO4" s="10" t="s">
        <v>20</v>
      </c>
      <c r="PP4" s="1969" t="s">
        <v>784</v>
      </c>
      <c r="PQ4" s="1970"/>
      <c r="PR4" s="1970"/>
      <c r="PS4" s="1971"/>
      <c r="PU4" s="2"/>
      <c r="PV4" s="10" t="s">
        <v>20</v>
      </c>
      <c r="PW4" s="1966" t="s">
        <v>101</v>
      </c>
      <c r="PX4" s="1967"/>
      <c r="PY4" s="1967"/>
      <c r="PZ4" s="1968"/>
      <c r="QB4" s="577"/>
      <c r="QC4" s="2"/>
      <c r="QD4" s="10" t="s">
        <v>20</v>
      </c>
      <c r="QE4" s="1966" t="s">
        <v>846</v>
      </c>
      <c r="QF4" s="1967"/>
      <c r="QG4" s="1967"/>
      <c r="QH4" s="1968"/>
      <c r="QK4" s="10" t="s">
        <v>20</v>
      </c>
      <c r="QL4" s="2008" t="s">
        <v>26</v>
      </c>
      <c r="QM4" s="2009"/>
      <c r="QN4" s="2009"/>
      <c r="QO4" s="2010"/>
      <c r="QQ4" s="2"/>
      <c r="QR4" s="464" t="s">
        <v>20</v>
      </c>
      <c r="QS4" s="1966" t="s">
        <v>706</v>
      </c>
      <c r="QT4" s="1967"/>
      <c r="QU4" s="1967"/>
      <c r="QV4" s="1968"/>
      <c r="QY4" s="10" t="s">
        <v>20</v>
      </c>
      <c r="QZ4" s="1969" t="s">
        <v>502</v>
      </c>
      <c r="RA4" s="1970"/>
      <c r="RB4" s="1970"/>
      <c r="RC4" s="1971"/>
      <c r="RE4" s="2"/>
      <c r="RF4" s="611" t="s">
        <v>20</v>
      </c>
      <c r="RG4" s="1969" t="s">
        <v>808</v>
      </c>
      <c r="RH4" s="1970"/>
      <c r="RI4" s="1970"/>
      <c r="RJ4" s="1971"/>
      <c r="RL4" s="2"/>
      <c r="RM4" s="535" t="s">
        <v>20</v>
      </c>
      <c r="RN4" s="1969" t="s">
        <v>804</v>
      </c>
      <c r="RO4" s="1970"/>
      <c r="RP4" s="1970"/>
      <c r="RQ4" s="1971"/>
      <c r="RS4" s="2"/>
      <c r="RT4" s="10" t="s">
        <v>20</v>
      </c>
      <c r="RU4" s="2005" t="s">
        <v>339</v>
      </c>
      <c r="RV4" s="2006"/>
      <c r="RW4" s="2006"/>
      <c r="RX4" s="2007"/>
      <c r="RZ4" s="2"/>
      <c r="SA4" s="10" t="s">
        <v>20</v>
      </c>
      <c r="SB4" s="1969" t="s">
        <v>824</v>
      </c>
      <c r="SC4" s="1970"/>
      <c r="SD4" s="1970"/>
      <c r="SE4" s="1971"/>
      <c r="SG4" s="2"/>
      <c r="SH4" s="10" t="s">
        <v>20</v>
      </c>
      <c r="SI4" s="1969" t="s">
        <v>792</v>
      </c>
      <c r="SJ4" s="1970"/>
      <c r="SK4" s="1970"/>
      <c r="SL4" s="1971"/>
      <c r="SN4" s="2"/>
      <c r="SO4" s="701" t="s">
        <v>20</v>
      </c>
      <c r="SP4" s="1969" t="s">
        <v>815</v>
      </c>
      <c r="SQ4" s="1970"/>
      <c r="SR4" s="1970"/>
      <c r="SS4" s="1971"/>
      <c r="SU4" s="549"/>
      <c r="SV4" s="10"/>
      <c r="SW4" s="1966" t="s">
        <v>798</v>
      </c>
      <c r="SX4" s="1967"/>
      <c r="SY4" s="1967"/>
      <c r="SZ4" s="1968"/>
      <c r="TB4" s="2"/>
      <c r="TC4" s="10" t="s">
        <v>20</v>
      </c>
      <c r="TD4" s="2031" t="s">
        <v>16</v>
      </c>
      <c r="TE4" s="2032"/>
      <c r="TF4" s="2032"/>
      <c r="TG4" s="2033"/>
      <c r="TI4" s="2"/>
      <c r="TJ4" s="517" t="s">
        <v>20</v>
      </c>
      <c r="TK4" s="1969" t="s">
        <v>816</v>
      </c>
      <c r="TL4" s="1970"/>
      <c r="TM4" s="1970"/>
      <c r="TN4" s="1971"/>
      <c r="TP4" s="577"/>
      <c r="TQ4" s="561" t="s">
        <v>20</v>
      </c>
      <c r="TR4" s="1969" t="s">
        <v>83</v>
      </c>
      <c r="TS4" s="1970"/>
      <c r="TT4" s="1970"/>
      <c r="TU4" s="1971"/>
      <c r="TW4" s="577"/>
      <c r="TX4" s="10" t="s">
        <v>20</v>
      </c>
      <c r="TY4" s="1966" t="s">
        <v>822</v>
      </c>
      <c r="TZ4" s="1967"/>
      <c r="UA4" s="1967"/>
      <c r="UB4" s="1968"/>
      <c r="UD4" s="577"/>
      <c r="UE4" s="486" t="s">
        <v>20</v>
      </c>
      <c r="UF4" s="1966" t="s">
        <v>513</v>
      </c>
      <c r="UG4" s="1967"/>
      <c r="UH4" s="1967"/>
      <c r="UI4" s="1968"/>
      <c r="UK4" s="577"/>
      <c r="UL4" s="661" t="s">
        <v>20</v>
      </c>
      <c r="UM4" s="1966" t="s">
        <v>849</v>
      </c>
      <c r="UN4" s="1967"/>
      <c r="UO4" s="1967"/>
      <c r="UP4" s="1968"/>
      <c r="UR4" s="577"/>
      <c r="US4" s="10" t="s">
        <v>20</v>
      </c>
      <c r="UT4" s="1966" t="s">
        <v>847</v>
      </c>
      <c r="UU4" s="1967"/>
      <c r="UV4" s="1967"/>
      <c r="UW4" s="1968"/>
      <c r="UY4" s="2"/>
      <c r="UZ4" s="10" t="s">
        <v>20</v>
      </c>
      <c r="VA4" s="2008" t="s">
        <v>428</v>
      </c>
      <c r="VB4" s="2009"/>
      <c r="VC4" s="2009"/>
      <c r="VD4" s="2010"/>
      <c r="VF4" s="2"/>
      <c r="VG4" s="10" t="s">
        <v>20</v>
      </c>
      <c r="VH4" s="1966" t="s">
        <v>827</v>
      </c>
      <c r="VI4" s="1967"/>
      <c r="VJ4" s="1967"/>
      <c r="VK4" s="1968"/>
      <c r="VM4" s="2"/>
      <c r="VN4" s="10" t="s">
        <v>20</v>
      </c>
      <c r="VO4" s="1966" t="s">
        <v>411</v>
      </c>
      <c r="VP4" s="1967"/>
      <c r="VQ4" s="1967"/>
      <c r="VR4" s="1968"/>
      <c r="VT4" s="577"/>
      <c r="VU4" s="619" t="s">
        <v>20</v>
      </c>
      <c r="VV4" s="1963" t="s">
        <v>753</v>
      </c>
      <c r="VW4" s="1964"/>
      <c r="VX4" s="1964"/>
      <c r="VY4" s="1965"/>
      <c r="WA4" s="2"/>
      <c r="WB4" s="737" t="s">
        <v>20</v>
      </c>
      <c r="WC4" s="1963" t="s">
        <v>118</v>
      </c>
      <c r="WD4" s="1964"/>
      <c r="WE4" s="1964"/>
      <c r="WF4" s="1965"/>
      <c r="WH4" s="2"/>
      <c r="WI4" s="10" t="s">
        <v>20</v>
      </c>
      <c r="WJ4" s="1963" t="s">
        <v>802</v>
      </c>
      <c r="WK4" s="1964"/>
      <c r="WL4" s="1964"/>
      <c r="WM4" s="1965"/>
      <c r="WO4" s="2"/>
      <c r="WP4" s="569" t="s">
        <v>20</v>
      </c>
      <c r="WQ4" s="1963" t="s">
        <v>809</v>
      </c>
      <c r="WR4" s="1964"/>
      <c r="WS4" s="1964"/>
      <c r="WT4" s="1965"/>
      <c r="WV4" s="2"/>
      <c r="WW4" s="10" t="s">
        <v>20</v>
      </c>
      <c r="WX4" s="1966" t="s">
        <v>447</v>
      </c>
      <c r="WY4" s="1967"/>
      <c r="WZ4" s="1967"/>
      <c r="XA4" s="1968"/>
      <c r="XC4" s="2"/>
      <c r="XD4" s="500" t="s">
        <v>20</v>
      </c>
      <c r="XE4" s="1966" t="s">
        <v>315</v>
      </c>
      <c r="XF4" s="1967"/>
      <c r="XG4" s="1967"/>
      <c r="XH4" s="1968"/>
      <c r="XJ4" s="2"/>
      <c r="XK4" s="10" t="s">
        <v>20</v>
      </c>
      <c r="XL4" s="1966" t="s">
        <v>806</v>
      </c>
      <c r="XM4" s="1967"/>
      <c r="XN4" s="1967"/>
      <c r="XO4" s="1968"/>
      <c r="XQ4" s="2"/>
      <c r="XR4" s="483" t="s">
        <v>20</v>
      </c>
      <c r="XS4" s="1966" t="s">
        <v>828</v>
      </c>
      <c r="XT4" s="1967"/>
      <c r="XU4" s="1967"/>
      <c r="XV4" s="1968"/>
      <c r="XX4" s="2"/>
      <c r="XY4" s="10" t="s">
        <v>20</v>
      </c>
      <c r="XZ4" s="1966" t="s">
        <v>793</v>
      </c>
      <c r="YA4" s="1967"/>
      <c r="YB4" s="1967"/>
      <c r="YC4" s="1968"/>
      <c r="YE4" s="2"/>
      <c r="YF4" s="10" t="s">
        <v>20</v>
      </c>
      <c r="YG4" s="1966" t="s">
        <v>825</v>
      </c>
      <c r="YH4" s="1967"/>
      <c r="YI4" s="1967"/>
      <c r="YJ4" s="1968"/>
      <c r="YL4" s="2"/>
      <c r="YM4" s="500" t="s">
        <v>20</v>
      </c>
      <c r="YN4" s="1966" t="s">
        <v>842</v>
      </c>
      <c r="YO4" s="1967"/>
      <c r="YP4" s="1967"/>
      <c r="YQ4" s="1968"/>
      <c r="YS4" s="2"/>
      <c r="YT4" s="10" t="s">
        <v>20</v>
      </c>
      <c r="YU4" s="1969" t="s">
        <v>908</v>
      </c>
      <c r="YV4" s="1970"/>
      <c r="YW4" s="1970"/>
      <c r="YX4" s="1971"/>
      <c r="YZ4" s="2"/>
      <c r="ZA4" s="10" t="s">
        <v>20</v>
      </c>
      <c r="ZB4" s="1966" t="s">
        <v>704</v>
      </c>
      <c r="ZC4" s="1967"/>
      <c r="ZD4" s="1967"/>
      <c r="ZE4" s="1968"/>
      <c r="ZG4" s="2"/>
      <c r="ZH4" s="723" t="s">
        <v>20</v>
      </c>
      <c r="ZI4" s="2027" t="s">
        <v>704</v>
      </c>
      <c r="ZJ4" s="2028"/>
      <c r="ZK4" s="2028"/>
      <c r="ZL4" s="2029"/>
      <c r="ZN4" s="2"/>
      <c r="ZO4" s="483" t="s">
        <v>20</v>
      </c>
      <c r="ZP4" s="1969" t="s">
        <v>814</v>
      </c>
      <c r="ZQ4" s="1970"/>
      <c r="ZR4" s="1970"/>
      <c r="ZS4" s="1971"/>
      <c r="ZU4" s="2"/>
      <c r="ZV4" s="537" t="s">
        <v>20</v>
      </c>
      <c r="ZW4" s="1969" t="s">
        <v>818</v>
      </c>
      <c r="ZX4" s="1970"/>
      <c r="ZY4" s="1970"/>
      <c r="ZZ4" s="1971"/>
      <c r="AAB4" s="2"/>
      <c r="AAC4" s="10" t="s">
        <v>20</v>
      </c>
      <c r="AAD4" s="1969" t="s">
        <v>727</v>
      </c>
      <c r="AAE4" s="1970"/>
      <c r="AAF4" s="1970"/>
      <c r="AAG4" s="1971"/>
      <c r="AAI4" s="577"/>
      <c r="AAJ4" s="10" t="s">
        <v>20</v>
      </c>
      <c r="AAK4" s="1966" t="s">
        <v>515</v>
      </c>
      <c r="AAL4" s="1967"/>
      <c r="AAM4" s="1967"/>
      <c r="AAN4" s="1968"/>
      <c r="AAP4" s="577"/>
      <c r="AAQ4" s="10" t="s">
        <v>20</v>
      </c>
      <c r="AAR4" s="1966" t="s">
        <v>785</v>
      </c>
      <c r="AAS4" s="1967"/>
      <c r="AAT4" s="1967"/>
      <c r="AAU4" s="1968"/>
      <c r="AAW4" s="2"/>
      <c r="AAX4" s="493" t="s">
        <v>20</v>
      </c>
      <c r="AAY4" s="1966" t="s">
        <v>50</v>
      </c>
      <c r="AAZ4" s="1967"/>
      <c r="ABA4" s="1967"/>
      <c r="ABB4" s="1968"/>
      <c r="ABD4" s="2"/>
      <c r="ABE4" s="10" t="s">
        <v>20</v>
      </c>
      <c r="ABF4" s="1966" t="s">
        <v>773</v>
      </c>
      <c r="ABG4" s="1967"/>
      <c r="ABH4" s="1967"/>
      <c r="ABI4" s="1968"/>
      <c r="ABK4" s="2"/>
      <c r="ABL4" s="10" t="s">
        <v>20</v>
      </c>
      <c r="ABM4" s="1966" t="s">
        <v>711</v>
      </c>
      <c r="ABN4" s="1967"/>
      <c r="ABO4" s="1967"/>
      <c r="ABP4" s="1968"/>
      <c r="ABR4" s="366"/>
      <c r="ABS4" s="485" t="s">
        <v>20</v>
      </c>
      <c r="ABT4" s="1966" t="s">
        <v>830</v>
      </c>
      <c r="ABU4" s="1967"/>
      <c r="ABV4" s="1967"/>
      <c r="ABW4" s="1968"/>
      <c r="ABY4" s="366"/>
      <c r="ABZ4" s="546" t="s">
        <v>20</v>
      </c>
      <c r="ACA4" s="1966" t="s">
        <v>4</v>
      </c>
      <c r="ACB4" s="1967"/>
      <c r="ACC4" s="1967"/>
      <c r="ACD4" s="1968"/>
      <c r="ACF4" s="2"/>
      <c r="ACG4" s="499" t="s">
        <v>20</v>
      </c>
      <c r="ACH4" s="1966" t="s">
        <v>38</v>
      </c>
      <c r="ACI4" s="1967"/>
      <c r="ACJ4" s="1967"/>
      <c r="ACK4" s="1968"/>
      <c r="ACN4" s="10" t="s">
        <v>20</v>
      </c>
      <c r="ACO4" s="1966" t="s">
        <v>94</v>
      </c>
      <c r="ACP4" s="1967"/>
      <c r="ACQ4" s="1967"/>
      <c r="ACR4" s="1968"/>
      <c r="ACT4" s="577"/>
      <c r="ACU4" s="10" t="s">
        <v>20</v>
      </c>
      <c r="ACV4" s="1966" t="s">
        <v>70</v>
      </c>
      <c r="ACW4" s="1967"/>
      <c r="ACX4" s="1967"/>
      <c r="ACY4" s="1968"/>
      <c r="ADB4" s="10" t="s">
        <v>20</v>
      </c>
      <c r="ADC4" s="1966" t="s">
        <v>811</v>
      </c>
      <c r="ADD4" s="1967"/>
      <c r="ADE4" s="1967"/>
      <c r="ADF4" s="1968"/>
      <c r="ADI4" s="539" t="s">
        <v>20</v>
      </c>
      <c r="ADJ4" s="1966" t="s">
        <v>59</v>
      </c>
      <c r="ADK4" s="1967"/>
      <c r="ADL4" s="1967"/>
      <c r="ADM4" s="1968"/>
      <c r="ADP4" s="10" t="s">
        <v>20</v>
      </c>
      <c r="ADQ4" s="1966" t="s">
        <v>249</v>
      </c>
      <c r="ADR4" s="1967"/>
      <c r="ADS4" s="1967"/>
      <c r="ADT4" s="1968"/>
      <c r="ADV4" s="2"/>
      <c r="ADW4" s="521" t="s">
        <v>20</v>
      </c>
      <c r="ADX4" s="1966" t="s">
        <v>1258</v>
      </c>
      <c r="ADY4" s="1967"/>
      <c r="ADZ4" s="1967"/>
      <c r="AEA4" s="1968"/>
      <c r="AEC4" s="577"/>
      <c r="AED4" s="534" t="s">
        <v>20</v>
      </c>
      <c r="AEE4" s="1966" t="s">
        <v>845</v>
      </c>
      <c r="AEF4" s="1967"/>
      <c r="AEG4" s="1967"/>
      <c r="AEH4" s="1968"/>
      <c r="AEJ4" s="2"/>
      <c r="AEK4" s="10" t="s">
        <v>20</v>
      </c>
      <c r="AEL4" s="1966" t="s">
        <v>1157</v>
      </c>
      <c r="AEM4" s="1967"/>
      <c r="AEN4" s="1967"/>
      <c r="AEO4" s="1968"/>
      <c r="AEQ4" s="2"/>
      <c r="AER4" s="10" t="s">
        <v>20</v>
      </c>
      <c r="AES4" s="2005" t="s">
        <v>295</v>
      </c>
      <c r="AET4" s="2006"/>
      <c r="AEU4" s="2006"/>
      <c r="AEV4" s="2007"/>
      <c r="AEX4" s="577"/>
      <c r="AEY4" s="501" t="s">
        <v>20</v>
      </c>
      <c r="AEZ4" s="1969" t="s">
        <v>11</v>
      </c>
      <c r="AFA4" s="1970"/>
      <c r="AFB4" s="1970"/>
      <c r="AFC4" s="1971"/>
      <c r="AFE4" s="577"/>
      <c r="AFF4" s="10" t="s">
        <v>20</v>
      </c>
      <c r="AFG4" s="1966" t="s">
        <v>807</v>
      </c>
      <c r="AFH4" s="1967"/>
      <c r="AFI4" s="1967"/>
      <c r="AFJ4" s="1968"/>
      <c r="AFL4" s="2"/>
      <c r="AFM4" s="514" t="s">
        <v>20</v>
      </c>
      <c r="AFN4" s="1966" t="s">
        <v>709</v>
      </c>
      <c r="AFO4" s="1967"/>
      <c r="AFP4" s="1967"/>
      <c r="AFQ4" s="1968"/>
      <c r="AFS4" s="2"/>
      <c r="AFT4" s="10" t="s">
        <v>20</v>
      </c>
      <c r="AFU4" s="1966" t="s">
        <v>787</v>
      </c>
      <c r="AFV4" s="1967"/>
      <c r="AFW4" s="1967"/>
      <c r="AFX4" s="1968"/>
      <c r="AFZ4" s="2"/>
      <c r="AGA4" s="10" t="s">
        <v>20</v>
      </c>
      <c r="AGB4" s="1966" t="s">
        <v>840</v>
      </c>
      <c r="AGC4" s="1967"/>
      <c r="AGD4" s="1967"/>
      <c r="AGE4" s="1968"/>
      <c r="AGG4" s="2"/>
      <c r="AGH4" s="501" t="s">
        <v>20</v>
      </c>
      <c r="AGI4" s="1966" t="s">
        <v>772</v>
      </c>
      <c r="AGJ4" s="1967"/>
      <c r="AGK4" s="1967"/>
      <c r="AGL4" s="1968"/>
      <c r="AGN4" s="2"/>
      <c r="AGO4" s="652" t="s">
        <v>20</v>
      </c>
      <c r="AGP4" s="1966" t="s">
        <v>250</v>
      </c>
      <c r="AGQ4" s="1967"/>
      <c r="AGR4" s="1967"/>
      <c r="AGS4" s="1968"/>
      <c r="AGU4" s="2"/>
      <c r="AGV4" s="10" t="s">
        <v>20</v>
      </c>
      <c r="AGW4" s="1966" t="s">
        <v>230</v>
      </c>
      <c r="AGX4" s="1967"/>
      <c r="AGY4" s="1967"/>
      <c r="AGZ4" s="1968"/>
      <c r="AHB4" s="2"/>
      <c r="AHC4" s="652" t="s">
        <v>20</v>
      </c>
      <c r="AHD4" s="1966" t="s">
        <v>775</v>
      </c>
      <c r="AHE4" s="1967"/>
      <c r="AHF4" s="1967"/>
      <c r="AHG4" s="1968"/>
      <c r="AHI4" s="2"/>
      <c r="AHJ4" s="10" t="s">
        <v>20</v>
      </c>
      <c r="AHK4" s="1966" t="s">
        <v>749</v>
      </c>
      <c r="AHL4" s="1967"/>
      <c r="AHM4" s="1967"/>
      <c r="AHN4" s="1968"/>
      <c r="AHP4" s="577"/>
      <c r="AHQ4" s="501" t="s">
        <v>20</v>
      </c>
      <c r="AHR4" s="1966" t="s">
        <v>616</v>
      </c>
      <c r="AHS4" s="1967"/>
      <c r="AHT4" s="1967"/>
      <c r="AHU4" s="1968"/>
      <c r="AHW4" s="366"/>
      <c r="AHX4" s="10" t="s">
        <v>20</v>
      </c>
      <c r="AHY4" s="1966" t="s">
        <v>778</v>
      </c>
      <c r="AHZ4" s="1967"/>
      <c r="AIA4" s="1967"/>
      <c r="AIB4" s="1968"/>
      <c r="AID4" s="577"/>
      <c r="AIE4" s="10" t="s">
        <v>20</v>
      </c>
      <c r="AIF4" s="1966" t="s">
        <v>726</v>
      </c>
      <c r="AIG4" s="1967"/>
      <c r="AIH4" s="1967"/>
      <c r="AII4" s="1968"/>
      <c r="AIK4" s="2"/>
      <c r="AIL4" s="10" t="s">
        <v>20</v>
      </c>
      <c r="AIM4" s="1966" t="s">
        <v>693</v>
      </c>
      <c r="AIN4" s="1967"/>
      <c r="AIO4" s="1967"/>
      <c r="AIP4" s="1968"/>
      <c r="AIR4" s="2"/>
      <c r="AIS4" s="10" t="s">
        <v>20</v>
      </c>
      <c r="AIT4" s="1966" t="s">
        <v>21</v>
      </c>
      <c r="AIU4" s="1967"/>
      <c r="AIV4" s="1967"/>
      <c r="AIW4" s="1968"/>
      <c r="AIY4" s="2"/>
      <c r="AIZ4" s="10" t="s">
        <v>20</v>
      </c>
      <c r="AJA4" s="1966" t="s">
        <v>21</v>
      </c>
      <c r="AJB4" s="1967"/>
      <c r="AJC4" s="1967"/>
      <c r="AJD4" s="1968"/>
      <c r="AJF4" s="2"/>
      <c r="AJG4" s="10" t="s">
        <v>20</v>
      </c>
      <c r="AJH4" s="1966" t="s">
        <v>821</v>
      </c>
      <c r="AJI4" s="1967"/>
      <c r="AJJ4" s="1967"/>
      <c r="AJK4" s="1968"/>
      <c r="AJM4" s="2"/>
      <c r="AJN4" s="481" t="s">
        <v>20</v>
      </c>
      <c r="AJO4" s="2014" t="s">
        <v>700</v>
      </c>
      <c r="AJP4" s="2015"/>
      <c r="AJQ4" s="2015"/>
      <c r="AJR4" s="2016"/>
      <c r="AJT4" s="2"/>
      <c r="AJU4" s="10" t="s">
        <v>20</v>
      </c>
      <c r="AJV4" s="1966" t="s">
        <v>715</v>
      </c>
      <c r="AJW4" s="1967"/>
      <c r="AJX4" s="1967"/>
      <c r="AJY4" s="1968"/>
      <c r="AKA4" s="2"/>
      <c r="AKB4" s="465" t="s">
        <v>20</v>
      </c>
      <c r="AKC4" s="1966" t="s">
        <v>72</v>
      </c>
      <c r="AKD4" s="1967"/>
      <c r="AKE4" s="1967"/>
      <c r="AKF4" s="1968"/>
      <c r="AKH4" s="2"/>
      <c r="AKI4" s="465" t="s">
        <v>20</v>
      </c>
      <c r="AKJ4" s="1966" t="s">
        <v>697</v>
      </c>
      <c r="AKK4" s="1967"/>
      <c r="AKL4" s="1967"/>
      <c r="AKM4" s="1968"/>
      <c r="AKO4" s="2"/>
      <c r="AKP4" s="512" t="s">
        <v>20</v>
      </c>
      <c r="AKQ4" s="1966" t="s">
        <v>694</v>
      </c>
      <c r="AKR4" s="1967"/>
      <c r="AKS4" s="1967"/>
      <c r="AKT4" s="1968"/>
      <c r="AKV4" s="2"/>
      <c r="AKW4" s="652" t="s">
        <v>20</v>
      </c>
      <c r="AKX4" s="1966" t="s">
        <v>90</v>
      </c>
      <c r="AKY4" s="1967"/>
      <c r="AKZ4" s="1967"/>
      <c r="ALA4" s="1968"/>
      <c r="ALC4" s="2"/>
      <c r="ALD4" s="701" t="s">
        <v>20</v>
      </c>
      <c r="ALE4" s="1966" t="s">
        <v>894</v>
      </c>
      <c r="ALF4" s="1967"/>
      <c r="ALG4" s="1967"/>
      <c r="ALH4" s="1968"/>
      <c r="ALJ4" s="577"/>
      <c r="ALK4" s="10" t="s">
        <v>20</v>
      </c>
      <c r="ALL4" s="1966" t="s">
        <v>790</v>
      </c>
      <c r="ALM4" s="1967"/>
      <c r="ALN4" s="1967"/>
      <c r="ALO4" s="1968"/>
      <c r="ALQ4" s="2"/>
      <c r="ALR4" s="10" t="s">
        <v>20</v>
      </c>
      <c r="ALS4" s="1966" t="s">
        <v>832</v>
      </c>
      <c r="ALT4" s="1967"/>
      <c r="ALU4" s="1967"/>
      <c r="ALV4" s="1968"/>
      <c r="ALX4" s="2"/>
      <c r="ALY4" s="10" t="s">
        <v>20</v>
      </c>
      <c r="ALZ4" s="1966" t="s">
        <v>762</v>
      </c>
      <c r="AMA4" s="1967"/>
      <c r="AMB4" s="1967"/>
      <c r="AMC4" s="1968"/>
      <c r="AME4" s="577"/>
      <c r="AMF4" s="10" t="s">
        <v>20</v>
      </c>
      <c r="AMG4" s="1966" t="s">
        <v>733</v>
      </c>
      <c r="AMH4" s="1967"/>
      <c r="AMI4" s="1967"/>
      <c r="AMJ4" s="1968"/>
      <c r="AML4" s="366"/>
      <c r="AMM4" s="461" t="s">
        <v>20</v>
      </c>
      <c r="AMN4" s="1966" t="s">
        <v>25</v>
      </c>
      <c r="AMO4" s="1967"/>
      <c r="AMP4" s="1967"/>
      <c r="AMQ4" s="1968"/>
      <c r="AMS4" s="2"/>
      <c r="AMT4" s="461" t="s">
        <v>20</v>
      </c>
      <c r="AMU4" s="1966" t="s">
        <v>559</v>
      </c>
      <c r="AMV4" s="1967"/>
      <c r="AMW4" s="1967"/>
      <c r="AMX4" s="1968"/>
      <c r="AMZ4" s="2"/>
      <c r="ANA4" s="661" t="s">
        <v>20</v>
      </c>
      <c r="ANB4" s="1966" t="s">
        <v>53</v>
      </c>
      <c r="ANC4" s="1967"/>
      <c r="AND4" s="1967"/>
      <c r="ANE4" s="1968"/>
      <c r="ANG4" s="2"/>
      <c r="ANH4" s="10" t="s">
        <v>20</v>
      </c>
      <c r="ANI4" s="1966" t="s">
        <v>613</v>
      </c>
      <c r="ANJ4" s="1967"/>
      <c r="ANK4" s="1967"/>
      <c r="ANL4" s="1968"/>
      <c r="ANN4" s="366"/>
      <c r="ANO4" s="465" t="s">
        <v>20</v>
      </c>
      <c r="ANP4" s="1966" t="s">
        <v>722</v>
      </c>
      <c r="ANQ4" s="1967"/>
      <c r="ANR4" s="1967"/>
      <c r="ANS4" s="1968"/>
      <c r="ANU4" s="2"/>
      <c r="ANV4" s="10" t="s">
        <v>20</v>
      </c>
      <c r="ANW4" s="1966" t="s">
        <v>744</v>
      </c>
      <c r="ANX4" s="1967"/>
      <c r="ANY4" s="1967"/>
      <c r="ANZ4" s="1968"/>
      <c r="AOB4" s="577"/>
      <c r="AOC4" s="480" t="s">
        <v>20</v>
      </c>
      <c r="AOD4" s="1969" t="s">
        <v>567</v>
      </c>
      <c r="AOE4" s="1970"/>
      <c r="AOF4" s="1970"/>
      <c r="AOG4" s="1971"/>
      <c r="AOI4" s="366"/>
      <c r="AOJ4" s="464" t="s">
        <v>20</v>
      </c>
      <c r="AOK4" s="1969" t="s">
        <v>699</v>
      </c>
      <c r="AOL4" s="1970"/>
      <c r="AOM4" s="1970"/>
      <c r="AON4" s="1971"/>
      <c r="AOP4" s="366"/>
      <c r="AOQ4" s="731" t="s">
        <v>20</v>
      </c>
      <c r="AOR4" s="1969" t="s">
        <v>623</v>
      </c>
      <c r="AOS4" s="1970"/>
      <c r="AOT4" s="1970"/>
      <c r="AOU4" s="1971"/>
      <c r="AOW4" s="366"/>
      <c r="AOX4" s="723" t="s">
        <v>20</v>
      </c>
      <c r="AOY4" s="1969" t="s">
        <v>794</v>
      </c>
      <c r="AOZ4" s="1970"/>
      <c r="APA4" s="1970"/>
      <c r="APB4" s="1971"/>
      <c r="APD4" s="2"/>
      <c r="APE4" s="10" t="s">
        <v>20</v>
      </c>
      <c r="APF4" s="1966" t="s">
        <v>29</v>
      </c>
      <c r="APG4" s="1967"/>
      <c r="APH4" s="1967"/>
      <c r="API4" s="1968"/>
      <c r="APL4" s="10" t="s">
        <v>20</v>
      </c>
      <c r="APM4" s="1966" t="s">
        <v>736</v>
      </c>
      <c r="APN4" s="1967"/>
      <c r="APO4" s="1967"/>
      <c r="APP4" s="1968"/>
      <c r="APS4" s="652" t="s">
        <v>20</v>
      </c>
      <c r="APT4" s="1966" t="s">
        <v>781</v>
      </c>
      <c r="APU4" s="1967"/>
      <c r="APV4" s="1967"/>
      <c r="APW4" s="1968"/>
      <c r="APY4" s="2"/>
      <c r="APZ4" s="10" t="s">
        <v>20</v>
      </c>
      <c r="AQA4" s="1969" t="s">
        <v>277</v>
      </c>
      <c r="AQB4" s="1970"/>
      <c r="AQC4" s="1970"/>
      <c r="AQD4" s="1971"/>
      <c r="AQF4" s="366"/>
      <c r="AQG4" s="10" t="s">
        <v>20</v>
      </c>
      <c r="AQH4" s="1966" t="s">
        <v>833</v>
      </c>
      <c r="AQI4" s="1967"/>
      <c r="AQJ4" s="1967"/>
      <c r="AQK4" s="1968"/>
      <c r="AQM4" s="2"/>
      <c r="AQN4" s="517" t="s">
        <v>20</v>
      </c>
      <c r="AQO4" s="1966" t="s">
        <v>843</v>
      </c>
      <c r="AQP4" s="1967"/>
      <c r="AQQ4" s="1967"/>
      <c r="AQR4" s="1968"/>
      <c r="AQT4" s="577"/>
      <c r="AQU4" s="449" t="s">
        <v>20</v>
      </c>
      <c r="AQV4" s="1966" t="s">
        <v>529</v>
      </c>
      <c r="AQW4" s="1967"/>
      <c r="AQX4" s="1967"/>
      <c r="AQY4" s="1968"/>
      <c r="ARA4" s="577"/>
      <c r="ARB4" s="10" t="s">
        <v>20</v>
      </c>
      <c r="ARC4" s="1966" t="s">
        <v>549</v>
      </c>
      <c r="ARD4" s="1967"/>
      <c r="ARE4" s="1967"/>
      <c r="ARF4" s="1968"/>
      <c r="ARH4" s="577"/>
      <c r="ARI4" s="10" t="s">
        <v>20</v>
      </c>
      <c r="ARJ4" s="1966" t="s">
        <v>836</v>
      </c>
      <c r="ARK4" s="1967"/>
      <c r="ARL4" s="1967"/>
      <c r="ARM4" s="1968"/>
      <c r="ARO4" s="577"/>
      <c r="ARP4" s="10" t="s">
        <v>20</v>
      </c>
      <c r="ARQ4" s="1966" t="s">
        <v>39</v>
      </c>
      <c r="ARR4" s="1967"/>
      <c r="ARS4" s="1967"/>
      <c r="ART4" s="1968"/>
      <c r="ARV4" s="2"/>
      <c r="ARW4" s="10" t="s">
        <v>20</v>
      </c>
      <c r="ARX4" s="1966" t="s">
        <v>32</v>
      </c>
      <c r="ARY4" s="1967"/>
      <c r="ARZ4" s="1967"/>
      <c r="ASA4" s="1968"/>
      <c r="ASC4" s="2"/>
      <c r="ASD4" s="10" t="s">
        <v>20</v>
      </c>
      <c r="ASE4" s="1966"/>
      <c r="ASF4" s="1967"/>
      <c r="ASG4" s="1967"/>
      <c r="ASH4" s="1968"/>
      <c r="ASJ4" s="2"/>
      <c r="ASK4" s="10" t="s">
        <v>20</v>
      </c>
      <c r="ASL4" s="1966" t="s">
        <v>703</v>
      </c>
      <c r="ASM4" s="1967"/>
      <c r="ASN4" s="1967"/>
      <c r="ASO4" s="1968"/>
      <c r="ASQ4" s="2"/>
      <c r="ASR4" s="502" t="s">
        <v>20</v>
      </c>
      <c r="ASS4" s="1966" t="s">
        <v>604</v>
      </c>
      <c r="AST4" s="1967"/>
      <c r="ASU4" s="1967"/>
      <c r="ASV4" s="1968"/>
      <c r="ASX4" s="2"/>
      <c r="ASY4" s="516" t="s">
        <v>20</v>
      </c>
      <c r="ASZ4" s="1966" t="s">
        <v>776</v>
      </c>
      <c r="ATA4" s="1967"/>
      <c r="ATB4" s="1967"/>
      <c r="ATC4" s="1968"/>
      <c r="ATE4" s="2"/>
      <c r="ATF4" s="662" t="s">
        <v>20</v>
      </c>
      <c r="ATG4" s="1966" t="s">
        <v>746</v>
      </c>
      <c r="ATH4" s="1967"/>
      <c r="ATI4" s="1967"/>
      <c r="ATJ4" s="1968"/>
      <c r="ATL4" s="2"/>
      <c r="ATM4" s="502" t="s">
        <v>20</v>
      </c>
      <c r="ATN4" s="1966" t="s">
        <v>501</v>
      </c>
      <c r="ATO4" s="1967"/>
      <c r="ATP4" s="1967"/>
      <c r="ATQ4" s="1968"/>
      <c r="ATS4" s="2"/>
      <c r="ATT4" s="502" t="s">
        <v>20</v>
      </c>
      <c r="ATU4" s="1966" t="s">
        <v>729</v>
      </c>
      <c r="ATV4" s="1967"/>
      <c r="ATW4" s="1967"/>
      <c r="ATX4" s="1968"/>
      <c r="AUA4" s="10" t="s">
        <v>20</v>
      </c>
      <c r="AUB4" s="1966" t="s">
        <v>55</v>
      </c>
      <c r="AUC4" s="1967"/>
      <c r="AUD4" s="1967"/>
      <c r="AUE4" s="1968"/>
      <c r="AUH4" s="652" t="s">
        <v>20</v>
      </c>
      <c r="AUI4" s="1966" t="s">
        <v>779</v>
      </c>
      <c r="AUJ4" s="1967"/>
      <c r="AUK4" s="1967"/>
      <c r="AUL4" s="1968"/>
      <c r="AUO4" s="520" t="s">
        <v>20</v>
      </c>
      <c r="AUP4" s="1966" t="s">
        <v>769</v>
      </c>
      <c r="AUQ4" s="1967"/>
      <c r="AUR4" s="1967"/>
      <c r="AUS4" s="1968"/>
      <c r="AUV4" s="10" t="s">
        <v>20</v>
      </c>
      <c r="AUW4" s="1966" t="s">
        <v>734</v>
      </c>
      <c r="AUX4" s="1967"/>
      <c r="AUY4" s="1967"/>
      <c r="AUZ4" s="1968"/>
      <c r="AVB4" s="711"/>
      <c r="AVC4" s="710" t="s">
        <v>20</v>
      </c>
      <c r="AVD4" s="1966" t="s">
        <v>774</v>
      </c>
      <c r="AVE4" s="1967"/>
      <c r="AVF4" s="1967"/>
      <c r="AVG4" s="1968"/>
      <c r="AVI4" s="711"/>
      <c r="AVJ4" s="710" t="s">
        <v>20</v>
      </c>
      <c r="AVK4" s="1966" t="s">
        <v>777</v>
      </c>
      <c r="AVL4" s="1967"/>
      <c r="AVM4" s="1967"/>
      <c r="AVN4" s="1968"/>
      <c r="AVP4" s="711"/>
      <c r="AVQ4" s="710" t="s">
        <v>20</v>
      </c>
      <c r="AVR4" s="1966" t="s">
        <v>813</v>
      </c>
      <c r="AVS4" s="1967"/>
      <c r="AVT4" s="1967"/>
      <c r="AVU4" s="1968"/>
      <c r="AVW4" s="2"/>
      <c r="AVX4" s="710" t="s">
        <v>20</v>
      </c>
      <c r="AVY4" s="1966" t="s">
        <v>837</v>
      </c>
      <c r="AVZ4" s="1967"/>
      <c r="AWA4" s="1967"/>
      <c r="AWB4" s="1968"/>
      <c r="AWD4" s="2"/>
      <c r="AWE4" s="710" t="s">
        <v>20</v>
      </c>
      <c r="AWF4" s="1966" t="s">
        <v>626</v>
      </c>
      <c r="AWG4" s="1967"/>
      <c r="AWH4" s="1967"/>
      <c r="AWI4" s="1968"/>
      <c r="AWK4" s="2"/>
      <c r="AWL4" s="701" t="s">
        <v>20</v>
      </c>
      <c r="AWM4" s="1966" t="s">
        <v>823</v>
      </c>
      <c r="AWN4" s="1967"/>
      <c r="AWO4" s="1967"/>
      <c r="AWP4" s="1968"/>
      <c r="AWR4" s="2"/>
      <c r="AWS4" s="717" t="s">
        <v>20</v>
      </c>
      <c r="AWT4" s="1966" t="s">
        <v>797</v>
      </c>
      <c r="AWU4" s="1967"/>
      <c r="AWV4" s="1967"/>
      <c r="AWW4" s="1968"/>
      <c r="AWY4" s="2"/>
      <c r="AWZ4" s="650" t="s">
        <v>20</v>
      </c>
      <c r="AXA4" s="1966" t="s">
        <v>705</v>
      </c>
      <c r="AXB4" s="1967"/>
      <c r="AXC4" s="1967"/>
      <c r="AXD4" s="1968"/>
      <c r="AXF4" s="577"/>
      <c r="AXG4" s="480" t="s">
        <v>20</v>
      </c>
      <c r="AXH4" s="1966" t="s">
        <v>57</v>
      </c>
      <c r="AXI4" s="1967"/>
      <c r="AXJ4" s="1967"/>
      <c r="AXK4" s="1968"/>
      <c r="AXM4" s="577"/>
      <c r="AXN4" s="463" t="s">
        <v>20</v>
      </c>
      <c r="AXO4" s="1966" t="s">
        <v>602</v>
      </c>
      <c r="AXP4" s="1967"/>
      <c r="AXQ4" s="1967"/>
      <c r="AXR4" s="1968"/>
      <c r="AXT4" s="577"/>
      <c r="AXU4" s="607" t="s">
        <v>20</v>
      </c>
      <c r="AXV4" s="1966" t="s">
        <v>783</v>
      </c>
      <c r="AXW4" s="1967"/>
      <c r="AXX4" s="1967"/>
      <c r="AXY4" s="1968"/>
      <c r="AYA4" s="2"/>
      <c r="AYB4" s="499" t="s">
        <v>20</v>
      </c>
      <c r="AYC4" s="1966" t="s">
        <v>896</v>
      </c>
      <c r="AYD4" s="1967"/>
      <c r="AYE4" s="1967"/>
      <c r="AYF4" s="1968"/>
      <c r="AYH4" s="577"/>
      <c r="AYI4" s="420" t="s">
        <v>20</v>
      </c>
      <c r="AYJ4" s="1966" t="s">
        <v>528</v>
      </c>
      <c r="AYK4" s="1967"/>
      <c r="AYL4" s="1967"/>
      <c r="AYM4" s="1968"/>
      <c r="AYO4" s="2"/>
      <c r="AYP4" s="421" t="s">
        <v>20</v>
      </c>
      <c r="AYQ4" s="1966" t="s">
        <v>817</v>
      </c>
      <c r="AYR4" s="1967"/>
      <c r="AYS4" s="1967"/>
      <c r="AYT4" s="1968"/>
      <c r="AYV4" s="2"/>
      <c r="AYW4" s="652" t="s">
        <v>20</v>
      </c>
      <c r="AYX4" s="1966" t="s">
        <v>803</v>
      </c>
      <c r="AYY4" s="1967"/>
      <c r="AYZ4" s="1967"/>
      <c r="AZA4" s="1968"/>
      <c r="AZC4" s="2"/>
      <c r="AZD4" s="460" t="s">
        <v>20</v>
      </c>
      <c r="AZE4" s="1966" t="s">
        <v>544</v>
      </c>
      <c r="AZF4" s="1967"/>
      <c r="AZG4" s="1967"/>
      <c r="AZH4" s="1968"/>
      <c r="AZJ4" s="2"/>
      <c r="AZK4" s="460" t="s">
        <v>20</v>
      </c>
      <c r="AZL4" s="1966" t="s">
        <v>609</v>
      </c>
      <c r="AZM4" s="1967"/>
      <c r="AZN4" s="1967"/>
      <c r="AZO4" s="1968"/>
    </row>
    <row r="5" spans="1:1368" ht="19.5" thickBot="1">
      <c r="B5" s="10"/>
      <c r="C5" s="9"/>
      <c r="D5" s="9"/>
      <c r="E5" s="9"/>
      <c r="F5" s="9"/>
      <c r="H5" s="577"/>
      <c r="I5" s="10"/>
      <c r="J5" s="9"/>
      <c r="K5" s="573"/>
      <c r="L5" s="9"/>
      <c r="M5" s="67"/>
      <c r="O5" s="2"/>
      <c r="P5" s="413"/>
      <c r="Q5" s="286"/>
      <c r="R5" s="286"/>
      <c r="S5" s="286"/>
      <c r="T5" s="67"/>
      <c r="V5" s="2"/>
      <c r="W5" s="695"/>
      <c r="X5" s="286"/>
      <c r="Y5" s="286"/>
      <c r="Z5" s="286"/>
      <c r="AA5" s="67"/>
      <c r="AC5" s="2"/>
      <c r="AD5" s="653"/>
      <c r="AE5" s="286"/>
      <c r="AF5" s="286"/>
      <c r="AG5" s="286"/>
      <c r="AH5" s="67"/>
      <c r="AJ5" s="2"/>
      <c r="AK5" s="453"/>
      <c r="AL5" s="286"/>
      <c r="AM5" s="286"/>
      <c r="AN5" s="286"/>
      <c r="AO5" s="67"/>
      <c r="AQ5" s="2"/>
      <c r="AR5" s="10"/>
      <c r="AS5" s="286"/>
      <c r="AT5" s="286"/>
      <c r="AU5" s="286"/>
      <c r="AV5" s="67"/>
      <c r="AX5" s="2"/>
      <c r="AY5" s="477"/>
      <c r="AZ5" s="286"/>
      <c r="BA5" s="286"/>
      <c r="BB5" s="286"/>
      <c r="BC5" s="67"/>
      <c r="BE5" s="2"/>
      <c r="BF5" s="10"/>
      <c r="BG5" s="9"/>
      <c r="BH5" s="9"/>
      <c r="BI5" s="9"/>
      <c r="BJ5" s="67"/>
      <c r="BL5" s="2"/>
      <c r="BM5" s="10"/>
      <c r="BN5" s="9"/>
      <c r="BO5" s="9"/>
      <c r="BP5" s="9"/>
      <c r="BQ5" s="67"/>
      <c r="BS5" s="2"/>
      <c r="BT5" s="2"/>
      <c r="BU5" s="427"/>
      <c r="BV5" s="286"/>
      <c r="BW5" s="286"/>
      <c r="BX5" s="286"/>
      <c r="BY5" s="67"/>
      <c r="CA5" s="577"/>
      <c r="CB5" s="10"/>
      <c r="CC5" s="9"/>
      <c r="CD5" s="9"/>
      <c r="CE5" s="9"/>
      <c r="CF5" s="9"/>
      <c r="CH5" s="2"/>
      <c r="CI5" s="10"/>
      <c r="CJ5" s="286"/>
      <c r="CK5" s="286"/>
      <c r="CL5" s="286"/>
      <c r="CM5" s="286"/>
      <c r="CO5" s="366"/>
      <c r="CP5" s="10"/>
      <c r="CQ5" s="137"/>
      <c r="CR5" s="137"/>
      <c r="CS5" s="137"/>
      <c r="CT5" s="137"/>
      <c r="CV5" s="2"/>
      <c r="CW5" s="10"/>
      <c r="CX5" s="9"/>
      <c r="CY5" s="9"/>
      <c r="CZ5" s="9"/>
      <c r="DA5" s="67"/>
      <c r="DC5" s="2"/>
      <c r="DD5" s="10"/>
      <c r="DE5" s="342"/>
      <c r="DF5" s="9"/>
      <c r="DG5" s="9"/>
      <c r="DH5" s="9"/>
      <c r="DI5" s="67"/>
      <c r="DK5" s="577"/>
      <c r="DL5" s="10"/>
      <c r="DM5" s="147"/>
      <c r="DN5" s="780"/>
      <c r="DO5" s="147"/>
      <c r="DP5" s="67"/>
      <c r="DR5" s="2"/>
      <c r="DS5" s="10"/>
      <c r="DT5" s="9"/>
      <c r="DU5" s="9"/>
      <c r="DV5" s="9"/>
      <c r="DW5" s="67"/>
      <c r="DY5" s="2"/>
      <c r="DZ5" s="10"/>
      <c r="EA5" s="262"/>
      <c r="EB5" s="262"/>
      <c r="EC5" s="262"/>
      <c r="ED5" s="67"/>
      <c r="EF5" s="2"/>
      <c r="EG5" s="10"/>
      <c r="EH5" s="234"/>
      <c r="EI5" s="286"/>
      <c r="EJ5" s="234"/>
      <c r="EK5" s="67"/>
      <c r="EM5" s="366"/>
      <c r="EN5" s="10"/>
      <c r="EO5" s="9"/>
      <c r="EP5" s="385" t="s">
        <v>49</v>
      </c>
      <c r="EQ5" s="9"/>
      <c r="ER5" s="67"/>
      <c r="ET5" s="366"/>
      <c r="EU5" s="512"/>
      <c r="EV5" s="286"/>
      <c r="EW5" s="67"/>
      <c r="EX5" s="286"/>
      <c r="EY5" s="67"/>
      <c r="FA5" s="2"/>
      <c r="FB5" s="10"/>
      <c r="FC5" s="9"/>
      <c r="FD5" s="9"/>
      <c r="FE5" s="9"/>
      <c r="FF5" s="67"/>
      <c r="FH5" s="2"/>
      <c r="FI5" s="491"/>
      <c r="FJ5" s="286"/>
      <c r="FK5" s="286"/>
      <c r="FL5" s="286"/>
      <c r="FM5" s="67"/>
      <c r="FO5" s="549"/>
      <c r="FP5" s="10"/>
      <c r="FQ5" s="9"/>
      <c r="FR5" s="9"/>
      <c r="FS5" s="9"/>
      <c r="FT5" s="9"/>
      <c r="FV5" s="2"/>
      <c r="FW5" s="10"/>
      <c r="FX5" s="9"/>
      <c r="FY5" s="9"/>
      <c r="FZ5" s="9"/>
      <c r="GA5" s="67"/>
      <c r="GC5" s="2"/>
      <c r="GD5" s="10"/>
      <c r="GE5" s="140"/>
      <c r="GF5" s="140"/>
      <c r="GG5" s="140"/>
      <c r="GH5" s="67"/>
      <c r="GJ5" s="2"/>
      <c r="GK5" s="652"/>
      <c r="GL5" s="286"/>
      <c r="GM5" s="286"/>
      <c r="GN5" s="286"/>
      <c r="GO5" s="67"/>
      <c r="GQ5" s="2"/>
      <c r="GR5" s="464"/>
      <c r="GS5" s="286"/>
      <c r="GT5" s="286"/>
      <c r="GU5" s="286"/>
      <c r="GV5" s="67"/>
      <c r="GX5" s="2"/>
      <c r="GY5" s="701"/>
      <c r="GZ5" s="286"/>
      <c r="HA5" s="286"/>
      <c r="HB5" s="286"/>
      <c r="HC5" s="67"/>
      <c r="HE5" s="2"/>
      <c r="HF5" s="10"/>
      <c r="HG5" s="118"/>
      <c r="HH5" s="118"/>
      <c r="HI5" s="118"/>
      <c r="HJ5" s="67"/>
      <c r="HL5" s="2"/>
      <c r="HM5" s="10"/>
      <c r="HN5" s="286"/>
      <c r="HO5" s="286"/>
      <c r="HP5" s="286"/>
      <c r="HQ5" s="67"/>
      <c r="HS5" s="577"/>
      <c r="HT5" s="10"/>
      <c r="HU5" s="149"/>
      <c r="HV5" s="149"/>
      <c r="HW5" s="149"/>
      <c r="HX5" s="67"/>
      <c r="HZ5" s="2"/>
      <c r="IA5" s="10"/>
      <c r="IB5" s="9"/>
      <c r="IC5" s="9"/>
      <c r="ID5" s="9"/>
      <c r="IE5" s="9"/>
      <c r="IG5" s="2"/>
      <c r="IH5" s="10"/>
      <c r="II5" s="9"/>
      <c r="IJ5" s="9"/>
      <c r="IK5" s="9"/>
      <c r="IL5" s="9"/>
      <c r="IN5" s="2"/>
      <c r="IO5" s="663"/>
      <c r="IP5" s="286"/>
      <c r="IQ5" s="286"/>
      <c r="IR5" s="286"/>
      <c r="IS5" s="286"/>
      <c r="IU5" s="2"/>
      <c r="IV5" s="481"/>
      <c r="IW5" s="286"/>
      <c r="IX5" s="286"/>
      <c r="IY5" s="286"/>
      <c r="IZ5" s="286"/>
      <c r="JB5" s="2"/>
      <c r="JC5" s="501"/>
      <c r="JD5" s="286"/>
      <c r="JE5" s="286"/>
      <c r="JF5" s="286"/>
      <c r="JG5" s="286"/>
      <c r="JI5" s="2"/>
      <c r="JJ5" s="501"/>
      <c r="JK5" s="286"/>
      <c r="JL5" s="286"/>
      <c r="JM5" s="286"/>
      <c r="JN5" s="286"/>
      <c r="JP5" s="2"/>
      <c r="JQ5" s="713"/>
      <c r="JR5" s="286"/>
      <c r="JS5" s="286"/>
      <c r="JT5" s="286"/>
      <c r="JU5" s="67"/>
      <c r="JW5" s="793"/>
      <c r="JX5" s="800"/>
      <c r="JY5" s="801"/>
      <c r="JZ5" s="801"/>
      <c r="KA5" s="801"/>
      <c r="KB5" s="801"/>
      <c r="KD5" s="793"/>
      <c r="KE5" s="800"/>
      <c r="KF5" s="801"/>
      <c r="KG5" s="801"/>
      <c r="KH5" s="801"/>
      <c r="KI5" s="801"/>
      <c r="KK5" s="2"/>
      <c r="KL5" s="10"/>
      <c r="KM5" s="286"/>
      <c r="KN5" s="286"/>
      <c r="KO5" s="286"/>
      <c r="KP5" s="67"/>
      <c r="KR5" s="2"/>
      <c r="KS5" s="737"/>
      <c r="KT5" s="286"/>
      <c r="KU5" s="286"/>
      <c r="KV5" s="286"/>
      <c r="KW5" s="67"/>
      <c r="KY5" s="2"/>
      <c r="KZ5" s="10"/>
      <c r="LA5" s="286"/>
      <c r="LB5" s="286" t="s">
        <v>684</v>
      </c>
      <c r="LC5" s="286"/>
      <c r="LD5" s="67"/>
      <c r="LF5" s="577"/>
      <c r="LG5" s="10"/>
      <c r="LH5" s="9"/>
      <c r="LI5" s="9"/>
      <c r="LJ5" s="9"/>
      <c r="LK5" s="67"/>
      <c r="LM5" s="577"/>
      <c r="LN5" s="10"/>
      <c r="LO5" s="9"/>
      <c r="LP5" s="9"/>
      <c r="LQ5" s="9"/>
      <c r="LR5" s="67"/>
      <c r="LT5" s="577"/>
      <c r="LU5" s="10"/>
      <c r="LV5" s="243"/>
      <c r="LW5" s="286"/>
      <c r="LX5" s="243"/>
      <c r="LY5" s="67"/>
      <c r="MA5" s="577"/>
      <c r="MB5" s="10"/>
      <c r="MC5" s="9"/>
      <c r="MD5" s="9"/>
      <c r="ME5" s="9"/>
      <c r="MF5" s="67"/>
      <c r="MH5" s="2"/>
      <c r="MI5" s="10"/>
      <c r="MJ5" s="149"/>
      <c r="MK5" s="149"/>
      <c r="ML5" s="149"/>
      <c r="MM5" s="67"/>
      <c r="MO5" s="2"/>
      <c r="MP5" s="416"/>
      <c r="MQ5" s="286"/>
      <c r="MR5" s="286"/>
      <c r="MS5" s="286"/>
      <c r="MT5" s="286"/>
      <c r="MV5" s="2"/>
      <c r="MW5" s="539"/>
      <c r="MX5" s="286"/>
      <c r="MY5" s="286"/>
      <c r="MZ5" s="286"/>
      <c r="NA5" s="286"/>
      <c r="NC5" s="2"/>
      <c r="ND5" s="10"/>
      <c r="NE5" s="9"/>
      <c r="NF5" s="9"/>
      <c r="NG5" s="9"/>
      <c r="NH5" s="9"/>
      <c r="NJ5" s="577"/>
      <c r="NK5" s="10"/>
      <c r="NL5" s="286"/>
      <c r="NM5" s="573"/>
      <c r="NN5" s="286"/>
      <c r="NO5" s="286"/>
      <c r="NQ5" s="2"/>
      <c r="NR5" s="10"/>
      <c r="NS5" s="67"/>
      <c r="NT5" s="67"/>
      <c r="NU5" s="67"/>
      <c r="NV5" s="67"/>
      <c r="NX5" s="2"/>
      <c r="NY5" s="10"/>
      <c r="NZ5" s="67"/>
      <c r="OA5" s="67"/>
      <c r="OB5" s="67"/>
      <c r="OC5" s="67"/>
      <c r="OE5" s="2"/>
      <c r="OF5" s="479"/>
      <c r="OG5" s="67"/>
      <c r="OH5" s="67"/>
      <c r="OI5" s="67"/>
      <c r="OJ5" s="67"/>
      <c r="OL5" s="2"/>
      <c r="OM5" s="652"/>
      <c r="ON5" s="67"/>
      <c r="OO5" s="67"/>
      <c r="OP5" s="67"/>
      <c r="OQ5" s="67"/>
      <c r="OS5" s="2"/>
      <c r="OT5" s="712"/>
      <c r="OU5" s="67"/>
      <c r="OV5" s="67"/>
      <c r="OW5" s="67"/>
      <c r="OX5" s="67"/>
      <c r="OZ5" s="2"/>
      <c r="PA5" s="652"/>
      <c r="PB5" s="67"/>
      <c r="PC5" s="67"/>
      <c r="PD5" s="67"/>
      <c r="PE5" s="67"/>
      <c r="PG5" s="2"/>
      <c r="PH5" s="501"/>
      <c r="PI5" s="67"/>
      <c r="PJ5" s="67"/>
      <c r="PK5" s="67"/>
      <c r="PL5" s="67"/>
      <c r="PN5" s="2"/>
      <c r="PO5" s="10"/>
      <c r="PP5" s="67"/>
      <c r="PQ5" s="67"/>
      <c r="PR5" s="67"/>
      <c r="PS5" s="67"/>
      <c r="PU5" s="2"/>
      <c r="PV5" s="10"/>
      <c r="PW5" s="9"/>
      <c r="PX5" s="9"/>
      <c r="PY5" s="9"/>
      <c r="PZ5" s="67"/>
      <c r="QB5" s="577"/>
      <c r="QC5" s="2"/>
      <c r="QD5" s="10"/>
      <c r="QE5" s="9"/>
      <c r="QF5" s="9"/>
      <c r="QG5" s="9"/>
      <c r="QH5" s="9"/>
      <c r="QK5" s="10"/>
      <c r="QL5" s="9"/>
      <c r="QM5" s="9"/>
      <c r="QN5" s="9"/>
      <c r="QO5" s="9"/>
      <c r="QQ5" s="2"/>
      <c r="QR5" s="464"/>
      <c r="QS5" s="286"/>
      <c r="QT5" s="286"/>
      <c r="QU5" s="286"/>
      <c r="QV5" s="286"/>
      <c r="QY5" s="10"/>
      <c r="QZ5" s="9"/>
      <c r="RA5" s="9"/>
      <c r="RB5" s="9"/>
      <c r="RC5" s="9"/>
      <c r="RE5" s="2"/>
      <c r="RF5" s="611"/>
      <c r="RG5" s="286"/>
      <c r="RH5" s="286"/>
      <c r="RI5" s="286"/>
      <c r="RJ5" s="286"/>
      <c r="RL5" s="2"/>
      <c r="RM5" s="535"/>
      <c r="RN5" s="286"/>
      <c r="RO5" s="286"/>
      <c r="RP5" s="286"/>
      <c r="RQ5" s="286"/>
      <c r="RS5" s="2"/>
      <c r="RT5" s="10"/>
      <c r="RU5" s="286"/>
      <c r="RV5" s="286"/>
      <c r="RW5" s="286"/>
      <c r="RX5" s="286"/>
      <c r="RZ5" s="2"/>
      <c r="SA5" s="10"/>
      <c r="SB5" s="286"/>
      <c r="SC5" s="286"/>
      <c r="SD5" s="286"/>
      <c r="SE5" s="286"/>
      <c r="SG5" s="2"/>
      <c r="SH5" s="10"/>
      <c r="SI5" s="286"/>
      <c r="SJ5" s="286"/>
      <c r="SK5" s="286"/>
      <c r="SL5" s="286"/>
      <c r="SN5" s="2"/>
      <c r="SO5" s="701"/>
      <c r="SP5" s="286"/>
      <c r="SQ5" s="67"/>
      <c r="SR5" s="286"/>
      <c r="SS5" s="286"/>
      <c r="SU5" s="549"/>
      <c r="SV5" s="10"/>
      <c r="SW5" s="257"/>
      <c r="SX5" s="257"/>
      <c r="SY5" s="257"/>
      <c r="SZ5" s="257"/>
      <c r="TB5" s="2"/>
      <c r="TC5" s="10"/>
      <c r="TD5" s="9"/>
      <c r="TE5" s="213" t="s">
        <v>201</v>
      </c>
      <c r="TF5" s="9"/>
      <c r="TG5" s="9"/>
      <c r="TI5" s="2"/>
      <c r="TJ5" s="517"/>
      <c r="TK5" s="286"/>
      <c r="TL5" s="67"/>
      <c r="TM5" s="286"/>
      <c r="TN5" s="286"/>
      <c r="TP5" s="577"/>
      <c r="TQ5" s="561"/>
      <c r="TR5" s="286"/>
      <c r="TS5" s="67"/>
      <c r="TT5" s="286"/>
      <c r="TU5" s="286"/>
      <c r="TW5" s="577"/>
      <c r="TX5" s="10"/>
      <c r="TY5" s="9"/>
      <c r="TZ5" s="9"/>
      <c r="UA5" s="9"/>
      <c r="UB5" s="67"/>
      <c r="UD5" s="577"/>
      <c r="UE5" s="486"/>
      <c r="UF5" s="286"/>
      <c r="UG5" s="286" t="s">
        <v>766</v>
      </c>
      <c r="UH5" s="286"/>
      <c r="UI5" s="67"/>
      <c r="UK5" s="577"/>
      <c r="UL5" s="661"/>
      <c r="UM5" s="286"/>
      <c r="UN5" s="286"/>
      <c r="UO5" s="286"/>
      <c r="UP5" s="67"/>
      <c r="UR5" s="577"/>
      <c r="US5" s="10"/>
      <c r="UT5" s="140"/>
      <c r="UU5" s="140"/>
      <c r="UV5" s="140"/>
      <c r="UW5" s="67"/>
      <c r="UY5" s="2"/>
      <c r="UZ5" s="10"/>
      <c r="VA5" s="286"/>
      <c r="VB5" s="286"/>
      <c r="VC5" s="286"/>
      <c r="VD5" s="67"/>
      <c r="VF5" s="2"/>
      <c r="VG5" s="10"/>
      <c r="VH5" s="286"/>
      <c r="VI5" s="286"/>
      <c r="VJ5" s="286"/>
      <c r="VK5" s="67"/>
      <c r="VM5" s="2"/>
      <c r="VN5" s="10"/>
      <c r="VO5" s="286"/>
      <c r="VP5" s="286"/>
      <c r="VQ5" s="286"/>
      <c r="VR5" s="67"/>
      <c r="VT5" s="577"/>
      <c r="VU5" s="619"/>
      <c r="VV5" s="286"/>
      <c r="VW5" s="286"/>
      <c r="VX5" s="286"/>
      <c r="VY5" s="67"/>
      <c r="WA5" s="2"/>
      <c r="WB5" s="737"/>
      <c r="WC5" s="286"/>
      <c r="WD5" s="286"/>
      <c r="WE5" s="286"/>
      <c r="WF5" s="67"/>
      <c r="WH5" s="2"/>
      <c r="WI5" s="10"/>
      <c r="WJ5" s="286"/>
      <c r="WK5" s="286"/>
      <c r="WL5" s="286"/>
      <c r="WM5" s="67"/>
      <c r="WO5" s="2"/>
      <c r="WP5" s="569"/>
      <c r="WQ5" s="286"/>
      <c r="WR5" s="286"/>
      <c r="WS5" s="286"/>
      <c r="WT5" s="67"/>
      <c r="WV5" s="2"/>
      <c r="WW5" s="10"/>
      <c r="WX5" s="286"/>
      <c r="WY5" s="286"/>
      <c r="WZ5" s="286"/>
      <c r="XA5" s="67"/>
      <c r="XC5" s="2"/>
      <c r="XD5" s="500"/>
      <c r="XE5" s="286"/>
      <c r="XF5" s="286"/>
      <c r="XG5" s="286"/>
      <c r="XH5" s="67"/>
      <c r="XJ5" s="2"/>
      <c r="XK5" s="10"/>
      <c r="XL5" s="9"/>
      <c r="XM5" s="746"/>
      <c r="XN5" s="746"/>
      <c r="XO5" s="67"/>
      <c r="XQ5" s="2"/>
      <c r="XR5" s="483"/>
      <c r="XS5" s="286"/>
      <c r="XT5" s="2034"/>
      <c r="XU5" s="2034"/>
      <c r="XV5" s="67"/>
      <c r="XX5" s="2"/>
      <c r="XY5" s="10"/>
      <c r="XZ5" s="286"/>
      <c r="YA5" s="2034"/>
      <c r="YB5" s="2034"/>
      <c r="YC5" s="67"/>
      <c r="YE5" s="2"/>
      <c r="YF5" s="10"/>
      <c r="YG5" s="149"/>
      <c r="YH5" s="2034"/>
      <c r="YI5" s="2034"/>
      <c r="YJ5" s="67"/>
      <c r="YL5" s="2"/>
      <c r="YM5" s="500"/>
      <c r="YN5" s="286"/>
      <c r="YO5" s="2034"/>
      <c r="YP5" s="2034"/>
      <c r="YQ5" s="67"/>
      <c r="YS5" s="2"/>
      <c r="YT5" s="10"/>
      <c r="YU5" s="9"/>
      <c r="YV5" s="9"/>
      <c r="YW5" s="9"/>
      <c r="YX5" s="9"/>
      <c r="YZ5" s="2"/>
      <c r="ZA5" s="10"/>
      <c r="ZB5" s="9"/>
      <c r="ZC5" s="286" t="s">
        <v>741</v>
      </c>
      <c r="ZD5" s="9"/>
      <c r="ZE5" s="9"/>
      <c r="ZG5" s="2"/>
      <c r="ZH5" s="10"/>
      <c r="ZI5" s="234"/>
      <c r="ZJ5" s="286" t="s">
        <v>484</v>
      </c>
      <c r="ZK5" s="234"/>
      <c r="ZL5" s="234"/>
      <c r="ZN5" s="2"/>
      <c r="ZO5" s="483"/>
      <c r="ZP5" s="286"/>
      <c r="ZQ5" s="286"/>
      <c r="ZR5" s="286"/>
      <c r="ZS5" s="286"/>
      <c r="ZU5" s="2"/>
      <c r="ZV5" s="537"/>
      <c r="ZW5" s="286"/>
      <c r="ZX5" s="286"/>
      <c r="ZY5" s="286"/>
      <c r="ZZ5" s="286"/>
      <c r="AAB5" s="2"/>
      <c r="AAC5" s="10"/>
      <c r="AAD5" s="9"/>
      <c r="AAE5" s="67"/>
      <c r="AAF5" s="9"/>
      <c r="AAG5" s="9"/>
      <c r="AAI5" s="577"/>
      <c r="AAJ5" s="10"/>
      <c r="AAK5" s="9"/>
      <c r="AAL5" s="9"/>
      <c r="AAM5" s="9"/>
      <c r="AAN5" s="67"/>
      <c r="AAP5" s="577"/>
      <c r="AAQ5" s="10"/>
      <c r="AAR5" s="67"/>
      <c r="AAS5" s="784"/>
      <c r="AAT5" s="67"/>
      <c r="AAU5" s="67"/>
      <c r="AAW5" s="2"/>
      <c r="AAX5" s="493"/>
      <c r="AAY5" s="67"/>
      <c r="AAZ5" s="330"/>
      <c r="ABA5" s="67"/>
      <c r="ABB5" s="67"/>
      <c r="ABD5" s="2"/>
      <c r="ABE5" s="10"/>
      <c r="ABF5" s="9"/>
      <c r="ABG5" s="9"/>
      <c r="ABH5" s="9"/>
      <c r="ABI5" s="67"/>
      <c r="ABK5" s="2"/>
      <c r="ABL5" s="10"/>
      <c r="ABM5" s="9"/>
      <c r="ABN5" s="9"/>
      <c r="ABO5" s="9"/>
      <c r="ABP5" s="67"/>
      <c r="ABR5" s="366"/>
      <c r="ABS5" s="485"/>
      <c r="ABT5" s="286"/>
      <c r="ABU5" s="573"/>
      <c r="ABV5" s="286"/>
      <c r="ABW5" s="67"/>
      <c r="ABY5" s="366"/>
      <c r="ABZ5" s="546"/>
      <c r="ACA5" s="286"/>
      <c r="ACB5" s="780"/>
      <c r="ACC5" s="286"/>
      <c r="ACD5" s="67"/>
      <c r="ACF5" s="2"/>
      <c r="ACG5" s="499"/>
      <c r="ACH5" s="286"/>
      <c r="ACI5" s="286"/>
      <c r="ACJ5" s="286"/>
      <c r="ACK5" s="67"/>
      <c r="ACN5" s="10"/>
      <c r="ACO5" s="178"/>
      <c r="ACP5" s="573"/>
      <c r="ACQ5" s="178"/>
      <c r="ACR5" s="67"/>
      <c r="ACT5" s="577"/>
      <c r="ACU5" s="10"/>
      <c r="ACV5" s="9"/>
      <c r="ACW5" s="780"/>
      <c r="ACX5" s="9"/>
      <c r="ACY5" s="67"/>
      <c r="ADB5" s="10"/>
      <c r="ADC5" s="9"/>
      <c r="ADD5" s="9"/>
      <c r="ADE5" s="9"/>
      <c r="ADF5" s="9"/>
      <c r="ADI5" s="539"/>
      <c r="ADJ5" s="286"/>
      <c r="ADK5" s="573"/>
      <c r="ADL5" s="286"/>
      <c r="ADM5" s="286"/>
      <c r="ADP5" s="10"/>
      <c r="ADQ5" s="9"/>
      <c r="ADR5" s="9"/>
      <c r="ADS5" s="9"/>
      <c r="ADT5" s="9"/>
      <c r="ADV5" s="2"/>
      <c r="ADW5" s="521"/>
      <c r="ADX5" s="286"/>
      <c r="ADY5" s="286"/>
      <c r="ADZ5" s="286"/>
      <c r="AEA5" s="286"/>
      <c r="AEC5" s="577"/>
      <c r="AED5" s="534"/>
      <c r="AEE5" s="286"/>
      <c r="AEF5" s="573"/>
      <c r="AEG5" s="286"/>
      <c r="AEH5" s="286"/>
      <c r="AEJ5" s="2"/>
      <c r="AEK5" s="10"/>
      <c r="AEL5" s="9"/>
      <c r="AEM5" s="9"/>
      <c r="AEN5" s="9"/>
      <c r="AEO5" s="9"/>
      <c r="AEQ5" s="2"/>
      <c r="AER5" s="10"/>
      <c r="AES5" s="286"/>
      <c r="AET5" s="286"/>
      <c r="AEU5" s="286"/>
      <c r="AEV5" s="286"/>
      <c r="AEX5" s="577"/>
      <c r="AEY5" s="501"/>
      <c r="AEZ5" s="286"/>
      <c r="AFA5" s="286"/>
      <c r="AFB5" s="286"/>
      <c r="AFC5" s="286"/>
      <c r="AFE5" s="577"/>
      <c r="AFF5" s="10"/>
      <c r="AFG5" s="9"/>
      <c r="AFH5" s="9"/>
      <c r="AFI5" s="9"/>
      <c r="AFJ5" s="9"/>
      <c r="AFL5" s="2"/>
      <c r="AFM5" s="514"/>
      <c r="AFN5" s="286"/>
      <c r="AFO5" s="286"/>
      <c r="AFP5" s="286"/>
      <c r="AFQ5" s="286"/>
      <c r="AFS5" s="2"/>
      <c r="AFT5" s="10"/>
      <c r="AFU5" s="231"/>
      <c r="AFV5" s="231"/>
      <c r="AFW5" s="231"/>
      <c r="AFX5" s="231"/>
      <c r="AFZ5" s="2"/>
      <c r="AGA5" s="10"/>
      <c r="AGB5" s="270"/>
      <c r="AGC5" s="270"/>
      <c r="AGD5" s="270"/>
      <c r="AGE5" s="270"/>
      <c r="AGG5" s="2"/>
      <c r="AGH5" s="501"/>
      <c r="AGI5" s="286"/>
      <c r="AGJ5" s="286"/>
      <c r="AGK5" s="286"/>
      <c r="AGL5" s="286"/>
      <c r="AGN5" s="2"/>
      <c r="AGO5" s="652"/>
      <c r="AGP5" s="286"/>
      <c r="AGQ5" s="286" t="s">
        <v>789</v>
      </c>
      <c r="AGR5" s="286"/>
      <c r="AGS5" s="286"/>
      <c r="AGU5" s="2"/>
      <c r="AGV5" s="10"/>
      <c r="AGW5" s="310"/>
      <c r="AGX5" s="310" t="s">
        <v>291</v>
      </c>
      <c r="AGY5" s="310"/>
      <c r="AGZ5" s="135"/>
      <c r="AHB5" s="2"/>
      <c r="AHC5" s="652"/>
      <c r="AHD5" s="67"/>
      <c r="AHE5" s="67"/>
      <c r="AHF5" s="67"/>
      <c r="AHG5" s="286"/>
      <c r="AHI5" s="2"/>
      <c r="AHJ5" s="10"/>
      <c r="AHK5" s="149"/>
      <c r="AHL5" s="149"/>
      <c r="AHM5" s="149"/>
      <c r="AHN5" s="149"/>
      <c r="AHP5" s="577"/>
      <c r="AHQ5" s="501"/>
      <c r="AHR5" s="286"/>
      <c r="AHS5" s="286"/>
      <c r="AHT5" s="286"/>
      <c r="AHU5" s="286"/>
      <c r="AHW5" s="366"/>
      <c r="AHX5" s="120"/>
      <c r="AHY5" s="9"/>
      <c r="AHZ5" s="9"/>
      <c r="AIA5" s="9"/>
      <c r="AIB5" s="9"/>
      <c r="AID5" s="577"/>
      <c r="AIE5" s="10"/>
      <c r="AIF5" s="9"/>
      <c r="AIG5" s="9"/>
      <c r="AIH5" s="9"/>
      <c r="AII5" s="67"/>
      <c r="AIK5" s="2"/>
      <c r="AIL5" s="10"/>
      <c r="AIM5" s="9"/>
      <c r="AIN5" s="9"/>
      <c r="AIO5" s="9"/>
      <c r="AIP5" s="67"/>
      <c r="AIR5" s="2"/>
      <c r="AIS5" s="10"/>
      <c r="AIT5" s="151"/>
      <c r="AIU5" s="151"/>
      <c r="AIV5" s="151"/>
      <c r="AIW5" s="67"/>
      <c r="AIY5" s="2"/>
      <c r="AIZ5" s="10"/>
      <c r="AJA5" s="9"/>
      <c r="AJB5" s="9"/>
      <c r="AJC5" s="9"/>
      <c r="AJD5" s="67"/>
      <c r="AJF5" s="2"/>
      <c r="AJG5" s="10"/>
      <c r="AJH5" s="286"/>
      <c r="AJI5" s="286"/>
      <c r="AJJ5" s="286"/>
      <c r="AJK5" s="67"/>
      <c r="AJM5" s="2"/>
      <c r="AJN5" s="481"/>
      <c r="AJO5" s="286"/>
      <c r="AJP5" s="286"/>
      <c r="AJQ5" s="286"/>
      <c r="AJR5" s="67"/>
      <c r="AJT5" s="2"/>
      <c r="AJU5" s="10"/>
      <c r="AJV5" s="9"/>
      <c r="AJW5" s="9"/>
      <c r="AJX5" s="9"/>
      <c r="AJY5" s="67"/>
      <c r="AKA5" s="2"/>
      <c r="AKB5" s="465"/>
      <c r="AKC5" s="286"/>
      <c r="AKD5" s="286"/>
      <c r="AKE5" s="286"/>
      <c r="AKF5" s="67"/>
      <c r="AKH5" s="2"/>
      <c r="AKI5" s="465"/>
      <c r="AKJ5" s="286"/>
      <c r="AKK5" s="286"/>
      <c r="AKL5" s="286"/>
      <c r="AKM5" s="67"/>
      <c r="AKO5" s="2"/>
      <c r="AKP5" s="512"/>
      <c r="AKQ5" s="286"/>
      <c r="AKR5" s="286"/>
      <c r="AKS5" s="286"/>
      <c r="AKT5" s="67"/>
      <c r="AKV5" s="2"/>
      <c r="AKW5" s="652"/>
      <c r="AKX5" s="286"/>
      <c r="AKY5" s="286"/>
      <c r="AKZ5" s="286"/>
      <c r="ALA5" s="67"/>
      <c r="ALC5" s="2"/>
      <c r="ALD5" s="701"/>
      <c r="ALE5" s="286"/>
      <c r="ALF5" s="286"/>
      <c r="ALG5" s="286"/>
      <c r="ALH5" s="67"/>
      <c r="ALJ5" s="577"/>
      <c r="ALK5" s="10"/>
      <c r="ALL5" s="9"/>
      <c r="ALM5" s="573"/>
      <c r="ALN5" s="9"/>
      <c r="ALO5" s="67"/>
      <c r="ALQ5" s="2"/>
      <c r="ALR5" s="10"/>
      <c r="ALS5" s="286"/>
      <c r="ALT5" s="286"/>
      <c r="ALU5" s="286"/>
      <c r="ALV5" s="67"/>
      <c r="ALX5" s="2"/>
      <c r="ALY5" s="10"/>
      <c r="ALZ5" s="9"/>
      <c r="AMA5" s="9"/>
      <c r="AMB5" s="9"/>
      <c r="AMC5" s="9"/>
      <c r="AME5" s="577"/>
      <c r="AMF5" s="10"/>
      <c r="AMG5" s="9"/>
      <c r="AMH5" s="780"/>
      <c r="AMI5" s="9"/>
      <c r="AMJ5" s="67"/>
      <c r="AML5" s="366"/>
      <c r="AMM5" s="461"/>
      <c r="AMN5" s="286"/>
      <c r="AMO5" s="573"/>
      <c r="AMP5" s="286"/>
      <c r="AMQ5" s="67"/>
      <c r="AMS5" s="2"/>
      <c r="AMT5" s="461"/>
      <c r="AMU5" s="286"/>
      <c r="AMV5" s="286"/>
      <c r="AMW5" s="286"/>
      <c r="AMX5" s="67"/>
      <c r="AMZ5" s="2"/>
      <c r="ANA5" s="661"/>
      <c r="ANB5" s="286"/>
      <c r="ANC5" s="286"/>
      <c r="AND5" s="286"/>
      <c r="ANE5" s="67"/>
      <c r="ANG5" s="2"/>
      <c r="ANH5" s="10"/>
      <c r="ANI5" s="9"/>
      <c r="ANJ5" s="9"/>
      <c r="ANK5" s="9"/>
      <c r="ANL5" s="67"/>
      <c r="ANN5" s="366"/>
      <c r="ANO5" s="465"/>
      <c r="ANP5" s="286"/>
      <c r="ANQ5" s="573"/>
      <c r="ANR5" s="286"/>
      <c r="ANS5" s="67"/>
      <c r="ANU5" s="2"/>
      <c r="ANV5" s="10"/>
      <c r="ANW5" s="149"/>
      <c r="ANX5" s="149"/>
      <c r="ANY5" s="149"/>
      <c r="ANZ5" s="67"/>
      <c r="AOB5" s="577"/>
      <c r="AOC5" s="480"/>
      <c r="AOD5" s="286"/>
      <c r="AOE5" s="286" t="s">
        <v>747</v>
      </c>
      <c r="AOF5" s="286"/>
      <c r="AOG5" s="286"/>
      <c r="AOI5" s="366"/>
      <c r="AOJ5" s="464"/>
      <c r="AOK5" s="286"/>
      <c r="AOL5" s="286"/>
      <c r="AOM5" s="286"/>
      <c r="AON5" s="286"/>
      <c r="AOP5" s="366"/>
      <c r="AOQ5" s="731"/>
      <c r="AOR5" s="286"/>
      <c r="AOS5" s="286"/>
      <c r="AOT5" s="286"/>
      <c r="AOU5" s="286"/>
      <c r="AOW5" s="366"/>
      <c r="AOX5" s="723"/>
      <c r="AOY5" s="286"/>
      <c r="AOZ5" s="286"/>
      <c r="APA5" s="286"/>
      <c r="APB5" s="286"/>
      <c r="APD5" s="2"/>
      <c r="APE5" s="10"/>
      <c r="APF5" s="9"/>
      <c r="APG5" s="9"/>
      <c r="APH5" s="9"/>
      <c r="API5" s="9"/>
      <c r="APL5" s="10"/>
      <c r="APM5" s="9"/>
      <c r="APN5" s="9"/>
      <c r="APO5" s="9"/>
      <c r="APP5" s="9"/>
      <c r="APS5" s="652"/>
      <c r="APT5" s="286"/>
      <c r="APU5" s="286"/>
      <c r="APV5" s="286"/>
      <c r="APW5" s="286"/>
      <c r="APY5" s="2"/>
      <c r="APZ5" s="10"/>
      <c r="AQA5" s="310"/>
      <c r="AQB5" s="310"/>
      <c r="AQC5" s="310"/>
      <c r="AQD5" s="286"/>
      <c r="AQF5" s="366"/>
      <c r="AQG5" s="10"/>
      <c r="AQH5" s="142"/>
      <c r="AQI5" s="780" t="s">
        <v>844</v>
      </c>
      <c r="AQJ5" s="142"/>
      <c r="AQK5" s="142"/>
      <c r="AQM5" s="2"/>
      <c r="AQN5" s="517"/>
      <c r="AQO5" s="286"/>
      <c r="AQP5" s="286"/>
      <c r="AQQ5" s="286"/>
      <c r="AQR5" s="286"/>
      <c r="AQT5" s="577"/>
      <c r="AQU5" s="449"/>
      <c r="AQV5" s="286"/>
      <c r="AQW5" s="573"/>
      <c r="AQX5" s="286"/>
      <c r="AQY5" s="286"/>
      <c r="ARA5" s="577"/>
      <c r="ARB5" s="10"/>
      <c r="ARC5" s="179"/>
      <c r="ARD5" s="780"/>
      <c r="ARE5" s="179"/>
      <c r="ARF5" s="179"/>
      <c r="ARH5" s="577"/>
      <c r="ARI5" s="10"/>
      <c r="ARJ5" s="220"/>
      <c r="ARK5" s="220"/>
      <c r="ARL5" s="220"/>
      <c r="ARM5" s="220"/>
      <c r="ARO5" s="577"/>
      <c r="ARP5" s="10"/>
      <c r="ARQ5" s="9"/>
      <c r="ARR5" s="9"/>
      <c r="ARS5" s="9"/>
      <c r="ART5" s="9"/>
      <c r="ARV5" s="2"/>
      <c r="ARW5" s="10"/>
      <c r="ARX5" s="234"/>
      <c r="ARY5" s="234"/>
      <c r="ARZ5" s="234"/>
      <c r="ASA5" s="234"/>
      <c r="ASC5" s="2"/>
      <c r="ASD5" s="10"/>
      <c r="ASE5" s="286"/>
      <c r="ASF5" s="286"/>
      <c r="ASG5" s="286"/>
      <c r="ASH5" s="286"/>
      <c r="ASJ5" s="2"/>
      <c r="ASK5" s="10"/>
      <c r="ASL5" s="9"/>
      <c r="ASM5" s="9"/>
      <c r="ASN5" s="9"/>
      <c r="ASO5" s="67"/>
      <c r="ASQ5" s="2"/>
      <c r="ASR5" s="502"/>
      <c r="ASS5" s="286"/>
      <c r="AST5" s="286"/>
      <c r="ASU5" s="286"/>
      <c r="ASV5" s="67"/>
      <c r="ASX5" s="2"/>
      <c r="ASY5" s="516"/>
      <c r="ASZ5" s="286"/>
      <c r="ATA5" s="286"/>
      <c r="ATB5" s="286"/>
      <c r="ATC5" s="67"/>
      <c r="ATE5" s="2"/>
      <c r="ATF5" s="662"/>
      <c r="ATG5" s="286"/>
      <c r="ATH5" s="286"/>
      <c r="ATI5" s="286"/>
      <c r="ATJ5" s="67"/>
      <c r="ATL5" s="2"/>
      <c r="ATM5" s="502"/>
      <c r="ATN5" s="286"/>
      <c r="ATO5" s="286"/>
      <c r="ATP5" s="286"/>
      <c r="ATQ5" s="286"/>
      <c r="ATS5" s="2"/>
      <c r="ATT5" s="502"/>
      <c r="ATU5" s="286" t="s">
        <v>78</v>
      </c>
      <c r="ATV5" s="286" t="s">
        <v>735</v>
      </c>
      <c r="ATW5" s="286"/>
      <c r="ATX5" s="286"/>
      <c r="AUA5" s="10"/>
      <c r="AUB5" s="9"/>
      <c r="AUC5" s="9"/>
      <c r="AUD5" s="9"/>
      <c r="AUE5" s="67"/>
      <c r="AUH5" s="652"/>
      <c r="AUI5" s="286"/>
      <c r="AUJ5" s="286"/>
      <c r="AUK5" s="286"/>
      <c r="AUL5" s="67"/>
      <c r="AUO5" s="520"/>
      <c r="AUP5" s="286"/>
      <c r="AUQ5" s="286"/>
      <c r="AUR5" s="286"/>
      <c r="AUS5" s="67"/>
      <c r="AUV5" s="10"/>
      <c r="AUW5" s="9"/>
      <c r="AUX5" s="300"/>
      <c r="AUY5" s="9"/>
      <c r="AUZ5" s="67"/>
      <c r="AVB5" s="711"/>
      <c r="AVC5" s="710"/>
      <c r="AVD5" s="286"/>
      <c r="AVE5" s="300"/>
      <c r="AVF5" s="286"/>
      <c r="AVG5" s="67"/>
      <c r="AVI5" s="711"/>
      <c r="AVJ5" s="710"/>
      <c r="AVK5" s="286"/>
      <c r="AVL5" s="300"/>
      <c r="AVM5" s="286"/>
      <c r="AVN5" s="67"/>
      <c r="AVP5" s="711"/>
      <c r="AVQ5" s="710"/>
      <c r="AVR5" s="286"/>
      <c r="AVS5" s="300"/>
      <c r="AVT5" s="286"/>
      <c r="AVU5" s="67"/>
      <c r="AVW5" s="2"/>
      <c r="AVX5" s="710"/>
      <c r="AVY5" s="286"/>
      <c r="AVZ5" s="286"/>
      <c r="AWA5" s="286"/>
      <c r="AWB5" s="67"/>
      <c r="AWD5" s="2"/>
      <c r="AWE5" s="710"/>
      <c r="AWF5" s="286"/>
      <c r="AWG5" s="286"/>
      <c r="AWH5" s="286"/>
      <c r="AWI5" s="286"/>
      <c r="AWK5" s="2"/>
      <c r="AWL5" s="701"/>
      <c r="AWM5" s="286"/>
      <c r="AWN5" s="286"/>
      <c r="AWO5" s="286"/>
      <c r="AWP5" s="286"/>
      <c r="AWR5" s="2"/>
      <c r="AWS5" s="717"/>
      <c r="AWT5" s="286"/>
      <c r="AWU5" s="286"/>
      <c r="AWV5" s="286"/>
      <c r="AWW5" s="286"/>
      <c r="AWY5" s="2"/>
      <c r="AWZ5" s="650"/>
      <c r="AXA5" s="286"/>
      <c r="AXB5" s="286"/>
      <c r="AXC5" s="286"/>
      <c r="AXD5" s="286"/>
      <c r="AXF5" s="577"/>
      <c r="AXG5" s="480"/>
      <c r="AXH5" s="286"/>
      <c r="AXI5" s="286"/>
      <c r="AXJ5" s="286"/>
      <c r="AXK5" s="286"/>
      <c r="AXM5" s="577"/>
      <c r="AXN5" s="463"/>
      <c r="AXO5" s="286"/>
      <c r="AXP5" s="286"/>
      <c r="AXQ5" s="286"/>
      <c r="AXR5" s="286"/>
      <c r="AXT5" s="577"/>
      <c r="AXU5" s="607"/>
      <c r="AXV5" s="286"/>
      <c r="AXW5" s="573"/>
      <c r="AXX5" s="286"/>
      <c r="AXY5" s="286"/>
      <c r="AYA5" s="2"/>
      <c r="AYB5" s="499"/>
      <c r="AYC5" s="286"/>
      <c r="AYD5" s="286"/>
      <c r="AYE5" s="286"/>
      <c r="AYF5" s="286"/>
      <c r="AYH5" s="577"/>
      <c r="AYI5" s="420"/>
      <c r="AYJ5" s="286"/>
      <c r="AYK5" s="573"/>
      <c r="AYL5" s="286"/>
      <c r="AYM5" s="286"/>
      <c r="AYO5" s="2"/>
      <c r="AYP5" s="421"/>
      <c r="AYQ5" s="286"/>
      <c r="AYR5" s="286"/>
      <c r="AYS5" s="286"/>
      <c r="AYT5" s="286"/>
      <c r="AYV5" s="2"/>
      <c r="AYW5" s="652"/>
      <c r="AYX5" s="286"/>
      <c r="AYY5" s="286"/>
      <c r="AYZ5" s="286"/>
      <c r="AZA5" s="286"/>
      <c r="AZC5" s="2"/>
      <c r="AZD5" s="460"/>
      <c r="AZE5" s="286"/>
      <c r="AZF5" s="286"/>
      <c r="AZG5" s="286"/>
      <c r="AZH5" s="286"/>
      <c r="AZJ5" s="2"/>
      <c r="AZK5" s="460"/>
      <c r="AZL5" s="286"/>
      <c r="AZM5" s="286"/>
      <c r="AZN5" s="286"/>
      <c r="AZO5" s="286"/>
    </row>
    <row r="6" spans="1:1368" ht="46.5" customHeight="1" thickTop="1" thickBot="1">
      <c r="A6" s="11" t="s">
        <v>0</v>
      </c>
      <c r="B6" s="12" t="s">
        <v>18</v>
      </c>
      <c r="C6" s="13" t="s">
        <v>2</v>
      </c>
      <c r="D6" s="31" t="s">
        <v>33</v>
      </c>
      <c r="E6" s="13" t="s">
        <v>19</v>
      </c>
      <c r="F6" s="14" t="s">
        <v>8</v>
      </c>
      <c r="H6" s="667" t="s">
        <v>0</v>
      </c>
      <c r="I6" s="12" t="s">
        <v>18</v>
      </c>
      <c r="J6" s="13" t="s">
        <v>2</v>
      </c>
      <c r="K6" s="574" t="s">
        <v>33</v>
      </c>
      <c r="L6" s="13" t="s">
        <v>19</v>
      </c>
      <c r="M6" s="14" t="s">
        <v>8</v>
      </c>
      <c r="O6" s="11" t="s">
        <v>0</v>
      </c>
      <c r="P6" s="12" t="s">
        <v>18</v>
      </c>
      <c r="Q6" s="13" t="s">
        <v>2</v>
      </c>
      <c r="R6" s="33" t="s">
        <v>33</v>
      </c>
      <c r="S6" s="13" t="s">
        <v>19</v>
      </c>
      <c r="T6" s="14" t="s">
        <v>8</v>
      </c>
      <c r="V6" s="11" t="s">
        <v>0</v>
      </c>
      <c r="W6" s="12" t="s">
        <v>18</v>
      </c>
      <c r="X6" s="13" t="s">
        <v>2</v>
      </c>
      <c r="Y6" s="33" t="s">
        <v>33</v>
      </c>
      <c r="Z6" s="13" t="s">
        <v>19</v>
      </c>
      <c r="AA6" s="14" t="s">
        <v>8</v>
      </c>
      <c r="AC6" s="11" t="s">
        <v>0</v>
      </c>
      <c r="AD6" s="12" t="s">
        <v>18</v>
      </c>
      <c r="AE6" s="13" t="s">
        <v>2</v>
      </c>
      <c r="AF6" s="33" t="s">
        <v>33</v>
      </c>
      <c r="AG6" s="13" t="s">
        <v>19</v>
      </c>
      <c r="AH6" s="14" t="s">
        <v>8</v>
      </c>
      <c r="AJ6" s="11" t="s">
        <v>0</v>
      </c>
      <c r="AK6" s="12" t="s">
        <v>18</v>
      </c>
      <c r="AL6" s="13" t="s">
        <v>2</v>
      </c>
      <c r="AM6" s="33" t="s">
        <v>33</v>
      </c>
      <c r="AN6" s="13" t="s">
        <v>19</v>
      </c>
      <c r="AO6" s="14" t="s">
        <v>8</v>
      </c>
      <c r="AQ6" s="11" t="s">
        <v>0</v>
      </c>
      <c r="AR6" s="12" t="s">
        <v>18</v>
      </c>
      <c r="AS6" s="13" t="s">
        <v>2</v>
      </c>
      <c r="AT6" s="33" t="s">
        <v>33</v>
      </c>
      <c r="AU6" s="13" t="s">
        <v>19</v>
      </c>
      <c r="AV6" s="14" t="s">
        <v>8</v>
      </c>
      <c r="AX6" s="11" t="s">
        <v>0</v>
      </c>
      <c r="AY6" s="12" t="s">
        <v>18</v>
      </c>
      <c r="AZ6" s="13" t="s">
        <v>2</v>
      </c>
      <c r="BA6" s="33" t="s">
        <v>33</v>
      </c>
      <c r="BB6" s="13" t="s">
        <v>19</v>
      </c>
      <c r="BC6" s="14" t="s">
        <v>8</v>
      </c>
      <c r="BE6" s="11" t="s">
        <v>0</v>
      </c>
      <c r="BF6" s="12" t="s">
        <v>18</v>
      </c>
      <c r="BG6" s="13" t="s">
        <v>2</v>
      </c>
      <c r="BH6" s="31" t="s">
        <v>33</v>
      </c>
      <c r="BI6" s="13" t="s">
        <v>19</v>
      </c>
      <c r="BJ6" s="14" t="s">
        <v>8</v>
      </c>
      <c r="BL6" s="11" t="s">
        <v>0</v>
      </c>
      <c r="BM6" s="12" t="s">
        <v>18</v>
      </c>
      <c r="BN6" s="13" t="s">
        <v>2</v>
      </c>
      <c r="BO6" s="31" t="s">
        <v>33</v>
      </c>
      <c r="BP6" s="13" t="s">
        <v>19</v>
      </c>
      <c r="BQ6" s="14" t="s">
        <v>8</v>
      </c>
      <c r="BS6" s="11" t="s">
        <v>0</v>
      </c>
      <c r="BT6" s="451" t="s">
        <v>563</v>
      </c>
      <c r="BU6" s="12" t="s">
        <v>18</v>
      </c>
      <c r="BV6" s="13" t="s">
        <v>2</v>
      </c>
      <c r="BW6" s="31" t="s">
        <v>33</v>
      </c>
      <c r="BX6" s="13" t="s">
        <v>19</v>
      </c>
      <c r="BY6" s="14" t="s">
        <v>8</v>
      </c>
      <c r="CA6" s="667" t="s">
        <v>0</v>
      </c>
      <c r="CB6" s="12" t="s">
        <v>18</v>
      </c>
      <c r="CC6" s="13" t="s">
        <v>2</v>
      </c>
      <c r="CD6" s="33" t="s">
        <v>33</v>
      </c>
      <c r="CE6" s="13" t="s">
        <v>19</v>
      </c>
      <c r="CF6" s="14" t="s">
        <v>8</v>
      </c>
      <c r="CH6" s="11" t="s">
        <v>0</v>
      </c>
      <c r="CI6" s="12" t="s">
        <v>18</v>
      </c>
      <c r="CJ6" s="13" t="s">
        <v>2</v>
      </c>
      <c r="CK6" s="33" t="s">
        <v>33</v>
      </c>
      <c r="CL6" s="13" t="s">
        <v>19</v>
      </c>
      <c r="CM6" s="14" t="s">
        <v>8</v>
      </c>
      <c r="CO6" s="665" t="s">
        <v>0</v>
      </c>
      <c r="CP6" s="12" t="s">
        <v>18</v>
      </c>
      <c r="CQ6" s="13" t="s">
        <v>2</v>
      </c>
      <c r="CR6" s="33" t="s">
        <v>33</v>
      </c>
      <c r="CS6" s="13" t="s">
        <v>19</v>
      </c>
      <c r="CT6" s="14" t="s">
        <v>8</v>
      </c>
      <c r="CV6" s="11" t="s">
        <v>0</v>
      </c>
      <c r="CW6" s="12" t="s">
        <v>18</v>
      </c>
      <c r="CX6" s="13" t="s">
        <v>2</v>
      </c>
      <c r="CY6" s="33" t="s">
        <v>33</v>
      </c>
      <c r="CZ6" s="13" t="s">
        <v>19</v>
      </c>
      <c r="DA6" s="14" t="s">
        <v>8</v>
      </c>
      <c r="DC6" s="11" t="s">
        <v>0</v>
      </c>
      <c r="DD6" s="414" t="s">
        <v>561</v>
      </c>
      <c r="DE6" s="12" t="s">
        <v>18</v>
      </c>
      <c r="DF6" s="13" t="s">
        <v>2</v>
      </c>
      <c r="DG6" s="33" t="s">
        <v>33</v>
      </c>
      <c r="DH6" s="13" t="s">
        <v>19</v>
      </c>
      <c r="DI6" s="14" t="s">
        <v>8</v>
      </c>
      <c r="DK6" s="667" t="s">
        <v>0</v>
      </c>
      <c r="DL6" s="12" t="s">
        <v>18</v>
      </c>
      <c r="DM6" s="13" t="s">
        <v>2</v>
      </c>
      <c r="DN6" s="781" t="s">
        <v>33</v>
      </c>
      <c r="DO6" s="13" t="s">
        <v>19</v>
      </c>
      <c r="DP6" s="14" t="s">
        <v>8</v>
      </c>
      <c r="DR6" s="11" t="s">
        <v>0</v>
      </c>
      <c r="DS6" s="12" t="s">
        <v>18</v>
      </c>
      <c r="DT6" s="13" t="s">
        <v>2</v>
      </c>
      <c r="DU6" s="33" t="s">
        <v>33</v>
      </c>
      <c r="DV6" s="13" t="s">
        <v>19</v>
      </c>
      <c r="DW6" s="14" t="s">
        <v>8</v>
      </c>
      <c r="DY6" s="11" t="s">
        <v>0</v>
      </c>
      <c r="DZ6" s="12" t="s">
        <v>18</v>
      </c>
      <c r="EA6" s="13" t="s">
        <v>2</v>
      </c>
      <c r="EB6" s="33" t="s">
        <v>33</v>
      </c>
      <c r="EC6" s="13" t="s">
        <v>19</v>
      </c>
      <c r="ED6" s="14" t="s">
        <v>8</v>
      </c>
      <c r="EF6" s="11" t="s">
        <v>0</v>
      </c>
      <c r="EG6" s="12" t="s">
        <v>18</v>
      </c>
      <c r="EH6" s="13" t="s">
        <v>2</v>
      </c>
      <c r="EI6" s="33" t="s">
        <v>33</v>
      </c>
      <c r="EJ6" s="13" t="s">
        <v>19</v>
      </c>
      <c r="EK6" s="14" t="s">
        <v>8</v>
      </c>
      <c r="EM6" s="665" t="s">
        <v>0</v>
      </c>
      <c r="EN6" s="12" t="s">
        <v>18</v>
      </c>
      <c r="EO6" s="13" t="s">
        <v>2</v>
      </c>
      <c r="EP6" s="33" t="s">
        <v>33</v>
      </c>
      <c r="EQ6" s="13" t="s">
        <v>19</v>
      </c>
      <c r="ER6" s="14" t="s">
        <v>8</v>
      </c>
      <c r="ET6" s="665" t="s">
        <v>0</v>
      </c>
      <c r="EU6" s="12" t="s">
        <v>18</v>
      </c>
      <c r="EV6" s="13" t="s">
        <v>2</v>
      </c>
      <c r="EW6" s="33" t="s">
        <v>33</v>
      </c>
      <c r="EX6" s="13" t="s">
        <v>19</v>
      </c>
      <c r="EY6" s="14" t="s">
        <v>8</v>
      </c>
      <c r="FA6" s="11" t="s">
        <v>0</v>
      </c>
      <c r="FB6" s="12" t="s">
        <v>18</v>
      </c>
      <c r="FC6" s="13" t="s">
        <v>2</v>
      </c>
      <c r="FD6" s="31" t="s">
        <v>33</v>
      </c>
      <c r="FE6" s="13" t="s">
        <v>19</v>
      </c>
      <c r="FF6" s="14" t="s">
        <v>8</v>
      </c>
      <c r="FH6" s="11" t="s">
        <v>0</v>
      </c>
      <c r="FI6" s="12" t="s">
        <v>18</v>
      </c>
      <c r="FJ6" s="13" t="s">
        <v>2</v>
      </c>
      <c r="FK6" s="31" t="s">
        <v>33</v>
      </c>
      <c r="FL6" s="13" t="s">
        <v>19</v>
      </c>
      <c r="FM6" s="14" t="s">
        <v>8</v>
      </c>
      <c r="FO6" s="762" t="s">
        <v>0</v>
      </c>
      <c r="FP6" s="12" t="s">
        <v>18</v>
      </c>
      <c r="FQ6" s="13" t="s">
        <v>2</v>
      </c>
      <c r="FR6" s="31" t="s">
        <v>33</v>
      </c>
      <c r="FS6" s="13" t="s">
        <v>19</v>
      </c>
      <c r="FT6" s="14" t="s">
        <v>8</v>
      </c>
      <c r="FV6" s="11" t="s">
        <v>0</v>
      </c>
      <c r="FW6" s="12" t="s">
        <v>18</v>
      </c>
      <c r="FX6" s="13" t="s">
        <v>2</v>
      </c>
      <c r="FY6" s="31" t="s">
        <v>33</v>
      </c>
      <c r="FZ6" s="13" t="s">
        <v>19</v>
      </c>
      <c r="GA6" s="14" t="s">
        <v>8</v>
      </c>
      <c r="GC6" s="11" t="s">
        <v>0</v>
      </c>
      <c r="GD6" s="12" t="s">
        <v>18</v>
      </c>
      <c r="GE6" s="13" t="s">
        <v>2</v>
      </c>
      <c r="GF6" s="31" t="s">
        <v>33</v>
      </c>
      <c r="GG6" s="13" t="s">
        <v>19</v>
      </c>
      <c r="GH6" s="14" t="s">
        <v>8</v>
      </c>
      <c r="GJ6" s="11" t="s">
        <v>0</v>
      </c>
      <c r="GK6" s="12" t="s">
        <v>18</v>
      </c>
      <c r="GL6" s="13" t="s">
        <v>2</v>
      </c>
      <c r="GM6" s="31" t="s">
        <v>33</v>
      </c>
      <c r="GN6" s="13" t="s">
        <v>19</v>
      </c>
      <c r="GO6" s="14" t="s">
        <v>8</v>
      </c>
      <c r="GQ6" s="11" t="s">
        <v>0</v>
      </c>
      <c r="GR6" s="12" t="s">
        <v>18</v>
      </c>
      <c r="GS6" s="13" t="s">
        <v>2</v>
      </c>
      <c r="GT6" s="31" t="s">
        <v>33</v>
      </c>
      <c r="GU6" s="13" t="s">
        <v>19</v>
      </c>
      <c r="GV6" s="14" t="s">
        <v>8</v>
      </c>
      <c r="GX6" s="11" t="s">
        <v>0</v>
      </c>
      <c r="GY6" s="12" t="s">
        <v>18</v>
      </c>
      <c r="GZ6" s="13" t="s">
        <v>2</v>
      </c>
      <c r="HA6" s="31" t="s">
        <v>33</v>
      </c>
      <c r="HB6" s="13" t="s">
        <v>19</v>
      </c>
      <c r="HC6" s="14" t="s">
        <v>8</v>
      </c>
      <c r="HE6" s="11" t="s">
        <v>0</v>
      </c>
      <c r="HF6" s="12" t="s">
        <v>18</v>
      </c>
      <c r="HG6" s="13" t="s">
        <v>2</v>
      </c>
      <c r="HH6" s="31" t="s">
        <v>33</v>
      </c>
      <c r="HI6" s="13" t="s">
        <v>19</v>
      </c>
      <c r="HJ6" s="14" t="s">
        <v>8</v>
      </c>
      <c r="HL6" s="11" t="s">
        <v>0</v>
      </c>
      <c r="HM6" s="12" t="s">
        <v>18</v>
      </c>
      <c r="HN6" s="13" t="s">
        <v>2</v>
      </c>
      <c r="HO6" s="31" t="s">
        <v>33</v>
      </c>
      <c r="HP6" s="13" t="s">
        <v>19</v>
      </c>
      <c r="HQ6" s="14" t="s">
        <v>8</v>
      </c>
      <c r="HS6" s="667" t="s">
        <v>0</v>
      </c>
      <c r="HT6" s="12" t="s">
        <v>18</v>
      </c>
      <c r="HU6" s="13" t="s">
        <v>2</v>
      </c>
      <c r="HV6" s="31" t="s">
        <v>33</v>
      </c>
      <c r="HW6" s="13" t="s">
        <v>19</v>
      </c>
      <c r="HX6" s="14" t="s">
        <v>8</v>
      </c>
      <c r="HZ6" s="11" t="s">
        <v>0</v>
      </c>
      <c r="IA6" s="12" t="s">
        <v>18</v>
      </c>
      <c r="IB6" s="13" t="s">
        <v>2</v>
      </c>
      <c r="IC6" s="31" t="s">
        <v>33</v>
      </c>
      <c r="ID6" s="13" t="s">
        <v>19</v>
      </c>
      <c r="IE6" s="14" t="s">
        <v>8</v>
      </c>
      <c r="IG6" s="11" t="s">
        <v>0</v>
      </c>
      <c r="IH6" s="12" t="s">
        <v>18</v>
      </c>
      <c r="II6" s="13" t="s">
        <v>2</v>
      </c>
      <c r="IJ6" s="33" t="s">
        <v>33</v>
      </c>
      <c r="IK6" s="13" t="s">
        <v>19</v>
      </c>
      <c r="IL6" s="14" t="s">
        <v>8</v>
      </c>
      <c r="IN6" s="11" t="s">
        <v>0</v>
      </c>
      <c r="IO6" s="664" t="s">
        <v>18</v>
      </c>
      <c r="IP6" s="13" t="s">
        <v>2</v>
      </c>
      <c r="IQ6" s="33" t="s">
        <v>33</v>
      </c>
      <c r="IR6" s="13" t="s">
        <v>19</v>
      </c>
      <c r="IS6" s="14" t="s">
        <v>8</v>
      </c>
      <c r="IU6" s="11" t="s">
        <v>0</v>
      </c>
      <c r="IV6" s="12" t="s">
        <v>18</v>
      </c>
      <c r="IW6" s="13" t="s">
        <v>2</v>
      </c>
      <c r="IX6" s="33" t="s">
        <v>33</v>
      </c>
      <c r="IY6" s="13" t="s">
        <v>19</v>
      </c>
      <c r="IZ6" s="14" t="s">
        <v>8</v>
      </c>
      <c r="JB6" s="11" t="s">
        <v>0</v>
      </c>
      <c r="JC6" s="12" t="s">
        <v>18</v>
      </c>
      <c r="JD6" s="13" t="s">
        <v>2</v>
      </c>
      <c r="JE6" s="33" t="s">
        <v>33</v>
      </c>
      <c r="JF6" s="13" t="s">
        <v>19</v>
      </c>
      <c r="JG6" s="14" t="s">
        <v>8</v>
      </c>
      <c r="JI6" s="11" t="s">
        <v>0</v>
      </c>
      <c r="JJ6" s="12" t="s">
        <v>18</v>
      </c>
      <c r="JK6" s="13" t="s">
        <v>2</v>
      </c>
      <c r="JL6" s="33" t="s">
        <v>33</v>
      </c>
      <c r="JM6" s="13" t="s">
        <v>19</v>
      </c>
      <c r="JN6" s="14" t="s">
        <v>8</v>
      </c>
      <c r="JP6" s="11" t="s">
        <v>0</v>
      </c>
      <c r="JQ6" s="12" t="s">
        <v>18</v>
      </c>
      <c r="JR6" s="13" t="s">
        <v>2</v>
      </c>
      <c r="JS6" s="31" t="s">
        <v>33</v>
      </c>
      <c r="JT6" s="13" t="s">
        <v>19</v>
      </c>
      <c r="JU6" s="14" t="s">
        <v>8</v>
      </c>
      <c r="JW6" s="802" t="s">
        <v>0</v>
      </c>
      <c r="JX6" s="803" t="s">
        <v>18</v>
      </c>
      <c r="JY6" s="804" t="s">
        <v>2</v>
      </c>
      <c r="JZ6" s="805" t="s">
        <v>33</v>
      </c>
      <c r="KA6" s="804" t="s">
        <v>19</v>
      </c>
      <c r="KB6" s="806" t="s">
        <v>8</v>
      </c>
      <c r="KD6" s="802" t="s">
        <v>0</v>
      </c>
      <c r="KE6" s="803" t="s">
        <v>18</v>
      </c>
      <c r="KF6" s="804" t="s">
        <v>2</v>
      </c>
      <c r="KG6" s="805" t="s">
        <v>33</v>
      </c>
      <c r="KH6" s="804" t="s">
        <v>19</v>
      </c>
      <c r="KI6" s="806" t="s">
        <v>8</v>
      </c>
      <c r="KK6" s="11" t="s">
        <v>0</v>
      </c>
      <c r="KL6" s="12" t="s">
        <v>18</v>
      </c>
      <c r="KM6" s="13" t="s">
        <v>2</v>
      </c>
      <c r="KN6" s="31" t="s">
        <v>33</v>
      </c>
      <c r="KO6" s="13" t="s">
        <v>19</v>
      </c>
      <c r="KP6" s="14" t="s">
        <v>8</v>
      </c>
      <c r="KR6" s="11" t="s">
        <v>0</v>
      </c>
      <c r="KS6" s="12" t="s">
        <v>18</v>
      </c>
      <c r="KT6" s="13" t="s">
        <v>2</v>
      </c>
      <c r="KU6" s="31" t="s">
        <v>33</v>
      </c>
      <c r="KV6" s="13" t="s">
        <v>19</v>
      </c>
      <c r="KW6" s="14" t="s">
        <v>8</v>
      </c>
      <c r="KY6" s="11" t="s">
        <v>0</v>
      </c>
      <c r="KZ6" s="12" t="s">
        <v>18</v>
      </c>
      <c r="LA6" s="13" t="s">
        <v>2</v>
      </c>
      <c r="LB6" s="31" t="s">
        <v>33</v>
      </c>
      <c r="LC6" s="13" t="s">
        <v>19</v>
      </c>
      <c r="LD6" s="14" t="s">
        <v>8</v>
      </c>
      <c r="LF6" s="667" t="s">
        <v>0</v>
      </c>
      <c r="LG6" s="12" t="s">
        <v>18</v>
      </c>
      <c r="LH6" s="13" t="s">
        <v>2</v>
      </c>
      <c r="LI6" s="33" t="s">
        <v>33</v>
      </c>
      <c r="LJ6" s="13" t="s">
        <v>19</v>
      </c>
      <c r="LK6" s="14" t="s">
        <v>8</v>
      </c>
      <c r="LM6" s="667" t="s">
        <v>0</v>
      </c>
      <c r="LN6" s="12" t="s">
        <v>18</v>
      </c>
      <c r="LO6" s="13" t="s">
        <v>2</v>
      </c>
      <c r="LP6" s="31" t="s">
        <v>33</v>
      </c>
      <c r="LQ6" s="13" t="s">
        <v>19</v>
      </c>
      <c r="LR6" s="14" t="s">
        <v>8</v>
      </c>
      <c r="LT6" s="667" t="s">
        <v>0</v>
      </c>
      <c r="LU6" s="12" t="s">
        <v>18</v>
      </c>
      <c r="LV6" s="13" t="s">
        <v>2</v>
      </c>
      <c r="LW6" s="31" t="s">
        <v>33</v>
      </c>
      <c r="LX6" s="13" t="s">
        <v>19</v>
      </c>
      <c r="LY6" s="14" t="s">
        <v>8</v>
      </c>
      <c r="MA6" s="667" t="s">
        <v>0</v>
      </c>
      <c r="MB6" s="12" t="s">
        <v>18</v>
      </c>
      <c r="MC6" s="13" t="s">
        <v>2</v>
      </c>
      <c r="MD6" s="33" t="s">
        <v>33</v>
      </c>
      <c r="ME6" s="13" t="s">
        <v>19</v>
      </c>
      <c r="MF6" s="14" t="s">
        <v>8</v>
      </c>
      <c r="MH6" s="11" t="s">
        <v>0</v>
      </c>
      <c r="MI6" s="12" t="s">
        <v>18</v>
      </c>
      <c r="MJ6" s="13" t="s">
        <v>2</v>
      </c>
      <c r="MK6" s="33" t="s">
        <v>33</v>
      </c>
      <c r="ML6" s="13" t="s">
        <v>19</v>
      </c>
      <c r="MM6" s="14" t="s">
        <v>8</v>
      </c>
      <c r="MO6" s="11" t="s">
        <v>0</v>
      </c>
      <c r="MP6" s="12" t="s">
        <v>18</v>
      </c>
      <c r="MQ6" s="13" t="s">
        <v>2</v>
      </c>
      <c r="MR6" s="33" t="s">
        <v>33</v>
      </c>
      <c r="MS6" s="13" t="s">
        <v>19</v>
      </c>
      <c r="MT6" s="14" t="s">
        <v>8</v>
      </c>
      <c r="MV6" s="11" t="s">
        <v>0</v>
      </c>
      <c r="MW6" s="12" t="s">
        <v>18</v>
      </c>
      <c r="MX6" s="13" t="s">
        <v>2</v>
      </c>
      <c r="MY6" s="33" t="s">
        <v>33</v>
      </c>
      <c r="MZ6" s="13" t="s">
        <v>19</v>
      </c>
      <c r="NA6" s="14" t="s">
        <v>8</v>
      </c>
      <c r="NC6" s="11" t="s">
        <v>0</v>
      </c>
      <c r="ND6" s="12" t="s">
        <v>18</v>
      </c>
      <c r="NE6" s="13" t="s">
        <v>2</v>
      </c>
      <c r="NF6" s="33" t="s">
        <v>33</v>
      </c>
      <c r="NG6" s="13" t="s">
        <v>19</v>
      </c>
      <c r="NH6" s="14" t="s">
        <v>8</v>
      </c>
      <c r="NJ6" s="667" t="s">
        <v>0</v>
      </c>
      <c r="NK6" s="12" t="s">
        <v>18</v>
      </c>
      <c r="NL6" s="13" t="s">
        <v>2</v>
      </c>
      <c r="NM6" s="574" t="s">
        <v>33</v>
      </c>
      <c r="NN6" s="13" t="s">
        <v>19</v>
      </c>
      <c r="NO6" s="14" t="s">
        <v>8</v>
      </c>
      <c r="NQ6" s="11" t="s">
        <v>0</v>
      </c>
      <c r="NR6" s="12" t="s">
        <v>18</v>
      </c>
      <c r="NS6" s="82" t="s">
        <v>2</v>
      </c>
      <c r="NT6" s="83" t="s">
        <v>33</v>
      </c>
      <c r="NU6" s="82" t="s">
        <v>19</v>
      </c>
      <c r="NV6" s="84" t="s">
        <v>8</v>
      </c>
      <c r="NX6" s="11" t="s">
        <v>0</v>
      </c>
      <c r="NY6" s="12" t="s">
        <v>18</v>
      </c>
      <c r="NZ6" s="82" t="s">
        <v>2</v>
      </c>
      <c r="OA6" s="83" t="s">
        <v>33</v>
      </c>
      <c r="OB6" s="82" t="s">
        <v>19</v>
      </c>
      <c r="OC6" s="84" t="s">
        <v>8</v>
      </c>
      <c r="OE6" s="11" t="s">
        <v>0</v>
      </c>
      <c r="OF6" s="12" t="s">
        <v>18</v>
      </c>
      <c r="OG6" s="82" t="s">
        <v>2</v>
      </c>
      <c r="OH6" s="83" t="s">
        <v>33</v>
      </c>
      <c r="OI6" s="82" t="s">
        <v>19</v>
      </c>
      <c r="OJ6" s="84" t="s">
        <v>8</v>
      </c>
      <c r="OL6" s="11" t="s">
        <v>0</v>
      </c>
      <c r="OM6" s="12" t="s">
        <v>18</v>
      </c>
      <c r="ON6" s="82" t="s">
        <v>2</v>
      </c>
      <c r="OO6" s="83" t="s">
        <v>33</v>
      </c>
      <c r="OP6" s="82" t="s">
        <v>19</v>
      </c>
      <c r="OQ6" s="84" t="s">
        <v>8</v>
      </c>
      <c r="OS6" s="11" t="s">
        <v>0</v>
      </c>
      <c r="OT6" s="12" t="s">
        <v>18</v>
      </c>
      <c r="OU6" s="82" t="s">
        <v>2</v>
      </c>
      <c r="OV6" s="83" t="s">
        <v>33</v>
      </c>
      <c r="OW6" s="82" t="s">
        <v>19</v>
      </c>
      <c r="OX6" s="84" t="s">
        <v>8</v>
      </c>
      <c r="OZ6" s="11" t="s">
        <v>0</v>
      </c>
      <c r="PA6" s="12" t="s">
        <v>18</v>
      </c>
      <c r="PB6" s="82" t="s">
        <v>2</v>
      </c>
      <c r="PC6" s="83" t="s">
        <v>33</v>
      </c>
      <c r="PD6" s="82" t="s">
        <v>19</v>
      </c>
      <c r="PE6" s="84" t="s">
        <v>8</v>
      </c>
      <c r="PG6" s="11" t="s">
        <v>0</v>
      </c>
      <c r="PH6" s="12" t="s">
        <v>18</v>
      </c>
      <c r="PI6" s="82" t="s">
        <v>2</v>
      </c>
      <c r="PJ6" s="83" t="s">
        <v>33</v>
      </c>
      <c r="PK6" s="82" t="s">
        <v>19</v>
      </c>
      <c r="PL6" s="84" t="s">
        <v>8</v>
      </c>
      <c r="PN6" s="11" t="s">
        <v>0</v>
      </c>
      <c r="PO6" s="12" t="s">
        <v>18</v>
      </c>
      <c r="PP6" s="82" t="s">
        <v>2</v>
      </c>
      <c r="PQ6" s="83" t="s">
        <v>33</v>
      </c>
      <c r="PR6" s="82" t="s">
        <v>19</v>
      </c>
      <c r="PS6" s="84" t="s">
        <v>8</v>
      </c>
      <c r="PU6" s="11" t="s">
        <v>0</v>
      </c>
      <c r="PV6" s="12" t="s">
        <v>18</v>
      </c>
      <c r="PW6" s="13" t="s">
        <v>2</v>
      </c>
      <c r="PX6" s="33" t="s">
        <v>33</v>
      </c>
      <c r="PY6" s="13" t="s">
        <v>19</v>
      </c>
      <c r="PZ6" s="14" t="s">
        <v>8</v>
      </c>
      <c r="QB6" s="667" t="s">
        <v>0</v>
      </c>
      <c r="QC6" s="442" t="s">
        <v>563</v>
      </c>
      <c r="QD6" s="12" t="s">
        <v>18</v>
      </c>
      <c r="QE6" s="13" t="s">
        <v>2</v>
      </c>
      <c r="QF6" s="33" t="s">
        <v>33</v>
      </c>
      <c r="QG6" s="13" t="s">
        <v>19</v>
      </c>
      <c r="QH6" s="14" t="s">
        <v>8</v>
      </c>
      <c r="QJ6" s="11" t="s">
        <v>0</v>
      </c>
      <c r="QK6" s="12" t="s">
        <v>18</v>
      </c>
      <c r="QL6" s="13" t="s">
        <v>2</v>
      </c>
      <c r="QM6" s="31" t="s">
        <v>33</v>
      </c>
      <c r="QN6" s="13" t="s">
        <v>19</v>
      </c>
      <c r="QO6" s="14" t="s">
        <v>8</v>
      </c>
      <c r="QQ6" s="11" t="s">
        <v>0</v>
      </c>
      <c r="QR6" s="12" t="s">
        <v>18</v>
      </c>
      <c r="QS6" s="13" t="s">
        <v>2</v>
      </c>
      <c r="QT6" s="31" t="s">
        <v>33</v>
      </c>
      <c r="QU6" s="13" t="s">
        <v>19</v>
      </c>
      <c r="QV6" s="14" t="s">
        <v>8</v>
      </c>
      <c r="QX6" s="11" t="s">
        <v>0</v>
      </c>
      <c r="QY6" s="12" t="s">
        <v>18</v>
      </c>
      <c r="QZ6" s="13" t="s">
        <v>2</v>
      </c>
      <c r="RA6" s="31" t="s">
        <v>33</v>
      </c>
      <c r="RB6" s="13" t="s">
        <v>19</v>
      </c>
      <c r="RC6" s="14" t="s">
        <v>8</v>
      </c>
      <c r="RE6" s="11" t="s">
        <v>0</v>
      </c>
      <c r="RF6" s="12" t="s">
        <v>18</v>
      </c>
      <c r="RG6" s="13" t="s">
        <v>2</v>
      </c>
      <c r="RH6" s="31" t="s">
        <v>33</v>
      </c>
      <c r="RI6" s="13" t="s">
        <v>19</v>
      </c>
      <c r="RJ6" s="14" t="s">
        <v>8</v>
      </c>
      <c r="RL6" s="11" t="s">
        <v>0</v>
      </c>
      <c r="RM6" s="12" t="s">
        <v>18</v>
      </c>
      <c r="RN6" s="13" t="s">
        <v>2</v>
      </c>
      <c r="RO6" s="31" t="s">
        <v>33</v>
      </c>
      <c r="RP6" s="13" t="s">
        <v>19</v>
      </c>
      <c r="RQ6" s="14" t="s">
        <v>8</v>
      </c>
      <c r="RS6" s="11" t="s">
        <v>0</v>
      </c>
      <c r="RT6" s="12" t="s">
        <v>18</v>
      </c>
      <c r="RU6" s="13" t="s">
        <v>2</v>
      </c>
      <c r="RV6" s="33" t="s">
        <v>33</v>
      </c>
      <c r="RW6" s="13" t="s">
        <v>19</v>
      </c>
      <c r="RX6" s="14" t="s">
        <v>8</v>
      </c>
      <c r="RZ6" s="11" t="s">
        <v>0</v>
      </c>
      <c r="SA6" s="12" t="s">
        <v>18</v>
      </c>
      <c r="SB6" s="13" t="s">
        <v>2</v>
      </c>
      <c r="SC6" s="33" t="s">
        <v>33</v>
      </c>
      <c r="SD6" s="13" t="s">
        <v>19</v>
      </c>
      <c r="SE6" s="14" t="s">
        <v>8</v>
      </c>
      <c r="SG6" s="11" t="s">
        <v>0</v>
      </c>
      <c r="SH6" s="12" t="s">
        <v>18</v>
      </c>
      <c r="SI6" s="13" t="s">
        <v>2</v>
      </c>
      <c r="SJ6" s="33" t="s">
        <v>33</v>
      </c>
      <c r="SK6" s="13" t="s">
        <v>19</v>
      </c>
      <c r="SL6" s="14" t="s">
        <v>8</v>
      </c>
      <c r="SN6" s="11" t="s">
        <v>0</v>
      </c>
      <c r="SO6" s="12" t="s">
        <v>18</v>
      </c>
      <c r="SP6" s="13" t="s">
        <v>2</v>
      </c>
      <c r="SQ6" s="31" t="s">
        <v>33</v>
      </c>
      <c r="SR6" s="13" t="s">
        <v>19</v>
      </c>
      <c r="SS6" s="14" t="s">
        <v>8</v>
      </c>
      <c r="SU6" s="762" t="s">
        <v>0</v>
      </c>
      <c r="SV6" s="12" t="s">
        <v>18</v>
      </c>
      <c r="SW6" s="13" t="s">
        <v>2</v>
      </c>
      <c r="SX6" s="33" t="s">
        <v>33</v>
      </c>
      <c r="SY6" s="13" t="s">
        <v>19</v>
      </c>
      <c r="SZ6" s="14" t="s">
        <v>8</v>
      </c>
      <c r="TB6" s="11" t="s">
        <v>0</v>
      </c>
      <c r="TC6" s="12" t="s">
        <v>18</v>
      </c>
      <c r="TD6" s="13" t="s">
        <v>2</v>
      </c>
      <c r="TE6" s="31" t="s">
        <v>33</v>
      </c>
      <c r="TF6" s="13" t="s">
        <v>19</v>
      </c>
      <c r="TG6" s="14" t="s">
        <v>8</v>
      </c>
      <c r="TI6" s="11" t="s">
        <v>0</v>
      </c>
      <c r="TJ6" s="12" t="s">
        <v>18</v>
      </c>
      <c r="TK6" s="13" t="s">
        <v>2</v>
      </c>
      <c r="TL6" s="31" t="s">
        <v>33</v>
      </c>
      <c r="TM6" s="13" t="s">
        <v>19</v>
      </c>
      <c r="TN6" s="14" t="s">
        <v>8</v>
      </c>
      <c r="TP6" s="667" t="s">
        <v>0</v>
      </c>
      <c r="TQ6" s="12" t="s">
        <v>18</v>
      </c>
      <c r="TR6" s="13" t="s">
        <v>2</v>
      </c>
      <c r="TS6" s="31" t="s">
        <v>33</v>
      </c>
      <c r="TT6" s="13" t="s">
        <v>19</v>
      </c>
      <c r="TU6" s="14" t="s">
        <v>8</v>
      </c>
      <c r="TW6" s="667" t="s">
        <v>0</v>
      </c>
      <c r="TX6" s="12" t="s">
        <v>18</v>
      </c>
      <c r="TY6" s="13" t="s">
        <v>2</v>
      </c>
      <c r="TZ6" s="33" t="s">
        <v>33</v>
      </c>
      <c r="UA6" s="13" t="s">
        <v>19</v>
      </c>
      <c r="UB6" s="14" t="s">
        <v>8</v>
      </c>
      <c r="UD6" s="667" t="s">
        <v>0</v>
      </c>
      <c r="UE6" s="12" t="s">
        <v>18</v>
      </c>
      <c r="UF6" s="13" t="s">
        <v>2</v>
      </c>
      <c r="UG6" s="33" t="s">
        <v>33</v>
      </c>
      <c r="UH6" s="13" t="s">
        <v>19</v>
      </c>
      <c r="UI6" s="14" t="s">
        <v>8</v>
      </c>
      <c r="UK6" s="667" t="s">
        <v>0</v>
      </c>
      <c r="UL6" s="12" t="s">
        <v>18</v>
      </c>
      <c r="UM6" s="13" t="s">
        <v>2</v>
      </c>
      <c r="UN6" s="33" t="s">
        <v>33</v>
      </c>
      <c r="UO6" s="13" t="s">
        <v>19</v>
      </c>
      <c r="UP6" s="14" t="s">
        <v>8</v>
      </c>
      <c r="UR6" s="667" t="s">
        <v>0</v>
      </c>
      <c r="US6" s="12" t="s">
        <v>18</v>
      </c>
      <c r="UT6" s="13" t="s">
        <v>2</v>
      </c>
      <c r="UU6" s="33" t="s">
        <v>33</v>
      </c>
      <c r="UV6" s="13" t="s">
        <v>19</v>
      </c>
      <c r="UW6" s="14" t="s">
        <v>8</v>
      </c>
      <c r="UY6" s="11" t="s">
        <v>0</v>
      </c>
      <c r="UZ6" s="12" t="s">
        <v>18</v>
      </c>
      <c r="VA6" s="13" t="s">
        <v>2</v>
      </c>
      <c r="VB6" s="33" t="s">
        <v>33</v>
      </c>
      <c r="VC6" s="13" t="s">
        <v>19</v>
      </c>
      <c r="VD6" s="14" t="s">
        <v>8</v>
      </c>
      <c r="VF6" s="11" t="s">
        <v>0</v>
      </c>
      <c r="VG6" s="12" t="s">
        <v>18</v>
      </c>
      <c r="VH6" s="13" t="s">
        <v>2</v>
      </c>
      <c r="VI6" s="33" t="s">
        <v>33</v>
      </c>
      <c r="VJ6" s="13" t="s">
        <v>19</v>
      </c>
      <c r="VK6" s="14" t="s">
        <v>8</v>
      </c>
      <c r="VM6" s="11" t="s">
        <v>0</v>
      </c>
      <c r="VN6" s="12" t="s">
        <v>18</v>
      </c>
      <c r="VO6" s="13" t="s">
        <v>2</v>
      </c>
      <c r="VP6" s="33" t="s">
        <v>33</v>
      </c>
      <c r="VQ6" s="13" t="s">
        <v>19</v>
      </c>
      <c r="VR6" s="14" t="s">
        <v>8</v>
      </c>
      <c r="VT6" s="667" t="s">
        <v>0</v>
      </c>
      <c r="VU6" s="12" t="s">
        <v>18</v>
      </c>
      <c r="VV6" s="13" t="s">
        <v>2</v>
      </c>
      <c r="VW6" s="33" t="s">
        <v>33</v>
      </c>
      <c r="VX6" s="13" t="s">
        <v>19</v>
      </c>
      <c r="VY6" s="14" t="s">
        <v>8</v>
      </c>
      <c r="WA6" s="11" t="s">
        <v>0</v>
      </c>
      <c r="WB6" s="12" t="s">
        <v>18</v>
      </c>
      <c r="WC6" s="13" t="s">
        <v>2</v>
      </c>
      <c r="WD6" s="33" t="s">
        <v>33</v>
      </c>
      <c r="WE6" s="13" t="s">
        <v>19</v>
      </c>
      <c r="WF6" s="14" t="s">
        <v>8</v>
      </c>
      <c r="WH6" s="11" t="s">
        <v>0</v>
      </c>
      <c r="WI6" s="12" t="s">
        <v>18</v>
      </c>
      <c r="WJ6" s="13" t="s">
        <v>2</v>
      </c>
      <c r="WK6" s="33" t="s">
        <v>33</v>
      </c>
      <c r="WL6" s="13" t="s">
        <v>19</v>
      </c>
      <c r="WM6" s="14" t="s">
        <v>8</v>
      </c>
      <c r="WO6" s="11" t="s">
        <v>0</v>
      </c>
      <c r="WP6" s="12" t="s">
        <v>18</v>
      </c>
      <c r="WQ6" s="13" t="s">
        <v>2</v>
      </c>
      <c r="WR6" s="33" t="s">
        <v>33</v>
      </c>
      <c r="WS6" s="13" t="s">
        <v>19</v>
      </c>
      <c r="WT6" s="14" t="s">
        <v>8</v>
      </c>
      <c r="WV6" s="11" t="s">
        <v>0</v>
      </c>
      <c r="WW6" s="12" t="s">
        <v>18</v>
      </c>
      <c r="WX6" s="13" t="s">
        <v>2</v>
      </c>
      <c r="WY6" s="33" t="s">
        <v>33</v>
      </c>
      <c r="WZ6" s="13" t="s">
        <v>19</v>
      </c>
      <c r="XA6" s="14" t="s">
        <v>8</v>
      </c>
      <c r="XC6" s="11" t="s">
        <v>0</v>
      </c>
      <c r="XD6" s="12" t="s">
        <v>18</v>
      </c>
      <c r="XE6" s="13" t="s">
        <v>2</v>
      </c>
      <c r="XF6" s="33" t="s">
        <v>33</v>
      </c>
      <c r="XG6" s="13" t="s">
        <v>19</v>
      </c>
      <c r="XH6" s="14" t="s">
        <v>8</v>
      </c>
      <c r="XJ6" s="11" t="s">
        <v>0</v>
      </c>
      <c r="XK6" s="12" t="s">
        <v>18</v>
      </c>
      <c r="XL6" s="13" t="s">
        <v>2</v>
      </c>
      <c r="XM6" s="33" t="s">
        <v>33</v>
      </c>
      <c r="XN6" s="13" t="s">
        <v>19</v>
      </c>
      <c r="XO6" s="14" t="s">
        <v>8</v>
      </c>
      <c r="XQ6" s="11" t="s">
        <v>0</v>
      </c>
      <c r="XR6" s="12" t="s">
        <v>18</v>
      </c>
      <c r="XS6" s="13" t="s">
        <v>2</v>
      </c>
      <c r="XT6" s="33" t="s">
        <v>33</v>
      </c>
      <c r="XU6" s="13" t="s">
        <v>19</v>
      </c>
      <c r="XV6" s="14" t="s">
        <v>8</v>
      </c>
      <c r="XX6" s="11" t="s">
        <v>0</v>
      </c>
      <c r="XY6" s="12" t="s">
        <v>18</v>
      </c>
      <c r="XZ6" s="13" t="s">
        <v>2</v>
      </c>
      <c r="YA6" s="33" t="s">
        <v>33</v>
      </c>
      <c r="YB6" s="13" t="s">
        <v>19</v>
      </c>
      <c r="YC6" s="14" t="s">
        <v>8</v>
      </c>
      <c r="YE6" s="11" t="s">
        <v>0</v>
      </c>
      <c r="YF6" s="12" t="s">
        <v>18</v>
      </c>
      <c r="YG6" s="13" t="s">
        <v>2</v>
      </c>
      <c r="YH6" s="33" t="s">
        <v>33</v>
      </c>
      <c r="YI6" s="13" t="s">
        <v>19</v>
      </c>
      <c r="YJ6" s="14" t="s">
        <v>8</v>
      </c>
      <c r="YL6" s="11" t="s">
        <v>0</v>
      </c>
      <c r="YM6" s="12" t="s">
        <v>18</v>
      </c>
      <c r="YN6" s="13" t="s">
        <v>2</v>
      </c>
      <c r="YO6" s="33" t="s">
        <v>33</v>
      </c>
      <c r="YP6" s="13" t="s">
        <v>19</v>
      </c>
      <c r="YQ6" s="14" t="s">
        <v>8</v>
      </c>
      <c r="YS6" s="11" t="s">
        <v>0</v>
      </c>
      <c r="YT6" s="12" t="s">
        <v>18</v>
      </c>
      <c r="YU6" s="13" t="s">
        <v>2</v>
      </c>
      <c r="YV6" s="33" t="s">
        <v>33</v>
      </c>
      <c r="YW6" s="13" t="s">
        <v>19</v>
      </c>
      <c r="YX6" s="14" t="s">
        <v>8</v>
      </c>
      <c r="YZ6" s="11" t="s">
        <v>0</v>
      </c>
      <c r="ZA6" s="12" t="s">
        <v>18</v>
      </c>
      <c r="ZB6" s="13" t="s">
        <v>2</v>
      </c>
      <c r="ZC6" s="33" t="s">
        <v>33</v>
      </c>
      <c r="ZD6" s="13" t="s">
        <v>19</v>
      </c>
      <c r="ZE6" s="14" t="s">
        <v>8</v>
      </c>
      <c r="ZG6" s="11" t="s">
        <v>0</v>
      </c>
      <c r="ZH6" s="12" t="s">
        <v>18</v>
      </c>
      <c r="ZI6" s="429" t="s">
        <v>2</v>
      </c>
      <c r="ZJ6" s="33" t="s">
        <v>33</v>
      </c>
      <c r="ZK6" s="13" t="s">
        <v>19</v>
      </c>
      <c r="ZL6" s="14" t="s">
        <v>8</v>
      </c>
      <c r="ZN6" s="11" t="s">
        <v>0</v>
      </c>
      <c r="ZO6" s="12" t="s">
        <v>18</v>
      </c>
      <c r="ZP6" s="429" t="s">
        <v>2</v>
      </c>
      <c r="ZQ6" s="33" t="s">
        <v>33</v>
      </c>
      <c r="ZR6" s="13" t="s">
        <v>19</v>
      </c>
      <c r="ZS6" s="14" t="s">
        <v>8</v>
      </c>
      <c r="ZU6" s="11" t="s">
        <v>0</v>
      </c>
      <c r="ZV6" s="12" t="s">
        <v>18</v>
      </c>
      <c r="ZW6" s="429" t="s">
        <v>2</v>
      </c>
      <c r="ZX6" s="33" t="s">
        <v>33</v>
      </c>
      <c r="ZY6" s="13" t="s">
        <v>19</v>
      </c>
      <c r="ZZ6" s="14" t="s">
        <v>8</v>
      </c>
      <c r="AAB6" s="11" t="s">
        <v>0</v>
      </c>
      <c r="AAC6" s="12" t="s">
        <v>18</v>
      </c>
      <c r="AAD6" s="13" t="s">
        <v>2</v>
      </c>
      <c r="AAE6" s="33" t="s">
        <v>33</v>
      </c>
      <c r="AAF6" s="13" t="s">
        <v>19</v>
      </c>
      <c r="AAG6" s="14" t="s">
        <v>8</v>
      </c>
      <c r="AAI6" s="667" t="s">
        <v>0</v>
      </c>
      <c r="AAJ6" s="12" t="s">
        <v>18</v>
      </c>
      <c r="AAK6" s="13" t="s">
        <v>2</v>
      </c>
      <c r="AAL6" s="33" t="s">
        <v>33</v>
      </c>
      <c r="AAM6" s="13" t="s">
        <v>19</v>
      </c>
      <c r="AAN6" s="14" t="s">
        <v>8</v>
      </c>
      <c r="AAP6" s="667" t="s">
        <v>0</v>
      </c>
      <c r="AAQ6" s="12" t="s">
        <v>18</v>
      </c>
      <c r="AAR6" s="13" t="s">
        <v>2</v>
      </c>
      <c r="AAS6" s="781" t="s">
        <v>33</v>
      </c>
      <c r="AAT6" s="13" t="s">
        <v>19</v>
      </c>
      <c r="AAU6" s="14" t="s">
        <v>8</v>
      </c>
      <c r="AAW6" s="11" t="s">
        <v>0</v>
      </c>
      <c r="AAX6" s="12" t="s">
        <v>18</v>
      </c>
      <c r="AAY6" s="13" t="s">
        <v>2</v>
      </c>
      <c r="AAZ6" s="33" t="s">
        <v>33</v>
      </c>
      <c r="ABA6" s="13" t="s">
        <v>19</v>
      </c>
      <c r="ABB6" s="14" t="s">
        <v>8</v>
      </c>
      <c r="ABD6" s="11" t="s">
        <v>0</v>
      </c>
      <c r="ABE6" s="12" t="s">
        <v>18</v>
      </c>
      <c r="ABF6" s="13" t="s">
        <v>2</v>
      </c>
      <c r="ABG6" s="31" t="s">
        <v>33</v>
      </c>
      <c r="ABH6" s="13" t="s">
        <v>19</v>
      </c>
      <c r="ABI6" s="14" t="s">
        <v>8</v>
      </c>
      <c r="ABK6" s="11" t="s">
        <v>0</v>
      </c>
      <c r="ABL6" s="12" t="s">
        <v>18</v>
      </c>
      <c r="ABM6" s="13" t="s">
        <v>2</v>
      </c>
      <c r="ABN6" s="33" t="s">
        <v>33</v>
      </c>
      <c r="ABO6" s="13" t="s">
        <v>19</v>
      </c>
      <c r="ABP6" s="14" t="s">
        <v>8</v>
      </c>
      <c r="ABR6" s="665" t="s">
        <v>0</v>
      </c>
      <c r="ABS6" s="12" t="s">
        <v>18</v>
      </c>
      <c r="ABT6" s="13" t="s">
        <v>2</v>
      </c>
      <c r="ABU6" s="574" t="s">
        <v>33</v>
      </c>
      <c r="ABV6" s="13" t="s">
        <v>19</v>
      </c>
      <c r="ABW6" s="14" t="s">
        <v>8</v>
      </c>
      <c r="ABY6" s="665" t="s">
        <v>0</v>
      </c>
      <c r="ABZ6" s="12" t="s">
        <v>18</v>
      </c>
      <c r="ACA6" s="13" t="s">
        <v>2</v>
      </c>
      <c r="ACB6" s="781" t="s">
        <v>33</v>
      </c>
      <c r="ACC6" s="13" t="s">
        <v>19</v>
      </c>
      <c r="ACD6" s="14" t="s">
        <v>8</v>
      </c>
      <c r="ACF6" s="11" t="s">
        <v>0</v>
      </c>
      <c r="ACG6" s="12" t="s">
        <v>18</v>
      </c>
      <c r="ACH6" s="13" t="s">
        <v>2</v>
      </c>
      <c r="ACI6" s="33" t="s">
        <v>33</v>
      </c>
      <c r="ACJ6" s="13" t="s">
        <v>19</v>
      </c>
      <c r="ACK6" s="14" t="s">
        <v>8</v>
      </c>
      <c r="ACM6" s="667" t="s">
        <v>0</v>
      </c>
      <c r="ACN6" s="12" t="s">
        <v>18</v>
      </c>
      <c r="ACO6" s="13" t="s">
        <v>2</v>
      </c>
      <c r="ACP6" s="574" t="s">
        <v>33</v>
      </c>
      <c r="ACQ6" s="13" t="s">
        <v>19</v>
      </c>
      <c r="ACR6" s="14" t="s">
        <v>8</v>
      </c>
      <c r="ACT6" s="667" t="s">
        <v>0</v>
      </c>
      <c r="ACU6" s="12" t="s">
        <v>18</v>
      </c>
      <c r="ACV6" s="13" t="s">
        <v>2</v>
      </c>
      <c r="ACW6" s="781" t="s">
        <v>33</v>
      </c>
      <c r="ACX6" s="13" t="s">
        <v>19</v>
      </c>
      <c r="ACY6" s="14" t="s">
        <v>8</v>
      </c>
      <c r="ADA6" s="11" t="s">
        <v>0</v>
      </c>
      <c r="ADB6" s="12" t="s">
        <v>18</v>
      </c>
      <c r="ADC6" s="13" t="s">
        <v>2</v>
      </c>
      <c r="ADD6" s="33" t="s">
        <v>33</v>
      </c>
      <c r="ADE6" s="13" t="s">
        <v>19</v>
      </c>
      <c r="ADF6" s="14" t="s">
        <v>8</v>
      </c>
      <c r="ADH6" s="665" t="s">
        <v>0</v>
      </c>
      <c r="ADI6" s="12" t="s">
        <v>18</v>
      </c>
      <c r="ADJ6" s="13" t="s">
        <v>2</v>
      </c>
      <c r="ADK6" s="574" t="s">
        <v>33</v>
      </c>
      <c r="ADL6" s="13" t="s">
        <v>19</v>
      </c>
      <c r="ADM6" s="14" t="s">
        <v>8</v>
      </c>
      <c r="ADO6" s="779" t="s">
        <v>0</v>
      </c>
      <c r="ADP6" s="12" t="s">
        <v>18</v>
      </c>
      <c r="ADQ6" s="13" t="s">
        <v>2</v>
      </c>
      <c r="ADR6" s="33" t="s">
        <v>33</v>
      </c>
      <c r="ADS6" s="13" t="s">
        <v>19</v>
      </c>
      <c r="ADT6" s="14" t="s">
        <v>8</v>
      </c>
      <c r="ADV6" s="109" t="s">
        <v>0</v>
      </c>
      <c r="ADW6" s="12" t="s">
        <v>18</v>
      </c>
      <c r="ADX6" s="13" t="s">
        <v>2</v>
      </c>
      <c r="ADY6" s="33" t="s">
        <v>33</v>
      </c>
      <c r="ADZ6" s="13" t="s">
        <v>19</v>
      </c>
      <c r="AEA6" s="14" t="s">
        <v>8</v>
      </c>
      <c r="AEC6" s="779" t="s">
        <v>0</v>
      </c>
      <c r="AED6" s="12" t="s">
        <v>18</v>
      </c>
      <c r="AEE6" s="13" t="s">
        <v>2</v>
      </c>
      <c r="AEF6" s="574" t="s">
        <v>33</v>
      </c>
      <c r="AEG6" s="13" t="s">
        <v>19</v>
      </c>
      <c r="AEH6" s="14" t="s">
        <v>8</v>
      </c>
      <c r="AEJ6" s="11" t="s">
        <v>0</v>
      </c>
      <c r="AEK6" s="12" t="s">
        <v>18</v>
      </c>
      <c r="AEL6" s="13" t="s">
        <v>2</v>
      </c>
      <c r="AEM6" s="33" t="s">
        <v>33</v>
      </c>
      <c r="AEN6" s="13" t="s">
        <v>19</v>
      </c>
      <c r="AEO6" s="14" t="s">
        <v>8</v>
      </c>
      <c r="AEQ6" s="11" t="s">
        <v>0</v>
      </c>
      <c r="AER6" s="12" t="s">
        <v>18</v>
      </c>
      <c r="AES6" s="13" t="s">
        <v>2</v>
      </c>
      <c r="AET6" s="33" t="s">
        <v>33</v>
      </c>
      <c r="AEU6" s="13" t="s">
        <v>19</v>
      </c>
      <c r="AEV6" s="14" t="s">
        <v>8</v>
      </c>
      <c r="AEX6" s="667" t="s">
        <v>0</v>
      </c>
      <c r="AEY6" s="12" t="s">
        <v>18</v>
      </c>
      <c r="AEZ6" s="13" t="s">
        <v>2</v>
      </c>
      <c r="AFA6" s="33" t="s">
        <v>33</v>
      </c>
      <c r="AFB6" s="13" t="s">
        <v>19</v>
      </c>
      <c r="AFC6" s="14" t="s">
        <v>8</v>
      </c>
      <c r="AFE6" s="667" t="s">
        <v>0</v>
      </c>
      <c r="AFF6" s="12" t="s">
        <v>18</v>
      </c>
      <c r="AFG6" s="13" t="s">
        <v>2</v>
      </c>
      <c r="AFH6" s="33" t="s">
        <v>33</v>
      </c>
      <c r="AFI6" s="13" t="s">
        <v>19</v>
      </c>
      <c r="AFJ6" s="14" t="s">
        <v>8</v>
      </c>
      <c r="AFL6" s="11" t="s">
        <v>0</v>
      </c>
      <c r="AFM6" s="12" t="s">
        <v>18</v>
      </c>
      <c r="AFN6" s="13" t="s">
        <v>2</v>
      </c>
      <c r="AFO6" s="33" t="s">
        <v>33</v>
      </c>
      <c r="AFP6" s="13" t="s">
        <v>19</v>
      </c>
      <c r="AFQ6" s="14" t="s">
        <v>8</v>
      </c>
      <c r="AFS6" s="11" t="s">
        <v>0</v>
      </c>
      <c r="AFT6" s="12" t="s">
        <v>18</v>
      </c>
      <c r="AFU6" s="13" t="s">
        <v>2</v>
      </c>
      <c r="AFV6" s="33" t="s">
        <v>33</v>
      </c>
      <c r="AFW6" s="13" t="s">
        <v>19</v>
      </c>
      <c r="AFX6" s="14" t="s">
        <v>8</v>
      </c>
      <c r="AFZ6" s="11" t="s">
        <v>0</v>
      </c>
      <c r="AGA6" s="12" t="s">
        <v>18</v>
      </c>
      <c r="AGB6" s="13" t="s">
        <v>2</v>
      </c>
      <c r="AGC6" s="33" t="s">
        <v>33</v>
      </c>
      <c r="AGD6" s="13" t="s">
        <v>19</v>
      </c>
      <c r="AGE6" s="14" t="s">
        <v>8</v>
      </c>
      <c r="AGG6" s="11" t="s">
        <v>0</v>
      </c>
      <c r="AGH6" s="12" t="s">
        <v>18</v>
      </c>
      <c r="AGI6" s="13" t="s">
        <v>2</v>
      </c>
      <c r="AGJ6" s="33" t="s">
        <v>33</v>
      </c>
      <c r="AGK6" s="13" t="s">
        <v>19</v>
      </c>
      <c r="AGL6" s="14" t="s">
        <v>8</v>
      </c>
      <c r="AGN6" s="11" t="s">
        <v>0</v>
      </c>
      <c r="AGO6" s="12" t="s">
        <v>18</v>
      </c>
      <c r="AGP6" s="13" t="s">
        <v>2</v>
      </c>
      <c r="AGQ6" s="33" t="s">
        <v>33</v>
      </c>
      <c r="AGR6" s="13" t="s">
        <v>19</v>
      </c>
      <c r="AGS6" s="14" t="s">
        <v>8</v>
      </c>
      <c r="AGU6" s="11" t="s">
        <v>0</v>
      </c>
      <c r="AGV6" s="12" t="s">
        <v>18</v>
      </c>
      <c r="AGW6" s="13" t="s">
        <v>2</v>
      </c>
      <c r="AGX6" s="33" t="s">
        <v>33</v>
      </c>
      <c r="AGY6" s="13" t="s">
        <v>19</v>
      </c>
      <c r="AGZ6" s="14" t="s">
        <v>8</v>
      </c>
      <c r="AHB6" s="11" t="s">
        <v>0</v>
      </c>
      <c r="AHC6" s="12" t="s">
        <v>18</v>
      </c>
      <c r="AHD6" s="13" t="s">
        <v>2</v>
      </c>
      <c r="AHE6" s="33" t="s">
        <v>33</v>
      </c>
      <c r="AHF6" s="13" t="s">
        <v>19</v>
      </c>
      <c r="AHG6" s="14" t="s">
        <v>8</v>
      </c>
      <c r="AHI6" s="11" t="s">
        <v>0</v>
      </c>
      <c r="AHJ6" s="12" t="s">
        <v>18</v>
      </c>
      <c r="AHK6" s="13" t="s">
        <v>2</v>
      </c>
      <c r="AHL6" s="33" t="s">
        <v>33</v>
      </c>
      <c r="AHM6" s="13" t="s">
        <v>19</v>
      </c>
      <c r="AHN6" s="14" t="s">
        <v>8</v>
      </c>
      <c r="AHP6" s="667" t="s">
        <v>0</v>
      </c>
      <c r="AHQ6" s="12" t="s">
        <v>18</v>
      </c>
      <c r="AHR6" s="13" t="s">
        <v>2</v>
      </c>
      <c r="AHS6" s="33" t="s">
        <v>33</v>
      </c>
      <c r="AHT6" s="13" t="s">
        <v>19</v>
      </c>
      <c r="AHU6" s="14" t="s">
        <v>8</v>
      </c>
      <c r="AHW6" s="665" t="s">
        <v>0</v>
      </c>
      <c r="AHX6" s="12" t="s">
        <v>18</v>
      </c>
      <c r="AHY6" s="13" t="s">
        <v>2</v>
      </c>
      <c r="AHZ6" s="31" t="s">
        <v>33</v>
      </c>
      <c r="AIA6" s="13" t="s">
        <v>19</v>
      </c>
      <c r="AIB6" s="14" t="s">
        <v>8</v>
      </c>
      <c r="AID6" s="667" t="s">
        <v>0</v>
      </c>
      <c r="AIE6" s="12" t="s">
        <v>18</v>
      </c>
      <c r="AIF6" s="13" t="s">
        <v>2</v>
      </c>
      <c r="AIG6" s="33" t="s">
        <v>33</v>
      </c>
      <c r="AIH6" s="13" t="s">
        <v>19</v>
      </c>
      <c r="AII6" s="14" t="s">
        <v>8</v>
      </c>
      <c r="AIK6" s="11" t="s">
        <v>0</v>
      </c>
      <c r="AIL6" s="12" t="s">
        <v>18</v>
      </c>
      <c r="AIM6" s="13" t="s">
        <v>2</v>
      </c>
      <c r="AIN6" s="33" t="s">
        <v>33</v>
      </c>
      <c r="AIO6" s="13" t="s">
        <v>19</v>
      </c>
      <c r="AIP6" s="14" t="s">
        <v>8</v>
      </c>
      <c r="AIR6" s="11" t="s">
        <v>0</v>
      </c>
      <c r="AIS6" s="12" t="s">
        <v>18</v>
      </c>
      <c r="AIT6" s="13" t="s">
        <v>2</v>
      </c>
      <c r="AIU6" s="33" t="s">
        <v>33</v>
      </c>
      <c r="AIV6" s="13" t="s">
        <v>19</v>
      </c>
      <c r="AIW6" s="14" t="s">
        <v>8</v>
      </c>
      <c r="AIY6" s="11" t="s">
        <v>0</v>
      </c>
      <c r="AIZ6" s="12" t="s">
        <v>18</v>
      </c>
      <c r="AJA6" s="13" t="s">
        <v>2</v>
      </c>
      <c r="AJB6" s="33" t="s">
        <v>33</v>
      </c>
      <c r="AJC6" s="13" t="s">
        <v>19</v>
      </c>
      <c r="AJD6" s="14" t="s">
        <v>8</v>
      </c>
      <c r="AJF6" s="11" t="s">
        <v>0</v>
      </c>
      <c r="AJG6" s="12" t="s">
        <v>18</v>
      </c>
      <c r="AJH6" s="13" t="s">
        <v>2</v>
      </c>
      <c r="AJI6" s="33" t="s">
        <v>33</v>
      </c>
      <c r="AJJ6" s="13" t="s">
        <v>19</v>
      </c>
      <c r="AJK6" s="14" t="s">
        <v>8</v>
      </c>
      <c r="AJM6" s="11" t="s">
        <v>0</v>
      </c>
      <c r="AJN6" s="12" t="s">
        <v>18</v>
      </c>
      <c r="AJO6" s="13" t="s">
        <v>2</v>
      </c>
      <c r="AJP6" s="33" t="s">
        <v>33</v>
      </c>
      <c r="AJQ6" s="13" t="s">
        <v>19</v>
      </c>
      <c r="AJR6" s="14" t="s">
        <v>8</v>
      </c>
      <c r="AJT6" s="11" t="s">
        <v>0</v>
      </c>
      <c r="AJU6" s="12" t="s">
        <v>18</v>
      </c>
      <c r="AJV6" s="13" t="s">
        <v>2</v>
      </c>
      <c r="AJW6" s="33" t="s">
        <v>33</v>
      </c>
      <c r="AJX6" s="13" t="s">
        <v>19</v>
      </c>
      <c r="AJY6" s="14" t="s">
        <v>8</v>
      </c>
      <c r="AKA6" s="11" t="s">
        <v>0</v>
      </c>
      <c r="AKB6" s="12" t="s">
        <v>18</v>
      </c>
      <c r="AKC6" s="13" t="s">
        <v>2</v>
      </c>
      <c r="AKD6" s="33" t="s">
        <v>33</v>
      </c>
      <c r="AKE6" s="13" t="s">
        <v>19</v>
      </c>
      <c r="AKF6" s="14" t="s">
        <v>8</v>
      </c>
      <c r="AKH6" s="11" t="s">
        <v>0</v>
      </c>
      <c r="AKI6" s="12" t="s">
        <v>18</v>
      </c>
      <c r="AKJ6" s="13" t="s">
        <v>2</v>
      </c>
      <c r="AKK6" s="33" t="s">
        <v>33</v>
      </c>
      <c r="AKL6" s="13" t="s">
        <v>19</v>
      </c>
      <c r="AKM6" s="14" t="s">
        <v>8</v>
      </c>
      <c r="AKO6" s="11" t="s">
        <v>0</v>
      </c>
      <c r="AKP6" s="12" t="s">
        <v>18</v>
      </c>
      <c r="AKQ6" s="13" t="s">
        <v>2</v>
      </c>
      <c r="AKR6" s="33" t="s">
        <v>33</v>
      </c>
      <c r="AKS6" s="13" t="s">
        <v>19</v>
      </c>
      <c r="AKT6" s="14" t="s">
        <v>8</v>
      </c>
      <c r="AKV6" s="11" t="s">
        <v>0</v>
      </c>
      <c r="AKW6" s="12" t="s">
        <v>18</v>
      </c>
      <c r="AKX6" s="13" t="s">
        <v>2</v>
      </c>
      <c r="AKY6" s="33" t="s">
        <v>33</v>
      </c>
      <c r="AKZ6" s="13" t="s">
        <v>19</v>
      </c>
      <c r="ALA6" s="14" t="s">
        <v>8</v>
      </c>
      <c r="ALC6" s="11" t="s">
        <v>0</v>
      </c>
      <c r="ALD6" s="12" t="s">
        <v>18</v>
      </c>
      <c r="ALE6" s="13" t="s">
        <v>2</v>
      </c>
      <c r="ALF6" s="33" t="s">
        <v>33</v>
      </c>
      <c r="ALG6" s="13" t="s">
        <v>19</v>
      </c>
      <c r="ALH6" s="14" t="s">
        <v>8</v>
      </c>
      <c r="ALJ6" s="667" t="s">
        <v>0</v>
      </c>
      <c r="ALK6" s="12" t="s">
        <v>18</v>
      </c>
      <c r="ALL6" s="13" t="s">
        <v>2</v>
      </c>
      <c r="ALM6" s="574" t="s">
        <v>33</v>
      </c>
      <c r="ALN6" s="13" t="s">
        <v>19</v>
      </c>
      <c r="ALO6" s="14" t="s">
        <v>8</v>
      </c>
      <c r="ALQ6" s="11" t="s">
        <v>0</v>
      </c>
      <c r="ALR6" s="12" t="s">
        <v>18</v>
      </c>
      <c r="ALS6" s="13" t="s">
        <v>2</v>
      </c>
      <c r="ALT6" s="33" t="s">
        <v>33</v>
      </c>
      <c r="ALU6" s="13" t="s">
        <v>19</v>
      </c>
      <c r="ALV6" s="14" t="s">
        <v>8</v>
      </c>
      <c r="ALX6" s="11" t="s">
        <v>0</v>
      </c>
      <c r="ALY6" s="12" t="s">
        <v>18</v>
      </c>
      <c r="ALZ6" s="13" t="s">
        <v>2</v>
      </c>
      <c r="AMA6" s="31" t="s">
        <v>33</v>
      </c>
      <c r="AMB6" s="13" t="s">
        <v>19</v>
      </c>
      <c r="AMC6" s="14" t="s">
        <v>8</v>
      </c>
      <c r="AME6" s="667" t="s">
        <v>0</v>
      </c>
      <c r="AMF6" s="12" t="s">
        <v>18</v>
      </c>
      <c r="AMG6" s="13" t="s">
        <v>2</v>
      </c>
      <c r="AMH6" s="781" t="s">
        <v>33</v>
      </c>
      <c r="AMI6" s="13" t="s">
        <v>19</v>
      </c>
      <c r="AMJ6" s="14" t="s">
        <v>8</v>
      </c>
      <c r="AML6" s="665" t="s">
        <v>0</v>
      </c>
      <c r="AMM6" s="12" t="s">
        <v>18</v>
      </c>
      <c r="AMN6" s="13" t="s">
        <v>2</v>
      </c>
      <c r="AMO6" s="574" t="s">
        <v>33</v>
      </c>
      <c r="AMP6" s="13" t="s">
        <v>19</v>
      </c>
      <c r="AMQ6" s="14" t="s">
        <v>8</v>
      </c>
      <c r="AMS6" s="11" t="s">
        <v>0</v>
      </c>
      <c r="AMT6" s="12" t="s">
        <v>18</v>
      </c>
      <c r="AMU6" s="13" t="s">
        <v>2</v>
      </c>
      <c r="AMV6" s="33" t="s">
        <v>33</v>
      </c>
      <c r="AMW6" s="13" t="s">
        <v>19</v>
      </c>
      <c r="AMX6" s="14" t="s">
        <v>8</v>
      </c>
      <c r="AMZ6" s="11" t="s">
        <v>0</v>
      </c>
      <c r="ANA6" s="12" t="s">
        <v>18</v>
      </c>
      <c r="ANB6" s="13" t="s">
        <v>2</v>
      </c>
      <c r="ANC6" s="33" t="s">
        <v>33</v>
      </c>
      <c r="AND6" s="13" t="s">
        <v>19</v>
      </c>
      <c r="ANE6" s="14" t="s">
        <v>8</v>
      </c>
      <c r="ANG6" s="11" t="s">
        <v>0</v>
      </c>
      <c r="ANH6" s="12" t="s">
        <v>18</v>
      </c>
      <c r="ANI6" s="13" t="s">
        <v>2</v>
      </c>
      <c r="ANJ6" s="33" t="s">
        <v>33</v>
      </c>
      <c r="ANK6" s="13" t="s">
        <v>19</v>
      </c>
      <c r="ANL6" s="14" t="s">
        <v>8</v>
      </c>
      <c r="ANN6" s="665" t="s">
        <v>0</v>
      </c>
      <c r="ANO6" s="12" t="s">
        <v>18</v>
      </c>
      <c r="ANP6" s="13" t="s">
        <v>2</v>
      </c>
      <c r="ANQ6" s="574" t="s">
        <v>33</v>
      </c>
      <c r="ANR6" s="13" t="s">
        <v>19</v>
      </c>
      <c r="ANS6" s="14" t="s">
        <v>8</v>
      </c>
      <c r="ANU6" s="11" t="s">
        <v>0</v>
      </c>
      <c r="ANV6" s="12" t="s">
        <v>18</v>
      </c>
      <c r="ANW6" s="13" t="s">
        <v>2</v>
      </c>
      <c r="ANX6" s="33" t="s">
        <v>33</v>
      </c>
      <c r="ANY6" s="13" t="s">
        <v>19</v>
      </c>
      <c r="ANZ6" s="14" t="s">
        <v>8</v>
      </c>
      <c r="AOB6" s="667" t="s">
        <v>0</v>
      </c>
      <c r="AOC6" s="12" t="s">
        <v>18</v>
      </c>
      <c r="AOD6" s="13" t="s">
        <v>2</v>
      </c>
      <c r="AOE6" s="33" t="s">
        <v>33</v>
      </c>
      <c r="AOF6" s="13" t="s">
        <v>19</v>
      </c>
      <c r="AOG6" s="14" t="s">
        <v>8</v>
      </c>
      <c r="AOI6" s="665" t="s">
        <v>0</v>
      </c>
      <c r="AOJ6" s="12" t="s">
        <v>18</v>
      </c>
      <c r="AOK6" s="13" t="s">
        <v>2</v>
      </c>
      <c r="AOL6" s="33" t="s">
        <v>33</v>
      </c>
      <c r="AOM6" s="13" t="s">
        <v>19</v>
      </c>
      <c r="AON6" s="14" t="s">
        <v>8</v>
      </c>
      <c r="AOP6" s="665" t="s">
        <v>0</v>
      </c>
      <c r="AOQ6" s="12" t="s">
        <v>18</v>
      </c>
      <c r="AOR6" s="13" t="s">
        <v>2</v>
      </c>
      <c r="AOS6" s="33" t="s">
        <v>33</v>
      </c>
      <c r="AOT6" s="13" t="s">
        <v>19</v>
      </c>
      <c r="AOU6" s="14" t="s">
        <v>8</v>
      </c>
      <c r="AOW6" s="665" t="s">
        <v>0</v>
      </c>
      <c r="AOX6" s="12" t="s">
        <v>18</v>
      </c>
      <c r="AOY6" s="13" t="s">
        <v>2</v>
      </c>
      <c r="AOZ6" s="33" t="s">
        <v>33</v>
      </c>
      <c r="APA6" s="13" t="s">
        <v>19</v>
      </c>
      <c r="APB6" s="14" t="s">
        <v>8</v>
      </c>
      <c r="APD6" s="11" t="s">
        <v>0</v>
      </c>
      <c r="APE6" s="12" t="s">
        <v>18</v>
      </c>
      <c r="APF6" s="13" t="s">
        <v>2</v>
      </c>
      <c r="APG6" s="31" t="s">
        <v>33</v>
      </c>
      <c r="APH6" s="13" t="s">
        <v>19</v>
      </c>
      <c r="API6" s="14" t="s">
        <v>8</v>
      </c>
      <c r="APK6" s="11" t="s">
        <v>0</v>
      </c>
      <c r="APL6" s="12" t="s">
        <v>18</v>
      </c>
      <c r="APM6" s="13" t="s">
        <v>2</v>
      </c>
      <c r="APN6" s="33" t="s">
        <v>33</v>
      </c>
      <c r="APO6" s="13" t="s">
        <v>19</v>
      </c>
      <c r="APP6" s="14" t="s">
        <v>8</v>
      </c>
      <c r="APR6" s="11" t="s">
        <v>0</v>
      </c>
      <c r="APS6" s="12" t="s">
        <v>18</v>
      </c>
      <c r="APT6" s="13" t="s">
        <v>2</v>
      </c>
      <c r="APU6" s="33" t="s">
        <v>33</v>
      </c>
      <c r="APV6" s="13" t="s">
        <v>19</v>
      </c>
      <c r="APW6" s="14" t="s">
        <v>8</v>
      </c>
      <c r="APY6" s="11" t="s">
        <v>0</v>
      </c>
      <c r="APZ6" s="12" t="s">
        <v>18</v>
      </c>
      <c r="AQA6" s="13" t="s">
        <v>2</v>
      </c>
      <c r="AQB6" s="33" t="s">
        <v>33</v>
      </c>
      <c r="AQC6" s="13" t="s">
        <v>19</v>
      </c>
      <c r="AQD6" s="14" t="s">
        <v>8</v>
      </c>
      <c r="AQF6" s="665" t="s">
        <v>0</v>
      </c>
      <c r="AQG6" s="12" t="s">
        <v>18</v>
      </c>
      <c r="AQH6" s="13" t="s">
        <v>2</v>
      </c>
      <c r="AQI6" s="781" t="s">
        <v>33</v>
      </c>
      <c r="AQJ6" s="13" t="s">
        <v>19</v>
      </c>
      <c r="AQK6" s="14" t="s">
        <v>8</v>
      </c>
      <c r="AQM6" s="11" t="s">
        <v>0</v>
      </c>
      <c r="AQN6" s="12" t="s">
        <v>18</v>
      </c>
      <c r="AQO6" s="13" t="s">
        <v>2</v>
      </c>
      <c r="AQP6" s="33" t="s">
        <v>33</v>
      </c>
      <c r="AQQ6" s="13" t="s">
        <v>19</v>
      </c>
      <c r="AQR6" s="14" t="s">
        <v>8</v>
      </c>
      <c r="AQT6" s="667" t="s">
        <v>0</v>
      </c>
      <c r="AQU6" s="12" t="s">
        <v>18</v>
      </c>
      <c r="AQV6" s="13" t="s">
        <v>2</v>
      </c>
      <c r="AQW6" s="574" t="s">
        <v>33</v>
      </c>
      <c r="AQX6" s="13" t="s">
        <v>19</v>
      </c>
      <c r="AQY6" s="14" t="s">
        <v>8</v>
      </c>
      <c r="ARA6" s="667" t="s">
        <v>0</v>
      </c>
      <c r="ARB6" s="12" t="s">
        <v>18</v>
      </c>
      <c r="ARC6" s="13" t="s">
        <v>2</v>
      </c>
      <c r="ARD6" s="781" t="s">
        <v>33</v>
      </c>
      <c r="ARE6" s="13" t="s">
        <v>19</v>
      </c>
      <c r="ARF6" s="14" t="s">
        <v>8</v>
      </c>
      <c r="ARH6" s="667" t="s">
        <v>0</v>
      </c>
      <c r="ARI6" s="12" t="s">
        <v>18</v>
      </c>
      <c r="ARJ6" s="13" t="s">
        <v>2</v>
      </c>
      <c r="ARK6" s="33" t="s">
        <v>33</v>
      </c>
      <c r="ARL6" s="13" t="s">
        <v>19</v>
      </c>
      <c r="ARM6" s="14" t="s">
        <v>8</v>
      </c>
      <c r="ARO6" s="667" t="s">
        <v>0</v>
      </c>
      <c r="ARP6" s="12" t="s">
        <v>18</v>
      </c>
      <c r="ARQ6" s="13" t="s">
        <v>2</v>
      </c>
      <c r="ARR6" s="33" t="s">
        <v>33</v>
      </c>
      <c r="ARS6" s="13" t="s">
        <v>19</v>
      </c>
      <c r="ART6" s="14" t="s">
        <v>8</v>
      </c>
      <c r="ARV6" s="11" t="s">
        <v>0</v>
      </c>
      <c r="ARW6" s="12" t="s">
        <v>18</v>
      </c>
      <c r="ARX6" s="13" t="s">
        <v>2</v>
      </c>
      <c r="ARY6" s="33" t="s">
        <v>33</v>
      </c>
      <c r="ARZ6" s="13" t="s">
        <v>19</v>
      </c>
      <c r="ASA6" s="14" t="s">
        <v>8</v>
      </c>
      <c r="ASC6" s="11" t="s">
        <v>0</v>
      </c>
      <c r="ASD6" s="12" t="s">
        <v>18</v>
      </c>
      <c r="ASE6" s="13" t="s">
        <v>2</v>
      </c>
      <c r="ASF6" s="33" t="s">
        <v>33</v>
      </c>
      <c r="ASG6" s="13" t="s">
        <v>19</v>
      </c>
      <c r="ASH6" s="14" t="s">
        <v>8</v>
      </c>
      <c r="ASJ6" s="11" t="s">
        <v>0</v>
      </c>
      <c r="ASK6" s="12" t="s">
        <v>18</v>
      </c>
      <c r="ASL6" s="13" t="s">
        <v>2</v>
      </c>
      <c r="ASM6" s="33" t="s">
        <v>33</v>
      </c>
      <c r="ASN6" s="13" t="s">
        <v>19</v>
      </c>
      <c r="ASO6" s="14" t="s">
        <v>8</v>
      </c>
      <c r="ASQ6" s="11" t="s">
        <v>0</v>
      </c>
      <c r="ASR6" s="12" t="s">
        <v>18</v>
      </c>
      <c r="ASS6" s="13" t="s">
        <v>2</v>
      </c>
      <c r="AST6" s="33" t="s">
        <v>33</v>
      </c>
      <c r="ASU6" s="13" t="s">
        <v>19</v>
      </c>
      <c r="ASV6" s="14" t="s">
        <v>8</v>
      </c>
      <c r="ASX6" s="11" t="s">
        <v>0</v>
      </c>
      <c r="ASY6" s="12" t="s">
        <v>18</v>
      </c>
      <c r="ASZ6" s="13" t="s">
        <v>2</v>
      </c>
      <c r="ATA6" s="33" t="s">
        <v>33</v>
      </c>
      <c r="ATB6" s="13" t="s">
        <v>19</v>
      </c>
      <c r="ATC6" s="14" t="s">
        <v>8</v>
      </c>
      <c r="ATE6" s="11" t="s">
        <v>0</v>
      </c>
      <c r="ATF6" s="12" t="s">
        <v>18</v>
      </c>
      <c r="ATG6" s="13" t="s">
        <v>2</v>
      </c>
      <c r="ATH6" s="33" t="s">
        <v>33</v>
      </c>
      <c r="ATI6" s="13" t="s">
        <v>19</v>
      </c>
      <c r="ATJ6" s="14" t="s">
        <v>8</v>
      </c>
      <c r="ATL6" s="11" t="s">
        <v>0</v>
      </c>
      <c r="ATM6" s="12" t="s">
        <v>18</v>
      </c>
      <c r="ATN6" s="13" t="s">
        <v>2</v>
      </c>
      <c r="ATO6" s="33" t="s">
        <v>33</v>
      </c>
      <c r="ATP6" s="13" t="s">
        <v>19</v>
      </c>
      <c r="ATQ6" s="14" t="s">
        <v>8</v>
      </c>
      <c r="ATS6" s="11" t="s">
        <v>0</v>
      </c>
      <c r="ATT6" s="12" t="s">
        <v>18</v>
      </c>
      <c r="ATU6" s="13" t="s">
        <v>2</v>
      </c>
      <c r="ATV6" s="31" t="s">
        <v>33</v>
      </c>
      <c r="ATW6" s="13" t="s">
        <v>19</v>
      </c>
      <c r="ATX6" s="14" t="s">
        <v>8</v>
      </c>
      <c r="ATZ6" s="107" t="s">
        <v>0</v>
      </c>
      <c r="AUA6" s="12" t="s">
        <v>18</v>
      </c>
      <c r="AUB6" s="13" t="s">
        <v>2</v>
      </c>
      <c r="AUC6" s="32" t="s">
        <v>33</v>
      </c>
      <c r="AUD6" s="13" t="s">
        <v>19</v>
      </c>
      <c r="AUE6" s="14" t="s">
        <v>8</v>
      </c>
      <c r="AUG6" s="107" t="s">
        <v>0</v>
      </c>
      <c r="AUH6" s="12" t="s">
        <v>18</v>
      </c>
      <c r="AUI6" s="13" t="s">
        <v>2</v>
      </c>
      <c r="AUJ6" s="32" t="s">
        <v>33</v>
      </c>
      <c r="AUK6" s="13" t="s">
        <v>19</v>
      </c>
      <c r="AUL6" s="14" t="s">
        <v>8</v>
      </c>
      <c r="AUN6" s="680" t="s">
        <v>0</v>
      </c>
      <c r="AUO6" s="12" t="s">
        <v>18</v>
      </c>
      <c r="AUP6" s="13" t="s">
        <v>2</v>
      </c>
      <c r="AUQ6" s="32" t="s">
        <v>33</v>
      </c>
      <c r="AUR6" s="13" t="s">
        <v>19</v>
      </c>
      <c r="AUS6" s="14" t="s">
        <v>8</v>
      </c>
      <c r="AUU6" s="681" t="s">
        <v>0</v>
      </c>
      <c r="AUV6" s="12" t="s">
        <v>18</v>
      </c>
      <c r="AUW6" s="13" t="s">
        <v>2</v>
      </c>
      <c r="AUX6" s="32" t="s">
        <v>33</v>
      </c>
      <c r="AUY6" s="13" t="s">
        <v>19</v>
      </c>
      <c r="AUZ6" s="14" t="s">
        <v>8</v>
      </c>
      <c r="AVB6" s="107" t="s">
        <v>0</v>
      </c>
      <c r="AVC6" s="12" t="s">
        <v>18</v>
      </c>
      <c r="AVD6" s="13" t="s">
        <v>2</v>
      </c>
      <c r="AVE6" s="32" t="s">
        <v>33</v>
      </c>
      <c r="AVF6" s="13" t="s">
        <v>19</v>
      </c>
      <c r="AVG6" s="14" t="s">
        <v>8</v>
      </c>
      <c r="AVI6" s="107" t="s">
        <v>0</v>
      </c>
      <c r="AVJ6" s="12" t="s">
        <v>18</v>
      </c>
      <c r="AVK6" s="13" t="s">
        <v>2</v>
      </c>
      <c r="AVL6" s="32" t="s">
        <v>33</v>
      </c>
      <c r="AVM6" s="13" t="s">
        <v>19</v>
      </c>
      <c r="AVN6" s="14" t="s">
        <v>8</v>
      </c>
      <c r="AVP6" s="107" t="s">
        <v>0</v>
      </c>
      <c r="AVQ6" s="12" t="s">
        <v>18</v>
      </c>
      <c r="AVR6" s="13" t="s">
        <v>2</v>
      </c>
      <c r="AVS6" s="32" t="s">
        <v>33</v>
      </c>
      <c r="AVT6" s="13" t="s">
        <v>19</v>
      </c>
      <c r="AVU6" s="14" t="s">
        <v>8</v>
      </c>
      <c r="AVW6" s="11" t="s">
        <v>0</v>
      </c>
      <c r="AVX6" s="12" t="s">
        <v>18</v>
      </c>
      <c r="AVY6" s="13" t="s">
        <v>2</v>
      </c>
      <c r="AVZ6" s="33" t="s">
        <v>33</v>
      </c>
      <c r="AWA6" s="13" t="s">
        <v>19</v>
      </c>
      <c r="AWB6" s="14" t="s">
        <v>8</v>
      </c>
      <c r="AWD6" s="11" t="s">
        <v>0</v>
      </c>
      <c r="AWE6" s="12" t="s">
        <v>18</v>
      </c>
      <c r="AWF6" s="13" t="s">
        <v>2</v>
      </c>
      <c r="AWG6" s="33" t="s">
        <v>33</v>
      </c>
      <c r="AWH6" s="13" t="s">
        <v>19</v>
      </c>
      <c r="AWI6" s="14" t="s">
        <v>8</v>
      </c>
      <c r="AWK6" s="11" t="s">
        <v>0</v>
      </c>
      <c r="AWL6" s="12" t="s">
        <v>18</v>
      </c>
      <c r="AWM6" s="13" t="s">
        <v>2</v>
      </c>
      <c r="AWN6" s="33" t="s">
        <v>33</v>
      </c>
      <c r="AWO6" s="13" t="s">
        <v>19</v>
      </c>
      <c r="AWP6" s="14" t="s">
        <v>8</v>
      </c>
      <c r="AWR6" s="11" t="s">
        <v>0</v>
      </c>
      <c r="AWS6" s="12" t="s">
        <v>18</v>
      </c>
      <c r="AWT6" s="13" t="s">
        <v>2</v>
      </c>
      <c r="AWU6" s="33" t="s">
        <v>33</v>
      </c>
      <c r="AWV6" s="13" t="s">
        <v>19</v>
      </c>
      <c r="AWW6" s="14" t="s">
        <v>8</v>
      </c>
      <c r="AWY6" s="11" t="s">
        <v>0</v>
      </c>
      <c r="AWZ6" s="12" t="s">
        <v>18</v>
      </c>
      <c r="AXA6" s="13" t="s">
        <v>2</v>
      </c>
      <c r="AXB6" s="33" t="s">
        <v>33</v>
      </c>
      <c r="AXC6" s="13" t="s">
        <v>19</v>
      </c>
      <c r="AXD6" s="14" t="s">
        <v>8</v>
      </c>
      <c r="AXF6" s="667" t="s">
        <v>0</v>
      </c>
      <c r="AXG6" s="12" t="s">
        <v>18</v>
      </c>
      <c r="AXH6" s="13" t="s">
        <v>2</v>
      </c>
      <c r="AXI6" s="33" t="s">
        <v>33</v>
      </c>
      <c r="AXJ6" s="13" t="s">
        <v>19</v>
      </c>
      <c r="AXK6" s="14" t="s">
        <v>8</v>
      </c>
      <c r="AXM6" s="667" t="s">
        <v>0</v>
      </c>
      <c r="AXN6" s="12" t="s">
        <v>18</v>
      </c>
      <c r="AXO6" s="13" t="s">
        <v>2</v>
      </c>
      <c r="AXP6" s="33" t="s">
        <v>33</v>
      </c>
      <c r="AXQ6" s="13" t="s">
        <v>19</v>
      </c>
      <c r="AXR6" s="14" t="s">
        <v>8</v>
      </c>
      <c r="AXT6" s="667" t="s">
        <v>0</v>
      </c>
      <c r="AXU6" s="12" t="s">
        <v>18</v>
      </c>
      <c r="AXV6" s="13" t="s">
        <v>2</v>
      </c>
      <c r="AXW6" s="574" t="s">
        <v>33</v>
      </c>
      <c r="AXX6" s="13" t="s">
        <v>19</v>
      </c>
      <c r="AXY6" s="14" t="s">
        <v>8</v>
      </c>
      <c r="AYA6" s="11" t="s">
        <v>0</v>
      </c>
      <c r="AYB6" s="12" t="s">
        <v>18</v>
      </c>
      <c r="AYC6" s="13" t="s">
        <v>2</v>
      </c>
      <c r="AYD6" s="33" t="s">
        <v>33</v>
      </c>
      <c r="AYE6" s="13" t="s">
        <v>19</v>
      </c>
      <c r="AYF6" s="14" t="s">
        <v>8</v>
      </c>
      <c r="AYH6" s="667" t="s">
        <v>0</v>
      </c>
      <c r="AYI6" s="12" t="s">
        <v>18</v>
      </c>
      <c r="AYJ6" s="13" t="s">
        <v>2</v>
      </c>
      <c r="AYK6" s="574" t="s">
        <v>33</v>
      </c>
      <c r="AYL6" s="13" t="s">
        <v>19</v>
      </c>
      <c r="AYM6" s="14" t="s">
        <v>8</v>
      </c>
      <c r="AYO6" s="11" t="s">
        <v>0</v>
      </c>
      <c r="AYP6" s="12" t="s">
        <v>18</v>
      </c>
      <c r="AYQ6" s="13" t="s">
        <v>2</v>
      </c>
      <c r="AYR6" s="33" t="s">
        <v>33</v>
      </c>
      <c r="AYS6" s="13" t="s">
        <v>19</v>
      </c>
      <c r="AYT6" s="14" t="s">
        <v>8</v>
      </c>
      <c r="AYV6" s="11" t="s">
        <v>0</v>
      </c>
      <c r="AYW6" s="12" t="s">
        <v>18</v>
      </c>
      <c r="AYX6" s="13" t="s">
        <v>2</v>
      </c>
      <c r="AYY6" s="33" t="s">
        <v>33</v>
      </c>
      <c r="AYZ6" s="13" t="s">
        <v>19</v>
      </c>
      <c r="AZA6" s="14" t="s">
        <v>8</v>
      </c>
      <c r="AZC6" s="11" t="s">
        <v>0</v>
      </c>
      <c r="AZD6" s="12" t="s">
        <v>18</v>
      </c>
      <c r="AZE6" s="13" t="s">
        <v>2</v>
      </c>
      <c r="AZF6" s="33" t="s">
        <v>33</v>
      </c>
      <c r="AZG6" s="13" t="s">
        <v>19</v>
      </c>
      <c r="AZH6" s="14" t="s">
        <v>8</v>
      </c>
      <c r="AZJ6" s="11" t="s">
        <v>0</v>
      </c>
      <c r="AZK6" s="12" t="s">
        <v>18</v>
      </c>
      <c r="AZL6" s="13" t="s">
        <v>2</v>
      </c>
      <c r="AZM6" s="33" t="s">
        <v>33</v>
      </c>
      <c r="AZN6" s="13" t="s">
        <v>19</v>
      </c>
      <c r="AZO6" s="14" t="s">
        <v>8</v>
      </c>
    </row>
    <row r="7" spans="1:1368" s="40" customFormat="1" ht="15.75" thickTop="1">
      <c r="A7" s="124"/>
      <c r="B7" s="27"/>
      <c r="C7" s="25"/>
      <c r="D7" s="54"/>
      <c r="E7" s="125"/>
      <c r="F7" s="45">
        <f>C7-E7</f>
        <v>0</v>
      </c>
      <c r="H7" s="575"/>
      <c r="I7" s="27"/>
      <c r="J7" s="28"/>
      <c r="K7" s="575"/>
      <c r="L7" s="29"/>
      <c r="M7" s="45">
        <f>J7-L7</f>
        <v>0</v>
      </c>
      <c r="O7" s="143"/>
      <c r="P7" s="27"/>
      <c r="Q7" s="28"/>
      <c r="R7" s="143"/>
      <c r="S7" s="29"/>
      <c r="T7" s="45">
        <f>Q7-S7</f>
        <v>0</v>
      </c>
      <c r="V7" s="143"/>
      <c r="W7" s="27"/>
      <c r="X7" s="28"/>
      <c r="Y7" s="143"/>
      <c r="Z7" s="29"/>
      <c r="AA7" s="45">
        <f>X7-Z7</f>
        <v>0</v>
      </c>
      <c r="AC7" s="143"/>
      <c r="AD7" s="27"/>
      <c r="AE7" s="28"/>
      <c r="AF7" s="143"/>
      <c r="AG7" s="29"/>
      <c r="AH7" s="45">
        <f>AE7-AG7</f>
        <v>0</v>
      </c>
      <c r="AJ7" s="143"/>
      <c r="AK7" s="27"/>
      <c r="AL7" s="28"/>
      <c r="AM7" s="143"/>
      <c r="AN7" s="29"/>
      <c r="AO7" s="45">
        <f>AL7-AN7</f>
        <v>0</v>
      </c>
      <c r="AQ7" s="143"/>
      <c r="AR7" s="27"/>
      <c r="AS7" s="28"/>
      <c r="AT7" s="143"/>
      <c r="AU7" s="29"/>
      <c r="AV7" s="45">
        <f>AS7-AU7</f>
        <v>0</v>
      </c>
      <c r="AX7" s="143"/>
      <c r="AY7" s="27"/>
      <c r="AZ7" s="28"/>
      <c r="BA7" s="143"/>
      <c r="BB7" s="29"/>
      <c r="BC7" s="45">
        <f>AZ7-BB7</f>
        <v>0</v>
      </c>
      <c r="BE7" s="124"/>
      <c r="BF7" s="27"/>
      <c r="BG7" s="28"/>
      <c r="BH7" s="124"/>
      <c r="BI7" s="29"/>
      <c r="BJ7" s="45">
        <f>BG7-BI7</f>
        <v>0</v>
      </c>
      <c r="BL7" s="124"/>
      <c r="BM7" s="27"/>
      <c r="BN7" s="28"/>
      <c r="BO7" s="124"/>
      <c r="BP7" s="29"/>
      <c r="BQ7" s="45">
        <f>BN7-BP7</f>
        <v>0</v>
      </c>
      <c r="BS7" s="143"/>
      <c r="BT7" s="143"/>
      <c r="BU7" s="27"/>
      <c r="BV7" s="28"/>
      <c r="BW7" s="143"/>
      <c r="BX7" s="29"/>
      <c r="BY7" s="45">
        <f>BV7-BX7</f>
        <v>0</v>
      </c>
      <c r="CA7" s="575"/>
      <c r="CB7" s="126"/>
      <c r="CC7" s="30"/>
      <c r="CD7" s="124"/>
      <c r="CE7" s="29"/>
      <c r="CF7" s="45">
        <f>CC7-CE7</f>
        <v>0</v>
      </c>
      <c r="CH7" s="143"/>
      <c r="CI7" s="126"/>
      <c r="CJ7" s="30"/>
      <c r="CK7" s="143"/>
      <c r="CL7" s="29"/>
      <c r="CM7" s="45">
        <f>CF70</f>
        <v>0</v>
      </c>
      <c r="CO7" s="368"/>
      <c r="CP7" s="126"/>
      <c r="CQ7" s="30"/>
      <c r="CR7" s="136"/>
      <c r="CS7" s="29"/>
      <c r="CT7" s="45">
        <v>0</v>
      </c>
      <c r="CV7" s="124"/>
      <c r="CW7" s="27"/>
      <c r="CX7" s="28"/>
      <c r="CY7" s="124"/>
      <c r="CZ7" s="29"/>
      <c r="DA7" s="45">
        <f>CT73</f>
        <v>0</v>
      </c>
      <c r="DC7" s="124"/>
      <c r="DD7" s="27"/>
      <c r="DE7" s="633"/>
      <c r="DF7" s="28"/>
      <c r="DG7" s="124"/>
      <c r="DH7" s="29"/>
      <c r="DI7" s="45">
        <f>DF7-DH7</f>
        <v>0</v>
      </c>
      <c r="DK7" s="575"/>
      <c r="DL7" s="27"/>
      <c r="DM7" s="28"/>
      <c r="DN7" s="368"/>
      <c r="DO7" s="29"/>
      <c r="DP7" s="45">
        <f>DM7-DO7</f>
        <v>0</v>
      </c>
      <c r="DR7" s="124"/>
      <c r="DS7" s="27"/>
      <c r="DT7" s="28"/>
      <c r="DU7" s="124"/>
      <c r="DV7" s="29"/>
      <c r="DW7" s="45">
        <f>DT7-DV7</f>
        <v>0</v>
      </c>
      <c r="DY7" s="143"/>
      <c r="DZ7" s="27"/>
      <c r="EA7" s="28"/>
      <c r="EB7" s="143"/>
      <c r="EC7" s="29"/>
      <c r="ED7" s="45">
        <f>EA7-EC7</f>
        <v>0</v>
      </c>
      <c r="EF7" s="143"/>
      <c r="EG7" s="27"/>
      <c r="EH7" s="28"/>
      <c r="EI7" s="143"/>
      <c r="EJ7" s="29"/>
      <c r="EK7" s="45">
        <f>EH7-EJ7</f>
        <v>0</v>
      </c>
      <c r="EM7" s="368"/>
      <c r="EN7" s="27"/>
      <c r="EO7" s="28"/>
      <c r="EP7" s="124"/>
      <c r="EQ7" s="29"/>
      <c r="ER7" s="45">
        <f>EO7-EQ7</f>
        <v>0</v>
      </c>
      <c r="ET7" s="368"/>
      <c r="EU7" s="27"/>
      <c r="EV7" s="28"/>
      <c r="EW7" s="143"/>
      <c r="EX7" s="29"/>
      <c r="EY7" s="45">
        <f>EV7-EX7</f>
        <v>0</v>
      </c>
      <c r="FA7" s="124"/>
      <c r="FB7" s="27"/>
      <c r="FC7" s="28"/>
      <c r="FD7" s="124"/>
      <c r="FE7" s="29"/>
      <c r="FF7" s="115">
        <f>FC7-FE7</f>
        <v>0</v>
      </c>
      <c r="FH7" s="143"/>
      <c r="FI7" s="27"/>
      <c r="FJ7" s="28"/>
      <c r="FK7" s="143"/>
      <c r="FL7" s="29"/>
      <c r="FM7" s="115"/>
      <c r="FO7" s="576"/>
      <c r="FP7" s="27"/>
      <c r="FQ7" s="28"/>
      <c r="FR7" s="124"/>
      <c r="FS7" s="29"/>
      <c r="FT7" s="45">
        <f>FQ7-FS7</f>
        <v>0</v>
      </c>
      <c r="FV7" s="124"/>
      <c r="FW7" s="27"/>
      <c r="FX7" s="28"/>
      <c r="FY7" s="124"/>
      <c r="FZ7" s="29"/>
      <c r="GA7" s="115">
        <f>FX7-FZ7</f>
        <v>0</v>
      </c>
      <c r="GC7" s="139"/>
      <c r="GD7" s="314"/>
      <c r="GE7" s="29"/>
      <c r="GF7" s="139"/>
      <c r="GG7" s="29"/>
      <c r="GH7" s="115">
        <f>GE7-GG7</f>
        <v>0</v>
      </c>
      <c r="GJ7" s="143"/>
      <c r="GK7" s="314"/>
      <c r="GL7" s="29"/>
      <c r="GM7" s="143"/>
      <c r="GN7" s="29"/>
      <c r="GO7" s="115">
        <f>GL7-GN7</f>
        <v>0</v>
      </c>
      <c r="GQ7" s="143"/>
      <c r="GR7" s="314"/>
      <c r="GS7" s="29"/>
      <c r="GT7" s="143"/>
      <c r="GU7" s="29"/>
      <c r="GV7" s="115">
        <f>GS7-GU7</f>
        <v>0</v>
      </c>
      <c r="GX7" s="143"/>
      <c r="GY7" s="314"/>
      <c r="GZ7" s="29"/>
      <c r="HA7" s="143"/>
      <c r="HB7" s="29"/>
      <c r="HC7" s="115">
        <f>GZ7-HB7</f>
        <v>0</v>
      </c>
      <c r="HE7" s="124"/>
      <c r="HF7" s="27"/>
      <c r="HG7" s="28"/>
      <c r="HH7" s="124"/>
      <c r="HI7" s="29"/>
      <c r="HJ7" s="115">
        <f>HG7-HI7</f>
        <v>0</v>
      </c>
      <c r="HL7" s="143"/>
      <c r="HM7" s="27"/>
      <c r="HN7" s="28"/>
      <c r="HO7" s="143"/>
      <c r="HP7" s="29"/>
      <c r="HQ7" s="115">
        <f>HN7-HP7</f>
        <v>0</v>
      </c>
      <c r="HS7" s="575"/>
      <c r="HT7" s="27"/>
      <c r="HU7" s="28"/>
      <c r="HV7" s="143"/>
      <c r="HW7" s="29"/>
      <c r="HX7" s="115">
        <f>HU7-HW7</f>
        <v>0</v>
      </c>
      <c r="HZ7" s="124"/>
      <c r="IA7" s="27"/>
      <c r="IB7" s="28"/>
      <c r="IC7" s="124"/>
      <c r="ID7" s="29"/>
      <c r="IE7" s="45">
        <f>IB7-ID7</f>
        <v>0</v>
      </c>
      <c r="IG7" s="124"/>
      <c r="IH7" s="27"/>
      <c r="II7" s="28"/>
      <c r="IJ7" s="124"/>
      <c r="IK7" s="29"/>
      <c r="IL7" s="45">
        <f>II7-IK7</f>
        <v>0</v>
      </c>
      <c r="IN7" s="143"/>
      <c r="IO7" s="266"/>
      <c r="IP7" s="28"/>
      <c r="IQ7" s="143"/>
      <c r="IR7" s="29"/>
      <c r="IS7" s="45">
        <f>IP7-IR7</f>
        <v>0</v>
      </c>
      <c r="IU7" s="143"/>
      <c r="IV7" s="27"/>
      <c r="IW7" s="28"/>
      <c r="IX7" s="143"/>
      <c r="IY7" s="29"/>
      <c r="IZ7" s="45">
        <f>IW7-IY7</f>
        <v>0</v>
      </c>
      <c r="JB7" s="143"/>
      <c r="JC7" s="27"/>
      <c r="JD7" s="28"/>
      <c r="JE7" s="143"/>
      <c r="JF7" s="29"/>
      <c r="JG7" s="45">
        <f>JD7-JF7</f>
        <v>0</v>
      </c>
      <c r="JI7" s="143"/>
      <c r="JJ7" s="27"/>
      <c r="JK7" s="28"/>
      <c r="JL7" s="143"/>
      <c r="JM7" s="29"/>
      <c r="JN7" s="45">
        <f>JK7-JM7</f>
        <v>0</v>
      </c>
      <c r="JP7" s="143"/>
      <c r="JQ7" s="72"/>
      <c r="JR7" s="28"/>
      <c r="JS7" s="143"/>
      <c r="JT7" s="29"/>
      <c r="JU7" s="45">
        <f>JR7-JT7</f>
        <v>0</v>
      </c>
      <c r="JW7" s="807"/>
      <c r="JX7" s="808"/>
      <c r="JY7" s="809"/>
      <c r="JZ7" s="807"/>
      <c r="KA7" s="810"/>
      <c r="KB7" s="811">
        <f>JY7-KA7</f>
        <v>0</v>
      </c>
      <c r="KC7" s="797"/>
      <c r="KD7" s="807"/>
      <c r="KE7" s="808"/>
      <c r="KF7" s="809"/>
      <c r="KG7" s="807"/>
      <c r="KH7" s="810"/>
      <c r="KI7" s="811">
        <f>KF7-KH7</f>
        <v>0</v>
      </c>
      <c r="KJ7" s="797"/>
      <c r="KK7" s="143"/>
      <c r="KL7" s="72"/>
      <c r="KM7" s="28"/>
      <c r="KN7" s="143"/>
      <c r="KO7" s="29"/>
      <c r="KP7" s="45">
        <f>KM7-KO7</f>
        <v>0</v>
      </c>
      <c r="KR7" s="143"/>
      <c r="KS7" s="72"/>
      <c r="KT7" s="28"/>
      <c r="KU7" s="143"/>
      <c r="KV7" s="29"/>
      <c r="KW7" s="45">
        <f>KT7-KV7</f>
        <v>0</v>
      </c>
      <c r="KY7" s="143"/>
      <c r="KZ7" s="72"/>
      <c r="LA7" s="28"/>
      <c r="LB7" s="143"/>
      <c r="LC7" s="29"/>
      <c r="LD7" s="45">
        <f>LA7-LC7</f>
        <v>0</v>
      </c>
      <c r="LF7" s="575"/>
      <c r="LG7" s="27"/>
      <c r="LH7" s="28"/>
      <c r="LI7" s="124"/>
      <c r="LJ7" s="29"/>
      <c r="LK7" s="45">
        <f>LH7-LJ7</f>
        <v>0</v>
      </c>
      <c r="LM7" s="575"/>
      <c r="LN7" s="27"/>
      <c r="LO7" s="25"/>
      <c r="LP7" s="70"/>
      <c r="LQ7" s="80"/>
      <c r="LR7" s="45">
        <f>LO7-LQ7</f>
        <v>0</v>
      </c>
      <c r="LT7" s="575"/>
      <c r="LU7" s="27"/>
      <c r="LV7" s="25"/>
      <c r="LW7" s="242"/>
      <c r="LX7" s="80"/>
      <c r="LY7" s="45">
        <f>LV7-LX7</f>
        <v>0</v>
      </c>
      <c r="MA7" s="575"/>
      <c r="MB7" s="27"/>
      <c r="MC7" s="28"/>
      <c r="MD7" s="124"/>
      <c r="ME7" s="29"/>
      <c r="MF7" s="45">
        <f>MC7-ME7</f>
        <v>0</v>
      </c>
      <c r="MH7" s="143"/>
      <c r="MI7" s="27"/>
      <c r="MJ7" s="28"/>
      <c r="MK7" s="143"/>
      <c r="ML7" s="29"/>
      <c r="MM7" s="45">
        <f>MJ7-ML7</f>
        <v>0</v>
      </c>
      <c r="MO7" s="143"/>
      <c r="MP7" s="314"/>
      <c r="MQ7" s="29"/>
      <c r="MR7" s="143"/>
      <c r="MS7" s="29"/>
      <c r="MT7" s="45">
        <f>MQ7-MS7</f>
        <v>0</v>
      </c>
      <c r="MV7" s="143"/>
      <c r="MW7" s="314"/>
      <c r="MX7" s="29"/>
      <c r="MY7" s="143"/>
      <c r="MZ7" s="29"/>
      <c r="NA7" s="45">
        <f>MX7-MZ7</f>
        <v>0</v>
      </c>
      <c r="NC7" s="124"/>
      <c r="ND7" s="314"/>
      <c r="NE7" s="29"/>
      <c r="NF7" s="124"/>
      <c r="NG7" s="29"/>
      <c r="NH7" s="45">
        <f>NE7-NG7</f>
        <v>0</v>
      </c>
      <c r="NJ7" s="575"/>
      <c r="NK7" s="314"/>
      <c r="NL7" s="29"/>
      <c r="NM7" s="575"/>
      <c r="NN7" s="29"/>
      <c r="NO7" s="45">
        <f>NL7-NN7</f>
        <v>0</v>
      </c>
      <c r="NQ7" s="124"/>
      <c r="NR7" s="27"/>
      <c r="NS7" s="28"/>
      <c r="NT7" s="124"/>
      <c r="NU7" s="29"/>
      <c r="NV7" s="45">
        <f>NS7-NU7</f>
        <v>0</v>
      </c>
      <c r="NX7" s="143"/>
      <c r="NY7" s="27"/>
      <c r="NZ7" s="28"/>
      <c r="OA7" s="143"/>
      <c r="OB7" s="29"/>
      <c r="OC7" s="45">
        <f>NZ7-OB7</f>
        <v>0</v>
      </c>
      <c r="OE7" s="143"/>
      <c r="OF7" s="27"/>
      <c r="OG7" s="28"/>
      <c r="OH7" s="143"/>
      <c r="OI7" s="29"/>
      <c r="OJ7" s="45">
        <f>OG7-OI7</f>
        <v>0</v>
      </c>
      <c r="OL7" s="143"/>
      <c r="OM7" s="27"/>
      <c r="ON7" s="28"/>
      <c r="OO7" s="143"/>
      <c r="OP7" s="29"/>
      <c r="OQ7" s="45">
        <f>ON7-OP7</f>
        <v>0</v>
      </c>
      <c r="OS7" s="143"/>
      <c r="OT7" s="27"/>
      <c r="OU7" s="28"/>
      <c r="OV7" s="143"/>
      <c r="OW7" s="29"/>
      <c r="OX7" s="45">
        <f>OU7-OW7</f>
        <v>0</v>
      </c>
      <c r="OZ7" s="143"/>
      <c r="PA7" s="27"/>
      <c r="PB7" s="28"/>
      <c r="PC7" s="143"/>
      <c r="PD7" s="29"/>
      <c r="PE7" s="45">
        <f>PB7-PD7</f>
        <v>0</v>
      </c>
      <c r="PG7" s="143"/>
      <c r="PH7" s="27"/>
      <c r="PI7" s="28"/>
      <c r="PJ7" s="143"/>
      <c r="PK7" s="29"/>
      <c r="PL7" s="45">
        <f>PI7-PK7</f>
        <v>0</v>
      </c>
      <c r="PN7" s="124"/>
      <c r="PO7" s="27"/>
      <c r="PP7" s="28"/>
      <c r="PQ7" s="124"/>
      <c r="PR7" s="29"/>
      <c r="PS7" s="45">
        <f>PP7-PR7</f>
        <v>0</v>
      </c>
      <c r="PU7" s="124"/>
      <c r="PV7" s="27"/>
      <c r="PW7" s="28"/>
      <c r="PX7" s="124"/>
      <c r="PY7" s="29"/>
      <c r="PZ7" s="45">
        <f>PW7-PY7</f>
        <v>0</v>
      </c>
      <c r="QB7" s="575"/>
      <c r="QC7" s="443"/>
      <c r="QD7" s="27"/>
      <c r="QE7" s="28"/>
      <c r="QF7" s="70"/>
      <c r="QG7" s="80"/>
      <c r="QH7" s="45">
        <f>QE7-QG7</f>
        <v>0</v>
      </c>
      <c r="QJ7" s="143"/>
      <c r="QK7" s="96"/>
      <c r="QL7" s="30"/>
      <c r="QM7" s="143"/>
      <c r="QN7" s="30"/>
      <c r="QO7" s="45">
        <f>QL7-QN7</f>
        <v>0</v>
      </c>
      <c r="QQ7" s="466"/>
      <c r="QR7" s="475"/>
      <c r="QS7" s="30"/>
      <c r="QT7" s="143"/>
      <c r="QU7" s="30"/>
      <c r="QV7" s="45">
        <f>QS7-QU7</f>
        <v>0</v>
      </c>
      <c r="QX7" s="8"/>
      <c r="QY7" s="37"/>
      <c r="QZ7" s="30"/>
      <c r="RA7" s="41"/>
      <c r="RB7" s="44"/>
      <c r="RC7" s="45">
        <v>0</v>
      </c>
      <c r="RE7" s="8"/>
      <c r="RF7" s="37"/>
      <c r="RG7" s="30"/>
      <c r="RH7" s="41"/>
      <c r="RI7" s="44"/>
      <c r="RJ7" s="45">
        <v>0</v>
      </c>
      <c r="RL7" s="8"/>
      <c r="RM7" s="314"/>
      <c r="RN7" s="30"/>
      <c r="RO7" s="41"/>
      <c r="RP7" s="44"/>
      <c r="RQ7" s="45">
        <v>0</v>
      </c>
      <c r="RS7" s="143"/>
      <c r="RT7" s="27"/>
      <c r="RU7" s="44"/>
      <c r="RV7" s="143"/>
      <c r="RW7" s="29"/>
      <c r="RX7" s="45">
        <f>RU7-RW7</f>
        <v>0</v>
      </c>
      <c r="RZ7" s="143"/>
      <c r="SA7" s="27"/>
      <c r="SB7" s="44"/>
      <c r="SC7" s="143"/>
      <c r="SD7" s="29"/>
      <c r="SE7" s="45">
        <f>SB7-SD7</f>
        <v>0</v>
      </c>
      <c r="SG7" s="143"/>
      <c r="SH7" s="27"/>
      <c r="SI7" s="44"/>
      <c r="SJ7" s="143"/>
      <c r="SK7" s="29"/>
      <c r="SL7" s="45">
        <f>SI7-SK7</f>
        <v>0</v>
      </c>
      <c r="SN7" s="143"/>
      <c r="SO7" s="27"/>
      <c r="SP7" s="28"/>
      <c r="SQ7" s="143"/>
      <c r="SR7" s="29"/>
      <c r="SS7" s="45">
        <f>SP7-SR7</f>
        <v>0</v>
      </c>
      <c r="SU7" s="576"/>
      <c r="SV7" s="27"/>
      <c r="SW7" s="28"/>
      <c r="SX7" s="143"/>
      <c r="SY7" s="29"/>
      <c r="SZ7" s="45">
        <f>SW7-SY7</f>
        <v>0</v>
      </c>
      <c r="TB7" s="124"/>
      <c r="TC7" s="27"/>
      <c r="TD7" s="28"/>
      <c r="TE7" s="124"/>
      <c r="TF7" s="29"/>
      <c r="TG7" s="45">
        <f>TD7-TF7</f>
        <v>0</v>
      </c>
      <c r="TI7" s="143"/>
      <c r="TJ7" s="27"/>
      <c r="TK7" s="28"/>
      <c r="TL7" s="143"/>
      <c r="TM7" s="29"/>
      <c r="TN7" s="45">
        <f>TK7-TM7</f>
        <v>0</v>
      </c>
      <c r="TP7" s="575"/>
      <c r="TQ7" s="27"/>
      <c r="TR7" s="28"/>
      <c r="TS7" s="143"/>
      <c r="TT7" s="29"/>
      <c r="TU7" s="45">
        <f>TR7-TT7</f>
        <v>0</v>
      </c>
      <c r="TW7" s="575"/>
      <c r="TX7" s="27"/>
      <c r="TY7" s="28"/>
      <c r="TZ7" s="124"/>
      <c r="UA7" s="29"/>
      <c r="UB7" s="45">
        <f>TY7-UA7</f>
        <v>0</v>
      </c>
      <c r="UD7" s="575"/>
      <c r="UE7" s="27"/>
      <c r="UF7" s="28"/>
      <c r="UG7" s="143"/>
      <c r="UH7" s="29"/>
      <c r="UI7" s="45">
        <f>UF7-UH7</f>
        <v>0</v>
      </c>
      <c r="UK7" s="575"/>
      <c r="UL7" s="27"/>
      <c r="UM7" s="28"/>
      <c r="UN7" s="143"/>
      <c r="UO7" s="29"/>
      <c r="UP7" s="45">
        <f>UM7-UO7</f>
        <v>0</v>
      </c>
      <c r="UR7" s="575"/>
      <c r="US7" s="27"/>
      <c r="UT7" s="28"/>
      <c r="UU7" s="139"/>
      <c r="UV7" s="29"/>
      <c r="UW7" s="45">
        <f>UT7-UV7</f>
        <v>0</v>
      </c>
      <c r="UY7" s="143"/>
      <c r="UZ7" s="27"/>
      <c r="VA7" s="28"/>
      <c r="VB7" s="143"/>
      <c r="VC7" s="29"/>
      <c r="VD7" s="45">
        <f>VA7-VC7</f>
        <v>0</v>
      </c>
      <c r="VF7" s="143"/>
      <c r="VG7" s="27"/>
      <c r="VH7" s="28"/>
      <c r="VI7" s="143"/>
      <c r="VJ7" s="29"/>
      <c r="VK7" s="45">
        <f>VH7-VJ7</f>
        <v>0</v>
      </c>
      <c r="VM7" s="143"/>
      <c r="VN7" s="27"/>
      <c r="VO7" s="28"/>
      <c r="VP7" s="143"/>
      <c r="VQ7" s="29"/>
      <c r="VR7" s="45">
        <f>VO7-VQ7</f>
        <v>0</v>
      </c>
      <c r="VT7" s="575"/>
      <c r="VU7" s="27"/>
      <c r="VV7" s="28"/>
      <c r="VW7" s="143"/>
      <c r="VX7" s="29"/>
      <c r="VY7" s="45">
        <f>VV7-VX7</f>
        <v>0</v>
      </c>
      <c r="WA7" s="143"/>
      <c r="WB7" s="27"/>
      <c r="WC7" s="28"/>
      <c r="WD7" s="143"/>
      <c r="WE7" s="29"/>
      <c r="WF7" s="45">
        <f>WC7-WE7</f>
        <v>0</v>
      </c>
      <c r="WH7" s="143"/>
      <c r="WI7" s="27"/>
      <c r="WJ7" s="28"/>
      <c r="WK7" s="143"/>
      <c r="WL7" s="29"/>
      <c r="WM7" s="45">
        <f>WJ7-WL7</f>
        <v>0</v>
      </c>
      <c r="WO7" s="143"/>
      <c r="WP7" s="27"/>
      <c r="WQ7" s="28"/>
      <c r="WR7" s="143"/>
      <c r="WS7" s="29"/>
      <c r="WT7" s="45">
        <f>WQ7-WS7</f>
        <v>0</v>
      </c>
      <c r="WV7" s="143"/>
      <c r="WW7" s="27"/>
      <c r="WX7" s="28"/>
      <c r="WY7" s="504"/>
      <c r="WZ7" s="29"/>
      <c r="XA7" s="45">
        <f>WX7-WZ7</f>
        <v>0</v>
      </c>
      <c r="XC7" s="143"/>
      <c r="XD7" s="27"/>
      <c r="XE7" s="28"/>
      <c r="XF7" s="143"/>
      <c r="XG7" s="29"/>
      <c r="XH7" s="45">
        <f>XE7-XG7</f>
        <v>0</v>
      </c>
      <c r="XJ7" s="124"/>
      <c r="XK7" s="27"/>
      <c r="XL7" s="28"/>
      <c r="XM7" s="124"/>
      <c r="XN7" s="29"/>
      <c r="XO7" s="45">
        <f>XL7-XN7</f>
        <v>0</v>
      </c>
      <c r="XQ7" s="143"/>
      <c r="XR7" s="27"/>
      <c r="XS7" s="28"/>
      <c r="XT7" s="143"/>
      <c r="XU7" s="29"/>
      <c r="XV7" s="45">
        <f>XS7-XU7</f>
        <v>0</v>
      </c>
      <c r="XX7" s="143"/>
      <c r="XY7" s="27"/>
      <c r="XZ7" s="28"/>
      <c r="YA7" s="143"/>
      <c r="YB7" s="29"/>
      <c r="YC7" s="45">
        <f>XZ7-YB7</f>
        <v>0</v>
      </c>
      <c r="YE7" s="143"/>
      <c r="YF7" s="27"/>
      <c r="YG7" s="28"/>
      <c r="YH7" s="53"/>
      <c r="YI7" s="29"/>
      <c r="YJ7" s="45">
        <f>YG7-YI7</f>
        <v>0</v>
      </c>
      <c r="YL7" s="143"/>
      <c r="YM7" s="27"/>
      <c r="YN7" s="28"/>
      <c r="YO7" s="53"/>
      <c r="YP7" s="29"/>
      <c r="YQ7" s="45">
        <f>YN7-YP7</f>
        <v>0</v>
      </c>
      <c r="YS7" s="124"/>
      <c r="YT7" s="27"/>
      <c r="YU7" s="44"/>
      <c r="YV7" s="124"/>
      <c r="YW7" s="29"/>
      <c r="YX7" s="45">
        <f>YU7-YW7</f>
        <v>0</v>
      </c>
      <c r="YZ7" s="124"/>
      <c r="ZA7" s="27"/>
      <c r="ZB7" s="28"/>
      <c r="ZC7" s="70"/>
      <c r="ZD7" s="80"/>
      <c r="ZE7" s="45">
        <f>ZB7-ZD7</f>
        <v>0</v>
      </c>
      <c r="ZG7" s="143"/>
      <c r="ZH7" s="27"/>
      <c r="ZI7" s="28"/>
      <c r="ZJ7" s="233"/>
      <c r="ZK7" s="80"/>
      <c r="ZL7" s="45">
        <f>ZI7-ZK7</f>
        <v>0</v>
      </c>
      <c r="ZN7" s="143"/>
      <c r="ZO7" s="27"/>
      <c r="ZP7" s="28"/>
      <c r="ZQ7" s="313"/>
      <c r="ZR7" s="80"/>
      <c r="ZS7" s="45">
        <f>ZP7-ZR7</f>
        <v>0</v>
      </c>
      <c r="ZU7" s="143"/>
      <c r="ZV7" s="27"/>
      <c r="ZW7" s="28"/>
      <c r="ZX7" s="313"/>
      <c r="ZY7" s="80"/>
      <c r="ZZ7" s="45">
        <f>ZW7-ZY7</f>
        <v>0</v>
      </c>
      <c r="AAB7" s="124"/>
      <c r="AAC7" s="27"/>
      <c r="AAD7" s="28"/>
      <c r="AAE7" s="124"/>
      <c r="AAF7" s="29"/>
      <c r="AAG7" s="45">
        <f>AAD7-AAF7</f>
        <v>0</v>
      </c>
      <c r="AAI7" s="575"/>
      <c r="AAJ7" s="27"/>
      <c r="AAK7" s="28"/>
      <c r="AAL7" s="124"/>
      <c r="AAM7" s="29"/>
      <c r="AAN7" s="45">
        <f>AAK7-AAM7</f>
        <v>0</v>
      </c>
      <c r="AAP7" s="575"/>
      <c r="AAQ7" s="27"/>
      <c r="AAR7" s="28"/>
      <c r="AAS7" s="368"/>
      <c r="AAT7" s="29"/>
      <c r="AAU7" s="45">
        <f>AAR7-AAT7</f>
        <v>0</v>
      </c>
      <c r="AAW7" s="143"/>
      <c r="AAX7" s="27"/>
      <c r="AAY7" s="28"/>
      <c r="AAZ7" s="143"/>
      <c r="ABA7" s="29"/>
      <c r="ABB7" s="45">
        <f>AAY7-ABA7</f>
        <v>0</v>
      </c>
      <c r="ABD7" s="124"/>
      <c r="ABE7" s="27"/>
      <c r="ABF7" s="28"/>
      <c r="ABG7" s="124"/>
      <c r="ABH7" s="29"/>
      <c r="ABI7" s="45">
        <f>ABF7-ABH7</f>
        <v>0</v>
      </c>
      <c r="ABK7" s="124"/>
      <c r="ABL7" s="27"/>
      <c r="ABM7" s="28"/>
      <c r="ABN7" s="124"/>
      <c r="ABO7" s="29"/>
      <c r="ABP7" s="45">
        <f>ABM7-ABO7</f>
        <v>0</v>
      </c>
      <c r="ABR7" s="368"/>
      <c r="ABS7" s="27"/>
      <c r="ABT7" s="28"/>
      <c r="ABU7" s="575"/>
      <c r="ABV7" s="29"/>
      <c r="ABW7" s="45">
        <f>ABT7-ABV7</f>
        <v>0</v>
      </c>
      <c r="ABY7" s="368"/>
      <c r="ABZ7" s="27"/>
      <c r="ACA7" s="28"/>
      <c r="ACB7" s="368"/>
      <c r="ACC7" s="29"/>
      <c r="ACD7" s="45">
        <f>ACA7-ACC7</f>
        <v>0</v>
      </c>
      <c r="ACF7" s="143"/>
      <c r="ACG7" s="27"/>
      <c r="ACH7" s="28"/>
      <c r="ACI7" s="143"/>
      <c r="ACJ7" s="29"/>
      <c r="ACK7" s="45">
        <f>ACH7-ACJ7</f>
        <v>0</v>
      </c>
      <c r="ACM7" s="575"/>
      <c r="ACN7" s="27"/>
      <c r="ACO7" s="28"/>
      <c r="ACP7" s="575"/>
      <c r="ACQ7" s="29"/>
      <c r="ACR7" s="45">
        <f>ACO7-ACQ7</f>
        <v>0</v>
      </c>
      <c r="ACT7" s="575"/>
      <c r="ACU7" s="27"/>
      <c r="ACV7" s="28"/>
      <c r="ACW7" s="368"/>
      <c r="ACX7" s="29"/>
      <c r="ACY7" s="45">
        <f>ACV7-ACX7</f>
        <v>0</v>
      </c>
      <c r="ADA7" s="136"/>
      <c r="ADB7" s="27"/>
      <c r="ADC7" s="28"/>
      <c r="ADD7" s="124"/>
      <c r="ADE7" s="29"/>
      <c r="ADF7" s="45">
        <f>ADC7-ADE7</f>
        <v>0</v>
      </c>
      <c r="ADH7" s="368"/>
      <c r="ADI7" s="27"/>
      <c r="ADJ7" s="28"/>
      <c r="ADK7" s="575"/>
      <c r="ADL7" s="29"/>
      <c r="ADM7" s="45">
        <f>ADJ7-ADL7</f>
        <v>0</v>
      </c>
      <c r="ADO7" s="575"/>
      <c r="ADP7" s="314"/>
      <c r="ADQ7" s="29"/>
      <c r="ADR7" s="70"/>
      <c r="ADS7" s="80"/>
      <c r="ADT7" s="45">
        <f>ADQ7-ADS7</f>
        <v>0</v>
      </c>
      <c r="ADV7" s="27"/>
      <c r="ADW7" s="314"/>
      <c r="ADX7" s="29"/>
      <c r="ADY7" s="313"/>
      <c r="ADZ7" s="80"/>
      <c r="AEA7" s="45">
        <f>ADX7-ADZ7</f>
        <v>0</v>
      </c>
      <c r="AEC7" s="575"/>
      <c r="AED7" s="314"/>
      <c r="AEE7" s="29"/>
      <c r="AEF7" s="671"/>
      <c r="AEG7" s="80"/>
      <c r="AEH7" s="45">
        <f>AEE7-AEG7</f>
        <v>0</v>
      </c>
      <c r="AEJ7" s="124"/>
      <c r="AEK7" s="27"/>
      <c r="AEL7" s="28"/>
      <c r="AEM7" s="124"/>
      <c r="AEN7" s="29"/>
      <c r="AEO7" s="45">
        <f>AEL7-AEN7</f>
        <v>0</v>
      </c>
      <c r="AEQ7" s="143"/>
      <c r="AER7" s="27"/>
      <c r="AES7" s="28"/>
      <c r="AET7" s="143"/>
      <c r="AEU7" s="29"/>
      <c r="AEV7" s="45">
        <f>AES7-AEU7</f>
        <v>0</v>
      </c>
      <c r="AEX7" s="575"/>
      <c r="AEY7" s="27"/>
      <c r="AEZ7" s="28"/>
      <c r="AFA7" s="143"/>
      <c r="AFB7" s="29"/>
      <c r="AFC7" s="45">
        <f>AEZ7-AFB7</f>
        <v>0</v>
      </c>
      <c r="AFE7" s="575"/>
      <c r="AFF7" s="27"/>
      <c r="AFG7" s="28"/>
      <c r="AFH7" s="124"/>
      <c r="AFI7" s="29"/>
      <c r="AFJ7" s="45">
        <f>AFG7-AFI7</f>
        <v>0</v>
      </c>
      <c r="AFL7" s="143"/>
      <c r="AFM7" s="27"/>
      <c r="AFN7" s="28"/>
      <c r="AFO7" s="143"/>
      <c r="AFP7" s="29"/>
      <c r="AFQ7" s="45">
        <f>AFN7-AFP7</f>
        <v>0</v>
      </c>
      <c r="AFS7" s="143"/>
      <c r="AFT7" s="27"/>
      <c r="AFU7" s="28"/>
      <c r="AFV7" s="143"/>
      <c r="AFW7" s="29"/>
      <c r="AFX7" s="45">
        <f>AFU7-AFW7</f>
        <v>0</v>
      </c>
      <c r="AFZ7" s="143"/>
      <c r="AGA7" s="27"/>
      <c r="AGB7" s="28"/>
      <c r="AGC7" s="143"/>
      <c r="AGD7" s="29"/>
      <c r="AGE7" s="45">
        <f>AGB7-AGD7</f>
        <v>0</v>
      </c>
      <c r="AGG7" s="143"/>
      <c r="AGH7" s="27"/>
      <c r="AGI7" s="28"/>
      <c r="AGJ7" s="143"/>
      <c r="AGK7" s="29"/>
      <c r="AGL7" s="45">
        <f>AGI7-AGK7</f>
        <v>0</v>
      </c>
      <c r="AGN7" s="143"/>
      <c r="AGO7" s="27"/>
      <c r="AGP7" s="28"/>
      <c r="AGQ7" s="143"/>
      <c r="AGR7" s="29"/>
      <c r="AGS7" s="45">
        <f>AGP7-AGR7</f>
        <v>0</v>
      </c>
      <c r="AGU7" s="134"/>
      <c r="AGV7" s="27"/>
      <c r="AGW7" s="28"/>
      <c r="AGX7" s="134"/>
      <c r="AGY7" s="29"/>
      <c r="AGZ7" s="45">
        <f>AGW7-AGY7</f>
        <v>0</v>
      </c>
      <c r="AHB7" s="143"/>
      <c r="AHC7" s="27"/>
      <c r="AHD7" s="28"/>
      <c r="AHE7" s="143"/>
      <c r="AHF7" s="29"/>
      <c r="AHG7" s="45">
        <f>AHD7-AHF7</f>
        <v>0</v>
      </c>
      <c r="AHI7" s="143"/>
      <c r="AHJ7" s="27"/>
      <c r="AHK7" s="28"/>
      <c r="AHL7" s="143"/>
      <c r="AHM7" s="29"/>
      <c r="AHN7" s="45">
        <f>AHK7-AHM7</f>
        <v>0</v>
      </c>
      <c r="AHP7" s="575"/>
      <c r="AHQ7" s="27"/>
      <c r="AHR7" s="28"/>
      <c r="AHS7" s="143"/>
      <c r="AHT7" s="29"/>
      <c r="AHU7" s="45">
        <f>AHR7-AHT7</f>
        <v>0</v>
      </c>
      <c r="AHW7" s="368"/>
      <c r="AHX7" s="27"/>
      <c r="AHY7" s="28"/>
      <c r="AHZ7" s="124"/>
      <c r="AIA7" s="29"/>
      <c r="AIB7" s="45">
        <f>AHY7-AIA7</f>
        <v>0</v>
      </c>
      <c r="AID7" s="575"/>
      <c r="AIE7" s="27"/>
      <c r="AIF7" s="30"/>
      <c r="AIG7" s="127"/>
      <c r="AIH7" s="30"/>
      <c r="AII7" s="45">
        <f>AIF7-AIH7</f>
        <v>0</v>
      </c>
      <c r="AIK7" s="124"/>
      <c r="AIL7" s="27"/>
      <c r="AIM7" s="28"/>
      <c r="AIN7" s="124"/>
      <c r="AIO7" s="29"/>
      <c r="AIP7" s="45">
        <f>AIM7-AIO7</f>
        <v>0</v>
      </c>
      <c r="AIR7" s="143"/>
      <c r="AIS7" s="27"/>
      <c r="AIT7" s="28"/>
      <c r="AIU7" s="143"/>
      <c r="AIV7" s="29"/>
      <c r="AIW7" s="45">
        <f>AIT7-AIV7</f>
        <v>0</v>
      </c>
      <c r="AIY7" s="124"/>
      <c r="AIZ7" s="27"/>
      <c r="AJA7" s="28"/>
      <c r="AJB7" s="124"/>
      <c r="AJC7" s="29"/>
      <c r="AJD7" s="45">
        <f>AJA7-AJC7</f>
        <v>0</v>
      </c>
      <c r="AJF7" s="143"/>
      <c r="AJG7" s="27"/>
      <c r="AJH7" s="28"/>
      <c r="AJI7" s="143"/>
      <c r="AJJ7" s="29"/>
      <c r="AJK7" s="45">
        <f>AJH7-AJJ7</f>
        <v>0</v>
      </c>
      <c r="AJM7" s="143"/>
      <c r="AJN7" s="27"/>
      <c r="AJO7" s="28"/>
      <c r="AJP7" s="143"/>
      <c r="AJQ7" s="29"/>
      <c r="AJR7" s="45">
        <f>AJO7-AJQ7</f>
        <v>0</v>
      </c>
      <c r="AJT7" s="124"/>
      <c r="AJU7" s="27"/>
      <c r="AJV7" s="28"/>
      <c r="AJW7" s="124"/>
      <c r="AJX7" s="29"/>
      <c r="AJY7" s="45">
        <f>AJV7-AJX7</f>
        <v>0</v>
      </c>
      <c r="AKA7" s="143"/>
      <c r="AKB7" s="27"/>
      <c r="AKC7" s="28"/>
      <c r="AKD7" s="143"/>
      <c r="AKE7" s="29"/>
      <c r="AKF7" s="45">
        <f>AKC7-AKE7</f>
        <v>0</v>
      </c>
      <c r="AKH7" s="143"/>
      <c r="AKI7" s="27"/>
      <c r="AKJ7" s="28"/>
      <c r="AKK7" s="143"/>
      <c r="AKL7" s="29"/>
      <c r="AKM7" s="45">
        <f>AKJ7-AKL7</f>
        <v>0</v>
      </c>
      <c r="AKO7" s="143"/>
      <c r="AKP7" s="27"/>
      <c r="AKQ7" s="28"/>
      <c r="AKR7" s="143"/>
      <c r="AKS7" s="29"/>
      <c r="AKT7" s="45">
        <f>AKQ7-AKS7</f>
        <v>0</v>
      </c>
      <c r="AKV7" s="143"/>
      <c r="AKW7" s="27"/>
      <c r="AKX7" s="28"/>
      <c r="AKY7" s="143"/>
      <c r="AKZ7" s="29"/>
      <c r="ALA7" s="45">
        <f>AKX7-AKZ7</f>
        <v>0</v>
      </c>
      <c r="ALC7" s="143"/>
      <c r="ALD7" s="27"/>
      <c r="ALE7" s="28"/>
      <c r="ALF7" s="143"/>
      <c r="ALG7" s="29"/>
      <c r="ALH7" s="45">
        <f>ALE7-ALG7</f>
        <v>0</v>
      </c>
      <c r="ALJ7" s="575"/>
      <c r="ALK7" s="27"/>
      <c r="ALL7" s="25"/>
      <c r="ALM7" s="575"/>
      <c r="ALN7" s="29"/>
      <c r="ALO7" s="45">
        <f>ALL7-ALN7</f>
        <v>0</v>
      </c>
      <c r="ALQ7" s="143"/>
      <c r="ALR7" s="27"/>
      <c r="ALS7" s="25"/>
      <c r="ALT7" s="143"/>
      <c r="ALU7" s="29"/>
      <c r="ALV7" s="45">
        <f>ALS7-ALU7</f>
        <v>0</v>
      </c>
      <c r="ALX7" s="124"/>
      <c r="ALY7" s="27"/>
      <c r="ALZ7" s="25"/>
      <c r="AMA7" s="70"/>
      <c r="AMB7" s="80"/>
      <c r="AMC7" s="45">
        <f>ALZ7-AMB7</f>
        <v>0</v>
      </c>
      <c r="AME7" s="575"/>
      <c r="AMF7" s="27"/>
      <c r="AMG7" s="28"/>
      <c r="AMH7" s="368"/>
      <c r="AMI7" s="29"/>
      <c r="AMJ7" s="45">
        <f>AMG7-AMI7</f>
        <v>0</v>
      </c>
      <c r="AML7" s="368"/>
      <c r="AMM7" s="27"/>
      <c r="AMN7" s="28"/>
      <c r="AMO7" s="575"/>
      <c r="AMP7" s="29"/>
      <c r="AMQ7" s="45">
        <f>AMN7-AMP7</f>
        <v>0</v>
      </c>
      <c r="AMS7" s="143"/>
      <c r="AMT7" s="27"/>
      <c r="AMU7" s="28"/>
      <c r="AMV7" s="143"/>
      <c r="AMW7" s="29"/>
      <c r="AMX7" s="45">
        <f>AMU7-AMW7</f>
        <v>0</v>
      </c>
      <c r="AMZ7" s="143"/>
      <c r="ANA7" s="27"/>
      <c r="ANB7" s="28"/>
      <c r="ANC7" s="143"/>
      <c r="AND7" s="29"/>
      <c r="ANE7" s="45">
        <f>ANB7-AND7</f>
        <v>0</v>
      </c>
      <c r="ANG7" s="124"/>
      <c r="ANH7" s="27"/>
      <c r="ANI7" s="28"/>
      <c r="ANJ7" s="124"/>
      <c r="ANK7" s="29"/>
      <c r="ANL7" s="45">
        <f>ANI7-ANK7</f>
        <v>0</v>
      </c>
      <c r="ANN7" s="368"/>
      <c r="ANO7" s="27"/>
      <c r="ANP7" s="28"/>
      <c r="ANQ7" s="575"/>
      <c r="ANR7" s="29"/>
      <c r="ANS7" s="45">
        <f>ANP7-ANR7</f>
        <v>0</v>
      </c>
      <c r="ANU7" s="143"/>
      <c r="ANV7" s="27"/>
      <c r="ANW7" s="28"/>
      <c r="ANX7" s="143"/>
      <c r="ANY7" s="29"/>
      <c r="ANZ7" s="45">
        <f>ANW7-ANY7</f>
        <v>0</v>
      </c>
      <c r="AOB7" s="575"/>
      <c r="AOC7" s="27"/>
      <c r="AOD7" s="28"/>
      <c r="AOE7" s="143"/>
      <c r="AOF7" s="29"/>
      <c r="AOG7" s="45">
        <f>AOD7-AOF7</f>
        <v>0</v>
      </c>
      <c r="AOI7" s="368"/>
      <c r="AOJ7" s="27"/>
      <c r="AOK7" s="28"/>
      <c r="AOL7" s="143"/>
      <c r="AOM7" s="29"/>
      <c r="AON7" s="45">
        <f>AOK7-AOM7</f>
        <v>0</v>
      </c>
      <c r="AOP7" s="368"/>
      <c r="AOQ7" s="27"/>
      <c r="AOR7" s="28"/>
      <c r="AOS7" s="143"/>
      <c r="AOT7" s="29"/>
      <c r="AOU7" s="45">
        <f>AOR7-AOT7</f>
        <v>0</v>
      </c>
      <c r="AOW7" s="368"/>
      <c r="AOX7" s="27"/>
      <c r="AOY7" s="28"/>
      <c r="AOZ7" s="143"/>
      <c r="APA7" s="29"/>
      <c r="APB7" s="45">
        <f>AOY7-APA7</f>
        <v>0</v>
      </c>
      <c r="APD7" s="124"/>
      <c r="APE7" s="27"/>
      <c r="APF7" s="25"/>
      <c r="APG7" s="70"/>
      <c r="APH7" s="29"/>
      <c r="API7" s="45">
        <f>APF7-APH7</f>
        <v>0</v>
      </c>
      <c r="APK7" s="136"/>
      <c r="APL7" s="27"/>
      <c r="APM7" s="28"/>
      <c r="APN7" s="124"/>
      <c r="APO7" s="29"/>
      <c r="APP7" s="45">
        <f>APM7-APO7</f>
        <v>0</v>
      </c>
      <c r="APR7" s="143"/>
      <c r="APS7" s="27"/>
      <c r="APT7" s="28"/>
      <c r="APU7" s="143"/>
      <c r="APV7" s="29"/>
      <c r="APW7" s="45">
        <f>APT7-APV7</f>
        <v>0</v>
      </c>
      <c r="APY7" s="143"/>
      <c r="APZ7" s="27"/>
      <c r="AQA7" s="28"/>
      <c r="AQB7" s="143"/>
      <c r="AQC7" s="29"/>
      <c r="AQD7" s="45">
        <f>AQA7-AQC7</f>
        <v>0</v>
      </c>
      <c r="AQF7" s="368"/>
      <c r="AQG7" s="27"/>
      <c r="AQH7" s="28"/>
      <c r="AQI7" s="368"/>
      <c r="AQJ7" s="29"/>
      <c r="AQK7" s="45">
        <f>AQH7-AQJ7</f>
        <v>0</v>
      </c>
      <c r="AQM7" s="143"/>
      <c r="AQN7" s="27"/>
      <c r="AQO7" s="28"/>
      <c r="AQP7" s="143"/>
      <c r="AQQ7" s="29"/>
      <c r="AQR7" s="45">
        <f>AQO7-AQQ7</f>
        <v>0</v>
      </c>
      <c r="AQT7" s="575"/>
      <c r="AQU7" s="27"/>
      <c r="AQV7" s="28"/>
      <c r="AQW7" s="575"/>
      <c r="AQX7" s="29"/>
      <c r="AQY7" s="45">
        <f>AQV7-AQX7</f>
        <v>0</v>
      </c>
      <c r="ARA7" s="575"/>
      <c r="ARB7" s="27"/>
      <c r="ARC7" s="28"/>
      <c r="ARD7" s="368"/>
      <c r="ARE7" s="29"/>
      <c r="ARF7" s="45">
        <f>ARC7-ARE7</f>
        <v>0</v>
      </c>
      <c r="ARH7" s="575"/>
      <c r="ARI7" s="27"/>
      <c r="ARJ7" s="28"/>
      <c r="ARK7" s="143"/>
      <c r="ARL7" s="29"/>
      <c r="ARM7" s="45">
        <f>ARJ7-ARL7</f>
        <v>0</v>
      </c>
      <c r="ARO7" s="575"/>
      <c r="ARP7" s="27"/>
      <c r="ARQ7" s="25"/>
      <c r="ARR7" s="124"/>
      <c r="ARS7" s="29"/>
      <c r="ART7" s="45">
        <f>ARQ7-ARS7</f>
        <v>0</v>
      </c>
      <c r="ARV7" s="143"/>
      <c r="ARW7" s="27"/>
      <c r="ARX7" s="25"/>
      <c r="ARY7" s="143"/>
      <c r="ARZ7" s="29"/>
      <c r="ASA7" s="45">
        <f>ARX7-ARZ7</f>
        <v>0</v>
      </c>
      <c r="ASC7" s="143"/>
      <c r="ASD7" s="27"/>
      <c r="ASE7" s="25"/>
      <c r="ASF7" s="143"/>
      <c r="ASG7" s="29"/>
      <c r="ASH7" s="45">
        <f>ASE7-ASG7</f>
        <v>0</v>
      </c>
      <c r="ASJ7" s="124"/>
      <c r="ASK7" s="27"/>
      <c r="ASL7" s="28"/>
      <c r="ASM7" s="124"/>
      <c r="ASN7" s="29"/>
      <c r="ASO7" s="45">
        <f>ASL7-ASN7</f>
        <v>0</v>
      </c>
      <c r="ASQ7" s="143"/>
      <c r="ASR7" s="27"/>
      <c r="ASS7" s="28"/>
      <c r="AST7" s="143"/>
      <c r="ASU7" s="29"/>
      <c r="ASV7" s="45">
        <f>ASS7-ASU7</f>
        <v>0</v>
      </c>
      <c r="ASX7" s="143"/>
      <c r="ASY7" s="27"/>
      <c r="ASZ7" s="28"/>
      <c r="ATA7" s="143"/>
      <c r="ATB7" s="29"/>
      <c r="ATC7" s="45">
        <f>ASZ7-ATB7</f>
        <v>0</v>
      </c>
      <c r="ATE7" s="143"/>
      <c r="ATF7" s="27"/>
      <c r="ATG7" s="28"/>
      <c r="ATH7" s="143"/>
      <c r="ATI7" s="29"/>
      <c r="ATJ7" s="45">
        <f>ATG7-ATI7</f>
        <v>0</v>
      </c>
      <c r="ATL7" s="143"/>
      <c r="ATM7" s="27"/>
      <c r="ATN7" s="28"/>
      <c r="ATO7" s="313"/>
      <c r="ATP7" s="80"/>
      <c r="ATQ7" s="45">
        <f>ATN7-ATP7</f>
        <v>0</v>
      </c>
      <c r="ATS7" s="143"/>
      <c r="ATT7" s="126"/>
      <c r="ATU7" s="29"/>
      <c r="ATV7" s="56"/>
      <c r="ATW7" s="29"/>
      <c r="ATX7" s="45">
        <f>ATU7-ATW7</f>
        <v>0</v>
      </c>
      <c r="ATZ7" s="41"/>
      <c r="AUA7" s="314"/>
      <c r="AUB7" s="29"/>
      <c r="AUC7" s="124"/>
      <c r="AUD7" s="29"/>
      <c r="AUE7" s="45">
        <f>AUB7-AUD7</f>
        <v>0</v>
      </c>
      <c r="AUG7" s="41"/>
      <c r="AUH7" s="27"/>
      <c r="AUI7" s="28"/>
      <c r="AUJ7" s="143"/>
      <c r="AUK7" s="29"/>
      <c r="AUL7" s="45">
        <f>AUI7-AUK7</f>
        <v>0</v>
      </c>
      <c r="AUN7" s="672"/>
      <c r="AUO7" s="27"/>
      <c r="AUP7" s="28"/>
      <c r="AUQ7" s="143"/>
      <c r="AUR7" s="29"/>
      <c r="AUS7" s="45">
        <f>AUP7-AUR7</f>
        <v>0</v>
      </c>
      <c r="AUU7" s="368"/>
      <c r="AUV7" s="314"/>
      <c r="AUW7" s="29"/>
      <c r="AUX7" s="124"/>
      <c r="AUY7" s="29"/>
      <c r="AUZ7" s="45">
        <f>AUW7-AUY7</f>
        <v>0</v>
      </c>
      <c r="AVB7" s="41"/>
      <c r="AVC7" s="27"/>
      <c r="AVD7" s="28"/>
      <c r="AVE7" s="143"/>
      <c r="AVF7" s="29"/>
      <c r="AVG7" s="45">
        <f>AVD7-AVF7</f>
        <v>0</v>
      </c>
      <c r="AVI7" s="41"/>
      <c r="AVJ7" s="27"/>
      <c r="AVK7" s="28"/>
      <c r="AVL7" s="143"/>
      <c r="AVM7" s="29"/>
      <c r="AVN7" s="45">
        <f>AVK7-AVM7</f>
        <v>0</v>
      </c>
      <c r="AVP7" s="41"/>
      <c r="AVQ7" s="27"/>
      <c r="AVR7" s="28"/>
      <c r="AVS7" s="143"/>
      <c r="AVT7" s="29"/>
      <c r="AVU7" s="45">
        <f>AVR7-AVT7</f>
        <v>0</v>
      </c>
      <c r="AVW7" s="143"/>
      <c r="AVX7" s="27"/>
      <c r="AVY7" s="28"/>
      <c r="AVZ7" s="143"/>
      <c r="AWA7" s="29"/>
      <c r="AWB7" s="45">
        <f>AVY7-AWA7</f>
        <v>0</v>
      </c>
      <c r="AWD7" s="128"/>
      <c r="AWE7" s="27"/>
      <c r="AWF7" s="25"/>
      <c r="AWG7" s="369"/>
      <c r="AWH7" s="29"/>
      <c r="AWI7" s="45">
        <f>AWF7-AWH7</f>
        <v>0</v>
      </c>
      <c r="AWK7" s="128"/>
      <c r="AWL7" s="27"/>
      <c r="AWM7" s="25"/>
      <c r="AWN7" s="143"/>
      <c r="AWO7" s="29"/>
      <c r="AWP7" s="45">
        <f>AWM7-AWO7</f>
        <v>0</v>
      </c>
      <c r="AWR7" s="128"/>
      <c r="AWS7" s="27"/>
      <c r="AWT7" s="25"/>
      <c r="AWU7" s="143"/>
      <c r="AWV7" s="29"/>
      <c r="AWW7" s="45">
        <f>AWT7-AWV7</f>
        <v>0</v>
      </c>
      <c r="AWY7" s="128"/>
      <c r="AWZ7" s="27"/>
      <c r="AXA7" s="25"/>
      <c r="AXB7" s="143"/>
      <c r="AXC7" s="29"/>
      <c r="AXD7" s="45">
        <f>AXA7-AXC7</f>
        <v>0</v>
      </c>
      <c r="AXF7" s="699"/>
      <c r="AXG7" s="27"/>
      <c r="AXH7" s="25"/>
      <c r="AXI7" s="143"/>
      <c r="AXJ7" s="29"/>
      <c r="AXK7" s="45">
        <f>AXH7-AXJ7</f>
        <v>0</v>
      </c>
      <c r="AXM7" s="699"/>
      <c r="AXN7" s="27"/>
      <c r="AXO7" s="25"/>
      <c r="AXP7" s="143"/>
      <c r="AXQ7" s="29"/>
      <c r="AXR7" s="45">
        <f>AXO7-AXQ7</f>
        <v>0</v>
      </c>
      <c r="AXT7" s="699"/>
      <c r="AXU7" s="27"/>
      <c r="AXV7" s="25"/>
      <c r="AXW7" s="575"/>
      <c r="AXX7" s="29"/>
      <c r="AXY7" s="45">
        <f>AXV7-AXX7</f>
        <v>0</v>
      </c>
      <c r="AYA7" s="128"/>
      <c r="AYB7" s="27"/>
      <c r="AYC7" s="25"/>
      <c r="AYD7" s="143"/>
      <c r="AYE7" s="29"/>
      <c r="AYF7" s="45">
        <f>AYC7-AYE7</f>
        <v>0</v>
      </c>
      <c r="AYH7" s="699"/>
      <c r="AYI7" s="27"/>
      <c r="AYJ7" s="25"/>
      <c r="AYK7" s="658"/>
      <c r="AYL7" s="29"/>
      <c r="AYM7" s="45">
        <v>0</v>
      </c>
      <c r="AYO7" s="128"/>
      <c r="AYP7" s="27"/>
      <c r="AYQ7" s="25"/>
      <c r="AYR7" s="143"/>
      <c r="AYS7" s="29"/>
      <c r="AYT7" s="45">
        <f>AYQ7-AYS7</f>
        <v>0</v>
      </c>
      <c r="AYV7" s="128"/>
      <c r="AYW7" s="27"/>
      <c r="AYX7" s="25"/>
      <c r="AYY7" s="143"/>
      <c r="AYZ7" s="29"/>
      <c r="AZA7" s="45">
        <f>AYX7-AYZ7</f>
        <v>0</v>
      </c>
      <c r="AZC7" s="128"/>
      <c r="AZD7" s="27"/>
      <c r="AZE7" s="25"/>
      <c r="AZF7" s="143"/>
      <c r="AZG7" s="29"/>
      <c r="AZH7" s="45">
        <f>AZE7-AZG7</f>
        <v>0</v>
      </c>
      <c r="AZJ7" s="128"/>
      <c r="AZK7" s="27"/>
      <c r="AZL7" s="25"/>
      <c r="AZM7" s="143"/>
      <c r="AZN7" s="29"/>
      <c r="AZO7" s="45">
        <f>AZL7-AZN7</f>
        <v>0</v>
      </c>
    </row>
    <row r="8" spans="1:1368" s="40" customFormat="1" ht="15.75">
      <c r="A8" s="8"/>
      <c r="B8" s="2"/>
      <c r="C8" s="337"/>
      <c r="D8" s="506"/>
      <c r="E8" s="30"/>
      <c r="F8" s="45">
        <f>F7+C8-E8</f>
        <v>0</v>
      </c>
      <c r="H8" s="575">
        <v>41306</v>
      </c>
      <c r="I8" s="37" t="s">
        <v>910</v>
      </c>
      <c r="J8" s="44">
        <v>23200.5</v>
      </c>
      <c r="K8" s="575">
        <v>41306</v>
      </c>
      <c r="L8" s="30">
        <v>23200.5</v>
      </c>
      <c r="M8" s="45">
        <f>M7+J8-L8</f>
        <v>0</v>
      </c>
      <c r="O8" s="143">
        <v>41317</v>
      </c>
      <c r="P8" s="833" t="s">
        <v>1086</v>
      </c>
      <c r="Q8" s="25">
        <v>1117</v>
      </c>
      <c r="R8" s="143">
        <v>41317</v>
      </c>
      <c r="S8" s="30">
        <v>1117</v>
      </c>
      <c r="T8" s="45">
        <f>T7+Q8-S8</f>
        <v>0</v>
      </c>
      <c r="V8" s="143"/>
      <c r="W8" s="37"/>
      <c r="X8" s="44"/>
      <c r="Y8" s="143"/>
      <c r="Z8" s="30"/>
      <c r="AA8" s="45">
        <f>AA7+X8-Z8</f>
        <v>0</v>
      </c>
      <c r="AC8" s="143"/>
      <c r="AD8" s="37"/>
      <c r="AE8" s="44"/>
      <c r="AF8" s="143"/>
      <c r="AG8" s="30"/>
      <c r="AH8" s="45">
        <f>AH7+AE8-AG8</f>
        <v>0</v>
      </c>
      <c r="AJ8" s="143"/>
      <c r="AK8" s="37"/>
      <c r="AL8" s="44"/>
      <c r="AM8" s="143"/>
      <c r="AN8" s="30"/>
      <c r="AO8" s="45">
        <f>AO7+AL8-AN8</f>
        <v>0</v>
      </c>
      <c r="AQ8" s="143"/>
      <c r="AR8" s="27"/>
      <c r="AS8" s="25"/>
      <c r="AT8" s="143"/>
      <c r="AU8" s="30"/>
      <c r="AV8" s="45">
        <f>AV7+AS8-AU8</f>
        <v>0</v>
      </c>
      <c r="AX8" s="143"/>
      <c r="AY8" s="27"/>
      <c r="AZ8" s="25"/>
      <c r="BA8" s="143"/>
      <c r="BB8" s="30"/>
      <c r="BC8" s="45">
        <f>BC7+AZ8-BB8</f>
        <v>0</v>
      </c>
      <c r="BE8" s="143">
        <v>41317</v>
      </c>
      <c r="BF8" s="830" t="s">
        <v>1083</v>
      </c>
      <c r="BG8" s="25">
        <v>18442</v>
      </c>
      <c r="BH8" s="752">
        <v>41320</v>
      </c>
      <c r="BI8" s="30">
        <v>18442</v>
      </c>
      <c r="BJ8" s="45">
        <f>BJ7+BG8-BI8</f>
        <v>0</v>
      </c>
      <c r="BL8" s="8"/>
      <c r="BM8" s="37"/>
      <c r="BN8" s="30"/>
      <c r="BO8" s="133"/>
      <c r="BP8" s="18"/>
      <c r="BQ8" s="45">
        <f>BQ7+BN8-BP8</f>
        <v>0</v>
      </c>
      <c r="BS8" s="8"/>
      <c r="BT8" s="8"/>
      <c r="BU8" s="2"/>
      <c r="BV8" s="17"/>
      <c r="BW8" s="143"/>
      <c r="BX8" s="18"/>
      <c r="BY8" s="45">
        <f>BY7+BV8-BX8</f>
        <v>0</v>
      </c>
      <c r="CA8" s="577">
        <v>40697</v>
      </c>
      <c r="CB8" s="547" t="s">
        <v>712</v>
      </c>
      <c r="CC8" s="431"/>
      <c r="CD8" s="489"/>
      <c r="CE8" s="337"/>
      <c r="CF8" s="45">
        <f>CF7+CC8-CE8</f>
        <v>0</v>
      </c>
      <c r="CH8" s="8"/>
      <c r="CI8" s="2"/>
      <c r="CJ8" s="17"/>
      <c r="CK8" s="725"/>
      <c r="CL8" s="30"/>
      <c r="CM8" s="45">
        <f>CM7+CJ8-CL8</f>
        <v>0</v>
      </c>
      <c r="CO8" s="368"/>
      <c r="CP8" s="27"/>
      <c r="CQ8" s="30"/>
      <c r="CR8" s="540"/>
      <c r="CS8" s="44"/>
      <c r="CT8" s="45">
        <f>CT7+CQ8-CS8</f>
        <v>0</v>
      </c>
      <c r="CV8" s="124"/>
      <c r="CW8" s="27"/>
      <c r="CX8" s="25"/>
      <c r="CY8" s="143"/>
      <c r="CZ8" s="30"/>
      <c r="DA8" s="45">
        <f>DA7+CX8-CZ8</f>
        <v>0</v>
      </c>
      <c r="DC8" s="739"/>
      <c r="DD8" s="425"/>
      <c r="DE8" s="37"/>
      <c r="DF8" s="30"/>
      <c r="DG8" s="41"/>
      <c r="DH8" s="30"/>
      <c r="DI8" s="45">
        <f>DI7+DF8-DH8</f>
        <v>0</v>
      </c>
      <c r="DK8" s="575"/>
      <c r="DL8" s="37"/>
      <c r="DM8" s="44"/>
      <c r="DN8" s="417"/>
      <c r="DO8" s="30"/>
      <c r="DP8" s="45">
        <f>DP7+DM8-DO8</f>
        <v>0</v>
      </c>
      <c r="DR8" s="143"/>
      <c r="DS8" s="27"/>
      <c r="DT8" s="25"/>
      <c r="DU8" s="143"/>
      <c r="DV8" s="30"/>
      <c r="DW8" s="45">
        <f>DW7+DT8-DV8</f>
        <v>0</v>
      </c>
      <c r="DX8" s="41"/>
      <c r="DY8" s="143">
        <v>41305</v>
      </c>
      <c r="DZ8" s="27" t="s">
        <v>903</v>
      </c>
      <c r="EA8" s="25">
        <v>10576</v>
      </c>
      <c r="EB8" s="53">
        <v>41309</v>
      </c>
      <c r="EC8" s="30">
        <v>10576</v>
      </c>
      <c r="ED8" s="45">
        <f>ED7+EA8-EC8</f>
        <v>0</v>
      </c>
      <c r="EF8" s="8"/>
      <c r="EG8" s="2"/>
      <c r="EH8" s="17"/>
      <c r="EI8" s="8"/>
      <c r="EJ8" s="18"/>
      <c r="EK8" s="45">
        <f>EK7+EH8-EJ8</f>
        <v>0</v>
      </c>
      <c r="EM8" s="366"/>
      <c r="EN8" s="2"/>
      <c r="EO8" s="17"/>
      <c r="EP8" s="369"/>
      <c r="EQ8" s="511"/>
      <c r="ER8" s="45">
        <f>ER7+EO8-EQ8</f>
        <v>0</v>
      </c>
      <c r="ET8" s="568"/>
      <c r="EU8" s="27"/>
      <c r="EV8" s="94"/>
      <c r="EW8" s="54"/>
      <c r="EX8" s="58"/>
      <c r="EY8" s="45">
        <f>EY7+EV8-EX8</f>
        <v>0</v>
      </c>
      <c r="FA8" s="443"/>
      <c r="FB8" s="27"/>
      <c r="FC8" s="25"/>
      <c r="FD8" s="143"/>
      <c r="FE8" s="30"/>
      <c r="FF8" s="115">
        <f>FF7+FC8-FE8</f>
        <v>0</v>
      </c>
      <c r="FH8" s="8"/>
      <c r="FI8" s="2"/>
      <c r="FJ8" s="17"/>
      <c r="FK8" s="143"/>
      <c r="FL8" s="30"/>
      <c r="FM8" s="115">
        <f>FM7+FJ8-FL8</f>
        <v>0</v>
      </c>
      <c r="FO8" s="576">
        <v>39663</v>
      </c>
      <c r="FP8" s="27">
        <v>614</v>
      </c>
      <c r="FQ8" s="25">
        <v>29768</v>
      </c>
      <c r="FR8" s="124"/>
      <c r="FS8" s="30">
        <v>0</v>
      </c>
      <c r="FT8" s="129">
        <f>FT7+FQ8-FS8</f>
        <v>29768</v>
      </c>
      <c r="FV8" s="143">
        <v>41324</v>
      </c>
      <c r="FW8" s="27" t="s">
        <v>1219</v>
      </c>
      <c r="FX8" s="25">
        <v>5374</v>
      </c>
      <c r="FY8" s="143">
        <v>41325</v>
      </c>
      <c r="FZ8" s="30">
        <v>5374</v>
      </c>
      <c r="GA8" s="115">
        <f>GA7+FX8-FZ8</f>
        <v>0</v>
      </c>
      <c r="GC8" s="111"/>
      <c r="GD8" s="315"/>
      <c r="GE8" s="30"/>
      <c r="GF8" s="111"/>
      <c r="GG8" s="30"/>
      <c r="GH8" s="115">
        <f>GH7+GE8-GG8</f>
        <v>0</v>
      </c>
      <c r="GJ8" s="111">
        <v>41320</v>
      </c>
      <c r="GK8" s="838" t="s">
        <v>1134</v>
      </c>
      <c r="GL8" s="30">
        <v>586</v>
      </c>
      <c r="GM8" s="111">
        <v>41320</v>
      </c>
      <c r="GN8" s="30">
        <v>586</v>
      </c>
      <c r="GO8" s="115">
        <f>GO7+GL8-GN8</f>
        <v>0</v>
      </c>
      <c r="GQ8" s="8"/>
      <c r="GR8" s="2"/>
      <c r="GS8" s="17"/>
      <c r="GT8" s="111"/>
      <c r="GU8" s="30"/>
      <c r="GV8" s="115">
        <f>GV7+GS8-GU8</f>
        <v>0</v>
      </c>
      <c r="GX8" s="111"/>
      <c r="GY8" s="363"/>
      <c r="GZ8" s="30"/>
      <c r="HA8" s="111"/>
      <c r="HB8" s="30"/>
      <c r="HC8" s="115">
        <f>HC7+GZ8-HB8</f>
        <v>0</v>
      </c>
      <c r="HE8" s="8">
        <v>41319</v>
      </c>
      <c r="HF8" s="830" t="s">
        <v>1121</v>
      </c>
      <c r="HG8" s="25">
        <v>10755</v>
      </c>
      <c r="HH8" s="143">
        <v>41319</v>
      </c>
      <c r="HI8" s="30">
        <v>10755</v>
      </c>
      <c r="HJ8" s="115">
        <f>HJ7+HG8-HI8</f>
        <v>0</v>
      </c>
      <c r="HL8" s="143"/>
      <c r="HM8" s="27"/>
      <c r="HN8" s="25"/>
      <c r="HO8" s="143"/>
      <c r="HP8" s="30"/>
      <c r="HQ8" s="115">
        <f>HQ7+HN8-HP8</f>
        <v>0</v>
      </c>
      <c r="HS8" s="668">
        <v>40879</v>
      </c>
      <c r="HT8" s="2" t="s">
        <v>763</v>
      </c>
      <c r="HU8" s="356">
        <v>4321.5</v>
      </c>
      <c r="HV8" s="74">
        <v>40922</v>
      </c>
      <c r="HW8" s="86">
        <v>3845.5</v>
      </c>
      <c r="HX8" s="115">
        <f>HX7+HU8-HW8</f>
        <v>476</v>
      </c>
      <c r="HZ8" s="8"/>
      <c r="IA8" s="37"/>
      <c r="IB8" s="30"/>
      <c r="IC8" s="497"/>
      <c r="ID8" s="30"/>
      <c r="IE8" s="45">
        <f>IE7+IB8-ID8</f>
        <v>0</v>
      </c>
      <c r="IG8" s="143"/>
      <c r="IH8" s="27"/>
      <c r="II8" s="25"/>
      <c r="IJ8" s="124"/>
      <c r="IK8" s="30"/>
      <c r="IL8" s="45">
        <f>IL7+II8-IK8</f>
        <v>0</v>
      </c>
      <c r="IN8" s="8"/>
      <c r="IO8" s="145"/>
      <c r="IP8" s="17"/>
      <c r="IQ8" s="143"/>
      <c r="IR8" s="30"/>
      <c r="IS8" s="45">
        <f>IS7+IP8-IR8</f>
        <v>0</v>
      </c>
      <c r="IU8" s="8"/>
      <c r="IV8" s="2"/>
      <c r="IW8" s="17"/>
      <c r="IX8" s="8"/>
      <c r="IY8" s="18"/>
      <c r="IZ8" s="45">
        <f>IZ7+IW8-IY8</f>
        <v>0</v>
      </c>
      <c r="JB8" s="143"/>
      <c r="JC8" s="27"/>
      <c r="JD8" s="25"/>
      <c r="JE8" s="143"/>
      <c r="JF8" s="30"/>
      <c r="JG8" s="45">
        <f>JG7+JD8-JF8</f>
        <v>0</v>
      </c>
      <c r="JI8" s="53"/>
      <c r="JJ8" s="27"/>
      <c r="JK8" s="25"/>
      <c r="JL8" s="143"/>
      <c r="JM8" s="30"/>
      <c r="JN8" s="45">
        <f>JN7+JK8-JM8</f>
        <v>0</v>
      </c>
      <c r="JP8" s="143"/>
      <c r="JQ8" s="141"/>
      <c r="JR8" s="25"/>
      <c r="JS8" s="504"/>
      <c r="JT8" s="30"/>
      <c r="JU8" s="45">
        <f>JU7+JR8-JT8</f>
        <v>0</v>
      </c>
      <c r="JW8" s="807">
        <v>41309</v>
      </c>
      <c r="JX8" s="812" t="s">
        <v>942</v>
      </c>
      <c r="JY8" s="794">
        <v>27434.5</v>
      </c>
      <c r="JZ8" s="831">
        <v>41309</v>
      </c>
      <c r="KA8" s="814">
        <v>27434.5</v>
      </c>
      <c r="KB8" s="811">
        <f>KB7+JY8-KA8</f>
        <v>0</v>
      </c>
      <c r="KC8" s="797"/>
      <c r="KD8" s="807">
        <v>41322</v>
      </c>
      <c r="KE8" s="845" t="s">
        <v>1153</v>
      </c>
      <c r="KF8" s="794">
        <v>2905</v>
      </c>
      <c r="KG8" s="831">
        <v>41323</v>
      </c>
      <c r="KH8" s="814">
        <v>2905</v>
      </c>
      <c r="KI8" s="811">
        <f>KI7+KF8-KH8</f>
        <v>0</v>
      </c>
      <c r="KJ8" s="797"/>
      <c r="KK8" s="8">
        <v>41306</v>
      </c>
      <c r="KL8" s="2" t="s">
        <v>915</v>
      </c>
      <c r="KM8" s="17">
        <v>2665</v>
      </c>
      <c r="KN8" s="795">
        <v>41306</v>
      </c>
      <c r="KO8" s="30">
        <v>2665</v>
      </c>
      <c r="KP8" s="45">
        <f>KP7+KM8-KO8</f>
        <v>0</v>
      </c>
      <c r="KR8" s="8"/>
      <c r="KS8" s="2"/>
      <c r="KT8" s="17"/>
      <c r="KU8" s="504"/>
      <c r="KV8" s="30"/>
      <c r="KW8" s="45">
        <f>KW7+KT8-KV8</f>
        <v>0</v>
      </c>
      <c r="KY8" s="143"/>
      <c r="KZ8" s="27"/>
      <c r="LA8" s="25"/>
      <c r="LB8" s="143"/>
      <c r="LC8" s="30"/>
      <c r="LD8" s="45">
        <f>LD7+LA8-LC8</f>
        <v>0</v>
      </c>
      <c r="LF8" s="577"/>
      <c r="LG8" s="2"/>
      <c r="LH8" s="17"/>
      <c r="LI8" s="124"/>
      <c r="LJ8" s="30"/>
      <c r="LK8" s="45">
        <f t="shared" ref="LK8:LK36" si="0">LK7+LH8-LJ8</f>
        <v>0</v>
      </c>
      <c r="LM8" s="575"/>
      <c r="LN8" s="27"/>
      <c r="LO8" s="25"/>
      <c r="LP8" s="369"/>
      <c r="LQ8" s="30"/>
      <c r="LR8" s="45">
        <f>LR7+LO8-LQ8</f>
        <v>0</v>
      </c>
      <c r="LT8" s="575"/>
      <c r="LU8" s="27"/>
      <c r="LV8" s="44"/>
      <c r="LW8" s="143"/>
      <c r="LX8" s="30"/>
      <c r="LY8" s="45">
        <f>LY7+LV8-LX8</f>
        <v>0</v>
      </c>
      <c r="MA8" s="575"/>
      <c r="MB8" s="37"/>
      <c r="MC8" s="44"/>
      <c r="MD8" s="143"/>
      <c r="ME8" s="30"/>
      <c r="MF8" s="45">
        <f>MF7+MC8-ME8</f>
        <v>0</v>
      </c>
      <c r="MH8" s="8"/>
      <c r="MI8" s="2"/>
      <c r="MJ8" s="17"/>
      <c r="MK8" s="143"/>
      <c r="ML8" s="30"/>
      <c r="MM8" s="45">
        <f>MM7+MJ8-ML8</f>
        <v>0</v>
      </c>
      <c r="MO8" s="544">
        <v>40347</v>
      </c>
      <c r="MP8" s="2" t="s">
        <v>539</v>
      </c>
      <c r="MQ8" s="337">
        <v>22586.5</v>
      </c>
      <c r="MR8" s="386">
        <v>40395</v>
      </c>
      <c r="MS8" s="18">
        <v>1000</v>
      </c>
      <c r="MT8" s="45">
        <f>MT7+MQ8-MS8</f>
        <v>21586.5</v>
      </c>
      <c r="MV8" s="8"/>
      <c r="MW8" s="2"/>
      <c r="MX8" s="337"/>
      <c r="MY8" s="143"/>
      <c r="MZ8" s="18"/>
      <c r="NA8" s="45">
        <f>NA7+MX8-MZ8</f>
        <v>0</v>
      </c>
      <c r="NC8" s="8"/>
      <c r="ND8" s="2"/>
      <c r="NE8" s="337"/>
      <c r="NF8" s="143"/>
      <c r="NG8" s="18"/>
      <c r="NH8" s="45">
        <f>NH7+NE8-NG8</f>
        <v>0</v>
      </c>
      <c r="NJ8" s="576">
        <v>41322</v>
      </c>
      <c r="NK8" s="838" t="s">
        <v>1156</v>
      </c>
      <c r="NL8" s="30">
        <v>1158</v>
      </c>
      <c r="NM8" s="575">
        <v>41322</v>
      </c>
      <c r="NN8" s="30">
        <v>1158</v>
      </c>
      <c r="NO8" s="45">
        <f>NO7+NL8-NN8</f>
        <v>0</v>
      </c>
      <c r="NQ8" s="124"/>
      <c r="NR8" s="27"/>
      <c r="NS8" s="25"/>
      <c r="NT8" s="124"/>
      <c r="NU8" s="30"/>
      <c r="NV8" s="45">
        <f>NV7+NS8-NU8</f>
        <v>0</v>
      </c>
      <c r="NX8" s="143"/>
      <c r="NY8" s="27"/>
      <c r="NZ8" s="25"/>
      <c r="OA8" s="143"/>
      <c r="OB8" s="30"/>
      <c r="OC8" s="45">
        <f>OC7+NZ8-OB8</f>
        <v>0</v>
      </c>
      <c r="OE8" s="143"/>
      <c r="OF8" s="27"/>
      <c r="OG8" s="25"/>
      <c r="OH8" s="143"/>
      <c r="OI8" s="30"/>
      <c r="OJ8" s="45">
        <f>OJ7+OG8-OI8</f>
        <v>0</v>
      </c>
      <c r="OL8" s="8"/>
      <c r="OM8" s="2"/>
      <c r="ON8" s="17"/>
      <c r="OO8" s="143"/>
      <c r="OP8" s="30"/>
      <c r="OQ8" s="45">
        <f>OQ7+ON8-OP8</f>
        <v>0</v>
      </c>
      <c r="OS8" s="143"/>
      <c r="OT8" s="27"/>
      <c r="OU8" s="25"/>
      <c r="OV8" s="143"/>
      <c r="OW8" s="30"/>
      <c r="OX8" s="45">
        <f>OX7+OU8-OW8</f>
        <v>0</v>
      </c>
      <c r="OZ8" s="143"/>
      <c r="PA8" s="27"/>
      <c r="PB8" s="25"/>
      <c r="PC8" s="143"/>
      <c r="PD8" s="30"/>
      <c r="PE8" s="45">
        <f>PE7+PB8-PD8</f>
        <v>0</v>
      </c>
      <c r="PG8" s="34">
        <v>41307</v>
      </c>
      <c r="PH8" s="2" t="s">
        <v>919</v>
      </c>
      <c r="PI8" s="17">
        <v>6210</v>
      </c>
      <c r="PJ8" s="143">
        <v>41307</v>
      </c>
      <c r="PK8" s="30">
        <v>6210</v>
      </c>
      <c r="PL8" s="45">
        <f>PL7+PI8-PK8</f>
        <v>0</v>
      </c>
      <c r="PN8" s="124"/>
      <c r="PO8" s="27"/>
      <c r="PP8" s="25"/>
      <c r="PQ8" s="124"/>
      <c r="PR8" s="30"/>
      <c r="PS8" s="45">
        <f>PS7+PP8-PR8</f>
        <v>0</v>
      </c>
      <c r="PU8" s="143"/>
      <c r="PV8" s="27"/>
      <c r="PW8" s="25"/>
      <c r="PX8" s="124"/>
      <c r="PY8" s="30"/>
      <c r="PZ8" s="45">
        <f>PZ7+PW8-PY8</f>
        <v>0</v>
      </c>
      <c r="QB8" s="575"/>
      <c r="QC8" s="444"/>
      <c r="QD8" s="27"/>
      <c r="QE8" s="94"/>
      <c r="QF8" s="54"/>
      <c r="QG8" s="58"/>
      <c r="QH8" s="45">
        <f>QH7+QE8-QG8</f>
        <v>0</v>
      </c>
      <c r="QJ8" s="576">
        <v>40463</v>
      </c>
      <c r="QK8" s="27" t="s">
        <v>617</v>
      </c>
      <c r="QL8" s="347">
        <v>26766</v>
      </c>
      <c r="QM8" s="577">
        <v>40474</v>
      </c>
      <c r="QN8" s="30">
        <v>10000</v>
      </c>
      <c r="QO8" s="45">
        <f>QO7+QL8-QN8</f>
        <v>16766</v>
      </c>
      <c r="QQ8" s="469"/>
      <c r="QR8" s="43"/>
      <c r="QS8" s="337"/>
      <c r="QT8" s="8"/>
      <c r="QU8" s="30"/>
      <c r="QV8" s="45">
        <f>QV7+QS8-QU8</f>
        <v>0</v>
      </c>
      <c r="QX8" s="143">
        <v>41310</v>
      </c>
      <c r="QY8" s="78" t="s">
        <v>946</v>
      </c>
      <c r="QZ8" s="44">
        <v>5306</v>
      </c>
      <c r="RA8" s="143">
        <v>41310</v>
      </c>
      <c r="RB8" s="44">
        <v>5306</v>
      </c>
      <c r="RC8" s="45">
        <f>RC7+QZ8-RB8</f>
        <v>0</v>
      </c>
      <c r="RE8" s="143"/>
      <c r="RF8" s="78"/>
      <c r="RG8" s="44"/>
      <c r="RH8" s="143"/>
      <c r="RI8" s="44"/>
      <c r="RJ8" s="45">
        <f>RJ7+RG8-RI8</f>
        <v>0</v>
      </c>
      <c r="RL8" s="143"/>
      <c r="RM8" s="315"/>
      <c r="RN8" s="44"/>
      <c r="RO8" s="116"/>
      <c r="RP8" s="30"/>
      <c r="RQ8" s="45">
        <f>RQ7+RN8-RP8</f>
        <v>0</v>
      </c>
      <c r="RS8" s="291" t="s">
        <v>290</v>
      </c>
      <c r="RT8" s="27" t="s">
        <v>69</v>
      </c>
      <c r="RU8" s="25">
        <v>23250</v>
      </c>
      <c r="RV8" s="54"/>
      <c r="RW8" s="30"/>
      <c r="RX8" s="45">
        <f>RX7+RU8-RW8</f>
        <v>23250</v>
      </c>
      <c r="RZ8" s="143"/>
      <c r="SA8" s="27"/>
      <c r="SB8" s="25"/>
      <c r="SC8" s="143"/>
      <c r="SD8" s="30"/>
      <c r="SE8" s="45">
        <f>SE7+SB8-SD8</f>
        <v>0</v>
      </c>
      <c r="SG8" s="575"/>
      <c r="SH8" s="294"/>
      <c r="SI8" s="25"/>
      <c r="SJ8" s="54"/>
      <c r="SK8" s="30"/>
      <c r="SL8" s="45">
        <f>SL7+SI8-SK8</f>
        <v>0</v>
      </c>
      <c r="SN8" s="41"/>
      <c r="SO8" s="27"/>
      <c r="SP8" s="44"/>
      <c r="SQ8" s="143"/>
      <c r="SR8" s="58"/>
      <c r="SS8" s="45">
        <f>SS7+SP8-SR8</f>
        <v>0</v>
      </c>
      <c r="SU8" s="549">
        <v>41209</v>
      </c>
      <c r="SV8" s="2" t="s">
        <v>841</v>
      </c>
      <c r="SW8" s="17">
        <v>10127.5</v>
      </c>
      <c r="SX8" s="53"/>
      <c r="SY8" s="58"/>
      <c r="SZ8" s="45">
        <f>SZ7+SW8-SY8</f>
        <v>10127.5</v>
      </c>
      <c r="TB8" s="293" t="s">
        <v>280</v>
      </c>
      <c r="TC8" s="27" t="s">
        <v>278</v>
      </c>
      <c r="TD8" s="44">
        <v>20668.5</v>
      </c>
      <c r="TE8" s="54"/>
      <c r="TF8" s="58"/>
      <c r="TG8" s="45">
        <f>TG7+TD8-TF8</f>
        <v>20668.5</v>
      </c>
      <c r="TI8" s="41"/>
      <c r="TJ8" s="27"/>
      <c r="TK8" s="44"/>
      <c r="TL8" s="143"/>
      <c r="TM8" s="58"/>
      <c r="TN8" s="45">
        <f>TN7+TK8-TM8</f>
        <v>0</v>
      </c>
      <c r="TP8" s="575"/>
      <c r="TQ8" s="27"/>
      <c r="TR8" s="25"/>
      <c r="TS8" s="143"/>
      <c r="TT8" s="30"/>
      <c r="TU8" s="45">
        <f>TU7+TR8-TT8</f>
        <v>0</v>
      </c>
      <c r="TW8" s="577"/>
      <c r="TX8" s="2"/>
      <c r="TY8" s="17"/>
      <c r="TZ8" s="143"/>
      <c r="UA8" s="30"/>
      <c r="UB8" s="45">
        <f>UB7+TY8-UA8</f>
        <v>0</v>
      </c>
      <c r="UD8" s="577"/>
      <c r="UE8" s="2"/>
      <c r="UF8" s="17"/>
      <c r="UG8" s="143"/>
      <c r="UH8" s="30"/>
      <c r="UI8" s="45">
        <f>UI7+UF8-UH8</f>
        <v>0</v>
      </c>
      <c r="UK8" s="575"/>
      <c r="UL8" s="27"/>
      <c r="UM8" s="25"/>
      <c r="UN8" s="143"/>
      <c r="UO8" s="30"/>
      <c r="UP8" s="45">
        <f>UP7+UM8-UO8</f>
        <v>0</v>
      </c>
      <c r="UR8" s="549">
        <v>41309</v>
      </c>
      <c r="US8" s="2" t="s">
        <v>933</v>
      </c>
      <c r="UT8" s="17">
        <v>4508</v>
      </c>
      <c r="UU8" s="8">
        <v>41309</v>
      </c>
      <c r="UV8" s="18">
        <v>4508</v>
      </c>
      <c r="UW8" s="45">
        <f>UW7+UT8-UV8</f>
        <v>0</v>
      </c>
      <c r="UY8" s="655">
        <v>40439</v>
      </c>
      <c r="UZ8" s="2" t="s">
        <v>605</v>
      </c>
      <c r="VA8" s="17">
        <v>30813</v>
      </c>
      <c r="VB8" s="8">
        <v>40507</v>
      </c>
      <c r="VC8" s="18">
        <v>5000</v>
      </c>
      <c r="VD8" s="45">
        <f>VD7+VA8-VC8</f>
        <v>25813</v>
      </c>
      <c r="VF8" s="143"/>
      <c r="VG8" s="27"/>
      <c r="VH8" s="25"/>
      <c r="VI8" s="504"/>
      <c r="VJ8" s="30"/>
      <c r="VK8" s="45">
        <f>VK7+VH8-VJ8</f>
        <v>0</v>
      </c>
      <c r="VM8" s="143">
        <v>41309</v>
      </c>
      <c r="VN8" s="27" t="s">
        <v>940</v>
      </c>
      <c r="VO8" s="25">
        <v>26829</v>
      </c>
      <c r="VP8" s="827">
        <v>41309</v>
      </c>
      <c r="VQ8" s="30">
        <v>26829</v>
      </c>
      <c r="VR8" s="45">
        <f>VR7+VO8-VQ8</f>
        <v>0</v>
      </c>
      <c r="VT8" s="767">
        <v>40854</v>
      </c>
      <c r="VU8" s="27" t="s">
        <v>756</v>
      </c>
      <c r="VV8" s="25">
        <v>274.5</v>
      </c>
      <c r="VW8" s="143"/>
      <c r="VX8" s="30"/>
      <c r="VY8" s="45">
        <f>VY7+VV8-VX8</f>
        <v>274.5</v>
      </c>
      <c r="WA8" s="53"/>
      <c r="WB8" s="27"/>
      <c r="WC8" s="25"/>
      <c r="WD8" s="143"/>
      <c r="WE8" s="30"/>
      <c r="WF8" s="45">
        <f>WF7+WC8-WE8</f>
        <v>0</v>
      </c>
      <c r="WH8" s="53"/>
      <c r="WI8" s="27"/>
      <c r="WJ8" s="25"/>
      <c r="WK8" s="143"/>
      <c r="WL8" s="30"/>
      <c r="WM8" s="45">
        <f>WM7+WJ8-WL8</f>
        <v>0</v>
      </c>
      <c r="WO8" s="143"/>
      <c r="WP8" s="27"/>
      <c r="WQ8" s="25"/>
      <c r="WR8" s="143"/>
      <c r="WS8" s="30"/>
      <c r="WT8" s="45">
        <f>WT7+WQ8-WS8</f>
        <v>0</v>
      </c>
      <c r="WV8" s="8"/>
      <c r="WW8" s="2"/>
      <c r="WX8" s="17"/>
      <c r="WY8" s="143"/>
      <c r="WZ8" s="30"/>
      <c r="XA8" s="45">
        <f>XA7+WX8-WZ8</f>
        <v>0</v>
      </c>
      <c r="XC8" s="577">
        <v>41304</v>
      </c>
      <c r="XD8" s="2" t="s">
        <v>901</v>
      </c>
      <c r="XE8" s="17">
        <v>1829</v>
      </c>
      <c r="XF8" s="143">
        <v>41307</v>
      </c>
      <c r="XG8" s="30">
        <v>1829</v>
      </c>
      <c r="XH8" s="45">
        <f>XH7+XE8-XG8</f>
        <v>0</v>
      </c>
      <c r="XJ8" s="8"/>
      <c r="XK8" s="2"/>
      <c r="XL8" s="17"/>
      <c r="XM8" s="143"/>
      <c r="XN8" s="30"/>
      <c r="XO8" s="45">
        <f>XO7+XL8-XN8</f>
        <v>0</v>
      </c>
      <c r="XQ8" s="143"/>
      <c r="XR8" s="27"/>
      <c r="XS8" s="25"/>
      <c r="XT8" s="143"/>
      <c r="XU8" s="30"/>
      <c r="XV8" s="45">
        <f>XV7+XS8-XU8</f>
        <v>0</v>
      </c>
      <c r="XX8" s="8"/>
      <c r="XY8" s="2"/>
      <c r="XZ8" s="25"/>
      <c r="YA8" s="143"/>
      <c r="YB8" s="30"/>
      <c r="YC8" s="45">
        <f>YC7+XZ8-YB8</f>
        <v>0</v>
      </c>
      <c r="YE8" s="53"/>
      <c r="YF8" s="27"/>
      <c r="YG8" s="44"/>
      <c r="YH8" s="53"/>
      <c r="YI8" s="30"/>
      <c r="YJ8" s="45">
        <f>YJ7+YG8-YI8</f>
        <v>0</v>
      </c>
      <c r="YL8" s="143"/>
      <c r="YM8" s="27"/>
      <c r="YN8" s="25"/>
      <c r="YO8" s="143"/>
      <c r="YP8" s="30"/>
      <c r="YQ8" s="45">
        <f>YQ7+YN8-YP8</f>
        <v>0</v>
      </c>
      <c r="YS8" s="143">
        <v>41306</v>
      </c>
      <c r="YT8" s="27" t="s">
        <v>913</v>
      </c>
      <c r="YU8" s="25">
        <v>2470</v>
      </c>
      <c r="YV8" s="54">
        <v>41306</v>
      </c>
      <c r="YW8" s="30">
        <v>2470</v>
      </c>
      <c r="YX8" s="45">
        <f>YX7+YU8-YW8</f>
        <v>0</v>
      </c>
      <c r="YZ8" s="8"/>
      <c r="ZA8" s="2"/>
      <c r="ZB8" s="17"/>
      <c r="ZC8" s="136"/>
      <c r="ZD8" s="30"/>
      <c r="ZE8" s="45">
        <f>ZE7+ZB8-ZD8</f>
        <v>0</v>
      </c>
      <c r="ZG8" s="655">
        <v>40206</v>
      </c>
      <c r="ZH8" s="2" t="s">
        <v>455</v>
      </c>
      <c r="ZI8" s="17">
        <v>21212</v>
      </c>
      <c r="ZJ8" s="8">
        <v>40374</v>
      </c>
      <c r="ZK8" s="18">
        <v>10000</v>
      </c>
      <c r="ZL8" s="45">
        <f>ZL7+ZI8-ZK8</f>
        <v>11212</v>
      </c>
      <c r="ZN8" s="8"/>
      <c r="ZO8" s="2"/>
      <c r="ZP8" s="17"/>
      <c r="ZQ8" s="8"/>
      <c r="ZR8" s="18"/>
      <c r="ZS8" s="45">
        <f>ZS7+ZP8-ZR8</f>
        <v>0</v>
      </c>
      <c r="ZU8" s="8"/>
      <c r="ZV8" s="2"/>
      <c r="ZW8" s="17"/>
      <c r="ZX8" s="8"/>
      <c r="ZY8" s="18"/>
      <c r="ZZ8" s="45">
        <f>ZZ7+ZW8-ZY8</f>
        <v>0</v>
      </c>
      <c r="AAB8" s="143">
        <v>41315</v>
      </c>
      <c r="AAC8" s="830" t="s">
        <v>1070</v>
      </c>
      <c r="AAD8" s="25">
        <v>10510</v>
      </c>
      <c r="AAE8" s="124">
        <v>41315</v>
      </c>
      <c r="AAF8" s="30">
        <v>10510</v>
      </c>
      <c r="AAG8" s="45">
        <f>AAG7+AAD8-AAF8</f>
        <v>0</v>
      </c>
      <c r="AAI8" s="575"/>
      <c r="AAJ8" s="27"/>
      <c r="AAK8" s="25"/>
      <c r="AAL8" s="143"/>
      <c r="AAM8" s="30"/>
      <c r="AAN8" s="45">
        <f>AAN7+AAK8-AAM8</f>
        <v>0</v>
      </c>
      <c r="AAP8" s="575">
        <v>41306</v>
      </c>
      <c r="AAQ8" s="27" t="s">
        <v>914</v>
      </c>
      <c r="AAR8" s="25">
        <v>2208</v>
      </c>
      <c r="AAS8" s="368">
        <v>41306</v>
      </c>
      <c r="AAT8" s="30">
        <v>2208</v>
      </c>
      <c r="AAU8" s="45">
        <f>AAU7+AAR8-AAT8</f>
        <v>0</v>
      </c>
      <c r="AAW8" s="8">
        <v>41302</v>
      </c>
      <c r="AAX8" s="2" t="s">
        <v>897</v>
      </c>
      <c r="AAY8" s="17">
        <v>7170</v>
      </c>
      <c r="AAZ8" s="143">
        <v>41309</v>
      </c>
      <c r="ABA8" s="30">
        <v>7170</v>
      </c>
      <c r="ABB8" s="45">
        <f>ABB7+AAY8-ABA8</f>
        <v>0</v>
      </c>
      <c r="ABD8" s="8"/>
      <c r="ABE8" s="2"/>
      <c r="ABF8" s="17"/>
      <c r="ABG8" s="504"/>
      <c r="ABH8" s="30"/>
      <c r="ABI8" s="45">
        <f>ABI7+ABF8-ABH8</f>
        <v>0</v>
      </c>
      <c r="ABK8" s="8"/>
      <c r="ABL8" s="2"/>
      <c r="ABM8" s="17"/>
      <c r="ABN8" s="143"/>
      <c r="ABO8" s="30"/>
      <c r="ABP8" s="45">
        <f>ABP7+ABM8-ABO8</f>
        <v>0</v>
      </c>
      <c r="ABR8" s="366">
        <v>41316</v>
      </c>
      <c r="ABS8" s="830" t="s">
        <v>1075</v>
      </c>
      <c r="ABT8" s="17">
        <v>2722</v>
      </c>
      <c r="ABU8" s="577">
        <v>41317</v>
      </c>
      <c r="ABV8" s="18">
        <v>2722</v>
      </c>
      <c r="ABW8" s="45">
        <f>ABW7+ABT8-ABV8</f>
        <v>0</v>
      </c>
      <c r="ABY8" s="368">
        <v>41306</v>
      </c>
      <c r="ABZ8" s="27" t="s">
        <v>912</v>
      </c>
      <c r="ACA8" s="25">
        <v>1685</v>
      </c>
      <c r="ACB8" s="368">
        <v>41306</v>
      </c>
      <c r="ACC8" s="30">
        <v>1685</v>
      </c>
      <c r="ACD8" s="45">
        <f>ACD7+ACA8-ACC8</f>
        <v>0</v>
      </c>
      <c r="ACF8" s="8"/>
      <c r="ACG8" s="2"/>
      <c r="ACH8" s="17"/>
      <c r="ACI8" s="143"/>
      <c r="ACJ8" s="30"/>
      <c r="ACK8" s="45">
        <f t="shared" ref="ACK8:ACK13" si="1">ACK7+ACH8-ACJ8</f>
        <v>0</v>
      </c>
      <c r="ACM8" s="577"/>
      <c r="ACN8" s="2"/>
      <c r="ACO8" s="17"/>
      <c r="ACP8" s="575"/>
      <c r="ACQ8" s="30"/>
      <c r="ACR8" s="45">
        <f>ACR7+ACO8-ACQ8</f>
        <v>0</v>
      </c>
      <c r="ACT8" s="575">
        <v>41307</v>
      </c>
      <c r="ACU8" s="27" t="s">
        <v>925</v>
      </c>
      <c r="ACV8" s="25">
        <v>545</v>
      </c>
      <c r="ACW8" s="368">
        <v>41307</v>
      </c>
      <c r="ACX8" s="30">
        <v>545</v>
      </c>
      <c r="ACY8" s="45">
        <f>ACY7+ACV8-ACX8</f>
        <v>0</v>
      </c>
      <c r="ADA8" s="143"/>
      <c r="ADB8" s="27"/>
      <c r="ADC8" s="25"/>
      <c r="ADD8" s="143"/>
      <c r="ADE8" s="30"/>
      <c r="ADF8" s="45">
        <f>ADF7+ADC8-ADE8</f>
        <v>0</v>
      </c>
      <c r="ADH8" s="366">
        <v>41307</v>
      </c>
      <c r="ADI8" s="2" t="s">
        <v>920</v>
      </c>
      <c r="ADJ8" s="17">
        <v>73103</v>
      </c>
      <c r="ADK8" s="577">
        <v>41307</v>
      </c>
      <c r="ADL8" s="18">
        <v>73103</v>
      </c>
      <c r="ADM8" s="45">
        <f>ADM7+ADJ8-ADL8</f>
        <v>0</v>
      </c>
      <c r="ADO8" s="531">
        <v>40012</v>
      </c>
      <c r="ADP8" s="39" t="s">
        <v>348</v>
      </c>
      <c r="ADQ8" s="3">
        <v>23275</v>
      </c>
      <c r="ADR8" s="8">
        <v>40017</v>
      </c>
      <c r="ADS8" s="30">
        <v>18275</v>
      </c>
      <c r="ADT8" s="322">
        <f>ADT7+ADQ8-ADS8</f>
        <v>5000</v>
      </c>
      <c r="ADV8" s="143">
        <v>41328</v>
      </c>
      <c r="ADW8" s="315" t="s">
        <v>1328</v>
      </c>
      <c r="ADX8" s="346">
        <v>6399</v>
      </c>
      <c r="ADY8" s="143">
        <v>41328</v>
      </c>
      <c r="ADZ8" s="395">
        <v>6399</v>
      </c>
      <c r="AEA8" s="45">
        <f>AEA7+ADX8-ADZ8</f>
        <v>0</v>
      </c>
      <c r="AEC8" s="575"/>
      <c r="AED8" s="363"/>
      <c r="AEE8" s="30"/>
      <c r="AEF8" s="575"/>
      <c r="AEG8" s="30"/>
      <c r="AEH8" s="45">
        <f>AEH7+AEE8-AEG8</f>
        <v>0</v>
      </c>
      <c r="AEJ8" s="124">
        <v>41323</v>
      </c>
      <c r="AEK8" s="830" t="s">
        <v>1211</v>
      </c>
      <c r="AEL8" s="25">
        <v>4341.5</v>
      </c>
      <c r="AEM8" s="143">
        <v>41323</v>
      </c>
      <c r="AEN8" s="58">
        <v>4341.5</v>
      </c>
      <c r="AEO8" s="45">
        <f>AEO7+AEL8-AEN8</f>
        <v>0</v>
      </c>
      <c r="AEQ8" s="8" t="s">
        <v>497</v>
      </c>
      <c r="AER8" s="2" t="s">
        <v>384</v>
      </c>
      <c r="AES8" s="17">
        <v>6523</v>
      </c>
      <c r="AET8" s="53"/>
      <c r="AEU8" s="30"/>
      <c r="AEV8" s="45">
        <f>AEV7+AES8-AEU8</f>
        <v>6523</v>
      </c>
      <c r="AEX8" s="577"/>
      <c r="AEY8" s="2"/>
      <c r="AEZ8" s="17"/>
      <c r="AFA8" s="53"/>
      <c r="AFB8" s="30"/>
      <c r="AFC8" s="45">
        <f>AFC7+AEZ8-AFB8</f>
        <v>0</v>
      </c>
      <c r="AFE8" s="575"/>
      <c r="AFF8" s="27"/>
      <c r="AFG8" s="25"/>
      <c r="AFH8" s="143"/>
      <c r="AFI8" s="58"/>
      <c r="AFJ8" s="45">
        <f>AFJ7+AFG8-AFI8</f>
        <v>0</v>
      </c>
      <c r="AFL8" s="8"/>
      <c r="AFM8" s="2"/>
      <c r="AFN8" s="17"/>
      <c r="AFO8" s="8"/>
      <c r="AFP8" s="18"/>
      <c r="AFQ8" s="45">
        <f>AFQ7+AFN8-AFP8</f>
        <v>0</v>
      </c>
      <c r="AFS8" s="8"/>
      <c r="AFT8" s="2"/>
      <c r="AFU8" s="25"/>
      <c r="AFV8" s="143"/>
      <c r="AFW8" s="30"/>
      <c r="AFX8" s="45">
        <f>AFX7+AFU8-AFW8</f>
        <v>0</v>
      </c>
      <c r="AFZ8" s="8"/>
      <c r="AGA8" s="276"/>
      <c r="AGB8" s="350"/>
      <c r="AGC8" s="8"/>
      <c r="AGD8" s="18"/>
      <c r="AGE8" s="45">
        <f>AGE7+AGB8-AGD8</f>
        <v>0</v>
      </c>
      <c r="AGG8" s="143"/>
      <c r="AGH8" s="276"/>
      <c r="AGI8" s="350"/>
      <c r="AGJ8" s="143"/>
      <c r="AGK8" s="30"/>
      <c r="AGL8" s="45">
        <f>AGL7+AGI8-AGK8</f>
        <v>0</v>
      </c>
      <c r="AGN8" s="8">
        <v>41332</v>
      </c>
      <c r="AGO8" s="276" t="s">
        <v>1372</v>
      </c>
      <c r="AGP8" s="350">
        <v>1651</v>
      </c>
      <c r="AGQ8" s="8">
        <v>41332</v>
      </c>
      <c r="AGR8" s="18">
        <v>1651</v>
      </c>
      <c r="AGS8" s="45">
        <f>AGS7+AGP8-AGR8</f>
        <v>0</v>
      </c>
      <c r="AGU8" s="134"/>
      <c r="AGV8" s="27"/>
      <c r="AGW8" s="25"/>
      <c r="AGX8" s="136"/>
      <c r="AGY8" s="30"/>
      <c r="AGZ8" s="45">
        <f>AGZ7+AGW8-AGY8</f>
        <v>0</v>
      </c>
      <c r="AHB8" s="143"/>
      <c r="AHC8" s="27"/>
      <c r="AHD8" s="25"/>
      <c r="AHE8" s="143"/>
      <c r="AHF8" s="30"/>
      <c r="AHG8" s="45">
        <f>AHG7+AHD8-AHF8</f>
        <v>0</v>
      </c>
      <c r="AHI8" s="143"/>
      <c r="AHJ8" s="27"/>
      <c r="AHK8" s="25"/>
      <c r="AHL8" s="143"/>
      <c r="AHM8" s="30"/>
      <c r="AHN8" s="45">
        <f>AHN7+AHK8-AHM8</f>
        <v>0</v>
      </c>
      <c r="AHP8" s="575"/>
      <c r="AHQ8" s="27"/>
      <c r="AHR8" s="25"/>
      <c r="AHS8" s="143"/>
      <c r="AHT8" s="30"/>
      <c r="AHU8" s="45">
        <f>AHU7+AHR8-AHT8</f>
        <v>0</v>
      </c>
      <c r="AHW8" s="366"/>
      <c r="AHX8" s="27"/>
      <c r="AHY8" s="25"/>
      <c r="AHZ8" s="124"/>
      <c r="AIA8" s="30"/>
      <c r="AIB8" s="45">
        <f>AIB7+AHY8-AIA8</f>
        <v>0</v>
      </c>
      <c r="AID8" s="575"/>
      <c r="AIE8" s="27"/>
      <c r="AIF8" s="44"/>
      <c r="AIG8" s="143"/>
      <c r="AIH8" s="44"/>
      <c r="AII8" s="45">
        <f>AII7+AIF8-AIH8</f>
        <v>0</v>
      </c>
      <c r="AIK8" s="124"/>
      <c r="AIL8" s="27"/>
      <c r="AIM8" s="25"/>
      <c r="AIN8" s="124"/>
      <c r="AIO8" s="30"/>
      <c r="AIP8" s="45">
        <f>AIP7+AIM8-AIO8</f>
        <v>0</v>
      </c>
      <c r="AIR8" s="143"/>
      <c r="AIS8" s="37"/>
      <c r="AIT8" s="30"/>
      <c r="AIU8" s="143"/>
      <c r="AIV8" s="30"/>
      <c r="AIW8" s="45">
        <f>AIW7+AIT8-AIV8</f>
        <v>0</v>
      </c>
      <c r="AIY8" s="143"/>
      <c r="AIZ8" s="27"/>
      <c r="AJA8" s="25"/>
      <c r="AJB8" s="143"/>
      <c r="AJC8" s="30"/>
      <c r="AJD8" s="45">
        <f>AJD7+AJA8-AJC8</f>
        <v>0</v>
      </c>
      <c r="AJF8" s="143"/>
      <c r="AJG8" s="27"/>
      <c r="AJH8" s="25"/>
      <c r="AJI8" s="143"/>
      <c r="AJJ8" s="30"/>
      <c r="AJK8" s="45">
        <f>AJK7+AJH8-AJJ8</f>
        <v>0</v>
      </c>
      <c r="AJM8" s="143">
        <v>41330</v>
      </c>
      <c r="AJN8" s="27" t="s">
        <v>1357</v>
      </c>
      <c r="AJO8" s="25">
        <v>45684.5</v>
      </c>
      <c r="AJP8" s="143">
        <v>41330</v>
      </c>
      <c r="AJQ8" s="30">
        <v>45684.5</v>
      </c>
      <c r="AJR8" s="45">
        <f>AJR7+AJO8-AJQ8</f>
        <v>0</v>
      </c>
      <c r="AJT8" s="143"/>
      <c r="AJU8" s="27"/>
      <c r="AJV8" s="25"/>
      <c r="AJW8" s="369"/>
      <c r="AJX8" s="30"/>
      <c r="AJY8" s="45">
        <f>AJY7+AJV8-AJX8</f>
        <v>0</v>
      </c>
      <c r="AKA8" s="143"/>
      <c r="AKB8" s="27"/>
      <c r="AKC8" s="25"/>
      <c r="AKD8" s="358"/>
      <c r="AKE8" s="30"/>
      <c r="AKF8" s="45">
        <f t="shared" ref="AKF8:AKF13" si="2">AKF7+AKC8-AKE8</f>
        <v>0</v>
      </c>
      <c r="AKH8" s="8"/>
      <c r="AKI8" s="2"/>
      <c r="AKJ8" s="17"/>
      <c r="AKK8" s="358"/>
      <c r="AKL8" s="30"/>
      <c r="AKM8" s="45">
        <f>AKM7+AKJ8-AKL8</f>
        <v>0</v>
      </c>
      <c r="AKO8" s="143"/>
      <c r="AKP8" s="37"/>
      <c r="AKQ8" s="347"/>
      <c r="AKR8" s="358"/>
      <c r="AKS8" s="30"/>
      <c r="AKT8" s="45">
        <f>AKT7+AKQ8-AKS8</f>
        <v>0</v>
      </c>
      <c r="AKV8" s="143"/>
      <c r="AKW8" s="37"/>
      <c r="AKX8" s="347"/>
      <c r="AKY8" s="358"/>
      <c r="AKZ8" s="30"/>
      <c r="ALA8" s="45">
        <f>ALA7+AKX8-AKZ8</f>
        <v>0</v>
      </c>
      <c r="ALC8" s="143"/>
      <c r="ALD8" s="37"/>
      <c r="ALE8" s="347"/>
      <c r="ALF8" s="358"/>
      <c r="ALG8" s="30"/>
      <c r="ALH8" s="45">
        <f>ALH7+ALE8-ALG8</f>
        <v>0</v>
      </c>
      <c r="ALJ8" s="549"/>
      <c r="ALK8" s="2"/>
      <c r="ALL8" s="17"/>
      <c r="ALM8" s="657"/>
      <c r="ALN8" s="30"/>
      <c r="ALO8" s="45">
        <f>ALO7+ALL8-ALN8</f>
        <v>0</v>
      </c>
      <c r="ALQ8" s="8">
        <v>41312</v>
      </c>
      <c r="ALR8" s="830" t="s">
        <v>968</v>
      </c>
      <c r="ALS8" s="17">
        <v>3101</v>
      </c>
      <c r="ALT8" s="8">
        <v>41312</v>
      </c>
      <c r="ALU8" s="18">
        <v>3101</v>
      </c>
      <c r="ALV8" s="45">
        <f>ALV7+ALS8-ALU8</f>
        <v>0</v>
      </c>
      <c r="ALX8" s="8"/>
      <c r="ALY8" s="37"/>
      <c r="ALZ8" s="58"/>
      <c r="AMA8" s="8"/>
      <c r="AMB8" s="18"/>
      <c r="AMC8" s="45">
        <f t="shared" ref="AMC8:AMC18" si="3">AMC7+ALZ8-AMB8</f>
        <v>0</v>
      </c>
      <c r="AME8" s="575">
        <v>41310</v>
      </c>
      <c r="AMF8" s="27" t="s">
        <v>950</v>
      </c>
      <c r="AMG8" s="25">
        <v>6899</v>
      </c>
      <c r="AMH8" s="368">
        <v>41310</v>
      </c>
      <c r="AMI8" s="30">
        <v>6899</v>
      </c>
      <c r="AMJ8" s="45">
        <f>AMJ7+AMG8-AMI8</f>
        <v>0</v>
      </c>
      <c r="AML8" s="368"/>
      <c r="AMM8" s="27"/>
      <c r="AMN8" s="25"/>
      <c r="AMO8" s="765"/>
      <c r="AMP8" s="30"/>
      <c r="AMQ8" s="45">
        <f>AMQ7+AMN8-AMP8</f>
        <v>0</v>
      </c>
      <c r="AMS8" s="8"/>
      <c r="AMT8" s="2"/>
      <c r="AMU8" s="17"/>
      <c r="AMV8" s="54"/>
      <c r="AMW8" s="30"/>
      <c r="AMX8" s="45">
        <f>AMX7+AMU8-AMW8</f>
        <v>0</v>
      </c>
      <c r="AMZ8" s="8"/>
      <c r="ANA8" s="2"/>
      <c r="ANB8" s="17"/>
      <c r="ANC8" s="54"/>
      <c r="AND8" s="30"/>
      <c r="ANE8" s="45">
        <f>ANE7+ANB8-AND8</f>
        <v>0</v>
      </c>
      <c r="ANG8" s="143"/>
      <c r="ANH8" s="27"/>
      <c r="ANI8" s="25"/>
      <c r="ANJ8" s="143"/>
      <c r="ANK8" s="30"/>
      <c r="ANL8" s="45">
        <f>ANL7+ANI8-ANK8</f>
        <v>0</v>
      </c>
      <c r="ANN8" s="386">
        <v>41304</v>
      </c>
      <c r="ANO8" s="27" t="s">
        <v>902</v>
      </c>
      <c r="ANP8" s="25">
        <v>1795</v>
      </c>
      <c r="ANQ8" s="828">
        <v>41311</v>
      </c>
      <c r="ANR8" s="30">
        <v>1795</v>
      </c>
      <c r="ANS8" s="45">
        <f>ANS7+ANP8-ANR8</f>
        <v>0</v>
      </c>
      <c r="ANU8" s="576">
        <v>40714</v>
      </c>
      <c r="ANV8" s="27" t="s">
        <v>728</v>
      </c>
      <c r="ANW8" s="25">
        <v>8792</v>
      </c>
      <c r="ANX8" s="386">
        <v>40828</v>
      </c>
      <c r="ANY8" s="30">
        <v>500</v>
      </c>
      <c r="ANZ8" s="45">
        <f>ANZ7+ANW8-ANY8</f>
        <v>8292</v>
      </c>
      <c r="AOB8" s="575"/>
      <c r="AOC8" s="27"/>
      <c r="AOD8" s="25"/>
      <c r="AOE8" s="143"/>
      <c r="AOF8" s="30"/>
      <c r="AOG8" s="45">
        <f>AOG7+AOD8-AOF8</f>
        <v>0</v>
      </c>
      <c r="AOI8" s="366">
        <v>41303</v>
      </c>
      <c r="AOJ8" s="2" t="s">
        <v>899</v>
      </c>
      <c r="AOK8" s="17">
        <v>13581</v>
      </c>
      <c r="AOL8" s="143">
        <v>41306</v>
      </c>
      <c r="AOM8" s="30">
        <v>13581</v>
      </c>
      <c r="AON8" s="45">
        <f>AON7+AOK8-AOM8</f>
        <v>0</v>
      </c>
      <c r="AOP8" s="368"/>
      <c r="AOQ8" s="27"/>
      <c r="AOR8" s="25"/>
      <c r="AOS8" s="143"/>
      <c r="AOT8" s="30"/>
      <c r="AOU8" s="45">
        <f>AOU7+AOR8-AOT8</f>
        <v>0</v>
      </c>
      <c r="AOW8" s="368"/>
      <c r="AOX8" s="27"/>
      <c r="AOY8" s="25"/>
      <c r="AOZ8" s="143"/>
      <c r="APA8" s="30"/>
      <c r="APB8" s="45">
        <f>APB7+AOY8-APA8</f>
        <v>0</v>
      </c>
      <c r="APD8" s="8">
        <v>40502</v>
      </c>
      <c r="APE8" s="37" t="s">
        <v>629</v>
      </c>
      <c r="APF8" s="337">
        <v>25411.5</v>
      </c>
      <c r="APG8" s="8">
        <v>40565</v>
      </c>
      <c r="APH8" s="18">
        <v>3000</v>
      </c>
      <c r="API8" s="45">
        <f t="shared" ref="API8:API27" si="4">API7+APF8-APH8</f>
        <v>22411.5</v>
      </c>
      <c r="APK8" s="676">
        <v>40829</v>
      </c>
      <c r="APL8" s="677" t="s">
        <v>750</v>
      </c>
      <c r="APM8" s="678">
        <v>7383.5</v>
      </c>
      <c r="APN8" s="74"/>
      <c r="APO8" s="86"/>
      <c r="APP8" s="45">
        <f t="shared" ref="APP8:APP13" si="5">APP7+APM8-APO8</f>
        <v>7383.5</v>
      </c>
      <c r="APR8" s="656"/>
      <c r="APS8" s="37"/>
      <c r="APT8" s="347"/>
      <c r="APU8" s="74"/>
      <c r="APV8" s="86"/>
      <c r="APW8" s="45">
        <f t="shared" ref="APW8:APW43" si="6">APW7+APT8-APV8</f>
        <v>0</v>
      </c>
      <c r="APY8" s="291" t="s">
        <v>281</v>
      </c>
      <c r="APZ8" s="37" t="s">
        <v>279</v>
      </c>
      <c r="AQA8" s="30">
        <v>20458.5</v>
      </c>
      <c r="AQB8" s="8" t="s">
        <v>282</v>
      </c>
      <c r="AQC8" s="58">
        <v>15940</v>
      </c>
      <c r="AQD8" s="45">
        <f>AQD7+AQA8-AQC8</f>
        <v>4518.5</v>
      </c>
      <c r="AQF8" s="366">
        <v>41307</v>
      </c>
      <c r="AQG8" s="37" t="s">
        <v>918</v>
      </c>
      <c r="AQH8" s="30">
        <v>21320</v>
      </c>
      <c r="AQI8" s="386">
        <v>41307</v>
      </c>
      <c r="AQJ8" s="30">
        <v>21320</v>
      </c>
      <c r="AQK8" s="45">
        <f>AQK7+AQH8-AQJ8</f>
        <v>0</v>
      </c>
      <c r="AQM8" s="8"/>
      <c r="AQN8" s="37"/>
      <c r="AQO8" s="30"/>
      <c r="AQP8" s="53"/>
      <c r="AQQ8" s="30"/>
      <c r="AQR8" s="45">
        <f>AQR7+AQO8-AQQ8</f>
        <v>0</v>
      </c>
      <c r="AQT8" s="577">
        <v>41327</v>
      </c>
      <c r="AQU8" s="37" t="s">
        <v>1253</v>
      </c>
      <c r="AQV8" s="30">
        <v>1204</v>
      </c>
      <c r="AQW8" s="575">
        <v>41327</v>
      </c>
      <c r="AQX8" s="58">
        <v>1204</v>
      </c>
      <c r="AQY8" s="45">
        <f>AQY7+AQV8-AQX8</f>
        <v>0</v>
      </c>
      <c r="ARA8" s="575"/>
      <c r="ARB8" s="27"/>
      <c r="ARC8" s="350"/>
      <c r="ARD8" s="368"/>
      <c r="ARE8" s="347"/>
      <c r="ARF8" s="45">
        <f t="shared" ref="ARF8:ARF13" si="7">ARF7+ARC8-ARE8</f>
        <v>0</v>
      </c>
      <c r="ARH8" s="575"/>
      <c r="ARI8" s="27"/>
      <c r="ARJ8" s="25"/>
      <c r="ARK8" s="313"/>
      <c r="ARL8" s="75"/>
      <c r="ARM8" s="45">
        <f>ARM7+ARJ8-ARL8</f>
        <v>0</v>
      </c>
      <c r="ARO8" s="576"/>
      <c r="ARP8" s="27"/>
      <c r="ARQ8" s="25"/>
      <c r="ARR8" s="8"/>
      <c r="ARS8" s="18"/>
      <c r="ART8" s="45">
        <f>ART7+ARQ8-ARS8</f>
        <v>0</v>
      </c>
      <c r="ARV8" s="143"/>
      <c r="ARW8" s="27"/>
      <c r="ARX8" s="25"/>
      <c r="ARY8" s="143"/>
      <c r="ARZ8" s="30"/>
      <c r="ASA8" s="45">
        <f>ASA7+ARX8-ARZ8</f>
        <v>0</v>
      </c>
      <c r="ASC8" s="8"/>
      <c r="ASD8" s="2"/>
      <c r="ASE8" s="17"/>
      <c r="ASF8" s="143"/>
      <c r="ASG8" s="30"/>
      <c r="ASH8" s="45">
        <f>ASH7+ASE8-ASG8</f>
        <v>0</v>
      </c>
      <c r="ASJ8" s="124"/>
      <c r="ASK8" s="27"/>
      <c r="ASL8" s="25"/>
      <c r="ASM8" s="124"/>
      <c r="ASN8" s="30"/>
      <c r="ASO8" s="45">
        <f>ASO7+ASL8-ASN8</f>
        <v>0</v>
      </c>
      <c r="ASQ8" s="8"/>
      <c r="ASR8" s="2"/>
      <c r="ASS8" s="17"/>
      <c r="AST8" s="143"/>
      <c r="ASU8" s="30"/>
      <c r="ASV8" s="45">
        <f>ASV7+ASS8-ASU8</f>
        <v>0</v>
      </c>
      <c r="ASX8" s="143"/>
      <c r="ASY8" s="27"/>
      <c r="ASZ8" s="25"/>
      <c r="ATA8" s="143"/>
      <c r="ATB8" s="30"/>
      <c r="ATC8" s="45">
        <f>ATC7+ASZ8-ATB8</f>
        <v>0</v>
      </c>
      <c r="ATE8" s="143"/>
      <c r="ATF8" s="27"/>
      <c r="ATG8" s="25"/>
      <c r="ATH8" s="143"/>
      <c r="ATI8" s="30"/>
      <c r="ATJ8" s="45">
        <f>ATJ7+ATG8-ATI8</f>
        <v>0</v>
      </c>
      <c r="ATL8" s="366"/>
      <c r="ATM8" s="2"/>
      <c r="ATN8" s="17"/>
      <c r="ATO8" s="8"/>
      <c r="ATP8" s="18"/>
      <c r="ATQ8" s="45">
        <f>ATQ7+ATN8-ATP8</f>
        <v>0</v>
      </c>
      <c r="ATS8" s="143"/>
      <c r="ATT8" s="27"/>
      <c r="ATU8" s="44"/>
      <c r="ATV8" s="54"/>
      <c r="ATW8" s="49"/>
      <c r="ATX8" s="45">
        <f>ATX7+ATU8-ATW8</f>
        <v>0</v>
      </c>
      <c r="ATZ8" s="8"/>
      <c r="AUA8" s="315"/>
      <c r="AUB8" s="30"/>
      <c r="AUC8" s="369"/>
      <c r="AUD8" s="30"/>
      <c r="AUE8" s="45">
        <f>AUE7+AUB8-AUD8</f>
        <v>0</v>
      </c>
      <c r="AUG8" s="8"/>
      <c r="AUH8" s="37"/>
      <c r="AUI8" s="30"/>
      <c r="AUJ8" s="369"/>
      <c r="AUK8" s="30"/>
      <c r="AUL8" s="45">
        <f>AUL7+AUI8-AUK8</f>
        <v>0</v>
      </c>
      <c r="AUN8" s="772">
        <v>41134</v>
      </c>
      <c r="AUO8" s="773" t="s">
        <v>831</v>
      </c>
      <c r="AUP8" s="774">
        <v>2512.5</v>
      </c>
      <c r="AUQ8" s="143"/>
      <c r="AUR8" s="30"/>
      <c r="AUS8" s="45">
        <f>AUS7+AUP8-AUR8</f>
        <v>2512.5</v>
      </c>
      <c r="AUU8" s="368"/>
      <c r="AUV8" s="315"/>
      <c r="AUW8" s="30"/>
      <c r="AUX8" s="143"/>
      <c r="AUY8" s="30"/>
      <c r="AUZ8" s="45">
        <f>AUZ7+AUW8-AUY8</f>
        <v>0</v>
      </c>
      <c r="AVB8" s="143"/>
      <c r="AVC8" s="27"/>
      <c r="AVD8" s="25"/>
      <c r="AVE8" s="504"/>
      <c r="AVF8" s="30"/>
      <c r="AVG8" s="45">
        <f>AVG7+AVD8-AVF8</f>
        <v>0</v>
      </c>
      <c r="AVI8" s="8"/>
      <c r="AVJ8" s="2"/>
      <c r="AVK8" s="17"/>
      <c r="AVL8" s="643"/>
      <c r="AVM8" s="30"/>
      <c r="AVN8" s="45">
        <f>AVN7+AVK8-AVM8</f>
        <v>0</v>
      </c>
      <c r="AVP8" s="143"/>
      <c r="AVQ8" s="27"/>
      <c r="AVR8" s="25"/>
      <c r="AVS8" s="143"/>
      <c r="AVT8" s="30"/>
      <c r="AVU8" s="45">
        <f>AVU7+AVR8-AVT8</f>
        <v>0</v>
      </c>
      <c r="AVW8" s="8"/>
      <c r="AVX8" s="2"/>
      <c r="AVY8" s="17"/>
      <c r="AVZ8" s="143"/>
      <c r="AWA8" s="30"/>
      <c r="AWB8" s="45">
        <f>AWB7+AVY8-AWA8</f>
        <v>0</v>
      </c>
      <c r="AWD8" s="143"/>
      <c r="AWE8" s="27"/>
      <c r="AWF8" s="25"/>
      <c r="AWG8" s="504"/>
      <c r="AWH8" s="30"/>
      <c r="AWI8" s="45">
        <f>AWI7+AWF8-AWH8</f>
        <v>0</v>
      </c>
      <c r="AWK8" s="8"/>
      <c r="AWL8" s="2"/>
      <c r="AWM8" s="17"/>
      <c r="AWN8" s="504"/>
      <c r="AWO8" s="30"/>
      <c r="AWP8" s="45">
        <f>AWP7+AWM8-AWO8</f>
        <v>0</v>
      </c>
      <c r="AWR8" s="8"/>
      <c r="AWS8" s="2"/>
      <c r="AWT8" s="17"/>
      <c r="AWU8" s="504"/>
      <c r="AWV8" s="30"/>
      <c r="AWW8" s="45">
        <f>AWW7+AWT8-AWV8</f>
        <v>0</v>
      </c>
      <c r="AWY8" s="143"/>
      <c r="AWZ8" s="27"/>
      <c r="AXA8" s="25"/>
      <c r="AXB8" s="504"/>
      <c r="AXC8" s="30"/>
      <c r="AXD8" s="45">
        <f>AXD7+AXA8-AXC8</f>
        <v>0</v>
      </c>
      <c r="AXF8" s="577"/>
      <c r="AXG8" s="2"/>
      <c r="AXH8" s="17"/>
      <c r="AXI8" s="143"/>
      <c r="AXJ8" s="30"/>
      <c r="AXK8" s="45">
        <f>AXK7+AXH8-AXJ8</f>
        <v>0</v>
      </c>
      <c r="AXM8" s="577"/>
      <c r="AXN8" s="2"/>
      <c r="AXO8" s="17"/>
      <c r="AXP8" s="143"/>
      <c r="AXQ8" s="30"/>
      <c r="AXR8" s="45">
        <f>AXR7+AXO8-AXQ8</f>
        <v>0</v>
      </c>
      <c r="AXT8" s="577"/>
      <c r="AXU8" s="2"/>
      <c r="AXV8" s="17"/>
      <c r="AXW8" s="575"/>
      <c r="AXX8" s="30"/>
      <c r="AXY8" s="45">
        <f>AXY7+AXV8-AXX8</f>
        <v>0</v>
      </c>
      <c r="AYA8" s="8">
        <v>41309</v>
      </c>
      <c r="AYB8" s="2" t="s">
        <v>938</v>
      </c>
      <c r="AYC8" s="17">
        <v>10619</v>
      </c>
      <c r="AYD8" s="143">
        <v>41309</v>
      </c>
      <c r="AYE8" s="30">
        <v>10619</v>
      </c>
      <c r="AYF8" s="45">
        <f>AYF7+AYC8-AYE8</f>
        <v>0</v>
      </c>
      <c r="AYH8" s="735"/>
      <c r="AYI8" s="766"/>
      <c r="AYJ8" s="25"/>
      <c r="AYK8" s="670"/>
      <c r="AYL8" s="30"/>
      <c r="AYM8" s="45">
        <f>AYM7+AYJ8-AYL8</f>
        <v>0</v>
      </c>
      <c r="AYO8" s="143"/>
      <c r="AYP8" s="27"/>
      <c r="AYQ8" s="25"/>
      <c r="AYR8" s="143"/>
      <c r="AYS8" s="30"/>
      <c r="AYT8" s="45">
        <f>AYT7+AYQ8-AYS8</f>
        <v>0</v>
      </c>
      <c r="AYV8" s="143"/>
      <c r="AYW8" s="27"/>
      <c r="AYX8" s="25"/>
      <c r="AYY8" s="143"/>
      <c r="AYZ8" s="30"/>
      <c r="AZA8" s="45">
        <f>AZA7+AYX8-AYZ8</f>
        <v>0</v>
      </c>
      <c r="AZC8" s="143">
        <v>41313</v>
      </c>
      <c r="AZD8" s="830" t="s">
        <v>1051</v>
      </c>
      <c r="AZE8" s="25">
        <v>6120</v>
      </c>
      <c r="AZF8" s="143">
        <v>41313</v>
      </c>
      <c r="AZG8" s="30">
        <v>6120</v>
      </c>
      <c r="AZH8" s="168">
        <f>AZH7+AZE8-AZG8</f>
        <v>0</v>
      </c>
      <c r="AZJ8" s="143"/>
      <c r="AZK8" s="27"/>
      <c r="AZL8" s="25"/>
      <c r="AZM8" s="143"/>
      <c r="AZN8" s="30"/>
      <c r="AZO8" s="45">
        <f>AZO7+AZL8-AZN8</f>
        <v>0</v>
      </c>
    </row>
    <row r="9" spans="1:1368" s="40" customFormat="1">
      <c r="A9" s="8"/>
      <c r="B9" s="2"/>
      <c r="C9" s="337"/>
      <c r="D9" s="506"/>
      <c r="E9" s="30"/>
      <c r="F9" s="45">
        <f t="shared" ref="F9:F30" si="8">F8+C9-E9</f>
        <v>0</v>
      </c>
      <c r="H9" s="575">
        <v>41306</v>
      </c>
      <c r="I9" s="37" t="s">
        <v>911</v>
      </c>
      <c r="J9" s="44">
        <v>25295</v>
      </c>
      <c r="K9" s="575">
        <v>41306</v>
      </c>
      <c r="L9" s="30">
        <v>25295</v>
      </c>
      <c r="M9" s="45">
        <f t="shared" ref="M9:M20" si="9">M8+J9-L9</f>
        <v>0</v>
      </c>
      <c r="O9" s="143">
        <v>41332</v>
      </c>
      <c r="P9" s="37" t="s">
        <v>1371</v>
      </c>
      <c r="Q9" s="44">
        <v>10753.5</v>
      </c>
      <c r="R9" s="143"/>
      <c r="S9" s="30"/>
      <c r="T9" s="45">
        <f t="shared" ref="T9:T39" si="10">T8+Q9-S9</f>
        <v>10753.5</v>
      </c>
      <c r="V9" s="143"/>
      <c r="W9" s="37"/>
      <c r="X9" s="44"/>
      <c r="Y9" s="143"/>
      <c r="Z9" s="30"/>
      <c r="AA9" s="45">
        <f t="shared" ref="AA9:AA39" si="11">AA8+X9-Z9</f>
        <v>0</v>
      </c>
      <c r="AC9" s="143"/>
      <c r="AD9" s="37"/>
      <c r="AE9" s="44"/>
      <c r="AF9" s="143"/>
      <c r="AG9" s="30"/>
      <c r="AH9" s="45">
        <f t="shared" ref="AH9:AH39" si="12">AH8+AE9-AG9</f>
        <v>0</v>
      </c>
      <c r="AJ9" s="143"/>
      <c r="AK9" s="37"/>
      <c r="AL9" s="44"/>
      <c r="AM9" s="143"/>
      <c r="AN9" s="30"/>
      <c r="AO9" s="45">
        <f t="shared" ref="AO9:AO39" si="13">AO8+AL9-AN9</f>
        <v>0</v>
      </c>
      <c r="AQ9" s="143"/>
      <c r="AR9" s="37"/>
      <c r="AS9" s="44"/>
      <c r="AT9" s="143"/>
      <c r="AU9" s="30"/>
      <c r="AV9" s="45">
        <f t="shared" ref="AV9:AV39" si="14">AV8+AS9-AU9</f>
        <v>0</v>
      </c>
      <c r="AX9" s="143"/>
      <c r="AY9" s="37"/>
      <c r="AZ9" s="44"/>
      <c r="BA9" s="143"/>
      <c r="BB9" s="30"/>
      <c r="BC9" s="45">
        <f t="shared" ref="BC9:BC39" si="15">BC8+AZ9-BB9</f>
        <v>0</v>
      </c>
      <c r="BE9" s="8">
        <v>41323</v>
      </c>
      <c r="BF9" s="677" t="s">
        <v>1212</v>
      </c>
      <c r="BG9" s="30">
        <v>11491</v>
      </c>
      <c r="BH9" s="143">
        <v>41323</v>
      </c>
      <c r="BI9" s="30">
        <v>11491</v>
      </c>
      <c r="BJ9" s="45">
        <f t="shared" ref="BJ9:BJ44" si="16">BJ8+BG9-BI9</f>
        <v>0</v>
      </c>
      <c r="BL9" s="8"/>
      <c r="BM9" s="27"/>
      <c r="BN9" s="25"/>
      <c r="BO9" s="53"/>
      <c r="BP9" s="30"/>
      <c r="BQ9" s="45">
        <f t="shared" ref="BQ9:BQ14" si="17">BQ8+BN9-BP9</f>
        <v>0</v>
      </c>
      <c r="BS9" s="143"/>
      <c r="BT9" s="369"/>
      <c r="BU9" s="27"/>
      <c r="BV9" s="25"/>
      <c r="BW9" s="143"/>
      <c r="BX9" s="30"/>
      <c r="BY9" s="45">
        <f t="shared" ref="BY9:BY44" si="18">BY8+BV9-BX9</f>
        <v>0</v>
      </c>
      <c r="CA9" s="577">
        <v>40716</v>
      </c>
      <c r="CB9" s="236" t="s">
        <v>714</v>
      </c>
      <c r="CC9" s="407">
        <v>1775</v>
      </c>
      <c r="CD9" s="489"/>
      <c r="CE9" s="337"/>
      <c r="CF9" s="45">
        <f t="shared" ref="CF9:CF68" si="19">CF8+CC9-CE9</f>
        <v>1775</v>
      </c>
      <c r="CH9" s="8"/>
      <c r="CI9" s="2"/>
      <c r="CJ9" s="17"/>
      <c r="CK9" s="725"/>
      <c r="CL9" s="30"/>
      <c r="CM9" s="45">
        <f t="shared" ref="CM9:CM68" si="20">CM8+CJ9-CL9</f>
        <v>0</v>
      </c>
      <c r="CO9" s="368"/>
      <c r="CP9" s="27"/>
      <c r="CQ9" s="44"/>
      <c r="CR9" s="540"/>
      <c r="CS9" s="44"/>
      <c r="CT9" s="45">
        <f>CT8+CQ9-CS9</f>
        <v>0</v>
      </c>
      <c r="CV9" s="139"/>
      <c r="CW9" s="27"/>
      <c r="CX9" s="25"/>
      <c r="CY9" s="54"/>
      <c r="CZ9" s="30"/>
      <c r="DA9" s="45">
        <f t="shared" ref="DA9:DA72" si="21">DA8+CX9-CZ9</f>
        <v>0</v>
      </c>
      <c r="DC9" s="143"/>
      <c r="DD9" s="369"/>
      <c r="DE9" s="276"/>
      <c r="DF9" s="25"/>
      <c r="DG9" s="54"/>
      <c r="DH9" s="30"/>
      <c r="DI9" s="45">
        <f t="shared" ref="DI9:DI15" si="22">DI8+DF9-DH9</f>
        <v>0</v>
      </c>
      <c r="DK9" s="575"/>
      <c r="DL9" s="27"/>
      <c r="DM9" s="25"/>
      <c r="DN9" s="554"/>
      <c r="DO9" s="30"/>
      <c r="DP9" s="45">
        <f t="shared" ref="DP9:DP44" si="23">DP8+DM9-DO9</f>
        <v>0</v>
      </c>
      <c r="DR9" s="124"/>
      <c r="DS9" s="27"/>
      <c r="DT9" s="25"/>
      <c r="DU9" s="124"/>
      <c r="DV9" s="30"/>
      <c r="DW9" s="45">
        <f t="shared" ref="DW9:DW44" si="24">DW8+DT9-DV9</f>
        <v>0</v>
      </c>
      <c r="DY9" s="143">
        <v>41311</v>
      </c>
      <c r="DZ9" s="27" t="s">
        <v>955</v>
      </c>
      <c r="EA9" s="25">
        <v>8896</v>
      </c>
      <c r="EB9" s="143">
        <v>41311</v>
      </c>
      <c r="EC9" s="30">
        <v>8896</v>
      </c>
      <c r="ED9" s="45">
        <f t="shared" ref="ED9:ED44" si="25">ED8+EA9-EC9</f>
        <v>0</v>
      </c>
      <c r="EF9" s="143"/>
      <c r="EG9" s="37"/>
      <c r="EH9" s="44"/>
      <c r="EI9" s="143"/>
      <c r="EJ9" s="44"/>
      <c r="EK9" s="45">
        <f t="shared" ref="EK9:EK19" si="26">EK8+EH9-EJ9</f>
        <v>0</v>
      </c>
      <c r="EM9" s="366"/>
      <c r="EN9" s="2"/>
      <c r="EO9" s="17"/>
      <c r="EP9" s="369"/>
      <c r="EQ9" s="511"/>
      <c r="ER9" s="45">
        <f t="shared" ref="ER9:ER44" si="27">ER8+EO9-EQ9</f>
        <v>0</v>
      </c>
      <c r="ET9" s="568"/>
      <c r="EU9" s="27"/>
      <c r="EV9" s="94"/>
      <c r="EW9" s="53"/>
      <c r="EX9" s="58"/>
      <c r="EY9" s="45">
        <f t="shared" ref="EY9:EY44" si="28">EY8+EV9-EX9</f>
        <v>0</v>
      </c>
      <c r="FA9" s="143"/>
      <c r="FB9" s="27"/>
      <c r="FC9" s="25"/>
      <c r="FD9" s="53"/>
      <c r="FE9" s="30"/>
      <c r="FF9" s="115">
        <f t="shared" ref="FF9:FF41" si="29">FF8+FC9-FE9</f>
        <v>0</v>
      </c>
      <c r="FH9" s="8"/>
      <c r="FI9" s="2"/>
      <c r="FJ9" s="17"/>
      <c r="FK9" s="143"/>
      <c r="FL9" s="30"/>
      <c r="FM9" s="115">
        <f t="shared" ref="FM9:FM42" si="30">FM8+FJ9-FL9</f>
        <v>0</v>
      </c>
      <c r="FO9" s="576">
        <v>39678</v>
      </c>
      <c r="FP9" s="27">
        <v>807</v>
      </c>
      <c r="FQ9" s="25">
        <v>49312</v>
      </c>
      <c r="FR9" s="124">
        <v>39729</v>
      </c>
      <c r="FS9" s="30">
        <v>49312</v>
      </c>
      <c r="FT9" s="45">
        <f t="shared" ref="FT9:FT55" si="31">FT8+FQ9-FS9</f>
        <v>29768</v>
      </c>
      <c r="FV9" s="143"/>
      <c r="FW9" s="27"/>
      <c r="FX9" s="25"/>
      <c r="FY9" s="332"/>
      <c r="FZ9" s="30"/>
      <c r="GA9" s="115">
        <f t="shared" ref="GA9:GA44" si="32">GA8+FX9-FZ9</f>
        <v>0</v>
      </c>
      <c r="GC9" s="111"/>
      <c r="GD9" s="315"/>
      <c r="GE9" s="30"/>
      <c r="GF9" s="111"/>
      <c r="GG9" s="30"/>
      <c r="GH9" s="115">
        <f t="shared" ref="GH9:GH44" si="33">GH8+GE9-GG9</f>
        <v>0</v>
      </c>
      <c r="GJ9" s="111"/>
      <c r="GK9" s="315"/>
      <c r="GL9" s="30"/>
      <c r="GM9" s="111"/>
      <c r="GN9" s="30"/>
      <c r="GO9" s="115">
        <f t="shared" ref="GO9:GO44" si="34">GO8+GL9-GN9</f>
        <v>0</v>
      </c>
      <c r="GQ9" s="143"/>
      <c r="GR9" s="315"/>
      <c r="GS9" s="30"/>
      <c r="GT9" s="143"/>
      <c r="GU9" s="30"/>
      <c r="GV9" s="115">
        <f t="shared" ref="GV9:GV44" si="35">GV8+GS9-GU9</f>
        <v>0</v>
      </c>
      <c r="GX9" s="143"/>
      <c r="GY9" s="315"/>
      <c r="GZ9" s="30"/>
      <c r="HA9" s="143"/>
      <c r="HB9" s="30"/>
      <c r="HC9" s="115">
        <f t="shared" ref="HC9:HC44" si="36">HC8+GZ9-HB9</f>
        <v>0</v>
      </c>
      <c r="HE9" s="8">
        <v>41326</v>
      </c>
      <c r="HF9" s="2" t="s">
        <v>1242</v>
      </c>
      <c r="HG9" s="25">
        <v>13433</v>
      </c>
      <c r="HH9" s="124"/>
      <c r="HI9" s="44"/>
      <c r="HJ9" s="115">
        <f t="shared" ref="HJ9:HJ17" si="37">HJ8+HG9-HI9</f>
        <v>13433</v>
      </c>
      <c r="HL9" s="143"/>
      <c r="HM9" s="27"/>
      <c r="HN9" s="25"/>
      <c r="HO9" s="53"/>
      <c r="HP9" s="44"/>
      <c r="HQ9" s="115">
        <f t="shared" ref="HQ9:HQ44" si="38">HQ8+HN9-HP9</f>
        <v>0</v>
      </c>
      <c r="HS9" s="668"/>
      <c r="HT9" s="37"/>
      <c r="HU9" s="638"/>
      <c r="HV9" s="654"/>
      <c r="HW9" s="86"/>
      <c r="HX9" s="115">
        <f t="shared" ref="HX9:HX43" si="39">HX8+HU9-HW9</f>
        <v>476</v>
      </c>
      <c r="HZ9" s="8"/>
      <c r="IA9" s="37"/>
      <c r="IB9" s="30"/>
      <c r="IC9" s="423"/>
      <c r="ID9" s="30"/>
      <c r="IE9" s="45">
        <f t="shared" ref="IE9:IE44" si="40">IE8+IB9-ID9</f>
        <v>0</v>
      </c>
      <c r="IG9" s="143"/>
      <c r="IH9" s="27"/>
      <c r="II9" s="25"/>
      <c r="IJ9" s="124"/>
      <c r="IK9" s="176"/>
      <c r="IL9" s="45">
        <f t="shared" ref="IL9:IL44" si="41">IL8+II9-IK9</f>
        <v>0</v>
      </c>
      <c r="IN9" s="8"/>
      <c r="IO9" s="145"/>
      <c r="IP9" s="17"/>
      <c r="IQ9" s="143"/>
      <c r="IR9" s="176"/>
      <c r="IS9" s="45">
        <f t="shared" ref="IS9:IS44" si="42">IS8+IP9-IR9</f>
        <v>0</v>
      </c>
      <c r="IU9" s="8"/>
      <c r="IV9" s="2"/>
      <c r="IW9" s="17"/>
      <c r="IX9" s="8"/>
      <c r="IY9" s="18"/>
      <c r="IZ9" s="45">
        <f t="shared" ref="IZ9:IZ44" si="43">IZ8+IW9-IY9</f>
        <v>0</v>
      </c>
      <c r="JB9" s="143"/>
      <c r="JC9" s="27"/>
      <c r="JD9" s="25"/>
      <c r="JE9" s="143"/>
      <c r="JF9" s="176"/>
      <c r="JG9" s="45">
        <f>JG8+JD9-JF9</f>
        <v>0</v>
      </c>
      <c r="JI9" s="53"/>
      <c r="JJ9" s="27"/>
      <c r="JK9" s="25"/>
      <c r="JL9" s="143"/>
      <c r="JM9" s="176"/>
      <c r="JN9" s="45">
        <f t="shared" ref="JN9:JN18" si="44">JN8+JK9-JM9</f>
        <v>0</v>
      </c>
      <c r="JP9" s="143"/>
      <c r="JQ9" s="141"/>
      <c r="JR9" s="25"/>
      <c r="JS9" s="504"/>
      <c r="JT9" s="30"/>
      <c r="JU9" s="45">
        <f t="shared" ref="JU9:JU22" si="45">JU8+JR9-JT9</f>
        <v>0</v>
      </c>
      <c r="JW9" s="807">
        <v>41312</v>
      </c>
      <c r="JX9" s="812" t="s">
        <v>965</v>
      </c>
      <c r="JY9" s="794">
        <v>53622</v>
      </c>
      <c r="JZ9" s="831">
        <v>41312</v>
      </c>
      <c r="KA9" s="814">
        <v>53622</v>
      </c>
      <c r="KB9" s="811">
        <f t="shared" ref="KB9:KB43" si="46">KB8+JY9-KA9</f>
        <v>0</v>
      </c>
      <c r="KC9" s="797"/>
      <c r="KD9" s="807"/>
      <c r="KE9" s="812"/>
      <c r="KF9" s="794"/>
      <c r="KG9" s="831"/>
      <c r="KH9" s="814"/>
      <c r="KI9" s="811">
        <f t="shared" ref="KI9:KI43" si="47">KI8+KF9-KH9</f>
        <v>0</v>
      </c>
      <c r="KJ9" s="797"/>
      <c r="KK9" s="8">
        <v>41324</v>
      </c>
      <c r="KL9" s="2" t="s">
        <v>1220</v>
      </c>
      <c r="KM9" s="17">
        <v>1726.5</v>
      </c>
      <c r="KN9" s="795">
        <v>41324</v>
      </c>
      <c r="KO9" s="30">
        <v>1726.5</v>
      </c>
      <c r="KP9" s="45">
        <f t="shared" ref="KP9:KP43" si="48">KP8+KM9-KO9</f>
        <v>0</v>
      </c>
      <c r="KR9" s="8"/>
      <c r="KS9" s="2"/>
      <c r="KT9" s="17"/>
      <c r="KU9" s="504"/>
      <c r="KV9" s="30"/>
      <c r="KW9" s="45">
        <f t="shared" ref="KW9:KW15" si="49">KW8+KT9-KV9</f>
        <v>0</v>
      </c>
      <c r="KY9" s="143"/>
      <c r="KZ9" s="27"/>
      <c r="LA9" s="25"/>
      <c r="LB9" s="143"/>
      <c r="LC9" s="30"/>
      <c r="LD9" s="45">
        <f t="shared" ref="LD9:LD43" si="50">LD8+LA9-LC9</f>
        <v>0</v>
      </c>
      <c r="LF9" s="577"/>
      <c r="LG9" s="2"/>
      <c r="LH9" s="17"/>
      <c r="LI9" s="124"/>
      <c r="LJ9" s="30"/>
      <c r="LK9" s="45">
        <f t="shared" si="0"/>
        <v>0</v>
      </c>
      <c r="LM9" s="575"/>
      <c r="LN9" s="515"/>
      <c r="LO9" s="338"/>
      <c r="LP9" s="505"/>
      <c r="LQ9" s="338"/>
      <c r="LR9" s="45">
        <f t="shared" ref="LR9:LR44" si="51">LR8+LO9-LQ9</f>
        <v>0</v>
      </c>
      <c r="LT9" s="575"/>
      <c r="LU9" s="37"/>
      <c r="LV9" s="317"/>
      <c r="LW9" s="57"/>
      <c r="LX9" s="30"/>
      <c r="LY9" s="45">
        <f t="shared" ref="LY9:LY34" si="52">LY8+LV9-LX9</f>
        <v>0</v>
      </c>
      <c r="MA9" s="575"/>
      <c r="MB9" s="27"/>
      <c r="MC9" s="350"/>
      <c r="MD9" s="143"/>
      <c r="ME9" s="44"/>
      <c r="MF9" s="45">
        <f t="shared" ref="MF9:MF15" si="53">MF8+MC9-ME9</f>
        <v>0</v>
      </c>
      <c r="MH9" s="143"/>
      <c r="MI9" s="37"/>
      <c r="MJ9" s="44"/>
      <c r="MK9" s="53"/>
      <c r="ML9" s="44"/>
      <c r="MM9" s="45">
        <f t="shared" ref="MM9:MM44" si="54">MM8+MJ9-ML9</f>
        <v>0</v>
      </c>
      <c r="MO9" s="143"/>
      <c r="MP9" s="37"/>
      <c r="MQ9" s="347"/>
      <c r="MR9" s="388">
        <v>40434</v>
      </c>
      <c r="MS9" s="30">
        <v>1000</v>
      </c>
      <c r="MT9" s="45">
        <f>MT8+MQ9-MS9</f>
        <v>20586.5</v>
      </c>
      <c r="MV9" s="143"/>
      <c r="MW9" s="37"/>
      <c r="MX9" s="347"/>
      <c r="MY9" s="8"/>
      <c r="MZ9" s="30"/>
      <c r="NA9" s="45">
        <f t="shared" ref="NA9:NA43" si="55">NA8+MX9-MZ9</f>
        <v>0</v>
      </c>
      <c r="NC9" s="143"/>
      <c r="ND9" s="37"/>
      <c r="NE9" s="347"/>
      <c r="NF9" s="8"/>
      <c r="NG9" s="30"/>
      <c r="NH9" s="45">
        <f t="shared" ref="NH9:NH18" si="56">NH8+NE9-NG9</f>
        <v>0</v>
      </c>
      <c r="NJ9" s="575">
        <v>41325</v>
      </c>
      <c r="NK9" s="315" t="s">
        <v>1236</v>
      </c>
      <c r="NL9" s="44">
        <v>1148.5</v>
      </c>
      <c r="NM9" s="576">
        <v>41325</v>
      </c>
      <c r="NN9" s="30">
        <v>1148.5</v>
      </c>
      <c r="NO9" s="45">
        <f t="shared" ref="NO9:NO43" si="57">NO8+NL9-NN9</f>
        <v>0</v>
      </c>
      <c r="NQ9" s="53"/>
      <c r="NR9" s="27"/>
      <c r="NS9" s="25"/>
      <c r="NT9" s="124"/>
      <c r="NU9" s="30"/>
      <c r="NV9" s="45">
        <f t="shared" ref="NV9:NV44" si="58">NV8+NS9-NU9</f>
        <v>0</v>
      </c>
      <c r="NX9" s="143"/>
      <c r="NY9" s="27"/>
      <c r="NZ9" s="25"/>
      <c r="OA9" s="54"/>
      <c r="OB9" s="30"/>
      <c r="OC9" s="45">
        <f t="shared" ref="OC9:OC44" si="59">OC8+NZ9-OB9</f>
        <v>0</v>
      </c>
      <c r="OE9" s="143"/>
      <c r="OF9" s="27"/>
      <c r="OG9" s="25"/>
      <c r="OH9" s="53"/>
      <c r="OI9" s="30"/>
      <c r="OJ9" s="45">
        <f t="shared" ref="OJ9:OJ44" si="60">OJ8+OG9-OI9</f>
        <v>0</v>
      </c>
      <c r="OL9" s="143"/>
      <c r="OM9" s="27"/>
      <c r="ON9" s="25"/>
      <c r="OO9" s="53"/>
      <c r="OP9" s="30"/>
      <c r="OQ9" s="45">
        <f t="shared" ref="OQ9:OQ44" si="61">OQ8+ON9-OP9</f>
        <v>0</v>
      </c>
      <c r="OS9" s="143"/>
      <c r="OT9" s="27"/>
      <c r="OU9" s="25"/>
      <c r="OV9" s="53"/>
      <c r="OW9" s="30"/>
      <c r="OX9" s="45">
        <f t="shared" ref="OX9:OX44" si="62">OX8+OU9-OW9</f>
        <v>0</v>
      </c>
      <c r="OZ9" s="143"/>
      <c r="PA9" s="27"/>
      <c r="PB9" s="25"/>
      <c r="PC9" s="53"/>
      <c r="PD9" s="30"/>
      <c r="PE9" s="45">
        <f t="shared" ref="PE9:PE44" si="63">PE8+PB9-PD9</f>
        <v>0</v>
      </c>
      <c r="PG9" s="143">
        <v>41308</v>
      </c>
      <c r="PH9" s="27" t="s">
        <v>926</v>
      </c>
      <c r="PI9" s="25">
        <v>13190</v>
      </c>
      <c r="PJ9" s="143">
        <v>41309</v>
      </c>
      <c r="PK9" s="18">
        <v>13190</v>
      </c>
      <c r="PL9" s="45">
        <f t="shared" ref="PL9:PL44" si="64">PL8+PI9-PK9</f>
        <v>0</v>
      </c>
      <c r="PN9" s="124"/>
      <c r="PO9" s="27"/>
      <c r="PP9" s="25"/>
      <c r="PQ9" s="143"/>
      <c r="PR9" s="30"/>
      <c r="PS9" s="45">
        <f t="shared" ref="PS9:PS44" si="65">PS8+PP9-PR9</f>
        <v>0</v>
      </c>
      <c r="PU9" s="143"/>
      <c r="PV9" s="27"/>
      <c r="PW9" s="25"/>
      <c r="PX9" s="143"/>
      <c r="PY9" s="30"/>
      <c r="PZ9" s="45">
        <f t="shared" ref="PZ9:PZ44" si="66">PZ8+PW9-PY9</f>
        <v>0</v>
      </c>
      <c r="QB9" s="575"/>
      <c r="QC9" s="444"/>
      <c r="QD9" s="27"/>
      <c r="QE9" s="25"/>
      <c r="QF9" s="124"/>
      <c r="QG9" s="30"/>
      <c r="QH9" s="45">
        <f t="shared" ref="QH9:QH44" si="67">QH8+QE9-QG9</f>
        <v>0</v>
      </c>
      <c r="QJ9" s="549"/>
      <c r="QK9"/>
      <c r="QL9"/>
      <c r="QM9" s="575">
        <v>40481</v>
      </c>
      <c r="QN9" s="30">
        <v>5250</v>
      </c>
      <c r="QO9" s="45">
        <f t="shared" ref="QO9:QO33" si="68">QO8+QL9-QN9</f>
        <v>11516</v>
      </c>
      <c r="QQ9" s="724"/>
      <c r="QR9" s="43"/>
      <c r="QS9" s="337"/>
      <c r="QT9" s="143"/>
      <c r="QU9" s="30"/>
      <c r="QV9" s="45">
        <f t="shared" ref="QV9:QV45" si="69">QV8+QS9-QU9</f>
        <v>0</v>
      </c>
      <c r="QX9" s="143">
        <v>41313</v>
      </c>
      <c r="QY9" s="832" t="s">
        <v>1050</v>
      </c>
      <c r="QZ9" s="44">
        <v>13000.5</v>
      </c>
      <c r="RA9" s="143">
        <v>41313</v>
      </c>
      <c r="RB9" s="44">
        <v>13000.5</v>
      </c>
      <c r="RC9" s="45">
        <f t="shared" ref="RC9:RC24" si="70">RC8+QZ9-RB9</f>
        <v>0</v>
      </c>
      <c r="RE9" s="143"/>
      <c r="RF9" s="78"/>
      <c r="RG9" s="44"/>
      <c r="RH9" s="143"/>
      <c r="RI9" s="44"/>
      <c r="RJ9" s="45">
        <f t="shared" ref="RJ9:RJ12" si="71">RJ8+RG9-RI9</f>
        <v>0</v>
      </c>
      <c r="RL9" s="143"/>
      <c r="RM9" s="315"/>
      <c r="RN9" s="44"/>
      <c r="RO9" s="41"/>
      <c r="RP9" s="44"/>
      <c r="RQ9" s="45">
        <f t="shared" ref="RQ9:RQ39" si="72">RQ8+RN9-RP9</f>
        <v>0</v>
      </c>
      <c r="RT9" s="27"/>
      <c r="RU9" s="25"/>
      <c r="RV9" s="54"/>
      <c r="RW9" s="58"/>
      <c r="RX9" s="45">
        <f>RX8+RU9-RW9</f>
        <v>23250</v>
      </c>
      <c r="RZ9" s="53"/>
      <c r="SA9" s="27"/>
      <c r="SB9" s="25"/>
      <c r="SC9" s="143"/>
      <c r="SD9" s="58"/>
      <c r="SE9" s="45">
        <f>SE8+SB9-SD9</f>
        <v>0</v>
      </c>
      <c r="SG9" s="575"/>
      <c r="SH9" s="27"/>
      <c r="SI9" s="347"/>
      <c r="SJ9" s="143"/>
      <c r="SK9" s="58"/>
      <c r="SL9" s="45">
        <f t="shared" ref="SL9:SL43" si="73">SL8+SI9-SK9</f>
        <v>0</v>
      </c>
      <c r="SN9" s="41"/>
      <c r="SO9" s="37"/>
      <c r="SP9" s="44"/>
      <c r="SQ9" s="143"/>
      <c r="SR9" s="58"/>
      <c r="SS9" s="45">
        <f t="shared" ref="SS9:SS10" si="74">SS8+SP9-SR9</f>
        <v>0</v>
      </c>
      <c r="SU9" s="576"/>
      <c r="SV9" s="27"/>
      <c r="SW9" s="25"/>
      <c r="SX9" s="53"/>
      <c r="SY9" s="30"/>
      <c r="SZ9" s="45">
        <f t="shared" ref="SZ9:SZ43" si="75">SZ8+SW9-SY9</f>
        <v>10127.5</v>
      </c>
      <c r="TE9" s="54"/>
      <c r="TF9" s="58"/>
      <c r="TG9" s="45">
        <f t="shared" ref="TG9:TG19" si="76">TG8+TD9-TF9</f>
        <v>20668.5</v>
      </c>
      <c r="TI9" s="41"/>
      <c r="TJ9" s="37"/>
      <c r="TK9" s="44"/>
      <c r="TL9" s="143"/>
      <c r="TM9" s="58"/>
      <c r="TN9" s="45">
        <f t="shared" ref="TN9:TN19" si="77">TN8+TK9-TM9</f>
        <v>0</v>
      </c>
      <c r="TP9" s="577"/>
      <c r="TQ9" s="2"/>
      <c r="TR9" s="17"/>
      <c r="TS9" s="143"/>
      <c r="TT9" s="58"/>
      <c r="TU9" s="45">
        <f t="shared" ref="TU9:TU19" si="78">TU8+TR9-TT9</f>
        <v>0</v>
      </c>
      <c r="TW9" s="575"/>
      <c r="TX9" s="27"/>
      <c r="TY9" s="25"/>
      <c r="TZ9" s="143"/>
      <c r="UA9" s="30"/>
      <c r="UB9" s="45">
        <f t="shared" ref="UB9:UB44" si="79">UB8+TY9-UA9</f>
        <v>0</v>
      </c>
      <c r="UD9" s="575"/>
      <c r="UE9" s="27"/>
      <c r="UF9" s="25"/>
      <c r="UG9" s="143"/>
      <c r="UH9" s="176"/>
      <c r="UI9" s="45">
        <f t="shared" ref="UI9:UI44" si="80">UI8+UF9-UH9</f>
        <v>0</v>
      </c>
      <c r="UK9" s="577"/>
      <c r="UL9" s="2"/>
      <c r="UM9" s="17"/>
      <c r="UN9" s="143"/>
      <c r="UO9" s="176"/>
      <c r="UP9" s="45">
        <f t="shared" ref="UP9:UP44" si="81">UP8+UM9-UO9</f>
        <v>0</v>
      </c>
      <c r="UR9" s="549">
        <v>41318</v>
      </c>
      <c r="US9" s="830" t="s">
        <v>1111</v>
      </c>
      <c r="UT9" s="17">
        <v>2940</v>
      </c>
      <c r="UU9" s="143">
        <v>41318</v>
      </c>
      <c r="UV9" s="30">
        <v>2940</v>
      </c>
      <c r="UW9" s="45">
        <f t="shared" ref="UW9:UW44" si="82">UW8+UT9-UV9</f>
        <v>0</v>
      </c>
      <c r="UY9" s="655"/>
      <c r="UZ9" s="2"/>
      <c r="VA9" s="17"/>
      <c r="VB9" s="8">
        <v>40521</v>
      </c>
      <c r="VC9" s="18">
        <v>1000</v>
      </c>
      <c r="VD9" s="45">
        <f t="shared" ref="VD9:VD44" si="83">VD8+VA9-VC9</f>
        <v>24813</v>
      </c>
      <c r="VF9" s="143"/>
      <c r="VG9" s="72"/>
      <c r="VH9" s="25"/>
      <c r="VI9" s="740"/>
      <c r="VJ9" s="30"/>
      <c r="VK9" s="45">
        <f t="shared" ref="VK9:VK44" si="84">VK8+VH9-VJ9</f>
        <v>0</v>
      </c>
      <c r="VM9" s="143">
        <v>41328</v>
      </c>
      <c r="VN9" s="266" t="s">
        <v>1327</v>
      </c>
      <c r="VO9" s="25">
        <v>20296</v>
      </c>
      <c r="VP9" s="827">
        <v>41328</v>
      </c>
      <c r="VQ9" s="30">
        <v>20296</v>
      </c>
      <c r="VR9" s="45">
        <f t="shared" ref="VR9:VR44" si="85">VR8+VO9-VQ9</f>
        <v>0</v>
      </c>
      <c r="VT9" s="576"/>
      <c r="VU9" s="27"/>
      <c r="VV9" s="25"/>
      <c r="VW9" s="53"/>
      <c r="VX9" s="30"/>
      <c r="VY9" s="45">
        <f t="shared" ref="VY9:VY11" si="86">VY8+VV9-VX9</f>
        <v>274.5</v>
      </c>
      <c r="WA9" s="53"/>
      <c r="WB9" s="27"/>
      <c r="WC9" s="25"/>
      <c r="WD9" s="53"/>
      <c r="WE9" s="30"/>
      <c r="WF9" s="45">
        <f t="shared" ref="WF9:WF44" si="87">WF8+WC9-WE9</f>
        <v>0</v>
      </c>
      <c r="WH9" s="53"/>
      <c r="WI9" s="27"/>
      <c r="WJ9" s="25"/>
      <c r="WK9" s="53"/>
      <c r="WL9" s="30"/>
      <c r="WM9" s="45">
        <f t="shared" ref="WM9:WM44" si="88">WM8+WJ9-WL9</f>
        <v>0</v>
      </c>
      <c r="WO9" s="53"/>
      <c r="WP9" s="27"/>
      <c r="WQ9" s="25"/>
      <c r="WR9" s="53"/>
      <c r="WS9" s="30"/>
      <c r="WT9" s="45">
        <f t="shared" ref="WT9:WT12" si="89">WT8+WQ9-WS9</f>
        <v>0</v>
      </c>
      <c r="WV9" s="8"/>
      <c r="WW9" s="2"/>
      <c r="WX9" s="17"/>
      <c r="WY9" s="143"/>
      <c r="WZ9" s="30"/>
      <c r="XA9" s="45">
        <f t="shared" ref="XA9:XA44" si="90">XA8+WX9-WZ9</f>
        <v>0</v>
      </c>
      <c r="XC9" s="577"/>
      <c r="XD9" s="2"/>
      <c r="XE9" s="17"/>
      <c r="XF9" s="143"/>
      <c r="XG9" s="30"/>
      <c r="XH9" s="45">
        <f t="shared" ref="XH9:XH44" si="91">XH8+XE9-XG9</f>
        <v>0</v>
      </c>
      <c r="XJ9" s="124"/>
      <c r="XK9" s="27"/>
      <c r="XL9" s="44"/>
      <c r="XM9" s="143"/>
      <c r="XN9" s="30"/>
      <c r="XO9" s="45">
        <f t="shared" ref="XO9:XO31" si="92">XO8+XL9-XN9</f>
        <v>0</v>
      </c>
      <c r="XQ9" s="143"/>
      <c r="XR9" s="27"/>
      <c r="XS9" s="25"/>
      <c r="XT9" s="143"/>
      <c r="XU9" s="30"/>
      <c r="XV9" s="45">
        <f t="shared" ref="XV9:XV44" si="93">XV8+XS9-XU9</f>
        <v>0</v>
      </c>
      <c r="XX9" s="8"/>
      <c r="XY9" s="2"/>
      <c r="XZ9" s="25"/>
      <c r="YA9" s="8"/>
      <c r="YB9" s="18"/>
      <c r="YC9" s="45">
        <f t="shared" ref="YC9:YC44" si="94">YC8+XZ9-YB9</f>
        <v>0</v>
      </c>
      <c r="YE9" s="53"/>
      <c r="YF9" s="27"/>
      <c r="YG9" s="44"/>
      <c r="YH9" s="143"/>
      <c r="YI9" s="30"/>
      <c r="YJ9" s="45">
        <f t="shared" ref="YJ9:YJ44" si="95">YJ8+YG9-YI9</f>
        <v>0</v>
      </c>
      <c r="YL9" s="143"/>
      <c r="YM9" s="27"/>
      <c r="YN9" s="25"/>
      <c r="YO9" s="143"/>
      <c r="YP9" s="30"/>
      <c r="YQ9" s="45">
        <f t="shared" ref="YQ9:YQ44" si="96">YQ8+YN9-YP9</f>
        <v>0</v>
      </c>
      <c r="YS9" s="143">
        <v>41307</v>
      </c>
      <c r="YT9" s="141" t="s">
        <v>921</v>
      </c>
      <c r="YU9" s="25">
        <v>3427</v>
      </c>
      <c r="YV9" s="54">
        <v>41307</v>
      </c>
      <c r="YW9" s="58">
        <v>3427</v>
      </c>
      <c r="YX9" s="45">
        <f t="shared" ref="YX9:YX17" si="97">YX8+YU9-YW9</f>
        <v>0</v>
      </c>
      <c r="YZ9" s="143"/>
      <c r="ZA9" s="37"/>
      <c r="ZB9" s="44"/>
      <c r="ZC9" s="143"/>
      <c r="ZD9" s="44"/>
      <c r="ZE9" s="45">
        <f t="shared" ref="ZE9:ZE15" si="98">ZE8+ZB9-ZD9</f>
        <v>0</v>
      </c>
      <c r="ZG9" s="8"/>
      <c r="ZH9" s="2"/>
      <c r="ZI9" s="17"/>
      <c r="ZJ9" s="8"/>
      <c r="ZK9" s="18"/>
      <c r="ZL9" s="45">
        <f t="shared" ref="ZL9:ZL44" si="99">ZL8+ZI9-ZK9</f>
        <v>11212</v>
      </c>
      <c r="ZN9" s="8"/>
      <c r="ZO9" s="2"/>
      <c r="ZP9" s="17"/>
      <c r="ZQ9" s="8"/>
      <c r="ZR9" s="18"/>
      <c r="ZS9" s="45">
        <f t="shared" ref="ZS9:ZS44" si="100">ZS8+ZP9-ZR9</f>
        <v>0</v>
      </c>
      <c r="ZU9" s="8"/>
      <c r="ZV9" s="2"/>
      <c r="ZW9" s="17"/>
      <c r="ZX9" s="8"/>
      <c r="ZY9" s="18"/>
      <c r="ZZ9" s="45">
        <f t="shared" ref="ZZ9:ZZ44" si="101">ZZ8+ZW9-ZY9</f>
        <v>0</v>
      </c>
      <c r="AAB9" s="143">
        <v>41317</v>
      </c>
      <c r="AAC9" s="830" t="s">
        <v>1082</v>
      </c>
      <c r="AAD9" s="25">
        <v>13709</v>
      </c>
      <c r="AAE9" s="827">
        <v>41317</v>
      </c>
      <c r="AAF9" s="30">
        <v>13709</v>
      </c>
      <c r="AAG9" s="45">
        <f t="shared" ref="AAG9:AAG44" si="102">AAG8+AAD9-AAF9</f>
        <v>0</v>
      </c>
      <c r="AAI9" s="575"/>
      <c r="AAJ9" s="27"/>
      <c r="AAK9" s="25"/>
      <c r="AAL9" s="54"/>
      <c r="AAM9" s="30"/>
      <c r="AAN9" s="45">
        <f t="shared" ref="AAN9:AAN44" si="103">AAN8+AAK9-AAM9</f>
        <v>0</v>
      </c>
      <c r="AAP9" s="575">
        <v>41309</v>
      </c>
      <c r="AAQ9" s="27" t="s">
        <v>937</v>
      </c>
      <c r="AAR9" s="25">
        <v>356</v>
      </c>
      <c r="AAS9" s="368">
        <v>41309</v>
      </c>
      <c r="AAT9" s="30">
        <v>356</v>
      </c>
      <c r="AAU9" s="45">
        <f t="shared" ref="AAU9:AAU44" si="104">AAU8+AAR9-AAT9</f>
        <v>0</v>
      </c>
      <c r="AAW9" s="8">
        <v>41313</v>
      </c>
      <c r="AAX9" s="833" t="s">
        <v>1056</v>
      </c>
      <c r="AAY9" s="17">
        <v>2898</v>
      </c>
      <c r="AAZ9" s="143">
        <v>41313</v>
      </c>
      <c r="ABA9" s="30">
        <v>2898</v>
      </c>
      <c r="ABB9" s="45">
        <f t="shared" ref="ABB9:ABB44" si="105">ABB8+AAY9-ABA9</f>
        <v>0</v>
      </c>
      <c r="ABD9" s="8"/>
      <c r="ABE9" s="2"/>
      <c r="ABF9" s="17"/>
      <c r="ABG9" s="504"/>
      <c r="ABH9" s="30"/>
      <c r="ABI9" s="45">
        <f t="shared" ref="ABI9:ABI44" si="106">ABI8+ABF9-ABH9</f>
        <v>0</v>
      </c>
      <c r="ABK9" s="143"/>
      <c r="ABL9" s="27"/>
      <c r="ABM9" s="25"/>
      <c r="ABN9" s="133"/>
      <c r="ABO9" s="30"/>
      <c r="ABP9" s="45">
        <f t="shared" ref="ABP9:ABP44" si="107">ABP8+ABM9-ABO9</f>
        <v>0</v>
      </c>
      <c r="ABR9" s="366">
        <v>41318</v>
      </c>
      <c r="ABS9" s="830" t="s">
        <v>1109</v>
      </c>
      <c r="ABT9" s="17">
        <v>2319</v>
      </c>
      <c r="ABU9" s="577">
        <v>41318</v>
      </c>
      <c r="ABV9" s="18">
        <v>2319</v>
      </c>
      <c r="ABW9" s="581">
        <f t="shared" ref="ABW9:ABW15" si="108">ABW8+ABT9-ABV9</f>
        <v>0</v>
      </c>
      <c r="ABY9" s="368">
        <v>41307</v>
      </c>
      <c r="ABZ9" s="27" t="s">
        <v>922</v>
      </c>
      <c r="ACA9" s="25">
        <v>1829</v>
      </c>
      <c r="ACB9" s="368">
        <v>41307</v>
      </c>
      <c r="ACC9" s="30">
        <v>1829</v>
      </c>
      <c r="ACD9" s="45">
        <f t="shared" ref="ACD9:ACD44" si="109">ACD8+ACA9-ACC9</f>
        <v>0</v>
      </c>
      <c r="ACF9" s="143"/>
      <c r="ACG9" s="27"/>
      <c r="ACH9" s="25"/>
      <c r="ACI9" s="53"/>
      <c r="ACJ9" s="30"/>
      <c r="ACK9" s="45">
        <f t="shared" si="1"/>
        <v>0</v>
      </c>
      <c r="ACM9" s="577"/>
      <c r="ACN9" s="2"/>
      <c r="ACO9" s="17"/>
      <c r="ACP9" s="575"/>
      <c r="ACQ9" s="30"/>
      <c r="ACR9" s="45">
        <f t="shared" ref="ACR9:ACR44" si="110">ACR8+ACO9-ACQ9</f>
        <v>0</v>
      </c>
      <c r="ACT9" s="575">
        <v>41312</v>
      </c>
      <c r="ACU9" s="830" t="s">
        <v>969</v>
      </c>
      <c r="ACV9" s="25">
        <v>240</v>
      </c>
      <c r="ACW9" s="368">
        <v>41312</v>
      </c>
      <c r="ACX9" s="30">
        <v>240</v>
      </c>
      <c r="ACY9" s="45">
        <f t="shared" ref="ACY9:ACY44" si="111">ACY8+ACV9-ACX9</f>
        <v>0</v>
      </c>
      <c r="ADA9" s="143"/>
      <c r="ADB9" s="37"/>
      <c r="ADC9" s="44"/>
      <c r="ADD9" s="143"/>
      <c r="ADE9" s="30"/>
      <c r="ADF9" s="45">
        <f t="shared" ref="ADF9:ADF19" si="112">ADF8+ADC9-ADE9</f>
        <v>0</v>
      </c>
      <c r="ADH9" s="366">
        <v>41310</v>
      </c>
      <c r="ADI9" s="2" t="s">
        <v>945</v>
      </c>
      <c r="ADJ9" s="17">
        <v>36778</v>
      </c>
      <c r="ADK9" s="577">
        <v>41310</v>
      </c>
      <c r="ADL9" s="18">
        <v>36778</v>
      </c>
      <c r="ADM9" s="45">
        <f t="shared" ref="ADM9:ADM44" si="113">ADM8+ADJ9-ADL9</f>
        <v>0</v>
      </c>
      <c r="ADO9" s="577"/>
      <c r="ADP9" s="316"/>
      <c r="ADQ9"/>
      <c r="ADR9" s="143" t="s">
        <v>355</v>
      </c>
      <c r="ADS9" s="30"/>
      <c r="ADT9" s="322">
        <f t="shared" ref="ADT9:ADT32" si="114">ADT8+ADQ9-ADS9</f>
        <v>5000</v>
      </c>
      <c r="ADV9" s="143">
        <v>41328</v>
      </c>
      <c r="ADW9" s="315" t="s">
        <v>1340</v>
      </c>
      <c r="ADX9" s="347">
        <v>4390</v>
      </c>
      <c r="ADY9" s="53">
        <v>41328</v>
      </c>
      <c r="ADZ9" s="347">
        <v>4390</v>
      </c>
      <c r="AEA9" s="45">
        <f>AEA8+ADX9-ADZ9</f>
        <v>0</v>
      </c>
      <c r="AEC9" s="575"/>
      <c r="AED9" s="315"/>
      <c r="AEE9" s="346"/>
      <c r="AEF9" s="575"/>
      <c r="AEG9" s="30"/>
      <c r="AEH9" s="45">
        <f t="shared" ref="AEH9:AEH18" si="115">AEH8+AEE9-AEG9</f>
        <v>0</v>
      </c>
      <c r="AEJ9" s="124"/>
      <c r="AEK9" s="27"/>
      <c r="AEL9" s="25"/>
      <c r="AEM9" s="124"/>
      <c r="AEN9" s="30"/>
      <c r="AEO9" s="45">
        <f t="shared" ref="AEO9:AEO33" si="116">AEO8+AEL9-AEN9</f>
        <v>0</v>
      </c>
      <c r="AEQ9" s="8"/>
      <c r="AER9" s="2"/>
      <c r="AES9" s="17"/>
      <c r="AET9" s="143"/>
      <c r="AEU9" s="30"/>
      <c r="AEV9" s="45">
        <f t="shared" ref="AEV9:AEV44" si="117">AEV8+AES9-AEU9</f>
        <v>6523</v>
      </c>
      <c r="AEX9" s="577"/>
      <c r="AEY9" s="2"/>
      <c r="AEZ9" s="17"/>
      <c r="AFA9" s="143"/>
      <c r="AFB9" s="30"/>
      <c r="AFC9" s="45">
        <f t="shared" ref="AFC9:AFC44" si="118">AFC8+AEZ9-AFB9</f>
        <v>0</v>
      </c>
      <c r="AFE9" s="549"/>
      <c r="AFF9" s="2"/>
      <c r="AFG9" s="17"/>
      <c r="AFH9" s="143"/>
      <c r="AFI9" s="30"/>
      <c r="AFJ9" s="45">
        <f t="shared" ref="AFJ9:AFJ16" si="119">AFJ8+AFG9-AFI9</f>
        <v>0</v>
      </c>
      <c r="AFL9" s="8"/>
      <c r="AFM9" s="2"/>
      <c r="AFN9" s="17"/>
      <c r="AFO9" s="143"/>
      <c r="AFP9" s="18"/>
      <c r="AFQ9" s="45">
        <f t="shared" ref="AFQ9:AFQ43" si="120">AFQ8+AFN9-AFP9</f>
        <v>0</v>
      </c>
      <c r="AFS9" s="8"/>
      <c r="AFT9" s="27"/>
      <c r="AFU9" s="25"/>
      <c r="AFV9" s="53"/>
      <c r="AFW9" s="30"/>
      <c r="AFX9" s="45">
        <f t="shared" ref="AFX9:AFX43" si="121">AFX8+AFU9-AFW9</f>
        <v>0</v>
      </c>
      <c r="AFZ9" s="8"/>
      <c r="AGA9" s="276"/>
      <c r="AGB9" s="350"/>
      <c r="AGC9" s="8"/>
      <c r="AGD9" s="18"/>
      <c r="AGE9" s="45">
        <f t="shared" ref="AGE9:AGE15" si="122">AGE8+AGB9-AGD9</f>
        <v>0</v>
      </c>
      <c r="AGG9" s="143"/>
      <c r="AGH9" s="27"/>
      <c r="AGI9" s="25"/>
      <c r="AGJ9" s="143"/>
      <c r="AGK9" s="30"/>
      <c r="AGL9" s="45">
        <f t="shared" ref="AGL9:AGL43" si="123">AGL8+AGI9-AGK9</f>
        <v>0</v>
      </c>
      <c r="AGN9" s="8"/>
      <c r="AGO9" s="27"/>
      <c r="AGP9" s="25"/>
      <c r="AGQ9" s="143"/>
      <c r="AGR9" s="30"/>
      <c r="AGS9" s="45">
        <f t="shared" ref="AGS9:AGS43" si="124">AGS8+AGP9-AGR9</f>
        <v>0</v>
      </c>
      <c r="AGU9" s="545">
        <v>39893</v>
      </c>
      <c r="AGV9" s="27" t="s">
        <v>240</v>
      </c>
      <c r="AGW9" s="44">
        <v>37741</v>
      </c>
      <c r="AGX9" s="136"/>
      <c r="AGY9" s="30"/>
      <c r="AGZ9" s="45">
        <f t="shared" ref="AGZ9:AGZ43" si="125">AGZ8+AGW9-AGY9</f>
        <v>37741</v>
      </c>
      <c r="AHB9" s="545"/>
      <c r="AHC9" s="27"/>
      <c r="AHD9" s="44"/>
      <c r="AHE9" s="143"/>
      <c r="AHF9" s="30"/>
      <c r="AHG9" s="45">
        <f t="shared" ref="AHG9:AHG43" si="126">AHG8+AHD9-AHF9</f>
        <v>0</v>
      </c>
      <c r="AHI9" s="143"/>
      <c r="AHJ9" s="27"/>
      <c r="AHK9" s="44"/>
      <c r="AHL9" s="143"/>
      <c r="AHM9" s="30"/>
      <c r="AHN9" s="45">
        <f t="shared" ref="AHN9:AHN43" si="127">AHN8+AHK9-AHM9</f>
        <v>0</v>
      </c>
      <c r="AHP9" s="575"/>
      <c r="AHQ9" s="27"/>
      <c r="AHR9" s="25"/>
      <c r="AHS9" s="143"/>
      <c r="AHT9" s="30"/>
      <c r="AHU9" s="45">
        <f t="shared" ref="AHU9:AHU43" si="128">AHU8+AHR9-AHT9</f>
        <v>0</v>
      </c>
      <c r="AHW9" s="368"/>
      <c r="AHX9" s="27"/>
      <c r="AHY9" s="25"/>
      <c r="AHZ9" s="124"/>
      <c r="AIA9" s="30"/>
      <c r="AIB9" s="45">
        <f t="shared" ref="AIB9:AIB37" si="129">AIB8+AHY9-AIA9</f>
        <v>0</v>
      </c>
      <c r="AID9" s="575"/>
      <c r="AIE9" s="27"/>
      <c r="AIF9" s="25"/>
      <c r="AIG9" s="54"/>
      <c r="AIH9" s="30"/>
      <c r="AII9" s="45">
        <f t="shared" ref="AII9:AII16" si="130">AII8+AIF9-AIH9</f>
        <v>0</v>
      </c>
      <c r="AIK9" s="124"/>
      <c r="AIL9" s="27"/>
      <c r="AIM9" s="25"/>
      <c r="AIN9" s="124"/>
      <c r="AIO9" s="30"/>
      <c r="AIP9" s="45">
        <f t="shared" ref="AIP9:AIP44" si="131">AIP8+AIM9-AIO9</f>
        <v>0</v>
      </c>
      <c r="AIR9" s="143"/>
      <c r="AIS9" s="27"/>
      <c r="AIT9" s="25"/>
      <c r="AIU9" s="143"/>
      <c r="AIV9" s="30"/>
      <c r="AIW9" s="45">
        <f t="shared" ref="AIW9:AIW59" si="132">AIW8+AIT9-AIV9</f>
        <v>0</v>
      </c>
      <c r="AIY9" s="143"/>
      <c r="AIZ9" s="27"/>
      <c r="AJA9" s="25"/>
      <c r="AJB9" s="143"/>
      <c r="AJC9" s="176"/>
      <c r="AJD9" s="45">
        <f t="shared" ref="AJD9:AJD44" si="133">AJD8+AJA9-AJC9</f>
        <v>0</v>
      </c>
      <c r="AJF9" s="143"/>
      <c r="AJG9" s="27"/>
      <c r="AJH9" s="25"/>
      <c r="AJI9" s="53"/>
      <c r="AJJ9" s="30"/>
      <c r="AJK9" s="45">
        <f t="shared" ref="AJK9:AJK44" si="134">AJK8+AJH9-AJJ9</f>
        <v>0</v>
      </c>
      <c r="AJM9" s="143"/>
      <c r="AJN9" s="27"/>
      <c r="AJO9" s="25"/>
      <c r="AJP9" s="143"/>
      <c r="AJQ9" s="30"/>
      <c r="AJR9" s="45">
        <f t="shared" ref="AJR9:AJR44" si="135">AJR8+AJO9-AJQ9</f>
        <v>0</v>
      </c>
      <c r="AJT9" s="143"/>
      <c r="AJU9" s="37"/>
      <c r="AJV9" s="347"/>
      <c r="AJW9" s="143"/>
      <c r="AJX9" s="347"/>
      <c r="AJY9" s="45">
        <f t="shared" ref="AJY9:AJY28" si="136">AJY8+AJV9-AJX9</f>
        <v>0</v>
      </c>
      <c r="AKA9" s="143"/>
      <c r="AKB9" s="37"/>
      <c r="AKC9" s="347"/>
      <c r="AKD9" s="143"/>
      <c r="AKE9" s="347"/>
      <c r="AKF9" s="45">
        <f t="shared" si="2"/>
        <v>0</v>
      </c>
      <c r="AKH9" s="53"/>
      <c r="AKI9" s="37"/>
      <c r="AKJ9" s="347"/>
      <c r="AKK9" s="143"/>
      <c r="AKL9" s="347"/>
      <c r="AKM9" s="45">
        <f t="shared" ref="AKM9:AKM44" si="137">AKM8+AKJ9-AKL9</f>
        <v>0</v>
      </c>
      <c r="AKO9" s="143"/>
      <c r="AKP9" s="37"/>
      <c r="AKQ9" s="347"/>
      <c r="AKR9" s="143"/>
      <c r="AKS9" s="347"/>
      <c r="AKT9" s="45">
        <f t="shared" ref="AKT9:AKT44" si="138">AKT8+AKQ9-AKS9</f>
        <v>0</v>
      </c>
      <c r="AKV9" s="143"/>
      <c r="AKW9" s="37"/>
      <c r="AKX9" s="347"/>
      <c r="AKY9" s="143"/>
      <c r="AKZ9" s="347"/>
      <c r="ALA9" s="45">
        <f t="shared" ref="ALA9:ALA44" si="139">ALA8+AKX9-AKZ9</f>
        <v>0</v>
      </c>
      <c r="ALC9" s="143"/>
      <c r="ALD9" s="37"/>
      <c r="ALE9" s="347"/>
      <c r="ALF9" s="143"/>
      <c r="ALG9" s="347"/>
      <c r="ALH9" s="45">
        <f t="shared" ref="ALH9:ALH44" si="140">ALH8+ALE9-ALG9</f>
        <v>0</v>
      </c>
      <c r="ALJ9" s="577"/>
      <c r="ALK9" s="2"/>
      <c r="ALL9" s="17"/>
      <c r="ALM9" s="575"/>
      <c r="ALN9" s="30"/>
      <c r="ALO9" s="45">
        <f t="shared" ref="ALO9:ALO44" si="141">ALO8+ALL9-ALN9</f>
        <v>0</v>
      </c>
      <c r="ALQ9" s="143"/>
      <c r="ALR9" s="27"/>
      <c r="ALS9" s="25"/>
      <c r="ALT9" s="143"/>
      <c r="ALU9" s="30"/>
      <c r="ALV9" s="45">
        <f t="shared" ref="ALV9:ALV44" si="142">ALV8+ALS9-ALU9</f>
        <v>0</v>
      </c>
      <c r="ALX9" s="8"/>
      <c r="ALY9" s="37"/>
      <c r="ALZ9" s="58"/>
      <c r="AMA9" s="8"/>
      <c r="AMB9" s="85"/>
      <c r="AMC9" s="45">
        <f t="shared" si="3"/>
        <v>0</v>
      </c>
      <c r="AME9" s="575">
        <v>41313</v>
      </c>
      <c r="AMF9" s="830" t="s">
        <v>1054</v>
      </c>
      <c r="AMG9" s="25">
        <v>8138</v>
      </c>
      <c r="AMH9" s="368">
        <v>41313</v>
      </c>
      <c r="AMI9" s="30">
        <v>8138</v>
      </c>
      <c r="AMJ9" s="45">
        <f t="shared" ref="AMJ9:AMJ44" si="143">AMJ8+AMG9-AMI9</f>
        <v>0</v>
      </c>
      <c r="AML9" s="368"/>
      <c r="AMM9" s="27"/>
      <c r="AMN9" s="25"/>
      <c r="AMO9" s="575"/>
      <c r="AMP9" s="30"/>
      <c r="AMQ9" s="45">
        <f t="shared" ref="AMQ9:AMQ44" si="144">AMQ8+AMN9-AMP9</f>
        <v>0</v>
      </c>
      <c r="AMS9" s="8"/>
      <c r="AMT9" s="2"/>
      <c r="AMU9" s="18"/>
      <c r="AMV9" s="143"/>
      <c r="AMW9" s="176"/>
      <c r="AMX9" s="45">
        <f t="shared" ref="AMX9:AMX60" si="145">AMX8+AMU9-AMW9</f>
        <v>0</v>
      </c>
      <c r="AMZ9" s="143"/>
      <c r="ANA9" s="27"/>
      <c r="ANB9" s="25"/>
      <c r="ANC9" s="143"/>
      <c r="AND9" s="176"/>
      <c r="ANE9" s="45">
        <f t="shared" ref="ANE9:ANE44" si="146">ANE8+ANB9-AND9</f>
        <v>0</v>
      </c>
      <c r="ANG9" s="53"/>
      <c r="ANH9" s="315"/>
      <c r="ANI9" s="25"/>
      <c r="ANJ9" s="116"/>
      <c r="ANK9" s="176"/>
      <c r="ANL9" s="45">
        <f t="shared" ref="ANL9:ANL44" si="147">ANL8+ANI9-ANK9</f>
        <v>0</v>
      </c>
      <c r="ANN9" s="367">
        <v>41312</v>
      </c>
      <c r="ANO9" s="39" t="s">
        <v>962</v>
      </c>
      <c r="ANP9" s="17">
        <v>1680.5</v>
      </c>
      <c r="ANQ9" s="828">
        <v>41318</v>
      </c>
      <c r="ANR9" s="30">
        <v>1680.5</v>
      </c>
      <c r="ANS9" s="45">
        <f t="shared" ref="ANS9:ANS44" si="148">ANS8+ANP9-ANR9</f>
        <v>0</v>
      </c>
      <c r="ANU9" s="53"/>
      <c r="ANV9" s="37"/>
      <c r="ANW9" s="376"/>
      <c r="ANX9" s="747">
        <v>40905</v>
      </c>
      <c r="ANY9" s="30">
        <v>700</v>
      </c>
      <c r="ANZ9" s="45">
        <f>ANZ8+ANW9-ANY9</f>
        <v>7592</v>
      </c>
      <c r="AOB9" s="576"/>
      <c r="AOC9" s="37"/>
      <c r="AOD9" s="347"/>
      <c r="AOE9" s="143"/>
      <c r="AOF9" s="30"/>
      <c r="AOG9" s="45">
        <f t="shared" ref="AOG9:AOG43" si="149">AOG8+AOD9-AOF9</f>
        <v>0</v>
      </c>
      <c r="AOI9" s="792">
        <v>41306</v>
      </c>
      <c r="AOJ9" s="793" t="s">
        <v>909</v>
      </c>
      <c r="AOK9" s="794">
        <v>5491</v>
      </c>
      <c r="AOL9" s="143">
        <v>41309</v>
      </c>
      <c r="AOM9" s="30">
        <v>5491</v>
      </c>
      <c r="AON9" s="45">
        <f t="shared" ref="AON9:AON43" si="150">AON8+AOK9-AOM9</f>
        <v>0</v>
      </c>
      <c r="AOP9" s="386"/>
      <c r="AOQ9" s="27"/>
      <c r="AOR9" s="25"/>
      <c r="AOS9" s="143"/>
      <c r="AOT9" s="30"/>
      <c r="AOU9" s="45">
        <f t="shared" ref="AOU9:AOU43" si="151">AOU8+AOR9-AOT9</f>
        <v>0</v>
      </c>
      <c r="AOW9" s="386"/>
      <c r="AOX9" s="27"/>
      <c r="AOY9" s="25"/>
      <c r="AOZ9" s="143"/>
      <c r="APA9" s="30"/>
      <c r="APB9" s="45">
        <f t="shared" ref="APB9:APB15" si="152">APB8+AOY9-APA9</f>
        <v>0</v>
      </c>
      <c r="APD9" s="397"/>
      <c r="APE9" s="2" t="s">
        <v>707</v>
      </c>
      <c r="APF9" s="337"/>
      <c r="APG9" s="8">
        <v>40581</v>
      </c>
      <c r="APH9" s="18">
        <v>5200</v>
      </c>
      <c r="API9" s="45">
        <f t="shared" si="4"/>
        <v>17211.5</v>
      </c>
      <c r="APK9" s="8"/>
      <c r="APL9" s="2"/>
      <c r="APM9" s="17"/>
      <c r="APN9" s="143"/>
      <c r="APO9" s="58"/>
      <c r="APP9" s="45">
        <f t="shared" si="5"/>
        <v>7383.5</v>
      </c>
      <c r="APR9" s="8"/>
      <c r="APS9" s="2"/>
      <c r="APT9" s="17"/>
      <c r="APU9" s="143"/>
      <c r="APV9" s="58"/>
      <c r="APW9" s="45">
        <f t="shared" si="6"/>
        <v>0</v>
      </c>
      <c r="APY9" s="8"/>
      <c r="APZ9" s="37"/>
      <c r="AQA9" s="3"/>
      <c r="AQB9" s="54"/>
      <c r="AQC9" s="58"/>
      <c r="AQD9" s="45">
        <f t="shared" ref="AQD9:AQD43" si="153">AQD8+AQA9-AQC9</f>
        <v>4518.5</v>
      </c>
      <c r="AQF9" s="366">
        <v>41309</v>
      </c>
      <c r="AQG9" s="37" t="s">
        <v>939</v>
      </c>
      <c r="AQH9" s="30">
        <v>26325</v>
      </c>
      <c r="AQI9" s="368">
        <v>41309</v>
      </c>
      <c r="AQJ9" s="30">
        <v>26325</v>
      </c>
      <c r="AQK9" s="45">
        <f t="shared" ref="AQK9:AQK44" si="154">AQK8+AQH9-AQJ9</f>
        <v>0</v>
      </c>
      <c r="AQM9" s="8"/>
      <c r="AQN9" s="37"/>
      <c r="AQO9" s="30"/>
      <c r="AQP9" s="143"/>
      <c r="AQQ9" s="30"/>
      <c r="AQR9" s="45">
        <f t="shared" ref="AQR9:AQR44" si="155">AQR8+AQO9-AQQ9</f>
        <v>0</v>
      </c>
      <c r="AQT9" s="575">
        <v>41332</v>
      </c>
      <c r="AQU9" s="37" t="s">
        <v>1365</v>
      </c>
      <c r="AQV9" s="30">
        <v>715</v>
      </c>
      <c r="AQW9" s="575"/>
      <c r="AQX9" s="176"/>
      <c r="AQY9" s="45">
        <f t="shared" ref="AQY9:AQY44" si="156">AQY8+AQV9-AQX9</f>
        <v>715</v>
      </c>
      <c r="ARA9" s="575"/>
      <c r="ARB9" s="37"/>
      <c r="ARC9" s="346"/>
      <c r="ARD9" s="568"/>
      <c r="ARE9" s="347"/>
      <c r="ARF9" s="45">
        <f t="shared" si="7"/>
        <v>0</v>
      </c>
      <c r="ARH9" s="576"/>
      <c r="ARI9" s="27"/>
      <c r="ARJ9" s="25"/>
      <c r="ARK9" s="143"/>
      <c r="ARL9" s="30"/>
      <c r="ARM9" s="45">
        <f t="shared" ref="ARM9:ARM44" si="157">ARM8+ARJ9-ARL9</f>
        <v>0</v>
      </c>
      <c r="ARO9" s="577"/>
      <c r="ARP9" s="2"/>
      <c r="ARQ9" s="17"/>
      <c r="ARR9" s="143"/>
      <c r="ARS9" s="30"/>
      <c r="ART9" s="45">
        <f t="shared" ref="ART9:ART19" si="158">ART8+ARQ9-ARS9</f>
        <v>0</v>
      </c>
      <c r="ARV9" s="143"/>
      <c r="ARW9" s="27"/>
      <c r="ARX9" s="25"/>
      <c r="ARY9" s="8"/>
      <c r="ARZ9" s="18"/>
      <c r="ASA9" s="45">
        <f t="shared" ref="ASA9:ASA44" si="159">ASA8+ARX9-ARZ9</f>
        <v>0</v>
      </c>
      <c r="ASC9" s="8"/>
      <c r="ASD9" s="2"/>
      <c r="ASE9" s="17"/>
      <c r="ASF9" s="143"/>
      <c r="ASG9" s="30"/>
      <c r="ASH9" s="45">
        <f t="shared" ref="ASH9:ASH44" si="160">ASH8+ASE9-ASG9</f>
        <v>0</v>
      </c>
      <c r="ASJ9" s="53"/>
      <c r="ASK9" s="27"/>
      <c r="ASL9" s="25"/>
      <c r="ASM9" s="124"/>
      <c r="ASN9" s="30"/>
      <c r="ASO9" s="45">
        <f t="shared" ref="ASO9:ASO44" si="161">ASO8+ASL9-ASN9</f>
        <v>0</v>
      </c>
      <c r="ASQ9" s="8"/>
      <c r="ASR9" s="373"/>
      <c r="ASS9" s="17"/>
      <c r="AST9" s="143"/>
      <c r="ASU9" s="30"/>
      <c r="ASV9" s="45">
        <f t="shared" ref="ASV9:ASV22" si="162">ASV8+ASS9-ASU9</f>
        <v>0</v>
      </c>
      <c r="ASX9" s="143"/>
      <c r="ASY9" s="27"/>
      <c r="ASZ9" s="25"/>
      <c r="ATA9" s="143"/>
      <c r="ATB9" s="30"/>
      <c r="ATC9" s="45">
        <f t="shared" ref="ATC9:ATC44" si="163">ATC8+ASZ9-ATB9</f>
        <v>0</v>
      </c>
      <c r="ATE9" s="143"/>
      <c r="ATF9" s="27"/>
      <c r="ATG9" s="25"/>
      <c r="ATH9" s="143"/>
      <c r="ATI9" s="30"/>
      <c r="ATJ9" s="45">
        <f t="shared" ref="ATJ9:ATJ44" si="164">ATJ8+ATG9-ATI9</f>
        <v>0</v>
      </c>
      <c r="ATL9" s="368"/>
      <c r="ATM9" s="27"/>
      <c r="ATN9" s="25"/>
      <c r="ATO9" s="53"/>
      <c r="ATP9" s="30"/>
      <c r="ATQ9" s="45">
        <f t="shared" ref="ATQ9:ATQ27" si="165">ATQ8+ATN9-ATP9</f>
        <v>0</v>
      </c>
      <c r="ATS9" s="143"/>
      <c r="ATT9" s="50"/>
      <c r="ATU9" s="30"/>
      <c r="ATV9" s="53"/>
      <c r="ATW9" s="317"/>
      <c r="ATX9" s="45">
        <f t="shared" ref="ATX9:ATX17" si="166">ATX8+ATU9-ATW9</f>
        <v>0</v>
      </c>
      <c r="ATZ9" s="54"/>
      <c r="AUA9" s="315"/>
      <c r="AUB9" s="30"/>
      <c r="AUC9" s="143"/>
      <c r="AUD9" s="30"/>
      <c r="AUE9" s="45">
        <f t="shared" ref="AUE9:AUE44" si="167">AUE8+AUB9-AUD9</f>
        <v>0</v>
      </c>
      <c r="AUG9" s="54"/>
      <c r="AUH9" s="27"/>
      <c r="AUI9" s="25"/>
      <c r="AUJ9" s="143"/>
      <c r="AUK9" s="30"/>
      <c r="AUL9" s="45">
        <f t="shared" ref="AUL9:AUL44" si="168">AUL8+AUI9-AUK9</f>
        <v>0</v>
      </c>
      <c r="AUN9" s="670"/>
      <c r="AUO9" s="27"/>
      <c r="AUP9" s="25"/>
      <c r="AUQ9" s="143"/>
      <c r="AUR9" s="30"/>
      <c r="AUS9" s="45">
        <f t="shared" ref="AUS9:AUS44" si="169">AUS8+AUP9-AUR9</f>
        <v>2512.5</v>
      </c>
      <c r="AUU9" s="368"/>
      <c r="AUV9" s="315"/>
      <c r="AUW9" s="347"/>
      <c r="AUX9" s="143"/>
      <c r="AUY9" s="513"/>
      <c r="AUZ9" s="45">
        <f t="shared" ref="AUZ9:AUZ39" si="170">AUZ8+AUW9-AUY9</f>
        <v>0</v>
      </c>
      <c r="AVB9" s="143"/>
      <c r="AVC9" s="27"/>
      <c r="AVD9" s="25"/>
      <c r="AVE9" s="504"/>
      <c r="AVF9" s="30"/>
      <c r="AVG9" s="45">
        <f>AVG8+AVD9-AVF9</f>
        <v>0</v>
      </c>
      <c r="AVI9" s="143"/>
      <c r="AVJ9" s="27"/>
      <c r="AVK9" s="25"/>
      <c r="AVL9" s="143"/>
      <c r="AVM9" s="30"/>
      <c r="AVN9" s="45">
        <f>AVN8+AVK9-AVM9</f>
        <v>0</v>
      </c>
      <c r="AVP9" s="143"/>
      <c r="AVQ9" s="27"/>
      <c r="AVR9" s="25"/>
      <c r="AVS9" s="143"/>
      <c r="AVT9" s="30"/>
      <c r="AVU9" s="45">
        <f>AVU8+AVR9-AVT9</f>
        <v>0</v>
      </c>
      <c r="AVW9" s="8"/>
      <c r="AVX9" s="27"/>
      <c r="AVY9" s="25"/>
      <c r="AVZ9" s="700"/>
      <c r="AWA9" s="176"/>
      <c r="AWB9" s="45">
        <f t="shared" ref="AWB9:AWB11" si="171">AWB8+AVY9-AWA9</f>
        <v>0</v>
      </c>
      <c r="AWD9" s="143"/>
      <c r="AWE9" s="27"/>
      <c r="AWF9" s="25"/>
      <c r="AWG9" s="504"/>
      <c r="AWH9" s="30"/>
      <c r="AWI9" s="45">
        <f t="shared" ref="AWI9:AWI16" si="172">AWI8+AWF9-AWH9</f>
        <v>0</v>
      </c>
      <c r="AWK9" s="143"/>
      <c r="AWL9" s="27"/>
      <c r="AWM9" s="25"/>
      <c r="AWN9" s="143"/>
      <c r="AWO9" s="30"/>
      <c r="AWP9" s="45">
        <f t="shared" ref="AWP9:AWP12" si="173">AWP8+AWM9-AWO9</f>
        <v>0</v>
      </c>
      <c r="AWR9" s="143"/>
      <c r="AWS9" s="27"/>
      <c r="AWT9" s="25"/>
      <c r="AWU9" s="143"/>
      <c r="AWV9" s="30"/>
      <c r="AWW9" s="45">
        <f t="shared" ref="AWW9:AWW44" si="174">AWW8+AWT9-AWV9</f>
        <v>0</v>
      </c>
      <c r="AWY9" s="143"/>
      <c r="AWZ9" s="27"/>
      <c r="AXA9" s="25"/>
      <c r="AXB9" s="143"/>
      <c r="AXC9" s="30"/>
      <c r="AXD9" s="45">
        <f t="shared" ref="AXD9:AXD44" si="175">AXD8+AXA9-AXC9</f>
        <v>0</v>
      </c>
      <c r="AXF9" s="575"/>
      <c r="AXG9" s="27"/>
      <c r="AXH9" s="25"/>
      <c r="AXI9" s="143"/>
      <c r="AXJ9" s="30"/>
      <c r="AXK9" s="45">
        <f t="shared" ref="AXK9:AXK44" si="176">AXK8+AXH9-AXJ9</f>
        <v>0</v>
      </c>
      <c r="AXM9" s="575"/>
      <c r="AXN9" s="27"/>
      <c r="AXO9" s="25"/>
      <c r="AXP9" s="143"/>
      <c r="AXQ9" s="30"/>
      <c r="AXR9" s="45">
        <f t="shared" ref="AXR9:AXR44" si="177">AXR8+AXO9-AXQ9</f>
        <v>0</v>
      </c>
      <c r="AXT9" s="577"/>
      <c r="AXU9" s="2"/>
      <c r="AXV9" s="17"/>
      <c r="AXW9" s="575"/>
      <c r="AXX9" s="30"/>
      <c r="AXY9" s="45">
        <f t="shared" ref="AXY9:AXY10" si="178">AXY8+AXV9-AXX9</f>
        <v>0</v>
      </c>
      <c r="AYA9" s="143">
        <v>41311</v>
      </c>
      <c r="AYB9" s="27" t="s">
        <v>953</v>
      </c>
      <c r="AYC9" s="25">
        <v>10692</v>
      </c>
      <c r="AYD9" s="143">
        <v>41311</v>
      </c>
      <c r="AYE9" s="30">
        <v>10692</v>
      </c>
      <c r="AYF9" s="45">
        <f t="shared" ref="AYF9:AYF44" si="179">AYF8+AYC9-AYE9</f>
        <v>0</v>
      </c>
      <c r="AYH9" s="575"/>
      <c r="AYI9" s="27"/>
      <c r="AYJ9" s="25"/>
      <c r="AYK9" s="575"/>
      <c r="AYL9" s="30"/>
      <c r="AYM9" s="45">
        <f t="shared" ref="AYM9:AYM22" si="180">AYM8+AYJ9-AYL9</f>
        <v>0</v>
      </c>
      <c r="AYO9" s="143"/>
      <c r="AYP9" s="27"/>
      <c r="AYQ9" s="25"/>
      <c r="AYR9" s="143"/>
      <c r="AYS9" s="30"/>
      <c r="AYT9" s="45">
        <f t="shared" ref="AYT9:AYT44" si="181">AYT8+AYQ9-AYS9</f>
        <v>0</v>
      </c>
      <c r="AYV9" s="143"/>
      <c r="AYW9" s="27"/>
      <c r="AYX9" s="25"/>
      <c r="AYY9" s="143"/>
      <c r="AYZ9" s="30"/>
      <c r="AZA9" s="45">
        <f t="shared" ref="AZA9:AZA44" si="182">AZA8+AYX9-AYZ9</f>
        <v>0</v>
      </c>
      <c r="AZC9" s="143">
        <v>41320</v>
      </c>
      <c r="AZD9" s="830" t="s">
        <v>1129</v>
      </c>
      <c r="AZE9" s="25">
        <v>3060</v>
      </c>
      <c r="AZF9" s="143">
        <v>41320</v>
      </c>
      <c r="AZG9" s="30">
        <v>3060</v>
      </c>
      <c r="AZH9" s="45">
        <f t="shared" ref="AZH9:AZH44" si="183">AZH8+AZE9-AZG9</f>
        <v>0</v>
      </c>
      <c r="AZJ9" s="143"/>
      <c r="AZK9" s="27"/>
      <c r="AZL9" s="25"/>
      <c r="AZM9" s="143"/>
      <c r="AZN9" s="30"/>
      <c r="AZO9" s="45">
        <f t="shared" ref="AZO9:AZO44" si="184">AZO8+AZL9-AZN9</f>
        <v>0</v>
      </c>
    </row>
    <row r="10" spans="1:1368" s="40" customFormat="1">
      <c r="A10" s="8"/>
      <c r="B10" s="2"/>
      <c r="C10" s="337"/>
      <c r="D10" s="54"/>
      <c r="E10" s="58"/>
      <c r="F10" s="45">
        <f t="shared" si="8"/>
        <v>0</v>
      </c>
      <c r="H10" s="575">
        <v>41307</v>
      </c>
      <c r="I10" s="37" t="s">
        <v>923</v>
      </c>
      <c r="J10" s="44">
        <v>14382.5</v>
      </c>
      <c r="K10" s="575">
        <v>41307</v>
      </c>
      <c r="L10" s="30">
        <v>14382.5</v>
      </c>
      <c r="M10" s="45">
        <f t="shared" si="9"/>
        <v>0</v>
      </c>
      <c r="O10" s="143"/>
      <c r="P10" s="27"/>
      <c r="Q10" s="25"/>
      <c r="R10" s="54"/>
      <c r="S10" s="30"/>
      <c r="T10" s="45">
        <f t="shared" si="10"/>
        <v>10753.5</v>
      </c>
      <c r="V10" s="143"/>
      <c r="W10" s="27"/>
      <c r="X10" s="25"/>
      <c r="Y10" s="54"/>
      <c r="Z10" s="30"/>
      <c r="AA10" s="45">
        <f t="shared" si="11"/>
        <v>0</v>
      </c>
      <c r="AC10" s="143"/>
      <c r="AD10" s="27"/>
      <c r="AE10" s="25"/>
      <c r="AF10" s="54"/>
      <c r="AG10" s="30"/>
      <c r="AH10" s="45">
        <f t="shared" si="12"/>
        <v>0</v>
      </c>
      <c r="AJ10" s="143"/>
      <c r="AK10" s="27"/>
      <c r="AL10" s="25"/>
      <c r="AM10" s="54"/>
      <c r="AN10" s="176"/>
      <c r="AO10" s="45">
        <f t="shared" si="13"/>
        <v>0</v>
      </c>
      <c r="AQ10" s="143"/>
      <c r="AR10" s="27"/>
      <c r="AS10" s="25"/>
      <c r="AT10" s="143"/>
      <c r="AU10" s="30"/>
      <c r="AV10" s="45">
        <f t="shared" si="14"/>
        <v>0</v>
      </c>
      <c r="AX10" s="143"/>
      <c r="AY10" s="37"/>
      <c r="AZ10" s="44"/>
      <c r="BA10" s="143"/>
      <c r="BB10" s="30"/>
      <c r="BC10" s="45">
        <f t="shared" si="15"/>
        <v>0</v>
      </c>
      <c r="BE10" s="143">
        <v>41324</v>
      </c>
      <c r="BF10" s="27" t="s">
        <v>1221</v>
      </c>
      <c r="BG10" s="25">
        <v>13322</v>
      </c>
      <c r="BH10" s="53">
        <v>41324</v>
      </c>
      <c r="BI10" s="30">
        <v>13322</v>
      </c>
      <c r="BJ10" s="45">
        <f t="shared" si="16"/>
        <v>0</v>
      </c>
      <c r="BL10" s="124"/>
      <c r="BM10" s="37"/>
      <c r="BN10" s="30"/>
      <c r="BO10" s="53"/>
      <c r="BP10" s="30"/>
      <c r="BQ10" s="45">
        <f t="shared" si="17"/>
        <v>0</v>
      </c>
      <c r="BS10" s="143"/>
      <c r="BT10" s="369"/>
      <c r="BU10" s="37"/>
      <c r="BV10" s="30"/>
      <c r="BW10" s="53"/>
      <c r="BX10" s="30"/>
      <c r="BY10" s="45">
        <f t="shared" si="18"/>
        <v>0</v>
      </c>
      <c r="CA10" s="577">
        <v>40732</v>
      </c>
      <c r="CB10" s="236" t="s">
        <v>716</v>
      </c>
      <c r="CC10" s="407">
        <v>241877.56</v>
      </c>
      <c r="CD10" s="1"/>
      <c r="CE10" s="337"/>
      <c r="CF10" s="45">
        <f t="shared" si="19"/>
        <v>243652.56</v>
      </c>
      <c r="CH10" s="8"/>
      <c r="CI10" s="2"/>
      <c r="CJ10" s="17"/>
      <c r="CK10" s="725"/>
      <c r="CL10" s="30"/>
      <c r="CM10" s="45">
        <f t="shared" si="20"/>
        <v>0</v>
      </c>
      <c r="CO10" s="368"/>
      <c r="CP10" s="27"/>
      <c r="CQ10" s="44"/>
      <c r="CR10" s="540"/>
      <c r="CS10" s="347"/>
      <c r="CT10" s="45">
        <f t="shared" ref="CT10:CT32" si="185">CT9+CQ10-CS10</f>
        <v>0</v>
      </c>
      <c r="CV10" s="143"/>
      <c r="CW10" s="27"/>
      <c r="CX10" s="25"/>
      <c r="CY10" s="124"/>
      <c r="CZ10" s="30"/>
      <c r="DA10" s="45">
        <f t="shared" si="21"/>
        <v>0</v>
      </c>
      <c r="DC10" s="143"/>
      <c r="DD10" s="369"/>
      <c r="DE10" s="27"/>
      <c r="DF10" s="25"/>
      <c r="DG10" s="53"/>
      <c r="DH10" s="317"/>
      <c r="DI10" s="45">
        <f t="shared" si="22"/>
        <v>0</v>
      </c>
      <c r="DK10" s="575"/>
      <c r="DL10" s="27"/>
      <c r="DM10" s="25"/>
      <c r="DN10" s="787"/>
      <c r="DO10" s="44"/>
      <c r="DP10" s="45">
        <f t="shared" si="23"/>
        <v>0</v>
      </c>
      <c r="DR10" s="143"/>
      <c r="DS10" s="27"/>
      <c r="DT10" s="25"/>
      <c r="DU10" s="124"/>
      <c r="DV10" s="30"/>
      <c r="DW10" s="45">
        <f t="shared" si="24"/>
        <v>0</v>
      </c>
      <c r="DY10" s="143">
        <v>41314</v>
      </c>
      <c r="DZ10" s="830" t="s">
        <v>1058</v>
      </c>
      <c r="EA10" s="25">
        <v>14320</v>
      </c>
      <c r="EB10" s="143">
        <v>41314</v>
      </c>
      <c r="EC10" s="30">
        <v>14320</v>
      </c>
      <c r="ED10" s="45">
        <f t="shared" si="25"/>
        <v>0</v>
      </c>
      <c r="EF10" s="143"/>
      <c r="EG10" s="27"/>
      <c r="EH10" s="25"/>
      <c r="EI10" s="143"/>
      <c r="EJ10" s="30"/>
      <c r="EK10" s="45">
        <f t="shared" si="26"/>
        <v>0</v>
      </c>
      <c r="EM10" s="366"/>
      <c r="EN10" s="2"/>
      <c r="EO10" s="17"/>
      <c r="EP10" s="369"/>
      <c r="EQ10" s="511"/>
      <c r="ER10" s="45">
        <f t="shared" si="27"/>
        <v>0</v>
      </c>
      <c r="ET10" s="368"/>
      <c r="EU10" s="27"/>
      <c r="EV10" s="94"/>
      <c r="EW10" s="54"/>
      <c r="EX10" s="58"/>
      <c r="EY10" s="45">
        <f t="shared" si="28"/>
        <v>0</v>
      </c>
      <c r="FA10" s="143"/>
      <c r="FB10" s="27"/>
      <c r="FC10" s="25"/>
      <c r="FD10" s="143"/>
      <c r="FE10" s="30"/>
      <c r="FF10" s="115">
        <f t="shared" si="29"/>
        <v>0</v>
      </c>
      <c r="FH10" s="8"/>
      <c r="FI10" s="2"/>
      <c r="FJ10" s="17"/>
      <c r="FK10" s="143"/>
      <c r="FL10" s="30"/>
      <c r="FM10" s="115">
        <f t="shared" si="30"/>
        <v>0</v>
      </c>
      <c r="FO10" s="576">
        <v>39683</v>
      </c>
      <c r="FP10" s="27">
        <v>892</v>
      </c>
      <c r="FQ10" s="25">
        <v>16426.5</v>
      </c>
      <c r="FR10" s="124">
        <v>39725</v>
      </c>
      <c r="FS10" s="44">
        <v>16426.5</v>
      </c>
      <c r="FT10" s="45">
        <f t="shared" si="31"/>
        <v>29768</v>
      </c>
      <c r="FV10" s="143"/>
      <c r="FW10" s="27"/>
      <c r="FX10" s="25"/>
      <c r="FY10" s="143"/>
      <c r="FZ10" s="30"/>
      <c r="GA10" s="115">
        <f t="shared" si="32"/>
        <v>0</v>
      </c>
      <c r="GC10" s="111"/>
      <c r="GD10" s="315"/>
      <c r="GE10" s="30"/>
      <c r="GF10" s="110"/>
      <c r="GG10" s="30"/>
      <c r="GH10" s="115">
        <f t="shared" si="33"/>
        <v>0</v>
      </c>
      <c r="GJ10" s="111"/>
      <c r="GK10" s="315"/>
      <c r="GL10" s="30"/>
      <c r="GM10" s="110"/>
      <c r="GN10" s="30"/>
      <c r="GO10" s="115">
        <f t="shared" si="34"/>
        <v>0</v>
      </c>
      <c r="GQ10" s="111"/>
      <c r="GR10" s="315"/>
      <c r="GS10" s="30"/>
      <c r="GT10" s="111"/>
      <c r="GU10" s="30"/>
      <c r="GV10" s="115">
        <f t="shared" si="35"/>
        <v>0</v>
      </c>
      <c r="GX10" s="111"/>
      <c r="GY10" s="315"/>
      <c r="GZ10" s="30"/>
      <c r="HA10" s="111"/>
      <c r="HB10" s="30"/>
      <c r="HC10" s="115">
        <f t="shared" si="36"/>
        <v>0</v>
      </c>
      <c r="HE10" s="124"/>
      <c r="HF10" s="27"/>
      <c r="HG10" s="25"/>
      <c r="HH10" s="124"/>
      <c r="HI10" s="30"/>
      <c r="HJ10" s="115">
        <f t="shared" si="37"/>
        <v>13433</v>
      </c>
      <c r="HL10" s="143"/>
      <c r="HM10" s="27"/>
      <c r="HN10" s="25"/>
      <c r="HO10" s="143"/>
      <c r="HP10" s="30"/>
      <c r="HQ10" s="115">
        <f t="shared" si="38"/>
        <v>0</v>
      </c>
      <c r="HS10" s="668"/>
      <c r="HT10" s="2"/>
      <c r="HU10" s="356"/>
      <c r="HV10" s="74"/>
      <c r="HW10" s="86"/>
      <c r="HX10" s="115">
        <f t="shared" si="39"/>
        <v>476</v>
      </c>
      <c r="HZ10" s="143"/>
      <c r="IA10" s="27"/>
      <c r="IB10" s="25"/>
      <c r="IC10" s="497"/>
      <c r="ID10" s="44"/>
      <c r="IE10" s="45">
        <f t="shared" si="40"/>
        <v>0</v>
      </c>
      <c r="IG10" s="143"/>
      <c r="IH10" s="276"/>
      <c r="II10" s="25"/>
      <c r="IJ10" s="124"/>
      <c r="IK10" s="30"/>
      <c r="IL10" s="45">
        <f t="shared" si="41"/>
        <v>0</v>
      </c>
      <c r="IN10" s="8"/>
      <c r="IO10" s="145"/>
      <c r="IP10" s="17"/>
      <c r="IQ10" s="143"/>
      <c r="IR10" s="30"/>
      <c r="IS10" s="45">
        <f t="shared" si="42"/>
        <v>0</v>
      </c>
      <c r="IU10" s="143"/>
      <c r="IV10" s="27"/>
      <c r="IW10" s="25"/>
      <c r="IX10" s="143"/>
      <c r="IY10" s="30"/>
      <c r="IZ10" s="45">
        <f t="shared" si="43"/>
        <v>0</v>
      </c>
      <c r="JB10" s="143"/>
      <c r="JC10" s="27"/>
      <c r="JD10" s="25"/>
      <c r="JE10" s="53"/>
      <c r="JF10" s="30"/>
      <c r="JG10" s="45">
        <f>JG9+JD10-JF10</f>
        <v>0</v>
      </c>
      <c r="JI10" s="143"/>
      <c r="JJ10" s="27"/>
      <c r="JK10" s="25"/>
      <c r="JL10" s="53"/>
      <c r="JM10" s="30"/>
      <c r="JN10" s="45">
        <f t="shared" si="44"/>
        <v>0</v>
      </c>
      <c r="JP10" s="143"/>
      <c r="JQ10" s="27"/>
      <c r="JR10" s="25"/>
      <c r="JS10" s="504"/>
      <c r="JT10" s="30"/>
      <c r="JU10" s="45">
        <f t="shared" si="45"/>
        <v>0</v>
      </c>
      <c r="JW10" s="807">
        <v>41329</v>
      </c>
      <c r="JX10" s="793" t="s">
        <v>1342</v>
      </c>
      <c r="JY10" s="794">
        <v>7011</v>
      </c>
      <c r="JZ10" s="831">
        <v>41329</v>
      </c>
      <c r="KA10" s="814">
        <v>7011</v>
      </c>
      <c r="KB10" s="811">
        <f t="shared" si="46"/>
        <v>0</v>
      </c>
      <c r="KC10" s="797"/>
      <c r="KD10" s="807"/>
      <c r="KE10" s="793"/>
      <c r="KF10" s="794"/>
      <c r="KG10" s="831"/>
      <c r="KH10" s="814"/>
      <c r="KI10" s="811">
        <f t="shared" si="47"/>
        <v>0</v>
      </c>
      <c r="KJ10" s="797"/>
      <c r="KK10" s="8">
        <v>41333</v>
      </c>
      <c r="KL10" s="2" t="s">
        <v>1376</v>
      </c>
      <c r="KM10" s="17">
        <v>10514</v>
      </c>
      <c r="KN10" s="795">
        <v>41333</v>
      </c>
      <c r="KO10" s="30">
        <v>10514</v>
      </c>
      <c r="KP10" s="45">
        <f t="shared" si="48"/>
        <v>0</v>
      </c>
      <c r="KR10" s="8"/>
      <c r="KS10" s="2"/>
      <c r="KT10" s="17"/>
      <c r="KU10" s="504"/>
      <c r="KV10" s="30"/>
      <c r="KW10" s="45">
        <f t="shared" si="49"/>
        <v>0</v>
      </c>
      <c r="KY10" s="143"/>
      <c r="KZ10" s="27"/>
      <c r="LA10" s="25"/>
      <c r="LB10" s="143"/>
      <c r="LC10" s="30"/>
      <c r="LD10" s="45">
        <f t="shared" si="50"/>
        <v>0</v>
      </c>
      <c r="LF10" s="575"/>
      <c r="LG10" s="37"/>
      <c r="LH10" s="44"/>
      <c r="LI10" s="143"/>
      <c r="LJ10" s="30"/>
      <c r="LK10" s="45">
        <f t="shared" si="0"/>
        <v>0</v>
      </c>
      <c r="LM10" s="575"/>
      <c r="LN10" s="37"/>
      <c r="LO10" s="348"/>
      <c r="LP10" s="369"/>
      <c r="LQ10" s="352"/>
      <c r="LR10" s="45">
        <f t="shared" si="51"/>
        <v>0</v>
      </c>
      <c r="LT10" s="575"/>
      <c r="LU10" s="37"/>
      <c r="LV10" s="44"/>
      <c r="LW10" s="143"/>
      <c r="LX10" s="30"/>
      <c r="LY10" s="45">
        <f t="shared" si="52"/>
        <v>0</v>
      </c>
      <c r="MA10" s="575"/>
      <c r="MB10" s="494"/>
      <c r="MC10" s="350"/>
      <c r="MD10" s="143"/>
      <c r="ME10" s="30"/>
      <c r="MF10" s="45">
        <f t="shared" si="53"/>
        <v>0</v>
      </c>
      <c r="MH10" s="143"/>
      <c r="MI10" s="27"/>
      <c r="MJ10" s="25"/>
      <c r="MK10" s="143"/>
      <c r="ML10" s="30"/>
      <c r="MM10" s="45">
        <f t="shared" si="54"/>
        <v>0</v>
      </c>
      <c r="MO10" s="143"/>
      <c r="MP10" s="37"/>
      <c r="MQ10" s="347"/>
      <c r="MR10" s="143"/>
      <c r="MS10" s="30"/>
      <c r="MT10" s="45">
        <f>MT9+MQ10-MS10</f>
        <v>20586.5</v>
      </c>
      <c r="MV10" s="143"/>
      <c r="MW10" s="37"/>
      <c r="MX10" s="347"/>
      <c r="MY10" s="143"/>
      <c r="MZ10" s="30"/>
      <c r="NA10" s="45">
        <f t="shared" si="55"/>
        <v>0</v>
      </c>
      <c r="NC10" s="143"/>
      <c r="ND10" s="37"/>
      <c r="NE10" s="347"/>
      <c r="NF10" s="143"/>
      <c r="NG10" s="30"/>
      <c r="NH10" s="45">
        <f t="shared" si="56"/>
        <v>0</v>
      </c>
      <c r="NJ10" s="575">
        <v>41328</v>
      </c>
      <c r="NK10" s="315" t="s">
        <v>1334</v>
      </c>
      <c r="NL10" s="44">
        <v>811</v>
      </c>
      <c r="NM10" s="575">
        <v>41330</v>
      </c>
      <c r="NN10" s="30">
        <v>811</v>
      </c>
      <c r="NO10" s="45">
        <f t="shared" si="57"/>
        <v>0</v>
      </c>
      <c r="NQ10" s="124"/>
      <c r="NR10" s="27"/>
      <c r="NS10" s="25"/>
      <c r="NT10" s="143"/>
      <c r="NU10" s="30"/>
      <c r="NV10" s="45">
        <f t="shared" si="58"/>
        <v>0</v>
      </c>
      <c r="NX10" s="143"/>
      <c r="NY10" s="27"/>
      <c r="NZ10" s="25"/>
      <c r="OA10" s="143"/>
      <c r="OB10" s="30"/>
      <c r="OC10" s="45">
        <f t="shared" si="59"/>
        <v>0</v>
      </c>
      <c r="OE10" s="143"/>
      <c r="OF10" s="27"/>
      <c r="OG10" s="25"/>
      <c r="OH10" s="53"/>
      <c r="OI10" s="30"/>
      <c r="OJ10" s="45">
        <f t="shared" si="60"/>
        <v>0</v>
      </c>
      <c r="OL10" s="143"/>
      <c r="OM10" s="27"/>
      <c r="ON10" s="25"/>
      <c r="OO10" s="53"/>
      <c r="OP10" s="30"/>
      <c r="OQ10" s="45">
        <f t="shared" si="61"/>
        <v>0</v>
      </c>
      <c r="OS10" s="143"/>
      <c r="OT10" s="27"/>
      <c r="OU10" s="25"/>
      <c r="OV10" s="53"/>
      <c r="OW10" s="30"/>
      <c r="OX10" s="45">
        <f t="shared" si="62"/>
        <v>0</v>
      </c>
      <c r="OZ10" s="143"/>
      <c r="PA10" s="27"/>
      <c r="PB10" s="25"/>
      <c r="PC10" s="53"/>
      <c r="PD10" s="30"/>
      <c r="PE10" s="45">
        <f t="shared" si="63"/>
        <v>0</v>
      </c>
      <c r="PG10" s="34">
        <v>41308</v>
      </c>
      <c r="PH10" s="2" t="s">
        <v>927</v>
      </c>
      <c r="PI10" s="17">
        <v>8116</v>
      </c>
      <c r="PJ10" s="53">
        <v>41309</v>
      </c>
      <c r="PK10" s="30">
        <v>8116</v>
      </c>
      <c r="PL10" s="45">
        <f t="shared" si="64"/>
        <v>0</v>
      </c>
      <c r="PN10" s="124"/>
      <c r="PO10" s="27"/>
      <c r="PP10" s="25"/>
      <c r="PQ10" s="53"/>
      <c r="PR10" s="30"/>
      <c r="PS10" s="45">
        <f t="shared" si="65"/>
        <v>0</v>
      </c>
      <c r="PU10" s="143"/>
      <c r="PV10" s="27"/>
      <c r="PW10" s="25"/>
      <c r="PX10" s="124"/>
      <c r="PY10" s="30"/>
      <c r="PZ10" s="45">
        <f t="shared" si="66"/>
        <v>0</v>
      </c>
      <c r="QB10" s="575"/>
      <c r="QC10" s="444"/>
      <c r="QD10" s="27"/>
      <c r="QE10" s="94"/>
      <c r="QF10" s="143"/>
      <c r="QG10" s="30"/>
      <c r="QH10" s="45">
        <f t="shared" si="67"/>
        <v>0</v>
      </c>
      <c r="QJ10" s="549"/>
      <c r="QK10" s="2"/>
      <c r="QL10" s="337"/>
      <c r="QM10" s="577">
        <v>40507</v>
      </c>
      <c r="QN10" s="58">
        <v>1700</v>
      </c>
      <c r="QO10" s="45">
        <f t="shared" si="68"/>
        <v>9816</v>
      </c>
      <c r="QQ10" s="469"/>
      <c r="QR10" s="43"/>
      <c r="QS10" s="337"/>
      <c r="QT10" s="8"/>
      <c r="QU10" s="58"/>
      <c r="QV10" s="45">
        <f t="shared" si="69"/>
        <v>0</v>
      </c>
      <c r="QX10" s="143">
        <v>41320</v>
      </c>
      <c r="QY10" s="830" t="s">
        <v>1128</v>
      </c>
      <c r="QZ10" s="347">
        <v>15432.5</v>
      </c>
      <c r="RA10" s="143">
        <v>41320</v>
      </c>
      <c r="RB10" s="44">
        <v>15432.5</v>
      </c>
      <c r="RC10" s="45">
        <f t="shared" si="70"/>
        <v>0</v>
      </c>
      <c r="RE10" s="143"/>
      <c r="RF10" s="27"/>
      <c r="RG10" s="347"/>
      <c r="RH10" s="143"/>
      <c r="RI10" s="44"/>
      <c r="RJ10" s="45">
        <f t="shared" si="71"/>
        <v>0</v>
      </c>
      <c r="RL10" s="53"/>
      <c r="RM10" s="315"/>
      <c r="RN10" s="347"/>
      <c r="RO10" s="41"/>
      <c r="RP10" s="44"/>
      <c r="RQ10" s="45">
        <f t="shared" si="72"/>
        <v>0</v>
      </c>
      <c r="RV10" s="143"/>
      <c r="RW10" s="30"/>
      <c r="RX10" s="45">
        <f>RX9+RU10-RW10</f>
        <v>23250</v>
      </c>
      <c r="RZ10" s="143"/>
      <c r="SA10" s="37"/>
      <c r="SB10" s="347"/>
      <c r="SC10" s="143"/>
      <c r="SD10" s="30"/>
      <c r="SE10" s="45">
        <f>SE9+SB10-SD10</f>
        <v>0</v>
      </c>
      <c r="SG10" s="575"/>
      <c r="SH10" s="27"/>
      <c r="SI10" s="347"/>
      <c r="SJ10" s="53"/>
      <c r="SK10" s="30"/>
      <c r="SL10" s="45">
        <f t="shared" si="73"/>
        <v>0</v>
      </c>
      <c r="SN10" s="41"/>
      <c r="SO10" s="37"/>
      <c r="SP10" s="347"/>
      <c r="SQ10" s="53"/>
      <c r="SR10" s="347"/>
      <c r="SS10" s="45">
        <f t="shared" si="74"/>
        <v>0</v>
      </c>
      <c r="SU10" s="549"/>
      <c r="SV10" s="2"/>
      <c r="SW10" s="17"/>
      <c r="SX10" s="143"/>
      <c r="SY10" s="30"/>
      <c r="SZ10" s="45">
        <f t="shared" si="75"/>
        <v>10127.5</v>
      </c>
      <c r="TG10" s="45">
        <f t="shared" si="76"/>
        <v>20668.5</v>
      </c>
      <c r="TI10" s="41"/>
      <c r="TJ10" s="37"/>
      <c r="TK10" s="347"/>
      <c r="TL10" s="53"/>
      <c r="TM10" s="347"/>
      <c r="TN10" s="45">
        <f t="shared" si="77"/>
        <v>0</v>
      </c>
      <c r="TP10" s="575"/>
      <c r="TQ10" s="37"/>
      <c r="TR10" s="347"/>
      <c r="TS10" s="53"/>
      <c r="TT10" s="347"/>
      <c r="TU10" s="45">
        <f t="shared" si="78"/>
        <v>0</v>
      </c>
      <c r="TW10" s="575"/>
      <c r="TX10" s="27"/>
      <c r="TY10" s="25"/>
      <c r="TZ10" s="124"/>
      <c r="UA10" s="30"/>
      <c r="UB10" s="45">
        <f t="shared" si="79"/>
        <v>0</v>
      </c>
      <c r="UD10" s="575"/>
      <c r="UE10" s="27"/>
      <c r="UF10" s="25"/>
      <c r="UG10" s="143"/>
      <c r="UH10" s="30"/>
      <c r="UI10" s="45">
        <f t="shared" si="80"/>
        <v>0</v>
      </c>
      <c r="UK10" s="575"/>
      <c r="UL10" s="27"/>
      <c r="UM10" s="25"/>
      <c r="UN10" s="143"/>
      <c r="UO10" s="30"/>
      <c r="UP10" s="45">
        <f t="shared" si="81"/>
        <v>0</v>
      </c>
      <c r="UR10" s="577">
        <v>41320</v>
      </c>
      <c r="US10" s="830" t="s">
        <v>1130</v>
      </c>
      <c r="UT10" s="17">
        <v>2534</v>
      </c>
      <c r="UU10" s="54">
        <v>41320</v>
      </c>
      <c r="UV10" s="176">
        <v>2534</v>
      </c>
      <c r="UW10" s="45">
        <f t="shared" si="82"/>
        <v>0</v>
      </c>
      <c r="UY10" s="655"/>
      <c r="UZ10" s="2"/>
      <c r="VA10" s="17"/>
      <c r="VB10" s="8">
        <v>40525</v>
      </c>
      <c r="VC10" s="18">
        <v>1000</v>
      </c>
      <c r="VD10" s="45">
        <f t="shared" si="83"/>
        <v>23813</v>
      </c>
      <c r="VF10" s="143"/>
      <c r="VG10" s="72"/>
      <c r="VH10" s="25"/>
      <c r="VI10" s="504"/>
      <c r="VJ10" s="30"/>
      <c r="VK10" s="45">
        <f t="shared" si="84"/>
        <v>0</v>
      </c>
      <c r="VM10" s="143">
        <v>41328</v>
      </c>
      <c r="VN10" s="27" t="s">
        <v>1339</v>
      </c>
      <c r="VO10" s="25">
        <v>20599</v>
      </c>
      <c r="VP10" s="850">
        <v>41328</v>
      </c>
      <c r="VQ10" s="30">
        <v>20599</v>
      </c>
      <c r="VR10" s="45">
        <f t="shared" si="85"/>
        <v>0</v>
      </c>
      <c r="VT10" s="575"/>
      <c r="VU10" s="27"/>
      <c r="VV10" s="25"/>
      <c r="VW10" s="143"/>
      <c r="VX10" s="30"/>
      <c r="VY10" s="45">
        <f t="shared" si="86"/>
        <v>274.5</v>
      </c>
      <c r="WA10" s="143"/>
      <c r="WB10" s="27"/>
      <c r="WC10" s="25"/>
      <c r="WD10" s="143"/>
      <c r="WE10" s="30"/>
      <c r="WF10" s="45">
        <f t="shared" si="87"/>
        <v>0</v>
      </c>
      <c r="WH10" s="143"/>
      <c r="WI10" s="27"/>
      <c r="WJ10" s="25"/>
      <c r="WK10" s="143"/>
      <c r="WL10" s="30"/>
      <c r="WM10" s="45">
        <f t="shared" si="88"/>
        <v>0</v>
      </c>
      <c r="WO10" s="143"/>
      <c r="WP10" s="27"/>
      <c r="WQ10" s="25"/>
      <c r="WR10" s="143"/>
      <c r="WS10" s="30"/>
      <c r="WT10" s="45">
        <f t="shared" si="89"/>
        <v>0</v>
      </c>
      <c r="WV10" s="8"/>
      <c r="WW10" s="2"/>
      <c r="WX10" s="17"/>
      <c r="WY10" s="639"/>
      <c r="WZ10" s="30"/>
      <c r="XA10" s="45">
        <f t="shared" si="90"/>
        <v>0</v>
      </c>
      <c r="XC10" s="577"/>
      <c r="XD10" s="2"/>
      <c r="XE10" s="17"/>
      <c r="XF10" s="143"/>
      <c r="XG10" s="30"/>
      <c r="XH10" s="45">
        <f t="shared" si="91"/>
        <v>0</v>
      </c>
      <c r="XJ10" s="124"/>
      <c r="XK10" s="27"/>
      <c r="XL10" s="25"/>
      <c r="XM10" s="143"/>
      <c r="XN10" s="176"/>
      <c r="XO10" s="45">
        <f t="shared" si="92"/>
        <v>0</v>
      </c>
      <c r="XQ10" s="143"/>
      <c r="XR10" s="27"/>
      <c r="XS10" s="25"/>
      <c r="XT10" s="143"/>
      <c r="XU10" s="30"/>
      <c r="XV10" s="45">
        <f t="shared" si="93"/>
        <v>0</v>
      </c>
      <c r="XX10" s="8"/>
      <c r="XY10" s="2"/>
      <c r="XZ10" s="17"/>
      <c r="YA10" s="34"/>
      <c r="YB10" s="18"/>
      <c r="YC10" s="45">
        <f t="shared" si="94"/>
        <v>0</v>
      </c>
      <c r="YE10" s="53"/>
      <c r="YF10" s="27"/>
      <c r="YG10" s="25"/>
      <c r="YH10" s="53"/>
      <c r="YI10" s="176"/>
      <c r="YJ10" s="45">
        <f t="shared" si="95"/>
        <v>0</v>
      </c>
      <c r="YL10" s="143"/>
      <c r="YM10" s="27"/>
      <c r="YN10" s="25"/>
      <c r="YO10" s="54"/>
      <c r="YP10" s="30"/>
      <c r="YQ10" s="45">
        <f t="shared" si="96"/>
        <v>0</v>
      </c>
      <c r="YS10" s="143">
        <v>41308</v>
      </c>
      <c r="YT10" s="37" t="s">
        <v>930</v>
      </c>
      <c r="YU10" s="347">
        <v>3492</v>
      </c>
      <c r="YV10" s="124">
        <v>41308</v>
      </c>
      <c r="YW10" s="30">
        <v>3492</v>
      </c>
      <c r="YX10" s="45">
        <f t="shared" si="97"/>
        <v>0</v>
      </c>
      <c r="YZ10" s="143"/>
      <c r="ZA10" s="37"/>
      <c r="ZB10" s="317"/>
      <c r="ZC10" s="124"/>
      <c r="ZD10" s="30"/>
      <c r="ZE10" s="45">
        <f t="shared" si="98"/>
        <v>0</v>
      </c>
      <c r="ZG10" s="8"/>
      <c r="ZH10" s="145"/>
      <c r="ZI10" s="17"/>
      <c r="ZJ10" s="8"/>
      <c r="ZK10" s="18"/>
      <c r="ZL10" s="45">
        <f t="shared" si="99"/>
        <v>11212</v>
      </c>
      <c r="ZN10" s="8"/>
      <c r="ZO10" s="2"/>
      <c r="ZP10" s="17"/>
      <c r="ZQ10" s="8"/>
      <c r="ZR10" s="18"/>
      <c r="ZS10" s="45">
        <f t="shared" si="100"/>
        <v>0</v>
      </c>
      <c r="ZU10" s="34"/>
      <c r="ZV10" s="2"/>
      <c r="ZW10" s="17"/>
      <c r="ZX10" s="8"/>
      <c r="ZY10" s="18"/>
      <c r="ZZ10" s="45">
        <f t="shared" si="101"/>
        <v>0</v>
      </c>
      <c r="AAB10" s="143">
        <v>41317</v>
      </c>
      <c r="AAC10" s="677" t="s">
        <v>1087</v>
      </c>
      <c r="AAD10" s="25">
        <v>5131</v>
      </c>
      <c r="AAE10" s="124">
        <v>41317</v>
      </c>
      <c r="AAF10" s="30">
        <v>5131</v>
      </c>
      <c r="AAG10" s="45">
        <f t="shared" si="102"/>
        <v>0</v>
      </c>
      <c r="AAI10" s="575"/>
      <c r="AAJ10" s="27"/>
      <c r="AAK10" s="25"/>
      <c r="AAL10" s="53"/>
      <c r="AAM10" s="176"/>
      <c r="AAN10" s="45">
        <f t="shared" si="103"/>
        <v>0</v>
      </c>
      <c r="AAP10" s="575">
        <v>41310</v>
      </c>
      <c r="AAQ10" s="27" t="s">
        <v>949</v>
      </c>
      <c r="AAR10" s="25">
        <v>265</v>
      </c>
      <c r="AAS10" s="368">
        <v>41310</v>
      </c>
      <c r="AAT10" s="30">
        <v>265</v>
      </c>
      <c r="AAU10" s="45">
        <f t="shared" si="104"/>
        <v>0</v>
      </c>
      <c r="AAW10" s="8">
        <v>41315</v>
      </c>
      <c r="AAX10" s="830" t="s">
        <v>1064</v>
      </c>
      <c r="AAY10" s="17">
        <v>8493</v>
      </c>
      <c r="AAZ10" s="53">
        <v>41315</v>
      </c>
      <c r="ABA10" s="30">
        <v>8493</v>
      </c>
      <c r="ABB10" s="45">
        <f t="shared" si="105"/>
        <v>0</v>
      </c>
      <c r="ABD10" s="8"/>
      <c r="ABE10" s="2"/>
      <c r="ABF10" s="17"/>
      <c r="ABG10" s="54"/>
      <c r="ABH10" s="30"/>
      <c r="ABI10" s="45">
        <f t="shared" si="106"/>
        <v>0</v>
      </c>
      <c r="ABK10" s="124"/>
      <c r="ABL10" s="27"/>
      <c r="ABM10" s="25"/>
      <c r="ABN10" s="143"/>
      <c r="ABO10" s="176"/>
      <c r="ABP10" s="45">
        <f t="shared" si="107"/>
        <v>0</v>
      </c>
      <c r="ABR10" s="368">
        <v>41320</v>
      </c>
      <c r="ABS10" s="830" t="s">
        <v>1122</v>
      </c>
      <c r="ABT10" s="25">
        <v>2963</v>
      </c>
      <c r="ABU10" s="839">
        <v>41320</v>
      </c>
      <c r="ABV10" s="835">
        <v>2963</v>
      </c>
      <c r="ABW10" s="45">
        <f t="shared" si="108"/>
        <v>0</v>
      </c>
      <c r="ABY10" s="368">
        <v>41313</v>
      </c>
      <c r="ABZ10" s="830" t="s">
        <v>1052</v>
      </c>
      <c r="ACA10" s="25">
        <v>1965</v>
      </c>
      <c r="ACB10" s="368">
        <v>41313</v>
      </c>
      <c r="ACC10" s="30">
        <v>1965</v>
      </c>
      <c r="ACD10" s="45">
        <f t="shared" si="109"/>
        <v>0</v>
      </c>
      <c r="ACF10" s="143"/>
      <c r="ACG10" s="27"/>
      <c r="ACH10" s="25"/>
      <c r="ACI10" s="143"/>
      <c r="ACJ10" s="176"/>
      <c r="ACK10" s="45">
        <f t="shared" si="1"/>
        <v>0</v>
      </c>
      <c r="ACM10" s="577"/>
      <c r="ACN10" s="2"/>
      <c r="ACO10" s="17"/>
      <c r="ACP10" s="575"/>
      <c r="ACQ10" s="30"/>
      <c r="ACR10" s="45">
        <f t="shared" si="110"/>
        <v>0</v>
      </c>
      <c r="ACT10" s="575">
        <v>41314</v>
      </c>
      <c r="ACU10" s="830" t="s">
        <v>1062</v>
      </c>
      <c r="ACV10" s="25">
        <v>216</v>
      </c>
      <c r="ACW10" s="368">
        <v>41314</v>
      </c>
      <c r="ACX10" s="30">
        <v>216</v>
      </c>
      <c r="ACY10" s="45">
        <f t="shared" si="111"/>
        <v>0</v>
      </c>
      <c r="ADA10" s="143"/>
      <c r="ADB10" s="27"/>
      <c r="ADC10" s="25"/>
      <c r="ADD10" s="54"/>
      <c r="ADE10" s="58"/>
      <c r="ADF10" s="45">
        <f t="shared" si="112"/>
        <v>0</v>
      </c>
      <c r="ADH10" s="368">
        <v>41312</v>
      </c>
      <c r="ADI10" s="37" t="s">
        <v>963</v>
      </c>
      <c r="ADJ10" s="44">
        <v>79694.5</v>
      </c>
      <c r="ADK10" s="575">
        <v>41312</v>
      </c>
      <c r="ADL10" s="30">
        <v>67020</v>
      </c>
      <c r="ADM10" s="45">
        <f t="shared" si="113"/>
        <v>12674.5</v>
      </c>
      <c r="ADO10" s="577"/>
      <c r="ADP10" s="39"/>
      <c r="ADQ10" s="30"/>
      <c r="ADR10" s="306">
        <v>40025</v>
      </c>
      <c r="ADS10" s="305">
        <v>1000</v>
      </c>
      <c r="ADT10" s="45">
        <f t="shared" si="114"/>
        <v>4000</v>
      </c>
      <c r="ADV10" s="143">
        <v>41330</v>
      </c>
      <c r="ADW10" s="315" t="s">
        <v>1350</v>
      </c>
      <c r="ADX10" s="30">
        <v>4698</v>
      </c>
      <c r="ADY10" s="143">
        <v>41330</v>
      </c>
      <c r="ADZ10" s="30">
        <v>4698</v>
      </c>
      <c r="AEA10" s="45">
        <f>AEA9+ADX10-ADZ10</f>
        <v>0</v>
      </c>
      <c r="AEC10" s="575"/>
      <c r="AED10" s="315"/>
      <c r="AEE10" s="347"/>
      <c r="AEF10" s="575"/>
      <c r="AEG10" s="30"/>
      <c r="AEH10" s="45">
        <f t="shared" si="115"/>
        <v>0</v>
      </c>
      <c r="AEJ10" s="143"/>
      <c r="AEK10" s="27"/>
      <c r="AEL10" s="25"/>
      <c r="AEM10" s="124"/>
      <c r="AEN10" s="30"/>
      <c r="AEO10" s="45">
        <f t="shared" si="116"/>
        <v>0</v>
      </c>
      <c r="AEQ10" s="8"/>
      <c r="AER10" s="2"/>
      <c r="AES10" s="17"/>
      <c r="AET10" s="143"/>
      <c r="AEU10" s="30"/>
      <c r="AEV10" s="45">
        <f t="shared" si="117"/>
        <v>6523</v>
      </c>
      <c r="AEX10" s="577"/>
      <c r="AEY10" s="2"/>
      <c r="AEZ10" s="17"/>
      <c r="AFA10" s="143"/>
      <c r="AFB10" s="30"/>
      <c r="AFC10" s="45">
        <f t="shared" si="118"/>
        <v>0</v>
      </c>
      <c r="AFE10" s="549"/>
      <c r="AFF10" s="2"/>
      <c r="AFG10" s="17"/>
      <c r="AFH10" s="143"/>
      <c r="AFI10" s="30"/>
      <c r="AFJ10" s="45">
        <f t="shared" si="119"/>
        <v>0</v>
      </c>
      <c r="AFL10" s="8"/>
      <c r="AFM10" s="2"/>
      <c r="AFN10" s="17"/>
      <c r="AFO10" s="8"/>
      <c r="AFP10" s="18"/>
      <c r="AFQ10" s="45">
        <f t="shared" si="120"/>
        <v>0</v>
      </c>
      <c r="AFS10" s="8"/>
      <c r="AFT10" s="276"/>
      <c r="AFU10" s="25"/>
      <c r="AFV10" s="143"/>
      <c r="AFW10" s="30"/>
      <c r="AFX10" s="45">
        <f t="shared" si="121"/>
        <v>0</v>
      </c>
      <c r="AFZ10" s="8"/>
      <c r="AGA10" s="276"/>
      <c r="AGB10" s="350"/>
      <c r="AGC10" s="143"/>
      <c r="AGD10" s="30"/>
      <c r="AGE10" s="45">
        <f t="shared" si="122"/>
        <v>0</v>
      </c>
      <c r="AGG10" s="143"/>
      <c r="AGH10" s="27"/>
      <c r="AGI10" s="347"/>
      <c r="AGJ10" s="143"/>
      <c r="AGK10" s="30"/>
      <c r="AGL10" s="45">
        <f t="shared" si="123"/>
        <v>0</v>
      </c>
      <c r="AGN10" s="143"/>
      <c r="AGO10" s="27"/>
      <c r="AGP10" s="347"/>
      <c r="AGQ10" s="143"/>
      <c r="AGR10" s="30"/>
      <c r="AGS10" s="45">
        <f t="shared" si="124"/>
        <v>0</v>
      </c>
      <c r="AGU10" s="134"/>
      <c r="AGV10" s="27"/>
      <c r="AGW10" s="25"/>
      <c r="AGX10" s="54"/>
      <c r="AGY10" s="58"/>
      <c r="AGZ10" s="45">
        <f t="shared" si="125"/>
        <v>37741</v>
      </c>
      <c r="AHB10" s="143"/>
      <c r="AHC10" s="27"/>
      <c r="AHD10" s="25"/>
      <c r="AHE10" s="54"/>
      <c r="AHF10" s="58"/>
      <c r="AHG10" s="45">
        <f t="shared" si="126"/>
        <v>0</v>
      </c>
      <c r="AHI10" s="143"/>
      <c r="AHJ10" s="27"/>
      <c r="AHK10" s="25"/>
      <c r="AHL10" s="54"/>
      <c r="AHM10" s="58"/>
      <c r="AHN10" s="45">
        <f t="shared" si="127"/>
        <v>0</v>
      </c>
      <c r="AHP10" s="575"/>
      <c r="AHQ10" s="27"/>
      <c r="AHR10" s="121"/>
      <c r="AHS10" s="423"/>
      <c r="AHT10" s="176"/>
      <c r="AHU10" s="45">
        <f t="shared" si="128"/>
        <v>0</v>
      </c>
      <c r="AHW10" s="368"/>
      <c r="AHX10" s="27"/>
      <c r="AHY10" s="25"/>
      <c r="AHZ10" s="143"/>
      <c r="AIA10" s="30"/>
      <c r="AIB10" s="45">
        <f t="shared" si="129"/>
        <v>0</v>
      </c>
      <c r="AID10" s="575"/>
      <c r="AIE10" s="27"/>
      <c r="AIF10" s="25"/>
      <c r="AIG10" s="143"/>
      <c r="AIH10" s="30"/>
      <c r="AII10" s="45">
        <f t="shared" si="130"/>
        <v>0</v>
      </c>
      <c r="AIK10" s="124"/>
      <c r="AIL10" s="27"/>
      <c r="AIM10" s="25"/>
      <c r="AIN10" s="133"/>
      <c r="AIO10" s="30"/>
      <c r="AIP10" s="45">
        <f t="shared" si="131"/>
        <v>0</v>
      </c>
      <c r="AIR10" s="53"/>
      <c r="AIS10" s="27"/>
      <c r="AIT10" s="25"/>
      <c r="AIU10" s="143"/>
      <c r="AIV10" s="30"/>
      <c r="AIW10" s="45">
        <f t="shared" si="132"/>
        <v>0</v>
      </c>
      <c r="AIY10" s="143"/>
      <c r="AIZ10" s="27"/>
      <c r="AJA10" s="25"/>
      <c r="AJB10" s="143"/>
      <c r="AJC10" s="30"/>
      <c r="AJD10" s="45">
        <f t="shared" si="133"/>
        <v>0</v>
      </c>
      <c r="AJF10" s="143"/>
      <c r="AJG10" s="27"/>
      <c r="AJH10" s="25"/>
      <c r="AJI10" s="143"/>
      <c r="AJJ10" s="30"/>
      <c r="AJK10" s="45">
        <f t="shared" si="134"/>
        <v>0</v>
      </c>
      <c r="AJM10" s="143"/>
      <c r="AJN10" s="27"/>
      <c r="AJO10" s="25"/>
      <c r="AJP10" s="369"/>
      <c r="AJQ10" s="30"/>
      <c r="AJR10" s="45">
        <f t="shared" si="135"/>
        <v>0</v>
      </c>
      <c r="AJT10" s="143"/>
      <c r="AJU10" s="37"/>
      <c r="AJV10" s="347"/>
      <c r="AJW10" s="143"/>
      <c r="AJX10" s="347"/>
      <c r="AJY10" s="45">
        <f t="shared" si="136"/>
        <v>0</v>
      </c>
      <c r="AKA10" s="143"/>
      <c r="AKB10" s="37"/>
      <c r="AKC10" s="347"/>
      <c r="AKD10" s="143"/>
      <c r="AKE10" s="347"/>
      <c r="AKF10" s="45">
        <f t="shared" si="2"/>
        <v>0</v>
      </c>
      <c r="AKH10" s="143"/>
      <c r="AKI10" s="37"/>
      <c r="AKJ10" s="347"/>
      <c r="AKK10" s="143"/>
      <c r="AKL10" s="347"/>
      <c r="AKM10" s="45">
        <f t="shared" si="137"/>
        <v>0</v>
      </c>
      <c r="AKO10" s="143"/>
      <c r="AKP10" s="37"/>
      <c r="AKQ10" s="347"/>
      <c r="AKR10" s="143"/>
      <c r="AKS10" s="347"/>
      <c r="AKT10" s="45">
        <f t="shared" si="138"/>
        <v>0</v>
      </c>
      <c r="AKV10" s="143"/>
      <c r="AKW10" s="37"/>
      <c r="AKX10" s="347"/>
      <c r="AKY10" s="143"/>
      <c r="AKZ10" s="347"/>
      <c r="ALA10" s="45">
        <f t="shared" si="139"/>
        <v>0</v>
      </c>
      <c r="ALC10" s="143"/>
      <c r="ALD10" s="37"/>
      <c r="ALE10" s="347"/>
      <c r="ALF10" s="143"/>
      <c r="ALG10" s="347"/>
      <c r="ALH10" s="45">
        <f t="shared" si="140"/>
        <v>0</v>
      </c>
      <c r="ALJ10" s="575"/>
      <c r="ALK10" s="27"/>
      <c r="ALL10" s="25"/>
      <c r="ALM10" s="576"/>
      <c r="ALN10" s="30"/>
      <c r="ALO10" s="45">
        <f t="shared" si="141"/>
        <v>0</v>
      </c>
      <c r="ALQ10" s="143"/>
      <c r="ALR10" s="27"/>
      <c r="ALS10" s="25"/>
      <c r="ALT10" s="53"/>
      <c r="ALU10" s="30"/>
      <c r="ALV10" s="45">
        <f t="shared" si="142"/>
        <v>0</v>
      </c>
      <c r="ALX10" s="143"/>
      <c r="ALY10" s="37"/>
      <c r="ALZ10" s="58"/>
      <c r="AMA10" s="143"/>
      <c r="AMB10" s="18"/>
      <c r="AMC10" s="45">
        <f t="shared" si="3"/>
        <v>0</v>
      </c>
      <c r="AME10" s="575">
        <v>41321</v>
      </c>
      <c r="AMF10" s="677" t="s">
        <v>1146</v>
      </c>
      <c r="AMG10" s="58">
        <v>7848</v>
      </c>
      <c r="AMH10" s="368">
        <v>41321</v>
      </c>
      <c r="AMI10" s="30">
        <v>7848</v>
      </c>
      <c r="AMJ10" s="45">
        <f t="shared" si="143"/>
        <v>0</v>
      </c>
      <c r="AML10" s="368"/>
      <c r="AMM10" s="27"/>
      <c r="AMN10" s="25"/>
      <c r="AMO10" s="575"/>
      <c r="AMP10" s="30"/>
      <c r="AMQ10" s="45">
        <f t="shared" si="144"/>
        <v>0</v>
      </c>
      <c r="AMS10" s="143"/>
      <c r="AMT10" s="27"/>
      <c r="AMU10" s="25"/>
      <c r="AMV10" s="143"/>
      <c r="AMW10" s="30"/>
      <c r="AMX10" s="45">
        <f t="shared" si="145"/>
        <v>0</v>
      </c>
      <c r="AMZ10" s="143"/>
      <c r="ANA10" s="27"/>
      <c r="ANB10" s="25"/>
      <c r="ANC10" s="143"/>
      <c r="AND10" s="30"/>
      <c r="ANE10" s="45">
        <f t="shared" si="146"/>
        <v>0</v>
      </c>
      <c r="ANG10" s="53"/>
      <c r="ANH10" s="315"/>
      <c r="ANI10" s="25"/>
      <c r="ANJ10" s="143"/>
      <c r="ANK10" s="30"/>
      <c r="ANL10" s="45">
        <f t="shared" si="147"/>
        <v>0</v>
      </c>
      <c r="ANN10" s="368">
        <v>41318</v>
      </c>
      <c r="ANO10" s="830" t="s">
        <v>1114</v>
      </c>
      <c r="ANP10" s="94">
        <v>1212</v>
      </c>
      <c r="ANQ10" s="828">
        <v>41325</v>
      </c>
      <c r="ANR10" s="30">
        <v>1212</v>
      </c>
      <c r="ANS10" s="45">
        <f t="shared" si="148"/>
        <v>0</v>
      </c>
      <c r="ANU10" s="143"/>
      <c r="ANV10" s="27"/>
      <c r="ANW10" s="25"/>
      <c r="ANX10" s="386">
        <v>40924</v>
      </c>
      <c r="ANY10" s="30">
        <v>200</v>
      </c>
      <c r="ANZ10" s="45">
        <f>ANZ9+ANW10-ANY10</f>
        <v>7392</v>
      </c>
      <c r="AOB10" s="670"/>
      <c r="AOC10" s="315"/>
      <c r="AOD10" s="25"/>
      <c r="AOE10" s="143"/>
      <c r="AOF10" s="30"/>
      <c r="AOG10" s="45">
        <f t="shared" si="149"/>
        <v>0</v>
      </c>
      <c r="AOI10" s="386">
        <v>41308</v>
      </c>
      <c r="AOJ10" s="27" t="s">
        <v>928</v>
      </c>
      <c r="AOK10" s="25">
        <v>5902</v>
      </c>
      <c r="AOL10" s="143">
        <v>41308</v>
      </c>
      <c r="AOM10" s="30">
        <v>5902</v>
      </c>
      <c r="AON10" s="45">
        <f t="shared" si="150"/>
        <v>0</v>
      </c>
      <c r="AOP10" s="386"/>
      <c r="AOQ10" s="27"/>
      <c r="AOR10" s="25"/>
      <c r="AOS10" s="143"/>
      <c r="AOT10" s="30"/>
      <c r="AOU10" s="45">
        <f t="shared" si="151"/>
        <v>0</v>
      </c>
      <c r="AOW10" s="386"/>
      <c r="AOX10" s="27"/>
      <c r="AOY10" s="25"/>
      <c r="AOZ10" s="143"/>
      <c r="APA10" s="30"/>
      <c r="APB10" s="45">
        <f t="shared" si="152"/>
        <v>0</v>
      </c>
      <c r="APD10" s="8"/>
      <c r="APE10" s="441" t="s">
        <v>708</v>
      </c>
      <c r="APF10" s="337"/>
      <c r="APG10" s="8"/>
      <c r="APH10" s="30">
        <v>6000</v>
      </c>
      <c r="API10" s="45">
        <f t="shared" si="4"/>
        <v>11211.5</v>
      </c>
      <c r="APK10" s="143"/>
      <c r="APL10" s="37"/>
      <c r="APM10" s="347"/>
      <c r="APN10" s="74"/>
      <c r="APO10" s="18"/>
      <c r="APP10" s="45">
        <f t="shared" si="5"/>
        <v>7383.5</v>
      </c>
      <c r="APR10" s="143"/>
      <c r="APS10" s="37"/>
      <c r="APT10" s="347"/>
      <c r="APU10" s="74"/>
      <c r="APV10" s="18"/>
      <c r="APW10" s="45">
        <f t="shared" si="6"/>
        <v>0</v>
      </c>
      <c r="APY10" s="143"/>
      <c r="APZ10" s="37"/>
      <c r="AQA10" s="44"/>
      <c r="AQB10" s="74"/>
      <c r="AQC10" s="86"/>
      <c r="AQD10" s="45">
        <f t="shared" si="153"/>
        <v>4518.5</v>
      </c>
      <c r="AQF10" s="368">
        <v>41310</v>
      </c>
      <c r="AQG10" s="27" t="s">
        <v>947</v>
      </c>
      <c r="AQH10" s="25">
        <v>26645</v>
      </c>
      <c r="AQI10" s="568">
        <v>41310</v>
      </c>
      <c r="AQJ10" s="58">
        <v>26645</v>
      </c>
      <c r="AQK10" s="45">
        <f t="shared" si="154"/>
        <v>0</v>
      </c>
      <c r="AQM10" s="143"/>
      <c r="AQN10" s="27"/>
      <c r="AQO10" s="25"/>
      <c r="AQP10" s="740"/>
      <c r="AQQ10" s="58"/>
      <c r="AQR10" s="45">
        <f t="shared" si="155"/>
        <v>0</v>
      </c>
      <c r="AQT10" s="577"/>
      <c r="AQU10" s="37"/>
      <c r="AQV10" s="30"/>
      <c r="AQW10" s="790"/>
      <c r="AQX10" s="58"/>
      <c r="AQY10" s="45">
        <f t="shared" si="156"/>
        <v>715</v>
      </c>
      <c r="ARA10" s="575"/>
      <c r="ARB10" s="276"/>
      <c r="ARC10" s="350"/>
      <c r="ARD10" s="386"/>
      <c r="ARE10" s="352"/>
      <c r="ARF10" s="45">
        <f t="shared" si="7"/>
        <v>0</v>
      </c>
      <c r="ARH10" s="575"/>
      <c r="ARI10" s="37"/>
      <c r="ARJ10" s="30"/>
      <c r="ARK10" s="143"/>
      <c r="ARL10" s="30"/>
      <c r="ARM10" s="45">
        <f t="shared" si="157"/>
        <v>0</v>
      </c>
      <c r="ARO10" s="577"/>
      <c r="ARP10" s="2"/>
      <c r="ARQ10" s="17"/>
      <c r="ARR10" s="143"/>
      <c r="ARS10" s="30"/>
      <c r="ART10" s="45">
        <f t="shared" si="158"/>
        <v>0</v>
      </c>
      <c r="ARV10" s="8"/>
      <c r="ARW10" s="2"/>
      <c r="ARX10" s="17"/>
      <c r="ARY10" s="8"/>
      <c r="ARZ10" s="18"/>
      <c r="ASA10" s="45">
        <f t="shared" si="159"/>
        <v>0</v>
      </c>
      <c r="ASC10" s="143"/>
      <c r="ASD10" s="27"/>
      <c r="ASE10" s="25"/>
      <c r="ASF10" s="143"/>
      <c r="ASG10" s="30"/>
      <c r="ASH10" s="45">
        <f t="shared" si="160"/>
        <v>0</v>
      </c>
      <c r="ASJ10" s="143"/>
      <c r="ASK10" s="27"/>
      <c r="ASL10" s="25"/>
      <c r="ASM10" s="124"/>
      <c r="ASN10" s="30"/>
      <c r="ASO10" s="45">
        <f t="shared" si="161"/>
        <v>0</v>
      </c>
      <c r="ASQ10" s="143"/>
      <c r="ASR10" s="27"/>
      <c r="ASS10" s="25"/>
      <c r="AST10" s="143"/>
      <c r="ASU10" s="30"/>
      <c r="ASV10" s="45">
        <f t="shared" si="162"/>
        <v>0</v>
      </c>
      <c r="ASX10" s="143"/>
      <c r="ASY10" s="27"/>
      <c r="ASZ10" s="25"/>
      <c r="ATA10" s="143"/>
      <c r="ATB10" s="30"/>
      <c r="ATC10" s="45">
        <f t="shared" si="163"/>
        <v>0</v>
      </c>
      <c r="ATE10" s="143"/>
      <c r="ATF10" s="27"/>
      <c r="ATG10" s="25"/>
      <c r="ATH10" s="143"/>
      <c r="ATI10" s="30"/>
      <c r="ATJ10" s="45">
        <f t="shared" si="164"/>
        <v>0</v>
      </c>
      <c r="ATL10" s="368"/>
      <c r="ATM10" s="27"/>
      <c r="ATN10" s="121"/>
      <c r="ATO10" s="53"/>
      <c r="ATP10" s="30"/>
      <c r="ATQ10" s="45">
        <f t="shared" si="165"/>
        <v>0</v>
      </c>
      <c r="ATS10" s="143"/>
      <c r="ATT10" s="50"/>
      <c r="ATU10" s="30"/>
      <c r="ATV10" s="143"/>
      <c r="ATW10" s="49"/>
      <c r="ATX10" s="45">
        <f t="shared" si="166"/>
        <v>0</v>
      </c>
      <c r="ATZ10" s="143"/>
      <c r="AUA10" s="315"/>
      <c r="AUB10" s="30"/>
      <c r="AUC10" s="133"/>
      <c r="AUD10" s="30"/>
      <c r="AUE10" s="45">
        <f t="shared" si="167"/>
        <v>0</v>
      </c>
      <c r="AUG10" s="143"/>
      <c r="AUH10" s="27"/>
      <c r="AUI10" s="25"/>
      <c r="AUJ10" s="143"/>
      <c r="AUK10" s="30"/>
      <c r="AUL10" s="45">
        <f t="shared" si="168"/>
        <v>0</v>
      </c>
      <c r="AUN10" s="575"/>
      <c r="AUO10" s="27"/>
      <c r="AUP10" s="25"/>
      <c r="AUQ10" s="143"/>
      <c r="AUR10" s="30"/>
      <c r="AUS10" s="45">
        <f t="shared" si="169"/>
        <v>2512.5</v>
      </c>
      <c r="AUU10" s="368"/>
      <c r="AUV10" s="315"/>
      <c r="AUW10" s="347"/>
      <c r="AUX10" s="143"/>
      <c r="AUY10" s="346"/>
      <c r="AUZ10" s="45">
        <f t="shared" si="170"/>
        <v>0</v>
      </c>
      <c r="AVB10" s="143"/>
      <c r="AVC10" s="27"/>
      <c r="AVD10" s="130"/>
      <c r="AVE10" s="504"/>
      <c r="AVF10" s="131"/>
      <c r="AVG10" s="45">
        <f t="shared" ref="AVG10" si="186">AVG9+AVD10-AVF10</f>
        <v>0</v>
      </c>
      <c r="AVI10" s="143"/>
      <c r="AVJ10" s="27"/>
      <c r="AVK10" s="25"/>
      <c r="AVL10" s="54"/>
      <c r="AVM10" s="30"/>
      <c r="AVN10" s="45">
        <f t="shared" ref="AVN10" si="187">AVN9+AVK10-AVM10</f>
        <v>0</v>
      </c>
      <c r="AVP10" s="143"/>
      <c r="AVQ10" s="27"/>
      <c r="AVR10" s="25"/>
      <c r="AVS10" s="143"/>
      <c r="AVT10" s="30"/>
      <c r="AVU10" s="45">
        <f t="shared" ref="AVU10:AVU12" si="188">AVU9+AVR10-AVT10</f>
        <v>0</v>
      </c>
      <c r="AVW10" s="143"/>
      <c r="AVX10" s="27"/>
      <c r="AVY10" s="25"/>
      <c r="AVZ10" s="143"/>
      <c r="AWA10" s="30"/>
      <c r="AWB10" s="45">
        <f t="shared" si="171"/>
        <v>0</v>
      </c>
      <c r="AWD10" s="143"/>
      <c r="AWE10" s="27"/>
      <c r="AWF10" s="25"/>
      <c r="AWG10" s="504"/>
      <c r="AWH10" s="30"/>
      <c r="AWI10" s="45">
        <f t="shared" si="172"/>
        <v>0</v>
      </c>
      <c r="AWK10" s="143"/>
      <c r="AWL10" s="27"/>
      <c r="AWM10" s="25"/>
      <c r="AWN10" s="504"/>
      <c r="AWO10" s="30"/>
      <c r="AWP10" s="45">
        <f t="shared" si="173"/>
        <v>0</v>
      </c>
      <c r="AWR10" s="143"/>
      <c r="AWS10" s="27"/>
      <c r="AWT10" s="25"/>
      <c r="AWU10" s="504"/>
      <c r="AWV10" s="30"/>
      <c r="AWW10" s="45">
        <f t="shared" si="174"/>
        <v>0</v>
      </c>
      <c r="AWY10" s="143"/>
      <c r="AWZ10" s="27"/>
      <c r="AXA10" s="121"/>
      <c r="AXB10" s="53"/>
      <c r="AXC10" s="176"/>
      <c r="AXD10" s="45">
        <f t="shared" si="175"/>
        <v>0</v>
      </c>
      <c r="AXF10" s="575"/>
      <c r="AXG10" s="27"/>
      <c r="AXH10" s="25"/>
      <c r="AXI10" s="143"/>
      <c r="AXJ10" s="30"/>
      <c r="AXK10" s="45">
        <f t="shared" si="176"/>
        <v>0</v>
      </c>
      <c r="AXM10" s="575"/>
      <c r="AXN10" s="27"/>
      <c r="AXO10" s="25"/>
      <c r="AXP10" s="143"/>
      <c r="AXQ10" s="30"/>
      <c r="AXR10" s="45">
        <f t="shared" si="177"/>
        <v>0</v>
      </c>
      <c r="AXT10" s="577"/>
      <c r="AXU10" s="2"/>
      <c r="AXV10" s="17"/>
      <c r="AXW10" s="575"/>
      <c r="AXX10" s="30"/>
      <c r="AXY10" s="45">
        <f t="shared" si="178"/>
        <v>0</v>
      </c>
      <c r="AYA10" s="143">
        <v>41316</v>
      </c>
      <c r="AYB10" s="830" t="s">
        <v>1078</v>
      </c>
      <c r="AYC10" s="25">
        <v>12550</v>
      </c>
      <c r="AYD10" s="143">
        <v>41316</v>
      </c>
      <c r="AYE10" s="30">
        <v>12550</v>
      </c>
      <c r="AYF10" s="45">
        <f t="shared" si="179"/>
        <v>0</v>
      </c>
      <c r="AYH10" s="575"/>
      <c r="AYI10" s="27"/>
      <c r="AYJ10" s="25"/>
      <c r="AYK10" s="670"/>
      <c r="AYL10" s="30"/>
      <c r="AYM10" s="45">
        <f t="shared" si="180"/>
        <v>0</v>
      </c>
      <c r="AYO10" s="143"/>
      <c r="AYP10" s="27"/>
      <c r="AYQ10" s="25"/>
      <c r="AYR10" s="143"/>
      <c r="AYS10" s="30"/>
      <c r="AYT10" s="45">
        <f t="shared" si="181"/>
        <v>0</v>
      </c>
      <c r="AYV10" s="143"/>
      <c r="AYW10" s="27"/>
      <c r="AYX10" s="25"/>
      <c r="AYY10" s="143"/>
      <c r="AYZ10" s="30"/>
      <c r="AZA10" s="45">
        <f t="shared" si="182"/>
        <v>0</v>
      </c>
      <c r="AZC10" s="143">
        <v>41327</v>
      </c>
      <c r="AZD10" s="27" t="s">
        <v>1254</v>
      </c>
      <c r="AZE10" s="25">
        <v>4284</v>
      </c>
      <c r="AZF10" s="143">
        <v>41327</v>
      </c>
      <c r="AZG10" s="30">
        <v>4284</v>
      </c>
      <c r="AZH10" s="45">
        <f t="shared" si="183"/>
        <v>0</v>
      </c>
      <c r="AZJ10" s="143"/>
      <c r="AZK10" s="27"/>
      <c r="AZL10" s="25"/>
      <c r="AZM10" s="53"/>
      <c r="AZN10" s="176"/>
      <c r="AZO10" s="45">
        <f t="shared" si="184"/>
        <v>0</v>
      </c>
    </row>
    <row r="11" spans="1:1368" s="40" customFormat="1">
      <c r="A11" s="8"/>
      <c r="B11" s="2"/>
      <c r="C11" s="337"/>
      <c r="D11" s="8"/>
      <c r="E11" s="30"/>
      <c r="F11" s="45">
        <f t="shared" si="8"/>
        <v>0</v>
      </c>
      <c r="H11" s="575">
        <v>41307</v>
      </c>
      <c r="I11" s="37" t="s">
        <v>924</v>
      </c>
      <c r="J11" s="44">
        <v>2046.5</v>
      </c>
      <c r="K11" s="575">
        <v>41307</v>
      </c>
      <c r="L11" s="30">
        <v>2046.5</v>
      </c>
      <c r="M11" s="45">
        <f t="shared" si="9"/>
        <v>0</v>
      </c>
      <c r="O11" s="143"/>
      <c r="P11" s="27"/>
      <c r="Q11" s="25"/>
      <c r="R11" s="53"/>
      <c r="S11" s="30"/>
      <c r="T11" s="45">
        <f t="shared" si="10"/>
        <v>10753.5</v>
      </c>
      <c r="V11" s="143"/>
      <c r="W11" s="27"/>
      <c r="X11" s="25"/>
      <c r="Y11" s="53"/>
      <c r="Z11" s="30"/>
      <c r="AA11" s="45">
        <f t="shared" si="11"/>
        <v>0</v>
      </c>
      <c r="AC11" s="143"/>
      <c r="AD11" s="27"/>
      <c r="AE11" s="25"/>
      <c r="AF11" s="53"/>
      <c r="AG11" s="30"/>
      <c r="AH11" s="45">
        <f t="shared" si="12"/>
        <v>0</v>
      </c>
      <c r="AJ11" s="143"/>
      <c r="AK11" s="27"/>
      <c r="AL11" s="25"/>
      <c r="AM11" s="143"/>
      <c r="AN11" s="30"/>
      <c r="AO11" s="45">
        <f t="shared" si="13"/>
        <v>0</v>
      </c>
      <c r="AQ11" s="53"/>
      <c r="AR11" s="27"/>
      <c r="AS11" s="25"/>
      <c r="AT11" s="143"/>
      <c r="AU11" s="30"/>
      <c r="AV11" s="45">
        <f t="shared" si="14"/>
        <v>0</v>
      </c>
      <c r="AX11" s="143"/>
      <c r="AY11" s="27"/>
      <c r="AZ11" s="25"/>
      <c r="BA11" s="143"/>
      <c r="BB11" s="30"/>
      <c r="BC11" s="45">
        <f t="shared" si="15"/>
        <v>0</v>
      </c>
      <c r="BE11" s="143">
        <v>41325</v>
      </c>
      <c r="BF11" s="27" t="s">
        <v>1234</v>
      </c>
      <c r="BG11" s="25">
        <v>3154</v>
      </c>
      <c r="BH11" s="53">
        <v>41325</v>
      </c>
      <c r="BI11" s="30">
        <v>3154</v>
      </c>
      <c r="BJ11" s="45">
        <f t="shared" si="16"/>
        <v>0</v>
      </c>
      <c r="BL11" s="124"/>
      <c r="BM11" s="27"/>
      <c r="BN11" s="25"/>
      <c r="BO11" s="133"/>
      <c r="BP11" s="30"/>
      <c r="BQ11" s="45">
        <f t="shared" si="17"/>
        <v>0</v>
      </c>
      <c r="BS11" s="143"/>
      <c r="BT11" s="369"/>
      <c r="BU11" s="37"/>
      <c r="BV11" s="30"/>
      <c r="BW11" s="143"/>
      <c r="BX11" s="30"/>
      <c r="BY11" s="45">
        <f t="shared" si="18"/>
        <v>0</v>
      </c>
      <c r="CA11" s="577">
        <v>40738</v>
      </c>
      <c r="CB11" s="571" t="s">
        <v>717</v>
      </c>
      <c r="CC11" s="407">
        <v>40830</v>
      </c>
      <c r="CD11" s="489"/>
      <c r="CE11" s="337"/>
      <c r="CF11" s="45">
        <f t="shared" si="19"/>
        <v>284482.56</v>
      </c>
      <c r="CH11" s="8"/>
      <c r="CI11" s="2"/>
      <c r="CJ11" s="17"/>
      <c r="CK11" s="725"/>
      <c r="CL11" s="30"/>
      <c r="CM11" s="45">
        <f t="shared" si="20"/>
        <v>0</v>
      </c>
      <c r="CO11" s="368"/>
      <c r="CP11" s="27"/>
      <c r="CQ11" s="44"/>
      <c r="CR11" s="540"/>
      <c r="CS11" s="44"/>
      <c r="CT11" s="45">
        <f t="shared" si="185"/>
        <v>0</v>
      </c>
      <c r="CV11" s="143"/>
      <c r="CW11" s="27"/>
      <c r="CX11" s="25"/>
      <c r="CY11" s="124"/>
      <c r="CZ11" s="30"/>
      <c r="DA11" s="45">
        <f t="shared" si="21"/>
        <v>0</v>
      </c>
      <c r="DC11" s="143"/>
      <c r="DD11" s="369"/>
      <c r="DE11" s="143"/>
      <c r="DF11" s="25"/>
      <c r="DG11" s="143"/>
      <c r="DH11" s="30"/>
      <c r="DI11" s="45">
        <f t="shared" si="22"/>
        <v>0</v>
      </c>
      <c r="DK11" s="575"/>
      <c r="DL11" s="27"/>
      <c r="DM11" s="121"/>
      <c r="DN11" s="386"/>
      <c r="DO11" s="176"/>
      <c r="DP11" s="45">
        <f t="shared" si="23"/>
        <v>0</v>
      </c>
      <c r="DR11" s="143"/>
      <c r="DS11" s="27"/>
      <c r="DT11" s="25"/>
      <c r="DU11" s="143"/>
      <c r="DV11" s="30"/>
      <c r="DW11" s="45">
        <f t="shared" si="24"/>
        <v>0</v>
      </c>
      <c r="DY11" s="143">
        <v>41320</v>
      </c>
      <c r="DZ11" s="830" t="s">
        <v>1125</v>
      </c>
      <c r="EA11" s="25">
        <v>13022</v>
      </c>
      <c r="EB11" s="143">
        <v>41320</v>
      </c>
      <c r="EC11" s="30">
        <v>13022</v>
      </c>
      <c r="ED11" s="45">
        <f t="shared" si="25"/>
        <v>0</v>
      </c>
      <c r="EF11" s="143"/>
      <c r="EG11" s="27"/>
      <c r="EH11" s="25"/>
      <c r="EI11" s="143"/>
      <c r="EJ11" s="30"/>
      <c r="EK11" s="45">
        <f t="shared" si="26"/>
        <v>0</v>
      </c>
      <c r="EM11" s="366"/>
      <c r="EN11" s="2"/>
      <c r="EO11" s="17"/>
      <c r="EP11" s="369"/>
      <c r="EQ11" s="30"/>
      <c r="ER11" s="45">
        <f t="shared" si="27"/>
        <v>0</v>
      </c>
      <c r="ET11" s="568"/>
      <c r="EU11" s="27"/>
      <c r="EV11" s="94"/>
      <c r="EW11" s="143"/>
      <c r="EX11" s="58"/>
      <c r="EY11" s="45">
        <f t="shared" si="28"/>
        <v>0</v>
      </c>
      <c r="FA11" s="443"/>
      <c r="FB11" s="27"/>
      <c r="FC11" s="25"/>
      <c r="FD11" s="143"/>
      <c r="FE11" s="30"/>
      <c r="FF11" s="45">
        <f t="shared" si="29"/>
        <v>0</v>
      </c>
      <c r="FH11" s="443"/>
      <c r="FI11" s="27"/>
      <c r="FJ11" s="25"/>
      <c r="FK11" s="143"/>
      <c r="FL11" s="30"/>
      <c r="FM11" s="45">
        <f t="shared" si="30"/>
        <v>0</v>
      </c>
      <c r="FO11" s="576">
        <v>39686</v>
      </c>
      <c r="FP11" s="27">
        <v>928</v>
      </c>
      <c r="FQ11" s="25">
        <v>24436</v>
      </c>
      <c r="FR11" s="124">
        <v>39725</v>
      </c>
      <c r="FS11" s="30">
        <v>24436</v>
      </c>
      <c r="FT11" s="45">
        <f t="shared" si="31"/>
        <v>29768</v>
      </c>
      <c r="FV11" s="143"/>
      <c r="FW11" s="27"/>
      <c r="FX11" s="25"/>
      <c r="FY11" s="143"/>
      <c r="FZ11" s="30"/>
      <c r="GA11" s="45">
        <f t="shared" si="32"/>
        <v>0</v>
      </c>
      <c r="GC11" s="111"/>
      <c r="GD11" s="363"/>
      <c r="GE11" s="30"/>
      <c r="GF11" s="111"/>
      <c r="GG11" s="30"/>
      <c r="GH11" s="45">
        <f t="shared" si="33"/>
        <v>0</v>
      </c>
      <c r="GJ11" s="111"/>
      <c r="GK11" s="363"/>
      <c r="GL11" s="30"/>
      <c r="GM11" s="111"/>
      <c r="GN11" s="30"/>
      <c r="GO11" s="45">
        <f t="shared" si="34"/>
        <v>0</v>
      </c>
      <c r="GQ11" s="111"/>
      <c r="GR11" s="363"/>
      <c r="GS11" s="30"/>
      <c r="GT11" s="111"/>
      <c r="GU11" s="30"/>
      <c r="GV11" s="45">
        <f t="shared" si="35"/>
        <v>0</v>
      </c>
      <c r="GX11" s="111"/>
      <c r="GY11" s="363"/>
      <c r="GZ11" s="30"/>
      <c r="HA11" s="111"/>
      <c r="HB11" s="30"/>
      <c r="HC11" s="45">
        <f t="shared" si="36"/>
        <v>0</v>
      </c>
      <c r="HE11" s="143"/>
      <c r="HF11" s="27"/>
      <c r="HG11" s="25"/>
      <c r="HH11" s="143"/>
      <c r="HI11" s="30"/>
      <c r="HJ11" s="115">
        <f t="shared" si="37"/>
        <v>13433</v>
      </c>
      <c r="HL11" s="143"/>
      <c r="HM11" s="27"/>
      <c r="HN11" s="25"/>
      <c r="HO11" s="143"/>
      <c r="HP11" s="30"/>
      <c r="HQ11" s="115">
        <f t="shared" si="38"/>
        <v>0</v>
      </c>
      <c r="HS11" s="668"/>
      <c r="HT11" s="2"/>
      <c r="HU11" s="356"/>
      <c r="HV11" s="74"/>
      <c r="HW11" s="86"/>
      <c r="HX11" s="115">
        <f t="shared" si="39"/>
        <v>476</v>
      </c>
      <c r="HZ11" s="143"/>
      <c r="IA11" s="27"/>
      <c r="IB11" s="636"/>
      <c r="IC11" s="423"/>
      <c r="ID11" s="30"/>
      <c r="IE11" s="45">
        <f t="shared" si="40"/>
        <v>0</v>
      </c>
      <c r="IG11" s="143"/>
      <c r="IH11" s="27"/>
      <c r="II11" s="25"/>
      <c r="IJ11" s="124"/>
      <c r="IK11" s="30"/>
      <c r="IL11" s="45">
        <f t="shared" si="41"/>
        <v>0</v>
      </c>
      <c r="IN11" s="8"/>
      <c r="IO11" s="145"/>
      <c r="IP11" s="17"/>
      <c r="IQ11" s="143"/>
      <c r="IR11" s="30"/>
      <c r="IS11" s="45">
        <f t="shared" si="42"/>
        <v>0</v>
      </c>
      <c r="IU11" s="143"/>
      <c r="IV11" s="27"/>
      <c r="IW11" s="25"/>
      <c r="IX11" s="53"/>
      <c r="IY11" s="30"/>
      <c r="IZ11" s="45">
        <f t="shared" si="43"/>
        <v>0</v>
      </c>
      <c r="JB11" s="143"/>
      <c r="JC11" s="27"/>
      <c r="JD11" s="25"/>
      <c r="JE11" s="143"/>
      <c r="JF11" s="30"/>
      <c r="JG11" s="45">
        <f>JG10+JD11-JF11</f>
        <v>0</v>
      </c>
      <c r="JI11" s="143"/>
      <c r="JJ11" s="27"/>
      <c r="JK11" s="25"/>
      <c r="JL11" s="143"/>
      <c r="JM11" s="30"/>
      <c r="JN11" s="45">
        <f t="shared" si="44"/>
        <v>0</v>
      </c>
      <c r="JP11" s="143"/>
      <c r="JQ11" s="27"/>
      <c r="JR11" s="25"/>
      <c r="JS11" s="504"/>
      <c r="JT11" s="30"/>
      <c r="JU11" s="45">
        <f t="shared" si="45"/>
        <v>0</v>
      </c>
      <c r="JW11" s="807"/>
      <c r="JX11" s="793"/>
      <c r="JY11" s="794"/>
      <c r="JZ11" s="831"/>
      <c r="KA11" s="814"/>
      <c r="KB11" s="811">
        <f t="shared" si="46"/>
        <v>0</v>
      </c>
      <c r="KC11" s="797"/>
      <c r="KD11" s="807"/>
      <c r="KE11" s="793"/>
      <c r="KF11" s="794"/>
      <c r="KG11" s="831"/>
      <c r="KH11" s="814"/>
      <c r="KI11" s="811">
        <f t="shared" si="47"/>
        <v>0</v>
      </c>
      <c r="KJ11" s="797"/>
      <c r="KK11" s="8"/>
      <c r="KL11" s="2"/>
      <c r="KM11" s="17"/>
      <c r="KN11" s="795"/>
      <c r="KO11" s="18"/>
      <c r="KP11" s="45">
        <f t="shared" si="48"/>
        <v>0</v>
      </c>
      <c r="KR11" s="8"/>
      <c r="KS11" s="2"/>
      <c r="KT11" s="17"/>
      <c r="KU11" s="504"/>
      <c r="KV11" s="18"/>
      <c r="KW11" s="45">
        <f t="shared" si="49"/>
        <v>0</v>
      </c>
      <c r="KY11" s="34"/>
      <c r="KZ11" s="2"/>
      <c r="LA11" s="17"/>
      <c r="LB11" s="143"/>
      <c r="LC11" s="18"/>
      <c r="LD11" s="45">
        <f t="shared" si="50"/>
        <v>0</v>
      </c>
      <c r="LF11" s="577"/>
      <c r="LG11" s="2"/>
      <c r="LH11" s="17"/>
      <c r="LI11" s="124"/>
      <c r="LJ11" s="30"/>
      <c r="LK11" s="45">
        <f t="shared" si="0"/>
        <v>0</v>
      </c>
      <c r="LM11" s="575"/>
      <c r="LN11" s="27"/>
      <c r="LO11" s="459"/>
      <c r="LP11" s="143"/>
      <c r="LQ11" s="352"/>
      <c r="LR11" s="45">
        <f t="shared" si="51"/>
        <v>0</v>
      </c>
      <c r="LT11" s="575"/>
      <c r="LU11" s="27"/>
      <c r="LV11" s="25"/>
      <c r="LW11" s="53"/>
      <c r="LX11" s="30"/>
      <c r="LY11" s="45">
        <f t="shared" si="52"/>
        <v>0</v>
      </c>
      <c r="MA11" s="575"/>
      <c r="MB11" s="37"/>
      <c r="MC11" s="317"/>
      <c r="MD11" s="423"/>
      <c r="ME11" s="176"/>
      <c r="MF11" s="45">
        <f t="shared" si="53"/>
        <v>0</v>
      </c>
      <c r="MH11" s="143"/>
      <c r="MI11" s="37"/>
      <c r="MJ11" s="30"/>
      <c r="MK11" s="143"/>
      <c r="ML11" s="30"/>
      <c r="MM11" s="45">
        <f t="shared" si="54"/>
        <v>0</v>
      </c>
      <c r="MO11" s="8"/>
      <c r="MP11" s="37"/>
      <c r="MQ11" s="337"/>
      <c r="MR11" s="143"/>
      <c r="MS11" s="30"/>
      <c r="MT11" s="45">
        <f>MT10+MQ11-MS11</f>
        <v>20586.5</v>
      </c>
      <c r="MV11" s="8"/>
      <c r="MW11" s="37"/>
      <c r="MX11" s="337"/>
      <c r="MY11" s="143"/>
      <c r="MZ11" s="30"/>
      <c r="NA11" s="45">
        <f t="shared" si="55"/>
        <v>0</v>
      </c>
      <c r="NC11" s="8"/>
      <c r="ND11" s="37"/>
      <c r="NE11" s="337"/>
      <c r="NF11" s="143"/>
      <c r="NG11" s="30"/>
      <c r="NH11" s="45">
        <f t="shared" si="56"/>
        <v>0</v>
      </c>
      <c r="NJ11" s="575"/>
      <c r="NK11" s="315"/>
      <c r="NL11" s="44"/>
      <c r="NM11" s="576"/>
      <c r="NN11" s="30"/>
      <c r="NO11" s="45">
        <f t="shared" si="57"/>
        <v>0</v>
      </c>
      <c r="NQ11" s="124"/>
      <c r="NR11" s="27"/>
      <c r="NS11" s="25"/>
      <c r="NT11" s="124"/>
      <c r="NU11" s="30"/>
      <c r="NV11" s="45">
        <f t="shared" si="58"/>
        <v>0</v>
      </c>
      <c r="NX11" s="143"/>
      <c r="NY11" s="27"/>
      <c r="NZ11" s="25"/>
      <c r="OA11" s="143"/>
      <c r="OB11" s="30"/>
      <c r="OC11" s="45">
        <f t="shared" si="59"/>
        <v>0</v>
      </c>
      <c r="OE11" s="143"/>
      <c r="OF11" s="27"/>
      <c r="OG11" s="25"/>
      <c r="OH11" s="143"/>
      <c r="OI11" s="30"/>
      <c r="OJ11" s="45">
        <f t="shared" si="60"/>
        <v>0</v>
      </c>
      <c r="OL11" s="143"/>
      <c r="OM11" s="27"/>
      <c r="ON11" s="25"/>
      <c r="OO11" s="143"/>
      <c r="OP11" s="30"/>
      <c r="OQ11" s="45">
        <f t="shared" si="61"/>
        <v>0</v>
      </c>
      <c r="OS11" s="143"/>
      <c r="OT11" s="27"/>
      <c r="OU11" s="25"/>
      <c r="OV11" s="143"/>
      <c r="OW11" s="30"/>
      <c r="OX11" s="45">
        <f t="shared" si="62"/>
        <v>0</v>
      </c>
      <c r="OZ11" s="143"/>
      <c r="PA11" s="27"/>
      <c r="PB11" s="25"/>
      <c r="PC11" s="143"/>
      <c r="PD11" s="30"/>
      <c r="PE11" s="45">
        <f t="shared" si="63"/>
        <v>0</v>
      </c>
      <c r="PG11" s="143">
        <v>41310</v>
      </c>
      <c r="PH11" s="27" t="s">
        <v>944</v>
      </c>
      <c r="PI11" s="25">
        <v>6447</v>
      </c>
      <c r="PJ11" s="143">
        <v>41311</v>
      </c>
      <c r="PK11" s="30">
        <v>6447</v>
      </c>
      <c r="PL11" s="45">
        <f t="shared" si="64"/>
        <v>0</v>
      </c>
      <c r="PN11" s="124"/>
      <c r="PO11" s="27"/>
      <c r="PP11" s="25"/>
      <c r="PQ11" s="124"/>
      <c r="PR11" s="30"/>
      <c r="PS11" s="45">
        <f t="shared" si="65"/>
        <v>0</v>
      </c>
      <c r="PU11" s="143"/>
      <c r="PV11" s="27"/>
      <c r="PW11" s="25"/>
      <c r="PX11" s="124"/>
      <c r="PY11" s="30"/>
      <c r="PZ11" s="45">
        <f t="shared" si="66"/>
        <v>0</v>
      </c>
      <c r="QB11" s="575"/>
      <c r="QC11" s="444"/>
      <c r="QD11" s="27"/>
      <c r="QE11" s="25"/>
      <c r="QF11" s="54"/>
      <c r="QG11" s="30"/>
      <c r="QH11" s="45">
        <f t="shared" si="67"/>
        <v>0</v>
      </c>
      <c r="QJ11" s="549"/>
      <c r="QK11" s="2"/>
      <c r="QL11" s="337"/>
      <c r="QM11" s="577">
        <v>40542</v>
      </c>
      <c r="QN11" s="58">
        <v>1800</v>
      </c>
      <c r="QO11" s="45">
        <f t="shared" si="68"/>
        <v>8016</v>
      </c>
      <c r="QQ11" s="8"/>
      <c r="QR11" s="2"/>
      <c r="QS11" s="337"/>
      <c r="QT11" s="8"/>
      <c r="QU11" s="58"/>
      <c r="QV11" s="45">
        <f t="shared" si="69"/>
        <v>0</v>
      </c>
      <c r="QX11" s="143">
        <v>41323</v>
      </c>
      <c r="QY11" s="27" t="s">
        <v>1216</v>
      </c>
      <c r="QZ11" s="44">
        <v>15498</v>
      </c>
      <c r="RA11" s="143">
        <v>41323</v>
      </c>
      <c r="RB11" s="30">
        <v>15498</v>
      </c>
      <c r="RC11" s="45">
        <f t="shared" si="70"/>
        <v>0</v>
      </c>
      <c r="RE11" s="143"/>
      <c r="RF11" s="27"/>
      <c r="RG11" s="44"/>
      <c r="RH11" s="143"/>
      <c r="RI11" s="30"/>
      <c r="RJ11" s="45">
        <f t="shared" si="71"/>
        <v>0</v>
      </c>
      <c r="RL11" s="143"/>
      <c r="RM11" s="315"/>
      <c r="RN11" s="44"/>
      <c r="RO11" s="116"/>
      <c r="RP11" s="30"/>
      <c r="RQ11" s="45">
        <f t="shared" si="72"/>
        <v>0</v>
      </c>
      <c r="RS11" s="124"/>
      <c r="RT11" s="27"/>
      <c r="RU11" s="25"/>
      <c r="RV11" s="124"/>
      <c r="RW11" s="30"/>
      <c r="RX11" s="45">
        <f t="shared" ref="RX11:RX43" si="189">RX10+RU11-RW11</f>
        <v>23250</v>
      </c>
      <c r="RZ11" s="143"/>
      <c r="SA11" s="27"/>
      <c r="SB11" s="350"/>
      <c r="SC11" s="143"/>
      <c r="SD11" s="30"/>
      <c r="SE11" s="45">
        <f t="shared" ref="SE11:SE43" si="190">SE10+SB11-SD11</f>
        <v>0</v>
      </c>
      <c r="SG11" s="575"/>
      <c r="SH11" s="27"/>
      <c r="SI11" s="350"/>
      <c r="SJ11" s="143"/>
      <c r="SK11" s="30"/>
      <c r="SL11" s="45">
        <f t="shared" si="73"/>
        <v>0</v>
      </c>
      <c r="SN11" s="143"/>
      <c r="SO11" s="27"/>
      <c r="SP11" s="350"/>
      <c r="SQ11" s="143"/>
      <c r="SR11" s="30"/>
      <c r="SS11" s="45">
        <f t="shared" ref="SS11:SS43" si="191">SS10+SP11-SR11</f>
        <v>0</v>
      </c>
      <c r="SU11" s="576"/>
      <c r="SV11" s="27"/>
      <c r="SW11" s="25"/>
      <c r="SX11" s="143"/>
      <c r="SY11" s="30"/>
      <c r="SZ11" s="45">
        <f t="shared" si="75"/>
        <v>10127.5</v>
      </c>
      <c r="TG11" s="45">
        <f t="shared" si="76"/>
        <v>20668.5</v>
      </c>
      <c r="TI11" s="41"/>
      <c r="TJ11" s="37"/>
      <c r="TK11" s="30"/>
      <c r="TL11" s="143"/>
      <c r="TM11" s="347"/>
      <c r="TN11" s="45">
        <f t="shared" si="77"/>
        <v>0</v>
      </c>
      <c r="TP11" s="575"/>
      <c r="TQ11" s="37"/>
      <c r="TR11" s="30"/>
      <c r="TS11" s="143"/>
      <c r="TT11" s="347"/>
      <c r="TU11" s="45">
        <f t="shared" si="78"/>
        <v>0</v>
      </c>
      <c r="TW11" s="577"/>
      <c r="TX11" s="2"/>
      <c r="TY11" s="17"/>
      <c r="TZ11" s="124"/>
      <c r="UA11" s="30"/>
      <c r="UB11" s="45">
        <f t="shared" si="79"/>
        <v>0</v>
      </c>
      <c r="UD11" s="575"/>
      <c r="UE11" s="27"/>
      <c r="UF11" s="25"/>
      <c r="UG11" s="143"/>
      <c r="UH11" s="30"/>
      <c r="UI11" s="45">
        <f t="shared" si="80"/>
        <v>0</v>
      </c>
      <c r="UK11" s="575"/>
      <c r="UL11" s="27"/>
      <c r="UM11" s="25"/>
      <c r="UN11" s="143"/>
      <c r="UO11" s="30"/>
      <c r="UP11" s="45">
        <f t="shared" si="81"/>
        <v>0</v>
      </c>
      <c r="UR11" s="575">
        <v>41323</v>
      </c>
      <c r="US11" s="830" t="s">
        <v>1209</v>
      </c>
      <c r="UT11" s="25">
        <v>1706.5</v>
      </c>
      <c r="UU11" s="139">
        <v>41323</v>
      </c>
      <c r="UV11" s="30">
        <v>1706.5</v>
      </c>
      <c r="UW11" s="45">
        <f t="shared" si="82"/>
        <v>0</v>
      </c>
      <c r="UY11" s="655"/>
      <c r="UZ11" s="2"/>
      <c r="VA11" s="17"/>
      <c r="VB11" s="498" t="s">
        <v>702</v>
      </c>
      <c r="VC11" s="18">
        <v>3000</v>
      </c>
      <c r="VD11" s="45">
        <f t="shared" si="83"/>
        <v>20813</v>
      </c>
      <c r="VF11" s="143"/>
      <c r="VG11" s="27"/>
      <c r="VH11" s="25"/>
      <c r="VI11" s="504"/>
      <c r="VJ11" s="30"/>
      <c r="VK11" s="45">
        <f t="shared" si="84"/>
        <v>0</v>
      </c>
      <c r="VM11" s="143">
        <v>41329</v>
      </c>
      <c r="VN11" s="27" t="s">
        <v>1341</v>
      </c>
      <c r="VO11" s="25">
        <v>20017.5</v>
      </c>
      <c r="VP11" s="851">
        <v>41329</v>
      </c>
      <c r="VQ11" s="30">
        <v>20017.5</v>
      </c>
      <c r="VR11" s="45">
        <f t="shared" si="85"/>
        <v>0</v>
      </c>
      <c r="VT11" s="575"/>
      <c r="VU11" s="27"/>
      <c r="VV11" s="25"/>
      <c r="VW11" s="143"/>
      <c r="VX11" s="30"/>
      <c r="VY11" s="45">
        <f t="shared" si="86"/>
        <v>274.5</v>
      </c>
      <c r="WA11" s="143"/>
      <c r="WB11" s="27"/>
      <c r="WC11" s="25"/>
      <c r="WD11" s="143"/>
      <c r="WE11" s="30"/>
      <c r="WF11" s="45">
        <f t="shared" si="87"/>
        <v>0</v>
      </c>
      <c r="WH11" s="143"/>
      <c r="WI11" s="27"/>
      <c r="WJ11" s="25"/>
      <c r="WK11" s="143"/>
      <c r="WL11" s="30"/>
      <c r="WM11" s="45">
        <f t="shared" si="88"/>
        <v>0</v>
      </c>
      <c r="WO11" s="143"/>
      <c r="WP11" s="27"/>
      <c r="WQ11" s="25"/>
      <c r="WR11" s="143"/>
      <c r="WS11" s="30"/>
      <c r="WT11" s="45">
        <f t="shared" si="89"/>
        <v>0</v>
      </c>
      <c r="WV11" s="8"/>
      <c r="WW11" s="2"/>
      <c r="WX11" s="17"/>
      <c r="WY11" s="639"/>
      <c r="WZ11" s="30"/>
      <c r="XA11" s="45">
        <f t="shared" si="90"/>
        <v>0</v>
      </c>
      <c r="XC11" s="575"/>
      <c r="XD11" s="27"/>
      <c r="XE11" s="25"/>
      <c r="XF11" s="53"/>
      <c r="XG11" s="30"/>
      <c r="XH11" s="45">
        <f t="shared" si="91"/>
        <v>0</v>
      </c>
      <c r="XJ11" s="143"/>
      <c r="XK11" s="27"/>
      <c r="XL11" s="25"/>
      <c r="XM11" s="143"/>
      <c r="XN11" s="30"/>
      <c r="XO11" s="45">
        <f t="shared" si="92"/>
        <v>0</v>
      </c>
      <c r="XQ11" s="53"/>
      <c r="XR11" s="27"/>
      <c r="XS11" s="25"/>
      <c r="XT11" s="143"/>
      <c r="XU11" s="30"/>
      <c r="XV11" s="45">
        <f t="shared" si="93"/>
        <v>0</v>
      </c>
      <c r="XX11" s="53"/>
      <c r="XY11" s="27"/>
      <c r="XZ11" s="25"/>
      <c r="YA11" s="143"/>
      <c r="YB11" s="30"/>
      <c r="YC11" s="45">
        <f t="shared" si="94"/>
        <v>0</v>
      </c>
      <c r="YE11" s="143"/>
      <c r="YF11" s="27"/>
      <c r="YG11" s="25"/>
      <c r="YH11" s="143"/>
      <c r="YI11" s="30"/>
      <c r="YJ11" s="45">
        <f t="shared" si="95"/>
        <v>0</v>
      </c>
      <c r="YL11" s="143"/>
      <c r="YM11" s="27"/>
      <c r="YN11" s="25"/>
      <c r="YO11" s="143"/>
      <c r="YP11" s="30"/>
      <c r="YQ11" s="45">
        <f t="shared" si="96"/>
        <v>0</v>
      </c>
      <c r="YS11" s="143">
        <v>41309</v>
      </c>
      <c r="YT11" s="37" t="s">
        <v>934</v>
      </c>
      <c r="YU11" s="30">
        <v>2952</v>
      </c>
      <c r="YV11" s="124">
        <v>41309</v>
      </c>
      <c r="YW11" s="30">
        <v>2952</v>
      </c>
      <c r="YX11" s="45">
        <f t="shared" si="97"/>
        <v>0</v>
      </c>
      <c r="YZ11" s="143"/>
      <c r="ZA11" s="37"/>
      <c r="ZB11" s="44"/>
      <c r="ZC11" s="124"/>
      <c r="ZD11" s="30"/>
      <c r="ZE11" s="45">
        <f t="shared" si="98"/>
        <v>0</v>
      </c>
      <c r="ZG11" s="8"/>
      <c r="ZH11" s="145"/>
      <c r="ZI11" s="17"/>
      <c r="ZJ11" s="143"/>
      <c r="ZK11" s="30"/>
      <c r="ZL11" s="45">
        <f t="shared" si="99"/>
        <v>11212</v>
      </c>
      <c r="ZN11" s="8"/>
      <c r="ZO11" s="2"/>
      <c r="ZP11" s="17"/>
      <c r="ZQ11" s="143"/>
      <c r="ZR11" s="30"/>
      <c r="ZS11" s="45">
        <f t="shared" si="100"/>
        <v>0</v>
      </c>
      <c r="ZU11" s="8"/>
      <c r="ZV11" s="2"/>
      <c r="ZW11" s="17"/>
      <c r="ZX11" s="143"/>
      <c r="ZY11" s="30"/>
      <c r="ZZ11" s="45">
        <f t="shared" si="101"/>
        <v>0</v>
      </c>
      <c r="AAB11" s="143">
        <v>41317</v>
      </c>
      <c r="AAC11" s="830" t="s">
        <v>1089</v>
      </c>
      <c r="AAD11" s="25">
        <v>13962</v>
      </c>
      <c r="AAE11" s="124">
        <v>41317</v>
      </c>
      <c r="AAF11" s="30">
        <v>13962</v>
      </c>
      <c r="AAG11" s="45">
        <f t="shared" si="102"/>
        <v>0</v>
      </c>
      <c r="AAI11" s="575"/>
      <c r="AAJ11" s="27"/>
      <c r="AAK11" s="25"/>
      <c r="AAL11" s="143"/>
      <c r="AAM11" s="30"/>
      <c r="AAN11" s="45">
        <f t="shared" si="103"/>
        <v>0</v>
      </c>
      <c r="AAP11" s="575">
        <v>41311</v>
      </c>
      <c r="AAQ11" s="27" t="s">
        <v>956</v>
      </c>
      <c r="AAR11" s="121">
        <v>2432</v>
      </c>
      <c r="AAS11" s="386">
        <v>41311</v>
      </c>
      <c r="AAT11" s="30">
        <v>2432</v>
      </c>
      <c r="AAU11" s="45">
        <f t="shared" si="104"/>
        <v>0</v>
      </c>
      <c r="AAW11" s="143">
        <v>41315</v>
      </c>
      <c r="AAX11" s="830" t="s">
        <v>1068</v>
      </c>
      <c r="AAY11" s="25">
        <v>1136</v>
      </c>
      <c r="AAZ11" s="143">
        <v>41318</v>
      </c>
      <c r="ABA11" s="30">
        <v>1136</v>
      </c>
      <c r="ABB11" s="45">
        <f t="shared" si="105"/>
        <v>0</v>
      </c>
      <c r="ABD11" s="8"/>
      <c r="ABE11" s="2"/>
      <c r="ABF11" s="17"/>
      <c r="ABG11" s="504"/>
      <c r="ABH11" s="30"/>
      <c r="ABI11" s="45">
        <f t="shared" si="106"/>
        <v>0</v>
      </c>
      <c r="ABK11" s="143"/>
      <c r="ABL11" s="27"/>
      <c r="ABM11" s="25"/>
      <c r="ABN11" s="143"/>
      <c r="ABO11" s="30"/>
      <c r="ABP11" s="45">
        <f t="shared" si="107"/>
        <v>0</v>
      </c>
      <c r="ABR11" s="368">
        <v>41321</v>
      </c>
      <c r="ABS11" s="830" t="s">
        <v>1135</v>
      </c>
      <c r="ABT11" s="25">
        <v>1482</v>
      </c>
      <c r="ABU11" s="840">
        <v>41321</v>
      </c>
      <c r="ABV11" s="841">
        <v>1482</v>
      </c>
      <c r="ABW11" s="45">
        <f t="shared" si="108"/>
        <v>0</v>
      </c>
      <c r="ABY11" s="368">
        <v>41314</v>
      </c>
      <c r="ABZ11" s="830" t="s">
        <v>1059</v>
      </c>
      <c r="ACA11" s="25">
        <v>1524.5</v>
      </c>
      <c r="ACB11" s="368">
        <v>41314</v>
      </c>
      <c r="ACC11" s="30">
        <v>1524.5</v>
      </c>
      <c r="ACD11" s="45">
        <f t="shared" si="109"/>
        <v>0</v>
      </c>
      <c r="ACF11" s="143"/>
      <c r="ACG11" s="27"/>
      <c r="ACH11" s="25"/>
      <c r="ACI11" s="143"/>
      <c r="ACJ11" s="30"/>
      <c r="ACK11" s="45">
        <f t="shared" si="1"/>
        <v>0</v>
      </c>
      <c r="ACM11" s="576"/>
      <c r="ACN11" s="27"/>
      <c r="ACO11" s="25"/>
      <c r="ACP11" s="575"/>
      <c r="ACQ11" s="30"/>
      <c r="ACR11" s="45">
        <f t="shared" si="110"/>
        <v>0</v>
      </c>
      <c r="ACT11" s="576">
        <v>41316</v>
      </c>
      <c r="ACU11" s="830" t="s">
        <v>1074</v>
      </c>
      <c r="ACV11" s="25">
        <v>2994</v>
      </c>
      <c r="ACW11" s="368">
        <v>41316</v>
      </c>
      <c r="ACX11" s="30">
        <v>2994</v>
      </c>
      <c r="ACY11" s="45">
        <f t="shared" si="111"/>
        <v>0</v>
      </c>
      <c r="ADA11" s="143"/>
      <c r="ADB11" s="37"/>
      <c r="ADC11" s="44"/>
      <c r="ADD11" s="54"/>
      <c r="ADE11" s="58"/>
      <c r="ADF11" s="45">
        <f t="shared" si="112"/>
        <v>0</v>
      </c>
      <c r="ADH11" s="368"/>
      <c r="ADI11" s="27"/>
      <c r="ADJ11" s="25"/>
      <c r="ADK11" s="670">
        <v>41321</v>
      </c>
      <c r="ADL11" s="58">
        <v>12674.5</v>
      </c>
      <c r="ADM11" s="45">
        <f t="shared" si="113"/>
        <v>0</v>
      </c>
      <c r="ADO11" s="577"/>
      <c r="ADP11" s="316"/>
      <c r="ADQ11"/>
      <c r="ADR11" s="8"/>
      <c r="ADS11" s="18"/>
      <c r="ADT11" s="45">
        <f t="shared" si="114"/>
        <v>4000</v>
      </c>
      <c r="ADV11" s="53"/>
      <c r="ADW11" s="315"/>
      <c r="ADX11" s="30"/>
      <c r="ADY11" s="143"/>
      <c r="ADZ11" s="30"/>
      <c r="AEA11" s="45">
        <f t="shared" ref="AEA11:AEA44" si="192">AEA10+ADX11-ADZ11</f>
        <v>0</v>
      </c>
      <c r="AEC11" s="575"/>
      <c r="AED11" s="315"/>
      <c r="AEE11" s="347"/>
      <c r="AEF11" s="575"/>
      <c r="AEG11" s="30"/>
      <c r="AEH11" s="45">
        <f t="shared" si="115"/>
        <v>0</v>
      </c>
      <c r="AEJ11" s="124"/>
      <c r="AEK11" s="141"/>
      <c r="AEL11" s="25"/>
      <c r="AEM11" s="124"/>
      <c r="AEN11" s="176"/>
      <c r="AEO11" s="45">
        <f t="shared" si="116"/>
        <v>0</v>
      </c>
      <c r="AEQ11" s="8"/>
      <c r="AER11" s="2"/>
      <c r="AES11" s="17"/>
      <c r="AET11" s="143"/>
      <c r="AEU11" s="18"/>
      <c r="AEV11" s="45">
        <f t="shared" si="117"/>
        <v>6523</v>
      </c>
      <c r="AEX11" s="577"/>
      <c r="AEY11" s="2"/>
      <c r="AEZ11" s="17"/>
      <c r="AFA11" s="143"/>
      <c r="AFB11" s="18"/>
      <c r="AFC11" s="45">
        <f t="shared" si="118"/>
        <v>0</v>
      </c>
      <c r="AFE11" s="577"/>
      <c r="AFF11" s="27"/>
      <c r="AFG11" s="25"/>
      <c r="AFH11" s="143"/>
      <c r="AFI11" s="30"/>
      <c r="AFJ11" s="45">
        <f t="shared" si="119"/>
        <v>0</v>
      </c>
      <c r="AFL11" s="8"/>
      <c r="AFM11" s="2"/>
      <c r="AFN11" s="17"/>
      <c r="AFO11" s="143"/>
      <c r="AFP11" s="85"/>
      <c r="AFQ11" s="45">
        <f t="shared" si="120"/>
        <v>0</v>
      </c>
      <c r="AFS11" s="8"/>
      <c r="AFT11" s="2"/>
      <c r="AFU11" s="17"/>
      <c r="AFV11" s="54"/>
      <c r="AFW11" s="18"/>
      <c r="AFX11" s="45">
        <f t="shared" si="121"/>
        <v>0</v>
      </c>
      <c r="AFZ11" s="143"/>
      <c r="AGA11" s="27"/>
      <c r="AGB11" s="347"/>
      <c r="AGC11" s="143"/>
      <c r="AGD11" s="30"/>
      <c r="AGE11" s="45">
        <f t="shared" si="122"/>
        <v>0</v>
      </c>
      <c r="AGG11" s="143"/>
      <c r="AGH11" s="276"/>
      <c r="AGI11" s="350"/>
      <c r="AGJ11" s="143"/>
      <c r="AGK11" s="176"/>
      <c r="AGL11" s="45">
        <f t="shared" si="123"/>
        <v>0</v>
      </c>
      <c r="AGN11" s="8"/>
      <c r="AGO11" s="276"/>
      <c r="AGP11" s="350"/>
      <c r="AGQ11" s="143"/>
      <c r="AGR11" s="176"/>
      <c r="AGS11" s="45">
        <f t="shared" si="124"/>
        <v>0</v>
      </c>
      <c r="AGU11" s="143"/>
      <c r="AGV11" s="37"/>
      <c r="AGW11" s="30"/>
      <c r="AGX11" s="139"/>
      <c r="AGY11" s="58"/>
      <c r="AGZ11" s="45">
        <f t="shared" si="125"/>
        <v>37741</v>
      </c>
      <c r="AHB11" s="143"/>
      <c r="AHC11" s="37"/>
      <c r="AHD11" s="30"/>
      <c r="AHE11" s="143"/>
      <c r="AHF11" s="58"/>
      <c r="AHG11" s="45">
        <f t="shared" si="126"/>
        <v>0</v>
      </c>
      <c r="AHI11" s="143"/>
      <c r="AHJ11" s="37"/>
      <c r="AHK11" s="30"/>
      <c r="AHL11" s="143"/>
      <c r="AHM11" s="58"/>
      <c r="AHN11" s="45">
        <f t="shared" si="127"/>
        <v>0</v>
      </c>
      <c r="AHP11" s="575"/>
      <c r="AHQ11" s="27"/>
      <c r="AHR11" s="25"/>
      <c r="AHS11" s="54"/>
      <c r="AHT11" s="58"/>
      <c r="AHU11" s="45">
        <f t="shared" si="128"/>
        <v>0</v>
      </c>
      <c r="AHW11" s="368"/>
      <c r="AHX11" s="27"/>
      <c r="AHY11" s="25"/>
      <c r="AHZ11" s="136"/>
      <c r="AIA11" s="30"/>
      <c r="AIB11" s="45">
        <f t="shared" si="129"/>
        <v>0</v>
      </c>
      <c r="AID11" s="575"/>
      <c r="AIE11" s="27"/>
      <c r="AIF11" s="25"/>
      <c r="AIG11" s="143"/>
      <c r="AIH11" s="30"/>
      <c r="AII11" s="45">
        <f t="shared" si="130"/>
        <v>0</v>
      </c>
      <c r="AIK11" s="124"/>
      <c r="AIL11" s="27"/>
      <c r="AIM11" s="25"/>
      <c r="AIN11" s="133"/>
      <c r="AIO11" s="30"/>
      <c r="AIP11" s="45">
        <f t="shared" si="131"/>
        <v>0</v>
      </c>
      <c r="AIR11" s="143"/>
      <c r="AIS11" s="27"/>
      <c r="AIT11" s="25"/>
      <c r="AIU11" s="143"/>
      <c r="AIV11" s="30"/>
      <c r="AIW11" s="45">
        <f t="shared" si="132"/>
        <v>0</v>
      </c>
      <c r="AIY11" s="143"/>
      <c r="AIZ11" s="27"/>
      <c r="AJA11" s="25"/>
      <c r="AJB11" s="143"/>
      <c r="AJC11" s="30"/>
      <c r="AJD11" s="45">
        <f t="shared" si="133"/>
        <v>0</v>
      </c>
      <c r="AJF11" s="143"/>
      <c r="AJG11" s="27"/>
      <c r="AJH11" s="25"/>
      <c r="AJI11" s="143"/>
      <c r="AJJ11" s="30"/>
      <c r="AJK11" s="45">
        <f t="shared" si="134"/>
        <v>0</v>
      </c>
      <c r="AJM11" s="143"/>
      <c r="AJN11" s="27"/>
      <c r="AJO11" s="25"/>
      <c r="AJP11" s="143"/>
      <c r="AJQ11" s="30"/>
      <c r="AJR11" s="45">
        <f t="shared" si="135"/>
        <v>0</v>
      </c>
      <c r="AJT11" s="143"/>
      <c r="AJU11" s="27"/>
      <c r="AJV11" s="25"/>
      <c r="AJW11" s="54"/>
      <c r="AJX11" s="30"/>
      <c r="AJY11" s="45">
        <f t="shared" si="136"/>
        <v>0</v>
      </c>
      <c r="AKA11" s="143"/>
      <c r="AKB11" s="37"/>
      <c r="AKC11" s="347"/>
      <c r="AKD11" s="143"/>
      <c r="AKE11" s="347"/>
      <c r="AKF11" s="45">
        <f t="shared" si="2"/>
        <v>0</v>
      </c>
      <c r="AKH11" s="143"/>
      <c r="AKI11" s="37"/>
      <c r="AKJ11" s="347"/>
      <c r="AKK11" s="143"/>
      <c r="AKL11" s="347"/>
      <c r="AKM11" s="45">
        <f t="shared" si="137"/>
        <v>0</v>
      </c>
      <c r="AKO11" s="143"/>
      <c r="AKP11" s="37"/>
      <c r="AKQ11" s="347"/>
      <c r="AKR11" s="143"/>
      <c r="AKS11" s="347"/>
      <c r="AKT11" s="45">
        <f t="shared" si="138"/>
        <v>0</v>
      </c>
      <c r="AKV11" s="143"/>
      <c r="AKW11" s="37"/>
      <c r="AKX11" s="347"/>
      <c r="AKY11" s="143"/>
      <c r="AKZ11" s="347"/>
      <c r="ALA11" s="45">
        <f t="shared" si="139"/>
        <v>0</v>
      </c>
      <c r="ALC11" s="143"/>
      <c r="ALD11" s="37"/>
      <c r="ALE11" s="347"/>
      <c r="ALF11" s="143"/>
      <c r="ALG11" s="347"/>
      <c r="ALH11" s="45">
        <f t="shared" si="140"/>
        <v>0</v>
      </c>
      <c r="ALJ11" s="575"/>
      <c r="ALK11" s="27"/>
      <c r="ALL11" s="25"/>
      <c r="ALM11" s="575"/>
      <c r="ALN11" s="30"/>
      <c r="ALO11" s="45">
        <f t="shared" si="141"/>
        <v>0</v>
      </c>
      <c r="ALQ11" s="143"/>
      <c r="ALR11" s="27"/>
      <c r="ALS11" s="25"/>
      <c r="ALT11" s="143"/>
      <c r="ALU11" s="30"/>
      <c r="ALV11" s="45">
        <f t="shared" si="142"/>
        <v>0</v>
      </c>
      <c r="ALX11" s="143"/>
      <c r="ALY11" s="37"/>
      <c r="ALZ11" s="58"/>
      <c r="AMA11" s="8"/>
      <c r="AMB11" s="30"/>
      <c r="AMC11" s="45">
        <f t="shared" si="3"/>
        <v>0</v>
      </c>
      <c r="AME11" s="575">
        <v>41328</v>
      </c>
      <c r="AMF11" s="27" t="s">
        <v>1329</v>
      </c>
      <c r="AMG11" s="25">
        <v>7181</v>
      </c>
      <c r="AMH11" s="368">
        <v>41328</v>
      </c>
      <c r="AMI11" s="30">
        <v>7181</v>
      </c>
      <c r="AMJ11" s="45">
        <f t="shared" si="143"/>
        <v>0</v>
      </c>
      <c r="AML11" s="368"/>
      <c r="AMM11" s="27"/>
      <c r="AMN11" s="25"/>
      <c r="AMO11" s="575"/>
      <c r="AMP11" s="30"/>
      <c r="AMQ11" s="45">
        <f t="shared" si="144"/>
        <v>0</v>
      </c>
      <c r="AMS11" s="143"/>
      <c r="AMT11" s="27"/>
      <c r="AMU11" s="25"/>
      <c r="AMV11" s="143"/>
      <c r="AMW11" s="30"/>
      <c r="AMX11" s="45">
        <f t="shared" si="145"/>
        <v>0</v>
      </c>
      <c r="AMZ11" s="143"/>
      <c r="ANA11" s="27"/>
      <c r="ANB11" s="25"/>
      <c r="ANC11" s="143"/>
      <c r="AND11" s="30"/>
      <c r="ANE11" s="45">
        <f t="shared" si="146"/>
        <v>0</v>
      </c>
      <c r="ANG11" s="53"/>
      <c r="ANH11" s="27"/>
      <c r="ANI11" s="25"/>
      <c r="ANJ11" s="143"/>
      <c r="ANK11" s="30"/>
      <c r="ANL11" s="45">
        <f t="shared" si="147"/>
        <v>0</v>
      </c>
      <c r="ANN11" s="386">
        <v>41325</v>
      </c>
      <c r="ANO11" s="27" t="s">
        <v>1239</v>
      </c>
      <c r="ANP11" s="25">
        <v>1517.5</v>
      </c>
      <c r="ANQ11" s="828">
        <v>41333</v>
      </c>
      <c r="ANR11" s="30">
        <v>1517.5</v>
      </c>
      <c r="ANS11" s="45">
        <f t="shared" si="148"/>
        <v>0</v>
      </c>
      <c r="ANU11" s="53"/>
      <c r="ANV11" s="37"/>
      <c r="ANW11" s="347"/>
      <c r="ANX11" s="386">
        <v>40943</v>
      </c>
      <c r="ANY11" s="30">
        <v>300</v>
      </c>
      <c r="ANZ11" s="45">
        <f>ANZ10+ANW11-ANY11</f>
        <v>7092</v>
      </c>
      <c r="AOB11" s="575"/>
      <c r="AOC11" s="27"/>
      <c r="AOD11" s="25"/>
      <c r="AOE11" s="143"/>
      <c r="AOF11" s="30"/>
      <c r="AOG11" s="45">
        <f t="shared" si="149"/>
        <v>0</v>
      </c>
      <c r="AOI11" s="386">
        <v>41309</v>
      </c>
      <c r="AOJ11" s="27" t="s">
        <v>936</v>
      </c>
      <c r="AOK11" s="25">
        <v>3761</v>
      </c>
      <c r="AOL11" s="143">
        <v>41309</v>
      </c>
      <c r="AOM11" s="176">
        <v>3761</v>
      </c>
      <c r="AON11" s="45">
        <f t="shared" si="150"/>
        <v>0</v>
      </c>
      <c r="AOP11" s="368"/>
      <c r="AOQ11" s="27"/>
      <c r="AOR11" s="25"/>
      <c r="AOS11" s="313"/>
      <c r="AOT11" s="75"/>
      <c r="AOU11" s="45">
        <f t="shared" si="151"/>
        <v>0</v>
      </c>
      <c r="AOW11" s="368"/>
      <c r="AOX11" s="27"/>
      <c r="AOY11" s="25"/>
      <c r="AOZ11" s="313"/>
      <c r="APA11" s="75"/>
      <c r="APB11" s="45">
        <f t="shared" si="152"/>
        <v>0</v>
      </c>
      <c r="APD11" s="397"/>
      <c r="APE11" s="2"/>
      <c r="APF11" s="337"/>
      <c r="APG11" s="8">
        <v>40635</v>
      </c>
      <c r="APH11" s="18">
        <v>2000</v>
      </c>
      <c r="API11" s="45">
        <f t="shared" si="4"/>
        <v>9211.5</v>
      </c>
      <c r="APK11" s="8"/>
      <c r="APL11" s="2"/>
      <c r="APM11" s="17"/>
      <c r="APN11" s="54"/>
      <c r="APO11" s="58"/>
      <c r="APP11" s="45">
        <f t="shared" si="5"/>
        <v>7383.5</v>
      </c>
      <c r="APR11" s="8"/>
      <c r="APS11" s="2"/>
      <c r="APT11" s="17"/>
      <c r="APU11" s="54"/>
      <c r="APV11" s="58"/>
      <c r="APW11" s="45">
        <f t="shared" si="6"/>
        <v>0</v>
      </c>
      <c r="APY11" s="8"/>
      <c r="APZ11" s="2"/>
      <c r="AQA11" s="17"/>
      <c r="AQB11" s="54"/>
      <c r="AQC11" s="58"/>
      <c r="AQD11" s="45">
        <f t="shared" si="153"/>
        <v>4518.5</v>
      </c>
      <c r="AQF11" s="368">
        <v>41320</v>
      </c>
      <c r="AQG11" s="830" t="s">
        <v>1123</v>
      </c>
      <c r="AQH11" s="25">
        <v>20905</v>
      </c>
      <c r="AQI11" s="368">
        <v>41321</v>
      </c>
      <c r="AQJ11" s="58">
        <v>20905</v>
      </c>
      <c r="AQK11" s="45">
        <f t="shared" si="154"/>
        <v>0</v>
      </c>
      <c r="AQM11" s="143"/>
      <c r="AQN11" s="27"/>
      <c r="AQO11" s="25"/>
      <c r="AQP11" s="54"/>
      <c r="AQQ11" s="58"/>
      <c r="AQR11" s="45">
        <f t="shared" si="155"/>
        <v>0</v>
      </c>
      <c r="AQT11" s="576"/>
      <c r="AQU11" s="27"/>
      <c r="AQV11" s="25"/>
      <c r="AQW11" s="670"/>
      <c r="AQX11" s="58"/>
      <c r="AQY11" s="45">
        <f t="shared" si="156"/>
        <v>715</v>
      </c>
      <c r="ARA11" s="575"/>
      <c r="ARB11" s="27"/>
      <c r="ARC11" s="350"/>
      <c r="ARD11" s="386"/>
      <c r="ARE11" s="352"/>
      <c r="ARF11" s="45">
        <f t="shared" si="7"/>
        <v>0</v>
      </c>
      <c r="ARH11" s="575"/>
      <c r="ARI11" s="27"/>
      <c r="ARJ11" s="25"/>
      <c r="ARK11" s="143"/>
      <c r="ARL11" s="58"/>
      <c r="ARM11" s="45">
        <f t="shared" si="157"/>
        <v>0</v>
      </c>
      <c r="ARO11" s="576"/>
      <c r="ARP11" s="27"/>
      <c r="ARQ11" s="25"/>
      <c r="ARR11" s="53"/>
      <c r="ARS11" s="30"/>
      <c r="ART11" s="45">
        <f t="shared" si="158"/>
        <v>0</v>
      </c>
      <c r="ARV11" s="143"/>
      <c r="ARW11" s="27"/>
      <c r="ARX11" s="25"/>
      <c r="ARY11" s="143"/>
      <c r="ARZ11" s="30"/>
      <c r="ASA11" s="45">
        <f t="shared" si="159"/>
        <v>0</v>
      </c>
      <c r="ASC11" s="143"/>
      <c r="ASD11" s="27"/>
      <c r="ASE11" s="25"/>
      <c r="ASF11" s="143"/>
      <c r="ASG11" s="30"/>
      <c r="ASH11" s="45">
        <f t="shared" si="160"/>
        <v>0</v>
      </c>
      <c r="ASJ11" s="143"/>
      <c r="ASK11" s="27"/>
      <c r="ASL11" s="25"/>
      <c r="ASM11" s="124"/>
      <c r="ASN11" s="30"/>
      <c r="ASO11" s="45">
        <f t="shared" si="161"/>
        <v>0</v>
      </c>
      <c r="ASQ11" s="143"/>
      <c r="ASR11" s="27"/>
      <c r="ASS11" s="25"/>
      <c r="AST11" s="143"/>
      <c r="ASU11" s="30"/>
      <c r="ASV11" s="45">
        <f t="shared" si="162"/>
        <v>0</v>
      </c>
      <c r="ASX11" s="143"/>
      <c r="ASY11" s="27"/>
      <c r="ASZ11" s="25"/>
      <c r="ATA11" s="143"/>
      <c r="ATB11" s="30"/>
      <c r="ATC11" s="45">
        <f t="shared" si="163"/>
        <v>0</v>
      </c>
      <c r="ATE11" s="143"/>
      <c r="ATF11" s="27"/>
      <c r="ATG11" s="25"/>
      <c r="ATH11" s="143"/>
      <c r="ATI11" s="30"/>
      <c r="ATJ11" s="45">
        <f t="shared" si="164"/>
        <v>0</v>
      </c>
      <c r="ATL11" s="368"/>
      <c r="ATM11" s="27"/>
      <c r="ATN11" s="25"/>
      <c r="ATO11" s="53"/>
      <c r="ATP11" s="176"/>
      <c r="ATQ11" s="45">
        <f t="shared" si="165"/>
        <v>0</v>
      </c>
      <c r="ATS11" s="143"/>
      <c r="ATT11" s="50"/>
      <c r="ATU11" s="30"/>
      <c r="ATV11" s="143"/>
      <c r="ATW11" s="49"/>
      <c r="ATX11" s="45">
        <f t="shared" si="166"/>
        <v>0</v>
      </c>
      <c r="ATZ11" s="143"/>
      <c r="AUA11" s="315"/>
      <c r="AUB11" s="30"/>
      <c r="AUC11" s="133"/>
      <c r="AUD11" s="30"/>
      <c r="AUE11" s="45">
        <f t="shared" si="167"/>
        <v>0</v>
      </c>
      <c r="AUG11" s="143"/>
      <c r="AUH11" s="37"/>
      <c r="AUI11" s="30"/>
      <c r="AUJ11" s="143"/>
      <c r="AUK11" s="30"/>
      <c r="AUL11" s="45">
        <f t="shared" si="168"/>
        <v>0</v>
      </c>
      <c r="AUN11" s="575"/>
      <c r="AUO11" s="37"/>
      <c r="AUP11" s="30"/>
      <c r="AUQ11" s="53"/>
      <c r="AUR11" s="176"/>
      <c r="AUS11" s="45">
        <f t="shared" si="169"/>
        <v>2512.5</v>
      </c>
      <c r="AUU11" s="682"/>
      <c r="AUV11" s="584"/>
      <c r="AUW11" s="347"/>
      <c r="AUX11" s="53"/>
      <c r="AUY11" s="30"/>
      <c r="AUZ11" s="45">
        <f t="shared" si="170"/>
        <v>0</v>
      </c>
      <c r="AVB11" s="575"/>
      <c r="AVC11" s="27"/>
      <c r="AVD11" s="130"/>
      <c r="AVE11" s="124"/>
      <c r="AVF11" s="131"/>
      <c r="AVG11" s="45">
        <f t="shared" ref="AVG11:AVG44" si="193">AVG10+AVD11-AVF11</f>
        <v>0</v>
      </c>
      <c r="AVI11" s="143"/>
      <c r="AVJ11" s="27"/>
      <c r="AVK11" s="130"/>
      <c r="AVL11" s="143"/>
      <c r="AVM11" s="131"/>
      <c r="AVN11" s="45">
        <f t="shared" ref="AVN11:AVN44" si="194">AVN10+AVK11-AVM11</f>
        <v>0</v>
      </c>
      <c r="AVP11" s="143"/>
      <c r="AVQ11" s="27"/>
      <c r="AVR11" s="25"/>
      <c r="AVS11" s="143"/>
      <c r="AVT11" s="30"/>
      <c r="AVU11" s="45">
        <f t="shared" si="188"/>
        <v>0</v>
      </c>
      <c r="AVW11" s="143"/>
      <c r="AVX11" s="27"/>
      <c r="AVY11" s="25"/>
      <c r="AVZ11" s="143"/>
      <c r="AWA11" s="30"/>
      <c r="AWB11" s="45">
        <f t="shared" si="171"/>
        <v>0</v>
      </c>
      <c r="AWD11" s="8"/>
      <c r="AWE11" s="2"/>
      <c r="AWF11" s="17"/>
      <c r="AWG11" s="506"/>
      <c r="AWH11" s="30"/>
      <c r="AWI11" s="45">
        <f t="shared" si="172"/>
        <v>0</v>
      </c>
      <c r="AWK11" s="143"/>
      <c r="AWL11" s="27"/>
      <c r="AWM11" s="25"/>
      <c r="AWN11" s="143"/>
      <c r="AWO11" s="30"/>
      <c r="AWP11" s="45">
        <f t="shared" si="173"/>
        <v>0</v>
      </c>
      <c r="AWR11" s="143"/>
      <c r="AWS11" s="27"/>
      <c r="AWT11" s="25"/>
      <c r="AWU11" s="143"/>
      <c r="AWV11" s="30"/>
      <c r="AWW11" s="45">
        <f t="shared" si="174"/>
        <v>0</v>
      </c>
      <c r="AWY11" s="143"/>
      <c r="AWZ11" s="27"/>
      <c r="AXA11" s="25"/>
      <c r="AXB11" s="143"/>
      <c r="AXC11" s="30"/>
      <c r="AXD11" s="45">
        <f t="shared" si="175"/>
        <v>0</v>
      </c>
      <c r="AXF11" s="575"/>
      <c r="AXG11" s="27"/>
      <c r="AXH11" s="25"/>
      <c r="AXI11" s="143"/>
      <c r="AXJ11" s="30"/>
      <c r="AXK11" s="45">
        <f t="shared" si="176"/>
        <v>0</v>
      </c>
      <c r="AXM11" s="575"/>
      <c r="AXN11" s="27"/>
      <c r="AXO11" s="25"/>
      <c r="AXP11" s="143"/>
      <c r="AXQ11" s="30"/>
      <c r="AXR11" s="45">
        <f t="shared" si="177"/>
        <v>0</v>
      </c>
      <c r="AXT11" s="577"/>
      <c r="AXU11" s="2"/>
      <c r="AXV11" s="17"/>
      <c r="AXW11" s="575"/>
      <c r="AXX11" s="30"/>
      <c r="AXY11" s="45">
        <f t="shared" ref="AXY11:AXY44" si="195">AXY10+AXV11-AXX11</f>
        <v>0</v>
      </c>
      <c r="AYA11" s="143">
        <v>41324</v>
      </c>
      <c r="AYB11" s="27" t="s">
        <v>1226</v>
      </c>
      <c r="AYC11" s="25">
        <v>10623</v>
      </c>
      <c r="AYD11" s="143">
        <v>41324</v>
      </c>
      <c r="AYE11" s="30">
        <v>10623</v>
      </c>
      <c r="AYF11" s="45">
        <f t="shared" si="179"/>
        <v>0</v>
      </c>
      <c r="AYH11" s="575"/>
      <c r="AYI11" s="27"/>
      <c r="AYJ11" s="25"/>
      <c r="AYK11" s="670"/>
      <c r="AYL11" s="30"/>
      <c r="AYM11" s="45">
        <f t="shared" si="180"/>
        <v>0</v>
      </c>
      <c r="AYO11" s="143"/>
      <c r="AYP11" s="27"/>
      <c r="AYQ11" s="25"/>
      <c r="AYR11" s="143"/>
      <c r="AYS11" s="30"/>
      <c r="AYT11" s="45">
        <f t="shared" si="181"/>
        <v>0</v>
      </c>
      <c r="AYV11" s="143"/>
      <c r="AYW11" s="27"/>
      <c r="AYX11" s="25"/>
      <c r="AYY11" s="143"/>
      <c r="AYZ11" s="30"/>
      <c r="AZA11" s="45">
        <f t="shared" si="182"/>
        <v>0</v>
      </c>
      <c r="AZC11" s="143">
        <v>41328</v>
      </c>
      <c r="AZD11" s="27" t="s">
        <v>1325</v>
      </c>
      <c r="AZE11" s="25">
        <v>607</v>
      </c>
      <c r="AZF11" s="143">
        <v>41328</v>
      </c>
      <c r="AZG11" s="30">
        <v>607</v>
      </c>
      <c r="AZH11" s="45">
        <f t="shared" si="183"/>
        <v>0</v>
      </c>
      <c r="AZJ11" s="143"/>
      <c r="AZK11" s="27"/>
      <c r="AZL11" s="25"/>
      <c r="AZM11" s="143"/>
      <c r="AZN11" s="30"/>
      <c r="AZO11" s="45">
        <f t="shared" si="184"/>
        <v>0</v>
      </c>
    </row>
    <row r="12" spans="1:1368" s="40" customFormat="1">
      <c r="A12" s="2"/>
      <c r="B12" s="2"/>
      <c r="C12"/>
      <c r="D12" s="8"/>
      <c r="E12" s="30"/>
      <c r="F12" s="45">
        <f t="shared" si="8"/>
        <v>0</v>
      </c>
      <c r="H12" s="575">
        <v>41308</v>
      </c>
      <c r="I12" s="37" t="s">
        <v>929</v>
      </c>
      <c r="J12" s="44">
        <v>5018</v>
      </c>
      <c r="K12" s="575">
        <v>41308</v>
      </c>
      <c r="L12" s="30">
        <v>5018</v>
      </c>
      <c r="M12" s="45">
        <f t="shared" si="9"/>
        <v>0</v>
      </c>
      <c r="O12" s="143"/>
      <c r="P12" s="27"/>
      <c r="Q12" s="25"/>
      <c r="R12" s="143"/>
      <c r="S12" s="30"/>
      <c r="T12" s="45">
        <f t="shared" si="10"/>
        <v>10753.5</v>
      </c>
      <c r="V12" s="143"/>
      <c r="W12" s="27"/>
      <c r="X12" s="25"/>
      <c r="Y12" s="143"/>
      <c r="Z12" s="30"/>
      <c r="AA12" s="45">
        <f t="shared" si="11"/>
        <v>0</v>
      </c>
      <c r="AC12" s="143"/>
      <c r="AD12" s="27"/>
      <c r="AE12" s="25"/>
      <c r="AF12" s="143"/>
      <c r="AG12" s="30"/>
      <c r="AH12" s="45">
        <f t="shared" si="12"/>
        <v>0</v>
      </c>
      <c r="AJ12" s="143"/>
      <c r="AK12" s="27"/>
      <c r="AL12" s="25"/>
      <c r="AM12" s="143"/>
      <c r="AN12" s="30"/>
      <c r="AO12" s="45">
        <f t="shared" si="13"/>
        <v>0</v>
      </c>
      <c r="AQ12" s="143"/>
      <c r="AR12" s="27"/>
      <c r="AS12" s="25"/>
      <c r="AT12" s="143"/>
      <c r="AU12" s="30"/>
      <c r="AV12" s="45">
        <f t="shared" si="14"/>
        <v>0</v>
      </c>
      <c r="AX12" s="143"/>
      <c r="AY12" s="27"/>
      <c r="AZ12" s="25"/>
      <c r="BA12" s="143"/>
      <c r="BB12" s="30"/>
      <c r="BC12" s="45">
        <f t="shared" si="15"/>
        <v>0</v>
      </c>
      <c r="BE12" s="143">
        <v>41327</v>
      </c>
      <c r="BF12" s="27" t="s">
        <v>1252</v>
      </c>
      <c r="BG12" s="25">
        <v>4013</v>
      </c>
      <c r="BH12" s="133">
        <v>41327</v>
      </c>
      <c r="BI12" s="176">
        <v>4013</v>
      </c>
      <c r="BJ12" s="45">
        <f t="shared" si="16"/>
        <v>0</v>
      </c>
      <c r="BL12" s="143"/>
      <c r="BM12" s="27"/>
      <c r="BN12" s="25"/>
      <c r="BO12" s="143"/>
      <c r="BP12" s="30"/>
      <c r="BQ12" s="45">
        <f t="shared" si="17"/>
        <v>0</v>
      </c>
      <c r="BS12" s="143"/>
      <c r="BT12" s="369"/>
      <c r="BU12" s="27"/>
      <c r="BV12" s="25"/>
      <c r="BW12" s="143"/>
      <c r="BX12" s="30"/>
      <c r="BY12" s="45">
        <f t="shared" si="18"/>
        <v>0</v>
      </c>
      <c r="CA12" s="577">
        <v>40738</v>
      </c>
      <c r="CB12" s="559" t="s">
        <v>718</v>
      </c>
      <c r="CC12" s="560"/>
      <c r="CD12" s="489"/>
      <c r="CE12" s="353"/>
      <c r="CF12" s="45">
        <f t="shared" si="19"/>
        <v>284482.56</v>
      </c>
      <c r="CH12" s="8"/>
      <c r="CI12" s="2"/>
      <c r="CJ12" s="17"/>
      <c r="CK12" s="367"/>
      <c r="CL12" s="30"/>
      <c r="CM12" s="45">
        <f t="shared" si="20"/>
        <v>0</v>
      </c>
      <c r="CO12" s="368"/>
      <c r="CP12" s="27"/>
      <c r="CQ12" s="44"/>
      <c r="CR12" s="540"/>
      <c r="CS12" s="44"/>
      <c r="CT12" s="45">
        <f t="shared" si="185"/>
        <v>0</v>
      </c>
      <c r="CV12" s="143"/>
      <c r="CW12" s="27"/>
      <c r="CX12" s="25"/>
      <c r="CY12" s="124"/>
      <c r="CZ12" s="30"/>
      <c r="DA12" s="45">
        <f t="shared" si="21"/>
        <v>0</v>
      </c>
      <c r="DC12" s="53"/>
      <c r="DD12" s="369"/>
      <c r="DE12" s="27"/>
      <c r="DF12" s="25"/>
      <c r="DG12" s="143"/>
      <c r="DH12" s="30"/>
      <c r="DI12" s="45">
        <f t="shared" si="22"/>
        <v>0</v>
      </c>
      <c r="DK12" s="575"/>
      <c r="DL12" s="27"/>
      <c r="DM12" s="25"/>
      <c r="DN12" s="368"/>
      <c r="DO12" s="30"/>
      <c r="DP12" s="45">
        <f t="shared" si="23"/>
        <v>0</v>
      </c>
      <c r="DR12" s="27"/>
      <c r="DS12" s="27"/>
      <c r="DT12" s="25"/>
      <c r="DU12" s="124"/>
      <c r="DV12" s="30"/>
      <c r="DW12" s="45">
        <f t="shared" si="24"/>
        <v>0</v>
      </c>
      <c r="DY12" s="143">
        <v>41320</v>
      </c>
      <c r="DZ12" s="830" t="s">
        <v>1127</v>
      </c>
      <c r="EA12" s="25">
        <v>302.5</v>
      </c>
      <c r="EB12" s="143">
        <v>41320</v>
      </c>
      <c r="EC12" s="30">
        <v>302.5</v>
      </c>
      <c r="ED12" s="45">
        <f t="shared" si="25"/>
        <v>0</v>
      </c>
      <c r="EF12" s="143"/>
      <c r="EG12" s="27"/>
      <c r="EH12" s="25"/>
      <c r="EI12" s="143"/>
      <c r="EJ12" s="30"/>
      <c r="EK12" s="45">
        <f t="shared" si="26"/>
        <v>0</v>
      </c>
      <c r="EM12" s="366"/>
      <c r="EN12" s="2"/>
      <c r="EO12" s="17"/>
      <c r="EP12" s="369"/>
      <c r="EQ12" s="30"/>
      <c r="ER12" s="45">
        <f t="shared" si="27"/>
        <v>0</v>
      </c>
      <c r="ET12" s="568"/>
      <c r="EU12" s="27"/>
      <c r="EV12" s="94"/>
      <c r="EW12" s="54"/>
      <c r="EX12" s="58"/>
      <c r="EY12" s="45">
        <f t="shared" si="28"/>
        <v>0</v>
      </c>
      <c r="FA12" s="443"/>
      <c r="FB12" s="27"/>
      <c r="FC12" s="25"/>
      <c r="FD12" s="143"/>
      <c r="FE12" s="30"/>
      <c r="FF12" s="45">
        <f t="shared" si="29"/>
        <v>0</v>
      </c>
      <c r="FH12" s="443"/>
      <c r="FI12" s="27"/>
      <c r="FJ12" s="25"/>
      <c r="FK12" s="143"/>
      <c r="FL12" s="30"/>
      <c r="FM12" s="45">
        <f t="shared" si="30"/>
        <v>0</v>
      </c>
      <c r="FO12" s="576">
        <v>39691</v>
      </c>
      <c r="FP12" s="27">
        <v>999</v>
      </c>
      <c r="FQ12" s="25">
        <v>25297</v>
      </c>
      <c r="FR12" s="124">
        <v>39727</v>
      </c>
      <c r="FS12" s="30">
        <v>25297</v>
      </c>
      <c r="FT12" s="45">
        <f t="shared" si="31"/>
        <v>29768</v>
      </c>
      <c r="FV12" s="143"/>
      <c r="FW12" s="27"/>
      <c r="FX12" s="25"/>
      <c r="FY12" s="332"/>
      <c r="FZ12" s="30"/>
      <c r="GA12" s="45">
        <f t="shared" si="32"/>
        <v>0</v>
      </c>
      <c r="GC12" s="139"/>
      <c r="GD12" s="315"/>
      <c r="GE12" s="30"/>
      <c r="GF12" s="139"/>
      <c r="GG12" s="30"/>
      <c r="GH12" s="45">
        <f t="shared" si="33"/>
        <v>0</v>
      </c>
      <c r="GJ12" s="143"/>
      <c r="GK12" s="315"/>
      <c r="GL12" s="30"/>
      <c r="GM12" s="143"/>
      <c r="GN12" s="30"/>
      <c r="GO12" s="45">
        <f t="shared" si="34"/>
        <v>0</v>
      </c>
      <c r="GQ12" s="143"/>
      <c r="GR12" s="315"/>
      <c r="GS12" s="30"/>
      <c r="GT12" s="143"/>
      <c r="GU12" s="30"/>
      <c r="GV12" s="45">
        <f t="shared" si="35"/>
        <v>0</v>
      </c>
      <c r="GX12" s="143"/>
      <c r="GY12" s="315"/>
      <c r="GZ12" s="30"/>
      <c r="HA12" s="143"/>
      <c r="HB12" s="30"/>
      <c r="HC12" s="45">
        <f t="shared" si="36"/>
        <v>0</v>
      </c>
      <c r="HE12" s="143"/>
      <c r="HF12" s="27"/>
      <c r="HG12" s="25"/>
      <c r="HH12" s="133"/>
      <c r="HI12" s="30"/>
      <c r="HJ12" s="115">
        <f t="shared" si="37"/>
        <v>13433</v>
      </c>
      <c r="HL12" s="143"/>
      <c r="HM12" s="27"/>
      <c r="HN12" s="25"/>
      <c r="HO12" s="143"/>
      <c r="HP12" s="30"/>
      <c r="HQ12" s="115">
        <f t="shared" si="38"/>
        <v>0</v>
      </c>
      <c r="HS12" s="668"/>
      <c r="HT12" s="175"/>
      <c r="HU12" s="356"/>
      <c r="HV12" s="74"/>
      <c r="HW12" s="86"/>
      <c r="HX12" s="115">
        <f t="shared" si="39"/>
        <v>476</v>
      </c>
      <c r="HZ12" s="8"/>
      <c r="IA12" s="2"/>
      <c r="IB12" s="17"/>
      <c r="IC12" s="504"/>
      <c r="ID12" s="30"/>
      <c r="IE12" s="45">
        <f t="shared" si="40"/>
        <v>0</v>
      </c>
      <c r="IG12" s="143"/>
      <c r="IH12" s="27"/>
      <c r="II12" s="25"/>
      <c r="IJ12" s="124"/>
      <c r="IK12" s="30"/>
      <c r="IL12" s="45">
        <f t="shared" si="41"/>
        <v>0</v>
      </c>
      <c r="IN12" s="8"/>
      <c r="IO12" s="145"/>
      <c r="IP12" s="17"/>
      <c r="IQ12" s="143"/>
      <c r="IR12" s="30"/>
      <c r="IS12" s="45">
        <f t="shared" si="42"/>
        <v>0</v>
      </c>
      <c r="IU12" s="143"/>
      <c r="IV12" s="143"/>
      <c r="IW12" s="25"/>
      <c r="IX12" s="143"/>
      <c r="IY12" s="30"/>
      <c r="IZ12" s="45">
        <f t="shared" si="43"/>
        <v>0</v>
      </c>
      <c r="JB12" s="143"/>
      <c r="JC12" s="27"/>
      <c r="JD12" s="25"/>
      <c r="JE12" s="143"/>
      <c r="JF12" s="30"/>
      <c r="JG12" s="45">
        <f>JG11+JD12-JF12</f>
        <v>0</v>
      </c>
      <c r="JI12" s="143"/>
      <c r="JJ12" s="27"/>
      <c r="JK12" s="25"/>
      <c r="JL12" s="143"/>
      <c r="JM12" s="30"/>
      <c r="JN12" s="45">
        <f t="shared" si="44"/>
        <v>0</v>
      </c>
      <c r="JP12" s="143"/>
      <c r="JQ12" s="27"/>
      <c r="JR12" s="25"/>
      <c r="JS12" s="504"/>
      <c r="JT12" s="30"/>
      <c r="JU12" s="45">
        <f t="shared" si="45"/>
        <v>0</v>
      </c>
      <c r="JW12" s="807"/>
      <c r="JX12" s="793"/>
      <c r="JY12" s="794"/>
      <c r="JZ12" s="831"/>
      <c r="KA12" s="814"/>
      <c r="KB12" s="811">
        <f t="shared" si="46"/>
        <v>0</v>
      </c>
      <c r="KC12" s="797"/>
      <c r="KD12" s="807"/>
      <c r="KE12" s="793"/>
      <c r="KF12" s="794"/>
      <c r="KG12" s="831"/>
      <c r="KH12" s="814"/>
      <c r="KI12" s="811">
        <f t="shared" si="47"/>
        <v>0</v>
      </c>
      <c r="KJ12" s="797"/>
      <c r="KK12" s="8"/>
      <c r="KL12" s="2"/>
      <c r="KM12" s="17"/>
      <c r="KN12" s="369"/>
      <c r="KO12" s="18"/>
      <c r="KP12" s="45">
        <f t="shared" si="48"/>
        <v>0</v>
      </c>
      <c r="KR12" s="8"/>
      <c r="KS12" s="2"/>
      <c r="KT12" s="17"/>
      <c r="KU12" s="504"/>
      <c r="KV12" s="18"/>
      <c r="KW12" s="45">
        <f t="shared" si="49"/>
        <v>0</v>
      </c>
      <c r="KY12" s="34"/>
      <c r="KZ12" s="2"/>
      <c r="LA12" s="17"/>
      <c r="LB12" s="143"/>
      <c r="LC12" s="18"/>
      <c r="LD12" s="45">
        <f t="shared" si="50"/>
        <v>0</v>
      </c>
      <c r="LF12" s="577"/>
      <c r="LG12" s="2"/>
      <c r="LH12" s="17"/>
      <c r="LI12" s="124"/>
      <c r="LJ12" s="30"/>
      <c r="LK12" s="45">
        <f t="shared" si="0"/>
        <v>0</v>
      </c>
      <c r="LM12" s="575"/>
      <c r="LN12" s="27"/>
      <c r="LO12" s="352"/>
      <c r="LP12" s="613"/>
      <c r="LQ12" s="352"/>
      <c r="LR12" s="45">
        <f t="shared" si="51"/>
        <v>0</v>
      </c>
      <c r="LT12" s="575"/>
      <c r="LU12" s="27"/>
      <c r="LV12" s="25"/>
      <c r="LW12" s="143"/>
      <c r="LX12" s="30"/>
      <c r="LY12" s="45">
        <f t="shared" si="52"/>
        <v>0</v>
      </c>
      <c r="MA12" s="670"/>
      <c r="MB12" s="27"/>
      <c r="MC12" s="350"/>
      <c r="MD12" s="143"/>
      <c r="ME12" s="30"/>
      <c r="MF12" s="45">
        <f t="shared" si="53"/>
        <v>0</v>
      </c>
      <c r="MH12" s="54"/>
      <c r="MI12" s="27"/>
      <c r="MJ12" s="30"/>
      <c r="MK12" s="53"/>
      <c r="ML12" s="30"/>
      <c r="MM12" s="45">
        <f t="shared" si="54"/>
        <v>0</v>
      </c>
      <c r="MQ12" s="347"/>
      <c r="MR12" s="143"/>
      <c r="MS12" s="30"/>
      <c r="MT12" s="45">
        <f>MT11+MQ12-MS12</f>
        <v>20586.5</v>
      </c>
      <c r="MV12" s="143"/>
      <c r="MW12" s="37"/>
      <c r="MX12" s="347"/>
      <c r="MY12" s="143"/>
      <c r="MZ12" s="30"/>
      <c r="NA12" s="45">
        <f t="shared" si="55"/>
        <v>0</v>
      </c>
      <c r="NC12" s="8"/>
      <c r="ND12" s="37"/>
      <c r="NE12" s="347"/>
      <c r="NF12" s="143"/>
      <c r="NG12" s="30"/>
      <c r="NH12" s="45">
        <f t="shared" si="56"/>
        <v>0</v>
      </c>
      <c r="NJ12" s="575"/>
      <c r="NK12" s="315"/>
      <c r="NL12" s="44"/>
      <c r="NM12" s="575"/>
      <c r="NN12" s="30"/>
      <c r="NO12" s="45">
        <f t="shared" si="57"/>
        <v>0</v>
      </c>
      <c r="NQ12" s="124"/>
      <c r="NR12" s="27"/>
      <c r="NS12" s="25"/>
      <c r="NT12" s="124"/>
      <c r="NU12" s="30"/>
      <c r="NV12" s="45">
        <f t="shared" si="58"/>
        <v>0</v>
      </c>
      <c r="NX12" s="143"/>
      <c r="NY12" s="27"/>
      <c r="NZ12" s="25"/>
      <c r="OA12" s="143"/>
      <c r="OB12" s="30"/>
      <c r="OC12" s="45">
        <f t="shared" si="59"/>
        <v>0</v>
      </c>
      <c r="OE12" s="143"/>
      <c r="OF12" s="27"/>
      <c r="OG12" s="25"/>
      <c r="OH12" s="143"/>
      <c r="OI12" s="30"/>
      <c r="OJ12" s="45">
        <f t="shared" si="60"/>
        <v>0</v>
      </c>
      <c r="OL12" s="143"/>
      <c r="OM12" s="27"/>
      <c r="ON12" s="25"/>
      <c r="OO12" s="143"/>
      <c r="OP12" s="30"/>
      <c r="OQ12" s="45">
        <f t="shared" si="61"/>
        <v>0</v>
      </c>
      <c r="OS12" s="143"/>
      <c r="OT12" s="27"/>
      <c r="OU12" s="25"/>
      <c r="OV12" s="143"/>
      <c r="OW12" s="30"/>
      <c r="OX12" s="45">
        <f t="shared" si="62"/>
        <v>0</v>
      </c>
      <c r="OZ12" s="143"/>
      <c r="PA12" s="27"/>
      <c r="PB12" s="25"/>
      <c r="PC12" s="143"/>
      <c r="PD12" s="30"/>
      <c r="PE12" s="45">
        <f t="shared" si="63"/>
        <v>0</v>
      </c>
      <c r="PG12" s="143">
        <v>41312</v>
      </c>
      <c r="PH12" s="27" t="s">
        <v>964</v>
      </c>
      <c r="PI12" s="25">
        <v>3768</v>
      </c>
      <c r="PJ12" s="53">
        <v>41312</v>
      </c>
      <c r="PK12" s="30">
        <v>3768</v>
      </c>
      <c r="PL12" s="45">
        <f t="shared" si="64"/>
        <v>0</v>
      </c>
      <c r="PN12" s="124"/>
      <c r="PO12" s="27"/>
      <c r="PP12" s="25"/>
      <c r="PQ12" s="124"/>
      <c r="PR12" s="30"/>
      <c r="PS12" s="45">
        <f t="shared" si="65"/>
        <v>0</v>
      </c>
      <c r="PU12" s="143"/>
      <c r="PV12" s="266"/>
      <c r="PW12" s="25"/>
      <c r="PX12" s="124"/>
      <c r="PY12" s="30"/>
      <c r="PZ12" s="45">
        <f t="shared" si="66"/>
        <v>0</v>
      </c>
      <c r="QB12" s="575"/>
      <c r="QC12" s="444"/>
      <c r="QD12" s="27"/>
      <c r="QE12" s="25"/>
      <c r="QF12" s="124"/>
      <c r="QG12" s="30"/>
      <c r="QH12" s="45">
        <f t="shared" si="67"/>
        <v>0</v>
      </c>
      <c r="QJ12" s="549"/>
      <c r="QK12" s="2"/>
      <c r="QL12" s="337"/>
      <c r="QM12" s="549">
        <v>40829</v>
      </c>
      <c r="QN12" s="58">
        <v>2200</v>
      </c>
      <c r="QO12" s="45">
        <f t="shared" si="68"/>
        <v>5816</v>
      </c>
      <c r="QQ12" s="469"/>
      <c r="QR12" s="43"/>
      <c r="QS12" s="337"/>
      <c r="QT12" s="8"/>
      <c r="QU12" s="58"/>
      <c r="QV12" s="45">
        <f t="shared" si="69"/>
        <v>0</v>
      </c>
      <c r="QX12" s="53">
        <v>41330</v>
      </c>
      <c r="QY12" s="27" t="s">
        <v>1351</v>
      </c>
      <c r="QZ12" s="44">
        <v>8651.5</v>
      </c>
      <c r="RA12" s="143">
        <v>41330</v>
      </c>
      <c r="RB12" s="176">
        <v>8651.5</v>
      </c>
      <c r="RC12" s="45">
        <f t="shared" si="70"/>
        <v>0</v>
      </c>
      <c r="RE12" s="53"/>
      <c r="RF12" s="27"/>
      <c r="RG12" s="44"/>
      <c r="RH12" s="143"/>
      <c r="RI12" s="176"/>
      <c r="RJ12" s="45">
        <f t="shared" si="71"/>
        <v>0</v>
      </c>
      <c r="RL12" s="143"/>
      <c r="RM12" s="315"/>
      <c r="RN12" s="44"/>
      <c r="RO12" s="116"/>
      <c r="RP12" s="30"/>
      <c r="RQ12" s="45">
        <f t="shared" si="72"/>
        <v>0</v>
      </c>
      <c r="RS12" s="27"/>
      <c r="RT12" s="27"/>
      <c r="RU12" s="25"/>
      <c r="RV12" s="124"/>
      <c r="RW12" s="30"/>
      <c r="RX12" s="45">
        <f t="shared" si="189"/>
        <v>23250</v>
      </c>
      <c r="RZ12" s="143"/>
      <c r="SA12" s="27"/>
      <c r="SB12" s="350"/>
      <c r="SC12" s="143"/>
      <c r="SD12" s="30"/>
      <c r="SE12" s="45">
        <f t="shared" si="190"/>
        <v>0</v>
      </c>
      <c r="SG12" s="575"/>
      <c r="SH12" s="27"/>
      <c r="SI12" s="350"/>
      <c r="SJ12" s="143"/>
      <c r="SK12" s="30"/>
      <c r="SL12" s="45">
        <f t="shared" si="73"/>
        <v>0</v>
      </c>
      <c r="SN12" s="143"/>
      <c r="SO12" s="27"/>
      <c r="SP12" s="350"/>
      <c r="SQ12" s="143"/>
      <c r="SR12" s="30"/>
      <c r="SS12" s="45">
        <f t="shared" si="191"/>
        <v>0</v>
      </c>
      <c r="SU12" s="576"/>
      <c r="SV12" s="27"/>
      <c r="SW12" s="25"/>
      <c r="SX12" s="53"/>
      <c r="SY12" s="30"/>
      <c r="SZ12" s="45">
        <f t="shared" si="75"/>
        <v>10127.5</v>
      </c>
      <c r="TB12" s="143"/>
      <c r="TC12" s="27"/>
      <c r="TD12" s="25"/>
      <c r="TE12" s="143"/>
      <c r="TF12" s="30"/>
      <c r="TG12" s="45">
        <f t="shared" si="76"/>
        <v>20668.5</v>
      </c>
      <c r="TI12" s="116"/>
      <c r="TJ12" s="27"/>
      <c r="TK12" s="25"/>
      <c r="TL12" s="143"/>
      <c r="TM12" s="346"/>
      <c r="TN12" s="45">
        <f t="shared" si="77"/>
        <v>0</v>
      </c>
      <c r="TP12" s="575"/>
      <c r="TQ12" s="27"/>
      <c r="TR12" s="25"/>
      <c r="TS12" s="143"/>
      <c r="TT12" s="346"/>
      <c r="TU12" s="45">
        <f t="shared" si="78"/>
        <v>0</v>
      </c>
      <c r="TW12" s="575"/>
      <c r="TX12" s="27"/>
      <c r="TY12" s="25"/>
      <c r="TZ12" s="143"/>
      <c r="UA12" s="30"/>
      <c r="UB12" s="45">
        <f t="shared" si="79"/>
        <v>0</v>
      </c>
      <c r="UD12" s="575"/>
      <c r="UE12" s="27"/>
      <c r="UF12" s="25"/>
      <c r="UG12" s="143"/>
      <c r="UH12" s="30"/>
      <c r="UI12" s="45">
        <f t="shared" si="80"/>
        <v>0</v>
      </c>
      <c r="UK12" s="575"/>
      <c r="UL12" s="27"/>
      <c r="UM12" s="25"/>
      <c r="UN12" s="143"/>
      <c r="UO12" s="30"/>
      <c r="UP12" s="45">
        <f t="shared" si="81"/>
        <v>0</v>
      </c>
      <c r="UR12" s="549">
        <v>41325</v>
      </c>
      <c r="US12" s="2" t="s">
        <v>1231</v>
      </c>
      <c r="UT12" s="17">
        <v>2097</v>
      </c>
      <c r="UU12" s="54">
        <v>41325</v>
      </c>
      <c r="UV12" s="176">
        <v>2097</v>
      </c>
      <c r="UW12" s="45">
        <f t="shared" si="82"/>
        <v>0</v>
      </c>
      <c r="UY12" s="655"/>
      <c r="UZ12" s="2"/>
      <c r="VA12" s="17"/>
      <c r="VB12" s="8">
        <v>40581</v>
      </c>
      <c r="VC12" s="18">
        <v>1000</v>
      </c>
      <c r="VD12" s="45">
        <f t="shared" si="83"/>
        <v>19813</v>
      </c>
      <c r="VF12" s="143"/>
      <c r="VG12" s="27"/>
      <c r="VH12" s="25"/>
      <c r="VI12" s="504"/>
      <c r="VJ12" s="30"/>
      <c r="VK12" s="45">
        <f t="shared" si="84"/>
        <v>0</v>
      </c>
      <c r="VM12" s="143">
        <v>41329</v>
      </c>
      <c r="VN12" s="27" t="s">
        <v>1344</v>
      </c>
      <c r="VO12" s="121">
        <v>19626</v>
      </c>
      <c r="VP12" s="852">
        <v>41329</v>
      </c>
      <c r="VQ12" s="30">
        <v>19626</v>
      </c>
      <c r="VR12" s="45">
        <f t="shared" si="85"/>
        <v>0</v>
      </c>
      <c r="VT12" s="575"/>
      <c r="VU12" s="27"/>
      <c r="VV12" s="25"/>
      <c r="VW12" s="143"/>
      <c r="VX12" s="30"/>
      <c r="VY12" s="45">
        <f t="shared" ref="VY12:VY44" si="196">VY11+VV12-VX12</f>
        <v>274.5</v>
      </c>
      <c r="WA12" s="143"/>
      <c r="WB12" s="27"/>
      <c r="WC12" s="25"/>
      <c r="WD12" s="143"/>
      <c r="WE12" s="30"/>
      <c r="WF12" s="45">
        <f t="shared" si="87"/>
        <v>0</v>
      </c>
      <c r="WH12" s="143"/>
      <c r="WI12" s="27"/>
      <c r="WJ12" s="25"/>
      <c r="WK12" s="143"/>
      <c r="WL12" s="30"/>
      <c r="WM12" s="45">
        <f t="shared" si="88"/>
        <v>0</v>
      </c>
      <c r="WO12" s="143"/>
      <c r="WP12" s="27"/>
      <c r="WQ12" s="25"/>
      <c r="WR12" s="143"/>
      <c r="WS12" s="30"/>
      <c r="WT12" s="45">
        <f t="shared" si="89"/>
        <v>0</v>
      </c>
      <c r="WV12" s="143"/>
      <c r="WW12" s="27"/>
      <c r="WX12" s="25"/>
      <c r="WY12" s="53"/>
      <c r="WZ12" s="30"/>
      <c r="XA12" s="45">
        <f t="shared" si="90"/>
        <v>0</v>
      </c>
      <c r="XC12" s="575"/>
      <c r="XD12" s="27"/>
      <c r="XE12" s="25"/>
      <c r="XF12" s="143"/>
      <c r="XG12" s="30"/>
      <c r="XH12" s="45">
        <f t="shared" si="91"/>
        <v>0</v>
      </c>
      <c r="XJ12" s="143"/>
      <c r="XK12" s="27"/>
      <c r="XL12" s="25"/>
      <c r="XM12" s="53"/>
      <c r="XN12" s="30"/>
      <c r="XO12" s="45">
        <f t="shared" si="92"/>
        <v>0</v>
      </c>
      <c r="XQ12" s="8"/>
      <c r="XR12" s="2"/>
      <c r="XS12" s="17"/>
      <c r="XT12" s="53"/>
      <c r="XU12" s="30"/>
      <c r="XV12" s="45">
        <f t="shared" si="93"/>
        <v>0</v>
      </c>
      <c r="XX12" s="8"/>
      <c r="XY12" s="2"/>
      <c r="XZ12" s="17"/>
      <c r="YA12" s="143"/>
      <c r="YB12" s="30"/>
      <c r="YC12" s="45">
        <f t="shared" si="94"/>
        <v>0</v>
      </c>
      <c r="YE12" s="143"/>
      <c r="YF12" s="27"/>
      <c r="YG12" s="25"/>
      <c r="YH12" s="143"/>
      <c r="YI12" s="30"/>
      <c r="YJ12" s="45">
        <f t="shared" si="95"/>
        <v>0</v>
      </c>
      <c r="YL12" s="143"/>
      <c r="YM12" s="27"/>
      <c r="YN12" s="121"/>
      <c r="YO12" s="423"/>
      <c r="YP12" s="30"/>
      <c r="YQ12" s="45">
        <f t="shared" si="96"/>
        <v>0</v>
      </c>
      <c r="YS12" s="41">
        <v>41310</v>
      </c>
      <c r="YT12" s="37" t="s">
        <v>951</v>
      </c>
      <c r="YU12" s="30">
        <v>2516</v>
      </c>
      <c r="YV12" s="124">
        <v>41310</v>
      </c>
      <c r="YW12" s="30">
        <v>2516</v>
      </c>
      <c r="YX12" s="45">
        <f t="shared" si="97"/>
        <v>0</v>
      </c>
      <c r="YZ12" s="143"/>
      <c r="ZA12" s="27"/>
      <c r="ZB12" s="25"/>
      <c r="ZC12" s="124"/>
      <c r="ZD12" s="30"/>
      <c r="ZE12" s="45">
        <f t="shared" si="98"/>
        <v>0</v>
      </c>
      <c r="ZG12" s="143"/>
      <c r="ZH12" s="266"/>
      <c r="ZI12" s="25"/>
      <c r="ZJ12" s="143"/>
      <c r="ZK12" s="30"/>
      <c r="ZL12" s="45">
        <f t="shared" si="99"/>
        <v>11212</v>
      </c>
      <c r="ZN12" s="143"/>
      <c r="ZO12" s="27"/>
      <c r="ZP12" s="25"/>
      <c r="ZQ12" s="143"/>
      <c r="ZR12" s="30"/>
      <c r="ZS12" s="45">
        <f t="shared" si="100"/>
        <v>0</v>
      </c>
      <c r="ZU12" s="143"/>
      <c r="ZV12" s="266"/>
      <c r="ZW12" s="25"/>
      <c r="ZX12" s="143"/>
      <c r="ZY12" s="30"/>
      <c r="ZZ12" s="45">
        <f t="shared" si="101"/>
        <v>0</v>
      </c>
      <c r="AAB12" s="143">
        <v>41317</v>
      </c>
      <c r="AAC12" s="830" t="s">
        <v>1090</v>
      </c>
      <c r="AAD12" s="25">
        <v>1780</v>
      </c>
      <c r="AAE12" s="143">
        <v>41317</v>
      </c>
      <c r="AAF12" s="30">
        <v>1780</v>
      </c>
      <c r="AAG12" s="45">
        <f t="shared" si="102"/>
        <v>0</v>
      </c>
      <c r="AAI12" s="576"/>
      <c r="AAJ12" s="27"/>
      <c r="AAK12" s="25"/>
      <c r="AAL12" s="143"/>
      <c r="AAM12" s="30"/>
      <c r="AAN12" s="45">
        <f t="shared" si="103"/>
        <v>0</v>
      </c>
      <c r="AAP12" s="576">
        <v>41315</v>
      </c>
      <c r="AAQ12" s="830" t="s">
        <v>1069</v>
      </c>
      <c r="AAR12" s="25">
        <v>330</v>
      </c>
      <c r="AAS12" s="368">
        <v>41318</v>
      </c>
      <c r="AAT12" s="30">
        <v>330</v>
      </c>
      <c r="AAU12" s="45">
        <f t="shared" si="104"/>
        <v>0</v>
      </c>
      <c r="AAW12" s="143">
        <v>41321</v>
      </c>
      <c r="AAX12" s="830" t="s">
        <v>1143</v>
      </c>
      <c r="AAY12" s="25">
        <v>7889</v>
      </c>
      <c r="AAZ12" s="53">
        <v>41321</v>
      </c>
      <c r="ABA12" s="30">
        <v>7889</v>
      </c>
      <c r="ABB12" s="45">
        <f t="shared" si="105"/>
        <v>0</v>
      </c>
      <c r="ABD12" s="8"/>
      <c r="ABE12" s="2"/>
      <c r="ABF12" s="17"/>
      <c r="ABG12" s="504"/>
      <c r="ABH12" s="30"/>
      <c r="ABI12" s="45">
        <f t="shared" si="106"/>
        <v>0</v>
      </c>
      <c r="ABK12" s="124"/>
      <c r="ABL12" s="27"/>
      <c r="ABM12" s="25"/>
      <c r="ABN12" s="124"/>
      <c r="ABO12" s="30"/>
      <c r="ABP12" s="45">
        <f t="shared" si="107"/>
        <v>0</v>
      </c>
      <c r="ABR12" s="368">
        <v>41321</v>
      </c>
      <c r="ABS12" s="830" t="s">
        <v>1142</v>
      </c>
      <c r="ABT12" s="25">
        <v>2497</v>
      </c>
      <c r="ABU12" s="840">
        <v>41322</v>
      </c>
      <c r="ABV12" s="841">
        <v>2497</v>
      </c>
      <c r="ABW12" s="45">
        <f t="shared" si="108"/>
        <v>0</v>
      </c>
      <c r="ABY12" s="368">
        <v>41316</v>
      </c>
      <c r="ABZ12" s="830" t="s">
        <v>1073</v>
      </c>
      <c r="ACA12" s="25">
        <v>1899</v>
      </c>
      <c r="ACB12" s="368">
        <v>41316</v>
      </c>
      <c r="ACC12" s="30">
        <v>1899</v>
      </c>
      <c r="ACD12" s="45">
        <f t="shared" si="109"/>
        <v>0</v>
      </c>
      <c r="ACF12" s="143"/>
      <c r="ACG12" s="27"/>
      <c r="ACH12" s="25"/>
      <c r="ACI12" s="143"/>
      <c r="ACJ12" s="30"/>
      <c r="ACK12" s="45">
        <f t="shared" si="1"/>
        <v>0</v>
      </c>
      <c r="ACM12" s="575"/>
      <c r="ACN12" s="27"/>
      <c r="ACO12" s="25"/>
      <c r="ACP12" s="575"/>
      <c r="ACQ12" s="30"/>
      <c r="ACR12" s="45">
        <f t="shared" si="110"/>
        <v>0</v>
      </c>
      <c r="ACT12" s="576">
        <v>41317</v>
      </c>
      <c r="ACU12" s="830" t="s">
        <v>1088</v>
      </c>
      <c r="ACV12" s="25">
        <v>1987.5</v>
      </c>
      <c r="ACW12" s="368">
        <v>41317</v>
      </c>
      <c r="ACX12" s="30">
        <v>1987.5</v>
      </c>
      <c r="ACY12" s="45">
        <f t="shared" si="111"/>
        <v>0</v>
      </c>
      <c r="ADA12" s="143"/>
      <c r="ADB12" s="37"/>
      <c r="ADC12" s="44"/>
      <c r="ADD12" s="54"/>
      <c r="ADE12" s="58"/>
      <c r="ADF12" s="45">
        <f t="shared" si="112"/>
        <v>0</v>
      </c>
      <c r="ADH12" s="368">
        <v>41321</v>
      </c>
      <c r="ADI12" s="830" t="s">
        <v>1136</v>
      </c>
      <c r="ADJ12" s="25">
        <v>68135</v>
      </c>
      <c r="ADK12" s="670">
        <v>41321</v>
      </c>
      <c r="ADL12" s="58">
        <v>68135</v>
      </c>
      <c r="ADM12" s="45">
        <f t="shared" si="113"/>
        <v>0</v>
      </c>
      <c r="ADO12" s="577"/>
      <c r="ADP12" s="39"/>
      <c r="ADQ12" s="18"/>
      <c r="ADR12" s="8"/>
      <c r="ADS12" s="18"/>
      <c r="ADT12" s="45"/>
      <c r="ADV12" s="143"/>
      <c r="ADW12" s="315"/>
      <c r="ADX12" s="30"/>
      <c r="ADY12" s="143"/>
      <c r="ADZ12" s="30"/>
      <c r="AEA12" s="45">
        <f t="shared" si="192"/>
        <v>0</v>
      </c>
      <c r="AEC12" s="575"/>
      <c r="AED12" s="363"/>
      <c r="AEE12" s="30"/>
      <c r="AEF12" s="575"/>
      <c r="AEG12" s="30"/>
      <c r="AEH12" s="45">
        <f t="shared" si="115"/>
        <v>0</v>
      </c>
      <c r="AEJ12" s="124"/>
      <c r="AEK12" s="141"/>
      <c r="AEL12" s="94"/>
      <c r="AEM12" s="124"/>
      <c r="AEN12" s="30"/>
      <c r="AEO12" s="45">
        <f t="shared" si="116"/>
        <v>0</v>
      </c>
      <c r="AEQ12" s="34"/>
      <c r="AER12" s="2"/>
      <c r="AES12" s="17"/>
      <c r="AET12" s="8"/>
      <c r="AEU12" s="18"/>
      <c r="AEV12" s="45">
        <f t="shared" si="117"/>
        <v>6523</v>
      </c>
      <c r="AEX12" s="549"/>
      <c r="AEY12" s="2"/>
      <c r="AEZ12" s="17"/>
      <c r="AFA12" s="8"/>
      <c r="AFB12" s="18"/>
      <c r="AFC12" s="45">
        <f t="shared" si="118"/>
        <v>0</v>
      </c>
      <c r="AFE12" s="549"/>
      <c r="AFF12" s="2"/>
      <c r="AFG12" s="17"/>
      <c r="AFH12" s="8"/>
      <c r="AFI12" s="18"/>
      <c r="AFJ12" s="45">
        <f t="shared" si="119"/>
        <v>0</v>
      </c>
      <c r="AFL12" s="8"/>
      <c r="AFM12" s="2"/>
      <c r="AFN12" s="17"/>
      <c r="AFO12" s="8"/>
      <c r="AFP12" s="18"/>
      <c r="AFQ12" s="45">
        <f t="shared" si="120"/>
        <v>0</v>
      </c>
      <c r="AFS12" s="8"/>
      <c r="AFT12" s="2"/>
      <c r="AFU12" s="17"/>
      <c r="AFV12" s="8"/>
      <c r="AFW12" s="18"/>
      <c r="AFX12" s="45">
        <f t="shared" si="121"/>
        <v>0</v>
      </c>
      <c r="AFZ12" s="8"/>
      <c r="AGA12" s="2"/>
      <c r="AGB12" s="351"/>
      <c r="AGC12" s="143"/>
      <c r="AGD12" s="18"/>
      <c r="AGE12" s="45">
        <f t="shared" si="122"/>
        <v>0</v>
      </c>
      <c r="AGG12" s="143"/>
      <c r="AGH12" s="27"/>
      <c r="AGI12" s="350"/>
      <c r="AGJ12" s="53"/>
      <c r="AGK12" s="176"/>
      <c r="AGL12" s="45">
        <f t="shared" si="123"/>
        <v>0</v>
      </c>
      <c r="AGN12" s="8"/>
      <c r="AGO12" s="2"/>
      <c r="AGP12" s="351"/>
      <c r="AGQ12" s="143"/>
      <c r="AGR12" s="18"/>
      <c r="AGS12" s="45">
        <f t="shared" si="124"/>
        <v>0</v>
      </c>
      <c r="AGU12" s="134"/>
      <c r="AGV12" s="27"/>
      <c r="AGW12" s="25"/>
      <c r="AGX12" s="54"/>
      <c r="AGY12" s="58"/>
      <c r="AGZ12" s="45">
        <f t="shared" si="125"/>
        <v>37741</v>
      </c>
      <c r="AHB12" s="143"/>
      <c r="AHC12" s="27"/>
      <c r="AHD12" s="25"/>
      <c r="AHE12" s="54"/>
      <c r="AHF12" s="58"/>
      <c r="AHG12" s="45">
        <f t="shared" si="126"/>
        <v>0</v>
      </c>
      <c r="AHI12" s="143"/>
      <c r="AHJ12" s="27"/>
      <c r="AHK12" s="25"/>
      <c r="AHL12" s="54"/>
      <c r="AHM12" s="58"/>
      <c r="AHN12" s="45">
        <f t="shared" si="127"/>
        <v>0</v>
      </c>
      <c r="AHP12" s="575"/>
      <c r="AHQ12" s="27"/>
      <c r="AHR12" s="25"/>
      <c r="AHS12" s="143"/>
      <c r="AHT12" s="58"/>
      <c r="AHU12" s="45">
        <f t="shared" si="128"/>
        <v>0</v>
      </c>
      <c r="AHW12" s="368"/>
      <c r="AHX12" s="27"/>
      <c r="AHY12" s="25"/>
      <c r="AHZ12" s="124"/>
      <c r="AIA12" s="30"/>
      <c r="AIB12" s="45">
        <f t="shared" si="129"/>
        <v>0</v>
      </c>
      <c r="AID12" s="575"/>
      <c r="AIE12" s="27"/>
      <c r="AIF12" s="25"/>
      <c r="AIG12" s="143"/>
      <c r="AIH12" s="30"/>
      <c r="AII12" s="45">
        <f t="shared" si="130"/>
        <v>0</v>
      </c>
      <c r="AIK12" s="143"/>
      <c r="AIL12" s="27"/>
      <c r="AIM12" s="25"/>
      <c r="AIN12" s="136"/>
      <c r="AIO12" s="30"/>
      <c r="AIP12" s="45">
        <f t="shared" si="131"/>
        <v>0</v>
      </c>
      <c r="AIR12" s="143"/>
      <c r="AIS12" s="27"/>
      <c r="AIT12" s="25"/>
      <c r="AIU12" s="143"/>
      <c r="AIV12" s="30"/>
      <c r="AIW12" s="45">
        <f t="shared" si="132"/>
        <v>0</v>
      </c>
      <c r="AIY12" s="143"/>
      <c r="AIZ12" s="27"/>
      <c r="AJA12" s="25"/>
      <c r="AJB12" s="143"/>
      <c r="AJC12" s="30"/>
      <c r="AJD12" s="45">
        <f t="shared" si="133"/>
        <v>0</v>
      </c>
      <c r="AJF12" s="8"/>
      <c r="AJG12" s="2"/>
      <c r="AJH12" s="17"/>
      <c r="AJI12" s="8"/>
      <c r="AJJ12" s="30"/>
      <c r="AJK12" s="45">
        <f t="shared" si="134"/>
        <v>0</v>
      </c>
      <c r="AJM12" s="8"/>
      <c r="AJN12" s="2"/>
      <c r="AJO12" s="17"/>
      <c r="AJP12" s="74"/>
      <c r="AJQ12" s="30"/>
      <c r="AJR12" s="45">
        <f t="shared" si="135"/>
        <v>0</v>
      </c>
      <c r="AJT12" s="143"/>
      <c r="AJU12" s="37"/>
      <c r="AJV12" s="513"/>
      <c r="AJW12" s="53"/>
      <c r="AJX12" s="513"/>
      <c r="AJY12" s="45">
        <f t="shared" si="136"/>
        <v>0</v>
      </c>
      <c r="AKA12" s="143"/>
      <c r="AKB12" s="37"/>
      <c r="AKC12" s="347"/>
      <c r="AKD12" s="143"/>
      <c r="AKE12" s="347"/>
      <c r="AKF12" s="45">
        <f t="shared" si="2"/>
        <v>0</v>
      </c>
      <c r="AKH12" s="143"/>
      <c r="AKI12" s="37"/>
      <c r="AKJ12" s="347"/>
      <c r="AKK12" s="143"/>
      <c r="AKL12" s="347"/>
      <c r="AKM12" s="45">
        <f t="shared" si="137"/>
        <v>0</v>
      </c>
      <c r="AKO12" s="143"/>
      <c r="AKP12" s="37"/>
      <c r="AKQ12" s="347"/>
      <c r="AKR12" s="143"/>
      <c r="AKS12" s="347"/>
      <c r="AKT12" s="45">
        <f t="shared" si="138"/>
        <v>0</v>
      </c>
      <c r="AKV12" s="143"/>
      <c r="AKW12" s="37"/>
      <c r="AKX12" s="347"/>
      <c r="AKY12" s="143"/>
      <c r="AKZ12" s="347"/>
      <c r="ALA12" s="45">
        <f t="shared" si="139"/>
        <v>0</v>
      </c>
      <c r="ALC12" s="143"/>
      <c r="ALD12" s="37"/>
      <c r="ALE12" s="347"/>
      <c r="ALF12" s="143"/>
      <c r="ALG12" s="347"/>
      <c r="ALH12" s="45">
        <f t="shared" si="140"/>
        <v>0</v>
      </c>
      <c r="ALJ12" s="575"/>
      <c r="ALK12" s="27"/>
      <c r="ALL12" s="25"/>
      <c r="ALM12" s="575"/>
      <c r="ALN12" s="30"/>
      <c r="ALO12" s="45">
        <f t="shared" si="141"/>
        <v>0</v>
      </c>
      <c r="ALQ12" s="143"/>
      <c r="ALR12" s="27"/>
      <c r="ALS12" s="25"/>
      <c r="ALT12" s="143"/>
      <c r="ALU12" s="30"/>
      <c r="ALV12" s="45">
        <f t="shared" si="142"/>
        <v>0</v>
      </c>
      <c r="ALX12" s="143"/>
      <c r="ALY12" s="37"/>
      <c r="ALZ12" s="58"/>
      <c r="AMA12" s="143"/>
      <c r="AMB12" s="30"/>
      <c r="AMC12" s="45">
        <f t="shared" si="3"/>
        <v>0</v>
      </c>
      <c r="AME12" s="575"/>
      <c r="AMF12" s="27"/>
      <c r="AMG12" s="25"/>
      <c r="AMH12" s="368"/>
      <c r="AMI12" s="30"/>
      <c r="AMJ12" s="45">
        <f t="shared" si="143"/>
        <v>0</v>
      </c>
      <c r="AML12" s="368"/>
      <c r="AMM12" s="27"/>
      <c r="AMN12" s="25"/>
      <c r="AMO12" s="575"/>
      <c r="AMP12" s="30"/>
      <c r="AMQ12" s="45">
        <f t="shared" si="144"/>
        <v>0</v>
      </c>
      <c r="AMS12" s="143"/>
      <c r="AMT12" s="27"/>
      <c r="AMU12" s="25"/>
      <c r="AMV12" s="143"/>
      <c r="AMW12" s="30"/>
      <c r="AMX12" s="45">
        <f t="shared" si="145"/>
        <v>0</v>
      </c>
      <c r="AMZ12" s="143"/>
      <c r="ANA12" s="27"/>
      <c r="ANB12" s="25"/>
      <c r="ANC12" s="143"/>
      <c r="AND12" s="30"/>
      <c r="ANE12" s="45">
        <f t="shared" si="146"/>
        <v>0</v>
      </c>
      <c r="ANG12" s="143"/>
      <c r="ANH12" s="27"/>
      <c r="ANI12" s="25"/>
      <c r="ANJ12" s="143"/>
      <c r="ANK12" s="30"/>
      <c r="ANL12" s="45">
        <f t="shared" si="147"/>
        <v>0</v>
      </c>
      <c r="ANN12" s="368"/>
      <c r="ANO12" s="27"/>
      <c r="ANP12" s="25"/>
      <c r="ANQ12" s="828"/>
      <c r="ANR12" s="30"/>
      <c r="ANS12" s="45">
        <f t="shared" si="148"/>
        <v>0</v>
      </c>
      <c r="ANU12" s="143"/>
      <c r="ANV12" s="27"/>
      <c r="ANW12" s="25"/>
      <c r="ANX12" s="386">
        <v>40956</v>
      </c>
      <c r="ANY12" s="30">
        <v>200</v>
      </c>
      <c r="ANZ12" s="45">
        <f>ANZ11+ANW12-ANY12</f>
        <v>6892</v>
      </c>
      <c r="AOB12" s="575"/>
      <c r="AOC12" s="27"/>
      <c r="AOD12" s="25"/>
      <c r="AOE12" s="143"/>
      <c r="AOF12" s="30"/>
      <c r="AOG12" s="45">
        <f t="shared" si="149"/>
        <v>0</v>
      </c>
      <c r="AOI12" s="368">
        <v>41313</v>
      </c>
      <c r="AOJ12" s="830" t="s">
        <v>1055</v>
      </c>
      <c r="AOK12" s="25">
        <v>14586</v>
      </c>
      <c r="AOL12" s="143">
        <v>41314</v>
      </c>
      <c r="AOM12" s="30">
        <v>14586</v>
      </c>
      <c r="AON12" s="45">
        <f t="shared" si="150"/>
        <v>0</v>
      </c>
      <c r="AOP12" s="368"/>
      <c r="AOQ12" s="27"/>
      <c r="AOR12" s="25"/>
      <c r="AOS12" s="143"/>
      <c r="AOT12" s="30"/>
      <c r="AOU12" s="45">
        <f t="shared" si="151"/>
        <v>0</v>
      </c>
      <c r="AOW12" s="368"/>
      <c r="AOX12" s="27"/>
      <c r="AOY12" s="25"/>
      <c r="AOZ12" s="143"/>
      <c r="APA12" s="30"/>
      <c r="APB12" s="45">
        <f t="shared" si="152"/>
        <v>0</v>
      </c>
      <c r="APG12" s="8">
        <v>40646</v>
      </c>
      <c r="APH12" s="30">
        <v>1000</v>
      </c>
      <c r="API12" s="45">
        <f t="shared" si="4"/>
        <v>8211.5</v>
      </c>
      <c r="APK12" s="143"/>
      <c r="APL12" s="37"/>
      <c r="APM12" s="30"/>
      <c r="APN12" s="54"/>
      <c r="APO12" s="176"/>
      <c r="APP12" s="45">
        <f t="shared" si="5"/>
        <v>7383.5</v>
      </c>
      <c r="APR12" s="143"/>
      <c r="APS12" s="37"/>
      <c r="APT12" s="30"/>
      <c r="APU12" s="54"/>
      <c r="APV12" s="176"/>
      <c r="APW12" s="45">
        <f t="shared" si="6"/>
        <v>0</v>
      </c>
      <c r="APY12" s="143"/>
      <c r="APZ12" s="27"/>
      <c r="AQA12" s="25"/>
      <c r="AQB12" s="54"/>
      <c r="AQC12" s="58"/>
      <c r="AQD12" s="45">
        <f t="shared" si="153"/>
        <v>4518.5</v>
      </c>
      <c r="AQF12" s="368">
        <v>41321</v>
      </c>
      <c r="AQG12" s="830" t="s">
        <v>1144</v>
      </c>
      <c r="AQH12" s="25">
        <v>20758</v>
      </c>
      <c r="AQI12" s="368">
        <v>41321</v>
      </c>
      <c r="AQJ12" s="30">
        <v>20758</v>
      </c>
      <c r="AQK12" s="45">
        <f t="shared" si="154"/>
        <v>0</v>
      </c>
      <c r="AQM12" s="143"/>
      <c r="AQN12" s="27"/>
      <c r="AQO12" s="25"/>
      <c r="AQP12" s="53"/>
      <c r="AQQ12" s="58"/>
      <c r="AQR12" s="45">
        <f t="shared" si="155"/>
        <v>0</v>
      </c>
      <c r="AQT12" s="575"/>
      <c r="AQU12" s="27"/>
      <c r="AQV12" s="25"/>
      <c r="AQW12" s="670"/>
      <c r="AQX12" s="58"/>
      <c r="AQY12" s="45">
        <f t="shared" si="156"/>
        <v>715</v>
      </c>
      <c r="ARA12" s="575"/>
      <c r="ARB12" s="27"/>
      <c r="ARC12" s="350"/>
      <c r="ARD12" s="568"/>
      <c r="ARE12" s="352"/>
      <c r="ARF12" s="45">
        <f t="shared" si="7"/>
        <v>0</v>
      </c>
      <c r="ARH12" s="575"/>
      <c r="ARI12" s="27"/>
      <c r="ARJ12" s="25"/>
      <c r="ARK12" s="143"/>
      <c r="ARL12" s="30"/>
      <c r="ARM12" s="45">
        <f t="shared" si="157"/>
        <v>0</v>
      </c>
      <c r="ARO12" s="575"/>
      <c r="ARP12" s="276"/>
      <c r="ARQ12" s="25"/>
      <c r="ARR12" s="124"/>
      <c r="ARS12" s="30"/>
      <c r="ART12" s="45">
        <f t="shared" si="158"/>
        <v>0</v>
      </c>
      <c r="ARV12" s="143"/>
      <c r="ARW12" s="27"/>
      <c r="ARX12" s="25"/>
      <c r="ARY12" s="53"/>
      <c r="ARZ12" s="30"/>
      <c r="ASA12" s="45">
        <f t="shared" si="159"/>
        <v>0</v>
      </c>
      <c r="ASC12" s="143"/>
      <c r="ASD12" s="27"/>
      <c r="ASE12" s="25"/>
      <c r="ASF12" s="143"/>
      <c r="ASG12" s="30"/>
      <c r="ASH12" s="45">
        <f t="shared" si="160"/>
        <v>0</v>
      </c>
      <c r="ASJ12" s="143"/>
      <c r="ASK12" s="27"/>
      <c r="ASL12" s="25"/>
      <c r="ASM12" s="124"/>
      <c r="ASN12" s="30"/>
      <c r="ASO12" s="45">
        <f t="shared" si="161"/>
        <v>0</v>
      </c>
      <c r="ASQ12" s="143"/>
      <c r="ASR12" s="27"/>
      <c r="ASS12" s="25"/>
      <c r="AST12" s="143"/>
      <c r="ASU12" s="30"/>
      <c r="ASV12" s="45">
        <f t="shared" si="162"/>
        <v>0</v>
      </c>
      <c r="ASX12" s="143"/>
      <c r="ASY12" s="27"/>
      <c r="ASZ12" s="25"/>
      <c r="ATA12" s="143"/>
      <c r="ATB12" s="30"/>
      <c r="ATC12" s="45">
        <f t="shared" si="163"/>
        <v>0</v>
      </c>
      <c r="ATE12" s="143"/>
      <c r="ATF12" s="27"/>
      <c r="ATG12" s="25"/>
      <c r="ATH12" s="143"/>
      <c r="ATI12" s="30"/>
      <c r="ATJ12" s="45">
        <f t="shared" si="164"/>
        <v>0</v>
      </c>
      <c r="ATL12" s="368"/>
      <c r="ATM12" s="27"/>
      <c r="ATN12" s="25"/>
      <c r="ATO12" s="143"/>
      <c r="ATP12" s="30"/>
      <c r="ATQ12" s="45">
        <f t="shared" si="165"/>
        <v>0</v>
      </c>
      <c r="ATS12" s="143"/>
      <c r="ATT12" s="78"/>
      <c r="ATU12" s="30"/>
      <c r="ATV12" s="143"/>
      <c r="ATW12" s="49"/>
      <c r="ATX12" s="45">
        <f t="shared" si="166"/>
        <v>0</v>
      </c>
      <c r="ATZ12" s="143"/>
      <c r="AUA12" s="315"/>
      <c r="AUB12" s="30"/>
      <c r="AUC12" s="143"/>
      <c r="AUD12" s="30"/>
      <c r="AUE12" s="45">
        <f t="shared" si="167"/>
        <v>0</v>
      </c>
      <c r="AUG12" s="143"/>
      <c r="AUH12" s="27"/>
      <c r="AUI12" s="25"/>
      <c r="AUJ12" s="143"/>
      <c r="AUK12" s="30"/>
      <c r="AUL12" s="45">
        <f t="shared" si="168"/>
        <v>0</v>
      </c>
      <c r="AUN12" s="575"/>
      <c r="AUO12" s="37"/>
      <c r="AUP12" s="30"/>
      <c r="AUQ12" s="714"/>
      <c r="AUR12" s="30"/>
      <c r="AUS12" s="45">
        <f t="shared" si="169"/>
        <v>2512.5</v>
      </c>
      <c r="AUU12" s="368"/>
      <c r="AUV12" s="584"/>
      <c r="AUW12" s="346"/>
      <c r="AUX12" s="143"/>
      <c r="AUY12" s="347"/>
      <c r="AUZ12" s="45">
        <f t="shared" si="170"/>
        <v>0</v>
      </c>
      <c r="AVB12" s="575"/>
      <c r="AVC12" s="27"/>
      <c r="AVD12" s="130"/>
      <c r="AVE12" s="124"/>
      <c r="AVF12" s="131"/>
      <c r="AVG12" s="45">
        <f t="shared" si="193"/>
        <v>0</v>
      </c>
      <c r="AVI12" s="27"/>
      <c r="AVJ12" s="27"/>
      <c r="AVK12" s="130"/>
      <c r="AVL12" s="143"/>
      <c r="AVM12" s="131"/>
      <c r="AVN12" s="45">
        <f t="shared" si="194"/>
        <v>0</v>
      </c>
      <c r="AVP12" s="143"/>
      <c r="AVQ12" s="27"/>
      <c r="AVR12" s="25"/>
      <c r="AVS12" s="53"/>
      <c r="AVT12" s="30"/>
      <c r="AVU12" s="45">
        <f t="shared" si="188"/>
        <v>0</v>
      </c>
      <c r="AVW12" s="143"/>
      <c r="AVX12" s="27"/>
      <c r="AVY12" s="25"/>
      <c r="AVZ12" s="53"/>
      <c r="AWA12" s="30"/>
      <c r="AWB12" s="45">
        <f t="shared" ref="AWB12:AWB44" si="197">AWB11+AVY12-AWA12</f>
        <v>0</v>
      </c>
      <c r="AWD12" s="8"/>
      <c r="AWE12" s="2"/>
      <c r="AWF12" s="17"/>
      <c r="AWG12" s="506"/>
      <c r="AWH12" s="30"/>
      <c r="AWI12" s="45">
        <f t="shared" si="172"/>
        <v>0</v>
      </c>
      <c r="AWK12" s="143"/>
      <c r="AWL12" s="27"/>
      <c r="AWM12" s="25"/>
      <c r="AWN12" s="143"/>
      <c r="AWO12" s="30"/>
      <c r="AWP12" s="45">
        <f t="shared" si="173"/>
        <v>0</v>
      </c>
      <c r="AWR12" s="143"/>
      <c r="AWS12" s="27"/>
      <c r="AWT12" s="25"/>
      <c r="AWU12" s="143"/>
      <c r="AWV12" s="30"/>
      <c r="AWW12" s="45">
        <f t="shared" si="174"/>
        <v>0</v>
      </c>
      <c r="AWY12" s="143"/>
      <c r="AWZ12" s="27"/>
      <c r="AXA12" s="25"/>
      <c r="AXB12" s="143"/>
      <c r="AXC12" s="30"/>
      <c r="AXD12" s="45">
        <f t="shared" si="175"/>
        <v>0</v>
      </c>
      <c r="AXF12" s="575"/>
      <c r="AXG12" s="27"/>
      <c r="AXH12" s="25"/>
      <c r="AXI12" s="143"/>
      <c r="AXJ12" s="30"/>
      <c r="AXK12" s="45">
        <f t="shared" si="176"/>
        <v>0</v>
      </c>
      <c r="AXM12" s="575"/>
      <c r="AXN12" s="27"/>
      <c r="AXO12" s="25"/>
      <c r="AXP12" s="143"/>
      <c r="AXQ12" s="30"/>
      <c r="AXR12" s="45">
        <f t="shared" si="177"/>
        <v>0</v>
      </c>
      <c r="AXT12" s="577"/>
      <c r="AXU12" s="2"/>
      <c r="AXV12" s="17"/>
      <c r="AXW12" s="575"/>
      <c r="AXX12" s="30"/>
      <c r="AXY12" s="45">
        <f t="shared" si="195"/>
        <v>0</v>
      </c>
      <c r="AYA12" s="143">
        <v>41325</v>
      </c>
      <c r="AYB12" s="27" t="s">
        <v>1238</v>
      </c>
      <c r="AYC12" s="25">
        <v>10822</v>
      </c>
      <c r="AYD12" s="143">
        <v>41326</v>
      </c>
      <c r="AYE12" s="30">
        <v>10822</v>
      </c>
      <c r="AYF12" s="45">
        <f t="shared" si="179"/>
        <v>0</v>
      </c>
      <c r="AYH12" s="575"/>
      <c r="AYI12" s="27"/>
      <c r="AYJ12" s="25"/>
      <c r="AYK12" s="670"/>
      <c r="AYL12" s="30"/>
      <c r="AYM12" s="45">
        <f t="shared" si="180"/>
        <v>0</v>
      </c>
      <c r="AYO12" s="143"/>
      <c r="AYP12" s="27"/>
      <c r="AYQ12" s="25"/>
      <c r="AYR12" s="143"/>
      <c r="AYS12" s="30"/>
      <c r="AYT12" s="45">
        <f t="shared" si="181"/>
        <v>0</v>
      </c>
      <c r="AYV12" s="143"/>
      <c r="AYW12" s="27"/>
      <c r="AYX12" s="25"/>
      <c r="AYY12" s="143"/>
      <c r="AYZ12" s="30"/>
      <c r="AZA12" s="45">
        <f t="shared" si="182"/>
        <v>0</v>
      </c>
      <c r="AZC12" s="143"/>
      <c r="AZD12" s="27"/>
      <c r="AZE12" s="25"/>
      <c r="AZF12" s="143"/>
      <c r="AZG12" s="30"/>
      <c r="AZH12" s="45">
        <f t="shared" si="183"/>
        <v>0</v>
      </c>
      <c r="AZJ12" s="143"/>
      <c r="AZK12" s="27"/>
      <c r="AZL12" s="25"/>
      <c r="AZM12" s="143"/>
      <c r="AZN12" s="30"/>
      <c r="AZO12" s="45">
        <f t="shared" si="184"/>
        <v>0</v>
      </c>
    </row>
    <row r="13" spans="1:1368">
      <c r="A13" s="8"/>
      <c r="C13" s="337"/>
      <c r="D13" s="8"/>
      <c r="E13" s="30"/>
      <c r="F13" s="45">
        <f t="shared" si="8"/>
        <v>0</v>
      </c>
      <c r="H13" s="575">
        <v>41309</v>
      </c>
      <c r="I13" s="37" t="s">
        <v>935</v>
      </c>
      <c r="J13" s="44">
        <v>13968</v>
      </c>
      <c r="K13" s="575">
        <v>41309</v>
      </c>
      <c r="L13" s="30">
        <v>13968</v>
      </c>
      <c r="M13" s="45">
        <f t="shared" si="9"/>
        <v>0</v>
      </c>
      <c r="O13" s="143"/>
      <c r="P13" s="27"/>
      <c r="Q13" s="25"/>
      <c r="R13" s="143"/>
      <c r="S13" s="30"/>
      <c r="T13" s="45">
        <f t="shared" si="10"/>
        <v>10753.5</v>
      </c>
      <c r="V13" s="143"/>
      <c r="W13" s="27"/>
      <c r="X13" s="25"/>
      <c r="Y13" s="143"/>
      <c r="Z13" s="30"/>
      <c r="AA13" s="45">
        <f t="shared" si="11"/>
        <v>0</v>
      </c>
      <c r="AC13" s="143"/>
      <c r="AD13" s="27"/>
      <c r="AE13" s="25"/>
      <c r="AF13" s="143"/>
      <c r="AG13" s="30"/>
      <c r="AH13" s="45">
        <f t="shared" si="12"/>
        <v>0</v>
      </c>
      <c r="AJ13" s="143"/>
      <c r="AK13" s="27"/>
      <c r="AL13" s="25"/>
      <c r="AM13" s="143"/>
      <c r="AN13" s="30"/>
      <c r="AO13" s="45">
        <f t="shared" si="13"/>
        <v>0</v>
      </c>
      <c r="AQ13" s="8"/>
      <c r="AR13" s="2"/>
      <c r="AS13" s="17"/>
      <c r="AT13" s="8"/>
      <c r="AU13" s="18"/>
      <c r="AV13" s="45">
        <f t="shared" si="14"/>
        <v>0</v>
      </c>
      <c r="AX13" s="8"/>
      <c r="AY13" s="2"/>
      <c r="AZ13" s="17"/>
      <c r="BA13" s="8"/>
      <c r="BB13" s="18"/>
      <c r="BC13" s="45">
        <f t="shared" si="15"/>
        <v>0</v>
      </c>
      <c r="BE13" s="8">
        <v>41332</v>
      </c>
      <c r="BF13" s="37" t="s">
        <v>1369</v>
      </c>
      <c r="BG13" s="30">
        <v>1548</v>
      </c>
      <c r="BH13" s="8">
        <v>41332</v>
      </c>
      <c r="BI13" s="30">
        <v>1548</v>
      </c>
      <c r="BJ13" s="45">
        <f t="shared" si="16"/>
        <v>0</v>
      </c>
      <c r="BL13" s="143"/>
      <c r="BM13" s="27"/>
      <c r="BN13" s="25"/>
      <c r="BO13" s="133"/>
      <c r="BP13" s="30"/>
      <c r="BQ13" s="45">
        <f t="shared" si="17"/>
        <v>0</v>
      </c>
      <c r="BS13" s="143"/>
      <c r="BT13" s="143"/>
      <c r="BU13" s="27"/>
      <c r="BV13" s="25"/>
      <c r="BW13" s="143"/>
      <c r="BX13" s="30"/>
      <c r="BY13" s="45">
        <f t="shared" si="18"/>
        <v>0</v>
      </c>
      <c r="CA13" s="575">
        <v>40739</v>
      </c>
      <c r="CB13" s="547" t="s">
        <v>721</v>
      </c>
      <c r="CC13" s="553"/>
      <c r="CD13" s="489"/>
      <c r="CE13" s="337"/>
      <c r="CF13" s="45">
        <f t="shared" si="19"/>
        <v>284482.56</v>
      </c>
      <c r="CH13" s="8"/>
      <c r="CI13" s="2"/>
      <c r="CJ13" s="17"/>
      <c r="CK13" s="367"/>
      <c r="CL13" s="30"/>
      <c r="CM13" s="45">
        <f t="shared" si="20"/>
        <v>0</v>
      </c>
      <c r="CO13" s="368"/>
      <c r="CP13" s="27"/>
      <c r="CQ13" s="44"/>
      <c r="CR13" s="490"/>
      <c r="CS13" s="44"/>
      <c r="CT13" s="45">
        <f t="shared" si="185"/>
        <v>0</v>
      </c>
      <c r="CV13" s="8"/>
      <c r="CW13" s="2"/>
      <c r="CX13" s="17"/>
      <c r="CY13" s="8"/>
      <c r="CZ13" s="18"/>
      <c r="DA13" s="19">
        <f t="shared" si="21"/>
        <v>0</v>
      </c>
      <c r="DC13" s="143"/>
      <c r="DD13" s="369"/>
      <c r="DE13" s="143"/>
      <c r="DF13" s="25"/>
      <c r="DG13" s="143"/>
      <c r="DH13" s="30"/>
      <c r="DI13" s="45">
        <f t="shared" si="22"/>
        <v>0</v>
      </c>
      <c r="DK13" s="575"/>
      <c r="DL13" s="27"/>
      <c r="DM13" s="25"/>
      <c r="DN13" s="368"/>
      <c r="DO13" s="30"/>
      <c r="DP13" s="45">
        <f t="shared" si="23"/>
        <v>0</v>
      </c>
      <c r="DR13" s="2"/>
      <c r="DS13" s="2"/>
      <c r="DT13" s="17"/>
      <c r="DU13" s="8"/>
      <c r="DV13" s="18"/>
      <c r="DW13" s="19">
        <f t="shared" si="24"/>
        <v>0</v>
      </c>
      <c r="DY13" s="8">
        <v>41328</v>
      </c>
      <c r="DZ13" s="2" t="s">
        <v>1336</v>
      </c>
      <c r="EA13" s="17">
        <v>12256</v>
      </c>
      <c r="EB13" s="8">
        <v>41328</v>
      </c>
      <c r="EC13" s="18">
        <v>12256</v>
      </c>
      <c r="ED13" s="19">
        <f t="shared" si="25"/>
        <v>0</v>
      </c>
      <c r="EF13" s="8"/>
      <c r="EG13" s="2"/>
      <c r="EH13" s="17"/>
      <c r="EI13" s="8"/>
      <c r="EJ13" s="18"/>
      <c r="EK13" s="45">
        <f t="shared" si="26"/>
        <v>0</v>
      </c>
      <c r="EM13" s="366"/>
      <c r="EN13" s="2"/>
      <c r="EO13" s="17"/>
      <c r="EP13" s="369"/>
      <c r="EQ13" s="30"/>
      <c r="ER13" s="19">
        <f t="shared" si="27"/>
        <v>0</v>
      </c>
      <c r="ET13" s="368"/>
      <c r="EU13" s="27"/>
      <c r="EV13" s="94"/>
      <c r="EW13" s="143"/>
      <c r="EX13" s="58"/>
      <c r="EY13" s="19">
        <f t="shared" si="28"/>
        <v>0</v>
      </c>
      <c r="FA13" s="397"/>
      <c r="FB13" s="2"/>
      <c r="FC13" s="17"/>
      <c r="FD13" s="143"/>
      <c r="FE13" s="18"/>
      <c r="FF13" s="19">
        <f t="shared" si="29"/>
        <v>0</v>
      </c>
      <c r="FH13" s="397"/>
      <c r="FI13" s="2"/>
      <c r="FJ13" s="17"/>
      <c r="FK13" s="143"/>
      <c r="FL13" s="18"/>
      <c r="FM13" s="19">
        <f t="shared" si="30"/>
        <v>0</v>
      </c>
      <c r="FO13" s="549">
        <v>39703</v>
      </c>
      <c r="FP13" s="2" t="s">
        <v>569</v>
      </c>
      <c r="FQ13" s="17">
        <v>43182.5</v>
      </c>
      <c r="FR13" s="26">
        <v>39722</v>
      </c>
      <c r="FS13" s="18">
        <v>43182.5</v>
      </c>
      <c r="FT13" s="19">
        <f t="shared" si="31"/>
        <v>29768</v>
      </c>
      <c r="FV13" s="143"/>
      <c r="FW13" s="27"/>
      <c r="FX13" s="25"/>
      <c r="FY13" s="332"/>
      <c r="FZ13" s="30"/>
      <c r="GA13" s="19">
        <f t="shared" si="32"/>
        <v>0</v>
      </c>
      <c r="GC13" s="8"/>
      <c r="GD13" s="39"/>
      <c r="GE13" s="18"/>
      <c r="GF13" s="34"/>
      <c r="GG13" s="18"/>
      <c r="GH13" s="19">
        <f t="shared" si="33"/>
        <v>0</v>
      </c>
      <c r="GJ13" s="8"/>
      <c r="GK13" s="39"/>
      <c r="GL13" s="18"/>
      <c r="GM13" s="34"/>
      <c r="GN13" s="18"/>
      <c r="GO13" s="19">
        <f t="shared" si="34"/>
        <v>0</v>
      </c>
      <c r="GQ13" s="143"/>
      <c r="GR13" s="315"/>
      <c r="GS13" s="30"/>
      <c r="GT13" s="8"/>
      <c r="GU13" s="18"/>
      <c r="GV13" s="19">
        <f t="shared" si="35"/>
        <v>0</v>
      </c>
      <c r="GX13" s="143"/>
      <c r="GY13" s="315"/>
      <c r="GZ13" s="30"/>
      <c r="HA13" s="8"/>
      <c r="HB13" s="18"/>
      <c r="HC13" s="19">
        <f t="shared" si="36"/>
        <v>0</v>
      </c>
      <c r="HE13" s="8"/>
      <c r="HF13" s="373"/>
      <c r="HG13" s="17"/>
      <c r="HH13" s="8"/>
      <c r="HI13" s="18"/>
      <c r="HJ13" s="115">
        <f t="shared" si="37"/>
        <v>13433</v>
      </c>
      <c r="HL13" s="8"/>
      <c r="HM13" s="373"/>
      <c r="HN13" s="17"/>
      <c r="HO13" s="8"/>
      <c r="HP13" s="18"/>
      <c r="HQ13" s="115">
        <f t="shared" si="38"/>
        <v>0</v>
      </c>
      <c r="HS13" s="668"/>
      <c r="HT13" s="175"/>
      <c r="HU13" s="356"/>
      <c r="HV13" s="74"/>
      <c r="HW13" s="86"/>
      <c r="HX13" s="115">
        <f t="shared" si="39"/>
        <v>476</v>
      </c>
      <c r="HZ13" s="8"/>
      <c r="IA13" s="2"/>
      <c r="IB13" s="17"/>
      <c r="IC13" s="504"/>
      <c r="ID13" s="18"/>
      <c r="IE13" s="19">
        <f t="shared" si="40"/>
        <v>0</v>
      </c>
      <c r="IG13" s="8"/>
      <c r="IH13" s="2"/>
      <c r="II13" s="17"/>
      <c r="IJ13" s="8"/>
      <c r="IK13" s="18"/>
      <c r="IL13" s="19">
        <f t="shared" si="41"/>
        <v>0</v>
      </c>
      <c r="IN13" s="8"/>
      <c r="IO13" s="145"/>
      <c r="IP13" s="17"/>
      <c r="IQ13" s="8"/>
      <c r="IR13" s="18"/>
      <c r="IS13" s="19">
        <f t="shared" si="42"/>
        <v>0</v>
      </c>
      <c r="IU13" s="8"/>
      <c r="IV13" s="2"/>
      <c r="IW13" s="17"/>
      <c r="IX13" s="8"/>
      <c r="IY13" s="18"/>
      <c r="IZ13" s="19">
        <f t="shared" si="43"/>
        <v>0</v>
      </c>
      <c r="JB13" s="8"/>
      <c r="JC13" s="2"/>
      <c r="JD13" s="17"/>
      <c r="JE13" s="8"/>
      <c r="JF13" s="18"/>
      <c r="JG13" s="19">
        <f t="shared" ref="JG13:JG44" si="198">JG12+JD13-JF13</f>
        <v>0</v>
      </c>
      <c r="JI13" s="8"/>
      <c r="JJ13" s="2"/>
      <c r="JK13" s="17"/>
      <c r="JL13" s="8"/>
      <c r="JM13" s="18"/>
      <c r="JN13" s="19">
        <f t="shared" si="44"/>
        <v>0</v>
      </c>
      <c r="JP13" s="143"/>
      <c r="JQ13" s="27"/>
      <c r="JR13" s="25"/>
      <c r="JS13" s="369"/>
      <c r="JT13" s="30"/>
      <c r="JU13" s="45">
        <f t="shared" si="45"/>
        <v>0</v>
      </c>
      <c r="JW13" s="807"/>
      <c r="JX13" s="793"/>
      <c r="JY13" s="794"/>
      <c r="JZ13" s="815"/>
      <c r="KA13" s="814"/>
      <c r="KB13" s="811">
        <f t="shared" si="46"/>
        <v>0</v>
      </c>
      <c r="KD13" s="807"/>
      <c r="KE13" s="793"/>
      <c r="KF13" s="794"/>
      <c r="KG13" s="815"/>
      <c r="KH13" s="814"/>
      <c r="KI13" s="811">
        <f t="shared" si="47"/>
        <v>0</v>
      </c>
      <c r="KK13" s="8"/>
      <c r="KL13" s="2"/>
      <c r="KM13" s="17"/>
      <c r="KN13" s="369"/>
      <c r="KO13" s="30"/>
      <c r="KP13" s="45">
        <f t="shared" si="48"/>
        <v>0</v>
      </c>
      <c r="KR13" s="8"/>
      <c r="KS13" s="2"/>
      <c r="KT13" s="17"/>
      <c r="KU13" s="504"/>
      <c r="KV13" s="30"/>
      <c r="KW13" s="45">
        <f t="shared" si="49"/>
        <v>0</v>
      </c>
      <c r="KY13" s="53"/>
      <c r="KZ13" s="315"/>
      <c r="LA13" s="30"/>
      <c r="LB13" s="143"/>
      <c r="LC13" s="30"/>
      <c r="LD13" s="45">
        <f t="shared" si="50"/>
        <v>0</v>
      </c>
      <c r="LF13" s="577"/>
      <c r="LG13" s="37"/>
      <c r="LH13" s="30"/>
      <c r="LI13" s="8"/>
      <c r="LJ13" s="18"/>
      <c r="LK13" s="45">
        <f t="shared" si="0"/>
        <v>0</v>
      </c>
      <c r="LM13" s="575"/>
      <c r="LN13" s="27"/>
      <c r="LO13" s="459"/>
      <c r="LP13" s="143"/>
      <c r="LQ13" s="352"/>
      <c r="LR13" s="45">
        <f t="shared" si="51"/>
        <v>0</v>
      </c>
      <c r="LT13" s="575"/>
      <c r="LU13" s="27"/>
      <c r="LV13" s="25"/>
      <c r="LW13" s="143"/>
      <c r="LX13" s="30"/>
      <c r="LY13" s="45">
        <f t="shared" si="52"/>
        <v>0</v>
      </c>
      <c r="MA13" s="575"/>
      <c r="MB13" s="27"/>
      <c r="MC13" s="350"/>
      <c r="MD13" s="143"/>
      <c r="ME13" s="30"/>
      <c r="MF13" s="45">
        <f t="shared" si="53"/>
        <v>0</v>
      </c>
      <c r="MH13" s="143"/>
      <c r="MI13" s="27"/>
      <c r="MJ13" s="25"/>
      <c r="MK13" s="143"/>
      <c r="ML13" s="30"/>
      <c r="MM13" s="45">
        <f t="shared" si="54"/>
        <v>0</v>
      </c>
      <c r="MO13" s="8"/>
      <c r="MP13" s="2"/>
      <c r="MQ13" s="25"/>
      <c r="MR13" s="288"/>
      <c r="MS13" s="25"/>
      <c r="MT13" s="45">
        <f t="shared" ref="MT13:MT43" si="199">MT12+MQ13-MS13</f>
        <v>20586.5</v>
      </c>
      <c r="MV13" s="8"/>
      <c r="MW13" s="2"/>
      <c r="MX13" s="25"/>
      <c r="MY13" s="288"/>
      <c r="MZ13" s="25"/>
      <c r="NA13" s="45">
        <f t="shared" si="55"/>
        <v>0</v>
      </c>
      <c r="NC13" s="143"/>
      <c r="ND13" s="27"/>
      <c r="NE13" s="347"/>
      <c r="NF13" s="53"/>
      <c r="NG13" s="30"/>
      <c r="NH13" s="45">
        <f t="shared" si="56"/>
        <v>0</v>
      </c>
      <c r="NJ13" s="577"/>
      <c r="NK13" s="39"/>
      <c r="NL13" s="3"/>
      <c r="NM13" s="577"/>
      <c r="NN13" s="30"/>
      <c r="NO13" s="45">
        <f t="shared" si="57"/>
        <v>0</v>
      </c>
      <c r="NQ13" s="8"/>
      <c r="NR13" s="2"/>
      <c r="NS13" s="17"/>
      <c r="NT13" s="133"/>
      <c r="NU13" s="18"/>
      <c r="NV13" s="19">
        <f t="shared" si="58"/>
        <v>0</v>
      </c>
      <c r="NX13" s="143"/>
      <c r="NY13" s="27"/>
      <c r="NZ13" s="25"/>
      <c r="OA13" s="143"/>
      <c r="OB13" s="30"/>
      <c r="OC13" s="19">
        <f t="shared" si="59"/>
        <v>0</v>
      </c>
      <c r="OE13" s="143"/>
      <c r="OF13" s="27"/>
      <c r="OG13" s="25"/>
      <c r="OH13" s="143"/>
      <c r="OI13" s="18"/>
      <c r="OJ13" s="19">
        <f t="shared" si="60"/>
        <v>0</v>
      </c>
      <c r="OL13" s="143"/>
      <c r="OM13" s="27"/>
      <c r="ON13" s="25"/>
      <c r="OO13" s="143"/>
      <c r="OP13" s="18"/>
      <c r="OQ13" s="19">
        <f t="shared" si="61"/>
        <v>0</v>
      </c>
      <c r="OS13" s="143"/>
      <c r="OT13" s="27"/>
      <c r="OU13" s="25"/>
      <c r="OV13" s="143"/>
      <c r="OW13" s="18"/>
      <c r="OX13" s="19">
        <f t="shared" si="62"/>
        <v>0</v>
      </c>
      <c r="OZ13" s="143"/>
      <c r="PA13" s="27"/>
      <c r="PB13" s="25"/>
      <c r="PC13" s="143"/>
      <c r="PD13" s="18"/>
      <c r="PE13" s="19">
        <f t="shared" si="63"/>
        <v>0</v>
      </c>
      <c r="PG13" s="143">
        <v>41313</v>
      </c>
      <c r="PH13" s="830" t="s">
        <v>1049</v>
      </c>
      <c r="PI13" s="25">
        <v>21875</v>
      </c>
      <c r="PJ13" s="143">
        <v>41314</v>
      </c>
      <c r="PK13" s="30">
        <v>21875</v>
      </c>
      <c r="PL13" s="19">
        <f t="shared" si="64"/>
        <v>0</v>
      </c>
      <c r="PN13" s="8"/>
      <c r="PO13" s="2"/>
      <c r="PP13" s="17"/>
      <c r="PQ13" s="8"/>
      <c r="PR13" s="18"/>
      <c r="PS13" s="19">
        <f t="shared" si="65"/>
        <v>0</v>
      </c>
      <c r="PU13" s="8"/>
      <c r="PV13" s="2"/>
      <c r="PW13" s="17"/>
      <c r="PX13" s="8"/>
      <c r="PY13" s="18"/>
      <c r="PZ13" s="19">
        <f t="shared" si="66"/>
        <v>0</v>
      </c>
      <c r="QB13" s="577"/>
      <c r="QC13" s="445"/>
      <c r="QD13" s="2"/>
      <c r="QE13" s="17"/>
      <c r="QF13" s="8"/>
      <c r="QG13" s="18"/>
      <c r="QH13" s="19">
        <f t="shared" si="67"/>
        <v>0</v>
      </c>
      <c r="QJ13" s="549"/>
      <c r="QK13" s="2"/>
      <c r="QL13" s="337"/>
      <c r="QM13" s="577">
        <v>40932</v>
      </c>
      <c r="QN13" s="58">
        <v>500</v>
      </c>
      <c r="QO13" s="45">
        <f t="shared" si="68"/>
        <v>5316</v>
      </c>
      <c r="QQ13" s="469"/>
      <c r="QR13" s="43"/>
      <c r="QS13" s="337"/>
      <c r="QT13" s="8"/>
      <c r="QU13" s="58"/>
      <c r="QV13" s="45">
        <f t="shared" si="69"/>
        <v>0</v>
      </c>
      <c r="QX13" s="143">
        <v>41332</v>
      </c>
      <c r="QY13" s="856" t="s">
        <v>1300</v>
      </c>
      <c r="QZ13" s="44">
        <v>10753.5</v>
      </c>
      <c r="RA13" s="143">
        <v>41332</v>
      </c>
      <c r="RB13" s="30">
        <v>10753.5</v>
      </c>
      <c r="RC13" s="45">
        <f t="shared" si="70"/>
        <v>0</v>
      </c>
      <c r="RE13" s="143"/>
      <c r="RF13" s="78"/>
      <c r="RG13" s="44"/>
      <c r="RH13" s="143"/>
      <c r="RI13" s="30"/>
      <c r="RJ13" s="45">
        <f t="shared" ref="RJ13:RJ71" si="200">RJ12+RG13-RI13</f>
        <v>0</v>
      </c>
      <c r="RL13" s="143"/>
      <c r="RM13" s="315"/>
      <c r="RN13" s="44"/>
      <c r="RO13" s="116"/>
      <c r="RP13" s="30"/>
      <c r="RQ13" s="45">
        <f t="shared" si="72"/>
        <v>0</v>
      </c>
      <c r="RS13" s="2"/>
      <c r="RT13" s="2"/>
      <c r="RU13" s="17"/>
      <c r="RV13" s="8"/>
      <c r="RW13" s="18"/>
      <c r="RX13" s="19">
        <f t="shared" si="189"/>
        <v>23250</v>
      </c>
      <c r="RZ13" s="8"/>
      <c r="SA13" s="2"/>
      <c r="SB13" s="351"/>
      <c r="SC13" s="8"/>
      <c r="SD13" s="18"/>
      <c r="SE13" s="19">
        <f t="shared" si="190"/>
        <v>0</v>
      </c>
      <c r="SG13" s="577"/>
      <c r="SH13" s="2"/>
      <c r="SI13" s="351"/>
      <c r="SJ13" s="8"/>
      <c r="SK13" s="18"/>
      <c r="SL13" s="19">
        <f t="shared" si="73"/>
        <v>0</v>
      </c>
      <c r="SN13" s="8"/>
      <c r="SO13" s="2"/>
      <c r="SP13" s="351"/>
      <c r="SQ13" s="8"/>
      <c r="SR13" s="85"/>
      <c r="SS13" s="19">
        <f t="shared" si="191"/>
        <v>0</v>
      </c>
      <c r="SU13" s="549"/>
      <c r="SV13" s="2"/>
      <c r="SW13" s="17"/>
      <c r="SX13" s="143"/>
      <c r="SY13" s="30"/>
      <c r="SZ13" s="19">
        <f t="shared" si="75"/>
        <v>10127.5</v>
      </c>
      <c r="TB13" s="143"/>
      <c r="TC13" s="27"/>
      <c r="TD13" s="25"/>
      <c r="TE13" s="143"/>
      <c r="TF13" s="30"/>
      <c r="TG13" s="45">
        <f t="shared" si="76"/>
        <v>20668.5</v>
      </c>
      <c r="TI13" s="419"/>
      <c r="TJ13" s="27"/>
      <c r="TK13" s="25"/>
      <c r="TL13" s="143"/>
      <c r="TM13" s="346"/>
      <c r="TN13" s="45">
        <f t="shared" si="77"/>
        <v>0</v>
      </c>
      <c r="TP13" s="575"/>
      <c r="TQ13" s="27"/>
      <c r="TR13" s="25"/>
      <c r="TS13" s="143"/>
      <c r="TT13" s="346"/>
      <c r="TU13" s="45">
        <f t="shared" si="78"/>
        <v>0</v>
      </c>
      <c r="TW13" s="577"/>
      <c r="TX13" s="2"/>
      <c r="TY13" s="17"/>
      <c r="TZ13" s="8"/>
      <c r="UA13" s="18"/>
      <c r="UB13" s="19">
        <f t="shared" si="79"/>
        <v>0</v>
      </c>
      <c r="UD13" s="577"/>
      <c r="UE13" s="2"/>
      <c r="UF13" s="17"/>
      <c r="UG13" s="8"/>
      <c r="UH13" s="18"/>
      <c r="UI13" s="19">
        <f t="shared" si="80"/>
        <v>0</v>
      </c>
      <c r="UK13" s="577"/>
      <c r="UL13" s="2"/>
      <c r="UM13" s="17"/>
      <c r="UN13" s="8"/>
      <c r="UO13" s="18"/>
      <c r="UP13" s="19">
        <f t="shared" si="81"/>
        <v>0</v>
      </c>
      <c r="UR13" s="549">
        <v>41327</v>
      </c>
      <c r="US13" s="2" t="s">
        <v>1255</v>
      </c>
      <c r="UT13" s="17">
        <v>2097</v>
      </c>
      <c r="UU13" s="8">
        <v>41327</v>
      </c>
      <c r="UV13" s="18">
        <v>2097</v>
      </c>
      <c r="UW13" s="19">
        <f t="shared" si="82"/>
        <v>0</v>
      </c>
      <c r="UY13" s="655"/>
      <c r="UZ13" s="2"/>
      <c r="VA13" s="17"/>
      <c r="VB13" s="8">
        <v>40612</v>
      </c>
      <c r="VC13" s="18">
        <v>500</v>
      </c>
      <c r="VD13" s="45">
        <f t="shared" si="83"/>
        <v>19313</v>
      </c>
      <c r="VF13" s="143"/>
      <c r="VG13" s="27"/>
      <c r="VH13" s="25"/>
      <c r="VI13" s="504"/>
      <c r="VJ13" s="30"/>
      <c r="VK13" s="19">
        <f t="shared" si="84"/>
        <v>0</v>
      </c>
      <c r="VM13" s="27"/>
      <c r="VN13" s="27"/>
      <c r="VO13" s="25"/>
      <c r="VP13" s="851"/>
      <c r="VQ13" s="30"/>
      <c r="VR13" s="19">
        <f t="shared" si="85"/>
        <v>0</v>
      </c>
      <c r="VT13" s="577"/>
      <c r="VU13" s="2"/>
      <c r="VV13" s="17"/>
      <c r="VW13" s="8"/>
      <c r="VX13" s="18"/>
      <c r="VY13" s="19">
        <f t="shared" si="196"/>
        <v>274.5</v>
      </c>
      <c r="WA13" s="8"/>
      <c r="WB13" s="2"/>
      <c r="WC13" s="17"/>
      <c r="WD13" s="8"/>
      <c r="WE13" s="18"/>
      <c r="WF13" s="19">
        <f t="shared" si="87"/>
        <v>0</v>
      </c>
      <c r="WH13" s="8"/>
      <c r="WI13" s="2"/>
      <c r="WJ13" s="17"/>
      <c r="WK13" s="8"/>
      <c r="WL13" s="18"/>
      <c r="WM13" s="19">
        <f t="shared" si="88"/>
        <v>0</v>
      </c>
      <c r="WO13" s="8"/>
      <c r="WP13" s="2"/>
      <c r="WQ13" s="17"/>
      <c r="WR13" s="8"/>
      <c r="WS13" s="18"/>
      <c r="WT13" s="19">
        <f t="shared" ref="WT13:WT44" si="201">WT12+WQ13-WS13</f>
        <v>0</v>
      </c>
      <c r="WV13" s="143"/>
      <c r="WW13" s="27"/>
      <c r="WX13" s="25"/>
      <c r="WY13" s="726"/>
      <c r="WZ13" s="18"/>
      <c r="XA13" s="19">
        <f t="shared" si="90"/>
        <v>0</v>
      </c>
      <c r="XC13" s="577"/>
      <c r="XD13" s="2"/>
      <c r="XE13" s="17"/>
      <c r="XF13" s="34"/>
      <c r="XG13" s="18"/>
      <c r="XH13" s="19">
        <f t="shared" si="91"/>
        <v>0</v>
      </c>
      <c r="XJ13" s="8"/>
      <c r="XK13" s="2"/>
      <c r="XL13" s="17"/>
      <c r="XM13" s="143"/>
      <c r="XN13" s="18"/>
      <c r="XO13" s="45">
        <f t="shared" si="92"/>
        <v>0</v>
      </c>
      <c r="XQ13" s="8"/>
      <c r="XR13" s="2"/>
      <c r="XS13" s="17"/>
      <c r="XT13" s="54"/>
      <c r="XU13" s="18"/>
      <c r="XV13" s="45">
        <f t="shared" si="93"/>
        <v>0</v>
      </c>
      <c r="XX13" s="74"/>
      <c r="XY13" s="2"/>
      <c r="XZ13" s="17"/>
      <c r="YA13" s="54"/>
      <c r="YB13" s="18"/>
      <c r="YC13" s="45">
        <f t="shared" si="94"/>
        <v>0</v>
      </c>
      <c r="YE13" s="8"/>
      <c r="YF13" s="2"/>
      <c r="YG13" s="17"/>
      <c r="YH13" s="54"/>
      <c r="YI13" s="18"/>
      <c r="YJ13" s="45">
        <f t="shared" si="95"/>
        <v>0</v>
      </c>
      <c r="YL13" s="143"/>
      <c r="YM13" s="27"/>
      <c r="YN13" s="25"/>
      <c r="YO13" s="54"/>
      <c r="YP13" s="30"/>
      <c r="YQ13" s="45">
        <f t="shared" si="96"/>
        <v>0</v>
      </c>
      <c r="YS13" s="8">
        <v>41312</v>
      </c>
      <c r="YT13" s="830" t="s">
        <v>967</v>
      </c>
      <c r="YU13" s="17">
        <v>3611</v>
      </c>
      <c r="YV13" s="8">
        <v>41312</v>
      </c>
      <c r="YW13" s="18">
        <v>3611</v>
      </c>
      <c r="YX13" s="45">
        <f t="shared" si="97"/>
        <v>0</v>
      </c>
      <c r="YZ13" s="8"/>
      <c r="ZA13" s="2"/>
      <c r="ZB13" s="17"/>
      <c r="ZC13" s="34"/>
      <c r="ZD13" s="18"/>
      <c r="ZE13" s="45">
        <f t="shared" si="98"/>
        <v>0</v>
      </c>
      <c r="ZG13" s="8"/>
      <c r="ZH13" s="38"/>
      <c r="ZI13" s="17"/>
      <c r="ZJ13" s="34"/>
      <c r="ZK13" s="18"/>
      <c r="ZL13" s="45">
        <f t="shared" si="99"/>
        <v>11212</v>
      </c>
      <c r="ZN13" s="8"/>
      <c r="ZO13" s="148"/>
      <c r="ZP13" s="17"/>
      <c r="ZQ13" s="34"/>
      <c r="ZR13" s="18"/>
      <c r="ZS13" s="45">
        <f t="shared" si="100"/>
        <v>0</v>
      </c>
      <c r="ZU13" s="8"/>
      <c r="ZV13" s="38"/>
      <c r="ZW13" s="17"/>
      <c r="ZX13" s="34"/>
      <c r="ZY13" s="18"/>
      <c r="ZZ13" s="45">
        <f t="shared" si="101"/>
        <v>0</v>
      </c>
      <c r="AAB13" s="8">
        <v>41318</v>
      </c>
      <c r="AAC13" s="830" t="s">
        <v>1116</v>
      </c>
      <c r="AAD13" s="17">
        <v>14964</v>
      </c>
      <c r="AAE13" s="8">
        <v>41318</v>
      </c>
      <c r="AAF13" s="18">
        <v>14964</v>
      </c>
      <c r="AAG13" s="19">
        <f t="shared" si="102"/>
        <v>0</v>
      </c>
      <c r="AAI13" s="575"/>
      <c r="AAJ13" s="27"/>
      <c r="AAK13" s="25"/>
      <c r="AAL13" s="53"/>
      <c r="AAM13" s="176"/>
      <c r="AAN13" s="19">
        <f t="shared" si="103"/>
        <v>0</v>
      </c>
      <c r="AAP13" s="575">
        <v>41316</v>
      </c>
      <c r="AAQ13" s="830" t="s">
        <v>1077</v>
      </c>
      <c r="AAR13" s="25">
        <v>273</v>
      </c>
      <c r="AAS13" s="368">
        <v>41316</v>
      </c>
      <c r="AAT13" s="30">
        <v>273</v>
      </c>
      <c r="AAU13" s="45">
        <f t="shared" si="104"/>
        <v>0</v>
      </c>
      <c r="AAW13" s="143">
        <v>41323</v>
      </c>
      <c r="AAX13" s="830" t="s">
        <v>1213</v>
      </c>
      <c r="AAY13" s="25">
        <v>2120</v>
      </c>
      <c r="AAZ13" s="143">
        <v>41323</v>
      </c>
      <c r="ABA13" s="30">
        <v>2120</v>
      </c>
      <c r="ABB13" s="45">
        <f t="shared" si="105"/>
        <v>0</v>
      </c>
      <c r="ABD13" s="8"/>
      <c r="ABE13" s="2"/>
      <c r="ABF13" s="17"/>
      <c r="ABG13" s="74"/>
      <c r="ABH13" s="18"/>
      <c r="ABI13" s="19">
        <f t="shared" si="106"/>
        <v>0</v>
      </c>
      <c r="ABK13" s="8"/>
      <c r="ABL13" s="27"/>
      <c r="ABM13" s="25"/>
      <c r="ABN13" s="136"/>
      <c r="ABO13" s="30"/>
      <c r="ABP13" s="19">
        <f t="shared" si="107"/>
        <v>0</v>
      </c>
      <c r="ABR13" s="368">
        <v>41322</v>
      </c>
      <c r="ABS13" s="830" t="s">
        <v>1154</v>
      </c>
      <c r="ABT13" s="25">
        <v>2947.5</v>
      </c>
      <c r="ABU13" s="575">
        <v>41322</v>
      </c>
      <c r="ABV13" s="30">
        <v>2947.5</v>
      </c>
      <c r="ABW13" s="19">
        <f t="shared" si="108"/>
        <v>0</v>
      </c>
      <c r="ABY13" s="368">
        <v>41318</v>
      </c>
      <c r="ABZ13" s="830" t="s">
        <v>1113</v>
      </c>
      <c r="ACA13" s="25">
        <v>2054</v>
      </c>
      <c r="ACB13" s="386">
        <v>41318</v>
      </c>
      <c r="ACC13" s="30">
        <v>2054</v>
      </c>
      <c r="ACD13" s="19">
        <f t="shared" si="109"/>
        <v>0</v>
      </c>
      <c r="ACF13" s="8"/>
      <c r="ACG13" s="27"/>
      <c r="ACH13" s="25"/>
      <c r="ACI13" s="143"/>
      <c r="ACJ13" s="30"/>
      <c r="ACK13" s="19">
        <f t="shared" si="1"/>
        <v>0</v>
      </c>
      <c r="ACM13" s="575"/>
      <c r="ACN13" s="27"/>
      <c r="ACO13" s="25"/>
      <c r="ACP13" s="575"/>
      <c r="ACQ13" s="30"/>
      <c r="ACR13" s="19">
        <f t="shared" si="110"/>
        <v>0</v>
      </c>
      <c r="ACT13" s="577">
        <v>41318</v>
      </c>
      <c r="ACU13" s="830" t="s">
        <v>1110</v>
      </c>
      <c r="ACV13" s="17">
        <v>2210</v>
      </c>
      <c r="ACW13" s="366">
        <v>41319</v>
      </c>
      <c r="ACX13" s="18">
        <v>2210</v>
      </c>
      <c r="ACY13" s="19">
        <f t="shared" si="111"/>
        <v>0</v>
      </c>
      <c r="ADA13" s="143"/>
      <c r="ADB13" s="27"/>
      <c r="ADC13" s="25"/>
      <c r="ADD13" s="143"/>
      <c r="ADE13" s="30"/>
      <c r="ADF13" s="45">
        <f t="shared" si="112"/>
        <v>0</v>
      </c>
      <c r="ADH13" s="366">
        <v>41325</v>
      </c>
      <c r="ADI13" s="2" t="s">
        <v>1241</v>
      </c>
      <c r="ADJ13" s="17">
        <v>40969.5</v>
      </c>
      <c r="ADK13" s="577">
        <v>41325</v>
      </c>
      <c r="ADL13" s="18">
        <v>40969.5</v>
      </c>
      <c r="ADM13" s="45">
        <f t="shared" si="113"/>
        <v>0</v>
      </c>
      <c r="ADP13" s="316"/>
      <c r="ADR13" s="8"/>
      <c r="ADS13" s="18"/>
      <c r="ADT13" s="45"/>
      <c r="ADV13" s="143"/>
      <c r="ADW13" s="315"/>
      <c r="ADX13" s="30"/>
      <c r="ADY13" s="143"/>
      <c r="ADZ13" s="30"/>
      <c r="AEA13" s="45">
        <f t="shared" si="192"/>
        <v>0</v>
      </c>
      <c r="AEC13" s="575"/>
      <c r="AED13" s="315"/>
      <c r="AEE13" s="30"/>
      <c r="AEF13" s="575"/>
      <c r="AEG13" s="30"/>
      <c r="AEH13" s="45">
        <f t="shared" si="115"/>
        <v>0</v>
      </c>
      <c r="AEJ13" s="8"/>
      <c r="AEK13" s="141"/>
      <c r="AEL13" s="94"/>
      <c r="AEM13" s="8"/>
      <c r="AEN13" s="30"/>
      <c r="AEO13" s="19">
        <f t="shared" si="116"/>
        <v>0</v>
      </c>
      <c r="AEQ13" s="34"/>
      <c r="AER13" s="2"/>
      <c r="AES13" s="17"/>
      <c r="AET13" s="8"/>
      <c r="AEU13" s="18"/>
      <c r="AEV13" s="19">
        <f t="shared" si="117"/>
        <v>6523</v>
      </c>
      <c r="AEX13" s="549"/>
      <c r="AEY13" s="2"/>
      <c r="AEZ13" s="17"/>
      <c r="AFA13" s="8"/>
      <c r="AFB13" s="18"/>
      <c r="AFC13" s="19">
        <f t="shared" si="118"/>
        <v>0</v>
      </c>
      <c r="AFE13" s="549"/>
      <c r="AFF13" s="2"/>
      <c r="AFG13" s="17"/>
      <c r="AFH13" s="8"/>
      <c r="AFI13" s="18"/>
      <c r="AFJ13" s="45">
        <f t="shared" si="119"/>
        <v>0</v>
      </c>
      <c r="AFL13" s="8"/>
      <c r="AFM13" s="2"/>
      <c r="AFN13" s="17"/>
      <c r="AFO13" s="8"/>
      <c r="AFP13" s="18"/>
      <c r="AFQ13" s="45">
        <f t="shared" si="120"/>
        <v>0</v>
      </c>
      <c r="AFS13" s="34"/>
      <c r="AFT13" s="2"/>
      <c r="AFU13" s="17"/>
      <c r="AFV13" s="8"/>
      <c r="AFW13" s="18"/>
      <c r="AFX13" s="45">
        <f t="shared" si="121"/>
        <v>0</v>
      </c>
      <c r="AFZ13" s="8"/>
      <c r="AGA13" s="2"/>
      <c r="AGB13" s="351"/>
      <c r="AGC13" s="34"/>
      <c r="AGD13" s="18"/>
      <c r="AGE13" s="45">
        <f t="shared" si="122"/>
        <v>0</v>
      </c>
      <c r="AGG13" s="143"/>
      <c r="AGH13" s="27"/>
      <c r="AGI13" s="350"/>
      <c r="AGJ13" s="53"/>
      <c r="AGK13" s="30"/>
      <c r="AGL13" s="45">
        <f t="shared" si="123"/>
        <v>0</v>
      </c>
      <c r="AGN13" s="8"/>
      <c r="AGO13" s="2"/>
      <c r="AGP13" s="351"/>
      <c r="AGQ13" s="34"/>
      <c r="AGR13" s="18"/>
      <c r="AGS13" s="45">
        <f t="shared" si="124"/>
        <v>0</v>
      </c>
      <c r="AGU13" s="8"/>
      <c r="AGV13" s="27"/>
      <c r="AGW13" s="25"/>
      <c r="AGX13" s="53"/>
      <c r="AGY13" s="30"/>
      <c r="AGZ13" s="45">
        <f t="shared" si="125"/>
        <v>37741</v>
      </c>
      <c r="AHB13" s="8"/>
      <c r="AHC13" s="27"/>
      <c r="AHD13" s="25"/>
      <c r="AHE13" s="53"/>
      <c r="AHF13" s="30"/>
      <c r="AHG13" s="45">
        <f t="shared" si="126"/>
        <v>0</v>
      </c>
      <c r="AHI13" s="8"/>
      <c r="AHJ13" s="27"/>
      <c r="AHK13" s="25"/>
      <c r="AHL13" s="143"/>
      <c r="AHM13" s="30"/>
      <c r="AHN13" s="45">
        <f t="shared" si="127"/>
        <v>0</v>
      </c>
      <c r="AHP13" s="575"/>
      <c r="AHQ13" s="27"/>
      <c r="AHR13" s="25"/>
      <c r="AHS13" s="54"/>
      <c r="AHT13" s="58"/>
      <c r="AHU13" s="45">
        <f t="shared" si="128"/>
        <v>0</v>
      </c>
      <c r="AHW13" s="366"/>
      <c r="AHX13" s="27"/>
      <c r="AHY13" s="25"/>
      <c r="AHZ13" s="143"/>
      <c r="AIA13" s="30"/>
      <c r="AIB13" s="19">
        <f t="shared" si="129"/>
        <v>0</v>
      </c>
      <c r="AID13" s="577"/>
      <c r="AIE13" s="2"/>
      <c r="AIF13" s="17"/>
      <c r="AIG13" s="8"/>
      <c r="AIH13" s="18"/>
      <c r="AII13" s="19">
        <f t="shared" si="130"/>
        <v>0</v>
      </c>
      <c r="AIK13" s="53"/>
      <c r="AIL13" s="27"/>
      <c r="AIM13" s="25"/>
      <c r="AIN13" s="136"/>
      <c r="AIO13" s="30"/>
      <c r="AIP13" s="19">
        <f t="shared" si="131"/>
        <v>0</v>
      </c>
      <c r="AIR13" s="53"/>
      <c r="AIS13" s="266"/>
      <c r="AIT13" s="121"/>
      <c r="AIU13" s="143"/>
      <c r="AIV13" s="30"/>
      <c r="AIW13" s="45">
        <f t="shared" si="132"/>
        <v>0</v>
      </c>
      <c r="AIY13" s="143"/>
      <c r="AIZ13" s="27"/>
      <c r="AJA13" s="25"/>
      <c r="AJB13" s="143"/>
      <c r="AJC13" s="30"/>
      <c r="AJD13" s="45">
        <f t="shared" si="133"/>
        <v>0</v>
      </c>
      <c r="AJF13" s="8"/>
      <c r="AJG13" s="2"/>
      <c r="AJH13" s="25"/>
      <c r="AJI13" s="8"/>
      <c r="AJJ13" s="18"/>
      <c r="AJK13" s="45">
        <f t="shared" si="134"/>
        <v>0</v>
      </c>
      <c r="AJM13" s="8"/>
      <c r="AJN13" s="2"/>
      <c r="AJO13" s="25"/>
      <c r="AJP13" s="8"/>
      <c r="AJQ13" s="18"/>
      <c r="AJR13" s="45">
        <f t="shared" si="135"/>
        <v>0</v>
      </c>
      <c r="AJT13" s="143"/>
      <c r="AJU13" s="37"/>
      <c r="AJV13" s="347"/>
      <c r="AJW13" s="143"/>
      <c r="AJX13" s="347"/>
      <c r="AJY13" s="45">
        <f t="shared" si="136"/>
        <v>0</v>
      </c>
      <c r="AKA13" s="143"/>
      <c r="AKB13" s="37"/>
      <c r="AKC13" s="347"/>
      <c r="AKD13" s="143"/>
      <c r="AKE13" s="347"/>
      <c r="AKF13" s="45">
        <f t="shared" si="2"/>
        <v>0</v>
      </c>
      <c r="AKH13" s="8"/>
      <c r="AKI13" s="37"/>
      <c r="AKJ13" s="337"/>
      <c r="AKK13" s="8"/>
      <c r="AKL13" s="347"/>
      <c r="AKM13" s="45">
        <f t="shared" si="137"/>
        <v>0</v>
      </c>
      <c r="AKO13" s="8"/>
      <c r="AKP13" s="37"/>
      <c r="AKQ13" s="337"/>
      <c r="AKR13" s="8"/>
      <c r="AKS13" s="347"/>
      <c r="AKT13" s="45">
        <f t="shared" si="138"/>
        <v>0</v>
      </c>
      <c r="AKV13" s="8"/>
      <c r="AKW13" s="37"/>
      <c r="AKX13" s="337"/>
      <c r="AKY13" s="8"/>
      <c r="AKZ13" s="347"/>
      <c r="ALA13" s="45">
        <f t="shared" si="139"/>
        <v>0</v>
      </c>
      <c r="ALC13" s="8"/>
      <c r="ALD13" s="37"/>
      <c r="ALE13" s="337"/>
      <c r="ALF13" s="8"/>
      <c r="ALG13" s="347"/>
      <c r="ALH13" s="45">
        <f t="shared" si="140"/>
        <v>0</v>
      </c>
      <c r="ALJ13" s="549"/>
      <c r="ALK13" s="2"/>
      <c r="ALL13" s="17"/>
      <c r="ALN13" s="18"/>
      <c r="ALO13" s="19">
        <f t="shared" si="141"/>
        <v>0</v>
      </c>
      <c r="ALQ13" s="8"/>
      <c r="ALR13" s="2"/>
      <c r="ALS13" s="17"/>
      <c r="ALT13" s="8"/>
      <c r="ALU13" s="18"/>
      <c r="ALV13" s="19">
        <f t="shared" si="142"/>
        <v>0</v>
      </c>
      <c r="ALX13" s="143"/>
      <c r="ALY13" s="37"/>
      <c r="ALZ13" s="58"/>
      <c r="AMA13" s="53"/>
      <c r="AMB13" s="18"/>
      <c r="AMC13" s="45">
        <f t="shared" si="3"/>
        <v>0</v>
      </c>
      <c r="AME13" s="577"/>
      <c r="AMF13" s="2"/>
      <c r="AMG13" s="17"/>
      <c r="AMH13" s="366"/>
      <c r="AMI13" s="18"/>
      <c r="AMJ13" s="19">
        <f t="shared" si="143"/>
        <v>0</v>
      </c>
      <c r="AML13" s="366"/>
      <c r="AMM13" s="2"/>
      <c r="AMN13" s="17"/>
      <c r="AMO13" s="577"/>
      <c r="AMP13" s="18"/>
      <c r="AMQ13" s="19">
        <f t="shared" si="144"/>
        <v>0</v>
      </c>
      <c r="AMS13" s="8"/>
      <c r="AMT13" s="2"/>
      <c r="AMU13" s="17"/>
      <c r="AMV13" s="8"/>
      <c r="AMW13" s="18"/>
      <c r="AMX13" s="19">
        <f t="shared" si="145"/>
        <v>0</v>
      </c>
      <c r="AMZ13" s="8"/>
      <c r="ANA13" s="2"/>
      <c r="ANB13" s="17"/>
      <c r="ANC13" s="8"/>
      <c r="AND13" s="18"/>
      <c r="ANE13" s="19">
        <f t="shared" si="146"/>
        <v>0</v>
      </c>
      <c r="ANG13" s="54"/>
      <c r="ANH13" s="315"/>
      <c r="ANI13" s="25"/>
      <c r="ANJ13" s="143"/>
      <c r="ANK13" s="30"/>
      <c r="ANL13" s="19">
        <f t="shared" si="147"/>
        <v>0</v>
      </c>
      <c r="ANN13" s="367"/>
      <c r="ANO13" s="39"/>
      <c r="ANP13" s="17"/>
      <c r="ANQ13" s="577"/>
      <c r="ANR13" s="18"/>
      <c r="ANS13" s="45">
        <f t="shared" si="148"/>
        <v>0</v>
      </c>
      <c r="ANU13" s="143"/>
      <c r="ANV13" s="27"/>
      <c r="ANW13" s="25"/>
      <c r="ANX13" s="386">
        <v>40969</v>
      </c>
      <c r="ANY13" s="30">
        <v>200</v>
      </c>
      <c r="ANZ13" s="45">
        <f t="shared" ref="ANZ13:ANZ19" si="202">ANZ12+ANW13-ANY13</f>
        <v>6692</v>
      </c>
      <c r="AOB13" s="575"/>
      <c r="AOC13" s="27"/>
      <c r="AOD13" s="25"/>
      <c r="AOE13" s="423"/>
      <c r="AOF13" s="176"/>
      <c r="AOG13" s="19">
        <f t="shared" si="149"/>
        <v>0</v>
      </c>
      <c r="AOI13" s="366">
        <v>41315</v>
      </c>
      <c r="AOJ13" s="830" t="s">
        <v>1066</v>
      </c>
      <c r="AOK13" s="25">
        <v>8983</v>
      </c>
      <c r="AOL13" s="143">
        <v>41318</v>
      </c>
      <c r="AOM13" s="30">
        <v>8983</v>
      </c>
      <c r="AON13" s="19">
        <f t="shared" si="150"/>
        <v>0</v>
      </c>
      <c r="AOP13" s="366"/>
      <c r="AOQ13" s="27"/>
      <c r="AOR13" s="25"/>
      <c r="AOS13" s="143"/>
      <c r="AOT13" s="30"/>
      <c r="AOU13" s="19">
        <f t="shared" si="151"/>
        <v>0</v>
      </c>
      <c r="AOW13" s="366"/>
      <c r="AOX13" s="27"/>
      <c r="AOY13" s="25"/>
      <c r="AOZ13" s="143"/>
      <c r="APA13" s="30"/>
      <c r="APB13" s="19">
        <f t="shared" si="152"/>
        <v>0</v>
      </c>
      <c r="APD13" s="8"/>
      <c r="APE13" s="37"/>
      <c r="APF13" s="337"/>
      <c r="APG13" s="8">
        <v>40688</v>
      </c>
      <c r="APH13" s="18">
        <v>2000</v>
      </c>
      <c r="API13" s="322">
        <f t="shared" si="4"/>
        <v>6211.5</v>
      </c>
      <c r="APK13" s="8"/>
      <c r="APL13" s="37"/>
      <c r="APM13" s="30"/>
      <c r="APN13" s="74"/>
      <c r="APO13" s="58"/>
      <c r="APP13" s="45">
        <f t="shared" si="5"/>
        <v>7383.5</v>
      </c>
      <c r="APR13" s="8"/>
      <c r="APS13" s="37"/>
      <c r="APT13" s="30"/>
      <c r="APU13" s="74"/>
      <c r="APV13" s="58"/>
      <c r="APW13" s="45">
        <f t="shared" si="6"/>
        <v>0</v>
      </c>
      <c r="APY13" s="8"/>
      <c r="APZ13" s="37"/>
      <c r="AQA13" s="30"/>
      <c r="AQB13" s="74"/>
      <c r="AQC13" s="58"/>
      <c r="AQD13" s="45">
        <f t="shared" si="153"/>
        <v>4518.5</v>
      </c>
      <c r="AQF13" s="368">
        <v>41321</v>
      </c>
      <c r="AQG13" s="677" t="s">
        <v>1145</v>
      </c>
      <c r="AQH13" s="30">
        <v>24528.5</v>
      </c>
      <c r="AQI13" s="366">
        <v>41323</v>
      </c>
      <c r="AQJ13" s="58">
        <v>24528.5</v>
      </c>
      <c r="AQK13" s="19">
        <f t="shared" si="154"/>
        <v>0</v>
      </c>
      <c r="AQM13" s="143"/>
      <c r="AQN13" s="27"/>
      <c r="AQO13" s="25"/>
      <c r="AQP13" s="54"/>
      <c r="AQQ13" s="58"/>
      <c r="AQR13" s="19">
        <f t="shared" si="155"/>
        <v>0</v>
      </c>
      <c r="AQT13" s="575"/>
      <c r="AQU13" s="27"/>
      <c r="AQV13" s="25"/>
      <c r="AQW13" s="670"/>
      <c r="AQX13" s="58"/>
      <c r="AQY13" s="19">
        <f t="shared" si="156"/>
        <v>715</v>
      </c>
      <c r="ARA13" s="575"/>
      <c r="ARB13" s="37"/>
      <c r="ARC13" s="346"/>
      <c r="ARD13" s="568"/>
      <c r="ARE13" s="430"/>
      <c r="ARF13" s="45">
        <f t="shared" si="7"/>
        <v>0</v>
      </c>
      <c r="ARH13" s="577"/>
      <c r="ARI13" s="37"/>
      <c r="ARJ13" s="30"/>
      <c r="ARK13" s="123"/>
      <c r="ARL13" s="75"/>
      <c r="ARM13" s="19">
        <f t="shared" si="157"/>
        <v>0</v>
      </c>
      <c r="ARO13" s="577"/>
      <c r="ARP13" s="27"/>
      <c r="ARQ13" s="25"/>
      <c r="ARR13" s="54"/>
      <c r="ARS13" s="176"/>
      <c r="ART13" s="45">
        <f t="shared" si="158"/>
        <v>0</v>
      </c>
      <c r="ARV13" s="143"/>
      <c r="ARW13" s="27"/>
      <c r="ARX13" s="25"/>
      <c r="ARY13" s="54"/>
      <c r="ARZ13" s="58"/>
      <c r="ASA13" s="45">
        <f t="shared" si="159"/>
        <v>0</v>
      </c>
      <c r="ASC13" s="8"/>
      <c r="ASD13" s="2"/>
      <c r="ASE13" s="25"/>
      <c r="ASF13" s="54"/>
      <c r="ASG13" s="58"/>
      <c r="ASH13" s="45">
        <f t="shared" si="160"/>
        <v>0</v>
      </c>
      <c r="ASJ13" s="8"/>
      <c r="ASK13" s="2"/>
      <c r="ASL13" s="17"/>
      <c r="ASM13" s="8"/>
      <c r="ASN13" s="18"/>
      <c r="ASO13" s="19">
        <f t="shared" si="161"/>
        <v>0</v>
      </c>
      <c r="ASQ13" s="8"/>
      <c r="ASR13" s="2"/>
      <c r="ASS13" s="17"/>
      <c r="AST13" s="8"/>
      <c r="ASU13" s="18"/>
      <c r="ASV13" s="19">
        <f t="shared" si="162"/>
        <v>0</v>
      </c>
      <c r="ASX13" s="8"/>
      <c r="ASY13" s="2"/>
      <c r="ASZ13" s="17"/>
      <c r="ATA13" s="8"/>
      <c r="ATB13" s="18"/>
      <c r="ATC13" s="19">
        <f t="shared" si="163"/>
        <v>0</v>
      </c>
      <c r="ATE13" s="8"/>
      <c r="ATF13" s="2"/>
      <c r="ATG13" s="17"/>
      <c r="ATH13" s="8"/>
      <c r="ATI13" s="18"/>
      <c r="ATJ13" s="19">
        <f t="shared" si="164"/>
        <v>0</v>
      </c>
      <c r="ATL13" s="366"/>
      <c r="ATM13" s="2"/>
      <c r="ATN13" s="17"/>
      <c r="ATO13" s="8"/>
      <c r="ATP13" s="18"/>
      <c r="ATQ13" s="19">
        <f t="shared" si="165"/>
        <v>0</v>
      </c>
      <c r="ATS13" s="143"/>
      <c r="ATT13" s="78"/>
      <c r="ATU13" s="30"/>
      <c r="ATV13" s="143"/>
      <c r="ATW13" s="49"/>
      <c r="ATX13" s="45">
        <f t="shared" si="166"/>
        <v>0</v>
      </c>
      <c r="ATZ13" s="8"/>
      <c r="AUA13" s="315"/>
      <c r="AUB13" s="30"/>
      <c r="AUC13" s="34"/>
      <c r="AUD13" s="30"/>
      <c r="AUE13" s="45">
        <f t="shared" si="167"/>
        <v>0</v>
      </c>
      <c r="AUG13" s="8"/>
      <c r="AUH13" s="37"/>
      <c r="AUI13" s="30"/>
      <c r="AUJ13" s="34"/>
      <c r="AUK13" s="30"/>
      <c r="AUL13" s="45">
        <f t="shared" si="168"/>
        <v>0</v>
      </c>
      <c r="AUN13" s="575"/>
      <c r="AUO13" s="37"/>
      <c r="AUP13" s="176"/>
      <c r="AUQ13" s="423"/>
      <c r="AUR13" s="176"/>
      <c r="AUS13" s="45">
        <f t="shared" si="169"/>
        <v>2512.5</v>
      </c>
      <c r="AUU13" s="683"/>
      <c r="AUV13" s="584"/>
      <c r="AUW13" s="347"/>
      <c r="AUX13" s="143"/>
      <c r="AUY13" s="347"/>
      <c r="AUZ13" s="45">
        <f t="shared" si="170"/>
        <v>0</v>
      </c>
      <c r="AVB13" s="577"/>
      <c r="AVC13" s="2"/>
      <c r="AVD13" s="89"/>
      <c r="AVE13" s="8"/>
      <c r="AVF13" s="91"/>
      <c r="AVG13" s="19">
        <f t="shared" si="193"/>
        <v>0</v>
      </c>
      <c r="AVI13" s="2"/>
      <c r="AVJ13" s="2"/>
      <c r="AVK13" s="89"/>
      <c r="AVL13" s="8"/>
      <c r="AVM13" s="91"/>
      <c r="AVN13" s="19">
        <f t="shared" si="194"/>
        <v>0</v>
      </c>
      <c r="AVP13" s="8"/>
      <c r="AVQ13" s="2"/>
      <c r="AVR13" s="17"/>
      <c r="AVS13" s="333"/>
      <c r="AVT13" s="18"/>
      <c r="AVU13" s="19">
        <f t="shared" ref="AVU13:AVU44" si="203">AVU12+AVR13-AVT13</f>
        <v>0</v>
      </c>
      <c r="AVW13" s="143"/>
      <c r="AVX13" s="27"/>
      <c r="AVY13" s="25"/>
      <c r="AVZ13" s="143"/>
      <c r="AWA13" s="30"/>
      <c r="AWB13" s="45">
        <f t="shared" si="197"/>
        <v>0</v>
      </c>
      <c r="AWD13" s="8"/>
      <c r="AWE13" s="2"/>
      <c r="AWF13" s="17"/>
      <c r="AWG13" s="506"/>
      <c r="AWH13" s="18"/>
      <c r="AWI13" s="19">
        <f t="shared" si="172"/>
        <v>0</v>
      </c>
      <c r="AWK13" s="8"/>
      <c r="AWL13" s="2"/>
      <c r="AWM13" s="17"/>
      <c r="AWN13" s="8"/>
      <c r="AWO13" s="18"/>
      <c r="AWP13" s="19">
        <f t="shared" ref="AWP13:AWP44" si="204">AWP12+AWM13-AWO13</f>
        <v>0</v>
      </c>
      <c r="AWR13" s="8"/>
      <c r="AWS13" s="2"/>
      <c r="AWT13" s="17"/>
      <c r="AWU13" s="8"/>
      <c r="AWV13" s="18"/>
      <c r="AWW13" s="19">
        <f t="shared" si="174"/>
        <v>0</v>
      </c>
      <c r="AWY13" s="8"/>
      <c r="AWZ13" s="2"/>
      <c r="AXA13" s="17"/>
      <c r="AXB13" s="8"/>
      <c r="AXC13" s="18"/>
      <c r="AXD13" s="19">
        <f t="shared" si="175"/>
        <v>0</v>
      </c>
      <c r="AXF13" s="577"/>
      <c r="AXG13" s="2"/>
      <c r="AXH13" s="17"/>
      <c r="AXI13" s="8"/>
      <c r="AXJ13" s="18"/>
      <c r="AXK13" s="19">
        <f t="shared" si="176"/>
        <v>0</v>
      </c>
      <c r="AXM13" s="577"/>
      <c r="AXN13" s="2"/>
      <c r="AXO13" s="17"/>
      <c r="AXP13" s="8"/>
      <c r="AXQ13" s="18"/>
      <c r="AXR13" s="19">
        <f t="shared" si="177"/>
        <v>0</v>
      </c>
      <c r="AXT13" s="577"/>
      <c r="AXU13" s="2"/>
      <c r="AXV13" s="17"/>
      <c r="AXW13" s="575"/>
      <c r="AXX13" s="30"/>
      <c r="AXY13" s="19">
        <f t="shared" si="195"/>
        <v>0</v>
      </c>
      <c r="AYA13" s="8"/>
      <c r="AYB13" s="2"/>
      <c r="AYC13" s="17"/>
      <c r="AYD13" s="8"/>
      <c r="AYE13" s="18"/>
      <c r="AYF13" s="19">
        <f t="shared" si="179"/>
        <v>0</v>
      </c>
      <c r="AYH13" s="575"/>
      <c r="AYI13" s="27"/>
      <c r="AYJ13" s="25"/>
      <c r="AYK13" s="670"/>
      <c r="AYL13" s="30"/>
      <c r="AYM13" s="45">
        <f t="shared" si="180"/>
        <v>0</v>
      </c>
      <c r="AYO13" s="8"/>
      <c r="AYP13" s="2"/>
      <c r="AYQ13" s="17"/>
      <c r="AYR13" s="8"/>
      <c r="AYS13" s="18"/>
      <c r="AYT13" s="19">
        <f t="shared" si="181"/>
        <v>0</v>
      </c>
      <c r="AYV13" s="8"/>
      <c r="AYW13" s="2"/>
      <c r="AYX13" s="17"/>
      <c r="AYY13" s="8"/>
      <c r="AYZ13" s="18"/>
      <c r="AZA13" s="19">
        <f t="shared" si="182"/>
        <v>0</v>
      </c>
      <c r="AZC13" s="8"/>
      <c r="AZD13" s="2"/>
      <c r="AZE13" s="17"/>
      <c r="AZF13" s="8"/>
      <c r="AZG13" s="18"/>
      <c r="AZH13" s="19">
        <f t="shared" si="183"/>
        <v>0</v>
      </c>
      <c r="AZJ13" s="143"/>
      <c r="AZK13" s="27"/>
      <c r="AZL13" s="25"/>
      <c r="AZM13" s="143"/>
      <c r="AZN13" s="30"/>
      <c r="AZO13" s="19">
        <f t="shared" si="184"/>
        <v>0</v>
      </c>
    </row>
    <row r="14" spans="1:1368">
      <c r="A14" s="397"/>
      <c r="C14" s="337"/>
      <c r="D14" s="8"/>
      <c r="E14" s="30"/>
      <c r="F14" s="45">
        <f t="shared" si="8"/>
        <v>0</v>
      </c>
      <c r="H14" s="576">
        <v>41310</v>
      </c>
      <c r="I14" s="27" t="s">
        <v>948</v>
      </c>
      <c r="J14" s="25">
        <v>23687</v>
      </c>
      <c r="K14" s="670">
        <v>41310</v>
      </c>
      <c r="L14" s="30">
        <v>23687</v>
      </c>
      <c r="M14" s="45">
        <f t="shared" si="9"/>
        <v>0</v>
      </c>
      <c r="O14" s="143"/>
      <c r="P14" s="27"/>
      <c r="Q14" s="25"/>
      <c r="R14" s="54"/>
      <c r="S14" s="30"/>
      <c r="T14" s="45">
        <f t="shared" si="10"/>
        <v>10753.5</v>
      </c>
      <c r="V14" s="143"/>
      <c r="W14" s="27"/>
      <c r="X14" s="25"/>
      <c r="Y14" s="54"/>
      <c r="Z14" s="30"/>
      <c r="AA14" s="45">
        <f t="shared" si="11"/>
        <v>0</v>
      </c>
      <c r="AC14" s="143"/>
      <c r="AD14" s="27"/>
      <c r="AE14" s="25"/>
      <c r="AF14" s="54"/>
      <c r="AG14" s="30"/>
      <c r="AH14" s="45">
        <f t="shared" si="12"/>
        <v>0</v>
      </c>
      <c r="AJ14" s="143"/>
      <c r="AK14" s="27"/>
      <c r="AL14" s="25"/>
      <c r="AM14" s="53"/>
      <c r="AN14" s="30"/>
      <c r="AO14" s="45">
        <f t="shared" si="13"/>
        <v>0</v>
      </c>
      <c r="AQ14" s="8"/>
      <c r="AR14" s="2"/>
      <c r="AS14" s="17"/>
      <c r="AT14" s="8"/>
      <c r="AU14" s="18"/>
      <c r="AV14" s="45">
        <f t="shared" si="14"/>
        <v>0</v>
      </c>
      <c r="AX14" s="8"/>
      <c r="AY14" s="2"/>
      <c r="AZ14" s="17"/>
      <c r="BA14" s="8"/>
      <c r="BB14" s="18"/>
      <c r="BC14" s="45">
        <f t="shared" si="15"/>
        <v>0</v>
      </c>
      <c r="BE14" s="8"/>
      <c r="BF14" s="27"/>
      <c r="BG14" s="25"/>
      <c r="BH14" s="26"/>
      <c r="BI14" s="30"/>
      <c r="BJ14" s="45">
        <f t="shared" si="16"/>
        <v>0</v>
      </c>
      <c r="BL14" s="53"/>
      <c r="BM14" s="27"/>
      <c r="BN14" s="25"/>
      <c r="BO14" s="54"/>
      <c r="BP14" s="30"/>
      <c r="BQ14" s="45">
        <f t="shared" si="17"/>
        <v>0</v>
      </c>
      <c r="BS14" s="53"/>
      <c r="BT14" s="53"/>
      <c r="BU14" s="27"/>
      <c r="BV14" s="25"/>
      <c r="BW14" s="54"/>
      <c r="BX14" s="30"/>
      <c r="BY14" s="45">
        <f t="shared" si="18"/>
        <v>0</v>
      </c>
      <c r="CA14" s="575">
        <v>40749</v>
      </c>
      <c r="CB14" s="547" t="s">
        <v>723</v>
      </c>
      <c r="CC14" s="553"/>
      <c r="CD14" s="489"/>
      <c r="CE14" s="337"/>
      <c r="CF14" s="45">
        <f t="shared" si="19"/>
        <v>284482.56</v>
      </c>
      <c r="CH14" s="8"/>
      <c r="CI14" s="2"/>
      <c r="CJ14" s="17"/>
      <c r="CK14" s="367"/>
      <c r="CL14" s="30"/>
      <c r="CM14" s="45">
        <f t="shared" si="20"/>
        <v>0</v>
      </c>
      <c r="CO14" s="368"/>
      <c r="CP14" s="37"/>
      <c r="CQ14" s="347"/>
      <c r="CR14" s="490"/>
      <c r="CS14" s="44"/>
      <c r="CT14" s="45">
        <f t="shared" si="185"/>
        <v>0</v>
      </c>
      <c r="CV14" s="8"/>
      <c r="CW14" s="2"/>
      <c r="CX14" s="17"/>
      <c r="CY14" s="8"/>
      <c r="CZ14" s="18"/>
      <c r="DA14" s="19">
        <f t="shared" si="21"/>
        <v>0</v>
      </c>
      <c r="DC14" s="53"/>
      <c r="DD14" s="369"/>
      <c r="DE14" s="27"/>
      <c r="DF14" s="25"/>
      <c r="DG14" s="143"/>
      <c r="DH14" s="30"/>
      <c r="DI14" s="45">
        <f t="shared" si="22"/>
        <v>0</v>
      </c>
      <c r="DK14" s="575"/>
      <c r="DL14" s="27"/>
      <c r="DM14" s="25"/>
      <c r="DN14" s="368"/>
      <c r="DO14" s="30"/>
      <c r="DP14" s="45">
        <f t="shared" si="23"/>
        <v>0</v>
      </c>
      <c r="DR14" s="2"/>
      <c r="DS14" s="2"/>
      <c r="DT14" s="17"/>
      <c r="DU14" s="8"/>
      <c r="DV14" s="18"/>
      <c r="DW14" s="19">
        <f t="shared" si="24"/>
        <v>0</v>
      </c>
      <c r="DY14" s="2"/>
      <c r="DZ14" s="2"/>
      <c r="EA14" s="17"/>
      <c r="EB14" s="8"/>
      <c r="EC14" s="18"/>
      <c r="ED14" s="19">
        <f t="shared" si="25"/>
        <v>0</v>
      </c>
      <c r="EF14" s="143"/>
      <c r="EG14" s="27"/>
      <c r="EH14" s="25"/>
      <c r="EI14" s="143"/>
      <c r="EJ14" s="30"/>
      <c r="EK14" s="45">
        <f t="shared" si="26"/>
        <v>0</v>
      </c>
      <c r="EM14" s="366"/>
      <c r="EN14" s="2"/>
      <c r="EO14" s="17"/>
      <c r="EP14" s="369"/>
      <c r="EQ14" s="30"/>
      <c r="ER14" s="19">
        <f t="shared" si="27"/>
        <v>0</v>
      </c>
      <c r="ET14" s="368"/>
      <c r="EU14" s="27"/>
      <c r="EV14" s="94"/>
      <c r="EW14" s="54"/>
      <c r="EX14" s="58"/>
      <c r="EY14" s="19">
        <f t="shared" si="28"/>
        <v>0</v>
      </c>
      <c r="FA14" s="397"/>
      <c r="FB14" s="2"/>
      <c r="FC14" s="17"/>
      <c r="FD14" s="143"/>
      <c r="FE14" s="18"/>
      <c r="FF14" s="19">
        <f t="shared" si="29"/>
        <v>0</v>
      </c>
      <c r="FH14" s="397"/>
      <c r="FI14" s="2"/>
      <c r="FJ14" s="17"/>
      <c r="FK14" s="143"/>
      <c r="FL14" s="18"/>
      <c r="FM14" s="19">
        <f t="shared" si="30"/>
        <v>0</v>
      </c>
      <c r="FO14" s="549">
        <v>39707</v>
      </c>
      <c r="FP14" s="2" t="s">
        <v>570</v>
      </c>
      <c r="FQ14" s="17">
        <v>15241</v>
      </c>
      <c r="FR14" s="26">
        <v>39722</v>
      </c>
      <c r="FS14" s="18">
        <v>15241</v>
      </c>
      <c r="FT14" s="19">
        <f t="shared" si="31"/>
        <v>29768</v>
      </c>
      <c r="FV14" s="8"/>
      <c r="FW14" s="2"/>
      <c r="FX14" s="17"/>
      <c r="FY14" s="143"/>
      <c r="FZ14" s="30"/>
      <c r="GA14" s="19">
        <f t="shared" si="32"/>
        <v>0</v>
      </c>
      <c r="GC14" s="8"/>
      <c r="GD14" s="2"/>
      <c r="GE14" s="17"/>
      <c r="GF14" s="8"/>
      <c r="GG14" s="18"/>
      <c r="GH14" s="19">
        <f t="shared" si="33"/>
        <v>0</v>
      </c>
      <c r="GJ14" s="8"/>
      <c r="GK14" s="2"/>
      <c r="GL14" s="17"/>
      <c r="GM14" s="8"/>
      <c r="GN14" s="18"/>
      <c r="GO14" s="19">
        <f t="shared" si="34"/>
        <v>0</v>
      </c>
      <c r="GQ14" s="8"/>
      <c r="GR14" s="2"/>
      <c r="GS14" s="17"/>
      <c r="GT14" s="8"/>
      <c r="GU14" s="18"/>
      <c r="GV14" s="19">
        <f t="shared" si="35"/>
        <v>0</v>
      </c>
      <c r="GX14" s="2"/>
      <c r="GY14" s="2"/>
      <c r="GZ14" s="17"/>
      <c r="HA14" s="8"/>
      <c r="HB14" s="18"/>
      <c r="HC14" s="19">
        <f t="shared" si="36"/>
        <v>0</v>
      </c>
      <c r="HE14" s="8"/>
      <c r="HF14" s="37"/>
      <c r="HG14" s="30"/>
      <c r="HH14" s="34"/>
      <c r="HI14" s="30"/>
      <c r="HJ14" s="115">
        <f t="shared" si="37"/>
        <v>13433</v>
      </c>
      <c r="HL14" s="8"/>
      <c r="HM14" s="37"/>
      <c r="HN14" s="30"/>
      <c r="HO14" s="8"/>
      <c r="HP14" s="30"/>
      <c r="HQ14" s="115">
        <f t="shared" si="38"/>
        <v>0</v>
      </c>
      <c r="HS14" s="668"/>
      <c r="HT14" s="175"/>
      <c r="HU14" s="356"/>
      <c r="HV14" s="74"/>
      <c r="HW14" s="86"/>
      <c r="HX14" s="115">
        <f t="shared" si="39"/>
        <v>476</v>
      </c>
      <c r="HZ14" s="8"/>
      <c r="IA14" s="2"/>
      <c r="IB14" s="17"/>
      <c r="IC14" s="504"/>
      <c r="ID14" s="18"/>
      <c r="IE14" s="19">
        <f t="shared" si="40"/>
        <v>0</v>
      </c>
      <c r="IG14" s="8"/>
      <c r="IH14" s="2"/>
      <c r="II14" s="17"/>
      <c r="IJ14" s="8"/>
      <c r="IK14" s="18"/>
      <c r="IL14" s="19">
        <f t="shared" si="41"/>
        <v>0</v>
      </c>
      <c r="IN14" s="8"/>
      <c r="IO14" s="145"/>
      <c r="IP14" s="17"/>
      <c r="IQ14" s="8"/>
      <c r="IR14" s="18"/>
      <c r="IS14" s="19">
        <f t="shared" si="42"/>
        <v>0</v>
      </c>
      <c r="IU14" s="8"/>
      <c r="IV14" s="2"/>
      <c r="IW14" s="17"/>
      <c r="IX14" s="8"/>
      <c r="IY14" s="18"/>
      <c r="IZ14" s="19">
        <f t="shared" si="43"/>
        <v>0</v>
      </c>
      <c r="JB14" s="8"/>
      <c r="JC14" s="2"/>
      <c r="JD14" s="17"/>
      <c r="JE14" s="8"/>
      <c r="JF14" s="18"/>
      <c r="JG14" s="19">
        <f t="shared" si="198"/>
        <v>0</v>
      </c>
      <c r="JI14" s="8"/>
      <c r="JJ14" s="2"/>
      <c r="JK14" s="17"/>
      <c r="JL14" s="8"/>
      <c r="JM14" s="18"/>
      <c r="JN14" s="19">
        <f t="shared" si="44"/>
        <v>0</v>
      </c>
      <c r="JP14" s="143"/>
      <c r="JQ14" s="27"/>
      <c r="JR14" s="25"/>
      <c r="JS14" s="369"/>
      <c r="JT14" s="30"/>
      <c r="JU14" s="45">
        <f t="shared" si="45"/>
        <v>0</v>
      </c>
      <c r="JW14" s="807"/>
      <c r="JX14" s="793"/>
      <c r="JY14" s="794"/>
      <c r="JZ14" s="815"/>
      <c r="KA14" s="814"/>
      <c r="KB14" s="811">
        <f t="shared" si="46"/>
        <v>0</v>
      </c>
      <c r="KD14" s="807"/>
      <c r="KE14" s="793"/>
      <c r="KF14" s="794"/>
      <c r="KG14" s="815"/>
      <c r="KH14" s="814"/>
      <c r="KI14" s="811">
        <f t="shared" si="47"/>
        <v>0</v>
      </c>
      <c r="KK14" s="8"/>
      <c r="KL14" s="2"/>
      <c r="KM14" s="17"/>
      <c r="KN14" s="409"/>
      <c r="KO14" s="30"/>
      <c r="KP14" s="45">
        <f t="shared" si="48"/>
        <v>0</v>
      </c>
      <c r="KR14" s="8"/>
      <c r="KS14" s="2"/>
      <c r="KT14" s="17"/>
      <c r="KU14" s="506"/>
      <c r="KV14" s="30"/>
      <c r="KW14" s="45">
        <f t="shared" si="49"/>
        <v>0</v>
      </c>
      <c r="KY14" s="8"/>
      <c r="KZ14" s="315"/>
      <c r="LA14" s="30"/>
      <c r="LB14" s="495"/>
      <c r="LC14" s="30"/>
      <c r="LD14" s="45">
        <f t="shared" si="50"/>
        <v>0</v>
      </c>
      <c r="LF14" s="577"/>
      <c r="LG14" s="37"/>
      <c r="LH14" s="30"/>
      <c r="LI14" s="124"/>
      <c r="LJ14" s="18"/>
      <c r="LK14" s="45">
        <f t="shared" si="0"/>
        <v>0</v>
      </c>
      <c r="LM14" s="577"/>
      <c r="LN14" s="37"/>
      <c r="LO14" s="382"/>
      <c r="LP14" s="566"/>
      <c r="LQ14" s="352"/>
      <c r="LR14" s="45">
        <f t="shared" si="51"/>
        <v>0</v>
      </c>
      <c r="LT14" s="577"/>
      <c r="LU14" s="37"/>
      <c r="LV14" s="30"/>
      <c r="LW14" s="143"/>
      <c r="LX14" s="30"/>
      <c r="LY14" s="45">
        <f t="shared" si="52"/>
        <v>0</v>
      </c>
      <c r="MA14" s="575"/>
      <c r="MB14" s="27"/>
      <c r="MC14" s="350"/>
      <c r="MD14" s="143"/>
      <c r="ME14" s="30"/>
      <c r="MF14" s="45">
        <f t="shared" si="53"/>
        <v>0</v>
      </c>
      <c r="MH14" s="143"/>
      <c r="MI14" s="27"/>
      <c r="MJ14" s="25"/>
      <c r="MK14" s="143"/>
      <c r="ML14" s="30"/>
      <c r="MM14" s="45">
        <f t="shared" si="54"/>
        <v>0</v>
      </c>
      <c r="MO14" s="8"/>
      <c r="MP14" s="2"/>
      <c r="MQ14" s="25"/>
      <c r="MR14" s="288"/>
      <c r="MS14" s="25"/>
      <c r="MT14" s="45">
        <f t="shared" si="199"/>
        <v>20586.5</v>
      </c>
      <c r="MV14" s="8"/>
      <c r="MW14" s="2"/>
      <c r="MX14" s="25"/>
      <c r="MY14" s="612"/>
      <c r="MZ14" s="25"/>
      <c r="NA14" s="45">
        <f t="shared" si="55"/>
        <v>0</v>
      </c>
      <c r="NE14" s="337"/>
      <c r="NF14" s="54"/>
      <c r="NG14" s="30"/>
      <c r="NH14" s="45">
        <f t="shared" si="56"/>
        <v>0</v>
      </c>
      <c r="NJ14" s="577"/>
      <c r="NK14" s="315"/>
      <c r="NL14" s="30"/>
      <c r="NM14" s="577"/>
      <c r="NN14" s="18"/>
      <c r="NO14" s="45">
        <f t="shared" si="57"/>
        <v>0</v>
      </c>
      <c r="NQ14" s="8"/>
      <c r="NR14" s="2"/>
      <c r="NS14" s="17"/>
      <c r="NT14" s="8"/>
      <c r="NU14" s="18"/>
      <c r="NV14" s="19">
        <f t="shared" si="58"/>
        <v>0</v>
      </c>
      <c r="NX14" s="143"/>
      <c r="NY14" s="27"/>
      <c r="NZ14" s="25"/>
      <c r="OA14" s="143"/>
      <c r="OB14" s="30"/>
      <c r="OC14" s="19">
        <f t="shared" si="59"/>
        <v>0</v>
      </c>
      <c r="OE14" s="8"/>
      <c r="OF14" s="2"/>
      <c r="OG14" s="17"/>
      <c r="OH14" s="8"/>
      <c r="OI14" s="18"/>
      <c r="OJ14" s="19">
        <f t="shared" si="60"/>
        <v>0</v>
      </c>
      <c r="OL14" s="8"/>
      <c r="OM14" s="2"/>
      <c r="ON14" s="17"/>
      <c r="OO14" s="8"/>
      <c r="OP14" s="18"/>
      <c r="OQ14" s="19">
        <f t="shared" si="61"/>
        <v>0</v>
      </c>
      <c r="OS14" s="8"/>
      <c r="OT14" s="2"/>
      <c r="OU14" s="17"/>
      <c r="OV14" s="8"/>
      <c r="OW14" s="18"/>
      <c r="OX14" s="19">
        <f t="shared" si="62"/>
        <v>0</v>
      </c>
      <c r="OZ14" s="8"/>
      <c r="PA14" s="2"/>
      <c r="PB14" s="17"/>
      <c r="PC14" s="8"/>
      <c r="PD14" s="18"/>
      <c r="PE14" s="19">
        <f t="shared" si="63"/>
        <v>0</v>
      </c>
      <c r="PG14" s="143">
        <v>41315</v>
      </c>
      <c r="PH14" s="830" t="s">
        <v>1065</v>
      </c>
      <c r="PI14" s="25">
        <v>20079.5</v>
      </c>
      <c r="PJ14" s="143">
        <v>41317</v>
      </c>
      <c r="PK14" s="18">
        <v>20079.5</v>
      </c>
      <c r="PL14" s="19">
        <f t="shared" si="64"/>
        <v>0</v>
      </c>
      <c r="PN14" s="8"/>
      <c r="PO14" s="2"/>
      <c r="PP14" s="17"/>
      <c r="PQ14" s="8"/>
      <c r="PR14" s="18"/>
      <c r="PS14" s="19">
        <f t="shared" si="65"/>
        <v>0</v>
      </c>
      <c r="PU14" s="8"/>
      <c r="PV14" s="2"/>
      <c r="PW14" s="17"/>
      <c r="PX14" s="8"/>
      <c r="PY14" s="18"/>
      <c r="PZ14" s="19">
        <f t="shared" si="66"/>
        <v>0</v>
      </c>
      <c r="QB14" s="577"/>
      <c r="QC14" s="445"/>
      <c r="QD14" s="2"/>
      <c r="QE14" s="17"/>
      <c r="QF14" s="8"/>
      <c r="QG14" s="18"/>
      <c r="QH14" s="19">
        <f t="shared" si="67"/>
        <v>0</v>
      </c>
      <c r="QJ14" s="549"/>
      <c r="QK14" s="2"/>
      <c r="QL14" s="337"/>
      <c r="QM14" s="577">
        <v>40966</v>
      </c>
      <c r="QN14" s="58">
        <v>150</v>
      </c>
      <c r="QO14" s="45">
        <f t="shared" si="68"/>
        <v>5166</v>
      </c>
      <c r="QQ14" s="469"/>
      <c r="QR14" s="43"/>
      <c r="QS14" s="337"/>
      <c r="QT14" s="8"/>
      <c r="QU14" s="58"/>
      <c r="QV14" s="45">
        <f t="shared" si="69"/>
        <v>0</v>
      </c>
      <c r="QX14" s="143"/>
      <c r="QY14" s="857"/>
      <c r="QZ14" s="30"/>
      <c r="RA14" s="143"/>
      <c r="RB14" s="30"/>
      <c r="RC14" s="45">
        <f t="shared" si="70"/>
        <v>0</v>
      </c>
      <c r="RE14" s="143"/>
      <c r="RF14" s="27"/>
      <c r="RG14" s="30"/>
      <c r="RH14" s="143"/>
      <c r="RI14" s="30"/>
      <c r="RJ14" s="45">
        <f t="shared" si="200"/>
        <v>0</v>
      </c>
      <c r="RL14" s="143"/>
      <c r="RM14" s="315"/>
      <c r="RN14" s="30"/>
      <c r="RO14" s="116"/>
      <c r="RP14" s="30"/>
      <c r="RQ14" s="45">
        <f t="shared" si="72"/>
        <v>0</v>
      </c>
      <c r="RS14" s="2"/>
      <c r="RT14" s="2"/>
      <c r="RU14" s="17"/>
      <c r="RV14" s="8"/>
      <c r="RW14" s="18"/>
      <c r="RX14" s="19">
        <f t="shared" si="189"/>
        <v>23250</v>
      </c>
      <c r="RZ14" s="8"/>
      <c r="SA14" s="2"/>
      <c r="SB14" s="351"/>
      <c r="SC14" s="8"/>
      <c r="SD14" s="18"/>
      <c r="SE14" s="19">
        <f t="shared" si="190"/>
        <v>0</v>
      </c>
      <c r="SG14" s="577"/>
      <c r="SH14" s="2"/>
      <c r="SI14" s="351"/>
      <c r="SJ14" s="8"/>
      <c r="SK14" s="18"/>
      <c r="SL14" s="19">
        <f t="shared" si="73"/>
        <v>0</v>
      </c>
      <c r="SN14" s="8"/>
      <c r="SO14" s="2"/>
      <c r="SP14" s="351"/>
      <c r="SQ14" s="8"/>
      <c r="SR14" s="18"/>
      <c r="SS14" s="19">
        <f t="shared" si="191"/>
        <v>0</v>
      </c>
      <c r="SU14" s="576"/>
      <c r="SV14" s="27"/>
      <c r="SW14" s="25"/>
      <c r="SX14" s="143"/>
      <c r="SY14" s="30"/>
      <c r="SZ14" s="19">
        <f t="shared" si="75"/>
        <v>10127.5</v>
      </c>
      <c r="TB14" s="143"/>
      <c r="TC14" s="27"/>
      <c r="TD14" s="25"/>
      <c r="TE14" s="143"/>
      <c r="TF14" s="30"/>
      <c r="TG14" s="45">
        <f t="shared" si="76"/>
        <v>20668.5</v>
      </c>
      <c r="TI14" s="419"/>
      <c r="TJ14" s="27"/>
      <c r="TK14" s="25"/>
      <c r="TL14" s="143"/>
      <c r="TM14" s="346"/>
      <c r="TN14" s="45">
        <f t="shared" si="77"/>
        <v>0</v>
      </c>
      <c r="TP14" s="575"/>
      <c r="TQ14" s="27"/>
      <c r="TR14" s="25"/>
      <c r="TS14" s="143"/>
      <c r="TT14" s="346"/>
      <c r="TU14" s="45">
        <f t="shared" si="78"/>
        <v>0</v>
      </c>
      <c r="TW14" s="577"/>
      <c r="TX14" s="2"/>
      <c r="TY14" s="17"/>
      <c r="TZ14" s="8"/>
      <c r="UA14" s="18"/>
      <c r="UB14" s="19">
        <f t="shared" si="79"/>
        <v>0</v>
      </c>
      <c r="UD14" s="577"/>
      <c r="UE14" s="2"/>
      <c r="UF14" s="17"/>
      <c r="UG14" s="8"/>
      <c r="UH14" s="18"/>
      <c r="UI14" s="19">
        <f t="shared" si="80"/>
        <v>0</v>
      </c>
      <c r="UK14" s="577"/>
      <c r="UL14" s="2"/>
      <c r="UM14" s="17"/>
      <c r="UN14" s="8"/>
      <c r="UO14" s="18"/>
      <c r="UP14" s="19">
        <f t="shared" si="81"/>
        <v>0</v>
      </c>
      <c r="UR14" s="549">
        <v>41328</v>
      </c>
      <c r="US14" s="2" t="s">
        <v>1326</v>
      </c>
      <c r="UT14" s="17">
        <v>2597</v>
      </c>
      <c r="UU14" s="8"/>
      <c r="UV14" s="18"/>
      <c r="UW14" s="19">
        <f t="shared" si="82"/>
        <v>2597</v>
      </c>
      <c r="UY14" s="655"/>
      <c r="UZ14" s="2"/>
      <c r="VA14" s="17"/>
      <c r="VB14" s="8">
        <v>40620</v>
      </c>
      <c r="VC14" s="18">
        <v>500</v>
      </c>
      <c r="VD14" s="45">
        <f t="shared" si="83"/>
        <v>18813</v>
      </c>
      <c r="VF14" s="143"/>
      <c r="VG14" s="72"/>
      <c r="VH14" s="25"/>
      <c r="VI14" s="504"/>
      <c r="VJ14" s="30"/>
      <c r="VK14" s="19">
        <f t="shared" si="84"/>
        <v>0</v>
      </c>
      <c r="VM14" s="2"/>
      <c r="VN14" s="2"/>
      <c r="VO14" s="17"/>
      <c r="VP14" s="853"/>
      <c r="VQ14" s="18"/>
      <c r="VR14" s="19">
        <f t="shared" si="85"/>
        <v>0</v>
      </c>
      <c r="VT14" s="577"/>
      <c r="VU14" s="2"/>
      <c r="VV14" s="17"/>
      <c r="VW14" s="8"/>
      <c r="VX14" s="18"/>
      <c r="VY14" s="19">
        <f t="shared" si="196"/>
        <v>274.5</v>
      </c>
      <c r="WA14" s="8"/>
      <c r="WB14" s="2"/>
      <c r="WC14" s="17"/>
      <c r="WD14" s="8"/>
      <c r="WE14" s="18"/>
      <c r="WF14" s="19">
        <f t="shared" si="87"/>
        <v>0</v>
      </c>
      <c r="WH14" s="8"/>
      <c r="WI14" s="2"/>
      <c r="WJ14" s="17"/>
      <c r="WK14" s="8"/>
      <c r="WL14" s="18"/>
      <c r="WM14" s="19">
        <f t="shared" si="88"/>
        <v>0</v>
      </c>
      <c r="WO14" s="8"/>
      <c r="WP14" s="2"/>
      <c r="WQ14" s="17"/>
      <c r="WR14" s="8"/>
      <c r="WS14" s="85"/>
      <c r="WT14" s="19">
        <f t="shared" si="201"/>
        <v>0</v>
      </c>
      <c r="WV14" s="143"/>
      <c r="WW14" s="27"/>
      <c r="WX14" s="25"/>
      <c r="WY14" s="8"/>
      <c r="WZ14" s="18"/>
      <c r="XA14" s="19">
        <f t="shared" si="90"/>
        <v>0</v>
      </c>
      <c r="XC14" s="577"/>
      <c r="XD14" s="2"/>
      <c r="XE14" s="17"/>
      <c r="XF14" s="8"/>
      <c r="XG14" s="18"/>
      <c r="XH14" s="19">
        <f t="shared" si="91"/>
        <v>0</v>
      </c>
      <c r="XJ14" s="8"/>
      <c r="XK14" s="2"/>
      <c r="XL14" s="17"/>
      <c r="XM14" s="8"/>
      <c r="XN14" s="18"/>
      <c r="XO14" s="45">
        <f t="shared" si="92"/>
        <v>0</v>
      </c>
      <c r="XQ14" s="8"/>
      <c r="XR14" s="2"/>
      <c r="XS14" s="17"/>
      <c r="XT14" s="8"/>
      <c r="XU14" s="18"/>
      <c r="XV14" s="45">
        <f t="shared" si="93"/>
        <v>0</v>
      </c>
      <c r="XX14" s="143"/>
      <c r="XY14" s="276"/>
      <c r="XZ14" s="25"/>
      <c r="YA14" s="8"/>
      <c r="YB14" s="18"/>
      <c r="YC14" s="45">
        <f t="shared" si="94"/>
        <v>0</v>
      </c>
      <c r="YE14" s="8"/>
      <c r="YF14" s="2"/>
      <c r="YG14" s="17"/>
      <c r="YH14" s="8"/>
      <c r="YI14" s="18"/>
      <c r="YJ14" s="45">
        <f t="shared" si="95"/>
        <v>0</v>
      </c>
      <c r="YL14" s="143"/>
      <c r="YM14" s="27"/>
      <c r="YN14" s="25"/>
      <c r="YO14" s="143"/>
      <c r="YP14" s="30"/>
      <c r="YQ14" s="45">
        <f t="shared" si="96"/>
        <v>0</v>
      </c>
      <c r="YS14" s="8">
        <v>41313</v>
      </c>
      <c r="YT14" s="830" t="s">
        <v>1053</v>
      </c>
      <c r="YU14" s="17">
        <v>2161</v>
      </c>
      <c r="YV14" s="8">
        <v>41313</v>
      </c>
      <c r="YW14" s="18">
        <v>2161</v>
      </c>
      <c r="YX14" s="45">
        <f t="shared" si="97"/>
        <v>0</v>
      </c>
      <c r="YZ14" s="8"/>
      <c r="ZA14" s="2"/>
      <c r="ZB14" s="17"/>
      <c r="ZC14" s="8"/>
      <c r="ZD14" s="18"/>
      <c r="ZE14" s="45">
        <f t="shared" si="98"/>
        <v>0</v>
      </c>
      <c r="ZG14" s="8"/>
      <c r="ZH14" s="145"/>
      <c r="ZI14" s="17"/>
      <c r="ZJ14" s="8"/>
      <c r="ZK14" s="18"/>
      <c r="ZL14" s="45">
        <f t="shared" si="99"/>
        <v>11212</v>
      </c>
      <c r="ZN14" s="8"/>
      <c r="ZO14" s="2"/>
      <c r="ZP14" s="17"/>
      <c r="ZQ14" s="8"/>
      <c r="ZR14" s="18"/>
      <c r="ZS14" s="45">
        <f t="shared" si="100"/>
        <v>0</v>
      </c>
      <c r="ZU14" s="8"/>
      <c r="ZV14" s="145"/>
      <c r="ZW14" s="17"/>
      <c r="ZX14" s="8"/>
      <c r="ZY14" s="18"/>
      <c r="ZZ14" s="45">
        <f t="shared" si="101"/>
        <v>0</v>
      </c>
      <c r="AAB14" s="8"/>
      <c r="AAC14" s="2"/>
      <c r="AAD14" s="17"/>
      <c r="AAE14" s="8"/>
      <c r="AAF14" s="18"/>
      <c r="AAG14" s="19">
        <f t="shared" si="102"/>
        <v>0</v>
      </c>
      <c r="AAI14" s="577"/>
      <c r="AAJ14" s="2"/>
      <c r="AAK14" s="17"/>
      <c r="AAL14" s="8"/>
      <c r="AAM14" s="18"/>
      <c r="AAN14" s="19">
        <f t="shared" si="103"/>
        <v>0</v>
      </c>
      <c r="AAP14" s="575">
        <v>41317</v>
      </c>
      <c r="AAQ14" s="830" t="s">
        <v>1085</v>
      </c>
      <c r="AAR14" s="25">
        <v>377</v>
      </c>
      <c r="AAS14" s="366">
        <v>41317</v>
      </c>
      <c r="AAT14" s="18">
        <v>377</v>
      </c>
      <c r="AAU14" s="45">
        <f t="shared" si="104"/>
        <v>0</v>
      </c>
      <c r="AAW14" s="143">
        <v>41325</v>
      </c>
      <c r="AAX14" s="27" t="s">
        <v>1227</v>
      </c>
      <c r="AAY14" s="25">
        <v>6301</v>
      </c>
      <c r="AAZ14" s="8">
        <v>41325</v>
      </c>
      <c r="ABA14" s="18">
        <v>6301</v>
      </c>
      <c r="ABB14" s="45">
        <f t="shared" si="105"/>
        <v>0</v>
      </c>
      <c r="ABD14" s="8"/>
      <c r="ABE14" s="2"/>
      <c r="ABF14" s="17"/>
      <c r="ABG14" s="74"/>
      <c r="ABH14" s="18"/>
      <c r="ABI14" s="19">
        <f t="shared" si="106"/>
        <v>0</v>
      </c>
      <c r="ABK14" s="143"/>
      <c r="ABL14" s="27"/>
      <c r="ABM14" s="25"/>
      <c r="ABN14" s="136"/>
      <c r="ABO14" s="30"/>
      <c r="ABP14" s="19">
        <f t="shared" si="107"/>
        <v>0</v>
      </c>
      <c r="ABR14" s="368">
        <v>41324</v>
      </c>
      <c r="ABS14" s="27" t="s">
        <v>1223</v>
      </c>
      <c r="ABT14" s="25">
        <v>1720</v>
      </c>
      <c r="ABU14" s="575">
        <v>41324</v>
      </c>
      <c r="ABV14" s="30">
        <v>1720</v>
      </c>
      <c r="ABW14" s="19">
        <f t="shared" si="108"/>
        <v>0</v>
      </c>
      <c r="ABY14" s="368">
        <v>41320</v>
      </c>
      <c r="ABZ14" s="830" t="s">
        <v>1133</v>
      </c>
      <c r="ACA14" s="25">
        <v>2034</v>
      </c>
      <c r="ACB14" s="368">
        <v>41320</v>
      </c>
      <c r="ACC14" s="30">
        <v>2034</v>
      </c>
      <c r="ACD14" s="19">
        <f t="shared" si="109"/>
        <v>0</v>
      </c>
      <c r="ACF14" s="143"/>
      <c r="ACG14" s="27"/>
      <c r="ACH14" s="25"/>
      <c r="ACI14" s="143"/>
      <c r="ACJ14" s="30"/>
      <c r="ACK14" s="19">
        <f t="shared" ref="ACK14:ACK44" si="205">ACK13+ACH14-ACJ14</f>
        <v>0</v>
      </c>
      <c r="ACM14" s="575"/>
      <c r="ACN14" s="27"/>
      <c r="ACO14" s="25"/>
      <c r="ACP14" s="575"/>
      <c r="ACQ14" s="30"/>
      <c r="ACR14" s="19">
        <f t="shared" si="110"/>
        <v>0</v>
      </c>
      <c r="ACT14" s="577">
        <v>41321</v>
      </c>
      <c r="ACU14" s="830" t="s">
        <v>1141</v>
      </c>
      <c r="ACV14" s="17">
        <v>3035</v>
      </c>
      <c r="ACW14" s="366">
        <v>41321</v>
      </c>
      <c r="ACX14" s="18">
        <v>3035</v>
      </c>
      <c r="ACY14" s="19">
        <f t="shared" si="111"/>
        <v>0</v>
      </c>
      <c r="ADA14" s="143"/>
      <c r="ADB14" s="37"/>
      <c r="ADC14" s="44"/>
      <c r="ADD14" s="143"/>
      <c r="ADE14" s="30"/>
      <c r="ADF14" s="45">
        <f t="shared" si="112"/>
        <v>0</v>
      </c>
      <c r="ADH14" s="366">
        <v>41328</v>
      </c>
      <c r="ADI14" s="37" t="s">
        <v>1338</v>
      </c>
      <c r="ADJ14" s="3">
        <v>40815</v>
      </c>
      <c r="ADK14" s="577"/>
      <c r="ADL14" s="30"/>
      <c r="ADM14" s="45">
        <f t="shared" si="113"/>
        <v>40815</v>
      </c>
      <c r="ADP14" s="39"/>
      <c r="ADQ14" s="347"/>
      <c r="ADR14" s="132"/>
      <c r="ADS14" s="347"/>
      <c r="ADT14" s="45">
        <f t="shared" si="114"/>
        <v>0</v>
      </c>
      <c r="ADV14" s="143"/>
      <c r="ADW14" s="315"/>
      <c r="ADX14" s="30"/>
      <c r="ADY14" s="143"/>
      <c r="ADZ14" s="30"/>
      <c r="AEA14" s="45">
        <f t="shared" si="192"/>
        <v>0</v>
      </c>
      <c r="AEC14" s="575"/>
      <c r="AED14" s="315"/>
      <c r="AEE14" s="346"/>
      <c r="AEF14" s="575"/>
      <c r="AEG14" s="395"/>
      <c r="AEH14" s="45">
        <f t="shared" si="115"/>
        <v>0</v>
      </c>
      <c r="AEJ14" s="8"/>
      <c r="AEK14" s="141"/>
      <c r="AEL14" s="94"/>
      <c r="AEM14" s="8"/>
      <c r="AEN14" s="30"/>
      <c r="AEO14" s="19">
        <f t="shared" si="116"/>
        <v>0</v>
      </c>
      <c r="AEQ14" s="8"/>
      <c r="AER14" s="2"/>
      <c r="AES14" s="17"/>
      <c r="AET14" s="8"/>
      <c r="AEU14" s="18"/>
      <c r="AEV14" s="19">
        <f t="shared" si="117"/>
        <v>6523</v>
      </c>
      <c r="AEX14" s="577"/>
      <c r="AEY14" s="2"/>
      <c r="AEZ14" s="17"/>
      <c r="AFA14" s="8"/>
      <c r="AFB14" s="18"/>
      <c r="AFC14" s="19">
        <f t="shared" si="118"/>
        <v>0</v>
      </c>
      <c r="AFE14" s="577"/>
      <c r="AFF14" s="2"/>
      <c r="AFG14" s="17"/>
      <c r="AFH14" s="8"/>
      <c r="AFI14" s="18"/>
      <c r="AFJ14" s="45">
        <f t="shared" si="119"/>
        <v>0</v>
      </c>
      <c r="AFL14" s="8"/>
      <c r="AFM14" s="2"/>
      <c r="AFN14" s="17"/>
      <c r="AFO14" s="8"/>
      <c r="AFP14" s="18"/>
      <c r="AFQ14" s="45">
        <f t="shared" si="120"/>
        <v>0</v>
      </c>
      <c r="AFS14" s="8"/>
      <c r="AFT14" s="2"/>
      <c r="AFU14" s="17"/>
      <c r="AFV14" s="8"/>
      <c r="AFW14" s="18"/>
      <c r="AFX14" s="45">
        <f t="shared" si="121"/>
        <v>0</v>
      </c>
      <c r="AFZ14" s="8"/>
      <c r="AGA14" s="2"/>
      <c r="AGB14" s="351"/>
      <c r="AGC14" s="8"/>
      <c r="AGD14" s="18"/>
      <c r="AGE14" s="45">
        <f t="shared" si="122"/>
        <v>0</v>
      </c>
      <c r="AGG14" s="143"/>
      <c r="AGH14" s="27"/>
      <c r="AGI14" s="350"/>
      <c r="AGJ14" s="143"/>
      <c r="AGK14" s="30"/>
      <c r="AGL14" s="45">
        <f t="shared" si="123"/>
        <v>0</v>
      </c>
      <c r="AGN14" s="8"/>
      <c r="AGO14" s="2"/>
      <c r="AGP14" s="351"/>
      <c r="AGQ14" s="8"/>
      <c r="AGR14" s="18"/>
      <c r="AGS14" s="45">
        <f t="shared" si="124"/>
        <v>0</v>
      </c>
      <c r="AGU14" s="2"/>
      <c r="AGV14" s="27"/>
      <c r="AGW14" s="25"/>
      <c r="AGX14" s="134"/>
      <c r="AGY14" s="30"/>
      <c r="AGZ14" s="45">
        <f t="shared" si="125"/>
        <v>37741</v>
      </c>
      <c r="AHB14" s="2"/>
      <c r="AHC14" s="27"/>
      <c r="AHD14" s="25"/>
      <c r="AHE14" s="143"/>
      <c r="AHF14" s="30"/>
      <c r="AHG14" s="45">
        <f t="shared" si="126"/>
        <v>0</v>
      </c>
      <c r="AHI14" s="2"/>
      <c r="AHJ14" s="27"/>
      <c r="AHK14" s="25"/>
      <c r="AHL14" s="143"/>
      <c r="AHM14" s="30"/>
      <c r="AHN14" s="45">
        <f t="shared" si="127"/>
        <v>0</v>
      </c>
      <c r="AHP14" s="575"/>
      <c r="AHQ14" s="27"/>
      <c r="AHR14" s="25"/>
      <c r="AHS14" s="143"/>
      <c r="AHT14" s="30"/>
      <c r="AHU14" s="45">
        <f t="shared" si="128"/>
        <v>0</v>
      </c>
      <c r="AHW14" s="368"/>
      <c r="AHX14" s="27"/>
      <c r="AHY14" s="25"/>
      <c r="AHZ14" s="26"/>
      <c r="AIA14" s="30"/>
      <c r="AIB14" s="19">
        <f t="shared" si="129"/>
        <v>0</v>
      </c>
      <c r="AID14" s="577"/>
      <c r="AIE14" s="2"/>
      <c r="AIF14" s="17"/>
      <c r="AIG14" s="8"/>
      <c r="AIH14" s="18"/>
      <c r="AII14" s="19">
        <f t="shared" si="130"/>
        <v>0</v>
      </c>
      <c r="AIK14" s="26"/>
      <c r="AIL14" s="27"/>
      <c r="AIM14" s="25"/>
      <c r="AIN14" s="26"/>
      <c r="AIO14" s="30"/>
      <c r="AIP14" s="19">
        <f t="shared" si="131"/>
        <v>0</v>
      </c>
      <c r="AIR14" s="53"/>
      <c r="AIS14" s="27"/>
      <c r="AIT14" s="121"/>
      <c r="AIU14" s="143"/>
      <c r="AIV14" s="30"/>
      <c r="AIW14" s="45">
        <f t="shared" si="132"/>
        <v>0</v>
      </c>
      <c r="AIY14" s="143"/>
      <c r="AIZ14" s="27"/>
      <c r="AJA14" s="25"/>
      <c r="AJB14" s="143"/>
      <c r="AJC14" s="30"/>
      <c r="AJD14" s="45">
        <f t="shared" si="133"/>
        <v>0</v>
      </c>
      <c r="AJF14" s="8"/>
      <c r="AJG14" s="2"/>
      <c r="AJH14" s="17"/>
      <c r="AJI14" s="8"/>
      <c r="AJJ14" s="18"/>
      <c r="AJK14" s="45">
        <f t="shared" si="134"/>
        <v>0</v>
      </c>
      <c r="AJM14" s="8"/>
      <c r="AJN14" s="2"/>
      <c r="AJO14" s="17"/>
      <c r="AJP14" s="74"/>
      <c r="AJQ14" s="18"/>
      <c r="AJR14" s="45">
        <f t="shared" si="135"/>
        <v>0</v>
      </c>
      <c r="AJT14" s="34"/>
      <c r="AJU14" s="37"/>
      <c r="AJV14" s="337"/>
      <c r="AJW14" s="8"/>
      <c r="AJX14" s="347"/>
      <c r="AJY14" s="45">
        <f t="shared" si="136"/>
        <v>0</v>
      </c>
      <c r="AKA14" s="143"/>
      <c r="AKB14" s="27"/>
      <c r="AKC14" s="25"/>
      <c r="AKD14" s="143"/>
      <c r="AKE14" s="30"/>
      <c r="AKF14" s="45">
        <f t="shared" ref="AKF14:AKF20" si="206">AKF13+AKC14-AKE14</f>
        <v>0</v>
      </c>
      <c r="AKH14" s="8"/>
      <c r="AKI14" s="2"/>
      <c r="AKJ14" s="17"/>
      <c r="AKK14" s="8"/>
      <c r="AKL14" s="18"/>
      <c r="AKM14" s="45">
        <f t="shared" si="137"/>
        <v>0</v>
      </c>
      <c r="AKO14" s="8"/>
      <c r="AKP14" s="2"/>
      <c r="AKQ14" s="17"/>
      <c r="AKR14" s="8"/>
      <c r="AKS14" s="18"/>
      <c r="AKT14" s="45">
        <f t="shared" si="138"/>
        <v>0</v>
      </c>
      <c r="AKV14" s="8"/>
      <c r="AKW14" s="2"/>
      <c r="AKX14" s="17"/>
      <c r="AKY14" s="8"/>
      <c r="AKZ14" s="18"/>
      <c r="ALA14" s="45">
        <f t="shared" si="139"/>
        <v>0</v>
      </c>
      <c r="ALC14" s="8"/>
      <c r="ALD14" s="2"/>
      <c r="ALE14" s="17"/>
      <c r="ALF14" s="8"/>
      <c r="ALG14" s="18"/>
      <c r="ALH14" s="45">
        <f t="shared" si="140"/>
        <v>0</v>
      </c>
      <c r="ALJ14" s="577"/>
      <c r="ALK14" s="2"/>
      <c r="ALL14" s="17"/>
      <c r="ALN14" s="18"/>
      <c r="ALO14" s="19">
        <f t="shared" si="141"/>
        <v>0</v>
      </c>
      <c r="ALQ14" s="8"/>
      <c r="ALR14" s="2"/>
      <c r="ALS14" s="17"/>
      <c r="ALT14" s="8"/>
      <c r="ALU14" s="18"/>
      <c r="ALV14" s="19">
        <f t="shared" si="142"/>
        <v>0</v>
      </c>
      <c r="ALX14" s="8"/>
      <c r="ALY14" s="37"/>
      <c r="ALZ14" s="58"/>
      <c r="AMA14" s="8"/>
      <c r="AMB14" s="30"/>
      <c r="AMC14" s="45">
        <f t="shared" si="3"/>
        <v>0</v>
      </c>
      <c r="AME14" s="577"/>
      <c r="AMF14" s="2"/>
      <c r="AMG14" s="17"/>
      <c r="AMH14" s="366"/>
      <c r="AMI14" s="18"/>
      <c r="AMJ14" s="19">
        <f t="shared" si="143"/>
        <v>0</v>
      </c>
      <c r="AML14" s="366"/>
      <c r="AMM14" s="2"/>
      <c r="AMN14" s="17"/>
      <c r="AMO14" s="577"/>
      <c r="AMP14" s="18"/>
      <c r="AMQ14" s="19">
        <f t="shared" si="144"/>
        <v>0</v>
      </c>
      <c r="AMS14" s="8"/>
      <c r="AMT14" s="2"/>
      <c r="AMU14" s="17"/>
      <c r="AMV14" s="8"/>
      <c r="AMW14" s="18"/>
      <c r="AMX14" s="19">
        <f t="shared" si="145"/>
        <v>0</v>
      </c>
      <c r="AMZ14" s="8"/>
      <c r="ANA14" s="2"/>
      <c r="ANB14" s="17"/>
      <c r="ANC14" s="8"/>
      <c r="AND14" s="18"/>
      <c r="ANE14" s="19">
        <f t="shared" si="146"/>
        <v>0</v>
      </c>
      <c r="ANG14" s="143"/>
      <c r="ANH14" s="27"/>
      <c r="ANI14" s="25"/>
      <c r="ANJ14" s="143"/>
      <c r="ANK14" s="30"/>
      <c r="ANL14" s="19">
        <f t="shared" si="147"/>
        <v>0</v>
      </c>
      <c r="ANN14" s="366"/>
      <c r="ANO14" s="2"/>
      <c r="ANP14" s="17"/>
      <c r="ANQ14" s="577"/>
      <c r="ANR14" s="18"/>
      <c r="ANS14" s="45">
        <f t="shared" si="148"/>
        <v>0</v>
      </c>
      <c r="ANU14" s="8"/>
      <c r="ANV14" s="2"/>
      <c r="ANW14" s="17"/>
      <c r="ANX14" s="388">
        <v>40977</v>
      </c>
      <c r="ANY14" s="18">
        <v>200</v>
      </c>
      <c r="ANZ14" s="45">
        <f t="shared" si="202"/>
        <v>6492</v>
      </c>
      <c r="AOB14" s="575"/>
      <c r="AOC14" s="27"/>
      <c r="AOD14" s="25"/>
      <c r="AOE14" s="143"/>
      <c r="AOF14" s="30"/>
      <c r="AOG14" s="19">
        <f t="shared" si="149"/>
        <v>0</v>
      </c>
      <c r="AOI14" s="366">
        <v>41320</v>
      </c>
      <c r="AOJ14" s="830" t="s">
        <v>1126</v>
      </c>
      <c r="AOK14" s="17">
        <v>13781</v>
      </c>
      <c r="AOL14" s="8">
        <v>41321</v>
      </c>
      <c r="AOM14" s="18">
        <v>13781</v>
      </c>
      <c r="AON14" s="19">
        <f t="shared" si="150"/>
        <v>0</v>
      </c>
      <c r="AOP14" s="366"/>
      <c r="AOQ14" s="2"/>
      <c r="AOR14" s="17"/>
      <c r="AOS14" s="8"/>
      <c r="AOT14" s="18"/>
      <c r="AOU14" s="19">
        <f t="shared" si="151"/>
        <v>0</v>
      </c>
      <c r="AOW14" s="366"/>
      <c r="AOX14" s="2"/>
      <c r="AOY14" s="17"/>
      <c r="AOZ14" s="8"/>
      <c r="APA14" s="18"/>
      <c r="APB14" s="19">
        <f t="shared" si="152"/>
        <v>0</v>
      </c>
      <c r="APG14" s="8">
        <v>40697</v>
      </c>
      <c r="APH14" s="18">
        <v>1600</v>
      </c>
      <c r="API14" s="322">
        <f t="shared" si="4"/>
        <v>4611.5</v>
      </c>
      <c r="APK14" s="8"/>
      <c r="APL14" s="37"/>
      <c r="APM14" s="30"/>
      <c r="APN14" s="8"/>
      <c r="APO14" s="58"/>
      <c r="APP14" s="45">
        <f t="shared" ref="APP14:APP32" si="207">APP13+APM14-APO14</f>
        <v>7383.5</v>
      </c>
      <c r="APR14" s="8"/>
      <c r="APS14" s="37"/>
      <c r="APT14" s="30"/>
      <c r="APU14" s="8"/>
      <c r="APV14" s="58"/>
      <c r="APW14" s="45">
        <f t="shared" si="6"/>
        <v>0</v>
      </c>
      <c r="APY14" s="8"/>
      <c r="APZ14" s="37"/>
      <c r="AQA14" s="30"/>
      <c r="AQB14" s="8"/>
      <c r="AQC14" s="58"/>
      <c r="AQD14" s="45">
        <f t="shared" si="153"/>
        <v>4518.5</v>
      </c>
      <c r="AQF14" s="368">
        <v>41323</v>
      </c>
      <c r="AQG14" s="677" t="s">
        <v>1206</v>
      </c>
      <c r="AQH14" s="30">
        <v>7136.5</v>
      </c>
      <c r="AQI14" s="366">
        <v>41323</v>
      </c>
      <c r="AQJ14" s="58">
        <v>7136.5</v>
      </c>
      <c r="AQK14" s="19">
        <f t="shared" si="154"/>
        <v>0</v>
      </c>
      <c r="AQM14" s="8"/>
      <c r="AQN14" s="37"/>
      <c r="AQO14" s="30"/>
      <c r="AQP14" s="53"/>
      <c r="AQQ14" s="58"/>
      <c r="AQR14" s="19">
        <f t="shared" si="155"/>
        <v>0</v>
      </c>
      <c r="AQT14" s="577"/>
      <c r="AQU14" s="37"/>
      <c r="AQV14" s="30"/>
      <c r="AQW14" s="670"/>
      <c r="AQX14" s="58"/>
      <c r="AQY14" s="19">
        <f t="shared" si="156"/>
        <v>715</v>
      </c>
      <c r="ARA14" s="575"/>
      <c r="ARB14" s="37"/>
      <c r="ARC14" s="346"/>
      <c r="ARD14" s="568"/>
      <c r="ARE14" s="352"/>
      <c r="ARF14" s="19">
        <f t="shared" ref="ARF14:ARF44" si="208">ARF13+ARC14-ARE14</f>
        <v>0</v>
      </c>
      <c r="ARH14" s="577"/>
      <c r="ARI14" s="37"/>
      <c r="ARJ14" s="30"/>
      <c r="ARK14" s="219"/>
      <c r="ARL14" s="75"/>
      <c r="ARM14" s="19">
        <f t="shared" si="157"/>
        <v>0</v>
      </c>
      <c r="ARO14" s="577"/>
      <c r="ARP14" s="27"/>
      <c r="ARQ14" s="25"/>
      <c r="ARR14" s="54"/>
      <c r="ARS14" s="58"/>
      <c r="ART14" s="45">
        <f t="shared" si="158"/>
        <v>0</v>
      </c>
      <c r="ARV14" s="143"/>
      <c r="ARW14" s="27"/>
      <c r="ARX14" s="25"/>
      <c r="ARY14" s="143"/>
      <c r="ARZ14" s="58"/>
      <c r="ASA14" s="45">
        <f t="shared" si="159"/>
        <v>0</v>
      </c>
      <c r="ASC14" s="8"/>
      <c r="ASD14" s="2"/>
      <c r="ASE14" s="25"/>
      <c r="ASF14" s="54"/>
      <c r="ASG14" s="58"/>
      <c r="ASH14" s="45">
        <f t="shared" si="160"/>
        <v>0</v>
      </c>
      <c r="ASJ14" s="8"/>
      <c r="ASK14" s="2"/>
      <c r="ASL14" s="17"/>
      <c r="ASM14" s="8"/>
      <c r="ASN14" s="18"/>
      <c r="ASO14" s="19">
        <f t="shared" si="161"/>
        <v>0</v>
      </c>
      <c r="ASQ14" s="8"/>
      <c r="ASR14" s="2"/>
      <c r="ASS14" s="17"/>
      <c r="AST14" s="8"/>
      <c r="ASU14" s="18"/>
      <c r="ASV14" s="19">
        <f t="shared" si="162"/>
        <v>0</v>
      </c>
      <c r="ASX14" s="8"/>
      <c r="ASY14" s="2"/>
      <c r="ASZ14" s="17"/>
      <c r="ATA14" s="8"/>
      <c r="ATB14" s="18"/>
      <c r="ATC14" s="19">
        <f t="shared" si="163"/>
        <v>0</v>
      </c>
      <c r="ATE14" s="8"/>
      <c r="ATF14" s="2"/>
      <c r="ATG14" s="17"/>
      <c r="ATH14" s="8"/>
      <c r="ATI14" s="18"/>
      <c r="ATJ14" s="19">
        <f t="shared" si="164"/>
        <v>0</v>
      </c>
      <c r="ATL14" s="366"/>
      <c r="ATM14" s="2"/>
      <c r="ATN14" s="17"/>
      <c r="ATO14" s="8"/>
      <c r="ATP14" s="18"/>
      <c r="ATQ14" s="19">
        <f t="shared" si="165"/>
        <v>0</v>
      </c>
      <c r="ATS14" s="143"/>
      <c r="ATT14" s="37"/>
      <c r="ATU14" s="30"/>
      <c r="ATV14" s="54"/>
      <c r="ATW14" s="49"/>
      <c r="ATX14" s="45">
        <f t="shared" si="166"/>
        <v>0</v>
      </c>
      <c r="ATZ14" s="34"/>
      <c r="AUA14" s="39"/>
      <c r="AUB14" s="18"/>
      <c r="AUC14" s="136"/>
      <c r="AUD14" s="18"/>
      <c r="AUE14" s="45">
        <f t="shared" si="167"/>
        <v>0</v>
      </c>
      <c r="AUG14" s="34"/>
      <c r="AUH14" s="2"/>
      <c r="AUI14" s="17"/>
      <c r="AUJ14" s="143"/>
      <c r="AUK14" s="18"/>
      <c r="AUL14" s="45">
        <f t="shared" si="168"/>
        <v>0</v>
      </c>
      <c r="AUN14" s="576"/>
      <c r="AUO14" s="27"/>
      <c r="AUP14" s="25"/>
      <c r="AUQ14" s="143"/>
      <c r="AUR14" s="30"/>
      <c r="AUS14" s="45">
        <f>AUS13+AUP14-AUR14</f>
        <v>2512.5</v>
      </c>
      <c r="AUU14" s="682"/>
      <c r="AUV14" s="315"/>
      <c r="AUW14" s="347"/>
      <c r="AUX14" s="143"/>
      <c r="AUY14" s="346"/>
      <c r="AUZ14" s="45">
        <f t="shared" si="170"/>
        <v>0</v>
      </c>
      <c r="AVB14" s="577"/>
      <c r="AVC14" s="2"/>
      <c r="AVD14" s="89"/>
      <c r="AVE14" s="8"/>
      <c r="AVF14" s="91"/>
      <c r="AVG14" s="19">
        <f t="shared" si="193"/>
        <v>0</v>
      </c>
      <c r="AVI14" s="2"/>
      <c r="AVJ14" s="2"/>
      <c r="AVK14" s="89"/>
      <c r="AVL14" s="8"/>
      <c r="AVM14" s="91"/>
      <c r="AVN14" s="19">
        <f t="shared" si="194"/>
        <v>0</v>
      </c>
      <c r="AVP14" s="8"/>
      <c r="AVQ14" s="2"/>
      <c r="AVR14" s="17"/>
      <c r="AVS14" s="333"/>
      <c r="AVT14" s="18"/>
      <c r="AVU14" s="19">
        <f t="shared" si="203"/>
        <v>0</v>
      </c>
      <c r="AVW14" s="143"/>
      <c r="AVX14" s="27"/>
      <c r="AVY14" s="25"/>
      <c r="AVZ14" s="143"/>
      <c r="AWA14" s="30"/>
      <c r="AWB14" s="45">
        <f t="shared" si="197"/>
        <v>0</v>
      </c>
      <c r="AWD14" s="8"/>
      <c r="AWE14" s="2"/>
      <c r="AWF14" s="17"/>
      <c r="AWG14" s="506"/>
      <c r="AWH14" s="18"/>
      <c r="AWI14" s="19">
        <f t="shared" si="172"/>
        <v>0</v>
      </c>
      <c r="AWK14" s="8"/>
      <c r="AWL14" s="2"/>
      <c r="AWM14" s="17"/>
      <c r="AWN14" s="8"/>
      <c r="AWO14" s="18"/>
      <c r="AWP14" s="19">
        <f t="shared" si="204"/>
        <v>0</v>
      </c>
      <c r="AWR14" s="8"/>
      <c r="AWS14" s="2"/>
      <c r="AWT14" s="17"/>
      <c r="AWU14" s="8"/>
      <c r="AWV14" s="18"/>
      <c r="AWW14" s="19">
        <f t="shared" si="174"/>
        <v>0</v>
      </c>
      <c r="AWY14" s="8"/>
      <c r="AWZ14" s="2"/>
      <c r="AXA14" s="17"/>
      <c r="AXB14" s="8"/>
      <c r="AXC14" s="18"/>
      <c r="AXD14" s="19">
        <f t="shared" si="175"/>
        <v>0</v>
      </c>
      <c r="AXF14" s="577"/>
      <c r="AXG14" s="2"/>
      <c r="AXH14" s="17"/>
      <c r="AXI14" s="8"/>
      <c r="AXJ14" s="18"/>
      <c r="AXK14" s="19">
        <f t="shared" si="176"/>
        <v>0</v>
      </c>
      <c r="AXM14" s="577"/>
      <c r="AXN14" s="2"/>
      <c r="AXO14" s="17"/>
      <c r="AXP14" s="8"/>
      <c r="AXQ14" s="18"/>
      <c r="AXR14" s="19">
        <f t="shared" si="177"/>
        <v>0</v>
      </c>
      <c r="AXT14" s="575"/>
      <c r="AXU14" s="27"/>
      <c r="AXV14" s="25"/>
      <c r="AXW14" s="575"/>
      <c r="AXX14" s="30"/>
      <c r="AXY14" s="19">
        <f t="shared" si="195"/>
        <v>0</v>
      </c>
      <c r="AYA14" s="8"/>
      <c r="AYB14" s="2"/>
      <c r="AYC14" s="17"/>
      <c r="AYD14" s="8"/>
      <c r="AYE14" s="18"/>
      <c r="AYF14" s="19">
        <f t="shared" si="179"/>
        <v>0</v>
      </c>
      <c r="AYH14" s="575"/>
      <c r="AYI14" s="27"/>
      <c r="AYJ14" s="25"/>
      <c r="AYK14" s="670"/>
      <c r="AYL14" s="30"/>
      <c r="AYM14" s="45">
        <f t="shared" si="180"/>
        <v>0</v>
      </c>
      <c r="AYO14" s="8"/>
      <c r="AYP14" s="2"/>
      <c r="AYQ14" s="17"/>
      <c r="AYR14" s="8"/>
      <c r="AYS14" s="18"/>
      <c r="AYT14" s="19">
        <f t="shared" si="181"/>
        <v>0</v>
      </c>
      <c r="AYV14" s="8"/>
      <c r="AYW14" s="2"/>
      <c r="AYX14" s="17"/>
      <c r="AYY14" s="8"/>
      <c r="AYZ14" s="18"/>
      <c r="AZA14" s="19">
        <f t="shared" si="182"/>
        <v>0</v>
      </c>
      <c r="AZC14" s="34"/>
      <c r="AZD14" s="2"/>
      <c r="AZE14" s="17"/>
      <c r="AZF14" s="8"/>
      <c r="AZG14" s="18"/>
      <c r="AZH14" s="19">
        <f t="shared" si="183"/>
        <v>0</v>
      </c>
      <c r="AZJ14" s="143"/>
      <c r="AZK14" s="27"/>
      <c r="AZL14" s="25"/>
      <c r="AZM14" s="143"/>
      <c r="AZN14" s="30"/>
      <c r="AZO14" s="19">
        <f t="shared" si="184"/>
        <v>0</v>
      </c>
    </row>
    <row r="15" spans="1:1368">
      <c r="A15" s="8"/>
      <c r="C15" s="337"/>
      <c r="D15" s="8"/>
      <c r="E15" s="30"/>
      <c r="F15" s="45">
        <f t="shared" si="8"/>
        <v>0</v>
      </c>
      <c r="H15" s="575">
        <v>52</v>
      </c>
      <c r="I15" s="27" t="s">
        <v>952</v>
      </c>
      <c r="J15" s="25">
        <v>1006</v>
      </c>
      <c r="K15" s="575">
        <v>41310</v>
      </c>
      <c r="L15" s="30">
        <v>1006</v>
      </c>
      <c r="M15" s="45">
        <f t="shared" si="9"/>
        <v>0</v>
      </c>
      <c r="O15" s="143"/>
      <c r="P15" s="27"/>
      <c r="Q15" s="25"/>
      <c r="R15" s="143"/>
      <c r="S15" s="30"/>
      <c r="T15" s="45">
        <f t="shared" si="10"/>
        <v>10753.5</v>
      </c>
      <c r="V15" s="143"/>
      <c r="W15" s="27"/>
      <c r="X15" s="25"/>
      <c r="Y15" s="143"/>
      <c r="Z15" s="30"/>
      <c r="AA15" s="45">
        <f t="shared" si="11"/>
        <v>0</v>
      </c>
      <c r="AC15" s="143"/>
      <c r="AD15" s="27"/>
      <c r="AE15" s="25"/>
      <c r="AF15" s="143"/>
      <c r="AG15" s="30"/>
      <c r="AH15" s="45">
        <f t="shared" si="12"/>
        <v>0</v>
      </c>
      <c r="AJ15" s="143"/>
      <c r="AK15" s="27"/>
      <c r="AL15" s="25"/>
      <c r="AM15" s="143"/>
      <c r="AN15" s="30"/>
      <c r="AO15" s="45">
        <f t="shared" si="13"/>
        <v>0</v>
      </c>
      <c r="AQ15" s="8"/>
      <c r="AR15" s="2"/>
      <c r="AS15" s="17"/>
      <c r="AT15" s="8"/>
      <c r="AU15" s="18"/>
      <c r="AV15" s="45">
        <f t="shared" si="14"/>
        <v>0</v>
      </c>
      <c r="AX15" s="8"/>
      <c r="AY15" s="2"/>
      <c r="AZ15" s="17"/>
      <c r="BA15" s="8"/>
      <c r="BB15" s="18"/>
      <c r="BC15" s="45">
        <f t="shared" si="15"/>
        <v>0</v>
      </c>
      <c r="BE15" s="8"/>
      <c r="BF15" s="276"/>
      <c r="BG15" s="25"/>
      <c r="BH15" s="8"/>
      <c r="BI15" s="30"/>
      <c r="BJ15" s="45">
        <f t="shared" si="16"/>
        <v>0</v>
      </c>
      <c r="BL15" s="34"/>
      <c r="BM15" s="37"/>
      <c r="BN15" s="30"/>
      <c r="BO15" s="74"/>
      <c r="BP15" s="30"/>
      <c r="BQ15" s="19">
        <f t="shared" ref="BQ15:BQ44" si="209">BQ14+BN15-BP15</f>
        <v>0</v>
      </c>
      <c r="BS15" s="8"/>
      <c r="BT15" s="8"/>
      <c r="BU15" s="37"/>
      <c r="BV15" s="30"/>
      <c r="BW15" s="74"/>
      <c r="BX15" s="30"/>
      <c r="BY15" s="19">
        <f t="shared" si="18"/>
        <v>0</v>
      </c>
      <c r="CA15" s="575">
        <v>40754</v>
      </c>
      <c r="CB15" s="547" t="s">
        <v>724</v>
      </c>
      <c r="CC15" s="553"/>
      <c r="CD15" s="565" t="s">
        <v>725</v>
      </c>
      <c r="CE15" s="337"/>
      <c r="CF15" s="45">
        <f t="shared" si="19"/>
        <v>284482.56</v>
      </c>
      <c r="CH15" s="8"/>
      <c r="CI15" s="2"/>
      <c r="CJ15" s="17"/>
      <c r="CK15" s="367"/>
      <c r="CL15" s="30"/>
      <c r="CM15" s="45">
        <f t="shared" si="20"/>
        <v>0</v>
      </c>
      <c r="CO15" s="368"/>
      <c r="CP15" s="37"/>
      <c r="CQ15" s="347"/>
      <c r="CR15" s="490"/>
      <c r="CS15" s="44"/>
      <c r="CT15" s="45">
        <f t="shared" si="185"/>
        <v>0</v>
      </c>
      <c r="CV15" s="8"/>
      <c r="CW15" s="2"/>
      <c r="CX15" s="17"/>
      <c r="CY15" s="8"/>
      <c r="CZ15" s="18"/>
      <c r="DA15" s="19">
        <f t="shared" si="21"/>
        <v>0</v>
      </c>
      <c r="DC15" s="143"/>
      <c r="DD15" s="313"/>
      <c r="DE15" s="143"/>
      <c r="DF15" s="25"/>
      <c r="DG15" s="143"/>
      <c r="DH15" s="30"/>
      <c r="DI15" s="45">
        <f t="shared" si="22"/>
        <v>0</v>
      </c>
      <c r="DK15" s="577"/>
      <c r="DL15" s="2"/>
      <c r="DM15" s="17"/>
      <c r="DO15" s="18"/>
      <c r="DP15" s="45">
        <f t="shared" si="23"/>
        <v>0</v>
      </c>
      <c r="DR15" s="2"/>
      <c r="DS15" s="2"/>
      <c r="DT15" s="17"/>
      <c r="DU15" s="8"/>
      <c r="DV15" s="18"/>
      <c r="DW15" s="19">
        <f t="shared" si="24"/>
        <v>0</v>
      </c>
      <c r="DY15" s="2"/>
      <c r="DZ15" s="2"/>
      <c r="EA15" s="17"/>
      <c r="EB15" s="8"/>
      <c r="EC15" s="18"/>
      <c r="ED15" s="19">
        <f t="shared" si="25"/>
        <v>0</v>
      </c>
      <c r="EF15" s="8"/>
      <c r="EG15" s="2"/>
      <c r="EH15" s="17"/>
      <c r="EI15" s="8"/>
      <c r="EJ15" s="18"/>
      <c r="EK15" s="45">
        <f t="shared" si="26"/>
        <v>0</v>
      </c>
      <c r="EM15" s="366"/>
      <c r="EN15" s="2"/>
      <c r="EO15" s="17"/>
      <c r="EP15" s="369"/>
      <c r="EQ15" s="30"/>
      <c r="ER15" s="19">
        <f t="shared" si="27"/>
        <v>0</v>
      </c>
      <c r="ET15" s="568"/>
      <c r="EU15" s="27"/>
      <c r="EV15" s="94"/>
      <c r="EW15" s="53"/>
      <c r="EX15" s="58"/>
      <c r="EY15" s="19">
        <f t="shared" si="28"/>
        <v>0</v>
      </c>
      <c r="FA15" s="397"/>
      <c r="FB15" s="2"/>
      <c r="FC15" s="17"/>
      <c r="FD15" s="143"/>
      <c r="FE15" s="18"/>
      <c r="FF15" s="19">
        <f t="shared" si="29"/>
        <v>0</v>
      </c>
      <c r="FH15" s="397"/>
      <c r="FI15" s="2"/>
      <c r="FJ15" s="17"/>
      <c r="FK15" s="143"/>
      <c r="FL15" s="18"/>
      <c r="FM15" s="19">
        <f t="shared" si="30"/>
        <v>0</v>
      </c>
      <c r="FO15" s="549">
        <v>39708</v>
      </c>
      <c r="FP15" s="2" t="s">
        <v>571</v>
      </c>
      <c r="FQ15" s="17">
        <v>24582</v>
      </c>
      <c r="FR15" s="26">
        <v>39722</v>
      </c>
      <c r="FS15" s="18">
        <v>24582</v>
      </c>
      <c r="FT15" s="19">
        <f t="shared" si="31"/>
        <v>29768</v>
      </c>
      <c r="FV15" s="8"/>
      <c r="FW15" s="2"/>
      <c r="FX15" s="17"/>
      <c r="FY15" s="8"/>
      <c r="FZ15" s="18"/>
      <c r="GA15" s="19">
        <f t="shared" si="32"/>
        <v>0</v>
      </c>
      <c r="GC15" s="8"/>
      <c r="GD15" s="2"/>
      <c r="GE15" s="17"/>
      <c r="GF15" s="8"/>
      <c r="GG15" s="18"/>
      <c r="GH15" s="19">
        <f t="shared" si="33"/>
        <v>0</v>
      </c>
      <c r="GJ15" s="8"/>
      <c r="GK15" s="2"/>
      <c r="GL15" s="17"/>
      <c r="GM15" s="8"/>
      <c r="GN15" s="18"/>
      <c r="GO15" s="19">
        <f t="shared" si="34"/>
        <v>0</v>
      </c>
      <c r="GQ15" s="8"/>
      <c r="GR15" s="2"/>
      <c r="GS15" s="17"/>
      <c r="GT15" s="8"/>
      <c r="GU15" s="18"/>
      <c r="GV15" s="19">
        <f t="shared" si="35"/>
        <v>0</v>
      </c>
      <c r="GX15" s="2"/>
      <c r="GY15" s="2"/>
      <c r="GZ15" s="17"/>
      <c r="HA15" s="8"/>
      <c r="HB15" s="18"/>
      <c r="HC15" s="19">
        <f t="shared" si="36"/>
        <v>0</v>
      </c>
      <c r="HE15" s="8"/>
      <c r="HF15" s="2"/>
      <c r="HG15" s="17"/>
      <c r="HH15" s="143"/>
      <c r="HI15" s="18"/>
      <c r="HJ15" s="115">
        <f t="shared" si="37"/>
        <v>13433</v>
      </c>
      <c r="HL15" s="8"/>
      <c r="HM15" s="2"/>
      <c r="HN15" s="17"/>
      <c r="HO15" s="143"/>
      <c r="HP15" s="18"/>
      <c r="HQ15" s="115">
        <f t="shared" si="38"/>
        <v>0</v>
      </c>
      <c r="HS15" s="577"/>
      <c r="HT15" s="37"/>
      <c r="HU15" s="17"/>
      <c r="HV15" s="8"/>
      <c r="HW15" s="18"/>
      <c r="HX15" s="115">
        <f t="shared" si="39"/>
        <v>476</v>
      </c>
      <c r="HZ15" s="8"/>
      <c r="IA15" s="2"/>
      <c r="IB15" s="17"/>
      <c r="IC15" s="504"/>
      <c r="ID15" s="18"/>
      <c r="IE15" s="19">
        <f t="shared" si="40"/>
        <v>0</v>
      </c>
      <c r="IG15" s="8"/>
      <c r="IH15" s="2"/>
      <c r="II15" s="17"/>
      <c r="IJ15" s="8"/>
      <c r="IK15" s="18"/>
      <c r="IL15" s="19">
        <f t="shared" si="41"/>
        <v>0</v>
      </c>
      <c r="IN15" s="8"/>
      <c r="IO15" s="145"/>
      <c r="IP15" s="17"/>
      <c r="IQ15" s="8"/>
      <c r="IR15" s="18"/>
      <c r="IS15" s="19">
        <f t="shared" si="42"/>
        <v>0</v>
      </c>
      <c r="IU15" s="8"/>
      <c r="IV15" s="2"/>
      <c r="IW15" s="17"/>
      <c r="IX15" s="8"/>
      <c r="IY15" s="18"/>
      <c r="IZ15" s="19">
        <f t="shared" si="43"/>
        <v>0</v>
      </c>
      <c r="JB15" s="8"/>
      <c r="JC15" s="2"/>
      <c r="JD15" s="17"/>
      <c r="JE15" s="8"/>
      <c r="JF15" s="18"/>
      <c r="JG15" s="19">
        <f t="shared" si="198"/>
        <v>0</v>
      </c>
      <c r="JI15" s="2"/>
      <c r="JJ15" s="2"/>
      <c r="JK15" s="17"/>
      <c r="JL15" s="8"/>
      <c r="JM15" s="18"/>
      <c r="JN15" s="19">
        <f t="shared" si="44"/>
        <v>0</v>
      </c>
      <c r="JP15" s="143"/>
      <c r="JQ15" s="27"/>
      <c r="JR15" s="25"/>
      <c r="JS15" s="369"/>
      <c r="JT15" s="30"/>
      <c r="JU15" s="45">
        <f t="shared" si="45"/>
        <v>0</v>
      </c>
      <c r="JW15" s="807"/>
      <c r="JX15" s="793"/>
      <c r="JY15" s="794"/>
      <c r="JZ15" s="815"/>
      <c r="KA15" s="814"/>
      <c r="KB15" s="811">
        <f t="shared" si="46"/>
        <v>0</v>
      </c>
      <c r="KD15" s="807"/>
      <c r="KE15" s="793"/>
      <c r="KF15" s="794"/>
      <c r="KG15" s="815"/>
      <c r="KH15" s="814"/>
      <c r="KI15" s="811">
        <f t="shared" si="47"/>
        <v>0</v>
      </c>
      <c r="KK15" s="8"/>
      <c r="KL15" s="2"/>
      <c r="KM15" s="17"/>
      <c r="KN15" s="54"/>
      <c r="KO15" s="30"/>
      <c r="KP15" s="45">
        <f t="shared" si="48"/>
        <v>0</v>
      </c>
      <c r="KR15" s="8"/>
      <c r="KS15" s="2"/>
      <c r="KT15" s="17"/>
      <c r="KU15" s="54"/>
      <c r="KV15" s="30"/>
      <c r="KW15" s="45">
        <f t="shared" si="49"/>
        <v>0</v>
      </c>
      <c r="KY15" s="8"/>
      <c r="KZ15" s="2"/>
      <c r="LA15" s="25"/>
      <c r="LB15" s="143"/>
      <c r="LC15" s="30"/>
      <c r="LD15" s="45">
        <f t="shared" si="50"/>
        <v>0</v>
      </c>
      <c r="LF15" s="577"/>
      <c r="LG15" s="37"/>
      <c r="LH15" s="30"/>
      <c r="LI15" s="8"/>
      <c r="LJ15" s="30"/>
      <c r="LK15" s="45">
        <f t="shared" si="0"/>
        <v>0</v>
      </c>
      <c r="LM15" s="577"/>
      <c r="LN15" s="37"/>
      <c r="LO15" s="352"/>
      <c r="LP15" s="143"/>
      <c r="LQ15" s="352"/>
      <c r="LR15" s="45">
        <f t="shared" si="51"/>
        <v>0</v>
      </c>
      <c r="LT15" s="577"/>
      <c r="LU15" s="37"/>
      <c r="LV15" s="30"/>
      <c r="LW15" s="143"/>
      <c r="LX15" s="30"/>
      <c r="LY15" s="45">
        <f t="shared" si="52"/>
        <v>0</v>
      </c>
      <c r="MA15" s="577"/>
      <c r="MB15" s="37"/>
      <c r="MC15" s="350"/>
      <c r="MD15" s="26"/>
      <c r="ME15" s="30"/>
      <c r="MF15" s="45">
        <f t="shared" si="53"/>
        <v>0</v>
      </c>
      <c r="MH15" s="8"/>
      <c r="MI15" s="37"/>
      <c r="MJ15" s="30"/>
      <c r="MK15" s="53"/>
      <c r="ML15" s="30"/>
      <c r="MM15" s="45">
        <f t="shared" si="54"/>
        <v>0</v>
      </c>
      <c r="MO15" s="8"/>
      <c r="MP15" s="2"/>
      <c r="MQ15" s="25"/>
      <c r="MR15" s="288"/>
      <c r="MS15" s="17"/>
      <c r="MT15" s="45">
        <f t="shared" si="199"/>
        <v>20586.5</v>
      </c>
      <c r="MV15" s="8"/>
      <c r="MW15" s="2"/>
      <c r="MX15" s="25"/>
      <c r="MY15" s="288"/>
      <c r="MZ15" s="17"/>
      <c r="NA15" s="45">
        <f t="shared" si="55"/>
        <v>0</v>
      </c>
      <c r="NF15" s="143"/>
      <c r="NG15" s="30"/>
      <c r="NH15" s="45">
        <f t="shared" si="56"/>
        <v>0</v>
      </c>
      <c r="NJ15" s="575"/>
      <c r="NK15" s="315"/>
      <c r="NL15" s="346"/>
      <c r="NM15" s="575"/>
      <c r="NN15" s="30"/>
      <c r="NO15" s="45">
        <f t="shared" si="57"/>
        <v>0</v>
      </c>
      <c r="NQ15" s="8"/>
      <c r="NR15" s="2"/>
      <c r="NS15" s="17"/>
      <c r="NT15" s="8"/>
      <c r="NU15" s="18"/>
      <c r="NV15" s="19">
        <f t="shared" si="58"/>
        <v>0</v>
      </c>
      <c r="NX15" s="143"/>
      <c r="NY15" s="27"/>
      <c r="NZ15" s="25"/>
      <c r="OA15" s="116"/>
      <c r="OB15" s="30"/>
      <c r="OC15" s="19">
        <f t="shared" si="59"/>
        <v>0</v>
      </c>
      <c r="OE15" s="143"/>
      <c r="OF15" s="27"/>
      <c r="OG15" s="25"/>
      <c r="OH15" s="143"/>
      <c r="OI15" s="30"/>
      <c r="OJ15" s="19">
        <f t="shared" si="60"/>
        <v>0</v>
      </c>
      <c r="OL15" s="143"/>
      <c r="OM15" s="27"/>
      <c r="ON15" s="25"/>
      <c r="OO15" s="143"/>
      <c r="OP15" s="30"/>
      <c r="OQ15" s="19">
        <f t="shared" si="61"/>
        <v>0</v>
      </c>
      <c r="OS15" s="143"/>
      <c r="OT15" s="27"/>
      <c r="OU15" s="25"/>
      <c r="OV15" s="143"/>
      <c r="OW15" s="30"/>
      <c r="OX15" s="19">
        <f t="shared" si="62"/>
        <v>0</v>
      </c>
      <c r="OZ15" s="143"/>
      <c r="PA15" s="27"/>
      <c r="PB15" s="25"/>
      <c r="PC15" s="143"/>
      <c r="PD15" s="30"/>
      <c r="PE15" s="19">
        <f t="shared" si="63"/>
        <v>0</v>
      </c>
      <c r="PG15" s="143">
        <v>41318</v>
      </c>
      <c r="PH15" s="830" t="s">
        <v>1115</v>
      </c>
      <c r="PI15" s="25">
        <v>19212</v>
      </c>
      <c r="PJ15" s="143">
        <v>41319</v>
      </c>
      <c r="PK15" s="30">
        <v>19212</v>
      </c>
      <c r="PL15" s="19">
        <f t="shared" si="64"/>
        <v>0</v>
      </c>
      <c r="PN15" s="8"/>
      <c r="PO15" s="2"/>
      <c r="PP15" s="17"/>
      <c r="PQ15" s="8"/>
      <c r="PR15" s="18"/>
      <c r="PS15" s="19">
        <f t="shared" si="65"/>
        <v>0</v>
      </c>
      <c r="PU15" s="2"/>
      <c r="PV15" s="2"/>
      <c r="PW15" s="17"/>
      <c r="PX15" s="8"/>
      <c r="PY15" s="18"/>
      <c r="PZ15" s="19">
        <f t="shared" si="66"/>
        <v>0</v>
      </c>
      <c r="QB15" s="577"/>
      <c r="QC15" s="445"/>
      <c r="QD15" s="2"/>
      <c r="QE15" s="17"/>
      <c r="QF15" s="8"/>
      <c r="QG15" s="18"/>
      <c r="QH15" s="19">
        <f t="shared" si="67"/>
        <v>0</v>
      </c>
      <c r="QJ15" s="549"/>
      <c r="QK15" s="2"/>
      <c r="QL15" s="337"/>
      <c r="QM15" s="549">
        <v>40984</v>
      </c>
      <c r="QN15" s="58">
        <v>2400</v>
      </c>
      <c r="QO15" s="45">
        <f t="shared" si="68"/>
        <v>2766</v>
      </c>
      <c r="QQ15" s="469"/>
      <c r="QR15" s="43"/>
      <c r="QS15" s="337"/>
      <c r="QT15" s="34"/>
      <c r="QU15" s="58"/>
      <c r="QV15" s="45">
        <f t="shared" si="69"/>
        <v>0</v>
      </c>
      <c r="QX15" s="143"/>
      <c r="QY15" s="27"/>
      <c r="QZ15" s="30"/>
      <c r="RA15" s="143"/>
      <c r="RB15" s="30"/>
      <c r="RC15" s="45">
        <f t="shared" si="70"/>
        <v>0</v>
      </c>
      <c r="RE15" s="143"/>
      <c r="RF15" s="27"/>
      <c r="RG15" s="30"/>
      <c r="RH15" s="143"/>
      <c r="RI15" s="30"/>
      <c r="RJ15" s="45">
        <f t="shared" si="200"/>
        <v>0</v>
      </c>
      <c r="RL15" s="143"/>
      <c r="RM15" s="315"/>
      <c r="RN15" s="30"/>
      <c r="RO15" s="116"/>
      <c r="RP15" s="30"/>
      <c r="RQ15" s="45">
        <f t="shared" si="72"/>
        <v>0</v>
      </c>
      <c r="RS15" s="8"/>
      <c r="RT15" s="2"/>
      <c r="RU15" s="17"/>
      <c r="RV15" s="8"/>
      <c r="RW15" s="18"/>
      <c r="RX15" s="19">
        <f t="shared" si="189"/>
        <v>23250</v>
      </c>
      <c r="RZ15" s="8"/>
      <c r="SA15" s="2"/>
      <c r="SB15" s="351"/>
      <c r="SC15" s="8"/>
      <c r="SD15" s="18"/>
      <c r="SE15" s="19">
        <f t="shared" si="190"/>
        <v>0</v>
      </c>
      <c r="SG15" s="577"/>
      <c r="SH15" s="2"/>
      <c r="SI15" s="351"/>
      <c r="SJ15" s="8"/>
      <c r="SK15" s="18"/>
      <c r="SL15" s="19">
        <f t="shared" si="73"/>
        <v>0</v>
      </c>
      <c r="SN15" s="8"/>
      <c r="SO15" s="2"/>
      <c r="SP15" s="351"/>
      <c r="SQ15" s="8"/>
      <c r="SR15" s="18"/>
      <c r="SS15" s="19">
        <f t="shared" si="191"/>
        <v>0</v>
      </c>
      <c r="SU15" s="576"/>
      <c r="SV15" s="27"/>
      <c r="SW15" s="25"/>
      <c r="SX15" s="143"/>
      <c r="SY15" s="30"/>
      <c r="SZ15" s="19">
        <f t="shared" si="75"/>
        <v>10127.5</v>
      </c>
      <c r="TB15" s="40"/>
      <c r="TC15" s="40"/>
      <c r="TD15" s="40"/>
      <c r="TE15" s="143"/>
      <c r="TF15" s="30"/>
      <c r="TG15" s="45">
        <f t="shared" si="76"/>
        <v>20668.5</v>
      </c>
      <c r="TI15" s="419"/>
      <c r="TJ15" s="37"/>
      <c r="TK15" s="30"/>
      <c r="TL15" s="143"/>
      <c r="TM15" s="346"/>
      <c r="TN15" s="45">
        <f t="shared" si="77"/>
        <v>0</v>
      </c>
      <c r="TP15" s="575"/>
      <c r="TQ15" s="37"/>
      <c r="TR15" s="30"/>
      <c r="TS15" s="143"/>
      <c r="TT15" s="346"/>
      <c r="TU15" s="45">
        <f t="shared" si="78"/>
        <v>0</v>
      </c>
      <c r="TW15" s="577"/>
      <c r="TX15" s="2"/>
      <c r="TY15" s="17"/>
      <c r="TZ15" s="8"/>
      <c r="UA15" s="18"/>
      <c r="UB15" s="19">
        <f t="shared" si="79"/>
        <v>0</v>
      </c>
      <c r="UD15" s="577"/>
      <c r="UE15" s="2"/>
      <c r="UF15" s="17"/>
      <c r="UG15" s="8"/>
      <c r="UH15" s="18"/>
      <c r="UI15" s="19">
        <f t="shared" si="80"/>
        <v>0</v>
      </c>
      <c r="UK15" s="577"/>
      <c r="UL15" s="2"/>
      <c r="UM15" s="17"/>
      <c r="UN15" s="8"/>
      <c r="UO15" s="18"/>
      <c r="UP15" s="19">
        <f t="shared" si="81"/>
        <v>0</v>
      </c>
      <c r="UR15" s="577">
        <v>41329</v>
      </c>
      <c r="US15" s="2" t="s">
        <v>1343</v>
      </c>
      <c r="UT15" s="17">
        <v>8166</v>
      </c>
      <c r="UU15" s="8"/>
      <c r="UV15" s="18"/>
      <c r="UW15" s="19">
        <f t="shared" si="82"/>
        <v>10763</v>
      </c>
      <c r="UY15" s="655"/>
      <c r="UZ15" s="2"/>
      <c r="VA15" s="17"/>
      <c r="VB15" s="8">
        <v>40627</v>
      </c>
      <c r="VC15" s="18">
        <v>500</v>
      </c>
      <c r="VD15" s="45">
        <f t="shared" si="83"/>
        <v>18313</v>
      </c>
      <c r="VF15" s="143"/>
      <c r="VG15" s="72"/>
      <c r="VH15" s="25"/>
      <c r="VI15" s="369"/>
      <c r="VJ15" s="30"/>
      <c r="VK15" s="19">
        <f t="shared" si="84"/>
        <v>0</v>
      </c>
      <c r="VM15" s="2"/>
      <c r="VN15" s="2"/>
      <c r="VO15" s="17"/>
      <c r="VP15" s="853"/>
      <c r="VQ15" s="18"/>
      <c r="VR15" s="19">
        <f t="shared" si="85"/>
        <v>0</v>
      </c>
      <c r="VT15" s="577"/>
      <c r="VU15" s="2"/>
      <c r="VV15" s="17"/>
      <c r="VW15" s="8"/>
      <c r="VX15" s="18"/>
      <c r="VY15" s="19">
        <f t="shared" si="196"/>
        <v>274.5</v>
      </c>
      <c r="WA15" s="8"/>
      <c r="WB15" s="2"/>
      <c r="WC15" s="17"/>
      <c r="WD15" s="8"/>
      <c r="WE15" s="18"/>
      <c r="WF15" s="19">
        <f t="shared" si="87"/>
        <v>0</v>
      </c>
      <c r="WH15" s="8"/>
      <c r="WI15" s="2"/>
      <c r="WJ15" s="17"/>
      <c r="WK15" s="8"/>
      <c r="WL15" s="18"/>
      <c r="WM15" s="19">
        <f t="shared" si="88"/>
        <v>0</v>
      </c>
      <c r="WO15" s="8"/>
      <c r="WP15" s="2"/>
      <c r="WQ15" s="17"/>
      <c r="WR15" s="8"/>
      <c r="WS15" s="18"/>
      <c r="WT15" s="19">
        <f t="shared" si="201"/>
        <v>0</v>
      </c>
      <c r="WV15" s="143"/>
      <c r="WW15" s="27"/>
      <c r="WX15" s="25"/>
      <c r="WY15" s="8"/>
      <c r="WZ15" s="18"/>
      <c r="XA15" s="19">
        <f t="shared" si="90"/>
        <v>0</v>
      </c>
      <c r="XC15" s="577"/>
      <c r="XD15" s="2"/>
      <c r="XE15" s="17"/>
      <c r="XF15" s="34"/>
      <c r="XG15" s="85"/>
      <c r="XH15" s="19">
        <f t="shared" si="91"/>
        <v>0</v>
      </c>
      <c r="XJ15" s="8"/>
      <c r="XK15" s="2"/>
      <c r="XL15" s="17"/>
      <c r="XM15" s="8"/>
      <c r="XN15" s="18"/>
      <c r="XO15" s="45">
        <f t="shared" si="92"/>
        <v>0</v>
      </c>
      <c r="XQ15" s="8"/>
      <c r="XR15" s="2"/>
      <c r="XS15" s="17"/>
      <c r="XT15" s="8"/>
      <c r="XU15" s="18"/>
      <c r="XV15" s="45">
        <f t="shared" si="93"/>
        <v>0</v>
      </c>
      <c r="XX15" s="8"/>
      <c r="XY15" s="2"/>
      <c r="XZ15" s="17"/>
      <c r="YA15" s="8"/>
      <c r="YB15" s="18"/>
      <c r="YC15" s="45">
        <f t="shared" si="94"/>
        <v>0</v>
      </c>
      <c r="YE15" s="8"/>
      <c r="YF15" s="2"/>
      <c r="YG15" s="17"/>
      <c r="YH15" s="8"/>
      <c r="YI15" s="18"/>
      <c r="YJ15" s="45">
        <f t="shared" si="95"/>
        <v>0</v>
      </c>
      <c r="YL15" s="8"/>
      <c r="YM15" s="2"/>
      <c r="YN15" s="17"/>
      <c r="YO15" s="8"/>
      <c r="YP15" s="18"/>
      <c r="YQ15" s="45">
        <f t="shared" si="96"/>
        <v>0</v>
      </c>
      <c r="YS15" s="8">
        <v>41314</v>
      </c>
      <c r="YT15" s="830" t="s">
        <v>1060</v>
      </c>
      <c r="YU15" s="17">
        <v>2742</v>
      </c>
      <c r="YV15" s="8">
        <v>41314</v>
      </c>
      <c r="YW15" s="18">
        <v>2742</v>
      </c>
      <c r="YX15" s="45">
        <f t="shared" si="97"/>
        <v>0</v>
      </c>
      <c r="YZ15" s="8"/>
      <c r="ZA15" s="2"/>
      <c r="ZB15" s="17"/>
      <c r="ZC15" s="8"/>
      <c r="ZD15" s="18"/>
      <c r="ZE15" s="45">
        <f t="shared" si="98"/>
        <v>0</v>
      </c>
      <c r="ZG15" s="8"/>
      <c r="ZH15" s="145"/>
      <c r="ZI15" s="17"/>
      <c r="ZJ15" s="8"/>
      <c r="ZK15" s="18"/>
      <c r="ZL15" s="45">
        <f t="shared" si="99"/>
        <v>11212</v>
      </c>
      <c r="ZN15" s="8"/>
      <c r="ZO15" s="145"/>
      <c r="ZP15" s="17"/>
      <c r="ZQ15" s="8"/>
      <c r="ZR15" s="18"/>
      <c r="ZS15" s="45">
        <f t="shared" si="100"/>
        <v>0</v>
      </c>
      <c r="ZU15" s="8"/>
      <c r="ZV15" s="145"/>
      <c r="ZW15" s="17"/>
      <c r="ZX15" s="8"/>
      <c r="ZY15" s="18"/>
      <c r="ZZ15" s="45">
        <f t="shared" si="101"/>
        <v>0</v>
      </c>
      <c r="AAB15" s="2"/>
      <c r="AAC15" s="2"/>
      <c r="AAD15" s="17"/>
      <c r="AAE15" s="8"/>
      <c r="AAF15" s="18"/>
      <c r="AAG15" s="19">
        <f t="shared" si="102"/>
        <v>0</v>
      </c>
      <c r="AAI15" s="575"/>
      <c r="AAJ15" s="27"/>
      <c r="AAK15" s="25"/>
      <c r="AAL15" s="8"/>
      <c r="AAM15" s="18"/>
      <c r="AAN15" s="19">
        <f t="shared" si="103"/>
        <v>0</v>
      </c>
      <c r="AAP15" s="577">
        <v>41319</v>
      </c>
      <c r="AAQ15" s="830" t="s">
        <v>1118</v>
      </c>
      <c r="AAR15" s="17">
        <v>2342</v>
      </c>
      <c r="AAS15" s="388">
        <v>41320</v>
      </c>
      <c r="AAT15" s="18">
        <v>2342</v>
      </c>
      <c r="AAU15" s="45">
        <f t="shared" si="104"/>
        <v>0</v>
      </c>
      <c r="AAW15" s="8">
        <v>41325</v>
      </c>
      <c r="AAX15" s="2" t="s">
        <v>1233</v>
      </c>
      <c r="AAY15" s="17">
        <v>1354</v>
      </c>
      <c r="AAZ15" s="8">
        <v>41325</v>
      </c>
      <c r="ABA15" s="18">
        <v>1354</v>
      </c>
      <c r="ABB15" s="45">
        <f t="shared" si="105"/>
        <v>0</v>
      </c>
      <c r="ABD15" s="8"/>
      <c r="ABE15" s="2"/>
      <c r="ABF15" s="17"/>
      <c r="ABG15" s="74"/>
      <c r="ABH15" s="18"/>
      <c r="ABI15" s="19">
        <f t="shared" si="106"/>
        <v>0</v>
      </c>
      <c r="ABK15" s="8"/>
      <c r="ABL15" s="2"/>
      <c r="ABM15" s="17"/>
      <c r="ABN15" s="8"/>
      <c r="ABO15" s="18"/>
      <c r="ABP15" s="19">
        <f t="shared" si="107"/>
        <v>0</v>
      </c>
      <c r="ABR15" s="368">
        <v>41325</v>
      </c>
      <c r="ABS15" s="27" t="s">
        <v>1229</v>
      </c>
      <c r="ABT15" s="25">
        <v>3301</v>
      </c>
      <c r="ABU15" s="575">
        <v>41325</v>
      </c>
      <c r="ABV15" s="30">
        <v>3301</v>
      </c>
      <c r="ABW15" s="19">
        <f t="shared" si="108"/>
        <v>0</v>
      </c>
      <c r="ABY15" s="366">
        <v>41321</v>
      </c>
      <c r="ABZ15" s="830" t="s">
        <v>1137</v>
      </c>
      <c r="ACA15" s="17">
        <v>1930</v>
      </c>
      <c r="ACB15" s="366">
        <v>41321</v>
      </c>
      <c r="ACC15" s="18">
        <v>1930</v>
      </c>
      <c r="ACD15" s="19">
        <f t="shared" si="109"/>
        <v>0</v>
      </c>
      <c r="ACF15" s="143"/>
      <c r="ACG15" s="27"/>
      <c r="ACH15" s="25"/>
      <c r="ACI15" s="143"/>
      <c r="ACJ15" s="30"/>
      <c r="ACK15" s="19">
        <f t="shared" si="205"/>
        <v>0</v>
      </c>
      <c r="ACM15" s="575"/>
      <c r="ACN15" s="27"/>
      <c r="ACO15" s="25"/>
      <c r="ACP15" s="575"/>
      <c r="ACQ15" s="30"/>
      <c r="ACR15" s="19">
        <f t="shared" si="110"/>
        <v>0</v>
      </c>
      <c r="ACT15" s="577">
        <v>41322</v>
      </c>
      <c r="ACU15" s="830" t="s">
        <v>1155</v>
      </c>
      <c r="ACV15" s="17">
        <v>3946</v>
      </c>
      <c r="ACW15" s="366">
        <v>41324</v>
      </c>
      <c r="ACX15" s="18">
        <v>3946</v>
      </c>
      <c r="ACY15" s="19">
        <f t="shared" si="111"/>
        <v>0</v>
      </c>
      <c r="ADA15" s="143"/>
      <c r="ADB15" s="27"/>
      <c r="ADC15" s="25"/>
      <c r="ADD15" s="143"/>
      <c r="ADE15" s="30"/>
      <c r="ADF15" s="45">
        <f t="shared" si="112"/>
        <v>0</v>
      </c>
      <c r="ADI15" s="2"/>
      <c r="ADJ15" s="25"/>
      <c r="ADK15" s="577"/>
      <c r="ADL15" s="30"/>
      <c r="ADM15" s="45">
        <f t="shared" si="113"/>
        <v>40815</v>
      </c>
      <c r="ADO15" s="576"/>
      <c r="ADP15" s="27"/>
      <c r="ADQ15" s="25"/>
      <c r="ADR15" s="143"/>
      <c r="ADS15" s="394"/>
      <c r="ADT15" s="45">
        <f t="shared" si="114"/>
        <v>0</v>
      </c>
      <c r="ADV15" s="143"/>
      <c r="ADW15" s="315"/>
      <c r="ADX15" s="346"/>
      <c r="ADY15" s="143"/>
      <c r="ADZ15" s="395"/>
      <c r="AEA15" s="45">
        <f t="shared" si="192"/>
        <v>0</v>
      </c>
      <c r="AEC15" s="575"/>
      <c r="AED15" s="315"/>
      <c r="AEE15" s="347"/>
      <c r="AEF15" s="575"/>
      <c r="AEG15" s="347"/>
      <c r="AEH15" s="45">
        <f t="shared" si="115"/>
        <v>0</v>
      </c>
      <c r="AEJ15" s="8"/>
      <c r="AEK15" s="141"/>
      <c r="AEL15" s="25"/>
      <c r="AEM15" s="143"/>
      <c r="AEN15" s="30"/>
      <c r="AEO15" s="19">
        <f t="shared" si="116"/>
        <v>0</v>
      </c>
      <c r="AEQ15" s="8"/>
      <c r="AER15" s="2"/>
      <c r="AES15" s="17"/>
      <c r="AET15" s="8"/>
      <c r="AEU15" s="18"/>
      <c r="AEV15" s="19">
        <f t="shared" si="117"/>
        <v>6523</v>
      </c>
      <c r="AEX15" s="577"/>
      <c r="AEY15" s="2"/>
      <c r="AEZ15" s="17"/>
      <c r="AFA15" s="8"/>
      <c r="AFB15" s="18"/>
      <c r="AFC15" s="19">
        <f t="shared" si="118"/>
        <v>0</v>
      </c>
      <c r="AFE15" s="577"/>
      <c r="AFF15" s="2"/>
      <c r="AFG15" s="17"/>
      <c r="AFH15" s="8"/>
      <c r="AFI15" s="18"/>
      <c r="AFJ15" s="45">
        <f t="shared" si="119"/>
        <v>0</v>
      </c>
      <c r="AFL15" s="8"/>
      <c r="AFM15" s="2"/>
      <c r="AFN15" s="17"/>
      <c r="AFO15" s="143"/>
      <c r="AFP15" s="18"/>
      <c r="AFQ15" s="45">
        <f t="shared" si="120"/>
        <v>0</v>
      </c>
      <c r="AFS15" s="8"/>
      <c r="AFT15" s="2"/>
      <c r="AFU15" s="17"/>
      <c r="AFV15" s="8"/>
      <c r="AFW15" s="18"/>
      <c r="AFX15" s="45">
        <f t="shared" si="121"/>
        <v>0</v>
      </c>
      <c r="AFZ15" s="8"/>
      <c r="AGA15" s="2"/>
      <c r="AGB15" s="351"/>
      <c r="AGC15" s="8"/>
      <c r="AGD15" s="18"/>
      <c r="AGE15" s="45">
        <f t="shared" si="122"/>
        <v>0</v>
      </c>
      <c r="AGG15" s="8"/>
      <c r="AGH15" s="2"/>
      <c r="AGI15" s="351"/>
      <c r="AGJ15" s="8"/>
      <c r="AGK15" s="18"/>
      <c r="AGL15" s="45">
        <f t="shared" si="123"/>
        <v>0</v>
      </c>
      <c r="AGN15" s="8"/>
      <c r="AGO15" s="2"/>
      <c r="AGP15" s="351"/>
      <c r="AGQ15" s="8"/>
      <c r="AGR15" s="18"/>
      <c r="AGS15" s="45">
        <f t="shared" si="124"/>
        <v>0</v>
      </c>
      <c r="AGU15" s="2"/>
      <c r="AGV15" s="27"/>
      <c r="AGW15" s="25"/>
      <c r="AGX15" s="134"/>
      <c r="AGY15" s="30"/>
      <c r="AGZ15" s="45">
        <f t="shared" si="125"/>
        <v>37741</v>
      </c>
      <c r="AHB15" s="2"/>
      <c r="AHC15" s="27"/>
      <c r="AHD15" s="25"/>
      <c r="AHE15" s="143"/>
      <c r="AHF15" s="30"/>
      <c r="AHG15" s="45">
        <f t="shared" si="126"/>
        <v>0</v>
      </c>
      <c r="AHI15" s="2"/>
      <c r="AHJ15" s="27"/>
      <c r="AHK15" s="25"/>
      <c r="AHL15" s="143"/>
      <c r="AHM15" s="30"/>
      <c r="AHN15" s="45">
        <f t="shared" si="127"/>
        <v>0</v>
      </c>
      <c r="AHP15" s="575"/>
      <c r="AHQ15" s="27"/>
      <c r="AHR15" s="25"/>
      <c r="AHS15" s="143"/>
      <c r="AHT15" s="30"/>
      <c r="AHU15" s="45">
        <f t="shared" si="128"/>
        <v>0</v>
      </c>
      <c r="AHW15" s="368"/>
      <c r="AHX15" s="27"/>
      <c r="AHY15" s="25"/>
      <c r="AHZ15" s="26"/>
      <c r="AIA15" s="30"/>
      <c r="AIB15" s="19">
        <f t="shared" si="129"/>
        <v>0</v>
      </c>
      <c r="AID15" s="577"/>
      <c r="AIE15" s="2"/>
      <c r="AIF15" s="17"/>
      <c r="AIG15" s="8"/>
      <c r="AIH15" s="18"/>
      <c r="AII15" s="19">
        <f t="shared" si="130"/>
        <v>0</v>
      </c>
      <c r="AIK15" s="8"/>
      <c r="AIL15" s="2"/>
      <c r="AIM15" s="17"/>
      <c r="AIN15" s="8"/>
      <c r="AIO15" s="18"/>
      <c r="AIP15" s="19">
        <f t="shared" si="131"/>
        <v>0</v>
      </c>
      <c r="AIR15" s="143"/>
      <c r="AIS15" s="27"/>
      <c r="AIT15" s="25"/>
      <c r="AIU15" s="143"/>
      <c r="AIV15" s="30"/>
      <c r="AIW15" s="45">
        <f t="shared" si="132"/>
        <v>0</v>
      </c>
      <c r="AIY15" s="143"/>
      <c r="AIZ15" s="27"/>
      <c r="AJA15" s="25"/>
      <c r="AJB15" s="143"/>
      <c r="AJC15" s="30"/>
      <c r="AJD15" s="45">
        <f t="shared" si="133"/>
        <v>0</v>
      </c>
      <c r="AJF15" s="8"/>
      <c r="AJG15" s="2"/>
      <c r="AJH15" s="17"/>
      <c r="AJI15" s="8"/>
      <c r="AJJ15" s="18"/>
      <c r="AJK15" s="45">
        <f t="shared" si="134"/>
        <v>0</v>
      </c>
      <c r="AJM15" s="8"/>
      <c r="AJN15" s="2"/>
      <c r="AJO15" s="17"/>
      <c r="AJP15" s="8"/>
      <c r="AJQ15" s="18"/>
      <c r="AJR15" s="45">
        <f t="shared" si="135"/>
        <v>0</v>
      </c>
      <c r="AJT15" s="143"/>
      <c r="AJU15" s="27"/>
      <c r="AJV15" s="347"/>
      <c r="AJW15" s="143"/>
      <c r="AJX15" s="347"/>
      <c r="AJY15" s="45">
        <f t="shared" si="136"/>
        <v>0</v>
      </c>
      <c r="AKA15" s="143"/>
      <c r="AKB15" s="27"/>
      <c r="AKC15" s="25"/>
      <c r="AKD15" s="143"/>
      <c r="AKE15" s="30"/>
      <c r="AKF15" s="45">
        <f t="shared" si="206"/>
        <v>0</v>
      </c>
      <c r="AKH15" s="8"/>
      <c r="AKI15" s="2"/>
      <c r="AKJ15" s="17"/>
      <c r="AKK15" s="8"/>
      <c r="AKL15" s="18"/>
      <c r="AKM15" s="45">
        <f t="shared" si="137"/>
        <v>0</v>
      </c>
      <c r="AKO15" s="8"/>
      <c r="AKP15" s="2"/>
      <c r="AKQ15" s="17"/>
      <c r="AKR15" s="8"/>
      <c r="AKS15" s="18"/>
      <c r="AKT15" s="45">
        <f t="shared" si="138"/>
        <v>0</v>
      </c>
      <c r="AKV15" s="8"/>
      <c r="AKW15" s="2"/>
      <c r="AKX15" s="17"/>
      <c r="AKY15" s="8"/>
      <c r="AKZ15" s="18"/>
      <c r="ALA15" s="45">
        <f t="shared" si="139"/>
        <v>0</v>
      </c>
      <c r="ALC15" s="8"/>
      <c r="ALD15" s="2"/>
      <c r="ALE15" s="17"/>
      <c r="ALF15" s="8"/>
      <c r="ALG15" s="18"/>
      <c r="ALH15" s="45">
        <f t="shared" si="140"/>
        <v>0</v>
      </c>
      <c r="ALJ15" s="577"/>
      <c r="ALK15" s="2"/>
      <c r="ALL15" s="17"/>
      <c r="ALN15" s="18"/>
      <c r="ALO15" s="19">
        <f t="shared" si="141"/>
        <v>0</v>
      </c>
      <c r="ALQ15" s="8"/>
      <c r="ALR15" s="2"/>
      <c r="ALS15" s="17"/>
      <c r="ALT15" s="8"/>
      <c r="ALU15" s="18"/>
      <c r="ALV15" s="19">
        <f t="shared" si="142"/>
        <v>0</v>
      </c>
      <c r="ALX15" s="8"/>
      <c r="ALY15" s="37"/>
      <c r="ALZ15" s="58"/>
      <c r="AMA15" s="143"/>
      <c r="AMB15" s="30"/>
      <c r="AMC15" s="45">
        <f t="shared" si="3"/>
        <v>0</v>
      </c>
      <c r="AME15" s="577"/>
      <c r="AMF15" s="2"/>
      <c r="AMG15" s="17"/>
      <c r="AMH15" s="366"/>
      <c r="AMI15" s="18"/>
      <c r="AMJ15" s="19">
        <f t="shared" si="143"/>
        <v>0</v>
      </c>
      <c r="AML15" s="366"/>
      <c r="AMM15" s="2"/>
      <c r="AMN15" s="17"/>
      <c r="AMO15" s="577"/>
      <c r="AMP15" s="18"/>
      <c r="AMQ15" s="19">
        <f t="shared" si="144"/>
        <v>0</v>
      </c>
      <c r="AMS15" s="8"/>
      <c r="AMT15" s="2"/>
      <c r="AMU15" s="17"/>
      <c r="AMV15" s="8"/>
      <c r="AMW15" s="18"/>
      <c r="AMX15" s="19">
        <f t="shared" si="145"/>
        <v>0</v>
      </c>
      <c r="AMZ15" s="8"/>
      <c r="ANA15" s="2"/>
      <c r="ANB15" s="17"/>
      <c r="ANC15" s="8"/>
      <c r="AND15" s="18"/>
      <c r="ANE15" s="19">
        <f t="shared" si="146"/>
        <v>0</v>
      </c>
      <c r="ANG15" s="143"/>
      <c r="ANH15" s="27"/>
      <c r="ANI15" s="25"/>
      <c r="ANJ15" s="143"/>
      <c r="ANK15" s="30"/>
      <c r="ANL15" s="19">
        <f t="shared" si="147"/>
        <v>0</v>
      </c>
      <c r="ANN15" s="366"/>
      <c r="ANO15" s="2"/>
      <c r="ANP15" s="25"/>
      <c r="ANQ15" s="577"/>
      <c r="ANR15" s="18"/>
      <c r="ANS15" s="45">
        <f t="shared" si="148"/>
        <v>0</v>
      </c>
      <c r="ANU15" s="8"/>
      <c r="ANV15" s="2"/>
      <c r="ANW15" s="25"/>
      <c r="ANX15" s="388">
        <v>41021</v>
      </c>
      <c r="ANY15" s="18">
        <v>200</v>
      </c>
      <c r="ANZ15" s="45">
        <f t="shared" si="202"/>
        <v>6292</v>
      </c>
      <c r="AOB15" s="575"/>
      <c r="AOC15" s="27"/>
      <c r="AOD15" s="25"/>
      <c r="AOE15" s="143"/>
      <c r="AOF15" s="176"/>
      <c r="AOG15" s="19">
        <f t="shared" si="149"/>
        <v>0</v>
      </c>
      <c r="AOI15" s="366">
        <v>41322</v>
      </c>
      <c r="AOJ15" s="830" t="s">
        <v>1152</v>
      </c>
      <c r="AOK15" s="17">
        <v>7132</v>
      </c>
      <c r="AOL15" s="8">
        <v>41323</v>
      </c>
      <c r="AOM15" s="18">
        <v>7132</v>
      </c>
      <c r="AON15" s="19">
        <f t="shared" si="150"/>
        <v>0</v>
      </c>
      <c r="AOP15" s="366"/>
      <c r="AOQ15" s="2"/>
      <c r="AOR15" s="17"/>
      <c r="AOS15" s="8"/>
      <c r="AOT15" s="18"/>
      <c r="AOU15" s="19">
        <f t="shared" si="151"/>
        <v>0</v>
      </c>
      <c r="AOW15" s="366"/>
      <c r="AOX15" s="2"/>
      <c r="AOY15" s="17"/>
      <c r="AOZ15" s="8"/>
      <c r="APA15" s="18"/>
      <c r="APB15" s="19">
        <f t="shared" si="152"/>
        <v>0</v>
      </c>
      <c r="APD15" s="8"/>
      <c r="APE15" s="37"/>
      <c r="APF15" s="337"/>
      <c r="APG15" s="8">
        <v>40703</v>
      </c>
      <c r="APH15" s="30">
        <v>1900</v>
      </c>
      <c r="API15" s="322">
        <f t="shared" si="4"/>
        <v>2711.5</v>
      </c>
      <c r="APK15" s="8"/>
      <c r="APL15" s="37"/>
      <c r="APM15" s="30"/>
      <c r="APN15" s="8"/>
      <c r="APO15" s="58"/>
      <c r="APP15" s="45">
        <f t="shared" si="207"/>
        <v>7383.5</v>
      </c>
      <c r="APR15" s="8"/>
      <c r="APS15" s="37"/>
      <c r="APT15" s="30"/>
      <c r="APU15" s="8"/>
      <c r="APV15" s="58"/>
      <c r="APW15" s="45">
        <f t="shared" si="6"/>
        <v>0</v>
      </c>
      <c r="APY15" s="2"/>
      <c r="AQA15" s="3"/>
      <c r="AQB15" s="54"/>
      <c r="AQC15" s="58"/>
      <c r="AQD15" s="45">
        <f t="shared" si="153"/>
        <v>4518.5</v>
      </c>
      <c r="AQF15" s="366">
        <v>41323</v>
      </c>
      <c r="AQG15" s="677" t="s">
        <v>1207</v>
      </c>
      <c r="AQH15" s="30">
        <v>25052.5</v>
      </c>
      <c r="AQI15" s="368">
        <v>41325</v>
      </c>
      <c r="AQJ15" s="58">
        <v>25052.5</v>
      </c>
      <c r="AQK15" s="19">
        <f t="shared" si="154"/>
        <v>0</v>
      </c>
      <c r="AQM15" s="8"/>
      <c r="AQN15" s="37"/>
      <c r="AQO15" s="30"/>
      <c r="AQP15" s="54"/>
      <c r="AQQ15" s="58"/>
      <c r="AQR15" s="19">
        <f t="shared" si="155"/>
        <v>0</v>
      </c>
      <c r="AQT15" s="577"/>
      <c r="AQU15" s="37"/>
      <c r="AQV15" s="30"/>
      <c r="AQW15" s="670"/>
      <c r="AQX15" s="58"/>
      <c r="AQY15" s="19">
        <f t="shared" si="156"/>
        <v>715</v>
      </c>
      <c r="ARA15" s="575"/>
      <c r="ARB15" s="37"/>
      <c r="ARC15" s="346"/>
      <c r="ARD15" s="568"/>
      <c r="ARE15" s="352"/>
      <c r="ARF15" s="19">
        <f t="shared" si="208"/>
        <v>0</v>
      </c>
      <c r="ARH15" s="577"/>
      <c r="ARI15" s="37"/>
      <c r="ARJ15" s="176"/>
      <c r="ARK15" s="219"/>
      <c r="ARL15" s="75"/>
      <c r="ARM15" s="19">
        <f t="shared" si="157"/>
        <v>0</v>
      </c>
      <c r="ARO15" s="577"/>
      <c r="ARP15" s="2"/>
      <c r="ARQ15" s="25"/>
      <c r="ARR15" s="26"/>
      <c r="ARS15" s="30"/>
      <c r="ART15" s="45">
        <f t="shared" si="158"/>
        <v>0</v>
      </c>
      <c r="ARV15" s="143"/>
      <c r="ARW15" s="27"/>
      <c r="ARX15" s="25"/>
      <c r="ARY15" s="53"/>
      <c r="ARZ15" s="30"/>
      <c r="ASA15" s="45">
        <f t="shared" si="159"/>
        <v>0</v>
      </c>
      <c r="ASC15" s="8"/>
      <c r="ASD15" s="2"/>
      <c r="ASE15" s="25"/>
      <c r="ASF15" s="53"/>
      <c r="ASG15" s="30"/>
      <c r="ASH15" s="45">
        <f t="shared" si="160"/>
        <v>0</v>
      </c>
      <c r="ASJ15" s="34"/>
      <c r="ASK15" s="2"/>
      <c r="ASL15" s="17"/>
      <c r="ASM15" s="8"/>
      <c r="ASN15" s="18"/>
      <c r="ASO15" s="19">
        <f t="shared" si="161"/>
        <v>0</v>
      </c>
      <c r="ASQ15" s="8"/>
      <c r="ASR15" s="2"/>
      <c r="ASS15" s="17"/>
      <c r="AST15" s="8"/>
      <c r="ASU15" s="18"/>
      <c r="ASV15" s="19">
        <f t="shared" si="162"/>
        <v>0</v>
      </c>
      <c r="ASX15" s="8"/>
      <c r="ASY15" s="2"/>
      <c r="ASZ15" s="17"/>
      <c r="ATA15" s="8"/>
      <c r="ATB15" s="18"/>
      <c r="ATC15" s="19">
        <f t="shared" si="163"/>
        <v>0</v>
      </c>
      <c r="ATE15" s="8"/>
      <c r="ATF15" s="2"/>
      <c r="ATG15" s="17"/>
      <c r="ATH15" s="8"/>
      <c r="ATI15" s="18"/>
      <c r="ATJ15" s="19">
        <f t="shared" si="164"/>
        <v>0</v>
      </c>
      <c r="ATL15" s="366"/>
      <c r="ATM15" s="2"/>
      <c r="ATN15" s="17"/>
      <c r="ATO15" s="8"/>
      <c r="ATP15" s="18"/>
      <c r="ATQ15" s="19">
        <f t="shared" si="165"/>
        <v>0</v>
      </c>
      <c r="ATS15" s="143"/>
      <c r="ATT15" s="37"/>
      <c r="ATU15" s="30"/>
      <c r="ATV15" s="54"/>
      <c r="ATW15" s="317"/>
      <c r="ATX15" s="45">
        <f t="shared" si="166"/>
        <v>0</v>
      </c>
      <c r="ATZ15" s="8"/>
      <c r="AUA15" s="315"/>
      <c r="AUB15" s="30"/>
      <c r="AUC15" s="8"/>
      <c r="AUD15" s="30"/>
      <c r="AUE15" s="45">
        <f t="shared" si="167"/>
        <v>0</v>
      </c>
      <c r="AUG15" s="8"/>
      <c r="AUH15" s="37"/>
      <c r="AUI15" s="30"/>
      <c r="AUJ15" s="8"/>
      <c r="AUK15" s="30"/>
      <c r="AUL15" s="45">
        <f t="shared" si="168"/>
        <v>0</v>
      </c>
      <c r="AUN15" s="575"/>
      <c r="AUO15" s="37"/>
      <c r="AUP15" s="30"/>
      <c r="AUQ15" s="143"/>
      <c r="AUR15" s="30"/>
      <c r="AUS15" s="45">
        <f>AUS14+AUP15-AUR15</f>
        <v>2512.5</v>
      </c>
      <c r="AUU15" s="682"/>
      <c r="AUV15" s="584"/>
      <c r="AUW15" s="347"/>
      <c r="AUX15" s="143"/>
      <c r="AUY15" s="347"/>
      <c r="AUZ15" s="45">
        <f t="shared" si="170"/>
        <v>0</v>
      </c>
      <c r="AVB15" s="577"/>
      <c r="AVC15" s="2"/>
      <c r="AVD15" s="89"/>
      <c r="AVE15" s="8"/>
      <c r="AVF15" s="91"/>
      <c r="AVG15" s="19">
        <f t="shared" si="193"/>
        <v>0</v>
      </c>
      <c r="AVI15" s="2"/>
      <c r="AVJ15" s="2"/>
      <c r="AVK15" s="89"/>
      <c r="AVL15" s="8"/>
      <c r="AVM15" s="91"/>
      <c r="AVN15" s="19">
        <f t="shared" si="194"/>
        <v>0</v>
      </c>
      <c r="AVP15" s="2"/>
      <c r="AVQ15" s="2"/>
      <c r="AVR15" s="17"/>
      <c r="AVS15" s="8"/>
      <c r="AVT15" s="18"/>
      <c r="AVU15" s="19">
        <f t="shared" si="203"/>
        <v>0</v>
      </c>
      <c r="AVW15" s="53"/>
      <c r="AVX15" s="276"/>
      <c r="AVY15" s="121"/>
      <c r="AVZ15" s="53"/>
      <c r="AWA15" s="30"/>
      <c r="AWB15" s="45">
        <f t="shared" si="197"/>
        <v>0</v>
      </c>
      <c r="AWD15" s="8"/>
      <c r="AWE15" s="2"/>
      <c r="AWF15" s="17"/>
      <c r="AWG15" s="506"/>
      <c r="AWH15" s="18"/>
      <c r="AWI15" s="19">
        <f t="shared" si="172"/>
        <v>0</v>
      </c>
      <c r="AWK15" s="8"/>
      <c r="AWL15" s="2"/>
      <c r="AWM15" s="17"/>
      <c r="AWN15" s="8"/>
      <c r="AWO15" s="18"/>
      <c r="AWP15" s="19">
        <f t="shared" si="204"/>
        <v>0</v>
      </c>
      <c r="AWR15" s="8"/>
      <c r="AWS15" s="2"/>
      <c r="AWT15" s="17"/>
      <c r="AWU15" s="8"/>
      <c r="AWV15" s="18"/>
      <c r="AWW15" s="19">
        <f t="shared" si="174"/>
        <v>0</v>
      </c>
      <c r="AWY15" s="8"/>
      <c r="AWZ15" s="2"/>
      <c r="AXA15" s="17"/>
      <c r="AXB15" s="8"/>
      <c r="AXC15" s="18"/>
      <c r="AXD15" s="19">
        <f t="shared" si="175"/>
        <v>0</v>
      </c>
      <c r="AXF15" s="577"/>
      <c r="AXG15" s="2"/>
      <c r="AXH15" s="17"/>
      <c r="AXI15" s="8"/>
      <c r="AXJ15" s="18"/>
      <c r="AXK15" s="19">
        <f t="shared" si="176"/>
        <v>0</v>
      </c>
      <c r="AXM15" s="577"/>
      <c r="AXN15" s="2"/>
      <c r="AXO15" s="17"/>
      <c r="AXP15" s="8"/>
      <c r="AXQ15" s="18"/>
      <c r="AXR15" s="19">
        <f t="shared" si="177"/>
        <v>0</v>
      </c>
      <c r="AXT15" s="575"/>
      <c r="AXU15" s="27"/>
      <c r="AXV15" s="25"/>
      <c r="AXW15" s="575"/>
      <c r="AXX15" s="30"/>
      <c r="AXY15" s="19">
        <f t="shared" si="195"/>
        <v>0</v>
      </c>
      <c r="AYA15" s="8"/>
      <c r="AYB15" s="2"/>
      <c r="AYC15" s="17"/>
      <c r="AYD15" s="8"/>
      <c r="AYE15" s="18"/>
      <c r="AYF15" s="19">
        <f t="shared" si="179"/>
        <v>0</v>
      </c>
      <c r="AYH15" s="575"/>
      <c r="AYI15" s="27"/>
      <c r="AYJ15" s="25"/>
      <c r="AYK15" s="670"/>
      <c r="AYL15" s="30"/>
      <c r="AYM15" s="45">
        <f t="shared" si="180"/>
        <v>0</v>
      </c>
      <c r="AYO15" s="8"/>
      <c r="AYP15" s="2"/>
      <c r="AYQ15" s="17"/>
      <c r="AYR15" s="8"/>
      <c r="AYS15" s="18"/>
      <c r="AYT15" s="19">
        <f t="shared" si="181"/>
        <v>0</v>
      </c>
      <c r="AYV15" s="8"/>
      <c r="AYW15" s="2"/>
      <c r="AYX15" s="17"/>
      <c r="AYY15" s="8"/>
      <c r="AYZ15" s="18"/>
      <c r="AZA15" s="19">
        <f t="shared" si="182"/>
        <v>0</v>
      </c>
      <c r="AZC15" s="2"/>
      <c r="AZD15" s="2"/>
      <c r="AZE15" s="17"/>
      <c r="AZF15" s="8"/>
      <c r="AZG15" s="18"/>
      <c r="AZH15" s="19">
        <f t="shared" si="183"/>
        <v>0</v>
      </c>
      <c r="AZJ15" s="143"/>
      <c r="AZK15" s="27"/>
      <c r="AZL15" s="25"/>
      <c r="AZM15" s="143"/>
      <c r="AZN15" s="30"/>
      <c r="AZO15" s="19">
        <f t="shared" si="184"/>
        <v>0</v>
      </c>
    </row>
    <row r="16" spans="1:1368">
      <c r="A16" s="397"/>
      <c r="C16" s="337"/>
      <c r="D16" s="8"/>
      <c r="E16" s="30"/>
      <c r="F16" s="45">
        <f t="shared" si="8"/>
        <v>0</v>
      </c>
      <c r="H16" s="575">
        <v>41312</v>
      </c>
      <c r="I16" s="830" t="s">
        <v>966</v>
      </c>
      <c r="J16" s="25">
        <v>7370</v>
      </c>
      <c r="K16" s="576">
        <v>41312</v>
      </c>
      <c r="L16" s="30">
        <v>7370</v>
      </c>
      <c r="M16" s="45">
        <f t="shared" si="9"/>
        <v>0</v>
      </c>
      <c r="O16" s="143"/>
      <c r="P16" s="27"/>
      <c r="Q16" s="25"/>
      <c r="R16" s="53"/>
      <c r="S16" s="30"/>
      <c r="T16" s="45">
        <f t="shared" si="10"/>
        <v>10753.5</v>
      </c>
      <c r="V16" s="143"/>
      <c r="W16" s="27"/>
      <c r="X16" s="25"/>
      <c r="Y16" s="53"/>
      <c r="Z16" s="30"/>
      <c r="AA16" s="45">
        <f t="shared" si="11"/>
        <v>0</v>
      </c>
      <c r="AC16" s="143"/>
      <c r="AD16" s="27"/>
      <c r="AE16" s="25"/>
      <c r="AF16" s="53"/>
      <c r="AG16" s="30"/>
      <c r="AH16" s="45">
        <f t="shared" si="12"/>
        <v>0</v>
      </c>
      <c r="AJ16" s="143"/>
      <c r="AK16" s="27"/>
      <c r="AL16" s="25"/>
      <c r="AM16" s="53"/>
      <c r="AN16" s="30"/>
      <c r="AO16" s="45">
        <f t="shared" si="13"/>
        <v>0</v>
      </c>
      <c r="AQ16" s="8"/>
      <c r="AR16" s="2"/>
      <c r="AS16" s="17"/>
      <c r="AT16" s="8"/>
      <c r="AU16" s="18"/>
      <c r="AV16" s="45">
        <f t="shared" si="14"/>
        <v>0</v>
      </c>
      <c r="AX16" s="8"/>
      <c r="AY16" s="2"/>
      <c r="AZ16" s="17"/>
      <c r="BA16" s="8"/>
      <c r="BB16" s="18"/>
      <c r="BC16" s="45">
        <f t="shared" si="15"/>
        <v>0</v>
      </c>
      <c r="BE16" s="26"/>
      <c r="BF16" s="27"/>
      <c r="BG16" s="25"/>
      <c r="BH16" s="136"/>
      <c r="BI16" s="30"/>
      <c r="BJ16" s="45">
        <f t="shared" si="16"/>
        <v>0</v>
      </c>
      <c r="BL16" s="8"/>
      <c r="BM16" s="37"/>
      <c r="BN16" s="30"/>
      <c r="BO16" s="8"/>
      <c r="BP16" s="30"/>
      <c r="BQ16" s="19">
        <f t="shared" si="209"/>
        <v>0</v>
      </c>
      <c r="BS16" s="8"/>
      <c r="BT16" s="8"/>
      <c r="BU16" s="37"/>
      <c r="BV16" s="30"/>
      <c r="BW16" s="8"/>
      <c r="BX16" s="30"/>
      <c r="BY16" s="19">
        <f t="shared" si="18"/>
        <v>0</v>
      </c>
      <c r="CA16" s="575"/>
      <c r="CB16" s="27"/>
      <c r="CC16" s="25"/>
      <c r="CD16" s="490"/>
      <c r="CE16" s="337">
        <v>284482.56</v>
      </c>
      <c r="CF16" s="45">
        <f t="shared" si="19"/>
        <v>0</v>
      </c>
      <c r="CH16" s="8"/>
      <c r="CI16" s="2"/>
      <c r="CJ16" s="17"/>
      <c r="CK16" s="489"/>
      <c r="CL16" s="30"/>
      <c r="CM16" s="45">
        <f t="shared" si="20"/>
        <v>0</v>
      </c>
      <c r="CO16" s="368"/>
      <c r="CP16" s="37"/>
      <c r="CQ16" s="347"/>
      <c r="CR16" s="490"/>
      <c r="CS16" s="44"/>
      <c r="CT16" s="45">
        <f t="shared" si="185"/>
        <v>0</v>
      </c>
      <c r="CV16" s="8"/>
      <c r="CW16" s="2"/>
      <c r="CX16" s="17"/>
      <c r="CY16" s="8"/>
      <c r="CZ16" s="18"/>
      <c r="DA16" s="19">
        <f t="shared" si="21"/>
        <v>0</v>
      </c>
      <c r="DC16" s="143"/>
      <c r="DD16" s="425"/>
      <c r="DE16" s="37"/>
      <c r="DF16" s="30"/>
      <c r="DG16" s="54"/>
      <c r="DH16" s="30"/>
      <c r="DI16" s="19">
        <f t="shared" ref="DI16:DI44" si="210">DI15+DF16-DH16</f>
        <v>0</v>
      </c>
      <c r="DK16" s="577"/>
      <c r="DL16" s="2"/>
      <c r="DM16" s="17"/>
      <c r="DO16" s="18"/>
      <c r="DP16" s="19">
        <f t="shared" si="23"/>
        <v>0</v>
      </c>
      <c r="DR16" s="2"/>
      <c r="DS16" s="2"/>
      <c r="DT16" s="17"/>
      <c r="DU16" s="8"/>
      <c r="DV16" s="18"/>
      <c r="DW16" s="19">
        <f t="shared" si="24"/>
        <v>0</v>
      </c>
      <c r="DY16" s="2"/>
      <c r="DZ16" s="2"/>
      <c r="EA16" s="17"/>
      <c r="EB16" s="8"/>
      <c r="EC16" s="18"/>
      <c r="ED16" s="19">
        <f t="shared" si="25"/>
        <v>0</v>
      </c>
      <c r="EF16" s="8"/>
      <c r="EG16" s="2"/>
      <c r="EH16" s="17"/>
      <c r="EI16" s="8"/>
      <c r="EJ16" s="18"/>
      <c r="EK16" s="45">
        <f t="shared" si="26"/>
        <v>0</v>
      </c>
      <c r="EM16" s="366"/>
      <c r="EN16" s="2"/>
      <c r="EO16" s="17"/>
      <c r="EP16" s="369"/>
      <c r="EQ16" s="30"/>
      <c r="ER16" s="19">
        <f t="shared" si="27"/>
        <v>0</v>
      </c>
      <c r="ET16" s="568"/>
      <c r="EU16" s="27"/>
      <c r="EV16" s="94"/>
      <c r="EW16" s="54"/>
      <c r="EX16" s="58"/>
      <c r="EY16" s="19">
        <f t="shared" si="28"/>
        <v>0</v>
      </c>
      <c r="FA16" s="397"/>
      <c r="FB16" s="2"/>
      <c r="FC16" s="17"/>
      <c r="FD16" s="143"/>
      <c r="FE16" s="18"/>
      <c r="FF16" s="19">
        <f t="shared" si="29"/>
        <v>0</v>
      </c>
      <c r="FH16" s="397"/>
      <c r="FI16" s="2"/>
      <c r="FJ16" s="17"/>
      <c r="FK16" s="143"/>
      <c r="FL16" s="18"/>
      <c r="FM16" s="19">
        <f t="shared" si="30"/>
        <v>0</v>
      </c>
      <c r="FO16" s="549">
        <v>39709</v>
      </c>
      <c r="FP16" s="2" t="s">
        <v>572</v>
      </c>
      <c r="FQ16" s="18">
        <v>22305</v>
      </c>
      <c r="FR16" s="8">
        <v>39724</v>
      </c>
      <c r="FS16" s="18">
        <v>22305</v>
      </c>
      <c r="FT16" s="19">
        <f t="shared" si="31"/>
        <v>29768</v>
      </c>
      <c r="FV16" s="8"/>
      <c r="FW16" s="2"/>
      <c r="FX16" s="17"/>
      <c r="FY16" s="8"/>
      <c r="FZ16" s="18"/>
      <c r="GA16" s="19">
        <f t="shared" si="32"/>
        <v>0</v>
      </c>
      <c r="GC16" s="8"/>
      <c r="GD16" s="2"/>
      <c r="GE16" s="17"/>
      <c r="GF16" s="8"/>
      <c r="GG16" s="18"/>
      <c r="GH16" s="19">
        <f t="shared" si="33"/>
        <v>0</v>
      </c>
      <c r="GJ16" s="8"/>
      <c r="GK16" s="2"/>
      <c r="GL16" s="17"/>
      <c r="GM16" s="8"/>
      <c r="GN16" s="18"/>
      <c r="GO16" s="19">
        <f t="shared" si="34"/>
        <v>0</v>
      </c>
      <c r="GQ16" s="8"/>
      <c r="GR16" s="2"/>
      <c r="GS16" s="17"/>
      <c r="GT16" s="8"/>
      <c r="GU16" s="18"/>
      <c r="GV16" s="19">
        <f t="shared" si="35"/>
        <v>0</v>
      </c>
      <c r="GX16" s="2"/>
      <c r="GY16" s="2"/>
      <c r="GZ16" s="17"/>
      <c r="HA16" s="8"/>
      <c r="HB16" s="18"/>
      <c r="HC16" s="19">
        <f t="shared" si="36"/>
        <v>0</v>
      </c>
      <c r="HE16" s="8"/>
      <c r="HF16" s="2"/>
      <c r="HG16" s="17"/>
      <c r="HH16" s="136"/>
      <c r="HI16" s="18"/>
      <c r="HJ16" s="115">
        <f t="shared" si="37"/>
        <v>13433</v>
      </c>
      <c r="HL16" s="8"/>
      <c r="HM16" s="2"/>
      <c r="HN16" s="17"/>
      <c r="HO16" s="143"/>
      <c r="HP16" s="18"/>
      <c r="HQ16" s="115">
        <f t="shared" si="38"/>
        <v>0</v>
      </c>
      <c r="HS16" s="577"/>
      <c r="HT16" s="37"/>
      <c r="HU16" s="17"/>
      <c r="HV16" s="8"/>
      <c r="HW16" s="18"/>
      <c r="HX16" s="115">
        <f t="shared" si="39"/>
        <v>476</v>
      </c>
      <c r="HZ16" s="8"/>
      <c r="IA16" s="2"/>
      <c r="IB16" s="17"/>
      <c r="IC16" s="143"/>
      <c r="ID16" s="18"/>
      <c r="IE16" s="19">
        <f t="shared" si="40"/>
        <v>0</v>
      </c>
      <c r="IG16" s="8"/>
      <c r="IH16" s="2"/>
      <c r="II16" s="17"/>
      <c r="IJ16" s="8"/>
      <c r="IK16" s="18"/>
      <c r="IL16" s="19">
        <f t="shared" si="41"/>
        <v>0</v>
      </c>
      <c r="IN16" s="8"/>
      <c r="IO16" s="145"/>
      <c r="IP16" s="17"/>
      <c r="IQ16" s="8"/>
      <c r="IR16" s="18"/>
      <c r="IS16" s="19">
        <f t="shared" si="42"/>
        <v>0</v>
      </c>
      <c r="IU16" s="8"/>
      <c r="IV16" s="2"/>
      <c r="IW16" s="17"/>
      <c r="IX16" s="8"/>
      <c r="IY16" s="18"/>
      <c r="IZ16" s="19">
        <f t="shared" si="43"/>
        <v>0</v>
      </c>
      <c r="JB16" s="8"/>
      <c r="JC16" s="2"/>
      <c r="JD16" s="17"/>
      <c r="JE16" s="8"/>
      <c r="JF16" s="18"/>
      <c r="JG16" s="19">
        <f t="shared" si="198"/>
        <v>0</v>
      </c>
      <c r="JI16" s="2"/>
      <c r="JJ16" s="2"/>
      <c r="JK16" s="17"/>
      <c r="JL16" s="8"/>
      <c r="JM16" s="18"/>
      <c r="JN16" s="19">
        <f t="shared" si="44"/>
        <v>0</v>
      </c>
      <c r="JP16" s="143"/>
      <c r="JQ16" s="27"/>
      <c r="JR16" s="25"/>
      <c r="JS16" s="369"/>
      <c r="JT16" s="176"/>
      <c r="JU16" s="45">
        <f t="shared" si="45"/>
        <v>0</v>
      </c>
      <c r="JW16" s="807"/>
      <c r="JX16" s="793"/>
      <c r="JY16" s="794"/>
      <c r="JZ16" s="815"/>
      <c r="KA16" s="816"/>
      <c r="KB16" s="811">
        <f t="shared" si="46"/>
        <v>0</v>
      </c>
      <c r="KD16" s="807"/>
      <c r="KE16" s="793"/>
      <c r="KF16" s="794"/>
      <c r="KG16" s="815"/>
      <c r="KH16" s="816"/>
      <c r="KI16" s="811">
        <f t="shared" si="47"/>
        <v>0</v>
      </c>
      <c r="KK16" s="8"/>
      <c r="KL16" s="2"/>
      <c r="KM16" s="17"/>
      <c r="KN16" s="74"/>
      <c r="KO16" s="30"/>
      <c r="KP16" s="45">
        <f t="shared" si="48"/>
        <v>0</v>
      </c>
      <c r="KQ16" s="1"/>
      <c r="KR16" s="8"/>
      <c r="KS16" s="315"/>
      <c r="KT16" s="30"/>
      <c r="KU16" s="8"/>
      <c r="KV16" s="30"/>
      <c r="KW16" s="45">
        <f t="shared" ref="KW16:KW43" si="211">KW15+KT16-KV16</f>
        <v>0</v>
      </c>
      <c r="KY16" s="8"/>
      <c r="KZ16" s="2"/>
      <c r="LA16" s="25"/>
      <c r="LB16" s="143"/>
      <c r="LC16" s="30"/>
      <c r="LD16" s="45">
        <f t="shared" si="50"/>
        <v>0</v>
      </c>
      <c r="LF16" s="577"/>
      <c r="LG16" s="37"/>
      <c r="LH16" s="30"/>
      <c r="LI16" s="133"/>
      <c r="LJ16" s="18"/>
      <c r="LK16" s="45">
        <f t="shared" si="0"/>
        <v>0</v>
      </c>
      <c r="LM16" s="575"/>
      <c r="LN16" s="27"/>
      <c r="LO16" s="459"/>
      <c r="LP16" s="26"/>
      <c r="LQ16" s="352"/>
      <c r="LR16" s="45">
        <f t="shared" si="51"/>
        <v>0</v>
      </c>
      <c r="LT16" s="575"/>
      <c r="LU16" s="27"/>
      <c r="LV16" s="25"/>
      <c r="LW16" s="143"/>
      <c r="LX16" s="30"/>
      <c r="LY16" s="45">
        <f t="shared" si="52"/>
        <v>0</v>
      </c>
      <c r="MA16" s="576"/>
      <c r="MB16" s="27"/>
      <c r="MC16" s="350"/>
      <c r="MD16" s="54"/>
      <c r="ME16" s="30"/>
      <c r="MF16" s="45">
        <f t="shared" ref="MF16:MF40" si="212">MF15+MC16-ME16</f>
        <v>0</v>
      </c>
      <c r="MH16" s="143"/>
      <c r="MI16" s="27"/>
      <c r="MJ16" s="25"/>
      <c r="MK16" s="54"/>
      <c r="ML16" s="30"/>
      <c r="MM16" s="45">
        <f t="shared" si="54"/>
        <v>0</v>
      </c>
      <c r="MO16" s="8"/>
      <c r="MP16" s="2"/>
      <c r="MQ16" s="25"/>
      <c r="MR16" s="288"/>
      <c r="MS16" s="17"/>
      <c r="MT16" s="45">
        <f t="shared" si="199"/>
        <v>20586.5</v>
      </c>
      <c r="MV16" s="8"/>
      <c r="MW16" s="2"/>
      <c r="MX16" s="25"/>
      <c r="MY16" s="288"/>
      <c r="MZ16" s="17"/>
      <c r="NA16" s="45">
        <f t="shared" si="55"/>
        <v>0</v>
      </c>
      <c r="NC16" s="8"/>
      <c r="ND16" s="2"/>
      <c r="NE16" s="337"/>
      <c r="NF16" s="143"/>
      <c r="NG16" s="30"/>
      <c r="NH16" s="45">
        <f t="shared" si="56"/>
        <v>0</v>
      </c>
      <c r="NJ16" s="575"/>
      <c r="NK16" s="37"/>
      <c r="NL16" s="347"/>
      <c r="NM16" s="575"/>
      <c r="NN16" s="30"/>
      <c r="NO16" s="45">
        <f t="shared" si="57"/>
        <v>0</v>
      </c>
      <c r="NQ16" s="124"/>
      <c r="NR16" s="27"/>
      <c r="NS16" s="25"/>
      <c r="NT16" s="124"/>
      <c r="NU16" s="30"/>
      <c r="NV16" s="19">
        <f t="shared" si="58"/>
        <v>0</v>
      </c>
      <c r="NX16" s="143"/>
      <c r="NY16" s="27"/>
      <c r="NZ16" s="25"/>
      <c r="OA16" s="143"/>
      <c r="OB16" s="30"/>
      <c r="OC16" s="19">
        <f t="shared" si="59"/>
        <v>0</v>
      </c>
      <c r="OE16" s="143"/>
      <c r="OF16" s="27"/>
      <c r="OG16" s="25"/>
      <c r="OH16" s="143"/>
      <c r="OI16" s="30"/>
      <c r="OJ16" s="19">
        <f t="shared" si="60"/>
        <v>0</v>
      </c>
      <c r="OL16" s="143"/>
      <c r="OM16" s="27"/>
      <c r="ON16" s="25"/>
      <c r="OO16" s="143"/>
      <c r="OP16" s="30"/>
      <c r="OQ16" s="19">
        <f t="shared" si="61"/>
        <v>0</v>
      </c>
      <c r="OS16" s="143"/>
      <c r="OT16" s="27"/>
      <c r="OU16" s="25"/>
      <c r="OV16" s="143"/>
      <c r="OW16" s="30"/>
      <c r="OX16" s="19">
        <f t="shared" si="62"/>
        <v>0</v>
      </c>
      <c r="OZ16" s="143"/>
      <c r="PA16" s="27"/>
      <c r="PB16" s="25"/>
      <c r="PC16" s="143"/>
      <c r="PD16" s="30"/>
      <c r="PE16" s="19">
        <f t="shared" si="63"/>
        <v>0</v>
      </c>
      <c r="PG16" s="143">
        <v>41321</v>
      </c>
      <c r="PH16" s="830" t="s">
        <v>1140</v>
      </c>
      <c r="PI16" s="25">
        <v>19163</v>
      </c>
      <c r="PJ16" s="143">
        <v>41324</v>
      </c>
      <c r="PK16" s="30">
        <v>19163</v>
      </c>
      <c r="PL16" s="19">
        <f t="shared" si="64"/>
        <v>0</v>
      </c>
      <c r="PN16" s="8"/>
      <c r="PO16" s="2"/>
      <c r="PP16" s="17"/>
      <c r="PQ16" s="8"/>
      <c r="PR16" s="18"/>
      <c r="PS16" s="19">
        <f t="shared" si="65"/>
        <v>0</v>
      </c>
      <c r="PU16" s="2"/>
      <c r="PV16" s="2"/>
      <c r="PW16" s="17"/>
      <c r="PX16" s="8"/>
      <c r="PY16" s="18"/>
      <c r="PZ16" s="19">
        <f t="shared" si="66"/>
        <v>0</v>
      </c>
      <c r="QB16" s="577"/>
      <c r="QC16" s="445"/>
      <c r="QD16" s="2"/>
      <c r="QE16" s="17"/>
      <c r="QF16" s="8"/>
      <c r="QG16" s="18"/>
      <c r="QH16" s="19">
        <f t="shared" si="67"/>
        <v>0</v>
      </c>
      <c r="QJ16" s="549"/>
      <c r="QK16" s="2"/>
      <c r="QL16" s="337"/>
      <c r="QM16" s="549">
        <v>40992</v>
      </c>
      <c r="QN16" s="58">
        <v>300</v>
      </c>
      <c r="QO16" s="45">
        <f t="shared" si="68"/>
        <v>2466</v>
      </c>
      <c r="QQ16" s="469"/>
      <c r="QR16" s="43"/>
      <c r="QS16" s="337"/>
      <c r="QT16" s="34"/>
      <c r="QU16" s="58"/>
      <c r="QV16" s="45">
        <f t="shared" si="69"/>
        <v>0</v>
      </c>
      <c r="QX16" s="143"/>
      <c r="QY16" s="27"/>
      <c r="QZ16" s="30"/>
      <c r="RA16" s="143"/>
      <c r="RB16" s="30"/>
      <c r="RC16" s="45">
        <f t="shared" si="70"/>
        <v>0</v>
      </c>
      <c r="RE16" s="143"/>
      <c r="RF16" s="27"/>
      <c r="RG16" s="30"/>
      <c r="RH16" s="143"/>
      <c r="RI16" s="30"/>
      <c r="RJ16" s="45">
        <f t="shared" si="200"/>
        <v>0</v>
      </c>
      <c r="RL16" s="143"/>
      <c r="RM16" s="315"/>
      <c r="RN16" s="30"/>
      <c r="RO16" s="116"/>
      <c r="RP16" s="30"/>
      <c r="RQ16" s="45">
        <f t="shared" si="72"/>
        <v>0</v>
      </c>
      <c r="RS16" s="8"/>
      <c r="RT16" s="2"/>
      <c r="RU16" s="17"/>
      <c r="RV16" s="8"/>
      <c r="RW16" s="18"/>
      <c r="RX16" s="19">
        <f t="shared" si="189"/>
        <v>23250</v>
      </c>
      <c r="RZ16" s="8"/>
      <c r="SA16" s="2"/>
      <c r="SB16" s="351"/>
      <c r="SC16" s="8"/>
      <c r="SD16" s="18"/>
      <c r="SE16" s="19">
        <f t="shared" si="190"/>
        <v>0</v>
      </c>
      <c r="SG16" s="577"/>
      <c r="SH16" s="2"/>
      <c r="SI16" s="351"/>
      <c r="SJ16" s="8"/>
      <c r="SK16" s="18"/>
      <c r="SL16" s="19">
        <f t="shared" si="73"/>
        <v>0</v>
      </c>
      <c r="SN16" s="8"/>
      <c r="SO16" s="2"/>
      <c r="SP16" s="351"/>
      <c r="SQ16" s="8"/>
      <c r="SR16" s="18"/>
      <c r="SS16" s="19">
        <f t="shared" si="191"/>
        <v>0</v>
      </c>
      <c r="SU16" s="576"/>
      <c r="SV16" s="27"/>
      <c r="SW16" s="44"/>
      <c r="SX16" s="143"/>
      <c r="SY16" s="58"/>
      <c r="SZ16" s="19">
        <f t="shared" si="75"/>
        <v>10127.5</v>
      </c>
      <c r="TB16" s="143"/>
      <c r="TC16" s="27"/>
      <c r="TD16" s="25"/>
      <c r="TE16" s="143"/>
      <c r="TF16" s="58"/>
      <c r="TG16" s="45">
        <f t="shared" si="76"/>
        <v>20668.5</v>
      </c>
      <c r="TI16" s="419"/>
      <c r="TJ16" s="27"/>
      <c r="TK16" s="25"/>
      <c r="TL16" s="143"/>
      <c r="TM16" s="352"/>
      <c r="TN16" s="45">
        <f t="shared" si="77"/>
        <v>0</v>
      </c>
      <c r="TP16" s="575"/>
      <c r="TQ16" s="27"/>
      <c r="TR16" s="25"/>
      <c r="TS16" s="143"/>
      <c r="TT16" s="352"/>
      <c r="TU16" s="45">
        <f t="shared" si="78"/>
        <v>0</v>
      </c>
      <c r="TW16" s="577"/>
      <c r="TX16" s="2"/>
      <c r="TY16" s="17"/>
      <c r="TZ16" s="8"/>
      <c r="UA16" s="18"/>
      <c r="UB16" s="19">
        <f t="shared" si="79"/>
        <v>0</v>
      </c>
      <c r="UD16" s="577"/>
      <c r="UE16" s="2"/>
      <c r="UF16" s="17"/>
      <c r="UG16" s="8"/>
      <c r="UH16" s="18"/>
      <c r="UI16" s="19">
        <f t="shared" si="80"/>
        <v>0</v>
      </c>
      <c r="UK16" s="577"/>
      <c r="UL16" s="2"/>
      <c r="UM16" s="17"/>
      <c r="UN16" s="8"/>
      <c r="UO16" s="18"/>
      <c r="UP16" s="19">
        <f t="shared" si="81"/>
        <v>0</v>
      </c>
      <c r="UR16" s="577">
        <v>41330</v>
      </c>
      <c r="US16" s="2" t="s">
        <v>1347</v>
      </c>
      <c r="UT16" s="17">
        <v>2061</v>
      </c>
      <c r="UU16" s="8"/>
      <c r="UV16" s="18"/>
      <c r="UW16" s="19">
        <f t="shared" si="82"/>
        <v>12824</v>
      </c>
      <c r="UY16" s="655"/>
      <c r="UZ16" s="2"/>
      <c r="VA16" s="17"/>
      <c r="VB16" s="8"/>
      <c r="VC16" s="18"/>
      <c r="VD16" s="45">
        <f t="shared" si="83"/>
        <v>18313</v>
      </c>
      <c r="VF16" s="143"/>
      <c r="VG16" s="141"/>
      <c r="VH16" s="25"/>
      <c r="VI16" s="369"/>
      <c r="VJ16" s="30"/>
      <c r="VK16" s="19">
        <f t="shared" si="84"/>
        <v>0</v>
      </c>
      <c r="VM16" s="2"/>
      <c r="VN16" s="2"/>
      <c r="VO16" s="17"/>
      <c r="VP16" s="853"/>
      <c r="VQ16" s="18"/>
      <c r="VR16" s="19">
        <f t="shared" si="85"/>
        <v>0</v>
      </c>
      <c r="VT16" s="577"/>
      <c r="VU16" s="2"/>
      <c r="VV16" s="17"/>
      <c r="VW16" s="8"/>
      <c r="VX16" s="18"/>
      <c r="VY16" s="19">
        <f t="shared" si="196"/>
        <v>274.5</v>
      </c>
      <c r="WA16" s="8"/>
      <c r="WB16" s="2"/>
      <c r="WC16" s="17"/>
      <c r="WD16" s="8"/>
      <c r="WE16" s="18"/>
      <c r="WF16" s="19">
        <f t="shared" si="87"/>
        <v>0</v>
      </c>
      <c r="WH16" s="8"/>
      <c r="WI16" s="2"/>
      <c r="WJ16" s="17"/>
      <c r="WK16" s="8"/>
      <c r="WL16" s="18"/>
      <c r="WM16" s="19">
        <f t="shared" si="88"/>
        <v>0</v>
      </c>
      <c r="WO16" s="8"/>
      <c r="WP16" s="2"/>
      <c r="WQ16" s="17"/>
      <c r="WR16" s="8"/>
      <c r="WS16" s="18"/>
      <c r="WT16" s="19">
        <f t="shared" si="201"/>
        <v>0</v>
      </c>
      <c r="WV16" s="8"/>
      <c r="WW16" s="2"/>
      <c r="WX16" s="17"/>
      <c r="WY16" s="8"/>
      <c r="WZ16" s="18"/>
      <c r="XA16" s="19">
        <f t="shared" si="90"/>
        <v>0</v>
      </c>
      <c r="XC16" s="577"/>
      <c r="XD16" s="2"/>
      <c r="XE16" s="17"/>
      <c r="XF16" s="8"/>
      <c r="XG16" s="18"/>
      <c r="XH16" s="19">
        <f t="shared" si="91"/>
        <v>0</v>
      </c>
      <c r="XJ16" s="8"/>
      <c r="XK16" s="2"/>
      <c r="XL16" s="17"/>
      <c r="XM16" s="8"/>
      <c r="XN16" s="18"/>
      <c r="XO16" s="45">
        <f t="shared" si="92"/>
        <v>0</v>
      </c>
      <c r="XQ16" s="8"/>
      <c r="XR16" s="2"/>
      <c r="XS16" s="17"/>
      <c r="XT16" s="8"/>
      <c r="XU16" s="18"/>
      <c r="XV16" s="45">
        <f t="shared" si="93"/>
        <v>0</v>
      </c>
      <c r="XX16" s="8"/>
      <c r="XY16" s="2"/>
      <c r="XZ16" s="17"/>
      <c r="YA16" s="8"/>
      <c r="YB16" s="18"/>
      <c r="YC16" s="45">
        <f t="shared" si="94"/>
        <v>0</v>
      </c>
      <c r="YE16" s="8"/>
      <c r="YF16" s="2"/>
      <c r="YG16" s="17"/>
      <c r="YH16" s="8"/>
      <c r="YI16" s="18"/>
      <c r="YJ16" s="45">
        <f t="shared" si="95"/>
        <v>0</v>
      </c>
      <c r="YL16" s="8"/>
      <c r="YM16" s="2"/>
      <c r="YN16" s="17"/>
      <c r="YO16" s="8"/>
      <c r="YP16" s="18"/>
      <c r="YQ16" s="45">
        <f t="shared" si="96"/>
        <v>0</v>
      </c>
      <c r="YS16" s="8">
        <v>41315</v>
      </c>
      <c r="YT16" s="830" t="s">
        <v>1067</v>
      </c>
      <c r="YU16" s="17">
        <v>3330</v>
      </c>
      <c r="YV16" s="8">
        <v>41318</v>
      </c>
      <c r="YW16" s="18">
        <v>3330</v>
      </c>
      <c r="YX16" s="45">
        <f t="shared" si="97"/>
        <v>0</v>
      </c>
      <c r="YZ16" s="8"/>
      <c r="ZA16" s="2"/>
      <c r="ZB16" s="17"/>
      <c r="ZC16" s="8"/>
      <c r="ZD16" s="18"/>
      <c r="ZE16" s="19">
        <f t="shared" ref="ZE16:ZE44" si="213">ZE15+ZB16-ZD16</f>
        <v>0</v>
      </c>
      <c r="ZG16" s="8"/>
      <c r="ZH16" s="145"/>
      <c r="ZI16" s="17"/>
      <c r="ZJ16" s="8"/>
      <c r="ZK16" s="18"/>
      <c r="ZL16" s="19">
        <f t="shared" si="99"/>
        <v>11212</v>
      </c>
      <c r="ZN16" s="8"/>
      <c r="ZO16" s="145"/>
      <c r="ZP16" s="17"/>
      <c r="ZQ16" s="8"/>
      <c r="ZR16" s="18"/>
      <c r="ZS16" s="19">
        <f t="shared" si="100"/>
        <v>0</v>
      </c>
      <c r="ZU16" s="8"/>
      <c r="ZV16" s="145"/>
      <c r="ZW16" s="17"/>
      <c r="ZX16" s="8"/>
      <c r="ZY16" s="18"/>
      <c r="ZZ16" s="19">
        <f t="shared" si="101"/>
        <v>0</v>
      </c>
      <c r="AAB16" s="2"/>
      <c r="AAC16" s="2"/>
      <c r="AAD16" s="17"/>
      <c r="AAE16" s="8"/>
      <c r="AAF16" s="18"/>
      <c r="AAG16" s="19">
        <f t="shared" si="102"/>
        <v>0</v>
      </c>
      <c r="AAI16" s="549"/>
      <c r="AAJ16" s="2"/>
      <c r="AAK16" s="17"/>
      <c r="AAL16" s="8"/>
      <c r="AAM16" s="18"/>
      <c r="AAN16" s="19">
        <f t="shared" si="103"/>
        <v>0</v>
      </c>
      <c r="AAP16" s="577">
        <v>41323</v>
      </c>
      <c r="AAQ16" s="830" t="s">
        <v>1205</v>
      </c>
      <c r="AAR16" s="17">
        <v>330</v>
      </c>
      <c r="AAS16" s="366">
        <v>41323</v>
      </c>
      <c r="AAT16" s="18">
        <v>330</v>
      </c>
      <c r="AAU16" s="45">
        <f t="shared" si="104"/>
        <v>0</v>
      </c>
      <c r="AAW16" s="8">
        <v>41328</v>
      </c>
      <c r="AAX16" s="2" t="s">
        <v>1322</v>
      </c>
      <c r="AAY16" s="17">
        <v>4755</v>
      </c>
      <c r="AAZ16" s="8">
        <v>41328</v>
      </c>
      <c r="ABA16" s="18">
        <v>4755</v>
      </c>
      <c r="ABB16" s="45">
        <f t="shared" si="105"/>
        <v>0</v>
      </c>
      <c r="ABD16" s="8"/>
      <c r="ABE16" s="2"/>
      <c r="ABF16" s="17"/>
      <c r="ABG16" s="74"/>
      <c r="ABH16" s="18"/>
      <c r="ABI16" s="19">
        <f t="shared" si="106"/>
        <v>0</v>
      </c>
      <c r="ABK16" s="8"/>
      <c r="ABL16" s="2"/>
      <c r="ABM16" s="17"/>
      <c r="ABN16" s="8"/>
      <c r="ABO16" s="18"/>
      <c r="ABP16" s="19">
        <f t="shared" si="107"/>
        <v>0</v>
      </c>
      <c r="ABR16" s="368">
        <v>41326</v>
      </c>
      <c r="ABS16" s="27" t="s">
        <v>1248</v>
      </c>
      <c r="ABT16" s="25">
        <v>1936</v>
      </c>
      <c r="ABU16" s="575">
        <v>41326</v>
      </c>
      <c r="ABV16" s="30">
        <v>1936</v>
      </c>
      <c r="ABW16" s="19">
        <f t="shared" ref="ABW16:ABW44" si="214">ABW15+ABT16-ABV16</f>
        <v>0</v>
      </c>
      <c r="ABY16" s="368">
        <v>41322</v>
      </c>
      <c r="ABZ16" s="830" t="s">
        <v>1150</v>
      </c>
      <c r="ACA16" s="25">
        <v>1800</v>
      </c>
      <c r="ACB16" s="386">
        <v>41323</v>
      </c>
      <c r="ACC16" s="30">
        <v>1800</v>
      </c>
      <c r="ACD16" s="19">
        <f t="shared" si="109"/>
        <v>0</v>
      </c>
      <c r="ACF16" s="143"/>
      <c r="ACG16" s="27"/>
      <c r="ACH16" s="25"/>
      <c r="ACI16" s="309"/>
      <c r="ACJ16" s="30"/>
      <c r="ACK16" s="19">
        <f t="shared" si="205"/>
        <v>0</v>
      </c>
      <c r="ACM16" s="575"/>
      <c r="ACN16" s="27"/>
      <c r="ACO16" s="25"/>
      <c r="ACP16" s="782"/>
      <c r="ACQ16" s="30"/>
      <c r="ACR16" s="19">
        <f t="shared" si="110"/>
        <v>0</v>
      </c>
      <c r="ACT16" s="577">
        <v>41323</v>
      </c>
      <c r="ACU16" s="830" t="s">
        <v>1208</v>
      </c>
      <c r="ACV16" s="17">
        <v>1634.5</v>
      </c>
      <c r="ACW16" s="366">
        <v>41323</v>
      </c>
      <c r="ACX16" s="18">
        <v>1634.5</v>
      </c>
      <c r="ACY16" s="19">
        <f t="shared" si="111"/>
        <v>0</v>
      </c>
      <c r="ADA16" s="143"/>
      <c r="ADB16" s="37"/>
      <c r="ADC16" s="30"/>
      <c r="ADD16" s="143"/>
      <c r="ADE16" s="30"/>
      <c r="ADF16" s="45">
        <f t="shared" si="112"/>
        <v>0</v>
      </c>
      <c r="ADI16" s="37"/>
      <c r="ADJ16" s="30"/>
      <c r="ADK16" s="577"/>
      <c r="ADL16" s="30"/>
      <c r="ADM16" s="45">
        <f t="shared" si="113"/>
        <v>40815</v>
      </c>
      <c r="ADO16" s="575"/>
      <c r="ADP16" s="27"/>
      <c r="ADQ16" s="25"/>
      <c r="ADR16" s="8"/>
      <c r="ADS16" s="394"/>
      <c r="ADT16" s="45">
        <f t="shared" si="114"/>
        <v>0</v>
      </c>
      <c r="ADV16" s="143"/>
      <c r="ADW16" s="315"/>
      <c r="ADX16" s="347"/>
      <c r="ADY16" s="143"/>
      <c r="ADZ16" s="347"/>
      <c r="AEA16" s="45">
        <f t="shared" si="192"/>
        <v>0</v>
      </c>
      <c r="AEC16" s="575"/>
      <c r="AED16" s="315"/>
      <c r="AEE16" s="347"/>
      <c r="AEF16" s="576"/>
      <c r="AEG16" s="347"/>
      <c r="AEH16" s="45">
        <f t="shared" si="115"/>
        <v>0</v>
      </c>
      <c r="AEJ16" s="8"/>
      <c r="AEK16" s="148"/>
      <c r="AEL16" s="17"/>
      <c r="AEM16" s="8"/>
      <c r="AEN16" s="18"/>
      <c r="AEO16" s="19">
        <f t="shared" si="116"/>
        <v>0</v>
      </c>
      <c r="AEQ16" s="2"/>
      <c r="AER16" s="2"/>
      <c r="AES16" s="17"/>
      <c r="AET16" s="8"/>
      <c r="AEU16" s="18"/>
      <c r="AEV16" s="19">
        <f t="shared" si="117"/>
        <v>6523</v>
      </c>
      <c r="AEX16" s="577"/>
      <c r="AEY16" s="2"/>
      <c r="AEZ16" s="17"/>
      <c r="AFA16" s="8"/>
      <c r="AFB16" s="18"/>
      <c r="AFC16" s="19">
        <f t="shared" si="118"/>
        <v>0</v>
      </c>
      <c r="AFE16" s="577"/>
      <c r="AFF16" s="2"/>
      <c r="AFG16" s="25"/>
      <c r="AFH16" s="8"/>
      <c r="AFI16" s="30"/>
      <c r="AFJ16" s="45">
        <f t="shared" si="119"/>
        <v>0</v>
      </c>
      <c r="AFL16" s="8"/>
      <c r="AFM16" s="2"/>
      <c r="AFN16" s="17"/>
      <c r="AFO16" s="8"/>
      <c r="AFP16" s="18"/>
      <c r="AFQ16" s="45">
        <f t="shared" si="120"/>
        <v>0</v>
      </c>
      <c r="AFS16" s="8"/>
      <c r="AFT16" s="2"/>
      <c r="AFU16" s="25"/>
      <c r="AFV16" s="8"/>
      <c r="AFW16" s="30"/>
      <c r="AFX16" s="45">
        <f t="shared" si="121"/>
        <v>0</v>
      </c>
      <c r="AFZ16" s="8"/>
      <c r="AGA16" s="37"/>
      <c r="AGB16" s="346"/>
      <c r="AGC16" s="8"/>
      <c r="AGD16" s="30"/>
      <c r="AGE16" s="45">
        <f t="shared" ref="AGE16:AGE43" si="215">AGE15+AGB16-AGD16</f>
        <v>0</v>
      </c>
      <c r="AGG16" s="8"/>
      <c r="AGH16" s="37"/>
      <c r="AGI16" s="346"/>
      <c r="AGJ16" s="8"/>
      <c r="AGK16" s="30"/>
      <c r="AGL16" s="45">
        <f t="shared" si="123"/>
        <v>0</v>
      </c>
      <c r="AGN16" s="8"/>
      <c r="AGO16" s="37"/>
      <c r="AGP16" s="346"/>
      <c r="AGQ16" s="8"/>
      <c r="AGR16" s="30"/>
      <c r="AGS16" s="45">
        <f t="shared" si="124"/>
        <v>0</v>
      </c>
      <c r="AGU16" s="2"/>
      <c r="AGV16" s="2"/>
      <c r="AGW16" s="17"/>
      <c r="AGX16" s="8"/>
      <c r="AGY16" s="18"/>
      <c r="AGZ16" s="45">
        <f t="shared" si="125"/>
        <v>37741</v>
      </c>
      <c r="AHB16" s="2"/>
      <c r="AHC16" s="2"/>
      <c r="AHD16" s="17"/>
      <c r="AHE16" s="8"/>
      <c r="AHF16" s="18"/>
      <c r="AHG16" s="45">
        <f t="shared" si="126"/>
        <v>0</v>
      </c>
      <c r="AHI16" s="2"/>
      <c r="AHJ16" s="2"/>
      <c r="AHK16" s="17"/>
      <c r="AHL16" s="8"/>
      <c r="AHM16" s="18"/>
      <c r="AHN16" s="45">
        <f t="shared" si="127"/>
        <v>0</v>
      </c>
      <c r="AHP16" s="575"/>
      <c r="AHQ16" s="27"/>
      <c r="AHR16" s="25"/>
      <c r="AHS16" s="143"/>
      <c r="AHT16" s="30"/>
      <c r="AHU16" s="45">
        <f t="shared" si="128"/>
        <v>0</v>
      </c>
      <c r="AHW16" s="368"/>
      <c r="AHX16" s="27"/>
      <c r="AHY16" s="25"/>
      <c r="AHZ16" s="26"/>
      <c r="AIA16" s="30"/>
      <c r="AIB16" s="19">
        <f t="shared" si="129"/>
        <v>0</v>
      </c>
      <c r="AID16" s="577"/>
      <c r="AIE16" s="2"/>
      <c r="AIF16" s="17"/>
      <c r="AIG16" s="8"/>
      <c r="AIH16" s="18"/>
      <c r="AII16" s="19">
        <f t="shared" si="130"/>
        <v>0</v>
      </c>
      <c r="AIK16" s="8"/>
      <c r="AIL16" s="2"/>
      <c r="AIM16" s="25"/>
      <c r="AIN16" s="8"/>
      <c r="AIO16" s="30"/>
      <c r="AIP16" s="19">
        <f t="shared" si="131"/>
        <v>0</v>
      </c>
      <c r="AIR16" s="143"/>
      <c r="AIS16" s="27"/>
      <c r="AIT16" s="25"/>
      <c r="AIU16" s="143"/>
      <c r="AIV16" s="30"/>
      <c r="AIW16" s="45">
        <f t="shared" si="132"/>
        <v>0</v>
      </c>
      <c r="AIY16" s="143"/>
      <c r="AIZ16" s="27"/>
      <c r="AJA16" s="25"/>
      <c r="AJB16" s="143"/>
      <c r="AJC16" s="30"/>
      <c r="AJD16" s="45">
        <f t="shared" si="133"/>
        <v>0</v>
      </c>
      <c r="AJF16" s="8"/>
      <c r="AJG16" s="2"/>
      <c r="AJH16" s="17"/>
      <c r="AJI16" s="8"/>
      <c r="AJJ16" s="18"/>
      <c r="AJK16" s="45">
        <f t="shared" si="134"/>
        <v>0</v>
      </c>
      <c r="AJM16" s="8"/>
      <c r="AJN16" s="2"/>
      <c r="AJO16" s="17"/>
      <c r="AJP16" s="8"/>
      <c r="AJQ16" s="18"/>
      <c r="AJR16" s="45">
        <f t="shared" si="135"/>
        <v>0</v>
      </c>
      <c r="AJT16" s="8"/>
      <c r="AJU16" s="2"/>
      <c r="AJV16" s="337"/>
      <c r="AJW16" s="8"/>
      <c r="AJX16" s="383"/>
      <c r="AJY16" s="45">
        <f t="shared" si="136"/>
        <v>0</v>
      </c>
      <c r="AKA16" s="143"/>
      <c r="AKB16" s="27"/>
      <c r="AKC16" s="25"/>
      <c r="AKD16" s="143"/>
      <c r="AKE16" s="30"/>
      <c r="AKF16" s="45">
        <f t="shared" si="206"/>
        <v>0</v>
      </c>
      <c r="AKH16" s="8"/>
      <c r="AKI16" s="2"/>
      <c r="AKJ16" s="17"/>
      <c r="AKK16" s="8"/>
      <c r="AKL16" s="18"/>
      <c r="AKM16" s="45">
        <f t="shared" si="137"/>
        <v>0</v>
      </c>
      <c r="AKO16" s="8"/>
      <c r="AKP16" s="2"/>
      <c r="AKQ16" s="17"/>
      <c r="AKR16" s="8"/>
      <c r="AKS16" s="18"/>
      <c r="AKT16" s="45">
        <f t="shared" si="138"/>
        <v>0</v>
      </c>
      <c r="AKV16" s="8"/>
      <c r="AKW16" s="2"/>
      <c r="AKX16" s="17"/>
      <c r="AKY16" s="8"/>
      <c r="AKZ16" s="18"/>
      <c r="ALA16" s="45">
        <f t="shared" si="139"/>
        <v>0</v>
      </c>
      <c r="ALC16" s="8"/>
      <c r="ALD16" s="2"/>
      <c r="ALE16" s="17"/>
      <c r="ALF16" s="8"/>
      <c r="ALG16" s="18"/>
      <c r="ALH16" s="45">
        <f t="shared" si="140"/>
        <v>0</v>
      </c>
      <c r="ALJ16" s="577"/>
      <c r="ALK16" s="2"/>
      <c r="ALL16" s="17"/>
      <c r="ALN16" s="18"/>
      <c r="ALO16" s="19">
        <f t="shared" si="141"/>
        <v>0</v>
      </c>
      <c r="ALQ16" s="8"/>
      <c r="ALR16" s="2"/>
      <c r="ALS16" s="17"/>
      <c r="ALT16" s="8"/>
      <c r="ALU16" s="18"/>
      <c r="ALV16" s="19">
        <f t="shared" si="142"/>
        <v>0</v>
      </c>
      <c r="ALX16" s="124"/>
      <c r="ALY16" s="37"/>
      <c r="ALZ16" s="30"/>
      <c r="AMA16" s="26"/>
      <c r="AMB16" s="18"/>
      <c r="AMC16" s="45">
        <f t="shared" si="3"/>
        <v>0</v>
      </c>
      <c r="AME16" s="577"/>
      <c r="AMF16" s="2"/>
      <c r="AMG16" s="17"/>
      <c r="AMH16" s="366"/>
      <c r="AMI16" s="18"/>
      <c r="AMJ16" s="19">
        <f t="shared" si="143"/>
        <v>0</v>
      </c>
      <c r="AML16" s="366"/>
      <c r="AMM16" s="2"/>
      <c r="AMN16" s="17"/>
      <c r="AMO16" s="577"/>
      <c r="AMP16" s="18"/>
      <c r="AMQ16" s="19">
        <f t="shared" si="144"/>
        <v>0</v>
      </c>
      <c r="AMS16" s="8"/>
      <c r="AMT16" s="2"/>
      <c r="AMU16" s="17"/>
      <c r="AMV16" s="8"/>
      <c r="AMW16" s="18"/>
      <c r="AMX16" s="19">
        <f t="shared" si="145"/>
        <v>0</v>
      </c>
      <c r="AMZ16" s="8"/>
      <c r="ANA16" s="2"/>
      <c r="ANB16" s="17"/>
      <c r="ANC16" s="8"/>
      <c r="AND16" s="18"/>
      <c r="ANE16" s="19">
        <f t="shared" si="146"/>
        <v>0</v>
      </c>
      <c r="ANG16" s="143"/>
      <c r="ANH16" s="27"/>
      <c r="ANI16" s="25"/>
      <c r="ANJ16" s="143"/>
      <c r="ANK16" s="30"/>
      <c r="ANL16" s="19">
        <f t="shared" si="147"/>
        <v>0</v>
      </c>
      <c r="ANN16" s="366"/>
      <c r="ANO16" s="2"/>
      <c r="ANP16" s="17"/>
      <c r="ANQ16" s="575"/>
      <c r="ANR16" s="18"/>
      <c r="ANS16" s="45">
        <f t="shared" si="148"/>
        <v>0</v>
      </c>
      <c r="ANU16" s="8"/>
      <c r="ANV16" s="2"/>
      <c r="ANW16" s="17"/>
      <c r="ANX16" s="386">
        <v>41023</v>
      </c>
      <c r="ANY16" s="18">
        <v>100</v>
      </c>
      <c r="ANZ16" s="45">
        <f t="shared" si="202"/>
        <v>6192</v>
      </c>
      <c r="AOB16" s="575"/>
      <c r="AOC16" s="27"/>
      <c r="AOD16" s="25"/>
      <c r="AOE16" s="143"/>
      <c r="AOF16" s="176"/>
      <c r="AOG16" s="19">
        <f t="shared" si="149"/>
        <v>0</v>
      </c>
      <c r="AOI16" s="366">
        <v>41327</v>
      </c>
      <c r="AOJ16" s="2" t="s">
        <v>1250</v>
      </c>
      <c r="AOK16" s="17">
        <v>16318</v>
      </c>
      <c r="AOL16" s="8">
        <v>41327</v>
      </c>
      <c r="AOM16" s="18">
        <v>16318</v>
      </c>
      <c r="AON16" s="19">
        <f t="shared" si="150"/>
        <v>0</v>
      </c>
      <c r="AOP16" s="366"/>
      <c r="AOQ16" s="2"/>
      <c r="AOR16" s="17"/>
      <c r="AOS16" s="8"/>
      <c r="AOT16" s="18"/>
      <c r="AOU16" s="19">
        <f t="shared" si="151"/>
        <v>0</v>
      </c>
      <c r="AOW16" s="2"/>
      <c r="AOX16" s="2"/>
      <c r="AOY16" s="17"/>
      <c r="AOZ16" s="8"/>
      <c r="APA16" s="18"/>
      <c r="APB16" s="19">
        <f t="shared" ref="APB16:APB43" si="216">APB15+AOY16-APA16</f>
        <v>0</v>
      </c>
      <c r="APD16" s="444"/>
      <c r="APE16" s="380"/>
      <c r="APF16" s="550"/>
      <c r="APG16" s="8">
        <v>40711</v>
      </c>
      <c r="APH16" s="18">
        <v>711.5</v>
      </c>
      <c r="API16" s="322">
        <f t="shared" si="4"/>
        <v>2000</v>
      </c>
      <c r="APK16" s="8"/>
      <c r="APL16" s="37"/>
      <c r="APM16" s="30"/>
      <c r="APN16" s="74"/>
      <c r="APO16" s="86"/>
      <c r="APP16" s="45">
        <f t="shared" si="207"/>
        <v>7383.5</v>
      </c>
      <c r="APR16" s="8"/>
      <c r="APS16" s="37"/>
      <c r="APT16" s="30"/>
      <c r="APU16" s="74"/>
      <c r="APV16" s="86"/>
      <c r="APW16" s="45">
        <f t="shared" si="6"/>
        <v>0</v>
      </c>
      <c r="APY16" s="8"/>
      <c r="APZ16" s="37"/>
      <c r="AQA16" s="30"/>
      <c r="AQB16" s="74"/>
      <c r="AQC16" s="86"/>
      <c r="AQD16" s="45">
        <f t="shared" si="153"/>
        <v>4518.5</v>
      </c>
      <c r="AQF16" s="366">
        <v>41324</v>
      </c>
      <c r="AQG16" s="37" t="s">
        <v>1218</v>
      </c>
      <c r="AQH16" s="30">
        <v>25419</v>
      </c>
      <c r="AQI16" s="386">
        <v>41325</v>
      </c>
      <c r="AQJ16" s="86">
        <v>25419</v>
      </c>
      <c r="AQK16" s="19">
        <f t="shared" si="154"/>
        <v>0</v>
      </c>
      <c r="AQM16" s="8"/>
      <c r="AQN16" s="37"/>
      <c r="AQO16" s="30"/>
      <c r="AQP16" s="74"/>
      <c r="AQQ16" s="86"/>
      <c r="AQR16" s="19">
        <f t="shared" si="155"/>
        <v>0</v>
      </c>
      <c r="AQT16" s="577"/>
      <c r="AQU16" s="37"/>
      <c r="AQV16" s="30"/>
      <c r="AQW16" s="668"/>
      <c r="AQX16" s="86"/>
      <c r="AQY16" s="19">
        <f t="shared" si="156"/>
        <v>715</v>
      </c>
      <c r="ARA16" s="577"/>
      <c r="ARB16" s="37"/>
      <c r="ARC16" s="346"/>
      <c r="ARD16" s="367"/>
      <c r="ARE16" s="390"/>
      <c r="ARF16" s="19">
        <f t="shared" si="208"/>
        <v>0</v>
      </c>
      <c r="ARH16" s="577"/>
      <c r="ARI16" s="37"/>
      <c r="ARJ16" s="30"/>
      <c r="ARK16" s="69"/>
      <c r="ARL16" s="76"/>
      <c r="ARM16" s="19">
        <f t="shared" si="157"/>
        <v>0</v>
      </c>
      <c r="ARO16" s="577"/>
      <c r="ARP16" s="37"/>
      <c r="ARQ16" s="30"/>
      <c r="ARR16" s="26"/>
      <c r="ARS16" s="30"/>
      <c r="ART16" s="45">
        <f t="shared" si="158"/>
        <v>0</v>
      </c>
      <c r="ARV16" s="143"/>
      <c r="ARW16" s="428"/>
      <c r="ARX16" s="25"/>
      <c r="ARY16" s="143"/>
      <c r="ARZ16" s="30"/>
      <c r="ASA16" s="45">
        <f t="shared" si="159"/>
        <v>0</v>
      </c>
      <c r="ASC16" s="8"/>
      <c r="ASD16" s="37"/>
      <c r="ASE16" s="30"/>
      <c r="ASF16" s="143"/>
      <c r="ASG16" s="30"/>
      <c r="ASH16" s="45">
        <f t="shared" si="160"/>
        <v>0</v>
      </c>
      <c r="ASJ16" s="8"/>
      <c r="ASK16" s="2"/>
      <c r="ASL16" s="17"/>
      <c r="ASM16" s="8"/>
      <c r="ASN16" s="18"/>
      <c r="ASO16" s="19">
        <f t="shared" si="161"/>
        <v>0</v>
      </c>
      <c r="ASQ16" s="8"/>
      <c r="ASR16" s="2"/>
      <c r="ASS16" s="17"/>
      <c r="AST16" s="8"/>
      <c r="ASU16" s="18"/>
      <c r="ASV16" s="19">
        <f t="shared" si="162"/>
        <v>0</v>
      </c>
      <c r="ASX16" s="8"/>
      <c r="ASY16" s="2"/>
      <c r="ASZ16" s="17"/>
      <c r="ATA16" s="8"/>
      <c r="ATB16" s="18"/>
      <c r="ATC16" s="19">
        <f t="shared" si="163"/>
        <v>0</v>
      </c>
      <c r="ATE16" s="8"/>
      <c r="ATF16" s="2"/>
      <c r="ATG16" s="17"/>
      <c r="ATH16" s="8"/>
      <c r="ATI16" s="18"/>
      <c r="ATJ16" s="19">
        <f t="shared" si="164"/>
        <v>0</v>
      </c>
      <c r="ATL16" s="366"/>
      <c r="ATM16" s="2"/>
      <c r="ATN16" s="17"/>
      <c r="ATO16" s="8"/>
      <c r="ATP16" s="18"/>
      <c r="ATQ16" s="19">
        <f t="shared" si="165"/>
        <v>0</v>
      </c>
      <c r="ATS16" s="143"/>
      <c r="ATT16" s="37"/>
      <c r="ATU16" s="30"/>
      <c r="ATV16" s="515"/>
      <c r="ATW16" s="58"/>
      <c r="ATX16" s="45">
        <f t="shared" si="166"/>
        <v>0</v>
      </c>
      <c r="ATZ16" s="8"/>
      <c r="AUA16" s="315"/>
      <c r="AUB16" s="30"/>
      <c r="AUC16" s="8"/>
      <c r="AUD16" s="30"/>
      <c r="AUE16" s="45">
        <f t="shared" si="167"/>
        <v>0</v>
      </c>
      <c r="AUG16" s="8"/>
      <c r="AUH16" s="37"/>
      <c r="AUI16" s="30"/>
      <c r="AUJ16" s="8"/>
      <c r="AUK16" s="30"/>
      <c r="AUL16" s="45">
        <f t="shared" si="168"/>
        <v>0</v>
      </c>
      <c r="AUN16" s="575"/>
      <c r="AUO16" s="37"/>
      <c r="AUP16" s="176"/>
      <c r="AUQ16" s="423"/>
      <c r="AUR16" s="30"/>
      <c r="AUS16" s="45">
        <f t="shared" si="169"/>
        <v>2512.5</v>
      </c>
      <c r="AUU16" s="684"/>
      <c r="AUV16" s="584"/>
      <c r="AUW16" s="347"/>
      <c r="AUX16" s="143"/>
      <c r="AUY16" s="347"/>
      <c r="AUZ16" s="45">
        <f t="shared" si="170"/>
        <v>0</v>
      </c>
      <c r="AVB16" s="577"/>
      <c r="AVC16" s="2"/>
      <c r="AVD16" s="89"/>
      <c r="AVE16" s="8"/>
      <c r="AVF16" s="91"/>
      <c r="AVG16" s="19">
        <f t="shared" si="193"/>
        <v>0</v>
      </c>
      <c r="AVI16" s="2"/>
      <c r="AVJ16" s="2"/>
      <c r="AVK16" s="89"/>
      <c r="AVL16" s="8"/>
      <c r="AVM16" s="91"/>
      <c r="AVN16" s="19">
        <f t="shared" si="194"/>
        <v>0</v>
      </c>
      <c r="AVP16" s="2"/>
      <c r="AVQ16" s="2"/>
      <c r="AVR16" s="17"/>
      <c r="AVS16" s="8"/>
      <c r="AVT16" s="18"/>
      <c r="AVU16" s="19">
        <f t="shared" si="203"/>
        <v>0</v>
      </c>
      <c r="AVW16" s="143"/>
      <c r="AVX16" s="27"/>
      <c r="AVY16" s="25"/>
      <c r="AVZ16" s="143"/>
      <c r="AWA16" s="30"/>
      <c r="AWB16" s="19">
        <f t="shared" si="197"/>
        <v>0</v>
      </c>
      <c r="AWD16" s="8"/>
      <c r="AWE16" s="2"/>
      <c r="AWF16" s="17"/>
      <c r="AWG16" s="506"/>
      <c r="AWH16" s="18"/>
      <c r="AWI16" s="19">
        <f t="shared" si="172"/>
        <v>0</v>
      </c>
      <c r="AWK16" s="8"/>
      <c r="AWL16" s="2"/>
      <c r="AWM16" s="17"/>
      <c r="AWN16" s="8"/>
      <c r="AWO16" s="18"/>
      <c r="AWP16" s="19">
        <f t="shared" si="204"/>
        <v>0</v>
      </c>
      <c r="AWR16" s="8"/>
      <c r="AWS16" s="2"/>
      <c r="AWT16" s="17"/>
      <c r="AWU16" s="8"/>
      <c r="AWV16" s="18"/>
      <c r="AWW16" s="19">
        <f t="shared" si="174"/>
        <v>0</v>
      </c>
      <c r="AWY16" s="8"/>
      <c r="AWZ16" s="2"/>
      <c r="AXA16" s="17"/>
      <c r="AXB16" s="8"/>
      <c r="AXC16" s="18"/>
      <c r="AXD16" s="19">
        <f t="shared" si="175"/>
        <v>0</v>
      </c>
      <c r="AXF16" s="577"/>
      <c r="AXG16" s="2"/>
      <c r="AXH16" s="17"/>
      <c r="AXI16" s="8"/>
      <c r="AXJ16" s="18"/>
      <c r="AXK16" s="19">
        <f t="shared" si="176"/>
        <v>0</v>
      </c>
      <c r="AXM16" s="577"/>
      <c r="AXN16" s="2"/>
      <c r="AXO16" s="17"/>
      <c r="AXP16" s="8"/>
      <c r="AXQ16" s="18"/>
      <c r="AXR16" s="19">
        <f t="shared" si="177"/>
        <v>0</v>
      </c>
      <c r="AXT16" s="577"/>
      <c r="AXU16" s="2"/>
      <c r="AXV16" s="17"/>
      <c r="AXW16" s="577"/>
      <c r="AXX16" s="18"/>
      <c r="AXY16" s="19">
        <f t="shared" si="195"/>
        <v>0</v>
      </c>
      <c r="AYA16" s="8"/>
      <c r="AYB16" s="2"/>
      <c r="AYC16" s="17"/>
      <c r="AYD16" s="8"/>
      <c r="AYE16" s="18"/>
      <c r="AYF16" s="19">
        <f t="shared" si="179"/>
        <v>0</v>
      </c>
      <c r="AYH16" s="575"/>
      <c r="AYI16" s="27"/>
      <c r="AYJ16" s="25"/>
      <c r="AYK16" s="670"/>
      <c r="AYL16" s="30"/>
      <c r="AYM16" s="45">
        <f t="shared" si="180"/>
        <v>0</v>
      </c>
      <c r="AYO16" s="8"/>
      <c r="AYP16" s="2"/>
      <c r="AYQ16" s="17"/>
      <c r="AYR16" s="8"/>
      <c r="AYS16" s="18"/>
      <c r="AYT16" s="19">
        <f t="shared" si="181"/>
        <v>0</v>
      </c>
      <c r="AYV16" s="8"/>
      <c r="AYW16" s="2"/>
      <c r="AYX16" s="17"/>
      <c r="AYY16" s="8"/>
      <c r="AYZ16" s="18"/>
      <c r="AZA16" s="19">
        <f t="shared" si="182"/>
        <v>0</v>
      </c>
      <c r="AZC16" s="2"/>
      <c r="AZD16" s="2"/>
      <c r="AZE16" s="17"/>
      <c r="AZF16" s="8"/>
      <c r="AZG16" s="18"/>
      <c r="AZH16" s="19">
        <f t="shared" si="183"/>
        <v>0</v>
      </c>
      <c r="AZJ16" s="2"/>
      <c r="AZK16" s="2"/>
      <c r="AZL16" s="17"/>
      <c r="AZM16" s="8"/>
      <c r="AZN16" s="18"/>
      <c r="AZO16" s="19">
        <f t="shared" si="184"/>
        <v>0</v>
      </c>
    </row>
    <row r="17" spans="1:1024 1026:1367">
      <c r="A17" s="8"/>
      <c r="C17" s="337"/>
      <c r="D17" s="8"/>
      <c r="E17" s="30"/>
      <c r="F17" s="45">
        <f t="shared" si="8"/>
        <v>0</v>
      </c>
      <c r="H17" s="575">
        <v>41312</v>
      </c>
      <c r="I17" s="830" t="s">
        <v>970</v>
      </c>
      <c r="J17" s="25">
        <v>4292</v>
      </c>
      <c r="K17" s="575">
        <v>41312</v>
      </c>
      <c r="L17" s="30">
        <v>4292</v>
      </c>
      <c r="M17" s="45">
        <f t="shared" si="9"/>
        <v>0</v>
      </c>
      <c r="O17" s="53"/>
      <c r="P17" s="27"/>
      <c r="Q17" s="25"/>
      <c r="R17" s="143"/>
      <c r="S17" s="30"/>
      <c r="T17" s="45">
        <f t="shared" si="10"/>
        <v>10753.5</v>
      </c>
      <c r="V17" s="53"/>
      <c r="W17" s="27"/>
      <c r="X17" s="25"/>
      <c r="Y17" s="143"/>
      <c r="Z17" s="30"/>
      <c r="AA17" s="45">
        <f t="shared" si="11"/>
        <v>0</v>
      </c>
      <c r="AC17" s="53"/>
      <c r="AD17" s="27"/>
      <c r="AE17" s="25"/>
      <c r="AF17" s="143"/>
      <c r="AG17" s="30"/>
      <c r="AH17" s="45">
        <f t="shared" si="12"/>
        <v>0</v>
      </c>
      <c r="AJ17" s="143"/>
      <c r="AK17" s="27"/>
      <c r="AL17" s="25"/>
      <c r="AM17" s="143"/>
      <c r="AN17" s="30"/>
      <c r="AO17" s="45">
        <f t="shared" si="13"/>
        <v>0</v>
      </c>
      <c r="AQ17" s="8"/>
      <c r="AR17" s="2"/>
      <c r="AS17" s="17"/>
      <c r="AT17" s="8"/>
      <c r="AU17" s="18"/>
      <c r="AV17" s="45">
        <f t="shared" si="14"/>
        <v>0</v>
      </c>
      <c r="AX17" s="8"/>
      <c r="AY17" s="2"/>
      <c r="AZ17" s="17"/>
      <c r="BA17" s="8"/>
      <c r="BB17" s="18"/>
      <c r="BC17" s="45">
        <f t="shared" si="15"/>
        <v>0</v>
      </c>
      <c r="BE17" s="143"/>
      <c r="BF17" s="27"/>
      <c r="BG17" s="25"/>
      <c r="BH17" s="136"/>
      <c r="BI17" s="30"/>
      <c r="BJ17" s="45">
        <f t="shared" si="16"/>
        <v>0</v>
      </c>
      <c r="BL17" s="143"/>
      <c r="BM17" s="27"/>
      <c r="BN17" s="25"/>
      <c r="BO17" s="26"/>
      <c r="BP17" s="30"/>
      <c r="BQ17" s="19">
        <f t="shared" si="209"/>
        <v>0</v>
      </c>
      <c r="BS17" s="143"/>
      <c r="BT17" s="143"/>
      <c r="BU17" s="27"/>
      <c r="BV17" s="25"/>
      <c r="BW17" s="143"/>
      <c r="BX17" s="30"/>
      <c r="BY17" s="19">
        <f t="shared" si="18"/>
        <v>0</v>
      </c>
      <c r="CA17" s="575"/>
      <c r="CB17" s="27"/>
      <c r="CC17" s="25"/>
      <c r="CD17" s="540"/>
      <c r="CE17" s="337"/>
      <c r="CF17" s="45">
        <f t="shared" si="19"/>
        <v>0</v>
      </c>
      <c r="CH17" s="8"/>
      <c r="CI17" s="2"/>
      <c r="CJ17" s="17"/>
      <c r="CK17" s="489"/>
      <c r="CL17" s="30"/>
      <c r="CM17" s="45">
        <f t="shared" si="20"/>
        <v>0</v>
      </c>
      <c r="CO17" s="368"/>
      <c r="CP17" s="37"/>
      <c r="CQ17" s="347"/>
      <c r="CR17" s="490"/>
      <c r="CS17" s="44"/>
      <c r="CT17" s="45">
        <f t="shared" si="185"/>
        <v>0</v>
      </c>
      <c r="CV17" s="8"/>
      <c r="CW17" s="2"/>
      <c r="CX17" s="17"/>
      <c r="CY17" s="8"/>
      <c r="CZ17" s="18"/>
      <c r="DA17" s="19">
        <f t="shared" si="21"/>
        <v>0</v>
      </c>
      <c r="DC17" s="443"/>
      <c r="DD17" s="369"/>
      <c r="DE17" s="53"/>
      <c r="DF17" s="25"/>
      <c r="DG17" s="143"/>
      <c r="DH17" s="30"/>
      <c r="DI17" s="19">
        <f t="shared" si="210"/>
        <v>0</v>
      </c>
      <c r="DK17" s="577"/>
      <c r="DL17" s="2"/>
      <c r="DM17" s="17"/>
      <c r="DO17" s="18"/>
      <c r="DP17" s="19">
        <f t="shared" si="23"/>
        <v>0</v>
      </c>
      <c r="DR17" s="2"/>
      <c r="DS17" s="2"/>
      <c r="DT17" s="17"/>
      <c r="DU17" s="8"/>
      <c r="DV17" s="18"/>
      <c r="DW17" s="19">
        <f t="shared" si="24"/>
        <v>0</v>
      </c>
      <c r="DY17" s="2"/>
      <c r="DZ17" s="2"/>
      <c r="EA17" s="17"/>
      <c r="EB17" s="8"/>
      <c r="EC17" s="18"/>
      <c r="ED17" s="19">
        <f t="shared" si="25"/>
        <v>0</v>
      </c>
      <c r="EF17" s="8"/>
      <c r="EG17" s="2"/>
      <c r="EH17" s="17"/>
      <c r="EI17" s="8"/>
      <c r="EJ17" s="18"/>
      <c r="EK17" s="45">
        <f t="shared" si="26"/>
        <v>0</v>
      </c>
      <c r="EM17" s="366"/>
      <c r="EN17" s="2"/>
      <c r="EO17" s="17"/>
      <c r="EP17" s="504"/>
      <c r="EQ17" s="30"/>
      <c r="ER17" s="19">
        <f t="shared" si="27"/>
        <v>0</v>
      </c>
      <c r="ET17" s="568"/>
      <c r="EU17" s="27"/>
      <c r="EV17" s="94"/>
      <c r="EW17" s="53"/>
      <c r="EX17" s="58"/>
      <c r="EY17" s="19">
        <f t="shared" si="28"/>
        <v>0</v>
      </c>
      <c r="FA17" s="397"/>
      <c r="FB17" s="2"/>
      <c r="FC17" s="17"/>
      <c r="FD17" s="143"/>
      <c r="FE17" s="18"/>
      <c r="FF17" s="19">
        <f t="shared" si="29"/>
        <v>0</v>
      </c>
      <c r="FH17" s="397"/>
      <c r="FI17" s="2"/>
      <c r="FJ17" s="17"/>
      <c r="FK17" s="143"/>
      <c r="FL17" s="18"/>
      <c r="FM17" s="19">
        <f t="shared" si="30"/>
        <v>0</v>
      </c>
      <c r="FO17" s="549">
        <v>39710</v>
      </c>
      <c r="FP17" s="2" t="s">
        <v>573</v>
      </c>
      <c r="FQ17" s="30">
        <v>20608</v>
      </c>
      <c r="FR17" s="8">
        <v>39724</v>
      </c>
      <c r="FS17" s="30">
        <v>20608</v>
      </c>
      <c r="FT17" s="19">
        <f t="shared" si="31"/>
        <v>29768</v>
      </c>
      <c r="FV17" s="8"/>
      <c r="FW17" s="2"/>
      <c r="FX17" s="17"/>
      <c r="FY17" s="8"/>
      <c r="FZ17" s="18"/>
      <c r="GA17" s="19">
        <f t="shared" si="32"/>
        <v>0</v>
      </c>
      <c r="GC17" s="8"/>
      <c r="GD17" s="2"/>
      <c r="GE17" s="17"/>
      <c r="GF17" s="8"/>
      <c r="GG17" s="18"/>
      <c r="GH17" s="19">
        <f t="shared" si="33"/>
        <v>0</v>
      </c>
      <c r="GJ17" s="8"/>
      <c r="GK17" s="2"/>
      <c r="GL17" s="17"/>
      <c r="GM17" s="8"/>
      <c r="GN17" s="18"/>
      <c r="GO17" s="19">
        <f t="shared" si="34"/>
        <v>0</v>
      </c>
      <c r="GQ17" s="8"/>
      <c r="GR17" s="2"/>
      <c r="GS17" s="17"/>
      <c r="GT17" s="8"/>
      <c r="GU17" s="18"/>
      <c r="GV17" s="19">
        <f t="shared" si="35"/>
        <v>0</v>
      </c>
      <c r="GX17" s="2"/>
      <c r="GY17" s="2"/>
      <c r="GZ17" s="17"/>
      <c r="HA17" s="8"/>
      <c r="HB17" s="18"/>
      <c r="HC17" s="19">
        <f t="shared" si="36"/>
        <v>0</v>
      </c>
      <c r="HE17" s="8"/>
      <c r="HF17" s="2"/>
      <c r="HG17" s="17"/>
      <c r="HH17" s="8"/>
      <c r="HI17" s="18"/>
      <c r="HJ17" s="115">
        <f t="shared" si="37"/>
        <v>13433</v>
      </c>
      <c r="HL17" s="8"/>
      <c r="HM17" s="2"/>
      <c r="HN17" s="17"/>
      <c r="HO17" s="8"/>
      <c r="HP17" s="18"/>
      <c r="HQ17" s="115">
        <f t="shared" si="38"/>
        <v>0</v>
      </c>
      <c r="HS17" s="577"/>
      <c r="HT17" s="37"/>
      <c r="HU17" s="17"/>
      <c r="HV17" s="8"/>
      <c r="HW17" s="18"/>
      <c r="HX17" s="115">
        <f t="shared" si="39"/>
        <v>476</v>
      </c>
      <c r="HZ17" s="8"/>
      <c r="IA17" s="2"/>
      <c r="IB17" s="30"/>
      <c r="IC17" s="506"/>
      <c r="ID17" s="30"/>
      <c r="IE17" s="19">
        <f t="shared" si="40"/>
        <v>0</v>
      </c>
      <c r="IG17" s="8"/>
      <c r="IH17" s="2"/>
      <c r="II17" s="17"/>
      <c r="IJ17" s="8"/>
      <c r="IK17" s="18"/>
      <c r="IL17" s="19">
        <f t="shared" si="41"/>
        <v>0</v>
      </c>
      <c r="IN17" s="8"/>
      <c r="IO17" s="145"/>
      <c r="IP17" s="17"/>
      <c r="IQ17" s="8"/>
      <c r="IR17" s="18"/>
      <c r="IS17" s="19">
        <f t="shared" si="42"/>
        <v>0</v>
      </c>
      <c r="IU17" s="8"/>
      <c r="IV17" s="2"/>
      <c r="IW17" s="17"/>
      <c r="IX17" s="8"/>
      <c r="IY17" s="18"/>
      <c r="IZ17" s="19">
        <f t="shared" si="43"/>
        <v>0</v>
      </c>
      <c r="JB17" s="8"/>
      <c r="JC17" s="2"/>
      <c r="JD17" s="17"/>
      <c r="JE17" s="8"/>
      <c r="JF17" s="18"/>
      <c r="JG17" s="19">
        <f t="shared" si="198"/>
        <v>0</v>
      </c>
      <c r="JI17" s="2"/>
      <c r="JJ17" s="2"/>
      <c r="JK17" s="17"/>
      <c r="JL17" s="8"/>
      <c r="JM17" s="18"/>
      <c r="JN17" s="19">
        <f t="shared" si="44"/>
        <v>0</v>
      </c>
      <c r="JP17" s="143"/>
      <c r="JQ17" s="27"/>
      <c r="JR17" s="25"/>
      <c r="JS17" s="369"/>
      <c r="JT17" s="30"/>
      <c r="JU17" s="45">
        <f t="shared" si="45"/>
        <v>0</v>
      </c>
      <c r="JW17" s="807"/>
      <c r="JX17" s="793"/>
      <c r="JY17" s="794"/>
      <c r="JZ17" s="815"/>
      <c r="KA17" s="814"/>
      <c r="KB17" s="811">
        <f t="shared" si="46"/>
        <v>0</v>
      </c>
      <c r="KD17" s="807"/>
      <c r="KE17" s="793"/>
      <c r="KF17" s="794"/>
      <c r="KG17" s="815"/>
      <c r="KH17" s="814"/>
      <c r="KI17" s="811">
        <f t="shared" si="47"/>
        <v>0</v>
      </c>
      <c r="KK17" s="8"/>
      <c r="KL17" s="2"/>
      <c r="KM17" s="17"/>
      <c r="KN17" s="54"/>
      <c r="KO17" s="30"/>
      <c r="KP17" s="45">
        <f t="shared" si="48"/>
        <v>0</v>
      </c>
      <c r="KR17" s="143"/>
      <c r="KS17" s="27"/>
      <c r="KT17" s="25"/>
      <c r="KU17" s="143"/>
      <c r="KV17" s="30"/>
      <c r="KW17" s="45">
        <f t="shared" si="211"/>
        <v>0</v>
      </c>
      <c r="KY17" s="143"/>
      <c r="KZ17" s="27"/>
      <c r="LA17" s="25"/>
      <c r="LB17" s="143"/>
      <c r="LC17" s="30"/>
      <c r="LD17" s="45">
        <f t="shared" si="50"/>
        <v>0</v>
      </c>
      <c r="LF17" s="577"/>
      <c r="LG17" s="2"/>
      <c r="LH17" s="17"/>
      <c r="LI17" s="133"/>
      <c r="LJ17" s="18"/>
      <c r="LK17" s="45">
        <f t="shared" si="0"/>
        <v>0</v>
      </c>
      <c r="LM17" s="575"/>
      <c r="LN17" s="141"/>
      <c r="LO17" s="459"/>
      <c r="LP17" s="26"/>
      <c r="LQ17" s="352"/>
      <c r="LR17" s="45">
        <f t="shared" si="51"/>
        <v>0</v>
      </c>
      <c r="LT17" s="575"/>
      <c r="LU17" s="27"/>
      <c r="LV17" s="25"/>
      <c r="LW17" s="143"/>
      <c r="LX17" s="30"/>
      <c r="LY17" s="45">
        <f t="shared" si="52"/>
        <v>0</v>
      </c>
      <c r="MA17" s="549"/>
      <c r="MB17" s="37"/>
      <c r="MC17" s="350"/>
      <c r="MD17" s="26"/>
      <c r="ME17" s="30"/>
      <c r="MF17" s="45">
        <f t="shared" si="212"/>
        <v>0</v>
      </c>
      <c r="MH17" s="143"/>
      <c r="MI17" s="27"/>
      <c r="MJ17" s="25"/>
      <c r="MK17" s="143"/>
      <c r="ML17" s="30"/>
      <c r="MM17" s="45">
        <f t="shared" si="54"/>
        <v>0</v>
      </c>
      <c r="MO17" s="8"/>
      <c r="MP17" s="2"/>
      <c r="MQ17" s="17"/>
      <c r="MR17" s="288"/>
      <c r="MS17" s="17"/>
      <c r="MT17" s="45">
        <f t="shared" si="199"/>
        <v>20586.5</v>
      </c>
      <c r="MV17" s="8"/>
      <c r="MW17" s="2"/>
      <c r="MX17" s="17"/>
      <c r="MY17" s="288"/>
      <c r="MZ17" s="17"/>
      <c r="NA17" s="45">
        <f t="shared" si="55"/>
        <v>0</v>
      </c>
      <c r="NC17" s="8"/>
      <c r="ND17" s="37"/>
      <c r="NE17" s="337"/>
      <c r="NF17" s="143"/>
      <c r="NG17" s="30"/>
      <c r="NH17" s="45">
        <f t="shared" si="56"/>
        <v>0</v>
      </c>
      <c r="NJ17" s="575"/>
      <c r="NK17" s="315"/>
      <c r="NL17" s="346"/>
      <c r="NM17" s="576"/>
      <c r="NN17" s="30"/>
      <c r="NO17" s="45">
        <f t="shared" si="57"/>
        <v>0</v>
      </c>
      <c r="NQ17" s="2"/>
      <c r="NR17" s="2"/>
      <c r="NS17" s="17"/>
      <c r="NT17" s="8"/>
      <c r="NU17" s="18"/>
      <c r="NV17" s="19">
        <f t="shared" si="58"/>
        <v>0</v>
      </c>
      <c r="NX17" s="143"/>
      <c r="NY17" s="27"/>
      <c r="NZ17" s="25"/>
      <c r="OA17" s="143"/>
      <c r="OB17" s="30"/>
      <c r="OC17" s="19">
        <f t="shared" si="59"/>
        <v>0</v>
      </c>
      <c r="OE17" s="8"/>
      <c r="OF17" s="2"/>
      <c r="OG17" s="17"/>
      <c r="OH17" s="8"/>
      <c r="OI17" s="18"/>
      <c r="OJ17" s="19">
        <f t="shared" si="60"/>
        <v>0</v>
      </c>
      <c r="OL17" s="8"/>
      <c r="OM17" s="2"/>
      <c r="ON17" s="17"/>
      <c r="OO17" s="8"/>
      <c r="OP17" s="18"/>
      <c r="OQ17" s="19">
        <f t="shared" si="61"/>
        <v>0</v>
      </c>
      <c r="OS17" s="8"/>
      <c r="OT17" s="2"/>
      <c r="OU17" s="17"/>
      <c r="OV17" s="8"/>
      <c r="OW17" s="18"/>
      <c r="OX17" s="19">
        <f t="shared" si="62"/>
        <v>0</v>
      </c>
      <c r="OZ17" s="8"/>
      <c r="PA17" s="2"/>
      <c r="PB17" s="17"/>
      <c r="PC17" s="8"/>
      <c r="PD17" s="18"/>
      <c r="PE17" s="19">
        <f t="shared" si="63"/>
        <v>0</v>
      </c>
      <c r="PG17" s="8">
        <v>41323</v>
      </c>
      <c r="PH17" s="830" t="s">
        <v>1215</v>
      </c>
      <c r="PI17" s="17">
        <v>5481</v>
      </c>
      <c r="PJ17" s="8">
        <v>41324</v>
      </c>
      <c r="PK17" s="18">
        <v>5481</v>
      </c>
      <c r="PL17" s="19">
        <f t="shared" si="64"/>
        <v>0</v>
      </c>
      <c r="PN17" s="8"/>
      <c r="PO17" s="2"/>
      <c r="PP17" s="17"/>
      <c r="PQ17" s="34"/>
      <c r="PR17" s="18"/>
      <c r="PS17" s="19">
        <f t="shared" si="65"/>
        <v>0</v>
      </c>
      <c r="PU17" s="2"/>
      <c r="PV17" s="2"/>
      <c r="PW17" s="17"/>
      <c r="PX17" s="8"/>
      <c r="PY17" s="18"/>
      <c r="PZ17" s="19">
        <f t="shared" si="66"/>
        <v>0</v>
      </c>
      <c r="QB17" s="577"/>
      <c r="QC17" s="445"/>
      <c r="QD17" s="2"/>
      <c r="QE17" s="17"/>
      <c r="QF17" s="8"/>
      <c r="QG17" s="18"/>
      <c r="QH17" s="19">
        <f t="shared" si="67"/>
        <v>0</v>
      </c>
      <c r="QJ17" s="549"/>
      <c r="QK17" s="2"/>
      <c r="QL17" s="337"/>
      <c r="QM17" s="577">
        <v>40995</v>
      </c>
      <c r="QN17" s="58">
        <v>200</v>
      </c>
      <c r="QO17" s="45">
        <f t="shared" si="68"/>
        <v>2266</v>
      </c>
      <c r="QQ17" s="469"/>
      <c r="QR17" s="43"/>
      <c r="QS17" s="337"/>
      <c r="QT17" s="8"/>
      <c r="QU17" s="58"/>
      <c r="QV17" s="45">
        <f t="shared" si="69"/>
        <v>0</v>
      </c>
      <c r="QX17" s="143"/>
      <c r="QY17" s="78"/>
      <c r="QZ17" s="30"/>
      <c r="RA17" s="143"/>
      <c r="RB17" s="30"/>
      <c r="RC17" s="45">
        <f t="shared" si="70"/>
        <v>0</v>
      </c>
      <c r="RE17" s="143"/>
      <c r="RF17" s="78"/>
      <c r="RG17" s="30"/>
      <c r="RH17" s="143"/>
      <c r="RI17" s="30"/>
      <c r="RJ17" s="45">
        <f t="shared" si="200"/>
        <v>0</v>
      </c>
      <c r="RL17" s="143"/>
      <c r="RM17" s="315"/>
      <c r="RN17" s="30"/>
      <c r="RO17" s="116"/>
      <c r="RP17" s="30"/>
      <c r="RQ17" s="45">
        <f t="shared" si="72"/>
        <v>0</v>
      </c>
      <c r="RS17" s="8"/>
      <c r="RT17" s="2"/>
      <c r="RU17" s="17"/>
      <c r="RV17" s="8"/>
      <c r="RW17" s="18"/>
      <c r="RX17" s="19">
        <f t="shared" si="189"/>
        <v>23250</v>
      </c>
      <c r="RZ17" s="8"/>
      <c r="SA17" s="2"/>
      <c r="SB17" s="351"/>
      <c r="SC17" s="8"/>
      <c r="SD17" s="18"/>
      <c r="SE17" s="19">
        <f t="shared" si="190"/>
        <v>0</v>
      </c>
      <c r="SG17" s="577"/>
      <c r="SH17" s="2"/>
      <c r="SI17" s="351"/>
      <c r="SJ17" s="8"/>
      <c r="SK17" s="18"/>
      <c r="SL17" s="19">
        <f t="shared" si="73"/>
        <v>0</v>
      </c>
      <c r="SN17" s="8"/>
      <c r="SO17" s="2"/>
      <c r="SP17" s="351"/>
      <c r="SQ17" s="8"/>
      <c r="SR17" s="18"/>
      <c r="SS17" s="19">
        <f t="shared" si="191"/>
        <v>0</v>
      </c>
      <c r="SU17" s="576"/>
      <c r="SV17" s="27"/>
      <c r="SW17" s="44"/>
      <c r="SX17" s="143"/>
      <c r="SY17" s="30"/>
      <c r="SZ17" s="19">
        <f t="shared" si="75"/>
        <v>10127.5</v>
      </c>
      <c r="TB17" s="2030"/>
      <c r="TC17" s="2030"/>
      <c r="TD17" s="2030"/>
      <c r="TE17" s="2030"/>
      <c r="TF17" s="40"/>
      <c r="TG17" s="45">
        <f t="shared" si="76"/>
        <v>20668.5</v>
      </c>
      <c r="TI17" s="73"/>
      <c r="TJ17" s="335"/>
      <c r="TK17" s="338"/>
      <c r="TL17" s="543"/>
      <c r="TM17" s="352"/>
      <c r="TN17" s="45">
        <f t="shared" si="77"/>
        <v>0</v>
      </c>
      <c r="TP17" s="686"/>
      <c r="TQ17" s="586"/>
      <c r="TR17" s="587"/>
      <c r="TS17" s="543"/>
      <c r="TT17" s="352"/>
      <c r="TU17" s="45">
        <f t="shared" si="78"/>
        <v>0</v>
      </c>
      <c r="TW17" s="577"/>
      <c r="TX17" s="2"/>
      <c r="TY17" s="17"/>
      <c r="TZ17" s="8"/>
      <c r="UA17" s="18"/>
      <c r="UB17" s="19">
        <f t="shared" si="79"/>
        <v>0</v>
      </c>
      <c r="UD17" s="577"/>
      <c r="UE17" s="2"/>
      <c r="UF17" s="17"/>
      <c r="UG17" s="8"/>
      <c r="UH17" s="18"/>
      <c r="UI17" s="19">
        <f t="shared" si="80"/>
        <v>0</v>
      </c>
      <c r="UK17" s="577"/>
      <c r="UL17" s="2"/>
      <c r="UM17" s="17"/>
      <c r="UN17" s="8"/>
      <c r="UO17" s="18"/>
      <c r="UP17" s="19">
        <f t="shared" si="81"/>
        <v>0</v>
      </c>
      <c r="UR17" s="577">
        <v>41333</v>
      </c>
      <c r="US17" s="2" t="s">
        <v>1378</v>
      </c>
      <c r="UT17" s="17">
        <v>2064</v>
      </c>
      <c r="UU17" s="8">
        <v>41333</v>
      </c>
      <c r="UV17" s="18">
        <v>2064</v>
      </c>
      <c r="UW17" s="19">
        <f t="shared" si="82"/>
        <v>12824</v>
      </c>
      <c r="UY17" s="655">
        <v>40442</v>
      </c>
      <c r="UZ17" s="2" t="s">
        <v>606</v>
      </c>
      <c r="VA17" s="17">
        <v>29462</v>
      </c>
      <c r="VB17" s="34"/>
      <c r="VC17" s="18"/>
      <c r="VD17" s="45">
        <f t="shared" si="83"/>
        <v>47775</v>
      </c>
      <c r="VF17" s="143"/>
      <c r="VG17" s="27"/>
      <c r="VH17" s="25"/>
      <c r="VI17" s="143"/>
      <c r="VJ17" s="30"/>
      <c r="VK17" s="19">
        <f t="shared" si="84"/>
        <v>0</v>
      </c>
      <c r="VM17" s="2"/>
      <c r="VN17" s="2"/>
      <c r="VO17" s="17"/>
      <c r="VP17" s="853"/>
      <c r="VQ17" s="18"/>
      <c r="VR17" s="19">
        <f t="shared" si="85"/>
        <v>0</v>
      </c>
      <c r="VT17" s="577"/>
      <c r="VU17" s="2"/>
      <c r="VV17" s="17"/>
      <c r="VW17" s="8"/>
      <c r="VX17" s="18"/>
      <c r="VY17" s="19">
        <f t="shared" si="196"/>
        <v>274.5</v>
      </c>
      <c r="WA17" s="8"/>
      <c r="WB17" s="2"/>
      <c r="WC17" s="17"/>
      <c r="WD17" s="8"/>
      <c r="WE17" s="18"/>
      <c r="WF17" s="19">
        <f t="shared" si="87"/>
        <v>0</v>
      </c>
      <c r="WH17" s="8"/>
      <c r="WI17" s="2"/>
      <c r="WJ17" s="17"/>
      <c r="WK17" s="8"/>
      <c r="WL17" s="18"/>
      <c r="WM17" s="19">
        <f t="shared" si="88"/>
        <v>0</v>
      </c>
      <c r="WO17" s="8"/>
      <c r="WP17" s="2"/>
      <c r="WQ17" s="17"/>
      <c r="WR17" s="8"/>
      <c r="WS17" s="18"/>
      <c r="WT17" s="19">
        <f t="shared" si="201"/>
        <v>0</v>
      </c>
      <c r="WV17" s="8"/>
      <c r="WW17" s="2"/>
      <c r="WX17" s="17"/>
      <c r="WY17" s="409"/>
      <c r="WZ17" s="18"/>
      <c r="XA17" s="19">
        <f t="shared" si="90"/>
        <v>0</v>
      </c>
      <c r="XC17" s="577"/>
      <c r="XD17" s="2"/>
      <c r="XE17" s="17"/>
      <c r="XF17" s="8"/>
      <c r="XG17" s="18"/>
      <c r="XH17" s="19">
        <f t="shared" si="91"/>
        <v>0</v>
      </c>
      <c r="XJ17" s="8"/>
      <c r="XK17" s="2"/>
      <c r="XL17" s="25"/>
      <c r="XM17" s="74"/>
      <c r="XN17" s="30"/>
      <c r="XO17" s="45">
        <f t="shared" si="92"/>
        <v>0</v>
      </c>
      <c r="XQ17" s="8"/>
      <c r="XR17" s="2"/>
      <c r="XS17" s="17"/>
      <c r="XT17" s="54"/>
      <c r="XU17" s="18"/>
      <c r="XV17" s="45">
        <f t="shared" si="93"/>
        <v>0</v>
      </c>
      <c r="XX17" s="8"/>
      <c r="XY17" s="2"/>
      <c r="XZ17" s="17"/>
      <c r="YA17" s="53"/>
      <c r="YB17" s="18"/>
      <c r="YC17" s="45">
        <f t="shared" si="94"/>
        <v>0</v>
      </c>
      <c r="YE17" s="8"/>
      <c r="YF17" s="2"/>
      <c r="YG17" s="17"/>
      <c r="YH17" s="54"/>
      <c r="YI17" s="18"/>
      <c r="YJ17" s="45">
        <f t="shared" si="95"/>
        <v>0</v>
      </c>
      <c r="YL17" s="8"/>
      <c r="YM17" s="2"/>
      <c r="YN17" s="17"/>
      <c r="YO17" s="54"/>
      <c r="YP17" s="18"/>
      <c r="YQ17" s="45">
        <f t="shared" si="96"/>
        <v>0</v>
      </c>
      <c r="YS17" s="8">
        <v>41316</v>
      </c>
      <c r="YT17" s="830" t="s">
        <v>1076</v>
      </c>
      <c r="YU17" s="17">
        <v>3434</v>
      </c>
      <c r="YV17" s="8">
        <v>41316</v>
      </c>
      <c r="YW17" s="18">
        <v>3434</v>
      </c>
      <c r="YX17" s="45">
        <f t="shared" si="97"/>
        <v>0</v>
      </c>
      <c r="YZ17" s="8"/>
      <c r="ZA17" s="2"/>
      <c r="ZB17" s="17"/>
      <c r="ZC17" s="8"/>
      <c r="ZD17" s="18"/>
      <c r="ZE17" s="19">
        <f t="shared" si="213"/>
        <v>0</v>
      </c>
      <c r="ZG17" s="8"/>
      <c r="ZH17" s="145"/>
      <c r="ZI17" s="17"/>
      <c r="ZJ17" s="8"/>
      <c r="ZK17" s="18"/>
      <c r="ZL17" s="19">
        <f t="shared" si="99"/>
        <v>11212</v>
      </c>
      <c r="ZN17" s="8"/>
      <c r="ZO17" s="145"/>
      <c r="ZP17" s="17"/>
      <c r="ZQ17" s="8"/>
      <c r="ZR17" s="18"/>
      <c r="ZS17" s="19">
        <f t="shared" si="100"/>
        <v>0</v>
      </c>
      <c r="ZU17" s="8"/>
      <c r="ZV17" s="145"/>
      <c r="ZW17" s="17"/>
      <c r="ZX17" s="8"/>
      <c r="ZY17" s="18"/>
      <c r="ZZ17" s="19">
        <f t="shared" si="101"/>
        <v>0</v>
      </c>
      <c r="AAB17" s="2"/>
      <c r="AAC17" s="2"/>
      <c r="AAD17" s="17"/>
      <c r="AAE17" s="8"/>
      <c r="AAF17" s="18"/>
      <c r="AAG17" s="19">
        <f t="shared" si="102"/>
        <v>0</v>
      </c>
      <c r="AAI17" s="577"/>
      <c r="AAJ17" s="2"/>
      <c r="AAK17" s="17"/>
      <c r="AAL17" s="8"/>
      <c r="AAM17" s="18"/>
      <c r="AAN17" s="19">
        <f t="shared" si="103"/>
        <v>0</v>
      </c>
      <c r="AAP17" s="577">
        <v>41325</v>
      </c>
      <c r="AAQ17" s="2" t="s">
        <v>1237</v>
      </c>
      <c r="AAR17" s="17">
        <v>2210</v>
      </c>
      <c r="AAS17" s="366">
        <v>41325</v>
      </c>
      <c r="AAT17" s="18">
        <v>2210</v>
      </c>
      <c r="AAU17" s="45">
        <f t="shared" si="104"/>
        <v>0</v>
      </c>
      <c r="AAW17" s="8">
        <v>41328</v>
      </c>
      <c r="AAX17" s="2" t="s">
        <v>1337</v>
      </c>
      <c r="AAY17" s="17">
        <v>6983</v>
      </c>
      <c r="AAZ17" s="8">
        <v>41330</v>
      </c>
      <c r="ABA17" s="18">
        <v>6983</v>
      </c>
      <c r="ABB17" s="45">
        <f t="shared" si="105"/>
        <v>0</v>
      </c>
      <c r="ABD17" s="2"/>
      <c r="ABE17" s="2"/>
      <c r="ABF17" s="17"/>
      <c r="ABG17" s="74"/>
      <c r="ABH17" s="18"/>
      <c r="ABI17" s="19">
        <f t="shared" si="106"/>
        <v>0</v>
      </c>
      <c r="ABK17" s="8"/>
      <c r="ABL17" s="2"/>
      <c r="ABM17" s="25"/>
      <c r="ABN17" s="8"/>
      <c r="ABO17" s="30"/>
      <c r="ABP17" s="19">
        <f t="shared" si="107"/>
        <v>0</v>
      </c>
      <c r="ABR17" s="368">
        <v>41328</v>
      </c>
      <c r="ABS17" s="27" t="s">
        <v>1332</v>
      </c>
      <c r="ABT17" s="25">
        <v>975</v>
      </c>
      <c r="ABU17" s="577">
        <v>41330</v>
      </c>
      <c r="ABV17" s="18">
        <v>975</v>
      </c>
      <c r="ABW17" s="19">
        <f t="shared" si="214"/>
        <v>0</v>
      </c>
      <c r="ABY17" s="366">
        <v>41324</v>
      </c>
      <c r="ABZ17" s="2" t="s">
        <v>1224</v>
      </c>
      <c r="ACA17" s="17">
        <v>1768</v>
      </c>
      <c r="ACB17" s="366">
        <v>41324</v>
      </c>
      <c r="ACC17" s="18">
        <v>1768</v>
      </c>
      <c r="ACD17" s="19">
        <f t="shared" si="109"/>
        <v>0</v>
      </c>
      <c r="ACF17" s="8"/>
      <c r="ACG17" s="2"/>
      <c r="ACH17" s="17"/>
      <c r="ACI17" s="34"/>
      <c r="ACJ17" s="18"/>
      <c r="ACK17" s="19">
        <f t="shared" si="205"/>
        <v>0</v>
      </c>
      <c r="ACM17" s="575"/>
      <c r="ACN17" s="27"/>
      <c r="ACO17" s="25"/>
      <c r="ACP17" s="577"/>
      <c r="ACQ17" s="18"/>
      <c r="ACR17" s="19">
        <f t="shared" si="110"/>
        <v>0</v>
      </c>
      <c r="ACT17" s="577">
        <v>41324</v>
      </c>
      <c r="ACU17" s="2" t="s">
        <v>1222</v>
      </c>
      <c r="ACV17" s="17">
        <v>1492</v>
      </c>
      <c r="ACW17" s="366">
        <v>41325</v>
      </c>
      <c r="ACX17" s="18">
        <v>1492</v>
      </c>
      <c r="ACY17" s="19">
        <f t="shared" si="111"/>
        <v>0</v>
      </c>
      <c r="ADA17" s="8"/>
      <c r="ADB17" s="2"/>
      <c r="ADC17" s="17"/>
      <c r="ADD17" s="8"/>
      <c r="ADE17" s="18"/>
      <c r="ADF17" s="45">
        <f t="shared" si="112"/>
        <v>0</v>
      </c>
      <c r="ADI17" s="2"/>
      <c r="ADJ17" s="17"/>
      <c r="ADK17" s="577"/>
      <c r="ADL17" s="18"/>
      <c r="ADM17" s="45">
        <f t="shared" si="113"/>
        <v>40815</v>
      </c>
      <c r="ADP17" s="315"/>
      <c r="ADQ17" s="346"/>
      <c r="ADR17" s="143"/>
      <c r="ADS17" s="396"/>
      <c r="ADT17" s="45">
        <f t="shared" si="114"/>
        <v>0</v>
      </c>
      <c r="ADV17" s="143"/>
      <c r="ADW17" s="315"/>
      <c r="ADX17" s="347"/>
      <c r="ADY17" s="53"/>
      <c r="ADZ17" s="347"/>
      <c r="AEA17" s="45">
        <f t="shared" si="192"/>
        <v>0</v>
      </c>
      <c r="AEC17" s="575"/>
      <c r="AED17" s="315"/>
      <c r="AEE17" s="346"/>
      <c r="AEF17" s="575"/>
      <c r="AEG17" s="395"/>
      <c r="AEH17" s="45">
        <f t="shared" si="115"/>
        <v>0</v>
      </c>
      <c r="AEJ17" s="8"/>
      <c r="AEK17" s="148"/>
      <c r="AEL17" s="17"/>
      <c r="AEM17" s="8"/>
      <c r="AEN17" s="18"/>
      <c r="AEO17" s="19">
        <f t="shared" si="116"/>
        <v>0</v>
      </c>
      <c r="AEQ17" s="2"/>
      <c r="AER17" s="2"/>
      <c r="AES17" s="17"/>
      <c r="AET17" s="8"/>
      <c r="AEU17" s="18"/>
      <c r="AEV17" s="19">
        <f t="shared" si="117"/>
        <v>6523</v>
      </c>
      <c r="AEX17" s="577"/>
      <c r="AEY17" s="2"/>
      <c r="AEZ17" s="17"/>
      <c r="AFA17" s="8"/>
      <c r="AFB17" s="18"/>
      <c r="AFC17" s="19">
        <f t="shared" si="118"/>
        <v>0</v>
      </c>
      <c r="AFE17" s="577"/>
      <c r="AFF17" s="2"/>
      <c r="AFG17" s="3"/>
      <c r="AFH17" s="8"/>
      <c r="AFI17" s="30"/>
      <c r="AFJ17" s="45">
        <f t="shared" ref="AFJ17:AFJ25" si="217">AFJ16+AFG17-AFI17</f>
        <v>0</v>
      </c>
      <c r="AFL17" s="8"/>
      <c r="AFM17" s="2"/>
      <c r="AFN17" s="17"/>
      <c r="AFO17" s="143"/>
      <c r="AFP17" s="85"/>
      <c r="AFQ17" s="45">
        <f t="shared" si="120"/>
        <v>0</v>
      </c>
      <c r="AFS17" s="8"/>
      <c r="AFT17" s="2"/>
      <c r="AFU17" s="25"/>
      <c r="AFV17" s="8"/>
      <c r="AFW17" s="30"/>
      <c r="AFX17" s="45">
        <f t="shared" si="121"/>
        <v>0</v>
      </c>
      <c r="AFZ17" s="34"/>
      <c r="AGA17" s="2"/>
      <c r="AGB17" s="346"/>
      <c r="AGC17" s="8"/>
      <c r="AGD17" s="30"/>
      <c r="AGE17" s="45">
        <f t="shared" si="215"/>
        <v>0</v>
      </c>
      <c r="AGG17" s="34"/>
      <c r="AGH17" s="2"/>
      <c r="AGI17" s="346"/>
      <c r="AGJ17" s="8"/>
      <c r="AGK17" s="30"/>
      <c r="AGL17" s="45">
        <f t="shared" si="123"/>
        <v>0</v>
      </c>
      <c r="AGN17" s="34"/>
      <c r="AGO17" s="2"/>
      <c r="AGP17" s="346"/>
      <c r="AGQ17" s="8"/>
      <c r="AGR17" s="30"/>
      <c r="AGS17" s="45">
        <f t="shared" si="124"/>
        <v>0</v>
      </c>
      <c r="AGU17" s="2"/>
      <c r="AGV17" s="2"/>
      <c r="AGW17" s="17"/>
      <c r="AGX17" s="8"/>
      <c r="AGY17" s="18"/>
      <c r="AGZ17" s="19">
        <f t="shared" si="125"/>
        <v>37741</v>
      </c>
      <c r="AHB17" s="2"/>
      <c r="AHC17" s="2"/>
      <c r="AHD17" s="17"/>
      <c r="AHE17" s="8"/>
      <c r="AHF17" s="18"/>
      <c r="AHG17" s="19">
        <f t="shared" si="126"/>
        <v>0</v>
      </c>
      <c r="AHI17" s="2"/>
      <c r="AHJ17" s="2"/>
      <c r="AHK17" s="17"/>
      <c r="AHL17" s="8"/>
      <c r="AHM17" s="18"/>
      <c r="AHN17" s="19">
        <f t="shared" si="127"/>
        <v>0</v>
      </c>
      <c r="AHP17" s="575"/>
      <c r="AHQ17" s="27"/>
      <c r="AHR17" s="25"/>
      <c r="AHS17" s="143"/>
      <c r="AHT17" s="30"/>
      <c r="AHU17" s="19">
        <f t="shared" si="128"/>
        <v>0</v>
      </c>
      <c r="AHW17" s="368"/>
      <c r="AHX17" s="27"/>
      <c r="AHY17" s="25"/>
      <c r="AHZ17" s="26"/>
      <c r="AIA17" s="30"/>
      <c r="AIB17" s="19">
        <f t="shared" si="129"/>
        <v>0</v>
      </c>
      <c r="AID17" s="577"/>
      <c r="AIE17" s="2"/>
      <c r="AIF17" s="17"/>
      <c r="AIG17" s="8"/>
      <c r="AIH17" s="18"/>
      <c r="AII17" s="19">
        <f t="shared" ref="AII17:AII44" si="218">AII16+AIF17-AIH17</f>
        <v>0</v>
      </c>
      <c r="AIK17" s="8"/>
      <c r="AIL17" s="2"/>
      <c r="AIM17" s="25"/>
      <c r="AIN17" s="8"/>
      <c r="AIO17" s="30"/>
      <c r="AIP17" s="19">
        <f t="shared" si="131"/>
        <v>0</v>
      </c>
      <c r="AIR17" s="53"/>
      <c r="AIS17" s="27"/>
      <c r="AIT17" s="25"/>
      <c r="AIU17" s="143"/>
      <c r="AIV17" s="30"/>
      <c r="AIW17" s="45">
        <f t="shared" si="132"/>
        <v>0</v>
      </c>
      <c r="AIY17" s="143"/>
      <c r="AIZ17" s="27"/>
      <c r="AJA17" s="25"/>
      <c r="AJB17" s="143"/>
      <c r="AJC17" s="30"/>
      <c r="AJD17" s="45">
        <f t="shared" si="133"/>
        <v>0</v>
      </c>
      <c r="AJF17" s="8"/>
      <c r="AJG17" s="2"/>
      <c r="AJH17" s="17"/>
      <c r="AJI17" s="8"/>
      <c r="AJJ17" s="18"/>
      <c r="AJK17" s="45">
        <f t="shared" si="134"/>
        <v>0</v>
      </c>
      <c r="AJM17" s="8"/>
      <c r="AJN17" s="2"/>
      <c r="AJO17" s="17"/>
      <c r="AJP17" s="8"/>
      <c r="AJQ17" s="18"/>
      <c r="AJR17" s="45">
        <f t="shared" si="135"/>
        <v>0</v>
      </c>
      <c r="AJT17" s="143"/>
      <c r="AJU17" s="27"/>
      <c r="AJV17" s="350"/>
      <c r="AJW17" s="53"/>
      <c r="AJX17" s="384"/>
      <c r="AJY17" s="45">
        <f t="shared" si="136"/>
        <v>0</v>
      </c>
      <c r="AKA17" s="143"/>
      <c r="AKB17" s="27"/>
      <c r="AKC17" s="25"/>
      <c r="AKD17" s="143"/>
      <c r="AKE17" s="30"/>
      <c r="AKF17" s="45">
        <f t="shared" si="206"/>
        <v>0</v>
      </c>
      <c r="AKH17" s="8"/>
      <c r="AKI17" s="2"/>
      <c r="AKJ17" s="17"/>
      <c r="AKK17" s="8"/>
      <c r="AKL17" s="18"/>
      <c r="AKM17" s="45">
        <f t="shared" si="137"/>
        <v>0</v>
      </c>
      <c r="AKO17" s="8"/>
      <c r="AKP17" s="2"/>
      <c r="AKQ17" s="17"/>
      <c r="AKR17" s="8"/>
      <c r="AKS17" s="18"/>
      <c r="AKT17" s="45">
        <f t="shared" si="138"/>
        <v>0</v>
      </c>
      <c r="AKV17" s="8"/>
      <c r="AKW17" s="2"/>
      <c r="AKX17" s="17"/>
      <c r="AKY17" s="8"/>
      <c r="AKZ17" s="18"/>
      <c r="ALA17" s="45">
        <f t="shared" si="139"/>
        <v>0</v>
      </c>
      <c r="ALC17" s="8"/>
      <c r="ALD17" s="2"/>
      <c r="ALE17" s="17"/>
      <c r="ALF17" s="8"/>
      <c r="ALG17" s="18"/>
      <c r="ALH17" s="45">
        <f t="shared" si="140"/>
        <v>0</v>
      </c>
      <c r="ALJ17" s="577"/>
      <c r="ALK17" s="2"/>
      <c r="ALL17" s="17"/>
      <c r="ALN17" s="18"/>
      <c r="ALO17" s="19">
        <f t="shared" si="141"/>
        <v>0</v>
      </c>
      <c r="ALQ17" s="8"/>
      <c r="ALR17" s="2"/>
      <c r="ALS17" s="17"/>
      <c r="ALT17" s="8"/>
      <c r="ALU17" s="18"/>
      <c r="ALV17" s="19">
        <f t="shared" si="142"/>
        <v>0</v>
      </c>
      <c r="ALX17" s="8"/>
      <c r="ALY17" s="37"/>
      <c r="ALZ17" s="30"/>
      <c r="AMA17" s="8"/>
      <c r="AMB17" s="18"/>
      <c r="AMC17" s="45">
        <f t="shared" si="3"/>
        <v>0</v>
      </c>
      <c r="AME17" s="577"/>
      <c r="AMF17" s="2"/>
      <c r="AMG17" s="17"/>
      <c r="AMH17" s="366"/>
      <c r="AMI17" s="18"/>
      <c r="AMJ17" s="19">
        <f t="shared" si="143"/>
        <v>0</v>
      </c>
      <c r="AML17" s="366"/>
      <c r="AMM17" s="2"/>
      <c r="AMN17" s="17"/>
      <c r="AMO17" s="577"/>
      <c r="AMP17" s="18"/>
      <c r="AMQ17" s="19">
        <f t="shared" si="144"/>
        <v>0</v>
      </c>
      <c r="AMS17" s="8"/>
      <c r="AMT17" s="2"/>
      <c r="AMU17" s="17"/>
      <c r="AMV17" s="8"/>
      <c r="AMW17" s="18"/>
      <c r="AMX17" s="19">
        <f t="shared" si="145"/>
        <v>0</v>
      </c>
      <c r="AMZ17" s="8"/>
      <c r="ANA17" s="2"/>
      <c r="ANB17" s="17"/>
      <c r="ANC17" s="8"/>
      <c r="AND17" s="18"/>
      <c r="ANE17" s="19">
        <f t="shared" si="146"/>
        <v>0</v>
      </c>
      <c r="ANG17" s="143"/>
      <c r="ANH17" s="27"/>
      <c r="ANI17" s="25"/>
      <c r="ANJ17" s="143"/>
      <c r="ANK17" s="30"/>
      <c r="ANL17" s="19">
        <f t="shared" si="147"/>
        <v>0</v>
      </c>
      <c r="ANN17" s="366"/>
      <c r="ANO17" s="2"/>
      <c r="ANP17" s="17"/>
      <c r="ANQ17" s="575"/>
      <c r="ANR17" s="18"/>
      <c r="ANS17" s="45">
        <f t="shared" si="148"/>
        <v>0</v>
      </c>
      <c r="ANU17" s="8"/>
      <c r="ANV17" s="2"/>
      <c r="ANW17" s="17"/>
      <c r="ANX17" s="386">
        <v>41028</v>
      </c>
      <c r="ANY17" s="18">
        <v>200</v>
      </c>
      <c r="ANZ17" s="45">
        <f t="shared" si="202"/>
        <v>5992</v>
      </c>
      <c r="AOB17" s="575"/>
      <c r="AOC17" s="27"/>
      <c r="AOD17" s="25"/>
      <c r="AOE17" s="143"/>
      <c r="AOF17" s="30"/>
      <c r="AOG17" s="19">
        <f t="shared" si="149"/>
        <v>0</v>
      </c>
      <c r="AOI17" s="366">
        <v>41333</v>
      </c>
      <c r="AOJ17" s="2" t="s">
        <v>1377</v>
      </c>
      <c r="AOK17" s="17">
        <v>16524.5</v>
      </c>
      <c r="AOL17" s="8"/>
      <c r="AOM17" s="18"/>
      <c r="AON17" s="19">
        <f t="shared" si="150"/>
        <v>16524.5</v>
      </c>
      <c r="AOP17" s="366"/>
      <c r="AOQ17" s="2"/>
      <c r="AOR17" s="17"/>
      <c r="AOS17" s="8"/>
      <c r="AOT17" s="18"/>
      <c r="AOU17" s="19">
        <f t="shared" si="151"/>
        <v>0</v>
      </c>
      <c r="AOW17" s="2"/>
      <c r="AOX17" s="2"/>
      <c r="AOY17" s="17"/>
      <c r="AOZ17" s="8"/>
      <c r="APA17" s="18"/>
      <c r="APB17" s="19">
        <f t="shared" si="216"/>
        <v>0</v>
      </c>
      <c r="APD17" s="397"/>
      <c r="APF17" s="337"/>
      <c r="APG17" s="143"/>
      <c r="APH17" s="18"/>
      <c r="API17" s="322">
        <f t="shared" si="4"/>
        <v>2000</v>
      </c>
      <c r="APK17" s="8"/>
      <c r="APL17" s="37"/>
      <c r="APM17" s="30"/>
      <c r="APN17" s="74"/>
      <c r="APO17" s="86"/>
      <c r="APP17" s="45">
        <f t="shared" si="207"/>
        <v>7383.5</v>
      </c>
      <c r="APR17" s="8"/>
      <c r="APS17" s="37"/>
      <c r="APT17" s="30"/>
      <c r="APU17" s="74"/>
      <c r="APV17" s="86"/>
      <c r="APW17" s="45">
        <f t="shared" si="6"/>
        <v>0</v>
      </c>
      <c r="APY17" s="8"/>
      <c r="APZ17" s="37"/>
      <c r="AQA17" s="30"/>
      <c r="AQB17" s="74"/>
      <c r="AQC17" s="86"/>
      <c r="AQD17" s="45">
        <f t="shared" si="153"/>
        <v>4518.5</v>
      </c>
      <c r="AQF17" s="366">
        <v>41325</v>
      </c>
      <c r="AQG17" s="2" t="s">
        <v>1240</v>
      </c>
      <c r="AQH17" s="17">
        <v>7174</v>
      </c>
      <c r="AQI17" s="368">
        <v>41326</v>
      </c>
      <c r="AQJ17" s="847">
        <v>7174</v>
      </c>
      <c r="AQK17" s="19">
        <f t="shared" si="154"/>
        <v>0</v>
      </c>
      <c r="AQM17" s="8"/>
      <c r="AQN17" s="2"/>
      <c r="AQO17" s="17"/>
      <c r="AQP17" s="69"/>
      <c r="AQQ17" s="76"/>
      <c r="AQR17" s="19">
        <f t="shared" si="155"/>
        <v>0</v>
      </c>
      <c r="AQT17" s="577"/>
      <c r="AQU17" s="2"/>
      <c r="AQV17" s="17"/>
      <c r="AQW17" s="669"/>
      <c r="AQX17" s="76"/>
      <c r="AQY17" s="19">
        <f t="shared" si="156"/>
        <v>715</v>
      </c>
      <c r="ARA17" s="577"/>
      <c r="ARB17" s="2"/>
      <c r="ARC17" s="351"/>
      <c r="ARD17" s="367"/>
      <c r="ARE17" s="390"/>
      <c r="ARF17" s="19">
        <f t="shared" si="208"/>
        <v>0</v>
      </c>
      <c r="ARH17" s="577"/>
      <c r="ARI17" s="2"/>
      <c r="ARJ17" s="17"/>
      <c r="ARK17" s="69"/>
      <c r="ARL17" s="76"/>
      <c r="ARM17" s="19">
        <f t="shared" si="157"/>
        <v>0</v>
      </c>
      <c r="ARO17" s="577"/>
      <c r="ARP17" s="37"/>
      <c r="ARQ17" s="30"/>
      <c r="ARR17" s="143"/>
      <c r="ARS17" s="30"/>
      <c r="ART17" s="45">
        <f t="shared" si="158"/>
        <v>0</v>
      </c>
      <c r="ARV17" s="53"/>
      <c r="ARW17" s="27"/>
      <c r="ARX17" s="25"/>
      <c r="ARY17" s="143"/>
      <c r="ARZ17" s="30"/>
      <c r="ASA17" s="45">
        <f t="shared" si="159"/>
        <v>0</v>
      </c>
      <c r="ASC17" s="8"/>
      <c r="ASD17" s="2"/>
      <c r="ASE17" s="25"/>
      <c r="ASF17" s="8"/>
      <c r="ASG17" s="18"/>
      <c r="ASH17" s="45">
        <f t="shared" si="160"/>
        <v>0</v>
      </c>
      <c r="ASJ17" s="8"/>
      <c r="ASK17" s="2"/>
      <c r="ASL17" s="17"/>
      <c r="ASM17" s="8"/>
      <c r="ASN17" s="18"/>
      <c r="ASO17" s="19">
        <f t="shared" si="161"/>
        <v>0</v>
      </c>
      <c r="ASQ17" s="8"/>
      <c r="ASR17" s="373"/>
      <c r="ASS17" s="17"/>
      <c r="AST17" s="8"/>
      <c r="ASU17" s="18"/>
      <c r="ASV17" s="19">
        <f t="shared" si="162"/>
        <v>0</v>
      </c>
      <c r="ASX17" s="8"/>
      <c r="ASY17" s="2"/>
      <c r="ASZ17" s="17"/>
      <c r="ATA17" s="8"/>
      <c r="ATB17" s="18"/>
      <c r="ATC17" s="19">
        <f t="shared" si="163"/>
        <v>0</v>
      </c>
      <c r="ATE17" s="8"/>
      <c r="ATF17" s="2"/>
      <c r="ATG17" s="17"/>
      <c r="ATH17" s="8"/>
      <c r="ATI17" s="18"/>
      <c r="ATJ17" s="19">
        <f t="shared" si="164"/>
        <v>0</v>
      </c>
      <c r="ATL17" s="366"/>
      <c r="ATM17" s="2"/>
      <c r="ATN17" s="17"/>
      <c r="ATO17" s="8"/>
      <c r="ATP17" s="18"/>
      <c r="ATQ17" s="19">
        <f t="shared" si="165"/>
        <v>0</v>
      </c>
      <c r="ATS17" s="8"/>
      <c r="ATT17" s="37"/>
      <c r="ATU17" s="30"/>
      <c r="ATV17" s="74"/>
      <c r="ATW17" s="58"/>
      <c r="ATX17" s="45">
        <f t="shared" si="166"/>
        <v>0</v>
      </c>
      <c r="ATZ17" s="8"/>
      <c r="AUA17" s="39"/>
      <c r="AUB17" s="18"/>
      <c r="AUC17" s="8"/>
      <c r="AUD17" s="18"/>
      <c r="AUE17" s="45">
        <f t="shared" si="167"/>
        <v>0</v>
      </c>
      <c r="AUG17" s="8"/>
      <c r="AUH17" s="2"/>
      <c r="AUI17" s="17"/>
      <c r="AUJ17" s="8"/>
      <c r="AUK17" s="18"/>
      <c r="AUL17" s="45">
        <f t="shared" si="168"/>
        <v>0</v>
      </c>
      <c r="AUN17" s="575"/>
      <c r="AUO17" s="27"/>
      <c r="AUP17" s="25"/>
      <c r="AUQ17" s="143"/>
      <c r="AUR17" s="30"/>
      <c r="AUS17" s="45">
        <f t="shared" si="169"/>
        <v>2512.5</v>
      </c>
      <c r="AUU17" s="685"/>
      <c r="AUV17" s="315"/>
      <c r="AUW17" s="346"/>
      <c r="AUX17" s="143"/>
      <c r="AUY17" s="347"/>
      <c r="AUZ17" s="45">
        <f t="shared" si="170"/>
        <v>0</v>
      </c>
      <c r="AVB17" s="577"/>
      <c r="AVC17" s="2"/>
      <c r="AVD17" s="89"/>
      <c r="AVE17" s="8"/>
      <c r="AVF17" s="91"/>
      <c r="AVG17" s="19">
        <f t="shared" si="193"/>
        <v>0</v>
      </c>
      <c r="AVI17" s="2"/>
      <c r="AVJ17" s="2"/>
      <c r="AVK17" s="89"/>
      <c r="AVL17" s="8"/>
      <c r="AVM17" s="91"/>
      <c r="AVN17" s="19">
        <f t="shared" si="194"/>
        <v>0</v>
      </c>
      <c r="AVP17" s="2"/>
      <c r="AVQ17" s="2"/>
      <c r="AVR17" s="17"/>
      <c r="AVS17" s="8"/>
      <c r="AVT17" s="18"/>
      <c r="AVU17" s="19">
        <f t="shared" si="203"/>
        <v>0</v>
      </c>
      <c r="AVW17" s="143"/>
      <c r="AVX17" s="27"/>
      <c r="AVY17" s="25"/>
      <c r="AVZ17" s="143"/>
      <c r="AWA17" s="30"/>
      <c r="AWB17" s="19">
        <f t="shared" si="197"/>
        <v>0</v>
      </c>
      <c r="AWD17" s="8"/>
      <c r="AWE17" s="2"/>
      <c r="AWF17" s="17"/>
      <c r="AWG17" s="506"/>
      <c r="AWH17" s="18"/>
      <c r="AWI17" s="19">
        <f t="shared" ref="AWI17:AWI44" si="219">AWI16+AWF17-AWH17</f>
        <v>0</v>
      </c>
      <c r="AWK17" s="8"/>
      <c r="AWL17" s="2"/>
      <c r="AWM17" s="17"/>
      <c r="AWN17" s="8"/>
      <c r="AWO17" s="18"/>
      <c r="AWP17" s="19">
        <f t="shared" si="204"/>
        <v>0</v>
      </c>
      <c r="AWR17" s="8"/>
      <c r="AWS17" s="2"/>
      <c r="AWT17" s="17"/>
      <c r="AWU17" s="8"/>
      <c r="AWV17" s="18"/>
      <c r="AWW17" s="19">
        <f t="shared" si="174"/>
        <v>0</v>
      </c>
      <c r="AWY17" s="8"/>
      <c r="AWZ17" s="2"/>
      <c r="AXA17" s="17"/>
      <c r="AXB17" s="8"/>
      <c r="AXC17" s="18"/>
      <c r="AXD17" s="19">
        <f t="shared" si="175"/>
        <v>0</v>
      </c>
      <c r="AXF17" s="577"/>
      <c r="AXG17" s="2"/>
      <c r="AXH17" s="17"/>
      <c r="AXI17" s="8"/>
      <c r="AXJ17" s="18"/>
      <c r="AXK17" s="19">
        <f t="shared" si="176"/>
        <v>0</v>
      </c>
      <c r="AXM17" s="577"/>
      <c r="AXN17" s="2"/>
      <c r="AXO17" s="17"/>
      <c r="AXP17" s="8"/>
      <c r="AXQ17" s="18"/>
      <c r="AXR17" s="19">
        <f t="shared" si="177"/>
        <v>0</v>
      </c>
      <c r="AXT17" s="549"/>
      <c r="AXU17" s="2"/>
      <c r="AXV17" s="17"/>
      <c r="AXW17" s="577"/>
      <c r="AXX17" s="18"/>
      <c r="AXY17" s="19">
        <f t="shared" si="195"/>
        <v>0</v>
      </c>
      <c r="AYA17" s="34"/>
      <c r="AYB17" s="2"/>
      <c r="AYC17" s="17"/>
      <c r="AYD17" s="8"/>
      <c r="AYE17" s="18"/>
      <c r="AYF17" s="19">
        <f t="shared" si="179"/>
        <v>0</v>
      </c>
      <c r="AYH17" s="575"/>
      <c r="AYI17" s="27"/>
      <c r="AYJ17" s="25"/>
      <c r="AYK17" s="670"/>
      <c r="AYL17" s="30"/>
      <c r="AYM17" s="45">
        <f t="shared" si="180"/>
        <v>0</v>
      </c>
      <c r="AYO17" s="8"/>
      <c r="AYP17" s="2"/>
      <c r="AYQ17" s="17"/>
      <c r="AYR17" s="8"/>
      <c r="AYS17" s="18"/>
      <c r="AYT17" s="19">
        <f t="shared" si="181"/>
        <v>0</v>
      </c>
      <c r="AYV17" s="8"/>
      <c r="AYW17" s="2"/>
      <c r="AYX17" s="17"/>
      <c r="AYY17" s="8"/>
      <c r="AYZ17" s="18"/>
      <c r="AZA17" s="19">
        <f t="shared" si="182"/>
        <v>0</v>
      </c>
      <c r="AZC17" s="2"/>
      <c r="AZD17" s="2"/>
      <c r="AZE17" s="17"/>
      <c r="AZF17" s="8"/>
      <c r="AZG17" s="18"/>
      <c r="AZH17" s="19">
        <f t="shared" si="183"/>
        <v>0</v>
      </c>
      <c r="AZJ17" s="2"/>
      <c r="AZK17" s="2"/>
      <c r="AZL17" s="17"/>
      <c r="AZM17" s="8"/>
      <c r="AZN17" s="18"/>
      <c r="AZO17" s="19">
        <f t="shared" si="184"/>
        <v>0</v>
      </c>
    </row>
    <row r="18" spans="1:1024 1026:1367">
      <c r="A18" s="8"/>
      <c r="C18" s="337"/>
      <c r="D18" s="8"/>
      <c r="E18" s="30"/>
      <c r="F18" s="45">
        <f t="shared" si="8"/>
        <v>0</v>
      </c>
      <c r="H18" s="575">
        <v>41313</v>
      </c>
      <c r="I18" s="830" t="s">
        <v>1057</v>
      </c>
      <c r="J18" s="25">
        <v>20950</v>
      </c>
      <c r="K18" s="575">
        <v>41313</v>
      </c>
      <c r="L18" s="30">
        <v>20950</v>
      </c>
      <c r="M18" s="45">
        <f t="shared" si="9"/>
        <v>0</v>
      </c>
      <c r="O18" s="143"/>
      <c r="P18" s="276"/>
      <c r="Q18" s="25"/>
      <c r="R18" s="143"/>
      <c r="S18" s="30"/>
      <c r="T18" s="45">
        <f t="shared" si="10"/>
        <v>10753.5</v>
      </c>
      <c r="V18" s="143"/>
      <c r="W18" s="276"/>
      <c r="X18" s="25"/>
      <c r="Y18" s="143"/>
      <c r="Z18" s="30"/>
      <c r="AA18" s="45">
        <f t="shared" si="11"/>
        <v>0</v>
      </c>
      <c r="AC18" s="143"/>
      <c r="AD18" s="276"/>
      <c r="AE18" s="25"/>
      <c r="AF18" s="143"/>
      <c r="AG18" s="30"/>
      <c r="AH18" s="45">
        <f t="shared" si="12"/>
        <v>0</v>
      </c>
      <c r="AJ18" s="143"/>
      <c r="AK18" s="27"/>
      <c r="AL18" s="25"/>
      <c r="AM18" s="143"/>
      <c r="AN18" s="30"/>
      <c r="AO18" s="45">
        <f t="shared" si="13"/>
        <v>0</v>
      </c>
      <c r="AQ18" s="34"/>
      <c r="AR18" s="2"/>
      <c r="AS18" s="17"/>
      <c r="AT18" s="8"/>
      <c r="AU18" s="18"/>
      <c r="AV18" s="45">
        <f t="shared" si="14"/>
        <v>0</v>
      </c>
      <c r="AX18" s="8"/>
      <c r="AY18" s="2"/>
      <c r="AZ18" s="17"/>
      <c r="BA18" s="8"/>
      <c r="BB18" s="18"/>
      <c r="BC18" s="45">
        <f t="shared" si="15"/>
        <v>0</v>
      </c>
      <c r="BE18" s="143"/>
      <c r="BF18" s="27"/>
      <c r="BG18" s="25"/>
      <c r="BH18" s="53"/>
      <c r="BI18" s="176"/>
      <c r="BJ18" s="45">
        <f t="shared" si="16"/>
        <v>0</v>
      </c>
      <c r="BL18" s="143"/>
      <c r="BM18" s="27"/>
      <c r="BN18" s="25"/>
      <c r="BO18" s="26"/>
      <c r="BP18" s="30"/>
      <c r="BQ18" s="19">
        <f t="shared" si="209"/>
        <v>0</v>
      </c>
      <c r="BS18" s="143"/>
      <c r="BT18" s="143"/>
      <c r="BU18" s="27"/>
      <c r="BV18" s="25"/>
      <c r="BW18" s="143"/>
      <c r="BX18" s="30"/>
      <c r="BY18" s="19">
        <f t="shared" si="18"/>
        <v>0</v>
      </c>
      <c r="CA18" s="575"/>
      <c r="CB18" s="78"/>
      <c r="CC18" s="346"/>
      <c r="CD18" s="143"/>
      <c r="CE18" s="30"/>
      <c r="CF18" s="45">
        <f t="shared" si="19"/>
        <v>0</v>
      </c>
      <c r="CH18" s="8"/>
      <c r="CI18" s="2"/>
      <c r="CJ18" s="17"/>
      <c r="CK18" s="489"/>
      <c r="CL18" s="30"/>
      <c r="CM18" s="45">
        <f t="shared" si="20"/>
        <v>0</v>
      </c>
      <c r="CO18" s="368"/>
      <c r="CP18" s="27"/>
      <c r="CQ18" s="30"/>
      <c r="CR18" s="490"/>
      <c r="CS18" s="44"/>
      <c r="CT18" s="45">
        <f t="shared" si="185"/>
        <v>0</v>
      </c>
      <c r="CV18" s="8"/>
      <c r="CW18" s="2"/>
      <c r="CX18" s="17"/>
      <c r="CY18" s="8"/>
      <c r="CZ18" s="18"/>
      <c r="DA18" s="19">
        <f t="shared" si="21"/>
        <v>0</v>
      </c>
      <c r="DC18" s="443"/>
      <c r="DD18" s="27"/>
      <c r="DE18" s="27"/>
      <c r="DF18" s="25"/>
      <c r="DG18" s="143"/>
      <c r="DH18" s="30"/>
      <c r="DI18" s="19">
        <f t="shared" si="210"/>
        <v>0</v>
      </c>
      <c r="DK18" s="577"/>
      <c r="DL18" s="2"/>
      <c r="DM18" s="17"/>
      <c r="DO18" s="18"/>
      <c r="DP18" s="19">
        <f t="shared" si="23"/>
        <v>0</v>
      </c>
      <c r="DR18" s="2"/>
      <c r="DS18" s="2"/>
      <c r="DT18" s="17"/>
      <c r="DU18" s="8"/>
      <c r="DV18" s="18"/>
      <c r="DW18" s="19">
        <f t="shared" si="24"/>
        <v>0</v>
      </c>
      <c r="DY18" s="2"/>
      <c r="DZ18" s="2"/>
      <c r="EA18" s="17"/>
      <c r="EB18" s="8"/>
      <c r="EC18" s="18"/>
      <c r="ED18" s="19">
        <f t="shared" si="25"/>
        <v>0</v>
      </c>
      <c r="EF18" s="8"/>
      <c r="EG18" s="2"/>
      <c r="EH18" s="17"/>
      <c r="EI18" s="8"/>
      <c r="EJ18" s="18"/>
      <c r="EK18" s="45">
        <f t="shared" si="26"/>
        <v>0</v>
      </c>
      <c r="EM18" s="366"/>
      <c r="EN18" s="2"/>
      <c r="EO18" s="17"/>
      <c r="EP18" s="504"/>
      <c r="EQ18" s="17"/>
      <c r="ER18" s="19">
        <f t="shared" si="27"/>
        <v>0</v>
      </c>
      <c r="ET18" s="568"/>
      <c r="EU18" s="27"/>
      <c r="EV18" s="94"/>
      <c r="EW18" s="54"/>
      <c r="EX18" s="58"/>
      <c r="EY18" s="19">
        <f t="shared" si="28"/>
        <v>0</v>
      </c>
      <c r="FA18" s="8"/>
      <c r="FB18" s="2"/>
      <c r="FC18" s="17"/>
      <c r="FD18" s="143"/>
      <c r="FE18" s="18"/>
      <c r="FF18" s="19">
        <f t="shared" si="29"/>
        <v>0</v>
      </c>
      <c r="FH18" s="8"/>
      <c r="FI18" s="2"/>
      <c r="FJ18" s="17"/>
      <c r="FK18" s="143"/>
      <c r="FL18" s="18"/>
      <c r="FM18" s="19">
        <f t="shared" si="30"/>
        <v>0</v>
      </c>
      <c r="FO18" s="549">
        <v>39710</v>
      </c>
      <c r="FP18" s="37" t="s">
        <v>574</v>
      </c>
      <c r="FQ18" s="30">
        <v>9145</v>
      </c>
      <c r="FR18" s="8">
        <v>39724</v>
      </c>
      <c r="FS18" s="18">
        <v>9145</v>
      </c>
      <c r="FT18" s="19">
        <f t="shared" si="31"/>
        <v>29768</v>
      </c>
      <c r="FV18" s="8"/>
      <c r="FW18" s="2"/>
      <c r="FX18" s="17"/>
      <c r="FY18" s="8"/>
      <c r="FZ18" s="18"/>
      <c r="GA18" s="19">
        <f t="shared" si="32"/>
        <v>0</v>
      </c>
      <c r="GC18" s="2"/>
      <c r="GD18" s="2"/>
      <c r="GE18" s="17"/>
      <c r="GF18" s="8"/>
      <c r="GG18" s="18"/>
      <c r="GH18" s="19">
        <f t="shared" si="33"/>
        <v>0</v>
      </c>
      <c r="GJ18" s="2"/>
      <c r="GK18" s="2"/>
      <c r="GL18" s="17"/>
      <c r="GM18" s="8"/>
      <c r="GN18" s="18"/>
      <c r="GO18" s="19">
        <f t="shared" si="34"/>
        <v>0</v>
      </c>
      <c r="GQ18" s="8"/>
      <c r="GR18" s="2"/>
      <c r="GS18" s="17"/>
      <c r="GT18" s="8"/>
      <c r="GU18" s="18"/>
      <c r="GV18" s="19">
        <f t="shared" si="35"/>
        <v>0</v>
      </c>
      <c r="GX18" s="2"/>
      <c r="GY18" s="2"/>
      <c r="GZ18" s="17"/>
      <c r="HA18" s="8"/>
      <c r="HB18" s="18"/>
      <c r="HC18" s="19">
        <f t="shared" si="36"/>
        <v>0</v>
      </c>
      <c r="HE18" s="8"/>
      <c r="HF18" s="2"/>
      <c r="HG18" s="17"/>
      <c r="HH18" s="8"/>
      <c r="HI18" s="18"/>
      <c r="HJ18" s="19">
        <f t="shared" ref="HJ18:HJ44" si="220">HJ17+HG18-HI18</f>
        <v>13433</v>
      </c>
      <c r="HL18" s="8"/>
      <c r="HM18" s="2"/>
      <c r="HN18" s="17"/>
      <c r="HO18" s="8"/>
      <c r="HP18" s="18"/>
      <c r="HQ18" s="19">
        <f t="shared" si="38"/>
        <v>0</v>
      </c>
      <c r="HS18" s="577"/>
      <c r="HT18" s="37"/>
      <c r="HU18" s="17"/>
      <c r="HV18" s="8"/>
      <c r="HW18" s="18"/>
      <c r="HX18" s="115">
        <f t="shared" si="39"/>
        <v>476</v>
      </c>
      <c r="HZ18" s="8"/>
      <c r="IA18" s="37"/>
      <c r="IB18" s="30"/>
      <c r="IC18" s="506"/>
      <c r="ID18" s="18"/>
      <c r="IE18" s="19">
        <f t="shared" si="40"/>
        <v>0</v>
      </c>
      <c r="IG18" s="8"/>
      <c r="IH18" s="2"/>
      <c r="II18" s="17"/>
      <c r="IJ18" s="8"/>
      <c r="IK18" s="18"/>
      <c r="IL18" s="19">
        <f t="shared" si="41"/>
        <v>0</v>
      </c>
      <c r="IN18" s="8"/>
      <c r="IO18" s="145"/>
      <c r="IP18" s="17"/>
      <c r="IQ18" s="8"/>
      <c r="IR18" s="18"/>
      <c r="IS18" s="19">
        <f t="shared" si="42"/>
        <v>0</v>
      </c>
      <c r="IU18" s="8"/>
      <c r="IV18" s="2"/>
      <c r="IW18" s="17"/>
      <c r="IX18" s="8"/>
      <c r="IY18" s="18"/>
      <c r="IZ18" s="19">
        <f t="shared" si="43"/>
        <v>0</v>
      </c>
      <c r="JB18" s="8"/>
      <c r="JC18" s="2"/>
      <c r="JD18" s="17"/>
      <c r="JE18" s="8"/>
      <c r="JF18" s="18"/>
      <c r="JG18" s="19">
        <f t="shared" si="198"/>
        <v>0</v>
      </c>
      <c r="JI18" s="2"/>
      <c r="JJ18" s="2"/>
      <c r="JK18" s="17"/>
      <c r="JL18" s="8"/>
      <c r="JM18" s="18"/>
      <c r="JN18" s="19">
        <f t="shared" si="44"/>
        <v>0</v>
      </c>
      <c r="JP18" s="143"/>
      <c r="JQ18" s="27"/>
      <c r="JR18" s="25"/>
      <c r="JS18" s="497"/>
      <c r="JT18" s="176"/>
      <c r="JU18" s="45">
        <f t="shared" si="45"/>
        <v>0</v>
      </c>
      <c r="JW18" s="807"/>
      <c r="JX18" s="793"/>
      <c r="JY18" s="794"/>
      <c r="JZ18" s="817"/>
      <c r="KA18" s="816"/>
      <c r="KB18" s="811">
        <f t="shared" si="46"/>
        <v>0</v>
      </c>
      <c r="KD18" s="807"/>
      <c r="KE18" s="793"/>
      <c r="KF18" s="794"/>
      <c r="KG18" s="817"/>
      <c r="KH18" s="816"/>
      <c r="KI18" s="811">
        <f t="shared" si="47"/>
        <v>0</v>
      </c>
      <c r="KK18" s="8"/>
      <c r="KL18" s="2"/>
      <c r="KM18" s="17"/>
      <c r="KN18" s="54"/>
      <c r="KO18" s="176"/>
      <c r="KP18" s="45">
        <f t="shared" si="48"/>
        <v>0</v>
      </c>
      <c r="KR18" s="143"/>
      <c r="KS18" s="27"/>
      <c r="KT18" s="25"/>
      <c r="KU18" s="143"/>
      <c r="KV18" s="30"/>
      <c r="KW18" s="45">
        <f t="shared" si="211"/>
        <v>0</v>
      </c>
      <c r="KY18" s="143"/>
      <c r="KZ18" s="72"/>
      <c r="LA18" s="25"/>
      <c r="LB18" s="143"/>
      <c r="LC18" s="30"/>
      <c r="LD18" s="45">
        <f t="shared" si="50"/>
        <v>0</v>
      </c>
      <c r="LF18" s="577"/>
      <c r="LG18" s="2"/>
      <c r="LH18" s="17"/>
      <c r="LI18" s="8"/>
      <c r="LJ18" s="18"/>
      <c r="LK18" s="45">
        <f t="shared" si="0"/>
        <v>0</v>
      </c>
      <c r="LM18" s="575"/>
      <c r="LN18" s="141"/>
      <c r="LO18" s="459"/>
      <c r="LP18" s="26"/>
      <c r="LQ18" s="352"/>
      <c r="LR18" s="45">
        <f t="shared" si="51"/>
        <v>0</v>
      </c>
      <c r="LT18" s="575"/>
      <c r="LU18" s="27"/>
      <c r="LV18" s="25"/>
      <c r="LW18" s="143"/>
      <c r="LX18" s="30"/>
      <c r="LY18" s="45">
        <f t="shared" si="52"/>
        <v>0</v>
      </c>
      <c r="MA18" s="575"/>
      <c r="MB18" s="27"/>
      <c r="MC18" s="350"/>
      <c r="MD18" s="8"/>
      <c r="ME18" s="30"/>
      <c r="MF18" s="45">
        <f t="shared" si="212"/>
        <v>0</v>
      </c>
      <c r="MH18" s="8"/>
      <c r="MI18" s="37"/>
      <c r="MJ18" s="30"/>
      <c r="MK18" s="8"/>
      <c r="ML18" s="30"/>
      <c r="MM18" s="45">
        <f t="shared" si="54"/>
        <v>0</v>
      </c>
      <c r="MO18" s="8"/>
      <c r="MP18" s="2"/>
      <c r="MQ18" s="25"/>
      <c r="MR18" s="288"/>
      <c r="MS18" s="25"/>
      <c r="MT18" s="45">
        <f t="shared" si="199"/>
        <v>20586.5</v>
      </c>
      <c r="MV18" s="8"/>
      <c r="MW18" s="2"/>
      <c r="MX18" s="25"/>
      <c r="MY18" s="288"/>
      <c r="MZ18" s="25"/>
      <c r="NA18" s="45">
        <f t="shared" si="55"/>
        <v>0</v>
      </c>
      <c r="NC18" s="8"/>
      <c r="ND18" s="2"/>
      <c r="NE18" s="337"/>
      <c r="NF18" s="8"/>
      <c r="NG18" s="30"/>
      <c r="NH18" s="45">
        <f t="shared" si="56"/>
        <v>0</v>
      </c>
      <c r="NJ18" s="575"/>
      <c r="NK18" s="315"/>
      <c r="NL18" s="346"/>
      <c r="NM18" s="670"/>
      <c r="NN18" s="30"/>
      <c r="NO18" s="45">
        <f t="shared" si="57"/>
        <v>0</v>
      </c>
      <c r="NQ18" s="2"/>
      <c r="NR18" s="2"/>
      <c r="NS18" s="17"/>
      <c r="NT18" s="8"/>
      <c r="NU18" s="18"/>
      <c r="NV18" s="19">
        <f t="shared" si="58"/>
        <v>0</v>
      </c>
      <c r="NX18" s="8"/>
      <c r="NY18" s="2"/>
      <c r="NZ18" s="17"/>
      <c r="OA18" s="8"/>
      <c r="OB18" s="18"/>
      <c r="OC18" s="19">
        <f t="shared" si="59"/>
        <v>0</v>
      </c>
      <c r="OE18" s="8"/>
      <c r="OF18" s="2"/>
      <c r="OG18" s="17"/>
      <c r="OH18" s="8"/>
      <c r="OI18" s="18"/>
      <c r="OJ18" s="19">
        <f t="shared" si="60"/>
        <v>0</v>
      </c>
      <c r="OL18" s="8"/>
      <c r="OM18" s="2"/>
      <c r="ON18" s="17"/>
      <c r="OO18" s="715"/>
      <c r="OP18" s="548"/>
      <c r="OQ18" s="19">
        <f t="shared" si="61"/>
        <v>0</v>
      </c>
      <c r="OS18" s="8"/>
      <c r="OT18" s="2"/>
      <c r="OU18" s="17"/>
      <c r="OV18" s="8"/>
      <c r="OW18" s="18"/>
      <c r="OX18" s="19">
        <f t="shared" si="62"/>
        <v>0</v>
      </c>
      <c r="OZ18" s="8"/>
      <c r="PA18" s="2"/>
      <c r="PB18" s="17"/>
      <c r="PC18" s="8"/>
      <c r="PD18" s="18"/>
      <c r="PE18" s="19">
        <f t="shared" si="63"/>
        <v>0</v>
      </c>
      <c r="PG18" s="8">
        <v>41325</v>
      </c>
      <c r="PH18" s="2" t="s">
        <v>1228</v>
      </c>
      <c r="PI18" s="17">
        <v>20580</v>
      </c>
      <c r="PJ18" s="8">
        <v>41327</v>
      </c>
      <c r="PK18" s="18">
        <v>20580</v>
      </c>
      <c r="PL18" s="19">
        <f t="shared" si="64"/>
        <v>0</v>
      </c>
      <c r="PN18" s="8"/>
      <c r="PO18" s="2"/>
      <c r="PP18" s="17"/>
      <c r="PQ18" s="8"/>
      <c r="PR18" s="18"/>
      <c r="PS18" s="19">
        <f t="shared" si="65"/>
        <v>0</v>
      </c>
      <c r="PU18" s="2"/>
      <c r="PV18" s="2"/>
      <c r="PW18" s="17"/>
      <c r="PX18" s="8"/>
      <c r="PY18" s="18"/>
      <c r="PZ18" s="19">
        <f t="shared" si="66"/>
        <v>0</v>
      </c>
      <c r="QB18" s="577"/>
      <c r="QC18" s="445"/>
      <c r="QD18" s="2"/>
      <c r="QE18" s="17"/>
      <c r="QF18" s="8"/>
      <c r="QG18" s="18"/>
      <c r="QH18" s="19">
        <f t="shared" si="67"/>
        <v>0</v>
      </c>
      <c r="QJ18" s="8"/>
      <c r="QK18" s="2"/>
      <c r="QL18" s="734"/>
      <c r="QM18" s="735">
        <v>40996</v>
      </c>
      <c r="QN18" s="614">
        <v>200</v>
      </c>
      <c r="QO18" s="736">
        <f t="shared" si="68"/>
        <v>2066</v>
      </c>
      <c r="QQ18" s="8"/>
      <c r="QR18" s="2"/>
      <c r="QS18" s="337"/>
      <c r="QT18" s="8"/>
      <c r="QU18" s="30"/>
      <c r="QV18" s="45">
        <f t="shared" si="69"/>
        <v>0</v>
      </c>
      <c r="QX18" s="143"/>
      <c r="QY18" s="78"/>
      <c r="QZ18" s="44"/>
      <c r="RA18" s="143"/>
      <c r="RB18" s="30"/>
      <c r="RC18" s="45">
        <f t="shared" si="70"/>
        <v>0</v>
      </c>
      <c r="RE18" s="143"/>
      <c r="RF18" s="78"/>
      <c r="RG18" s="44"/>
      <c r="RH18" s="143"/>
      <c r="RI18" s="30"/>
      <c r="RJ18" s="45">
        <f t="shared" si="200"/>
        <v>0</v>
      </c>
      <c r="RL18" s="143"/>
      <c r="RM18" s="315"/>
      <c r="RN18" s="44"/>
      <c r="RO18" s="116"/>
      <c r="RP18" s="30"/>
      <c r="RQ18" s="45">
        <f t="shared" si="72"/>
        <v>0</v>
      </c>
      <c r="RS18" s="8"/>
      <c r="RT18" s="2"/>
      <c r="RU18" s="17"/>
      <c r="RV18" s="8"/>
      <c r="RW18" s="18"/>
      <c r="RX18" s="19">
        <f t="shared" si="189"/>
        <v>23250</v>
      </c>
      <c r="RZ18" s="2"/>
      <c r="SA18" s="2"/>
      <c r="SB18" s="351"/>
      <c r="SC18" s="8"/>
      <c r="SD18" s="18"/>
      <c r="SE18" s="19">
        <f t="shared" si="190"/>
        <v>0</v>
      </c>
      <c r="SG18" s="577"/>
      <c r="SH18" s="2"/>
      <c r="SI18" s="351"/>
      <c r="SJ18" s="8"/>
      <c r="SK18" s="18"/>
      <c r="SL18" s="19">
        <f t="shared" si="73"/>
        <v>0</v>
      </c>
      <c r="SN18" s="8"/>
      <c r="SO18" s="2"/>
      <c r="SP18" s="351"/>
      <c r="SQ18" s="8"/>
      <c r="SR18" s="18"/>
      <c r="SS18" s="19">
        <f t="shared" si="191"/>
        <v>0</v>
      </c>
      <c r="SU18" s="576"/>
      <c r="SV18" s="27"/>
      <c r="SW18" s="25"/>
      <c r="SX18" s="53"/>
      <c r="SY18" s="30"/>
      <c r="SZ18" s="19">
        <f t="shared" si="75"/>
        <v>10127.5</v>
      </c>
      <c r="TB18" s="2030"/>
      <c r="TC18" s="2030"/>
      <c r="TD18" s="2030"/>
      <c r="TE18" s="2030"/>
      <c r="TF18" s="30"/>
      <c r="TG18" s="45">
        <f t="shared" si="76"/>
        <v>20668.5</v>
      </c>
      <c r="TI18" s="73"/>
      <c r="TJ18" s="335"/>
      <c r="TK18" s="338"/>
      <c r="TL18" s="585"/>
      <c r="TM18" s="58"/>
      <c r="TN18" s="45">
        <f t="shared" si="77"/>
        <v>0</v>
      </c>
      <c r="TP18" s="686"/>
      <c r="TQ18" s="586"/>
      <c r="TR18" s="587"/>
      <c r="TS18" s="585"/>
      <c r="TT18" s="30"/>
      <c r="TU18" s="45">
        <f t="shared" si="78"/>
        <v>0</v>
      </c>
      <c r="TW18" s="577"/>
      <c r="TX18" s="2"/>
      <c r="TY18" s="17"/>
      <c r="TZ18" s="8"/>
      <c r="UA18" s="18"/>
      <c r="UB18" s="19">
        <f t="shared" si="79"/>
        <v>0</v>
      </c>
      <c r="UD18" s="577"/>
      <c r="UE18" s="2"/>
      <c r="UF18" s="17"/>
      <c r="UG18" s="8"/>
      <c r="UH18" s="18"/>
      <c r="UI18" s="19">
        <f t="shared" si="80"/>
        <v>0</v>
      </c>
      <c r="UK18" s="577"/>
      <c r="UL18" s="2"/>
      <c r="UM18" s="17"/>
      <c r="UN18" s="8"/>
      <c r="UO18" s="18"/>
      <c r="UP18" s="19">
        <f t="shared" si="81"/>
        <v>0</v>
      </c>
      <c r="UR18" s="577"/>
      <c r="US18" s="2"/>
      <c r="UT18" s="17"/>
      <c r="UU18" s="8"/>
      <c r="UV18" s="18"/>
      <c r="UW18" s="19">
        <f t="shared" si="82"/>
        <v>12824</v>
      </c>
      <c r="UY18" s="655"/>
      <c r="UZ18" s="2"/>
      <c r="VA18" s="17"/>
      <c r="VB18" s="8"/>
      <c r="VC18" s="18"/>
      <c r="VD18" s="45">
        <f t="shared" si="83"/>
        <v>47775</v>
      </c>
      <c r="VF18" s="8"/>
      <c r="VG18" s="2"/>
      <c r="VH18" s="17"/>
      <c r="VI18" s="8"/>
      <c r="VJ18" s="18"/>
      <c r="VK18" s="19">
        <f t="shared" si="84"/>
        <v>0</v>
      </c>
      <c r="VM18" s="2"/>
      <c r="VN18" s="2"/>
      <c r="VO18" s="17"/>
      <c r="VP18" s="853"/>
      <c r="VQ18" s="18"/>
      <c r="VR18" s="19">
        <f t="shared" si="85"/>
        <v>0</v>
      </c>
      <c r="VT18" s="577"/>
      <c r="VU18" s="2"/>
      <c r="VV18" s="17"/>
      <c r="VW18" s="8"/>
      <c r="VX18" s="18"/>
      <c r="VY18" s="19">
        <f t="shared" si="196"/>
        <v>274.5</v>
      </c>
      <c r="WA18" s="8"/>
      <c r="WB18" s="2"/>
      <c r="WC18" s="17"/>
      <c r="WD18" s="8"/>
      <c r="WE18" s="18"/>
      <c r="WF18" s="19">
        <f t="shared" si="87"/>
        <v>0</v>
      </c>
      <c r="WH18" s="8"/>
      <c r="WI18" s="2"/>
      <c r="WJ18" s="17"/>
      <c r="WK18" s="8"/>
      <c r="WL18" s="18"/>
      <c r="WM18" s="19">
        <f t="shared" si="88"/>
        <v>0</v>
      </c>
      <c r="WO18" s="8"/>
      <c r="WP18" s="2"/>
      <c r="WQ18" s="17"/>
      <c r="WR18" s="8"/>
      <c r="WS18" s="18"/>
      <c r="WT18" s="19">
        <f t="shared" si="201"/>
        <v>0</v>
      </c>
      <c r="WV18" s="8"/>
      <c r="WW18" s="2"/>
      <c r="WX18" s="17"/>
      <c r="WY18" s="409"/>
      <c r="WZ18" s="18"/>
      <c r="XA18" s="19">
        <f t="shared" si="90"/>
        <v>0</v>
      </c>
      <c r="XC18" s="577"/>
      <c r="XD18" s="2"/>
      <c r="XE18" s="17"/>
      <c r="XF18" s="34"/>
      <c r="XG18" s="18"/>
      <c r="XH18" s="19">
        <f t="shared" si="91"/>
        <v>0</v>
      </c>
      <c r="XJ18" s="8"/>
      <c r="XK18" s="2"/>
      <c r="XL18" s="25"/>
      <c r="XM18" s="8"/>
      <c r="XN18" s="30"/>
      <c r="XO18" s="45">
        <f t="shared" si="92"/>
        <v>0</v>
      </c>
      <c r="XQ18" s="8"/>
      <c r="XR18" s="2"/>
      <c r="XS18" s="25"/>
      <c r="XT18" s="74"/>
      <c r="XU18" s="30"/>
      <c r="XV18" s="45">
        <f t="shared" si="93"/>
        <v>0</v>
      </c>
      <c r="XX18" s="8"/>
      <c r="XY18" s="2"/>
      <c r="XZ18" s="25"/>
      <c r="YA18" s="8"/>
      <c r="YB18" s="30"/>
      <c r="YC18" s="45">
        <f t="shared" si="94"/>
        <v>0</v>
      </c>
      <c r="YE18" s="8"/>
      <c r="YF18" s="2"/>
      <c r="YG18" s="25"/>
      <c r="YH18" s="8"/>
      <c r="YI18" s="30"/>
      <c r="YJ18" s="45">
        <f t="shared" si="95"/>
        <v>0</v>
      </c>
      <c r="YL18" s="8"/>
      <c r="YM18" s="2"/>
      <c r="YN18" s="25"/>
      <c r="YO18" s="8"/>
      <c r="YP18" s="30"/>
      <c r="YQ18" s="45">
        <f t="shared" si="96"/>
        <v>0</v>
      </c>
      <c r="YS18" s="8">
        <v>41317</v>
      </c>
      <c r="YT18" s="830" t="s">
        <v>1084</v>
      </c>
      <c r="YU18" s="17">
        <v>2767.5</v>
      </c>
      <c r="YV18" s="8">
        <v>41317</v>
      </c>
      <c r="YW18" s="18">
        <v>2767.5</v>
      </c>
      <c r="YX18" s="19">
        <f t="shared" ref="YX18:YX42" si="221">YX17+YU18-YW18</f>
        <v>0</v>
      </c>
      <c r="YZ18" s="8"/>
      <c r="ZA18" s="2"/>
      <c r="ZB18" s="17"/>
      <c r="ZC18" s="8"/>
      <c r="ZD18" s="18"/>
      <c r="ZE18" s="19">
        <f t="shared" si="213"/>
        <v>0</v>
      </c>
      <c r="ZG18" s="8"/>
      <c r="ZH18" s="145"/>
      <c r="ZI18" s="17"/>
      <c r="ZJ18" s="8"/>
      <c r="ZK18" s="18"/>
      <c r="ZL18" s="19">
        <f t="shared" si="99"/>
        <v>11212</v>
      </c>
      <c r="ZN18" s="8"/>
      <c r="ZO18" s="145"/>
      <c r="ZP18" s="17"/>
      <c r="ZQ18" s="8"/>
      <c r="ZR18" s="18"/>
      <c r="ZS18" s="19">
        <f t="shared" si="100"/>
        <v>0</v>
      </c>
      <c r="ZU18" s="8"/>
      <c r="ZV18" s="145"/>
      <c r="ZW18" s="17"/>
      <c r="ZX18" s="8"/>
      <c r="ZY18" s="18"/>
      <c r="ZZ18" s="19">
        <f t="shared" si="101"/>
        <v>0</v>
      </c>
      <c r="AAB18" s="2"/>
      <c r="AAC18" s="2"/>
      <c r="AAD18" s="17"/>
      <c r="AAE18" s="8"/>
      <c r="AAF18" s="18"/>
      <c r="AAG18" s="19">
        <f t="shared" si="102"/>
        <v>0</v>
      </c>
      <c r="AAI18" s="577"/>
      <c r="AAJ18" s="2"/>
      <c r="AAK18" s="17"/>
      <c r="AAL18" s="8"/>
      <c r="AAM18" s="18"/>
      <c r="AAN18" s="19">
        <f t="shared" si="103"/>
        <v>0</v>
      </c>
      <c r="AAP18" s="577">
        <v>41328</v>
      </c>
      <c r="AAQ18" s="2" t="s">
        <v>1324</v>
      </c>
      <c r="AAR18" s="17">
        <v>528</v>
      </c>
      <c r="AAS18" s="388">
        <v>41328</v>
      </c>
      <c r="AAT18" s="18">
        <v>528</v>
      </c>
      <c r="AAU18" s="45">
        <f t="shared" si="104"/>
        <v>0</v>
      </c>
      <c r="AAW18" s="8">
        <v>41333</v>
      </c>
      <c r="AAX18" s="2" t="s">
        <v>1374</v>
      </c>
      <c r="AAY18" s="17">
        <v>6660</v>
      </c>
      <c r="AAZ18" s="8">
        <v>41333</v>
      </c>
      <c r="ABA18" s="18">
        <v>6660</v>
      </c>
      <c r="ABB18" s="45">
        <f t="shared" si="105"/>
        <v>0</v>
      </c>
      <c r="ABD18" s="2"/>
      <c r="ABE18" s="2"/>
      <c r="ABF18" s="17"/>
      <c r="ABG18" s="74"/>
      <c r="ABH18" s="18"/>
      <c r="ABI18" s="19">
        <f t="shared" si="106"/>
        <v>0</v>
      </c>
      <c r="ABK18" s="8"/>
      <c r="ABL18" s="2"/>
      <c r="ABM18" s="17"/>
      <c r="ABN18" s="8"/>
      <c r="ABO18" s="18"/>
      <c r="ABP18" s="19">
        <f t="shared" si="107"/>
        <v>0</v>
      </c>
      <c r="ABR18" s="366">
        <v>41330</v>
      </c>
      <c r="ABS18" s="2" t="s">
        <v>1353</v>
      </c>
      <c r="ABT18" s="17">
        <v>1523</v>
      </c>
      <c r="ABU18" s="577">
        <v>41330</v>
      </c>
      <c r="ABV18" s="18">
        <v>1523</v>
      </c>
      <c r="ABW18" s="19">
        <f t="shared" si="214"/>
        <v>0</v>
      </c>
      <c r="ABY18" s="366">
        <v>41326</v>
      </c>
      <c r="ABZ18" s="2" t="s">
        <v>1243</v>
      </c>
      <c r="ACA18" s="17">
        <v>1848</v>
      </c>
      <c r="ACB18" s="366">
        <v>41326</v>
      </c>
      <c r="ACC18" s="18">
        <v>1848</v>
      </c>
      <c r="ACD18" s="19">
        <f t="shared" si="109"/>
        <v>0</v>
      </c>
      <c r="ACF18" s="74"/>
      <c r="ACG18" s="2"/>
      <c r="ACH18" s="17"/>
      <c r="ACI18" s="8"/>
      <c r="ACJ18" s="18"/>
      <c r="ACK18" s="19">
        <f t="shared" si="205"/>
        <v>0</v>
      </c>
      <c r="ACM18" s="577"/>
      <c r="ACN18" s="2"/>
      <c r="ACO18" s="17"/>
      <c r="ACP18" s="577"/>
      <c r="ACQ18" s="18"/>
      <c r="ACR18" s="19">
        <f t="shared" si="110"/>
        <v>0</v>
      </c>
      <c r="ACT18" s="577">
        <v>41325</v>
      </c>
      <c r="ACU18" s="2" t="s">
        <v>1232</v>
      </c>
      <c r="ACV18" s="17">
        <v>202</v>
      </c>
      <c r="ACW18" s="366">
        <v>41325</v>
      </c>
      <c r="ACX18" s="18">
        <v>202</v>
      </c>
      <c r="ACY18" s="19">
        <f t="shared" si="111"/>
        <v>0</v>
      </c>
      <c r="ADB18" s="2"/>
      <c r="ADC18" s="17"/>
      <c r="ADD18" s="8"/>
      <c r="ADE18" s="18"/>
      <c r="ADF18" s="45">
        <f t="shared" si="112"/>
        <v>0</v>
      </c>
      <c r="ADI18" s="2"/>
      <c r="ADJ18" s="17"/>
      <c r="ADK18" s="577"/>
      <c r="ADL18" s="18"/>
      <c r="ADM18" s="45">
        <f t="shared" si="113"/>
        <v>40815</v>
      </c>
      <c r="ADP18" s="39"/>
      <c r="ADQ18" s="347"/>
      <c r="ADR18" s="132"/>
      <c r="ADS18" s="347"/>
      <c r="ADT18" s="45">
        <f t="shared" si="114"/>
        <v>0</v>
      </c>
      <c r="ADV18" s="143"/>
      <c r="ADW18" s="315"/>
      <c r="ADX18" s="346"/>
      <c r="ADY18" s="143"/>
      <c r="ADZ18" s="395"/>
      <c r="AEA18" s="45">
        <f t="shared" si="192"/>
        <v>0</v>
      </c>
      <c r="AEC18" s="575"/>
      <c r="AED18" s="315"/>
      <c r="AEE18" s="347"/>
      <c r="AEF18" s="670"/>
      <c r="AEG18" s="347"/>
      <c r="AEH18" s="45">
        <f t="shared" si="115"/>
        <v>0</v>
      </c>
      <c r="AEJ18" s="8"/>
      <c r="AEK18" s="148"/>
      <c r="AEL18" s="17"/>
      <c r="AEM18" s="8"/>
      <c r="AEN18" s="18"/>
      <c r="AEO18" s="19">
        <f t="shared" si="116"/>
        <v>0</v>
      </c>
      <c r="AEQ18" s="2"/>
      <c r="AER18" s="2"/>
      <c r="AES18" s="17"/>
      <c r="AET18" s="8"/>
      <c r="AEU18" s="18"/>
      <c r="AEV18" s="19">
        <f t="shared" si="117"/>
        <v>6523</v>
      </c>
      <c r="AEX18" s="577"/>
      <c r="AEY18" s="2"/>
      <c r="AEZ18" s="17"/>
      <c r="AFA18" s="8"/>
      <c r="AFB18" s="18"/>
      <c r="AFC18" s="19">
        <f t="shared" si="118"/>
        <v>0</v>
      </c>
      <c r="AFE18" s="577"/>
      <c r="AFF18" s="2"/>
      <c r="AFG18" s="3"/>
      <c r="AFH18" s="8"/>
      <c r="AFI18" s="30"/>
      <c r="AFJ18" s="45">
        <f t="shared" si="217"/>
        <v>0</v>
      </c>
      <c r="AFL18" s="34"/>
      <c r="AFM18" s="2"/>
      <c r="AFN18" s="25"/>
      <c r="AFO18" s="143"/>
      <c r="AFP18" s="18"/>
      <c r="AFQ18" s="45">
        <f t="shared" si="120"/>
        <v>0</v>
      </c>
      <c r="AFS18" s="8"/>
      <c r="AFT18" s="2"/>
      <c r="AFU18" s="25"/>
      <c r="AFV18" s="8"/>
      <c r="AFW18" s="30"/>
      <c r="AFX18" s="45">
        <f t="shared" si="121"/>
        <v>0</v>
      </c>
      <c r="AFZ18" s="8"/>
      <c r="AGA18" s="37"/>
      <c r="AGB18" s="346"/>
      <c r="AGC18" s="8"/>
      <c r="AGD18" s="176"/>
      <c r="AGE18" s="45">
        <f t="shared" si="215"/>
        <v>0</v>
      </c>
      <c r="AGG18" s="8"/>
      <c r="AGH18" s="37"/>
      <c r="AGI18" s="346"/>
      <c r="AGJ18" s="8"/>
      <c r="AGK18" s="176"/>
      <c r="AGL18" s="45">
        <f t="shared" si="123"/>
        <v>0</v>
      </c>
      <c r="AGN18" s="8"/>
      <c r="AGO18" s="37"/>
      <c r="AGP18" s="346"/>
      <c r="AGQ18" s="8"/>
      <c r="AGR18" s="176"/>
      <c r="AGS18" s="45">
        <f t="shared" si="124"/>
        <v>0</v>
      </c>
      <c r="AGU18" s="2"/>
      <c r="AGV18" s="2"/>
      <c r="AGW18" s="17"/>
      <c r="AGX18" s="8"/>
      <c r="AGY18" s="18"/>
      <c r="AGZ18" s="19">
        <f t="shared" si="125"/>
        <v>37741</v>
      </c>
      <c r="AHB18" s="2"/>
      <c r="AHC18" s="2"/>
      <c r="AHD18" s="17"/>
      <c r="AHE18" s="8"/>
      <c r="AHF18" s="18"/>
      <c r="AHG18" s="19">
        <f t="shared" si="126"/>
        <v>0</v>
      </c>
      <c r="AHI18" s="2"/>
      <c r="AHJ18" s="2"/>
      <c r="AHK18" s="17"/>
      <c r="AHL18" s="8"/>
      <c r="AHM18" s="18"/>
      <c r="AHN18" s="19">
        <f t="shared" si="127"/>
        <v>0</v>
      </c>
      <c r="AHP18" s="575"/>
      <c r="AHQ18" s="27"/>
      <c r="AHR18" s="25"/>
      <c r="AHS18" s="143"/>
      <c r="AHT18" s="30"/>
      <c r="AHU18" s="19">
        <f t="shared" si="128"/>
        <v>0</v>
      </c>
      <c r="AHW18" s="368"/>
      <c r="AHX18" s="27"/>
      <c r="AHY18" s="25"/>
      <c r="AHZ18" s="119"/>
      <c r="AIA18" s="30"/>
      <c r="AIB18" s="19">
        <f t="shared" si="129"/>
        <v>0</v>
      </c>
      <c r="AID18" s="577"/>
      <c r="AIE18" s="2"/>
      <c r="AIF18" s="17"/>
      <c r="AIG18" s="8"/>
      <c r="AIH18" s="18"/>
      <c r="AII18" s="19">
        <f t="shared" si="218"/>
        <v>0</v>
      </c>
      <c r="AIK18" s="8"/>
      <c r="AIL18" s="2"/>
      <c r="AIM18" s="17"/>
      <c r="AIN18" s="8"/>
      <c r="AIO18" s="18"/>
      <c r="AIP18" s="19">
        <f t="shared" si="131"/>
        <v>0</v>
      </c>
      <c r="AIR18" s="53"/>
      <c r="AIS18" s="27"/>
      <c r="AIT18" s="25"/>
      <c r="AIU18" s="143"/>
      <c r="AIV18" s="30"/>
      <c r="AIW18" s="45">
        <f t="shared" si="132"/>
        <v>0</v>
      </c>
      <c r="AIY18" s="143"/>
      <c r="AIZ18" s="27"/>
      <c r="AJA18" s="25"/>
      <c r="AJB18" s="143"/>
      <c r="AJC18" s="30"/>
      <c r="AJD18" s="45">
        <f t="shared" si="133"/>
        <v>0</v>
      </c>
      <c r="AJF18" s="8"/>
      <c r="AJG18" s="2"/>
      <c r="AJH18" s="17"/>
      <c r="AJI18" s="8"/>
      <c r="AJJ18" s="18"/>
      <c r="AJK18" s="45">
        <f t="shared" si="134"/>
        <v>0</v>
      </c>
      <c r="AJM18" s="8"/>
      <c r="AJN18" s="2"/>
      <c r="AJO18" s="17"/>
      <c r="AJP18" s="8"/>
      <c r="AJQ18" s="18"/>
      <c r="AJR18" s="45">
        <f t="shared" si="135"/>
        <v>0</v>
      </c>
      <c r="AJT18" s="143"/>
      <c r="AJU18" s="27"/>
      <c r="AJV18" s="350"/>
      <c r="AJW18" s="143"/>
      <c r="AJX18" s="384"/>
      <c r="AJY18" s="45">
        <f t="shared" si="136"/>
        <v>0</v>
      </c>
      <c r="AKA18" s="143"/>
      <c r="AKB18" s="27"/>
      <c r="AKC18" s="25"/>
      <c r="AKD18" s="143"/>
      <c r="AKE18" s="30"/>
      <c r="AKF18" s="45">
        <f t="shared" si="206"/>
        <v>0</v>
      </c>
      <c r="AKH18" s="8"/>
      <c r="AKI18" s="2"/>
      <c r="AKJ18" s="17"/>
      <c r="AKK18" s="8"/>
      <c r="AKL18" s="18"/>
      <c r="AKM18" s="45">
        <f t="shared" si="137"/>
        <v>0</v>
      </c>
      <c r="AKO18" s="2"/>
      <c r="AKP18" s="2"/>
      <c r="AKQ18" s="17"/>
      <c r="AKR18" s="8"/>
      <c r="AKS18" s="18"/>
      <c r="AKT18" s="45">
        <f t="shared" si="138"/>
        <v>0</v>
      </c>
      <c r="AKV18" s="2"/>
      <c r="AKW18" s="2"/>
      <c r="AKX18" s="17"/>
      <c r="AKY18" s="8"/>
      <c r="AKZ18" s="18"/>
      <c r="ALA18" s="45">
        <f t="shared" si="139"/>
        <v>0</v>
      </c>
      <c r="ALC18" s="2"/>
      <c r="ALD18" s="2"/>
      <c r="ALE18" s="17"/>
      <c r="ALF18" s="8"/>
      <c r="ALG18" s="18"/>
      <c r="ALH18" s="45">
        <f t="shared" si="140"/>
        <v>0</v>
      </c>
      <c r="ALJ18" s="577"/>
      <c r="ALK18" s="2"/>
      <c r="ALL18" s="17"/>
      <c r="ALN18" s="18"/>
      <c r="ALO18" s="19">
        <f t="shared" si="141"/>
        <v>0</v>
      </c>
      <c r="ALQ18" s="8"/>
      <c r="ALR18" s="2"/>
      <c r="ALS18" s="17"/>
      <c r="ALT18" s="8"/>
      <c r="ALU18" s="18"/>
      <c r="ALV18" s="19">
        <f t="shared" si="142"/>
        <v>0</v>
      </c>
      <c r="ALX18" s="8"/>
      <c r="ALY18" s="37"/>
      <c r="ALZ18" s="30"/>
      <c r="AMA18" s="26"/>
      <c r="AMB18" s="30"/>
      <c r="AMC18" s="45">
        <f t="shared" si="3"/>
        <v>0</v>
      </c>
      <c r="AME18" s="577"/>
      <c r="AMF18" s="2"/>
      <c r="AMG18" s="17"/>
      <c r="AMH18" s="366"/>
      <c r="AMI18" s="18"/>
      <c r="AMJ18" s="19">
        <f t="shared" si="143"/>
        <v>0</v>
      </c>
      <c r="AML18" s="366"/>
      <c r="AMM18" s="2"/>
      <c r="AMN18" s="17"/>
      <c r="AMO18" s="577"/>
      <c r="AMP18" s="18"/>
      <c r="AMQ18" s="19">
        <f t="shared" si="144"/>
        <v>0</v>
      </c>
      <c r="AMS18" s="8"/>
      <c r="AMT18" s="2"/>
      <c r="AMU18" s="17"/>
      <c r="AMV18" s="8"/>
      <c r="AMW18" s="18"/>
      <c r="AMX18" s="19">
        <f t="shared" si="145"/>
        <v>0</v>
      </c>
      <c r="AMZ18" s="8"/>
      <c r="ANA18" s="2"/>
      <c r="ANB18" s="17"/>
      <c r="ANC18" s="8"/>
      <c r="AND18" s="18"/>
      <c r="ANE18" s="19">
        <f t="shared" si="146"/>
        <v>0</v>
      </c>
      <c r="ANG18" s="143"/>
      <c r="ANH18" s="27"/>
      <c r="ANI18" s="25"/>
      <c r="ANJ18" s="53"/>
      <c r="ANK18" s="30"/>
      <c r="ANL18" s="19">
        <f t="shared" si="147"/>
        <v>0</v>
      </c>
      <c r="ANN18" s="366"/>
      <c r="ANO18" s="2"/>
      <c r="ANP18" s="17"/>
      <c r="ANQ18" s="549"/>
      <c r="ANR18" s="18"/>
      <c r="ANS18" s="45">
        <f t="shared" si="148"/>
        <v>0</v>
      </c>
      <c r="ANU18" s="8"/>
      <c r="ANV18" s="2"/>
      <c r="ANW18" s="24"/>
      <c r="ANX18" s="388">
        <v>41035</v>
      </c>
      <c r="ANY18" s="18">
        <v>200</v>
      </c>
      <c r="ANZ18" s="45">
        <f t="shared" si="202"/>
        <v>5792</v>
      </c>
      <c r="AOB18" s="575"/>
      <c r="AOC18" s="27"/>
      <c r="AOD18" s="25"/>
      <c r="AOE18" s="143"/>
      <c r="AOF18" s="30"/>
      <c r="AOG18" s="19">
        <f t="shared" si="149"/>
        <v>0</v>
      </c>
      <c r="AOI18" s="366"/>
      <c r="AOJ18" s="2"/>
      <c r="AOK18" s="17"/>
      <c r="AOL18" s="8"/>
      <c r="AOM18" s="18"/>
      <c r="AON18" s="19">
        <f t="shared" si="150"/>
        <v>16524.5</v>
      </c>
      <c r="AOP18" s="366"/>
      <c r="AOQ18" s="2"/>
      <c r="AOR18" s="17"/>
      <c r="AOS18" s="8"/>
      <c r="AOT18" s="18"/>
      <c r="AOU18" s="19">
        <f t="shared" si="151"/>
        <v>0</v>
      </c>
      <c r="AOW18" s="2"/>
      <c r="AOX18" s="2"/>
      <c r="AOY18" s="17"/>
      <c r="AOZ18" s="8"/>
      <c r="APA18" s="18"/>
      <c r="APB18" s="19">
        <f t="shared" si="216"/>
        <v>0</v>
      </c>
      <c r="APD18" s="386"/>
      <c r="APE18" s="276"/>
      <c r="APF18" s="513"/>
      <c r="APG18" s="554"/>
      <c r="APH18" s="511"/>
      <c r="API18" s="45">
        <f t="shared" si="4"/>
        <v>2000</v>
      </c>
      <c r="APK18" s="8"/>
      <c r="APL18" s="2"/>
      <c r="APM18" s="17"/>
      <c r="APN18" s="74"/>
      <c r="APO18" s="86"/>
      <c r="APP18" s="45">
        <f t="shared" si="207"/>
        <v>7383.5</v>
      </c>
      <c r="APR18" s="8"/>
      <c r="APS18" s="2"/>
      <c r="APT18" s="17"/>
      <c r="APU18" s="74"/>
      <c r="APV18" s="86"/>
      <c r="APW18" s="45">
        <f t="shared" si="6"/>
        <v>0</v>
      </c>
      <c r="APY18" s="8"/>
      <c r="APZ18" s="2"/>
      <c r="AQA18" s="17"/>
      <c r="AQB18" s="74"/>
      <c r="AQC18" s="86"/>
      <c r="AQD18" s="45">
        <f t="shared" si="153"/>
        <v>4518.5</v>
      </c>
      <c r="AQF18" s="366">
        <v>41327</v>
      </c>
      <c r="AQG18" s="2" t="s">
        <v>1251</v>
      </c>
      <c r="AQH18" s="17">
        <v>20900.5</v>
      </c>
      <c r="AQI18" s="366">
        <v>41328</v>
      </c>
      <c r="AQJ18" s="848">
        <v>20900.5</v>
      </c>
      <c r="AQK18" s="19">
        <f t="shared" si="154"/>
        <v>0</v>
      </c>
      <c r="AQM18" s="8"/>
      <c r="AQN18" s="2"/>
      <c r="AQO18" s="17"/>
      <c r="AQP18" s="8"/>
      <c r="AQQ18" s="18"/>
      <c r="AQR18" s="19">
        <f t="shared" si="155"/>
        <v>0</v>
      </c>
      <c r="AQT18" s="577"/>
      <c r="AQU18" s="2"/>
      <c r="AQV18" s="17"/>
      <c r="AQW18" s="577"/>
      <c r="AQX18" s="18"/>
      <c r="AQY18" s="19">
        <f t="shared" si="156"/>
        <v>715</v>
      </c>
      <c r="ARA18" s="577"/>
      <c r="ARB18" s="2"/>
      <c r="ARC18" s="17"/>
      <c r="ARD18" s="367"/>
      <c r="ARE18" s="390"/>
      <c r="ARF18" s="19">
        <f t="shared" si="208"/>
        <v>0</v>
      </c>
      <c r="ARH18" s="577"/>
      <c r="ARI18" s="2"/>
      <c r="ARJ18" s="17"/>
      <c r="ARK18" s="8"/>
      <c r="ARL18" s="18"/>
      <c r="ARM18" s="19">
        <f t="shared" si="157"/>
        <v>0</v>
      </c>
      <c r="ARO18" s="577"/>
      <c r="ARP18" s="2"/>
      <c r="ARQ18" s="17"/>
      <c r="ARR18" s="8"/>
      <c r="ARS18" s="18"/>
      <c r="ART18" s="45">
        <f t="shared" si="158"/>
        <v>0</v>
      </c>
      <c r="ARV18" s="143"/>
      <c r="ARW18" s="27"/>
      <c r="ARX18" s="25"/>
      <c r="ARY18" s="143"/>
      <c r="ARZ18" s="30"/>
      <c r="ASA18" s="45">
        <f t="shared" si="159"/>
        <v>0</v>
      </c>
      <c r="ASC18" s="8"/>
      <c r="ASD18" s="2"/>
      <c r="ASE18" s="17"/>
      <c r="ASF18" s="8"/>
      <c r="ASG18" s="18"/>
      <c r="ASH18" s="45">
        <f t="shared" si="160"/>
        <v>0</v>
      </c>
      <c r="ASJ18" s="8"/>
      <c r="ASK18" s="2"/>
      <c r="ASL18" s="17"/>
      <c r="ASM18" s="8"/>
      <c r="ASN18" s="18"/>
      <c r="ASO18" s="19">
        <f t="shared" si="161"/>
        <v>0</v>
      </c>
      <c r="ASQ18" s="34"/>
      <c r="ASR18" s="2"/>
      <c r="ASS18" s="17"/>
      <c r="AST18" s="8"/>
      <c r="ASU18" s="18"/>
      <c r="ASV18" s="19">
        <f t="shared" si="162"/>
        <v>0</v>
      </c>
      <c r="ASX18" s="8"/>
      <c r="ASY18" s="2"/>
      <c r="ASZ18" s="17"/>
      <c r="ATA18" s="8"/>
      <c r="ATB18" s="18"/>
      <c r="ATC18" s="19">
        <f t="shared" si="163"/>
        <v>0</v>
      </c>
      <c r="ATE18" s="8"/>
      <c r="ATF18" s="2"/>
      <c r="ATG18" s="17"/>
      <c r="ATH18" s="8"/>
      <c r="ATI18" s="18"/>
      <c r="ATJ18" s="19">
        <f t="shared" si="164"/>
        <v>0</v>
      </c>
      <c r="ATL18" s="366"/>
      <c r="ATM18" s="2"/>
      <c r="ATN18" s="17"/>
      <c r="ATO18" s="8"/>
      <c r="ATP18" s="18"/>
      <c r="ATQ18" s="19">
        <f t="shared" si="165"/>
        <v>0</v>
      </c>
      <c r="ATS18" s="8"/>
      <c r="ATT18" s="38"/>
      <c r="ATU18" s="3"/>
      <c r="ATV18" s="8"/>
      <c r="ATW18" s="18"/>
      <c r="ATX18" s="45">
        <f t="shared" ref="ATX18:ATX60" si="222">ATX17+ATU18-ATW18</f>
        <v>0</v>
      </c>
      <c r="ATZ18" s="8"/>
      <c r="AUA18" s="39"/>
      <c r="AUB18" s="18"/>
      <c r="AUC18" s="8"/>
      <c r="AUD18" s="18"/>
      <c r="AUE18" s="45">
        <f t="shared" si="167"/>
        <v>0</v>
      </c>
      <c r="AUG18" s="8"/>
      <c r="AUH18" s="2"/>
      <c r="AUI18" s="17"/>
      <c r="AUJ18" s="8"/>
      <c r="AUK18" s="18"/>
      <c r="AUL18" s="45">
        <f t="shared" si="168"/>
        <v>0</v>
      </c>
      <c r="AUN18" s="575"/>
      <c r="AUO18" s="27"/>
      <c r="AUP18" s="25"/>
      <c r="AUQ18" s="143"/>
      <c r="AUR18" s="30"/>
      <c r="AUS18" s="45">
        <f t="shared" si="169"/>
        <v>2512.5</v>
      </c>
      <c r="AUU18" s="368"/>
      <c r="AUV18" s="315"/>
      <c r="AUW18" s="346"/>
      <c r="AUX18" s="143"/>
      <c r="AUY18" s="30"/>
      <c r="AUZ18" s="45">
        <f t="shared" si="170"/>
        <v>0</v>
      </c>
      <c r="AVB18" s="577"/>
      <c r="AVC18" s="2"/>
      <c r="AVD18" s="89"/>
      <c r="AVE18" s="8"/>
      <c r="AVF18" s="91"/>
      <c r="AVG18" s="19">
        <f t="shared" si="193"/>
        <v>0</v>
      </c>
      <c r="AVI18" s="2"/>
      <c r="AVJ18" s="2"/>
      <c r="AVK18" s="89"/>
      <c r="AVL18" s="8"/>
      <c r="AVM18" s="91"/>
      <c r="AVN18" s="19">
        <f t="shared" si="194"/>
        <v>0</v>
      </c>
      <c r="AVP18" s="2"/>
      <c r="AVQ18" s="2"/>
      <c r="AVR18" s="17"/>
      <c r="AVS18" s="8"/>
      <c r="AVT18" s="18"/>
      <c r="AVU18" s="19">
        <f t="shared" si="203"/>
        <v>0</v>
      </c>
      <c r="AVW18" s="143"/>
      <c r="AVX18" s="27"/>
      <c r="AVY18" s="25"/>
      <c r="AVZ18" s="143"/>
      <c r="AWA18" s="30"/>
      <c r="AWB18" s="19">
        <f t="shared" si="197"/>
        <v>0</v>
      </c>
      <c r="AWD18" s="8"/>
      <c r="AWE18" s="2"/>
      <c r="AWF18" s="17"/>
      <c r="AWG18" s="506"/>
      <c r="AWH18" s="18"/>
      <c r="AWI18" s="19">
        <f t="shared" si="219"/>
        <v>0</v>
      </c>
      <c r="AWK18" s="8"/>
      <c r="AWL18" s="2"/>
      <c r="AWM18" s="17"/>
      <c r="AWN18" s="8"/>
      <c r="AWO18" s="18"/>
      <c r="AWP18" s="19">
        <f t="shared" si="204"/>
        <v>0</v>
      </c>
      <c r="AWR18" s="8"/>
      <c r="AWS18" s="2"/>
      <c r="AWT18" s="17"/>
      <c r="AWU18" s="8"/>
      <c r="AWV18" s="18"/>
      <c r="AWW18" s="19">
        <f t="shared" si="174"/>
        <v>0</v>
      </c>
      <c r="AWY18" s="8"/>
      <c r="AWZ18" s="2"/>
      <c r="AXA18" s="17"/>
      <c r="AXB18" s="8"/>
      <c r="AXC18" s="18"/>
      <c r="AXD18" s="19">
        <f t="shared" si="175"/>
        <v>0</v>
      </c>
      <c r="AXF18" s="577"/>
      <c r="AXG18" s="2"/>
      <c r="AXH18" s="17"/>
      <c r="AXI18" s="8"/>
      <c r="AXJ18" s="18"/>
      <c r="AXK18" s="19">
        <f t="shared" si="176"/>
        <v>0</v>
      </c>
      <c r="AXM18" s="577"/>
      <c r="AXN18" s="2"/>
      <c r="AXO18" s="17"/>
      <c r="AXP18" s="8"/>
      <c r="AXQ18" s="18"/>
      <c r="AXR18" s="19">
        <f t="shared" si="177"/>
        <v>0</v>
      </c>
      <c r="AXT18" s="577"/>
      <c r="AXU18" s="2"/>
      <c r="AXV18" s="17"/>
      <c r="AXW18" s="577"/>
      <c r="AXX18" s="18"/>
      <c r="AXY18" s="19">
        <f t="shared" si="195"/>
        <v>0</v>
      </c>
      <c r="AYA18" s="8"/>
      <c r="AYB18" s="2"/>
      <c r="AYC18" s="17"/>
      <c r="AYD18" s="8"/>
      <c r="AYE18" s="18"/>
      <c r="AYF18" s="19">
        <f t="shared" si="179"/>
        <v>0</v>
      </c>
      <c r="AYH18" s="575"/>
      <c r="AYI18" s="27"/>
      <c r="AYJ18" s="25"/>
      <c r="AYK18" s="670"/>
      <c r="AYL18" s="58"/>
      <c r="AYM18" s="45">
        <f t="shared" si="180"/>
        <v>0</v>
      </c>
      <c r="AYO18" s="622"/>
      <c r="AYP18" s="2"/>
      <c r="AYQ18" s="17"/>
      <c r="AYR18" s="8"/>
      <c r="AYS18" s="18"/>
      <c r="AYT18" s="19">
        <f t="shared" si="181"/>
        <v>0</v>
      </c>
      <c r="AYV18" s="622"/>
      <c r="AYW18" s="2"/>
      <c r="AYX18" s="17"/>
      <c r="AYY18" s="8"/>
      <c r="AYZ18" s="18"/>
      <c r="AZA18" s="19">
        <f t="shared" si="182"/>
        <v>0</v>
      </c>
      <c r="AZC18" s="2"/>
      <c r="AZD18" s="2"/>
      <c r="AZE18" s="17"/>
      <c r="AZF18" s="8"/>
      <c r="AZG18" s="18"/>
      <c r="AZH18" s="19">
        <f t="shared" si="183"/>
        <v>0</v>
      </c>
      <c r="AZJ18" s="2"/>
      <c r="AZK18" s="2"/>
      <c r="AZL18" s="17"/>
      <c r="AZM18" s="8"/>
      <c r="AZN18" s="18"/>
      <c r="AZO18" s="19">
        <f t="shared" si="184"/>
        <v>0</v>
      </c>
    </row>
    <row r="19" spans="1:1024 1026:1367">
      <c r="A19" s="8"/>
      <c r="C19" s="337"/>
      <c r="D19" s="8"/>
      <c r="E19" s="30"/>
      <c r="F19" s="45">
        <f t="shared" si="8"/>
        <v>0</v>
      </c>
      <c r="H19" s="577">
        <v>41314</v>
      </c>
      <c r="I19" s="830" t="s">
        <v>1061</v>
      </c>
      <c r="J19" s="24">
        <v>24319</v>
      </c>
      <c r="K19" s="577">
        <v>41314</v>
      </c>
      <c r="L19" s="18">
        <v>24319</v>
      </c>
      <c r="M19" s="45">
        <f t="shared" si="9"/>
        <v>0</v>
      </c>
      <c r="O19" s="8"/>
      <c r="P19" s="2"/>
      <c r="Q19" s="24"/>
      <c r="R19" s="8"/>
      <c r="S19" s="18"/>
      <c r="T19" s="45">
        <f t="shared" si="10"/>
        <v>10753.5</v>
      </c>
      <c r="V19" s="8"/>
      <c r="W19" s="2"/>
      <c r="X19" s="24"/>
      <c r="Y19" s="8"/>
      <c r="Z19" s="18"/>
      <c r="AA19" s="45">
        <f t="shared" si="11"/>
        <v>0</v>
      </c>
      <c r="AC19" s="8"/>
      <c r="AD19" s="2"/>
      <c r="AE19" s="24"/>
      <c r="AF19" s="8"/>
      <c r="AG19" s="18"/>
      <c r="AH19" s="45">
        <f t="shared" si="12"/>
        <v>0</v>
      </c>
      <c r="AJ19" s="8"/>
      <c r="AK19" s="2"/>
      <c r="AL19" s="24"/>
      <c r="AM19" s="8"/>
      <c r="AN19" s="18"/>
      <c r="AO19" s="45">
        <f t="shared" si="13"/>
        <v>0</v>
      </c>
      <c r="AQ19" s="8"/>
      <c r="AR19" s="2"/>
      <c r="AS19" s="24"/>
      <c r="AT19" s="8"/>
      <c r="AU19" s="18"/>
      <c r="AV19" s="45">
        <f t="shared" si="14"/>
        <v>0</v>
      </c>
      <c r="AX19" s="8"/>
      <c r="AY19" s="2"/>
      <c r="AZ19" s="24"/>
      <c r="BA19" s="8"/>
      <c r="BB19" s="18"/>
      <c r="BC19" s="45">
        <f t="shared" si="15"/>
        <v>0</v>
      </c>
      <c r="BE19" s="26"/>
      <c r="BF19" s="27"/>
      <c r="BG19" s="25"/>
      <c r="BH19" s="26"/>
      <c r="BI19" s="30"/>
      <c r="BJ19" s="45">
        <f t="shared" si="16"/>
        <v>0</v>
      </c>
      <c r="BL19" s="26"/>
      <c r="BM19" s="27"/>
      <c r="BN19" s="25"/>
      <c r="BO19" s="54"/>
      <c r="BP19" s="30"/>
      <c r="BQ19" s="19">
        <f t="shared" si="209"/>
        <v>0</v>
      </c>
      <c r="BS19" s="143"/>
      <c r="BT19" s="143"/>
      <c r="BU19" s="27"/>
      <c r="BV19" s="25"/>
      <c r="BW19" s="54"/>
      <c r="BX19" s="30"/>
      <c r="BY19" s="19">
        <f t="shared" si="18"/>
        <v>0</v>
      </c>
      <c r="CA19" s="575"/>
      <c r="CB19" s="78"/>
      <c r="CC19" s="346"/>
      <c r="CD19" s="143"/>
      <c r="CE19" s="30"/>
      <c r="CF19" s="45">
        <f t="shared" si="19"/>
        <v>0</v>
      </c>
      <c r="CH19" s="8"/>
      <c r="CI19" s="2"/>
      <c r="CJ19" s="17"/>
      <c r="CK19" s="489"/>
      <c r="CL19" s="30"/>
      <c r="CM19" s="45">
        <f t="shared" si="20"/>
        <v>0</v>
      </c>
      <c r="CO19" s="368"/>
      <c r="CP19" s="37"/>
      <c r="CQ19" s="347"/>
      <c r="CR19" s="41"/>
      <c r="CS19" s="44"/>
      <c r="CT19" s="45">
        <f t="shared" si="185"/>
        <v>0</v>
      </c>
      <c r="CV19" s="8"/>
      <c r="CW19" s="2"/>
      <c r="CX19" s="17"/>
      <c r="CY19" s="8"/>
      <c r="CZ19" s="18"/>
      <c r="DA19" s="19">
        <f t="shared" si="21"/>
        <v>0</v>
      </c>
      <c r="DC19" s="397"/>
      <c r="DD19" s="69"/>
      <c r="DE19" s="74"/>
      <c r="DF19" s="17"/>
      <c r="DG19" s="8"/>
      <c r="DH19" s="18"/>
      <c r="DI19" s="19">
        <f t="shared" si="210"/>
        <v>0</v>
      </c>
      <c r="DK19" s="577"/>
      <c r="DL19" s="2"/>
      <c r="DM19" s="17"/>
      <c r="DO19" s="18"/>
      <c r="DP19" s="19">
        <f t="shared" si="23"/>
        <v>0</v>
      </c>
      <c r="DR19" s="2"/>
      <c r="DS19" s="2"/>
      <c r="DT19" s="17"/>
      <c r="DU19" s="8"/>
      <c r="DV19" s="18"/>
      <c r="DW19" s="19">
        <f t="shared" si="24"/>
        <v>0</v>
      </c>
      <c r="DY19" s="2"/>
      <c r="DZ19" s="2"/>
      <c r="EA19" s="17"/>
      <c r="EB19" s="8"/>
      <c r="EC19" s="18"/>
      <c r="ED19" s="19">
        <f t="shared" si="25"/>
        <v>0</v>
      </c>
      <c r="EF19" s="8"/>
      <c r="EG19" s="2"/>
      <c r="EH19" s="17"/>
      <c r="EI19" s="8"/>
      <c r="EJ19" s="18"/>
      <c r="EK19" s="45">
        <f t="shared" si="26"/>
        <v>0</v>
      </c>
      <c r="EM19" s="366"/>
      <c r="EN19" s="2"/>
      <c r="EO19" s="17"/>
      <c r="EP19" s="504"/>
      <c r="EQ19" s="17"/>
      <c r="ER19" s="19">
        <f t="shared" si="27"/>
        <v>0</v>
      </c>
      <c r="ET19" s="568"/>
      <c r="EU19" s="27"/>
      <c r="EV19" s="25"/>
      <c r="EW19" s="54"/>
      <c r="EX19" s="58"/>
      <c r="EY19" s="19">
        <f t="shared" si="28"/>
        <v>0</v>
      </c>
      <c r="FA19" s="2"/>
      <c r="FB19" s="2"/>
      <c r="FC19" s="17"/>
      <c r="FD19" s="8"/>
      <c r="FE19" s="18"/>
      <c r="FF19" s="19">
        <f t="shared" si="29"/>
        <v>0</v>
      </c>
      <c r="FH19" s="2"/>
      <c r="FI19" s="2"/>
      <c r="FJ19" s="17"/>
      <c r="FK19" s="8"/>
      <c r="FL19" s="18"/>
      <c r="FM19" s="19">
        <f t="shared" si="30"/>
        <v>0</v>
      </c>
      <c r="FO19" s="549">
        <v>39711</v>
      </c>
      <c r="FP19" s="37" t="s">
        <v>575</v>
      </c>
      <c r="FQ19" s="30">
        <v>25719</v>
      </c>
      <c r="FR19" s="70">
        <v>39728</v>
      </c>
      <c r="FS19" s="76">
        <v>25719</v>
      </c>
      <c r="FT19" s="19">
        <f t="shared" si="31"/>
        <v>29768</v>
      </c>
      <c r="FV19" s="8"/>
      <c r="FW19" s="2"/>
      <c r="FX19" s="17"/>
      <c r="FY19" s="8"/>
      <c r="FZ19" s="18"/>
      <c r="GA19" s="19">
        <f t="shared" si="32"/>
        <v>0</v>
      </c>
      <c r="GC19" s="2"/>
      <c r="GD19" s="2"/>
      <c r="GE19" s="17"/>
      <c r="GF19" s="8"/>
      <c r="GG19" s="18"/>
      <c r="GH19" s="19">
        <f t="shared" si="33"/>
        <v>0</v>
      </c>
      <c r="GJ19" s="2"/>
      <c r="GK19" s="2"/>
      <c r="GL19" s="17"/>
      <c r="GM19" s="8"/>
      <c r="GN19" s="18"/>
      <c r="GO19" s="19">
        <f t="shared" si="34"/>
        <v>0</v>
      </c>
      <c r="GQ19" s="8"/>
      <c r="GR19" s="2"/>
      <c r="GS19" s="17"/>
      <c r="GT19" s="8"/>
      <c r="GU19" s="18"/>
      <c r="GV19" s="19">
        <f t="shared" si="35"/>
        <v>0</v>
      </c>
      <c r="GX19" s="2"/>
      <c r="GY19" s="2"/>
      <c r="GZ19" s="17"/>
      <c r="HA19" s="8"/>
      <c r="HB19" s="18"/>
      <c r="HC19" s="19">
        <f t="shared" si="36"/>
        <v>0</v>
      </c>
      <c r="HE19" s="8"/>
      <c r="HF19" s="2"/>
      <c r="HG19" s="17"/>
      <c r="HH19" s="8"/>
      <c r="HI19" s="18"/>
      <c r="HJ19" s="19">
        <f t="shared" si="220"/>
        <v>13433</v>
      </c>
      <c r="HL19" s="8"/>
      <c r="HM19" s="2"/>
      <c r="HN19" s="17"/>
      <c r="HO19" s="8"/>
      <c r="HP19" s="18"/>
      <c r="HQ19" s="19">
        <f t="shared" si="38"/>
        <v>0</v>
      </c>
      <c r="HS19" s="577"/>
      <c r="HT19" s="37"/>
      <c r="HU19" s="17"/>
      <c r="HV19" s="8"/>
      <c r="HW19" s="18"/>
      <c r="HX19" s="115">
        <f t="shared" si="39"/>
        <v>476</v>
      </c>
      <c r="HZ19" s="8"/>
      <c r="IA19" s="37"/>
      <c r="IB19" s="30"/>
      <c r="IC19" s="557"/>
      <c r="ID19" s="76"/>
      <c r="IE19" s="19">
        <f t="shared" si="40"/>
        <v>0</v>
      </c>
      <c r="IG19" s="8"/>
      <c r="IH19" s="2"/>
      <c r="II19" s="17"/>
      <c r="IJ19" s="8"/>
      <c r="IK19" s="18"/>
      <c r="IL19" s="19">
        <f t="shared" si="41"/>
        <v>0</v>
      </c>
      <c r="IN19" s="8"/>
      <c r="IO19" s="145"/>
      <c r="IP19" s="17"/>
      <c r="IQ19" s="8"/>
      <c r="IR19" s="18"/>
      <c r="IS19" s="19">
        <f t="shared" si="42"/>
        <v>0</v>
      </c>
      <c r="IU19" s="2"/>
      <c r="IV19" s="2"/>
      <c r="IW19" s="17"/>
      <c r="IX19" s="8"/>
      <c r="IY19" s="18"/>
      <c r="IZ19" s="19">
        <f t="shared" si="43"/>
        <v>0</v>
      </c>
      <c r="JB19" s="34"/>
      <c r="JC19" s="2"/>
      <c r="JD19" s="17"/>
      <c r="JE19" s="34"/>
      <c r="JF19" s="18"/>
      <c r="JG19" s="19">
        <f t="shared" si="198"/>
        <v>0</v>
      </c>
      <c r="JI19" s="143"/>
      <c r="JJ19" s="266"/>
      <c r="JK19" s="25"/>
      <c r="JL19" s="26"/>
      <c r="JM19" s="30"/>
      <c r="JN19" s="45">
        <f t="shared" ref="JN19:JN43" si="223">JN18+JK19-JM19</f>
        <v>0</v>
      </c>
      <c r="JP19" s="143"/>
      <c r="JQ19" s="27"/>
      <c r="JR19" s="25"/>
      <c r="JS19" s="497"/>
      <c r="JT19" s="30"/>
      <c r="JU19" s="45">
        <f t="shared" si="45"/>
        <v>0</v>
      </c>
      <c r="JW19" s="807"/>
      <c r="JX19" s="793"/>
      <c r="JY19" s="794"/>
      <c r="JZ19" s="817"/>
      <c r="KA19" s="814"/>
      <c r="KB19" s="811">
        <f t="shared" si="46"/>
        <v>0</v>
      </c>
      <c r="KD19" s="807"/>
      <c r="KE19" s="793"/>
      <c r="KF19" s="794"/>
      <c r="KG19" s="817"/>
      <c r="KH19" s="814"/>
      <c r="KI19" s="811">
        <f t="shared" si="47"/>
        <v>0</v>
      </c>
      <c r="KK19" s="8"/>
      <c r="KL19" s="2"/>
      <c r="KM19" s="17"/>
      <c r="KN19" s="54"/>
      <c r="KO19" s="30"/>
      <c r="KP19" s="45">
        <f t="shared" si="48"/>
        <v>0</v>
      </c>
      <c r="KR19" s="143"/>
      <c r="KS19" s="27"/>
      <c r="KT19" s="25"/>
      <c r="KU19" s="143"/>
      <c r="KV19" s="30"/>
      <c r="KW19" s="45">
        <f t="shared" si="211"/>
        <v>0</v>
      </c>
      <c r="KY19" s="143"/>
      <c r="KZ19" s="141"/>
      <c r="LA19" s="25"/>
      <c r="LB19" s="143"/>
      <c r="LC19" s="30"/>
      <c r="LD19" s="45">
        <f t="shared" si="50"/>
        <v>0</v>
      </c>
      <c r="LG19" s="37"/>
      <c r="LH19" s="30"/>
      <c r="LI19" s="8"/>
      <c r="LJ19" s="30"/>
      <c r="LK19" s="45">
        <f t="shared" si="0"/>
        <v>0</v>
      </c>
      <c r="LM19" s="575"/>
      <c r="LN19" s="141"/>
      <c r="LO19" s="459"/>
      <c r="LP19" s="26"/>
      <c r="LQ19" s="30"/>
      <c r="LR19" s="19">
        <f t="shared" si="51"/>
        <v>0</v>
      </c>
      <c r="LT19" s="575"/>
      <c r="LU19" s="27"/>
      <c r="LV19" s="25"/>
      <c r="LW19" s="143"/>
      <c r="LX19" s="30"/>
      <c r="LY19" s="45">
        <f t="shared" si="52"/>
        <v>0</v>
      </c>
      <c r="MA19" s="575"/>
      <c r="MB19" s="27"/>
      <c r="MC19" s="350"/>
      <c r="MD19" s="26"/>
      <c r="ME19" s="30"/>
      <c r="MF19" s="45">
        <f t="shared" si="212"/>
        <v>0</v>
      </c>
      <c r="MH19" s="143"/>
      <c r="MI19" s="27"/>
      <c r="MJ19" s="25"/>
      <c r="MK19" s="143"/>
      <c r="ML19" s="30"/>
      <c r="MM19" s="45">
        <f t="shared" si="54"/>
        <v>0</v>
      </c>
      <c r="MO19" s="8"/>
      <c r="MP19" s="2"/>
      <c r="MQ19" s="25"/>
      <c r="MR19" s="288"/>
      <c r="MS19" s="25"/>
      <c r="MT19" s="45">
        <f t="shared" si="199"/>
        <v>20586.5</v>
      </c>
      <c r="MV19" s="8"/>
      <c r="MW19" s="2"/>
      <c r="MX19" s="25"/>
      <c r="MY19" s="288"/>
      <c r="MZ19" s="25"/>
      <c r="NA19" s="45">
        <f t="shared" si="55"/>
        <v>0</v>
      </c>
      <c r="NC19" s="8"/>
      <c r="ND19" s="2"/>
      <c r="NE19" s="337"/>
      <c r="NF19" s="53"/>
      <c r="NG19" s="30"/>
      <c r="NH19" s="45">
        <f>NH18+NE19-NG19</f>
        <v>0</v>
      </c>
      <c r="NJ19" s="575"/>
      <c r="NK19" s="315"/>
      <c r="NL19" s="346"/>
      <c r="NM19" s="575"/>
      <c r="NN19" s="30"/>
      <c r="NO19" s="45">
        <f t="shared" si="57"/>
        <v>0</v>
      </c>
      <c r="NQ19" s="2"/>
      <c r="NR19" s="2"/>
      <c r="NS19" s="17"/>
      <c r="NT19" s="8"/>
      <c r="NU19" s="18"/>
      <c r="NV19" s="19">
        <f t="shared" si="58"/>
        <v>0</v>
      </c>
      <c r="NX19" s="8"/>
      <c r="NY19" s="2"/>
      <c r="NZ19" s="17"/>
      <c r="OA19" s="8"/>
      <c r="OB19" s="18"/>
      <c r="OC19" s="19">
        <f t="shared" si="59"/>
        <v>0</v>
      </c>
      <c r="OE19" s="8"/>
      <c r="OF19" s="2"/>
      <c r="OG19" s="17"/>
      <c r="OH19" s="8"/>
      <c r="OI19" s="18"/>
      <c r="OJ19" s="19">
        <f t="shared" si="60"/>
        <v>0</v>
      </c>
      <c r="OL19" s="8"/>
      <c r="OM19" s="2"/>
      <c r="ON19" s="17"/>
      <c r="OO19" s="8"/>
      <c r="OP19" s="18"/>
      <c r="OQ19" s="19">
        <f t="shared" si="61"/>
        <v>0</v>
      </c>
      <c r="OS19" s="8"/>
      <c r="OT19" s="2"/>
      <c r="OU19" s="17"/>
      <c r="OV19" s="8"/>
      <c r="OW19" s="18"/>
      <c r="OX19" s="19">
        <f t="shared" si="62"/>
        <v>0</v>
      </c>
      <c r="OZ19" s="8"/>
      <c r="PA19" s="2"/>
      <c r="PB19" s="17"/>
      <c r="PC19" s="8"/>
      <c r="PD19" s="18"/>
      <c r="PE19" s="19">
        <f t="shared" si="63"/>
        <v>0</v>
      </c>
      <c r="PG19" s="8">
        <v>41328</v>
      </c>
      <c r="PH19" s="2" t="s">
        <v>1323</v>
      </c>
      <c r="PI19" s="17">
        <v>20046</v>
      </c>
      <c r="PJ19" s="8">
        <v>41328</v>
      </c>
      <c r="PK19" s="18">
        <v>20046</v>
      </c>
      <c r="PL19" s="19">
        <f t="shared" si="64"/>
        <v>0</v>
      </c>
      <c r="PN19" s="8"/>
      <c r="PO19" s="2"/>
      <c r="PP19" s="17"/>
      <c r="PQ19" s="8"/>
      <c r="PR19" s="18"/>
      <c r="PS19" s="19">
        <f t="shared" si="65"/>
        <v>0</v>
      </c>
      <c r="PU19" s="2"/>
      <c r="PV19" s="2"/>
      <c r="PW19" s="17"/>
      <c r="PX19" s="8"/>
      <c r="PY19" s="18"/>
      <c r="PZ19" s="19">
        <f t="shared" si="66"/>
        <v>0</v>
      </c>
      <c r="QB19" s="577"/>
      <c r="QC19" s="445"/>
      <c r="QD19" s="2"/>
      <c r="QE19" s="17"/>
      <c r="QF19" s="8"/>
      <c r="QG19" s="18"/>
      <c r="QH19" s="19">
        <f t="shared" si="67"/>
        <v>0</v>
      </c>
      <c r="QJ19" s="143"/>
      <c r="QK19" s="27"/>
      <c r="QL19" s="734"/>
      <c r="QM19" s="735">
        <v>40997</v>
      </c>
      <c r="QN19" s="614">
        <v>100</v>
      </c>
      <c r="QO19" s="736">
        <f t="shared" si="68"/>
        <v>1966</v>
      </c>
      <c r="QQ19" s="467"/>
      <c r="QR19" s="78"/>
      <c r="QS19" s="347"/>
      <c r="QT19" s="8"/>
      <c r="QU19" s="30"/>
      <c r="QV19" s="45">
        <f t="shared" si="69"/>
        <v>0</v>
      </c>
      <c r="QX19" s="143"/>
      <c r="QY19" s="78"/>
      <c r="QZ19" s="44"/>
      <c r="RA19" s="143"/>
      <c r="RB19" s="30"/>
      <c r="RC19" s="45">
        <f t="shared" si="70"/>
        <v>0</v>
      </c>
      <c r="RE19" s="143"/>
      <c r="RF19" s="78"/>
      <c r="RG19" s="44"/>
      <c r="RH19" s="143"/>
      <c r="RI19" s="30"/>
      <c r="RJ19" s="45">
        <f t="shared" si="200"/>
        <v>0</v>
      </c>
      <c r="RL19" s="143"/>
      <c r="RM19" s="315"/>
      <c r="RN19" s="44"/>
      <c r="RO19" s="116"/>
      <c r="RP19" s="30"/>
      <c r="RQ19" s="45">
        <f t="shared" si="72"/>
        <v>0</v>
      </c>
      <c r="RS19" s="2"/>
      <c r="RT19" s="2"/>
      <c r="RU19" s="17"/>
      <c r="RV19" s="8"/>
      <c r="RW19" s="18"/>
      <c r="RX19" s="19">
        <f t="shared" si="189"/>
        <v>23250</v>
      </c>
      <c r="RZ19" s="2"/>
      <c r="SA19" s="2"/>
      <c r="SB19" s="351"/>
      <c r="SC19" s="8"/>
      <c r="SD19" s="18"/>
      <c r="SE19" s="19">
        <f t="shared" si="190"/>
        <v>0</v>
      </c>
      <c r="SG19" s="577"/>
      <c r="SH19" s="2"/>
      <c r="SI19" s="351"/>
      <c r="SJ19" s="8"/>
      <c r="SK19" s="18"/>
      <c r="SL19" s="19">
        <f t="shared" si="73"/>
        <v>0</v>
      </c>
      <c r="SN19" s="8"/>
      <c r="SO19" s="2"/>
      <c r="SP19" s="351"/>
      <c r="SQ19" s="8"/>
      <c r="SR19" s="18"/>
      <c r="SS19" s="19">
        <f t="shared" si="191"/>
        <v>0</v>
      </c>
      <c r="SU19" s="576"/>
      <c r="SV19" s="27"/>
      <c r="SW19" s="25"/>
      <c r="SX19" s="143"/>
      <c r="SY19" s="30"/>
      <c r="SZ19" s="19">
        <f t="shared" si="75"/>
        <v>10127.5</v>
      </c>
      <c r="TB19" s="40"/>
      <c r="TC19" s="40"/>
      <c r="TD19" s="40"/>
      <c r="TE19" s="40"/>
      <c r="TF19" s="40"/>
      <c r="TG19" s="45">
        <f t="shared" si="76"/>
        <v>20668.5</v>
      </c>
      <c r="TI19" s="48"/>
      <c r="TJ19" s="37"/>
      <c r="TK19" s="348"/>
      <c r="TL19" s="54"/>
      <c r="TM19" s="352"/>
      <c r="TN19" s="45">
        <f t="shared" si="77"/>
        <v>0</v>
      </c>
      <c r="TP19" s="670"/>
      <c r="TQ19" s="27"/>
      <c r="TR19" s="348"/>
      <c r="TS19" s="41"/>
      <c r="TT19" s="352"/>
      <c r="TU19" s="45">
        <f t="shared" si="78"/>
        <v>0</v>
      </c>
      <c r="TW19" s="577"/>
      <c r="TX19" s="2"/>
      <c r="TY19" s="17"/>
      <c r="TZ19" s="8"/>
      <c r="UA19" s="18"/>
      <c r="UB19" s="19">
        <f t="shared" si="79"/>
        <v>0</v>
      </c>
      <c r="UD19" s="577"/>
      <c r="UE19" s="2"/>
      <c r="UF19" s="17"/>
      <c r="UG19" s="8"/>
      <c r="UH19" s="18"/>
      <c r="UI19" s="19">
        <f t="shared" si="80"/>
        <v>0</v>
      </c>
      <c r="UK19" s="577"/>
      <c r="UL19" s="2"/>
      <c r="UM19" s="17"/>
      <c r="UN19" s="8"/>
      <c r="UO19" s="18"/>
      <c r="UP19" s="19">
        <f t="shared" si="81"/>
        <v>0</v>
      </c>
      <c r="UR19" s="577"/>
      <c r="US19" s="2"/>
      <c r="UT19" s="17"/>
      <c r="UU19" s="8"/>
      <c r="UV19" s="18"/>
      <c r="UW19" s="19">
        <f t="shared" si="82"/>
        <v>12824</v>
      </c>
      <c r="UY19" s="655"/>
      <c r="UZ19" s="2"/>
      <c r="VA19" s="17"/>
      <c r="VB19" s="8"/>
      <c r="VC19" s="18"/>
      <c r="VD19" s="19">
        <f t="shared" si="83"/>
        <v>47775</v>
      </c>
      <c r="VF19" s="8"/>
      <c r="VG19" s="2"/>
      <c r="VH19" s="17"/>
      <c r="VI19" s="8"/>
      <c r="VJ19" s="18"/>
      <c r="VK19" s="19">
        <f t="shared" si="84"/>
        <v>0</v>
      </c>
      <c r="VM19" s="2"/>
      <c r="VN19" s="2"/>
      <c r="VO19" s="17"/>
      <c r="VP19" s="853"/>
      <c r="VQ19" s="18"/>
      <c r="VR19" s="19">
        <f t="shared" si="85"/>
        <v>0</v>
      </c>
      <c r="VT19" s="577"/>
      <c r="VU19" s="2"/>
      <c r="VV19" s="17"/>
      <c r="VW19" s="8"/>
      <c r="VX19" s="18"/>
      <c r="VY19" s="19">
        <f t="shared" si="196"/>
        <v>274.5</v>
      </c>
      <c r="WA19" s="2"/>
      <c r="WB19" s="2"/>
      <c r="WC19" s="17"/>
      <c r="WD19" s="8"/>
      <c r="WE19" s="18"/>
      <c r="WF19" s="19">
        <f t="shared" si="87"/>
        <v>0</v>
      </c>
      <c r="WH19" s="8"/>
      <c r="WI19" s="2"/>
      <c r="WJ19" s="17"/>
      <c r="WK19" s="8"/>
      <c r="WL19" s="18"/>
      <c r="WM19" s="19">
        <f t="shared" si="88"/>
        <v>0</v>
      </c>
      <c r="WO19" s="8"/>
      <c r="WP19" s="2"/>
      <c r="WQ19" s="17"/>
      <c r="WR19" s="8"/>
      <c r="WS19" s="18"/>
      <c r="WT19" s="19">
        <f t="shared" si="201"/>
        <v>0</v>
      </c>
      <c r="WV19" s="8"/>
      <c r="WW19" s="2"/>
      <c r="WX19" s="17"/>
      <c r="WY19" s="8"/>
      <c r="WZ19" s="18"/>
      <c r="XA19" s="19">
        <f t="shared" si="90"/>
        <v>0</v>
      </c>
      <c r="XC19" s="577"/>
      <c r="XD19" s="2"/>
      <c r="XE19" s="17"/>
      <c r="XF19" s="8"/>
      <c r="XG19" s="18"/>
      <c r="XH19" s="19">
        <f t="shared" si="91"/>
        <v>0</v>
      </c>
      <c r="XJ19" s="8"/>
      <c r="XK19" s="2"/>
      <c r="XL19" s="25"/>
      <c r="XM19" s="34"/>
      <c r="XN19" s="18"/>
      <c r="XO19" s="45">
        <f t="shared" si="92"/>
        <v>0</v>
      </c>
      <c r="XQ19" s="8"/>
      <c r="XR19" s="2"/>
      <c r="XS19" s="25"/>
      <c r="XT19" s="8"/>
      <c r="XU19" s="30"/>
      <c r="XV19" s="45">
        <f t="shared" si="93"/>
        <v>0</v>
      </c>
      <c r="XX19" s="8"/>
      <c r="XY19" s="2"/>
      <c r="XZ19" s="25"/>
      <c r="YA19" s="8"/>
      <c r="YB19" s="30"/>
      <c r="YC19" s="45">
        <f t="shared" si="94"/>
        <v>0</v>
      </c>
      <c r="YE19" s="8"/>
      <c r="YF19" s="2"/>
      <c r="YG19" s="25"/>
      <c r="YH19" s="8"/>
      <c r="YI19" s="30"/>
      <c r="YJ19" s="45">
        <f t="shared" si="95"/>
        <v>0</v>
      </c>
      <c r="YL19" s="8"/>
      <c r="YM19" s="2"/>
      <c r="YN19" s="25"/>
      <c r="YO19" s="8"/>
      <c r="YP19" s="30"/>
      <c r="YQ19" s="45">
        <f t="shared" si="96"/>
        <v>0</v>
      </c>
      <c r="YS19" s="8">
        <v>41318</v>
      </c>
      <c r="YT19" s="830" t="s">
        <v>1112</v>
      </c>
      <c r="YU19" s="17">
        <v>2627</v>
      </c>
      <c r="YV19" s="8">
        <v>41318</v>
      </c>
      <c r="YW19" s="18">
        <v>2627</v>
      </c>
      <c r="YX19" s="19">
        <f t="shared" si="221"/>
        <v>0</v>
      </c>
      <c r="YZ19" s="8"/>
      <c r="ZA19" s="2"/>
      <c r="ZB19" s="17"/>
      <c r="ZC19" s="8"/>
      <c r="ZD19" s="18"/>
      <c r="ZE19" s="19">
        <f t="shared" si="213"/>
        <v>0</v>
      </c>
      <c r="ZG19" s="8"/>
      <c r="ZH19" s="145"/>
      <c r="ZI19" s="17"/>
      <c r="ZJ19" s="8"/>
      <c r="ZK19" s="18"/>
      <c r="ZL19" s="19">
        <f t="shared" si="99"/>
        <v>11212</v>
      </c>
      <c r="ZN19" s="8"/>
      <c r="ZO19" s="145"/>
      <c r="ZP19" s="17"/>
      <c r="ZQ19" s="8"/>
      <c r="ZR19" s="18"/>
      <c r="ZS19" s="19">
        <f t="shared" si="100"/>
        <v>0</v>
      </c>
      <c r="ZU19" s="8"/>
      <c r="ZV19" s="145"/>
      <c r="ZW19" s="17"/>
      <c r="ZX19" s="8"/>
      <c r="ZY19" s="18"/>
      <c r="ZZ19" s="19">
        <f t="shared" si="101"/>
        <v>0</v>
      </c>
      <c r="AAB19" s="2"/>
      <c r="AAC19" s="2"/>
      <c r="AAD19" s="17"/>
      <c r="AAE19" s="8"/>
      <c r="AAF19" s="18"/>
      <c r="AAG19" s="19">
        <f t="shared" si="102"/>
        <v>0</v>
      </c>
      <c r="AAI19" s="577"/>
      <c r="AAJ19" s="2"/>
      <c r="AAK19" s="17"/>
      <c r="AAL19" s="8"/>
      <c r="AAM19" s="18"/>
      <c r="AAN19" s="19">
        <f t="shared" si="103"/>
        <v>0</v>
      </c>
      <c r="AAP19" s="577">
        <v>41331</v>
      </c>
      <c r="AAQ19" s="2" t="s">
        <v>1358</v>
      </c>
      <c r="AAR19" s="17">
        <v>2469</v>
      </c>
      <c r="AAS19" s="366">
        <v>41331</v>
      </c>
      <c r="AAT19" s="18">
        <v>2469</v>
      </c>
      <c r="AAU19" s="19">
        <f t="shared" si="104"/>
        <v>0</v>
      </c>
      <c r="AAW19" s="8"/>
      <c r="AAX19" s="2"/>
      <c r="AAY19" s="17"/>
      <c r="AAZ19" s="8"/>
      <c r="ABA19" s="18"/>
      <c r="ABB19" s="19">
        <f t="shared" si="105"/>
        <v>0</v>
      </c>
      <c r="ABD19" s="2"/>
      <c r="ABE19" s="2"/>
      <c r="ABF19" s="17"/>
      <c r="ABG19" s="74"/>
      <c r="ABH19" s="18"/>
      <c r="ABI19" s="19">
        <f t="shared" si="106"/>
        <v>0</v>
      </c>
      <c r="ABK19" s="34"/>
      <c r="ABL19" s="2"/>
      <c r="ABM19" s="17"/>
      <c r="ABN19" s="8"/>
      <c r="ABO19" s="18"/>
      <c r="ABP19" s="19">
        <f t="shared" si="107"/>
        <v>0</v>
      </c>
      <c r="ABR19" s="366">
        <v>41330</v>
      </c>
      <c r="ABS19" s="2" t="s">
        <v>1356</v>
      </c>
      <c r="ABT19" s="17">
        <v>1633</v>
      </c>
      <c r="ABU19" s="577">
        <v>41330</v>
      </c>
      <c r="ABV19" s="18">
        <v>1633</v>
      </c>
      <c r="ABW19" s="19">
        <f t="shared" si="214"/>
        <v>0</v>
      </c>
      <c r="ABY19" s="366">
        <v>41328</v>
      </c>
      <c r="ABZ19" s="2" t="s">
        <v>1331</v>
      </c>
      <c r="ACA19" s="17">
        <v>2065</v>
      </c>
      <c r="ACB19" s="366">
        <v>41328</v>
      </c>
      <c r="ACC19" s="18">
        <v>2065</v>
      </c>
      <c r="ACD19" s="19">
        <f t="shared" si="109"/>
        <v>0</v>
      </c>
      <c r="ACF19" s="143"/>
      <c r="ACG19" s="27"/>
      <c r="ACH19" s="25"/>
      <c r="ACI19" s="8"/>
      <c r="ACJ19" s="18"/>
      <c r="ACK19" s="19">
        <f t="shared" si="205"/>
        <v>0</v>
      </c>
      <c r="ACM19" s="577"/>
      <c r="ACN19" s="2"/>
      <c r="ACO19" s="17"/>
      <c r="ACP19" s="577"/>
      <c r="ACQ19" s="18"/>
      <c r="ACR19" s="19">
        <f t="shared" si="110"/>
        <v>0</v>
      </c>
      <c r="ACT19" s="577">
        <v>41326</v>
      </c>
      <c r="ACU19" s="2" t="s">
        <v>1247</v>
      </c>
      <c r="ACV19" s="17">
        <v>1988</v>
      </c>
      <c r="ACW19" s="366">
        <v>41326</v>
      </c>
      <c r="ACX19" s="18">
        <v>1988</v>
      </c>
      <c r="ACY19" s="19">
        <f t="shared" si="111"/>
        <v>0</v>
      </c>
      <c r="ADA19" s="8"/>
      <c r="ADB19" s="2"/>
      <c r="ADC19" s="17"/>
      <c r="ADD19" s="8"/>
      <c r="ADE19" s="18"/>
      <c r="ADF19" s="45">
        <f t="shared" si="112"/>
        <v>0</v>
      </c>
      <c r="ADI19" s="2"/>
      <c r="ADJ19" s="17"/>
      <c r="ADK19" s="577"/>
      <c r="ADL19" s="18"/>
      <c r="ADM19" s="45">
        <f t="shared" si="113"/>
        <v>40815</v>
      </c>
      <c r="ADO19" s="575"/>
      <c r="ADP19" s="27"/>
      <c r="ADQ19" s="25"/>
      <c r="ADR19" s="8"/>
      <c r="ADS19" s="394"/>
      <c r="ADT19" s="45">
        <f t="shared" si="114"/>
        <v>0</v>
      </c>
      <c r="ADV19" s="143"/>
      <c r="ADW19" s="315"/>
      <c r="ADX19" s="347"/>
      <c r="ADY19" s="54"/>
      <c r="ADZ19" s="347"/>
      <c r="AEA19" s="45">
        <f t="shared" si="192"/>
        <v>0</v>
      </c>
      <c r="AEC19" s="575"/>
      <c r="AED19" s="315"/>
      <c r="AEE19" s="346"/>
      <c r="AEF19" s="575"/>
      <c r="AEG19" s="532"/>
      <c r="AEH19" s="45">
        <f t="shared" ref="AEH19:AEH40" si="224">AEH18+AEE19-AEG19</f>
        <v>0</v>
      </c>
      <c r="AEJ19" s="8"/>
      <c r="AEK19" s="148"/>
      <c r="AEL19" s="17"/>
      <c r="AEM19" s="8"/>
      <c r="AEN19" s="18"/>
      <c r="AEO19" s="19">
        <f t="shared" si="116"/>
        <v>0</v>
      </c>
      <c r="AEQ19" s="2"/>
      <c r="AER19" s="2"/>
      <c r="AES19" s="17"/>
      <c r="AET19" s="8"/>
      <c r="AEU19" s="18"/>
      <c r="AEV19" s="19">
        <f t="shared" si="117"/>
        <v>6523</v>
      </c>
      <c r="AEX19" s="577"/>
      <c r="AEY19" s="2"/>
      <c r="AEZ19" s="17"/>
      <c r="AFA19" s="8"/>
      <c r="AFB19" s="18"/>
      <c r="AFC19" s="19">
        <f t="shared" si="118"/>
        <v>0</v>
      </c>
      <c r="AFE19" s="577"/>
      <c r="AFF19" s="2"/>
      <c r="AFG19" s="3"/>
      <c r="AFH19" s="8"/>
      <c r="AFI19" s="30"/>
      <c r="AFJ19" s="45">
        <f t="shared" si="217"/>
        <v>0</v>
      </c>
      <c r="AFL19" s="34"/>
      <c r="AFM19" s="2"/>
      <c r="AFN19" s="25"/>
      <c r="AFO19" s="8"/>
      <c r="AFP19" s="18"/>
      <c r="AFQ19" s="45">
        <f t="shared" si="120"/>
        <v>0</v>
      </c>
      <c r="AFS19" s="8"/>
      <c r="AFT19" s="2"/>
      <c r="AFU19" s="25"/>
      <c r="AFV19" s="8"/>
      <c r="AFW19" s="30"/>
      <c r="AFX19" s="45">
        <f t="shared" si="121"/>
        <v>0</v>
      </c>
      <c r="AFZ19" s="8"/>
      <c r="AGA19" s="2"/>
      <c r="AGB19" s="337"/>
      <c r="AGC19" s="8"/>
      <c r="AGD19" s="30"/>
      <c r="AGE19" s="45">
        <f t="shared" si="215"/>
        <v>0</v>
      </c>
      <c r="AGG19" s="8"/>
      <c r="AGH19" s="2"/>
      <c r="AGI19" s="337"/>
      <c r="AGJ19" s="8"/>
      <c r="AGK19" s="30"/>
      <c r="AGL19" s="45">
        <f t="shared" si="123"/>
        <v>0</v>
      </c>
      <c r="AGN19" s="8"/>
      <c r="AGO19" s="2"/>
      <c r="AGP19" s="337"/>
      <c r="AGQ19" s="8"/>
      <c r="AGR19" s="30"/>
      <c r="AGS19" s="45">
        <f t="shared" si="124"/>
        <v>0</v>
      </c>
      <c r="AGU19" s="2"/>
      <c r="AGV19" s="2"/>
      <c r="AGW19" s="17"/>
      <c r="AGX19" s="8"/>
      <c r="AGY19" s="18"/>
      <c r="AGZ19" s="19">
        <f t="shared" si="125"/>
        <v>37741</v>
      </c>
      <c r="AHB19" s="2"/>
      <c r="AHC19" s="2"/>
      <c r="AHD19" s="17"/>
      <c r="AHE19" s="8"/>
      <c r="AHF19" s="18"/>
      <c r="AHG19" s="19">
        <f t="shared" si="126"/>
        <v>0</v>
      </c>
      <c r="AHI19" s="2"/>
      <c r="AHJ19" s="2"/>
      <c r="AHK19" s="17"/>
      <c r="AHL19" s="8"/>
      <c r="AHM19" s="18"/>
      <c r="AHN19" s="19">
        <f t="shared" si="127"/>
        <v>0</v>
      </c>
      <c r="AHP19" s="575"/>
      <c r="AHQ19" s="27"/>
      <c r="AHR19" s="25"/>
      <c r="AHS19" s="143"/>
      <c r="AHT19" s="30"/>
      <c r="AHU19" s="19">
        <f t="shared" si="128"/>
        <v>0</v>
      </c>
      <c r="AIB19" s="19">
        <f t="shared" si="129"/>
        <v>0</v>
      </c>
      <c r="AID19" s="577"/>
      <c r="AIE19" s="2"/>
      <c r="AIF19" s="17"/>
      <c r="AIG19" s="8"/>
      <c r="AIH19" s="18"/>
      <c r="AII19" s="19">
        <f t="shared" si="218"/>
        <v>0</v>
      </c>
      <c r="AIK19" s="34"/>
      <c r="AIL19" s="2"/>
      <c r="AIM19" s="17"/>
      <c r="AIN19" s="8"/>
      <c r="AIO19" s="18"/>
      <c r="AIP19" s="19">
        <f t="shared" si="131"/>
        <v>0</v>
      </c>
      <c r="AIR19" s="143"/>
      <c r="AIS19" s="27"/>
      <c r="AIT19" s="25"/>
      <c r="AIU19" s="143"/>
      <c r="AIV19" s="30"/>
      <c r="AIW19" s="45">
        <f t="shared" si="132"/>
        <v>0</v>
      </c>
      <c r="AIY19" s="143"/>
      <c r="AIZ19" s="27"/>
      <c r="AJA19" s="25"/>
      <c r="AJB19" s="143"/>
      <c r="AJC19" s="30"/>
      <c r="AJD19" s="45">
        <f t="shared" si="133"/>
        <v>0</v>
      </c>
      <c r="AJF19" s="8"/>
      <c r="AJG19" s="2"/>
      <c r="AJH19" s="17"/>
      <c r="AJI19" s="8"/>
      <c r="AJJ19" s="18"/>
      <c r="AJK19" s="45">
        <f t="shared" si="134"/>
        <v>0</v>
      </c>
      <c r="AJM19" s="8"/>
      <c r="AJN19" s="2"/>
      <c r="AJO19" s="17"/>
      <c r="AJP19" s="8"/>
      <c r="AJQ19" s="18"/>
      <c r="AJR19" s="45">
        <f t="shared" si="135"/>
        <v>0</v>
      </c>
      <c r="AJT19" s="143"/>
      <c r="AJU19" s="27"/>
      <c r="AJV19" s="350"/>
      <c r="AJW19" s="124"/>
      <c r="AJX19" s="377"/>
      <c r="AJY19" s="45">
        <f t="shared" si="136"/>
        <v>0</v>
      </c>
      <c r="AKA19" s="143"/>
      <c r="AKB19" s="27"/>
      <c r="AKC19" s="25"/>
      <c r="AKD19" s="143"/>
      <c r="AKE19" s="30"/>
      <c r="AKF19" s="45">
        <f t="shared" si="206"/>
        <v>0</v>
      </c>
      <c r="AKH19" s="8"/>
      <c r="AKI19" s="2"/>
      <c r="AKJ19" s="17"/>
      <c r="AKK19" s="8"/>
      <c r="AKL19" s="18"/>
      <c r="AKM19" s="45">
        <f t="shared" si="137"/>
        <v>0</v>
      </c>
      <c r="AKO19" s="2"/>
      <c r="AKP19" s="2"/>
      <c r="AKQ19" s="17"/>
      <c r="AKR19" s="8"/>
      <c r="AKS19" s="18"/>
      <c r="AKT19" s="45">
        <f t="shared" si="138"/>
        <v>0</v>
      </c>
      <c r="AKV19" s="2"/>
      <c r="AKW19" s="2"/>
      <c r="AKX19" s="17"/>
      <c r="AKY19" s="8"/>
      <c r="AKZ19" s="18"/>
      <c r="ALA19" s="45">
        <f t="shared" si="139"/>
        <v>0</v>
      </c>
      <c r="ALC19" s="2"/>
      <c r="ALD19" s="2"/>
      <c r="ALE19" s="17"/>
      <c r="ALF19" s="8"/>
      <c r="ALG19" s="18"/>
      <c r="ALH19" s="45">
        <f t="shared" si="140"/>
        <v>0</v>
      </c>
      <c r="ALJ19" s="577"/>
      <c r="ALK19" s="2"/>
      <c r="ALL19" s="17"/>
      <c r="ALN19" s="18"/>
      <c r="ALO19" s="19">
        <f t="shared" si="141"/>
        <v>0</v>
      </c>
      <c r="ALQ19" s="8"/>
      <c r="ALR19" s="2"/>
      <c r="ALS19" s="17"/>
      <c r="ALT19" s="8"/>
      <c r="ALU19" s="18"/>
      <c r="ALV19" s="19">
        <f t="shared" si="142"/>
        <v>0</v>
      </c>
      <c r="ALX19" s="8"/>
      <c r="ALY19" s="37"/>
      <c r="ALZ19" s="30"/>
      <c r="AMA19" s="8"/>
      <c r="AMB19" s="30"/>
      <c r="AMC19" s="45">
        <f t="shared" ref="AMC19:AMC29" si="225">AMC18+ALZ19-AMB19</f>
        <v>0</v>
      </c>
      <c r="AME19" s="577"/>
      <c r="AMF19" s="2"/>
      <c r="AMG19" s="17"/>
      <c r="AMH19" s="366"/>
      <c r="AMI19" s="18"/>
      <c r="AMJ19" s="19">
        <f t="shared" si="143"/>
        <v>0</v>
      </c>
      <c r="AML19" s="366"/>
      <c r="AMM19" s="2"/>
      <c r="AMN19" s="17"/>
      <c r="AMO19" s="577"/>
      <c r="AMP19" s="18"/>
      <c r="AMQ19" s="19">
        <f t="shared" si="144"/>
        <v>0</v>
      </c>
      <c r="AMS19" s="8"/>
      <c r="AMT19" s="2"/>
      <c r="AMU19" s="17"/>
      <c r="AMV19" s="8"/>
      <c r="AMW19" s="18"/>
      <c r="AMX19" s="19">
        <f t="shared" si="145"/>
        <v>0</v>
      </c>
      <c r="AMZ19" s="8"/>
      <c r="ANA19" s="2"/>
      <c r="ANB19" s="17"/>
      <c r="ANC19" s="8"/>
      <c r="AND19" s="18"/>
      <c r="ANE19" s="19">
        <f t="shared" si="146"/>
        <v>0</v>
      </c>
      <c r="ANG19" s="143"/>
      <c r="ANH19" s="27"/>
      <c r="ANI19" s="25"/>
      <c r="ANJ19" s="143"/>
      <c r="ANK19" s="30"/>
      <c r="ANL19" s="19">
        <f t="shared" si="147"/>
        <v>0</v>
      </c>
      <c r="ANN19" s="366"/>
      <c r="ANO19" s="2"/>
      <c r="ANP19" s="17"/>
      <c r="ANQ19" s="577"/>
      <c r="ANR19" s="18"/>
      <c r="ANS19" s="45">
        <f t="shared" si="148"/>
        <v>0</v>
      </c>
      <c r="ANU19" s="8"/>
      <c r="ANV19" s="2"/>
      <c r="ANW19" s="17"/>
      <c r="ANX19" s="388">
        <v>41043</v>
      </c>
      <c r="ANY19" s="18">
        <v>200</v>
      </c>
      <c r="ANZ19" s="45">
        <f t="shared" si="202"/>
        <v>5592</v>
      </c>
      <c r="AOB19" s="575"/>
      <c r="AOC19" s="27"/>
      <c r="AOD19" s="25"/>
      <c r="AOE19" s="53"/>
      <c r="AOF19" s="30"/>
      <c r="AOG19" s="19">
        <f t="shared" si="149"/>
        <v>0</v>
      </c>
      <c r="AOI19" s="366"/>
      <c r="AOJ19" s="2"/>
      <c r="AOK19" s="17"/>
      <c r="AOL19" s="8"/>
      <c r="AOM19" s="18"/>
      <c r="AON19" s="19">
        <f t="shared" si="150"/>
        <v>16524.5</v>
      </c>
      <c r="AOP19" s="366"/>
      <c r="AOQ19" s="2"/>
      <c r="AOR19" s="17"/>
      <c r="AOS19" s="8"/>
      <c r="AOT19" s="18"/>
      <c r="AOU19" s="19">
        <f t="shared" si="151"/>
        <v>0</v>
      </c>
      <c r="AOW19" s="2"/>
      <c r="AOX19" s="2"/>
      <c r="AOY19" s="17"/>
      <c r="AOZ19" s="8"/>
      <c r="APA19" s="18"/>
      <c r="APB19" s="19">
        <f t="shared" si="216"/>
        <v>0</v>
      </c>
      <c r="APD19" s="397"/>
      <c r="APE19" s="37"/>
      <c r="APF19" s="337"/>
      <c r="APG19" s="8"/>
      <c r="APH19" s="30"/>
      <c r="API19" s="45">
        <f t="shared" si="4"/>
        <v>2000</v>
      </c>
      <c r="APK19" s="8"/>
      <c r="APL19" s="37"/>
      <c r="APM19" s="30"/>
      <c r="APN19" s="74"/>
      <c r="APO19" s="86"/>
      <c r="APP19" s="45">
        <f t="shared" si="207"/>
        <v>7383.5</v>
      </c>
      <c r="APR19" s="8"/>
      <c r="APS19" s="37"/>
      <c r="APT19" s="30"/>
      <c r="APU19" s="74"/>
      <c r="APV19" s="86"/>
      <c r="APW19" s="45">
        <f t="shared" si="6"/>
        <v>0</v>
      </c>
      <c r="APY19" s="8"/>
      <c r="APZ19" s="37"/>
      <c r="AQA19" s="30"/>
      <c r="AQB19" s="74"/>
      <c r="AQC19" s="86"/>
      <c r="AQD19" s="45">
        <f t="shared" si="153"/>
        <v>4518.5</v>
      </c>
      <c r="AQF19" s="366">
        <v>41331</v>
      </c>
      <c r="AQG19" s="37" t="s">
        <v>1362</v>
      </c>
      <c r="AQH19" s="30">
        <v>24636</v>
      </c>
      <c r="AQI19" s="386">
        <v>41331</v>
      </c>
      <c r="AQJ19" s="848">
        <v>24636</v>
      </c>
      <c r="AQK19" s="19">
        <f t="shared" si="154"/>
        <v>0</v>
      </c>
      <c r="AQM19" s="8"/>
      <c r="AQN19" s="37"/>
      <c r="AQO19" s="30"/>
      <c r="AQP19" s="8"/>
      <c r="AQQ19" s="18"/>
      <c r="AQR19" s="19">
        <f t="shared" si="155"/>
        <v>0</v>
      </c>
      <c r="AQT19" s="577"/>
      <c r="AQU19" s="37"/>
      <c r="AQV19" s="30"/>
      <c r="AQW19" s="577"/>
      <c r="AQX19" s="18"/>
      <c r="AQY19" s="19">
        <f t="shared" si="156"/>
        <v>715</v>
      </c>
      <c r="ARA19" s="577"/>
      <c r="ARB19" s="37"/>
      <c r="ARC19" s="30"/>
      <c r="ARD19" s="367"/>
      <c r="ARE19" s="86"/>
      <c r="ARF19" s="19">
        <f t="shared" si="208"/>
        <v>0</v>
      </c>
      <c r="ARH19" s="577"/>
      <c r="ARI19" s="37"/>
      <c r="ARJ19" s="30"/>
      <c r="ARK19" s="8"/>
      <c r="ARL19" s="18"/>
      <c r="ARM19" s="19">
        <f t="shared" si="157"/>
        <v>0</v>
      </c>
      <c r="ARO19" s="577"/>
      <c r="ARP19" s="2"/>
      <c r="ARQ19" s="25"/>
      <c r="ARR19" s="122"/>
      <c r="ARS19" s="18"/>
      <c r="ART19" s="45">
        <f t="shared" si="158"/>
        <v>0</v>
      </c>
      <c r="ARV19" s="143"/>
      <c r="ARW19" s="27"/>
      <c r="ARX19" s="25"/>
      <c r="ARY19" s="143"/>
      <c r="ARZ19" s="30"/>
      <c r="ASA19" s="45">
        <f t="shared" si="159"/>
        <v>0</v>
      </c>
      <c r="ASC19" s="8"/>
      <c r="ASD19" s="2"/>
      <c r="ASE19" s="25"/>
      <c r="ASF19" s="143"/>
      <c r="ASG19" s="18"/>
      <c r="ASH19" s="45">
        <f t="shared" si="160"/>
        <v>0</v>
      </c>
      <c r="ASJ19" s="8"/>
      <c r="ASK19" s="2"/>
      <c r="ASL19" s="17"/>
      <c r="ASM19" s="8"/>
      <c r="ASN19" s="18"/>
      <c r="ASO19" s="19">
        <f t="shared" si="161"/>
        <v>0</v>
      </c>
      <c r="ASQ19" s="8"/>
      <c r="ASR19" s="2"/>
      <c r="ASS19" s="17"/>
      <c r="AST19" s="8"/>
      <c r="ASU19" s="18"/>
      <c r="ASV19" s="19">
        <f t="shared" si="162"/>
        <v>0</v>
      </c>
      <c r="ASX19" s="8"/>
      <c r="ASY19" s="2"/>
      <c r="ASZ19" s="17"/>
      <c r="ATA19" s="8"/>
      <c r="ATB19" s="18"/>
      <c r="ATC19" s="19">
        <f t="shared" si="163"/>
        <v>0</v>
      </c>
      <c r="ATE19" s="8"/>
      <c r="ATF19" s="2"/>
      <c r="ATG19" s="17"/>
      <c r="ATH19" s="8"/>
      <c r="ATI19" s="18"/>
      <c r="ATJ19" s="19">
        <f t="shared" si="164"/>
        <v>0</v>
      </c>
      <c r="ATL19" s="366"/>
      <c r="ATM19" s="2"/>
      <c r="ATN19" s="25"/>
      <c r="ATO19" s="143"/>
      <c r="ATP19" s="18"/>
      <c r="ATQ19" s="19">
        <f t="shared" si="165"/>
        <v>0</v>
      </c>
      <c r="ATS19" s="8"/>
      <c r="ATT19" s="2"/>
      <c r="ATU19" s="3"/>
      <c r="ATV19" s="8"/>
      <c r="ATW19" s="18"/>
      <c r="ATX19" s="45">
        <f t="shared" si="222"/>
        <v>0</v>
      </c>
      <c r="ATZ19" s="8"/>
      <c r="AUA19" s="315"/>
      <c r="AUB19" s="30"/>
      <c r="AUC19" s="143"/>
      <c r="AUD19" s="85"/>
      <c r="AUE19" s="45">
        <f t="shared" si="167"/>
        <v>0</v>
      </c>
      <c r="AUG19" s="8"/>
      <c r="AUH19" s="37"/>
      <c r="AUI19" s="30"/>
      <c r="AUJ19" s="143"/>
      <c r="AUK19" s="85"/>
      <c r="AUL19" s="45">
        <f t="shared" si="168"/>
        <v>0</v>
      </c>
      <c r="AUN19" s="575"/>
      <c r="AUO19" s="37"/>
      <c r="AUP19" s="30"/>
      <c r="AUQ19" s="143"/>
      <c r="AUR19" s="30"/>
      <c r="AUS19" s="45">
        <f t="shared" si="169"/>
        <v>2512.5</v>
      </c>
      <c r="AUU19" s="368"/>
      <c r="AUV19" s="315"/>
      <c r="AUW19" s="347"/>
      <c r="AUX19" s="143"/>
      <c r="AUY19" s="30"/>
      <c r="AUZ19" s="45">
        <f t="shared" si="170"/>
        <v>0</v>
      </c>
      <c r="AVB19" s="577"/>
      <c r="AVC19" s="2"/>
      <c r="AVD19" s="89"/>
      <c r="AVE19" s="8"/>
      <c r="AVF19" s="91"/>
      <c r="AVG19" s="19">
        <f t="shared" si="193"/>
        <v>0</v>
      </c>
      <c r="AVI19" s="2"/>
      <c r="AVJ19" s="2"/>
      <c r="AVK19" s="89"/>
      <c r="AVL19" s="8"/>
      <c r="AVM19" s="91"/>
      <c r="AVN19" s="19">
        <f t="shared" si="194"/>
        <v>0</v>
      </c>
      <c r="AVP19" s="2"/>
      <c r="AVQ19" s="2"/>
      <c r="AVR19" s="17"/>
      <c r="AVS19" s="8"/>
      <c r="AVT19" s="18"/>
      <c r="AVU19" s="19">
        <f t="shared" si="203"/>
        <v>0</v>
      </c>
      <c r="AVW19" s="143"/>
      <c r="AVX19" s="27"/>
      <c r="AVY19" s="25"/>
      <c r="AVZ19" s="143"/>
      <c r="AWA19" s="30"/>
      <c r="AWB19" s="19">
        <f t="shared" si="197"/>
        <v>0</v>
      </c>
      <c r="AWD19" s="8"/>
      <c r="AWE19" s="2"/>
      <c r="AWF19" s="17"/>
      <c r="AWG19" s="506"/>
      <c r="AWH19" s="18"/>
      <c r="AWI19" s="19">
        <f t="shared" si="219"/>
        <v>0</v>
      </c>
      <c r="AWK19" s="8"/>
      <c r="AWL19" s="2"/>
      <c r="AWM19" s="17"/>
      <c r="AWN19" s="34"/>
      <c r="AWO19" s="18"/>
      <c r="AWP19" s="19">
        <f t="shared" si="204"/>
        <v>0</v>
      </c>
      <c r="AWR19" s="8"/>
      <c r="AWS19" s="2"/>
      <c r="AWT19" s="17"/>
      <c r="AWU19" s="34"/>
      <c r="AWV19" s="18"/>
      <c r="AWW19" s="19">
        <f t="shared" si="174"/>
        <v>0</v>
      </c>
      <c r="AWY19" s="8"/>
      <c r="AWZ19" s="2"/>
      <c r="AXA19" s="17"/>
      <c r="AXB19" s="34"/>
      <c r="AXC19" s="18"/>
      <c r="AXD19" s="19">
        <f t="shared" si="175"/>
        <v>0</v>
      </c>
      <c r="AXF19" s="577"/>
      <c r="AXG19" s="2"/>
      <c r="AXH19" s="17"/>
      <c r="AXI19" s="34"/>
      <c r="AXJ19" s="18"/>
      <c r="AXK19" s="19">
        <f t="shared" si="176"/>
        <v>0</v>
      </c>
      <c r="AXM19" s="577"/>
      <c r="AXN19" s="2"/>
      <c r="AXO19" s="17"/>
      <c r="AXP19" s="34"/>
      <c r="AXQ19" s="18"/>
      <c r="AXR19" s="19">
        <f t="shared" si="177"/>
        <v>0</v>
      </c>
      <c r="AXT19" s="577"/>
      <c r="AXU19" s="2"/>
      <c r="AXV19" s="17"/>
      <c r="AXW19" s="549"/>
      <c r="AXX19" s="18"/>
      <c r="AXY19" s="19">
        <f t="shared" si="195"/>
        <v>0</v>
      </c>
      <c r="AYA19" s="8"/>
      <c r="AYB19" s="2"/>
      <c r="AYC19" s="17"/>
      <c r="AYD19" s="34"/>
      <c r="AYE19" s="18"/>
      <c r="AYF19" s="19">
        <f t="shared" si="179"/>
        <v>0</v>
      </c>
      <c r="AYH19" s="575"/>
      <c r="AYI19" s="27"/>
      <c r="AYJ19" s="25"/>
      <c r="AYK19" s="670"/>
      <c r="AYL19" s="511"/>
      <c r="AYM19" s="45">
        <f t="shared" si="180"/>
        <v>0</v>
      </c>
      <c r="AYO19" s="622"/>
      <c r="AYP19" s="2"/>
      <c r="AYQ19" s="17"/>
      <c r="AYR19" s="8"/>
      <c r="AYS19" s="18"/>
      <c r="AYT19" s="19">
        <f t="shared" si="181"/>
        <v>0</v>
      </c>
      <c r="AYV19" s="622"/>
      <c r="AYW19" s="2"/>
      <c r="AYX19" s="17"/>
      <c r="AYY19" s="8"/>
      <c r="AYZ19" s="18"/>
      <c r="AZA19" s="19">
        <f t="shared" si="182"/>
        <v>0</v>
      </c>
      <c r="AZC19" s="2"/>
      <c r="AZD19" s="2"/>
      <c r="AZE19" s="17"/>
      <c r="AZF19" s="8"/>
      <c r="AZG19" s="18"/>
      <c r="AZH19" s="19">
        <f t="shared" si="183"/>
        <v>0</v>
      </c>
      <c r="AZJ19" s="2"/>
      <c r="AZK19" s="2"/>
      <c r="AZL19" s="17"/>
      <c r="AZM19" s="8"/>
      <c r="AZN19" s="18"/>
      <c r="AZO19" s="19">
        <f t="shared" si="184"/>
        <v>0</v>
      </c>
    </row>
    <row r="20" spans="1:1024 1026:1367">
      <c r="A20" s="8"/>
      <c r="C20" s="337"/>
      <c r="D20" s="8"/>
      <c r="E20" s="30"/>
      <c r="F20" s="45">
        <f t="shared" si="8"/>
        <v>0</v>
      </c>
      <c r="H20" s="577">
        <v>41316</v>
      </c>
      <c r="I20" s="830" t="s">
        <v>1072</v>
      </c>
      <c r="J20" s="17">
        <v>20141</v>
      </c>
      <c r="K20" s="577">
        <v>41316</v>
      </c>
      <c r="L20" s="18">
        <v>20141</v>
      </c>
      <c r="M20" s="45">
        <f t="shared" si="9"/>
        <v>0</v>
      </c>
      <c r="O20" s="8"/>
      <c r="P20" s="2"/>
      <c r="Q20" s="17"/>
      <c r="R20" s="8"/>
      <c r="S20" s="18"/>
      <c r="T20" s="45">
        <f t="shared" si="10"/>
        <v>10753.5</v>
      </c>
      <c r="V20" s="8"/>
      <c r="W20" s="2"/>
      <c r="X20" s="17"/>
      <c r="Y20" s="8"/>
      <c r="Z20" s="18"/>
      <c r="AA20" s="45">
        <f t="shared" si="11"/>
        <v>0</v>
      </c>
      <c r="AC20" s="8"/>
      <c r="AD20" s="2"/>
      <c r="AE20" s="17"/>
      <c r="AF20" s="8"/>
      <c r="AG20" s="18"/>
      <c r="AH20" s="45">
        <f t="shared" si="12"/>
        <v>0</v>
      </c>
      <c r="AJ20" s="8"/>
      <c r="AK20" s="2"/>
      <c r="AL20" s="17"/>
      <c r="AM20" s="8"/>
      <c r="AN20" s="18"/>
      <c r="AO20" s="45">
        <f t="shared" si="13"/>
        <v>0</v>
      </c>
      <c r="AQ20" s="8"/>
      <c r="AR20" s="2"/>
      <c r="AS20" s="17"/>
      <c r="AT20" s="8"/>
      <c r="AU20" s="18"/>
      <c r="AV20" s="45">
        <f t="shared" si="14"/>
        <v>0</v>
      </c>
      <c r="AX20" s="8"/>
      <c r="AY20" s="2"/>
      <c r="AZ20" s="17"/>
      <c r="BA20" s="8"/>
      <c r="BB20" s="18"/>
      <c r="BC20" s="45">
        <f t="shared" si="15"/>
        <v>0</v>
      </c>
      <c r="BE20" s="26"/>
      <c r="BF20" s="27"/>
      <c r="BG20" s="25"/>
      <c r="BH20" s="136"/>
      <c r="BI20" s="176"/>
      <c r="BJ20" s="45">
        <f t="shared" si="16"/>
        <v>0</v>
      </c>
      <c r="BL20" s="53"/>
      <c r="BM20" s="27"/>
      <c r="BN20" s="25"/>
      <c r="BO20" s="53"/>
      <c r="BP20" s="30"/>
      <c r="BQ20" s="19">
        <f t="shared" si="209"/>
        <v>0</v>
      </c>
      <c r="BS20" s="53"/>
      <c r="BT20" s="53"/>
      <c r="BU20" s="27"/>
      <c r="BV20" s="25"/>
      <c r="BW20" s="53"/>
      <c r="BX20" s="30"/>
      <c r="BY20" s="19">
        <f t="shared" si="18"/>
        <v>0</v>
      </c>
      <c r="CA20" s="575">
        <v>40787</v>
      </c>
      <c r="CB20" s="78" t="s">
        <v>730</v>
      </c>
      <c r="CC20" s="346">
        <v>328393</v>
      </c>
      <c r="CD20" s="143"/>
      <c r="CE20" s="30"/>
      <c r="CF20" s="45">
        <f t="shared" si="19"/>
        <v>328393</v>
      </c>
      <c r="CH20" s="8"/>
      <c r="CI20" s="2"/>
      <c r="CJ20" s="17"/>
      <c r="CK20" s="489"/>
      <c r="CL20" s="30"/>
      <c r="CM20" s="45">
        <f t="shared" si="20"/>
        <v>0</v>
      </c>
      <c r="CO20" s="368"/>
      <c r="CP20" s="37"/>
      <c r="CQ20" s="347"/>
      <c r="CR20" s="490"/>
      <c r="CS20" s="44"/>
      <c r="CT20" s="45">
        <f t="shared" si="185"/>
        <v>0</v>
      </c>
      <c r="CV20" s="8"/>
      <c r="CW20" s="2"/>
      <c r="CX20" s="17"/>
      <c r="CY20" s="8"/>
      <c r="CZ20" s="18"/>
      <c r="DA20" s="19">
        <f t="shared" si="21"/>
        <v>0</v>
      </c>
      <c r="DC20" s="397"/>
      <c r="DD20" s="2"/>
      <c r="DE20" s="2"/>
      <c r="DF20" s="17"/>
      <c r="DG20" s="8"/>
      <c r="DH20" s="18"/>
      <c r="DI20" s="45">
        <f t="shared" si="210"/>
        <v>0</v>
      </c>
      <c r="DK20" s="577"/>
      <c r="DL20" s="2"/>
      <c r="DM20" s="17"/>
      <c r="DO20" s="18"/>
      <c r="DP20" s="19">
        <f t="shared" si="23"/>
        <v>0</v>
      </c>
      <c r="DR20" s="2"/>
      <c r="DS20" s="2"/>
      <c r="DT20" s="17"/>
      <c r="DU20" s="8"/>
      <c r="DV20" s="18"/>
      <c r="DW20" s="19">
        <f t="shared" si="24"/>
        <v>0</v>
      </c>
      <c r="DY20" s="2"/>
      <c r="DZ20" s="2"/>
      <c r="EA20" s="17"/>
      <c r="EB20" s="8"/>
      <c r="EC20" s="18"/>
      <c r="ED20" s="19">
        <f t="shared" si="25"/>
        <v>0</v>
      </c>
      <c r="EF20" s="2"/>
      <c r="EG20" s="2"/>
      <c r="EH20" s="17"/>
      <c r="EI20" s="8"/>
      <c r="EJ20" s="18"/>
      <c r="EK20" s="19">
        <f t="shared" ref="EK20:EK44" si="226">EK19+EH20-EJ20</f>
        <v>0</v>
      </c>
      <c r="EM20" s="366"/>
      <c r="EN20" s="2"/>
      <c r="EO20" s="17"/>
      <c r="EP20" s="504"/>
      <c r="EQ20" s="17"/>
      <c r="ER20" s="19">
        <f t="shared" si="27"/>
        <v>0</v>
      </c>
      <c r="ET20" s="368"/>
      <c r="EU20" s="27"/>
      <c r="EV20" s="94"/>
      <c r="EW20" s="54"/>
      <c r="EX20" s="58"/>
      <c r="EY20" s="19">
        <f t="shared" si="28"/>
        <v>0</v>
      </c>
      <c r="FA20" s="8"/>
      <c r="FB20" s="2"/>
      <c r="FC20" s="17"/>
      <c r="FD20" s="8"/>
      <c r="FE20" s="18"/>
      <c r="FF20" s="19">
        <f t="shared" si="29"/>
        <v>0</v>
      </c>
      <c r="FH20" s="8"/>
      <c r="FI20" s="2"/>
      <c r="FJ20" s="17"/>
      <c r="FK20" s="8"/>
      <c r="FL20" s="18"/>
      <c r="FM20" s="19">
        <f t="shared" si="30"/>
        <v>0</v>
      </c>
      <c r="FO20" s="549">
        <v>39713</v>
      </c>
      <c r="FP20" s="37" t="s">
        <v>576</v>
      </c>
      <c r="FQ20" s="30">
        <v>42136.5</v>
      </c>
      <c r="FR20" s="8">
        <v>39732</v>
      </c>
      <c r="FS20" s="18">
        <v>42136.5</v>
      </c>
      <c r="FT20" s="19">
        <f t="shared" si="31"/>
        <v>29768</v>
      </c>
      <c r="FV20" s="34"/>
      <c r="FW20" s="2"/>
      <c r="FX20" s="17"/>
      <c r="FY20" s="8"/>
      <c r="FZ20" s="18"/>
      <c r="GA20" s="19">
        <f t="shared" si="32"/>
        <v>0</v>
      </c>
      <c r="GC20" s="2"/>
      <c r="GD20" s="2"/>
      <c r="GE20" s="17"/>
      <c r="GF20" s="8"/>
      <c r="GG20" s="18"/>
      <c r="GH20" s="19">
        <f t="shared" si="33"/>
        <v>0</v>
      </c>
      <c r="GJ20" s="2"/>
      <c r="GK20" s="2"/>
      <c r="GL20" s="17"/>
      <c r="GM20" s="8"/>
      <c r="GN20" s="18"/>
      <c r="GO20" s="19">
        <f t="shared" si="34"/>
        <v>0</v>
      </c>
      <c r="GQ20" s="8"/>
      <c r="GR20" s="2"/>
      <c r="GS20" s="17"/>
      <c r="GT20" s="8"/>
      <c r="GU20" s="18"/>
      <c r="GV20" s="19">
        <f t="shared" si="35"/>
        <v>0</v>
      </c>
      <c r="GX20" s="2"/>
      <c r="GY20" s="2"/>
      <c r="GZ20" s="17"/>
      <c r="HA20" s="8"/>
      <c r="HB20" s="18"/>
      <c r="HC20" s="19">
        <f t="shared" si="36"/>
        <v>0</v>
      </c>
      <c r="HE20" s="8"/>
      <c r="HF20" s="2"/>
      <c r="HG20" s="17"/>
      <c r="HH20" s="34"/>
      <c r="HI20" s="18"/>
      <c r="HJ20" s="19">
        <f t="shared" si="220"/>
        <v>13433</v>
      </c>
      <c r="HL20" s="8"/>
      <c r="HM20" s="2"/>
      <c r="HN20" s="17"/>
      <c r="HO20" s="8"/>
      <c r="HP20" s="18"/>
      <c r="HQ20" s="19">
        <f t="shared" si="38"/>
        <v>0</v>
      </c>
      <c r="HU20" s="17"/>
      <c r="HV20" s="8"/>
      <c r="HW20" s="18"/>
      <c r="HX20" s="115">
        <f t="shared" si="39"/>
        <v>476</v>
      </c>
      <c r="HZ20" s="8"/>
      <c r="IA20" s="37"/>
      <c r="IB20" s="30"/>
      <c r="IC20" s="8"/>
      <c r="ID20" s="18"/>
      <c r="IE20" s="19">
        <f t="shared" si="40"/>
        <v>0</v>
      </c>
      <c r="IG20" s="8"/>
      <c r="IH20" s="2"/>
      <c r="II20" s="17"/>
      <c r="IJ20" s="8"/>
      <c r="IK20" s="18"/>
      <c r="IL20" s="19">
        <f t="shared" si="41"/>
        <v>0</v>
      </c>
      <c r="IN20" s="8"/>
      <c r="IO20" s="145"/>
      <c r="IP20" s="17"/>
      <c r="IQ20" s="8"/>
      <c r="IR20" s="18"/>
      <c r="IS20" s="19">
        <f t="shared" si="42"/>
        <v>0</v>
      </c>
      <c r="IU20" s="8"/>
      <c r="IV20" s="2"/>
      <c r="IW20" s="17"/>
      <c r="IX20" s="8"/>
      <c r="IY20" s="18"/>
      <c r="IZ20" s="19">
        <f t="shared" si="43"/>
        <v>0</v>
      </c>
      <c r="JB20" s="8"/>
      <c r="JC20" s="2"/>
      <c r="JD20" s="17"/>
      <c r="JE20" s="8"/>
      <c r="JF20" s="18"/>
      <c r="JG20" s="19">
        <f t="shared" si="198"/>
        <v>0</v>
      </c>
      <c r="JI20" s="26"/>
      <c r="JJ20" s="266"/>
      <c r="JK20" s="25"/>
      <c r="JL20" s="143"/>
      <c r="JM20" s="30"/>
      <c r="JN20" s="45">
        <f t="shared" si="223"/>
        <v>0</v>
      </c>
      <c r="JP20" s="143"/>
      <c r="JQ20" s="27"/>
      <c r="JR20" s="25"/>
      <c r="JS20" s="497"/>
      <c r="JT20" s="30"/>
      <c r="JU20" s="45">
        <f t="shared" si="45"/>
        <v>0</v>
      </c>
      <c r="JW20" s="807"/>
      <c r="JX20" s="793"/>
      <c r="JY20" s="794"/>
      <c r="JZ20" s="817"/>
      <c r="KA20" s="814"/>
      <c r="KB20" s="811">
        <f t="shared" si="46"/>
        <v>0</v>
      </c>
      <c r="KD20" s="807"/>
      <c r="KE20" s="793"/>
      <c r="KF20" s="794"/>
      <c r="KG20" s="817"/>
      <c r="KH20" s="814"/>
      <c r="KI20" s="811">
        <f t="shared" si="47"/>
        <v>0</v>
      </c>
      <c r="KK20" s="143"/>
      <c r="KL20" s="27"/>
      <c r="KM20" s="25"/>
      <c r="KN20" s="143"/>
      <c r="KO20" s="30"/>
      <c r="KP20" s="45">
        <f t="shared" si="48"/>
        <v>0</v>
      </c>
      <c r="KR20" s="143"/>
      <c r="KS20" s="27"/>
      <c r="KT20" s="25"/>
      <c r="KU20" s="143"/>
      <c r="KV20" s="30"/>
      <c r="KW20" s="45">
        <f t="shared" si="211"/>
        <v>0</v>
      </c>
      <c r="KY20" s="143"/>
      <c r="KZ20" s="141"/>
      <c r="LA20" s="25"/>
      <c r="LB20" s="143"/>
      <c r="LC20" s="30"/>
      <c r="LD20" s="45">
        <f t="shared" si="50"/>
        <v>0</v>
      </c>
      <c r="LF20" s="577"/>
      <c r="LG20" s="37"/>
      <c r="LH20" s="30"/>
      <c r="LI20" s="8"/>
      <c r="LJ20" s="18"/>
      <c r="LK20" s="45">
        <f t="shared" si="0"/>
        <v>0</v>
      </c>
      <c r="LM20" s="575"/>
      <c r="LN20" s="27"/>
      <c r="LO20" s="30"/>
      <c r="LP20" s="26"/>
      <c r="LQ20" s="30"/>
      <c r="LR20" s="19">
        <f t="shared" si="51"/>
        <v>0</v>
      </c>
      <c r="LT20" s="575"/>
      <c r="LU20" s="27"/>
      <c r="LV20" s="30"/>
      <c r="LW20" s="143"/>
      <c r="LX20" s="30"/>
      <c r="LY20" s="45">
        <f t="shared" si="52"/>
        <v>0</v>
      </c>
      <c r="MA20" s="577"/>
      <c r="MB20" s="37"/>
      <c r="MC20" s="30"/>
      <c r="MD20" s="26"/>
      <c r="ME20" s="30"/>
      <c r="MF20" s="45">
        <f t="shared" si="212"/>
        <v>0</v>
      </c>
      <c r="MH20" s="8"/>
      <c r="MI20" s="37"/>
      <c r="MJ20" s="30"/>
      <c r="MK20" s="143"/>
      <c r="ML20" s="30"/>
      <c r="MM20" s="45">
        <f t="shared" si="54"/>
        <v>0</v>
      </c>
      <c r="MO20" s="8"/>
      <c r="MP20" s="2"/>
      <c r="MQ20" s="17"/>
      <c r="MR20" s="288"/>
      <c r="MS20" s="17"/>
      <c r="MT20" s="45">
        <f t="shared" si="199"/>
        <v>20586.5</v>
      </c>
      <c r="MV20" s="8"/>
      <c r="MW20" s="2"/>
      <c r="MX20" s="17"/>
      <c r="MY20" s="288"/>
      <c r="MZ20" s="17"/>
      <c r="NA20" s="45">
        <f t="shared" si="55"/>
        <v>0</v>
      </c>
      <c r="NC20" s="2"/>
      <c r="ND20" s="2"/>
      <c r="NE20" s="337"/>
      <c r="NF20" s="143"/>
      <c r="NG20" s="30"/>
      <c r="NH20" s="45">
        <f t="shared" ref="NH20:NH29" si="227">NH19+NE20-NG20</f>
        <v>0</v>
      </c>
      <c r="NJ20" s="576"/>
      <c r="NK20" s="315"/>
      <c r="NL20" s="30"/>
      <c r="NM20" s="575"/>
      <c r="NN20" s="30"/>
      <c r="NO20" s="45">
        <f t="shared" si="57"/>
        <v>0</v>
      </c>
      <c r="NQ20" s="2"/>
      <c r="NR20" s="2"/>
      <c r="NS20" s="17"/>
      <c r="NT20" s="8"/>
      <c r="NU20" s="18"/>
      <c r="NV20" s="19">
        <f t="shared" si="58"/>
        <v>0</v>
      </c>
      <c r="NX20" s="34"/>
      <c r="NY20" s="2"/>
      <c r="NZ20" s="17"/>
      <c r="OA20" s="8"/>
      <c r="OB20" s="18"/>
      <c r="OC20" s="19">
        <f t="shared" si="59"/>
        <v>0</v>
      </c>
      <c r="OE20" s="34"/>
      <c r="OF20" s="2"/>
      <c r="OG20" s="17"/>
      <c r="OH20" s="8"/>
      <c r="OI20" s="18"/>
      <c r="OJ20" s="19">
        <f t="shared" si="60"/>
        <v>0</v>
      </c>
      <c r="OL20" s="34"/>
      <c r="OM20" s="2"/>
      <c r="ON20" s="17"/>
      <c r="OO20" s="8"/>
      <c r="OP20" s="18"/>
      <c r="OQ20" s="19">
        <f t="shared" si="61"/>
        <v>0</v>
      </c>
      <c r="OS20" s="34"/>
      <c r="OT20" s="2"/>
      <c r="OU20" s="17"/>
      <c r="OV20" s="8"/>
      <c r="OW20" s="18"/>
      <c r="OX20" s="19">
        <f t="shared" si="62"/>
        <v>0</v>
      </c>
      <c r="OZ20" s="34"/>
      <c r="PA20" s="2"/>
      <c r="PB20" s="17"/>
      <c r="PC20" s="8"/>
      <c r="PD20" s="18"/>
      <c r="PE20" s="19">
        <f t="shared" si="63"/>
        <v>0</v>
      </c>
      <c r="PG20" s="34">
        <v>41330</v>
      </c>
      <c r="PH20" s="2" t="s">
        <v>1354</v>
      </c>
      <c r="PI20" s="17">
        <v>20010</v>
      </c>
      <c r="PJ20" s="8">
        <v>41333</v>
      </c>
      <c r="PK20" s="18">
        <v>20010</v>
      </c>
      <c r="PL20" s="19">
        <f t="shared" si="64"/>
        <v>0</v>
      </c>
      <c r="PN20" s="8"/>
      <c r="PO20" s="2"/>
      <c r="PP20" s="17"/>
      <c r="PQ20" s="8"/>
      <c r="PR20" s="18"/>
      <c r="PS20" s="19">
        <f t="shared" si="65"/>
        <v>0</v>
      </c>
      <c r="PU20" s="2"/>
      <c r="PV20" s="2"/>
      <c r="PW20" s="17"/>
      <c r="PX20" s="8"/>
      <c r="PY20" s="18"/>
      <c r="PZ20" s="19">
        <f t="shared" si="66"/>
        <v>0</v>
      </c>
      <c r="QB20" s="577"/>
      <c r="QC20" s="397"/>
      <c r="QD20" s="2"/>
      <c r="QE20" s="17"/>
      <c r="QF20" s="8"/>
      <c r="QG20" s="18"/>
      <c r="QH20" s="19">
        <f t="shared" si="67"/>
        <v>0</v>
      </c>
      <c r="QJ20" s="549"/>
      <c r="QK20" s="2"/>
      <c r="QL20" s="347"/>
      <c r="QM20" s="575">
        <v>40998</v>
      </c>
      <c r="QN20" s="30">
        <v>200</v>
      </c>
      <c r="QO20" s="45">
        <f t="shared" si="68"/>
        <v>1766</v>
      </c>
      <c r="QQ20" s="468"/>
      <c r="QR20" s="240"/>
      <c r="QT20" s="143"/>
      <c r="QU20" s="30"/>
      <c r="QV20" s="45">
        <f t="shared" si="69"/>
        <v>0</v>
      </c>
      <c r="QX20" s="143"/>
      <c r="QY20" s="27"/>
      <c r="QZ20" s="30"/>
      <c r="RA20" s="143"/>
      <c r="RB20" s="30"/>
      <c r="RC20" s="45">
        <f t="shared" si="70"/>
        <v>0</v>
      </c>
      <c r="RE20" s="143"/>
      <c r="RF20" s="27"/>
      <c r="RG20" s="30"/>
      <c r="RH20" s="143"/>
      <c r="RI20" s="30"/>
      <c r="RJ20" s="45">
        <f t="shared" si="200"/>
        <v>0</v>
      </c>
      <c r="RL20" s="143"/>
      <c r="RM20" s="315"/>
      <c r="RN20" s="30"/>
      <c r="RO20" s="116"/>
      <c r="RP20" s="30"/>
      <c r="RQ20" s="45">
        <f t="shared" si="72"/>
        <v>0</v>
      </c>
      <c r="RS20" s="2"/>
      <c r="RT20" s="2"/>
      <c r="RU20" s="17"/>
      <c r="RV20" s="8"/>
      <c r="RW20" s="18"/>
      <c r="RX20" s="19">
        <f t="shared" si="189"/>
        <v>23250</v>
      </c>
      <c r="RZ20" s="2"/>
      <c r="SA20" s="2"/>
      <c r="SB20" s="351"/>
      <c r="SC20" s="8"/>
      <c r="SD20" s="18"/>
      <c r="SE20" s="19">
        <f t="shared" si="190"/>
        <v>0</v>
      </c>
      <c r="SG20" s="577"/>
      <c r="SH20" s="2"/>
      <c r="SI20" s="17"/>
      <c r="SJ20" s="8"/>
      <c r="SK20" s="18"/>
      <c r="SL20" s="19">
        <f t="shared" si="73"/>
        <v>0</v>
      </c>
      <c r="SN20" s="8"/>
      <c r="SO20" s="2"/>
      <c r="SP20" s="17"/>
      <c r="SQ20" s="8"/>
      <c r="SR20" s="18"/>
      <c r="SS20" s="19">
        <f t="shared" si="191"/>
        <v>0</v>
      </c>
      <c r="SU20" s="576"/>
      <c r="SV20" s="27"/>
      <c r="SW20" s="25"/>
      <c r="SX20" s="143"/>
      <c r="SY20" s="30"/>
      <c r="SZ20" s="19">
        <f t="shared" si="75"/>
        <v>10127.5</v>
      </c>
      <c r="TB20" s="143"/>
      <c r="TC20" s="27"/>
      <c r="TD20" s="25"/>
      <c r="TE20" s="143"/>
      <c r="TF20" s="30"/>
      <c r="TG20" s="45">
        <f>TG19+TD20-TF20</f>
        <v>20668.5</v>
      </c>
      <c r="TI20" s="132"/>
      <c r="TJ20" s="27"/>
      <c r="TK20" s="459"/>
      <c r="TL20" s="54"/>
      <c r="TM20" s="58"/>
      <c r="TN20" s="45">
        <f>TN19+TK20-TM20</f>
        <v>0</v>
      </c>
      <c r="TP20" s="670"/>
      <c r="TQ20" s="27"/>
      <c r="TR20" s="348"/>
      <c r="TS20" s="143"/>
      <c r="TT20" s="30"/>
      <c r="TU20" s="45">
        <f>TU19+TR20-TT20</f>
        <v>0</v>
      </c>
      <c r="TW20" s="577"/>
      <c r="TX20" s="2"/>
      <c r="TY20" s="17"/>
      <c r="TZ20" s="8"/>
      <c r="UA20" s="18"/>
      <c r="UB20" s="19">
        <f t="shared" si="79"/>
        <v>0</v>
      </c>
      <c r="UD20" s="577"/>
      <c r="UE20" s="2"/>
      <c r="UF20" s="17"/>
      <c r="UG20" s="8"/>
      <c r="UH20" s="18"/>
      <c r="UI20" s="19">
        <f t="shared" si="80"/>
        <v>0</v>
      </c>
      <c r="UK20" s="577"/>
      <c r="UL20" s="2"/>
      <c r="UM20" s="17"/>
      <c r="UN20" s="8"/>
      <c r="UO20" s="18"/>
      <c r="UP20" s="19">
        <f t="shared" si="81"/>
        <v>0</v>
      </c>
      <c r="UR20" s="577"/>
      <c r="US20" s="2"/>
      <c r="UT20" s="17"/>
      <c r="UU20" s="8"/>
      <c r="UV20" s="18"/>
      <c r="UW20" s="19">
        <f t="shared" si="82"/>
        <v>12824</v>
      </c>
      <c r="UY20" s="655"/>
      <c r="UZ20" s="2"/>
      <c r="VA20" s="17"/>
      <c r="VB20" s="8"/>
      <c r="VC20" s="18"/>
      <c r="VD20" s="19">
        <f t="shared" si="83"/>
        <v>47775</v>
      </c>
      <c r="VF20" s="8"/>
      <c r="VG20" s="2"/>
      <c r="VH20" s="17"/>
      <c r="VI20" s="8"/>
      <c r="VJ20" s="18"/>
      <c r="VK20" s="19">
        <f t="shared" si="84"/>
        <v>0</v>
      </c>
      <c r="VM20" s="2"/>
      <c r="VN20" s="2"/>
      <c r="VO20" s="17"/>
      <c r="VP20" s="8"/>
      <c r="VQ20" s="18"/>
      <c r="VR20" s="19">
        <f t="shared" si="85"/>
        <v>0</v>
      </c>
      <c r="VT20" s="577"/>
      <c r="VU20" s="2"/>
      <c r="VV20" s="17"/>
      <c r="VW20" s="8"/>
      <c r="VX20" s="18"/>
      <c r="VY20" s="19">
        <f t="shared" si="196"/>
        <v>274.5</v>
      </c>
      <c r="WA20" s="2"/>
      <c r="WB20" s="2"/>
      <c r="WC20" s="17"/>
      <c r="WD20" s="8"/>
      <c r="WE20" s="18"/>
      <c r="WF20" s="19">
        <f t="shared" si="87"/>
        <v>0</v>
      </c>
      <c r="WH20" s="8"/>
      <c r="WI20" s="2"/>
      <c r="WJ20" s="17"/>
      <c r="WK20" s="8"/>
      <c r="WL20" s="18"/>
      <c r="WM20" s="19">
        <f t="shared" si="88"/>
        <v>0</v>
      </c>
      <c r="WO20" s="8"/>
      <c r="WP20" s="2"/>
      <c r="WQ20" s="17"/>
      <c r="WR20" s="8"/>
      <c r="WS20" s="18"/>
      <c r="WT20" s="19">
        <f t="shared" si="201"/>
        <v>0</v>
      </c>
      <c r="WV20" s="8"/>
      <c r="WW20" s="2"/>
      <c r="WX20" s="17"/>
      <c r="WY20" s="8"/>
      <c r="WZ20" s="18"/>
      <c r="XA20" s="19">
        <f t="shared" si="90"/>
        <v>0</v>
      </c>
      <c r="XC20" s="577"/>
      <c r="XD20" s="2"/>
      <c r="XE20" s="17"/>
      <c r="XF20" s="8"/>
      <c r="XG20" s="18"/>
      <c r="XH20" s="19">
        <f t="shared" si="91"/>
        <v>0</v>
      </c>
      <c r="XJ20" s="8"/>
      <c r="XK20" s="2"/>
      <c r="XL20" s="25"/>
      <c r="XM20" s="34"/>
      <c r="XN20" s="18"/>
      <c r="XO20" s="45">
        <f t="shared" si="92"/>
        <v>0</v>
      </c>
      <c r="XQ20" s="34"/>
      <c r="XR20" s="2"/>
      <c r="XS20" s="25"/>
      <c r="XT20" s="8"/>
      <c r="XU20" s="30"/>
      <c r="XV20" s="45">
        <f t="shared" si="93"/>
        <v>0</v>
      </c>
      <c r="XX20" s="8"/>
      <c r="XY20" s="2"/>
      <c r="XZ20" s="25"/>
      <c r="YA20" s="8"/>
      <c r="YB20" s="30"/>
      <c r="YC20" s="45">
        <f t="shared" si="94"/>
        <v>0</v>
      </c>
      <c r="YE20" s="8"/>
      <c r="YF20" s="2"/>
      <c r="YG20" s="25"/>
      <c r="YH20" s="8"/>
      <c r="YI20" s="30"/>
      <c r="YJ20" s="45">
        <f t="shared" si="95"/>
        <v>0</v>
      </c>
      <c r="YL20" s="8"/>
      <c r="YM20" s="2"/>
      <c r="YN20" s="25"/>
      <c r="YO20" s="8"/>
      <c r="YP20" s="30"/>
      <c r="YQ20" s="45">
        <f t="shared" si="96"/>
        <v>0</v>
      </c>
      <c r="YS20" s="8">
        <v>41319</v>
      </c>
      <c r="YT20" s="830" t="s">
        <v>1120</v>
      </c>
      <c r="YU20" s="17">
        <v>2851</v>
      </c>
      <c r="YV20" s="8">
        <v>41319</v>
      </c>
      <c r="YW20" s="18">
        <v>2851</v>
      </c>
      <c r="YX20" s="19">
        <f t="shared" si="221"/>
        <v>0</v>
      </c>
      <c r="YZ20" s="8"/>
      <c r="ZA20" s="2"/>
      <c r="ZB20" s="17"/>
      <c r="ZC20" s="8"/>
      <c r="ZD20" s="18"/>
      <c r="ZE20" s="19">
        <f t="shared" si="213"/>
        <v>0</v>
      </c>
      <c r="ZG20" s="8"/>
      <c r="ZH20" s="145"/>
      <c r="ZI20" s="17"/>
      <c r="ZJ20" s="8"/>
      <c r="ZK20" s="18"/>
      <c r="ZL20" s="19">
        <f t="shared" si="99"/>
        <v>11212</v>
      </c>
      <c r="ZN20" s="8"/>
      <c r="ZO20" s="145"/>
      <c r="ZP20" s="17"/>
      <c r="ZQ20" s="8"/>
      <c r="ZR20" s="18"/>
      <c r="ZS20" s="19">
        <f t="shared" si="100"/>
        <v>0</v>
      </c>
      <c r="ZU20" s="8"/>
      <c r="ZV20" s="145"/>
      <c r="ZW20" s="17"/>
      <c r="ZX20" s="8"/>
      <c r="ZY20" s="18"/>
      <c r="ZZ20" s="19">
        <f t="shared" si="101"/>
        <v>0</v>
      </c>
      <c r="AAB20" s="2"/>
      <c r="AAC20" s="2"/>
      <c r="AAD20" s="17"/>
      <c r="AAE20" s="8"/>
      <c r="AAF20" s="18"/>
      <c r="AAG20" s="19">
        <f t="shared" si="102"/>
        <v>0</v>
      </c>
      <c r="AAI20" s="577"/>
      <c r="AAJ20" s="2"/>
      <c r="AAK20" s="17"/>
      <c r="AAL20" s="8"/>
      <c r="AAM20" s="18"/>
      <c r="AAN20" s="19">
        <f t="shared" si="103"/>
        <v>0</v>
      </c>
      <c r="AAP20" s="577">
        <v>41332</v>
      </c>
      <c r="AAQ20" s="2" t="s">
        <v>1368</v>
      </c>
      <c r="AAR20" s="17">
        <v>93</v>
      </c>
      <c r="AAS20" s="366">
        <v>41332</v>
      </c>
      <c r="AAT20" s="18">
        <v>93</v>
      </c>
      <c r="AAU20" s="19">
        <f t="shared" si="104"/>
        <v>0</v>
      </c>
      <c r="AAW20" s="8"/>
      <c r="AAX20" s="2"/>
      <c r="AAY20" s="17"/>
      <c r="AAZ20" s="8"/>
      <c r="ABA20" s="18"/>
      <c r="ABB20" s="19">
        <f t="shared" si="105"/>
        <v>0</v>
      </c>
      <c r="ABD20" s="2"/>
      <c r="ABE20" s="2"/>
      <c r="ABF20" s="17"/>
      <c r="ABG20" s="8"/>
      <c r="ABH20" s="18"/>
      <c r="ABI20" s="19">
        <f t="shared" si="106"/>
        <v>0</v>
      </c>
      <c r="ABK20" s="8"/>
      <c r="ABL20" s="2"/>
      <c r="ABM20" s="17"/>
      <c r="ABN20" s="8"/>
      <c r="ABO20" s="18"/>
      <c r="ABP20" s="19">
        <f t="shared" si="107"/>
        <v>0</v>
      </c>
      <c r="ABR20" s="366"/>
      <c r="ABS20" s="2"/>
      <c r="ABT20" s="17"/>
      <c r="ABU20" s="577"/>
      <c r="ABV20" s="18"/>
      <c r="ABW20" s="19">
        <f t="shared" si="214"/>
        <v>0</v>
      </c>
      <c r="ABY20" s="366">
        <v>41330</v>
      </c>
      <c r="ABZ20" s="2" t="s">
        <v>1352</v>
      </c>
      <c r="ACA20" s="17">
        <v>1757</v>
      </c>
      <c r="ACB20" s="366">
        <v>41330</v>
      </c>
      <c r="ACC20" s="18">
        <v>1757</v>
      </c>
      <c r="ACD20" s="19">
        <f t="shared" si="109"/>
        <v>0</v>
      </c>
      <c r="ACF20" s="8"/>
      <c r="ACG20" s="2"/>
      <c r="ACH20" s="17"/>
      <c r="ACI20" s="8"/>
      <c r="ACJ20" s="18"/>
      <c r="ACK20" s="19">
        <f t="shared" si="205"/>
        <v>0</v>
      </c>
      <c r="ACM20" s="577"/>
      <c r="ACN20" s="2"/>
      <c r="ACO20" s="17"/>
      <c r="ACP20" s="577"/>
      <c r="ACQ20" s="18"/>
      <c r="ACR20" s="19">
        <f t="shared" si="110"/>
        <v>0</v>
      </c>
      <c r="ACT20" s="577">
        <v>41328</v>
      </c>
      <c r="ACU20" s="2" t="s">
        <v>1333</v>
      </c>
      <c r="ACV20" s="17">
        <v>5181</v>
      </c>
      <c r="ACW20" s="366">
        <v>41328</v>
      </c>
      <c r="ACX20" s="18">
        <v>5181</v>
      </c>
      <c r="ACY20" s="19">
        <f t="shared" si="111"/>
        <v>0</v>
      </c>
      <c r="ADB20" s="2"/>
      <c r="ADC20" s="17"/>
      <c r="ADD20" s="8"/>
      <c r="ADE20" s="18"/>
      <c r="ADF20" s="45">
        <f t="shared" ref="ADF20:ADF29" si="228">ADF19+ADC20-ADE20</f>
        <v>0</v>
      </c>
      <c r="ADI20" s="2"/>
      <c r="ADJ20" s="17"/>
      <c r="ADK20" s="577"/>
      <c r="ADL20" s="18"/>
      <c r="ADM20" s="45">
        <f t="shared" si="113"/>
        <v>40815</v>
      </c>
      <c r="ADO20" s="575"/>
      <c r="ADP20" s="27"/>
      <c r="ADQ20" s="25"/>
      <c r="ADR20" s="8"/>
      <c r="ADS20" s="394"/>
      <c r="ADT20" s="45">
        <f t="shared" si="114"/>
        <v>0</v>
      </c>
      <c r="ADV20" s="143"/>
      <c r="ADW20" s="315"/>
      <c r="ADX20" s="346"/>
      <c r="ADY20" s="143"/>
      <c r="ADZ20" s="532"/>
      <c r="AEA20" s="45">
        <f t="shared" si="192"/>
        <v>0</v>
      </c>
      <c r="AEC20" s="576"/>
      <c r="AED20" s="315"/>
      <c r="AEE20" s="347"/>
      <c r="AEF20" s="575"/>
      <c r="AEG20" s="347"/>
      <c r="AEH20" s="45">
        <f t="shared" si="224"/>
        <v>0</v>
      </c>
      <c r="AEJ20" s="8"/>
      <c r="AEK20" s="148"/>
      <c r="AEL20" s="17"/>
      <c r="AEM20" s="8"/>
      <c r="AEN20" s="18"/>
      <c r="AEO20" s="19">
        <f t="shared" si="116"/>
        <v>0</v>
      </c>
      <c r="AEQ20" s="2"/>
      <c r="AER20" s="2"/>
      <c r="AES20" s="17"/>
      <c r="AET20" s="8"/>
      <c r="AEU20" s="18"/>
      <c r="AEV20" s="19">
        <f t="shared" si="117"/>
        <v>6523</v>
      </c>
      <c r="AEX20" s="577"/>
      <c r="AEY20" s="2"/>
      <c r="AEZ20" s="17"/>
      <c r="AFA20" s="8"/>
      <c r="AFB20" s="18"/>
      <c r="AFC20" s="19">
        <f t="shared" si="118"/>
        <v>0</v>
      </c>
      <c r="AFE20" s="577"/>
      <c r="AFF20" s="2"/>
      <c r="AFG20" s="3"/>
      <c r="AFH20" s="8"/>
      <c r="AFI20" s="30"/>
      <c r="AFJ20" s="45">
        <f t="shared" si="217"/>
        <v>0</v>
      </c>
      <c r="AFL20" s="8"/>
      <c r="AFM20" s="2"/>
      <c r="AFN20" s="25"/>
      <c r="AFO20" s="143"/>
      <c r="AFP20" s="18"/>
      <c r="AFQ20" s="45">
        <f t="shared" si="120"/>
        <v>0</v>
      </c>
      <c r="AFS20" s="8"/>
      <c r="AFT20" s="2"/>
      <c r="AFU20" s="25"/>
      <c r="AFV20" s="8"/>
      <c r="AFW20" s="30"/>
      <c r="AFX20" s="45">
        <f t="shared" si="121"/>
        <v>0</v>
      </c>
      <c r="AFZ20" s="8"/>
      <c r="AGA20" s="37"/>
      <c r="AGB20" s="346"/>
      <c r="AGC20" s="8"/>
      <c r="AGD20" s="30"/>
      <c r="AGE20" s="45">
        <f t="shared" si="215"/>
        <v>0</v>
      </c>
      <c r="AGG20" s="8"/>
      <c r="AGH20" s="37"/>
      <c r="AGI20" s="346"/>
      <c r="AGJ20" s="8"/>
      <c r="AGK20" s="30"/>
      <c r="AGL20" s="45">
        <f t="shared" si="123"/>
        <v>0</v>
      </c>
      <c r="AGN20" s="8"/>
      <c r="AGO20" s="37"/>
      <c r="AGP20" s="346"/>
      <c r="AGQ20" s="8"/>
      <c r="AGR20" s="30"/>
      <c r="AGS20" s="45">
        <f t="shared" si="124"/>
        <v>0</v>
      </c>
      <c r="AGU20" s="2"/>
      <c r="AGV20" s="2"/>
      <c r="AGW20" s="17"/>
      <c r="AGX20" s="8"/>
      <c r="AGY20" s="18"/>
      <c r="AGZ20" s="19">
        <f t="shared" si="125"/>
        <v>37741</v>
      </c>
      <c r="AHB20" s="2"/>
      <c r="AHC20" s="2"/>
      <c r="AHD20" s="17"/>
      <c r="AHE20" s="8"/>
      <c r="AHF20" s="18"/>
      <c r="AHG20" s="19">
        <f t="shared" si="126"/>
        <v>0</v>
      </c>
      <c r="AHI20" s="2"/>
      <c r="AHJ20" s="2"/>
      <c r="AHK20" s="17"/>
      <c r="AHL20" s="8"/>
      <c r="AHM20" s="18"/>
      <c r="AHN20" s="19">
        <f t="shared" si="127"/>
        <v>0</v>
      </c>
      <c r="AHP20" s="575"/>
      <c r="AHQ20" s="27"/>
      <c r="AHR20" s="25"/>
      <c r="AHS20" s="143"/>
      <c r="AHT20" s="30"/>
      <c r="AHU20" s="19">
        <f t="shared" si="128"/>
        <v>0</v>
      </c>
      <c r="AIB20" s="19">
        <f t="shared" si="129"/>
        <v>0</v>
      </c>
      <c r="AID20" s="577"/>
      <c r="AIE20" s="2"/>
      <c r="AIF20" s="17"/>
      <c r="AIG20" s="8"/>
      <c r="AIH20" s="18"/>
      <c r="AII20" s="19">
        <f t="shared" si="218"/>
        <v>0</v>
      </c>
      <c r="AIK20" s="8"/>
      <c r="AIL20" s="2"/>
      <c r="AIM20" s="25"/>
      <c r="AIN20" s="8"/>
      <c r="AIO20" s="30"/>
      <c r="AIP20" s="19">
        <f t="shared" si="131"/>
        <v>0</v>
      </c>
      <c r="AIR20" s="143"/>
      <c r="AIS20" s="27"/>
      <c r="AIT20" s="25"/>
      <c r="AIU20" s="143"/>
      <c r="AIV20" s="30"/>
      <c r="AIW20" s="45">
        <f t="shared" si="132"/>
        <v>0</v>
      </c>
      <c r="AIY20" s="143"/>
      <c r="AIZ20" s="27"/>
      <c r="AJA20" s="25"/>
      <c r="AJB20" s="143"/>
      <c r="AJC20" s="30"/>
      <c r="AJD20" s="45">
        <f t="shared" si="133"/>
        <v>0</v>
      </c>
      <c r="AJF20" s="8"/>
      <c r="AJG20" s="2"/>
      <c r="AJH20" s="17"/>
      <c r="AJI20" s="8"/>
      <c r="AJJ20" s="18"/>
      <c r="AJK20" s="45">
        <f t="shared" si="134"/>
        <v>0</v>
      </c>
      <c r="AJM20" s="8"/>
      <c r="AJN20" s="2"/>
      <c r="AJO20" s="17"/>
      <c r="AJP20" s="409"/>
      <c r="AJQ20" s="85"/>
      <c r="AJR20" s="45">
        <f t="shared" si="135"/>
        <v>0</v>
      </c>
      <c r="AJT20" s="8"/>
      <c r="AJU20" s="2"/>
      <c r="AJV20" s="351"/>
      <c r="AJW20" s="8"/>
      <c r="AJX20" s="377"/>
      <c r="AJY20" s="45">
        <f t="shared" si="136"/>
        <v>0</v>
      </c>
      <c r="AKA20" s="143"/>
      <c r="AKB20" s="27"/>
      <c r="AKC20" s="25"/>
      <c r="AKD20" s="143"/>
      <c r="AKE20" s="30"/>
      <c r="AKF20" s="45">
        <f t="shared" si="206"/>
        <v>0</v>
      </c>
      <c r="AKH20" s="8"/>
      <c r="AKI20" s="2"/>
      <c r="AKJ20" s="17"/>
      <c r="AKK20" s="8"/>
      <c r="AKL20" s="18"/>
      <c r="AKM20" s="45">
        <f t="shared" si="137"/>
        <v>0</v>
      </c>
      <c r="AKO20" s="622"/>
      <c r="AKP20" s="2"/>
      <c r="AKQ20" s="17"/>
      <c r="AKR20" s="8"/>
      <c r="AKS20" s="18"/>
      <c r="AKT20" s="45">
        <f t="shared" si="138"/>
        <v>0</v>
      </c>
      <c r="AKV20" s="622"/>
      <c r="AKW20" s="2"/>
      <c r="AKX20" s="17"/>
      <c r="AKY20" s="8"/>
      <c r="AKZ20" s="18"/>
      <c r="ALA20" s="45">
        <f t="shared" si="139"/>
        <v>0</v>
      </c>
      <c r="ALC20" s="622"/>
      <c r="ALD20" s="2"/>
      <c r="ALE20" s="17"/>
      <c r="ALF20" s="8"/>
      <c r="ALG20" s="18"/>
      <c r="ALH20" s="45">
        <f t="shared" si="140"/>
        <v>0</v>
      </c>
      <c r="ALJ20" s="577"/>
      <c r="ALK20" s="2"/>
      <c r="ALL20" s="17"/>
      <c r="ALN20" s="18"/>
      <c r="ALO20" s="19">
        <f t="shared" si="141"/>
        <v>0</v>
      </c>
      <c r="ALQ20" s="8"/>
      <c r="ALR20" s="2"/>
      <c r="ALS20" s="17"/>
      <c r="ALT20" s="8"/>
      <c r="ALU20" s="18"/>
      <c r="ALV20" s="19">
        <f t="shared" si="142"/>
        <v>0</v>
      </c>
      <c r="AMA20" s="1"/>
      <c r="AMB20" s="30"/>
      <c r="AMC20" s="45">
        <f t="shared" si="225"/>
        <v>0</v>
      </c>
      <c r="AME20" s="577"/>
      <c r="AMF20" s="2"/>
      <c r="AMG20" s="17"/>
      <c r="AMH20" s="366"/>
      <c r="AMI20" s="18"/>
      <c r="AMJ20" s="19">
        <f t="shared" si="143"/>
        <v>0</v>
      </c>
      <c r="AML20" s="366"/>
      <c r="AMM20" s="2"/>
      <c r="AMN20" s="17"/>
      <c r="AMO20" s="577"/>
      <c r="AMP20" s="18"/>
      <c r="AMQ20" s="19">
        <f t="shared" si="144"/>
        <v>0</v>
      </c>
      <c r="AMS20" s="8"/>
      <c r="AMT20" s="2"/>
      <c r="AMU20" s="17"/>
      <c r="AMV20" s="8"/>
      <c r="AMW20" s="18"/>
      <c r="AMX20" s="19">
        <f t="shared" si="145"/>
        <v>0</v>
      </c>
      <c r="AMZ20" s="2"/>
      <c r="ANA20" s="2"/>
      <c r="ANB20" s="17"/>
      <c r="ANC20" s="8"/>
      <c r="AND20" s="18"/>
      <c r="ANE20" s="19">
        <f t="shared" si="146"/>
        <v>0</v>
      </c>
      <c r="ANG20" s="143"/>
      <c r="ANH20" s="27"/>
      <c r="ANI20" s="25"/>
      <c r="ANJ20" s="143"/>
      <c r="ANK20" s="30"/>
      <c r="ANL20" s="19">
        <f t="shared" si="147"/>
        <v>0</v>
      </c>
      <c r="ANN20" s="366"/>
      <c r="ANO20" s="2"/>
      <c r="ANP20" s="17"/>
      <c r="ANQ20" s="577"/>
      <c r="ANR20" s="18"/>
      <c r="ANS20" s="19">
        <f t="shared" si="148"/>
        <v>0</v>
      </c>
      <c r="ANU20" s="8"/>
      <c r="ANV20" s="2"/>
      <c r="ANW20" s="17"/>
      <c r="ANX20" s="388">
        <v>41047</v>
      </c>
      <c r="ANY20" s="18">
        <v>200</v>
      </c>
      <c r="ANZ20" s="19">
        <f t="shared" ref="ANZ20:ANZ44" si="229">ANZ19+ANW20-ANY20</f>
        <v>5392</v>
      </c>
      <c r="AOB20" s="577"/>
      <c r="AOC20" s="2"/>
      <c r="AOD20" s="17"/>
      <c r="AOE20" s="8"/>
      <c r="AOF20" s="18"/>
      <c r="AOG20" s="19">
        <f t="shared" si="149"/>
        <v>0</v>
      </c>
      <c r="AOI20" s="366"/>
      <c r="AOJ20" s="2"/>
      <c r="AOK20" s="17"/>
      <c r="AOL20" s="8"/>
      <c r="AOM20" s="18"/>
      <c r="AON20" s="19">
        <f t="shared" si="150"/>
        <v>16524.5</v>
      </c>
      <c r="AOP20" s="366"/>
      <c r="AOQ20" s="2"/>
      <c r="AOR20" s="17"/>
      <c r="AOS20" s="8"/>
      <c r="AOT20" s="18"/>
      <c r="AOU20" s="19">
        <f t="shared" si="151"/>
        <v>0</v>
      </c>
      <c r="AOW20" s="2"/>
      <c r="AOX20" s="2"/>
      <c r="AOY20" s="17"/>
      <c r="AOZ20" s="8"/>
      <c r="APA20" s="18"/>
      <c r="APB20" s="19">
        <f t="shared" si="216"/>
        <v>0</v>
      </c>
      <c r="APD20" s="386"/>
      <c r="APE20" s="276"/>
      <c r="APF20" s="513"/>
      <c r="APG20" s="568"/>
      <c r="APH20" s="58"/>
      <c r="API20" s="45">
        <f t="shared" si="4"/>
        <v>2000</v>
      </c>
      <c r="APK20" s="8"/>
      <c r="APL20" s="37"/>
      <c r="APM20" s="30"/>
      <c r="APN20" s="74"/>
      <c r="APO20" s="86"/>
      <c r="APP20" s="45">
        <f t="shared" si="207"/>
        <v>7383.5</v>
      </c>
      <c r="APR20" s="8"/>
      <c r="APS20" s="37"/>
      <c r="APT20" s="30"/>
      <c r="APU20" s="74"/>
      <c r="APV20" s="86"/>
      <c r="APW20" s="45">
        <f t="shared" si="6"/>
        <v>0</v>
      </c>
      <c r="APY20" s="8"/>
      <c r="APZ20" s="37"/>
      <c r="AQA20" s="30"/>
      <c r="AQB20" s="74"/>
      <c r="AQC20" s="86"/>
      <c r="AQD20" s="45">
        <f t="shared" si="153"/>
        <v>4518.5</v>
      </c>
      <c r="AQF20" s="366">
        <v>41332</v>
      </c>
      <c r="AQG20" s="37" t="s">
        <v>1364</v>
      </c>
      <c r="AQH20" s="30">
        <v>24528.5</v>
      </c>
      <c r="AQI20" s="366">
        <v>41333</v>
      </c>
      <c r="AQJ20" s="18">
        <v>24528.5</v>
      </c>
      <c r="AQK20" s="19">
        <f t="shared" si="154"/>
        <v>0</v>
      </c>
      <c r="AQM20" s="2"/>
      <c r="AQP20" s="8"/>
      <c r="AQQ20" s="18"/>
      <c r="AQR20" s="19">
        <f t="shared" si="155"/>
        <v>0</v>
      </c>
      <c r="AQT20" s="577"/>
      <c r="AQW20" s="577"/>
      <c r="AQX20" s="18"/>
      <c r="AQY20" s="19">
        <f t="shared" si="156"/>
        <v>715</v>
      </c>
      <c r="ARA20" s="577"/>
      <c r="ARB20" s="37"/>
      <c r="ARC20" s="346"/>
      <c r="ARD20" s="367"/>
      <c r="ARE20" s="86"/>
      <c r="ARF20" s="19">
        <f t="shared" si="208"/>
        <v>0</v>
      </c>
      <c r="ARH20" s="577"/>
      <c r="ARK20" s="8"/>
      <c r="ARL20" s="18"/>
      <c r="ARM20" s="19">
        <f t="shared" si="157"/>
        <v>0</v>
      </c>
      <c r="ARO20" s="577"/>
      <c r="ARP20" s="2"/>
      <c r="ARQ20" s="25"/>
      <c r="ARR20" s="122"/>
      <c r="ARS20" s="18"/>
      <c r="ART20" s="45">
        <f t="shared" ref="ART20:ART40" si="230">ART19+ARQ20-ARS20</f>
        <v>0</v>
      </c>
      <c r="ARV20" s="143"/>
      <c r="ARW20" s="27"/>
      <c r="ARX20" s="25"/>
      <c r="ARY20" s="143"/>
      <c r="ARZ20" s="30"/>
      <c r="ASA20" s="45">
        <f t="shared" si="159"/>
        <v>0</v>
      </c>
      <c r="ASC20" s="8"/>
      <c r="ASD20" s="2"/>
      <c r="ASE20" s="25"/>
      <c r="ASF20" s="143"/>
      <c r="ASG20" s="18"/>
      <c r="ASH20" s="45">
        <f t="shared" si="160"/>
        <v>0</v>
      </c>
      <c r="ASJ20" s="2"/>
      <c r="ASK20" s="2"/>
      <c r="ASL20" s="17"/>
      <c r="ASM20" s="8"/>
      <c r="ASN20" s="18"/>
      <c r="ASO20" s="19">
        <f t="shared" si="161"/>
        <v>0</v>
      </c>
      <c r="ASQ20" s="8"/>
      <c r="ASR20" s="2"/>
      <c r="ASS20" s="17"/>
      <c r="AST20" s="8"/>
      <c r="ASU20" s="18"/>
      <c r="ASV20" s="19">
        <f t="shared" si="162"/>
        <v>0</v>
      </c>
      <c r="ASX20" s="2"/>
      <c r="ASY20" s="2"/>
      <c r="ASZ20" s="17"/>
      <c r="ATA20" s="8"/>
      <c r="ATB20" s="18"/>
      <c r="ATC20" s="19">
        <f t="shared" si="163"/>
        <v>0</v>
      </c>
      <c r="ATE20" s="2"/>
      <c r="ATF20" s="2"/>
      <c r="ATG20" s="17"/>
      <c r="ATH20" s="8"/>
      <c r="ATI20" s="18"/>
      <c r="ATJ20" s="19">
        <f t="shared" si="164"/>
        <v>0</v>
      </c>
      <c r="ATL20" s="366"/>
      <c r="ATM20" s="2"/>
      <c r="ATN20" s="17"/>
      <c r="ATO20" s="8"/>
      <c r="ATP20" s="18"/>
      <c r="ATQ20" s="19">
        <f t="shared" si="165"/>
        <v>0</v>
      </c>
      <c r="ATS20" s="8"/>
      <c r="ATT20" s="567"/>
      <c r="ATU20" s="30"/>
      <c r="ATV20" s="143"/>
      <c r="ATW20" s="30"/>
      <c r="ATX20" s="45">
        <f t="shared" si="222"/>
        <v>0</v>
      </c>
      <c r="ATZ20" s="8"/>
      <c r="AUA20" s="39"/>
      <c r="AUB20" s="18"/>
      <c r="AUC20" s="8"/>
      <c r="AUD20" s="30"/>
      <c r="AUE20" s="45">
        <f t="shared" si="167"/>
        <v>0</v>
      </c>
      <c r="AUG20" s="8"/>
      <c r="AUH20" s="2"/>
      <c r="AUI20" s="17"/>
      <c r="AUJ20" s="8"/>
      <c r="AUK20" s="30"/>
      <c r="AUL20" s="45">
        <f t="shared" si="168"/>
        <v>0</v>
      </c>
      <c r="AUN20" s="575"/>
      <c r="AUO20" s="27"/>
      <c r="AUP20" s="742"/>
      <c r="AUQ20" s="423"/>
      <c r="AUR20" s="30"/>
      <c r="AUS20" s="45">
        <f t="shared" si="169"/>
        <v>2512.5</v>
      </c>
      <c r="AUU20" s="368"/>
      <c r="AUV20" s="315"/>
      <c r="AUW20" s="347"/>
      <c r="AUX20" s="143"/>
      <c r="AUY20" s="347"/>
      <c r="AUZ20" s="45">
        <f t="shared" si="170"/>
        <v>0</v>
      </c>
      <c r="AVB20" s="577"/>
      <c r="AVC20" s="2"/>
      <c r="AVD20" s="89"/>
      <c r="AVE20" s="8"/>
      <c r="AVF20" s="91"/>
      <c r="AVG20" s="19">
        <f t="shared" si="193"/>
        <v>0</v>
      </c>
      <c r="AVI20" s="2"/>
      <c r="AVJ20" s="2"/>
      <c r="AVK20" s="89"/>
      <c r="AVL20" s="8"/>
      <c r="AVM20" s="91"/>
      <c r="AVN20" s="19">
        <f t="shared" si="194"/>
        <v>0</v>
      </c>
      <c r="AVP20" s="2"/>
      <c r="AVQ20" s="2"/>
      <c r="AVR20" s="17"/>
      <c r="AVS20" s="8"/>
      <c r="AVT20" s="18"/>
      <c r="AVU20" s="19">
        <f t="shared" si="203"/>
        <v>0</v>
      </c>
      <c r="AVW20" s="53"/>
      <c r="AVX20" s="27"/>
      <c r="AVY20" s="25"/>
      <c r="AVZ20" s="53"/>
      <c r="AWA20" s="30"/>
      <c r="AWB20" s="19">
        <f t="shared" si="197"/>
        <v>0</v>
      </c>
      <c r="AWD20" s="8"/>
      <c r="AWE20" s="2"/>
      <c r="AWF20" s="17"/>
      <c r="AWG20" s="506"/>
      <c r="AWH20" s="18"/>
      <c r="AWI20" s="19">
        <f t="shared" si="219"/>
        <v>0</v>
      </c>
      <c r="AWK20" s="8"/>
      <c r="AWL20" s="2"/>
      <c r="AWM20" s="17"/>
      <c r="AWN20" s="8"/>
      <c r="AWO20" s="18"/>
      <c r="AWP20" s="19">
        <f t="shared" si="204"/>
        <v>0</v>
      </c>
      <c r="AWR20" s="8"/>
      <c r="AWS20" s="2"/>
      <c r="AWT20" s="17"/>
      <c r="AWU20" s="8"/>
      <c r="AWV20" s="18"/>
      <c r="AWW20" s="19">
        <f t="shared" si="174"/>
        <v>0</v>
      </c>
      <c r="AWY20" s="8"/>
      <c r="AWZ20" s="2"/>
      <c r="AXA20" s="17"/>
      <c r="AXB20" s="8"/>
      <c r="AXC20" s="18"/>
      <c r="AXD20" s="19">
        <f t="shared" si="175"/>
        <v>0</v>
      </c>
      <c r="AXF20" s="577"/>
      <c r="AXG20" s="2"/>
      <c r="AXH20" s="17"/>
      <c r="AXI20" s="8"/>
      <c r="AXJ20" s="18"/>
      <c r="AXK20" s="19">
        <f t="shared" si="176"/>
        <v>0</v>
      </c>
      <c r="AXM20" s="577"/>
      <c r="AXN20" s="2"/>
      <c r="AXO20" s="17"/>
      <c r="AXP20" s="8"/>
      <c r="AXQ20" s="18"/>
      <c r="AXR20" s="19">
        <f t="shared" si="177"/>
        <v>0</v>
      </c>
      <c r="AXT20" s="577"/>
      <c r="AXU20" s="2"/>
      <c r="AXV20" s="17"/>
      <c r="AXW20" s="577"/>
      <c r="AXX20" s="18"/>
      <c r="AXY20" s="19">
        <f t="shared" si="195"/>
        <v>0</v>
      </c>
      <c r="AYA20" s="8"/>
      <c r="AYB20" s="2"/>
      <c r="AYC20" s="17"/>
      <c r="AYD20" s="8"/>
      <c r="AYE20" s="18"/>
      <c r="AYF20" s="19">
        <f t="shared" si="179"/>
        <v>0</v>
      </c>
      <c r="AYH20" s="575"/>
      <c r="AYI20" s="27"/>
      <c r="AYJ20" s="25"/>
      <c r="AYK20" s="670"/>
      <c r="AYL20" s="30"/>
      <c r="AYM20" s="45">
        <f t="shared" si="180"/>
        <v>0</v>
      </c>
      <c r="AYO20" s="622"/>
      <c r="AYP20" s="2"/>
      <c r="AYQ20" s="17"/>
      <c r="AYR20" s="8"/>
      <c r="AYS20" s="18"/>
      <c r="AYT20" s="19">
        <f t="shared" si="181"/>
        <v>0</v>
      </c>
      <c r="AYV20" s="622"/>
      <c r="AYW20" s="2"/>
      <c r="AYX20" s="17"/>
      <c r="AYY20" s="8"/>
      <c r="AYZ20" s="18"/>
      <c r="AZA20" s="19">
        <f t="shared" si="182"/>
        <v>0</v>
      </c>
      <c r="AZC20" s="2"/>
      <c r="AZD20" s="2"/>
      <c r="AZE20" s="17"/>
      <c r="AZF20" s="8"/>
      <c r="AZG20" s="18"/>
      <c r="AZH20" s="19">
        <f t="shared" si="183"/>
        <v>0</v>
      </c>
      <c r="AZJ20" s="2"/>
      <c r="AZK20" s="2"/>
      <c r="AZL20" s="17"/>
      <c r="AZM20" s="8"/>
      <c r="AZN20" s="18"/>
      <c r="AZO20" s="19">
        <f t="shared" si="184"/>
        <v>0</v>
      </c>
    </row>
    <row r="21" spans="1:1024 1026:1367">
      <c r="A21" s="8"/>
      <c r="C21" s="337"/>
      <c r="D21" s="8"/>
      <c r="E21" s="30"/>
      <c r="F21" s="45">
        <f t="shared" si="8"/>
        <v>0</v>
      </c>
      <c r="H21" s="577">
        <v>41319</v>
      </c>
      <c r="I21" s="830" t="s">
        <v>1119</v>
      </c>
      <c r="J21" s="17">
        <v>18473</v>
      </c>
      <c r="K21" s="577">
        <v>41320</v>
      </c>
      <c r="L21" s="18">
        <v>18473</v>
      </c>
      <c r="M21" s="19">
        <f t="shared" ref="M21:M44" si="231">M20+J21-L21</f>
        <v>0</v>
      </c>
      <c r="O21" s="8"/>
      <c r="P21" s="2"/>
      <c r="Q21" s="17"/>
      <c r="R21" s="8"/>
      <c r="S21" s="18"/>
      <c r="T21" s="19">
        <f t="shared" si="10"/>
        <v>10753.5</v>
      </c>
      <c r="V21" s="8"/>
      <c r="W21" s="2"/>
      <c r="X21" s="17"/>
      <c r="Y21" s="8"/>
      <c r="Z21" s="18"/>
      <c r="AA21" s="19">
        <f t="shared" si="11"/>
        <v>0</v>
      </c>
      <c r="AC21" s="8"/>
      <c r="AD21" s="2"/>
      <c r="AE21" s="17"/>
      <c r="AF21" s="8"/>
      <c r="AG21" s="18"/>
      <c r="AH21" s="19">
        <f t="shared" si="12"/>
        <v>0</v>
      </c>
      <c r="AJ21" s="8"/>
      <c r="AK21" s="2"/>
      <c r="AL21" s="17"/>
      <c r="AM21" s="8"/>
      <c r="AN21" s="18"/>
      <c r="AO21" s="19">
        <f t="shared" si="13"/>
        <v>0</v>
      </c>
      <c r="AQ21" s="8"/>
      <c r="AR21" s="2"/>
      <c r="AS21" s="17"/>
      <c r="AT21" s="8"/>
      <c r="AU21" s="18"/>
      <c r="AV21" s="19">
        <f t="shared" si="14"/>
        <v>0</v>
      </c>
      <c r="AX21" s="8"/>
      <c r="AY21" s="2"/>
      <c r="AZ21" s="17"/>
      <c r="BA21" s="8"/>
      <c r="BB21" s="18"/>
      <c r="BC21" s="19">
        <f t="shared" si="15"/>
        <v>0</v>
      </c>
      <c r="BE21" s="8"/>
      <c r="BF21" s="27"/>
      <c r="BG21" s="25"/>
      <c r="BH21" s="8"/>
      <c r="BI21" s="30"/>
      <c r="BJ21" s="19">
        <f t="shared" si="16"/>
        <v>0</v>
      </c>
      <c r="BL21" s="8"/>
      <c r="BM21" s="37"/>
      <c r="BN21" s="30"/>
      <c r="BO21" s="8"/>
      <c r="BP21" s="30"/>
      <c r="BQ21" s="19">
        <f t="shared" si="209"/>
        <v>0</v>
      </c>
      <c r="BS21" s="8"/>
      <c r="BT21" s="8"/>
      <c r="BU21" s="37"/>
      <c r="BV21" s="30"/>
      <c r="BW21" s="8"/>
      <c r="BX21" s="30"/>
      <c r="BY21" s="19">
        <f t="shared" si="18"/>
        <v>0</v>
      </c>
      <c r="CA21" s="575">
        <v>40788</v>
      </c>
      <c r="CB21" s="78" t="s">
        <v>731</v>
      </c>
      <c r="CC21" s="346"/>
      <c r="CD21" s="538" t="s">
        <v>732</v>
      </c>
      <c r="CE21" s="30"/>
      <c r="CF21" s="45">
        <f t="shared" si="19"/>
        <v>328393</v>
      </c>
      <c r="CH21" s="8"/>
      <c r="CI21" s="2"/>
      <c r="CJ21" s="17"/>
      <c r="CK21" s="489"/>
      <c r="CL21" s="30"/>
      <c r="CM21" s="45">
        <f t="shared" si="20"/>
        <v>0</v>
      </c>
      <c r="CO21" s="368"/>
      <c r="CP21" s="37"/>
      <c r="CQ21" s="347"/>
      <c r="CR21" s="490"/>
      <c r="CS21" s="44"/>
      <c r="CT21" s="45">
        <f t="shared" si="185"/>
        <v>0</v>
      </c>
      <c r="CV21" s="8"/>
      <c r="CW21" s="2"/>
      <c r="CX21" s="17"/>
      <c r="CY21" s="8"/>
      <c r="CZ21" s="18"/>
      <c r="DA21" s="19">
        <f t="shared" si="21"/>
        <v>0</v>
      </c>
      <c r="DC21" s="397"/>
      <c r="DD21" s="2"/>
      <c r="DE21" s="74"/>
      <c r="DF21" s="17"/>
      <c r="DG21" s="8"/>
      <c r="DH21" s="18"/>
      <c r="DI21" s="19">
        <f t="shared" si="210"/>
        <v>0</v>
      </c>
      <c r="DK21" s="577"/>
      <c r="DL21" s="2"/>
      <c r="DM21" s="17"/>
      <c r="DO21" s="18"/>
      <c r="DP21" s="19">
        <f t="shared" si="23"/>
        <v>0</v>
      </c>
      <c r="DR21" s="2"/>
      <c r="DS21" s="2"/>
      <c r="DT21" s="17"/>
      <c r="DU21" s="8"/>
      <c r="DV21" s="18"/>
      <c r="DW21" s="19">
        <f t="shared" si="24"/>
        <v>0</v>
      </c>
      <c r="DY21" s="2"/>
      <c r="DZ21" s="2"/>
      <c r="EA21" s="17"/>
      <c r="EB21" s="8"/>
      <c r="EC21" s="18"/>
      <c r="ED21" s="19">
        <f t="shared" si="25"/>
        <v>0</v>
      </c>
      <c r="EF21" s="2"/>
      <c r="EG21" s="2"/>
      <c r="EH21" s="17"/>
      <c r="EI21" s="8"/>
      <c r="EJ21" s="18"/>
      <c r="EK21" s="19">
        <f t="shared" si="226"/>
        <v>0</v>
      </c>
      <c r="EM21" s="366"/>
      <c r="EN21" s="2"/>
      <c r="EO21" s="17"/>
      <c r="EP21" s="504"/>
      <c r="EQ21" s="17"/>
      <c r="ER21" s="19">
        <f t="shared" si="27"/>
        <v>0</v>
      </c>
      <c r="ET21" s="388"/>
      <c r="EU21" s="2"/>
      <c r="EV21" s="356"/>
      <c r="EW21" s="54"/>
      <c r="EX21" s="86"/>
      <c r="EY21" s="19">
        <f t="shared" si="28"/>
        <v>0</v>
      </c>
      <c r="FA21" s="8"/>
      <c r="FB21" s="2"/>
      <c r="FC21" s="17"/>
      <c r="FD21" s="8"/>
      <c r="FE21" s="18"/>
      <c r="FF21" s="19">
        <f t="shared" si="29"/>
        <v>0</v>
      </c>
      <c r="FH21" s="8"/>
      <c r="FI21" s="2"/>
      <c r="FJ21" s="17"/>
      <c r="FK21" s="8"/>
      <c r="FL21" s="18"/>
      <c r="FM21" s="19">
        <f t="shared" si="30"/>
        <v>0</v>
      </c>
      <c r="FO21" s="549">
        <v>39713</v>
      </c>
      <c r="FP21" s="37" t="s">
        <v>577</v>
      </c>
      <c r="FQ21" s="30">
        <v>18513</v>
      </c>
      <c r="FR21" s="70">
        <v>39728</v>
      </c>
      <c r="FS21" s="75">
        <v>18513</v>
      </c>
      <c r="FT21" s="19">
        <f t="shared" si="31"/>
        <v>29768</v>
      </c>
      <c r="FV21" s="8"/>
      <c r="FW21" s="2"/>
      <c r="FX21" s="17"/>
      <c r="FY21" s="8"/>
      <c r="FZ21" s="18"/>
      <c r="GA21" s="19">
        <f t="shared" si="32"/>
        <v>0</v>
      </c>
      <c r="GC21" s="2"/>
      <c r="GD21" s="2"/>
      <c r="GE21" s="17"/>
      <c r="GF21" s="8"/>
      <c r="GG21" s="18"/>
      <c r="GH21" s="19">
        <f t="shared" si="33"/>
        <v>0</v>
      </c>
      <c r="GJ21" s="2"/>
      <c r="GK21" s="2"/>
      <c r="GL21" s="17"/>
      <c r="GM21" s="8"/>
      <c r="GN21" s="18"/>
      <c r="GO21" s="19">
        <f t="shared" si="34"/>
        <v>0</v>
      </c>
      <c r="GQ21" s="8"/>
      <c r="GR21" s="2"/>
      <c r="GS21" s="17"/>
      <c r="GT21" s="8"/>
      <c r="GU21" s="18"/>
      <c r="GV21" s="19">
        <f t="shared" si="35"/>
        <v>0</v>
      </c>
      <c r="GX21" s="2"/>
      <c r="GY21" s="2"/>
      <c r="GZ21" s="17"/>
      <c r="HA21" s="8"/>
      <c r="HB21" s="18"/>
      <c r="HC21" s="19">
        <f t="shared" si="36"/>
        <v>0</v>
      </c>
      <c r="HE21" s="8"/>
      <c r="HF21" s="2"/>
      <c r="HG21" s="17"/>
      <c r="HH21" s="8"/>
      <c r="HI21" s="18"/>
      <c r="HJ21" s="19">
        <f t="shared" si="220"/>
        <v>13433</v>
      </c>
      <c r="HL21" s="8"/>
      <c r="HM21" s="2"/>
      <c r="HN21" s="17"/>
      <c r="HO21" s="8"/>
      <c r="HP21" s="18"/>
      <c r="HQ21" s="19">
        <f t="shared" si="38"/>
        <v>0</v>
      </c>
      <c r="HV21" s="8"/>
      <c r="HW21" s="18"/>
      <c r="HX21" s="115">
        <f t="shared" si="39"/>
        <v>476</v>
      </c>
      <c r="HZ21" s="8"/>
      <c r="IA21" s="37"/>
      <c r="IB21" s="30"/>
      <c r="IC21" s="70"/>
      <c r="ID21" s="75"/>
      <c r="IE21" s="19">
        <f t="shared" si="40"/>
        <v>0</v>
      </c>
      <c r="IG21" s="2"/>
      <c r="IH21" s="2"/>
      <c r="II21" s="17"/>
      <c r="IJ21" s="8"/>
      <c r="IK21" s="18"/>
      <c r="IL21" s="19">
        <f t="shared" si="41"/>
        <v>0</v>
      </c>
      <c r="IN21" s="8"/>
      <c r="IO21" s="145"/>
      <c r="IP21" s="17"/>
      <c r="IQ21" s="8"/>
      <c r="IR21" s="18"/>
      <c r="IS21" s="19">
        <f t="shared" si="42"/>
        <v>0</v>
      </c>
      <c r="IU21" s="8"/>
      <c r="IV21" s="2"/>
      <c r="IW21" s="17"/>
      <c r="IX21" s="8"/>
      <c r="IY21" s="18"/>
      <c r="IZ21" s="19">
        <f t="shared" si="43"/>
        <v>0</v>
      </c>
      <c r="JB21" s="8"/>
      <c r="JC21" s="2"/>
      <c r="JD21" s="17"/>
      <c r="JE21" s="8"/>
      <c r="JF21" s="18"/>
      <c r="JG21" s="19">
        <f t="shared" si="198"/>
        <v>0</v>
      </c>
      <c r="JI21" s="26"/>
      <c r="JJ21" s="266"/>
      <c r="JK21" s="25"/>
      <c r="JL21" s="122"/>
      <c r="JM21" s="30"/>
      <c r="JN21" s="45">
        <f t="shared" si="223"/>
        <v>0</v>
      </c>
      <c r="JP21" s="143"/>
      <c r="JQ21" s="27"/>
      <c r="JR21" s="25"/>
      <c r="JS21" s="497"/>
      <c r="JT21" s="30"/>
      <c r="JU21" s="45">
        <f t="shared" si="45"/>
        <v>0</v>
      </c>
      <c r="JW21" s="807"/>
      <c r="JX21" s="793"/>
      <c r="JY21" s="794"/>
      <c r="JZ21" s="817"/>
      <c r="KA21" s="814"/>
      <c r="KB21" s="811">
        <f t="shared" si="46"/>
        <v>0</v>
      </c>
      <c r="KD21" s="807"/>
      <c r="KE21" s="793"/>
      <c r="KF21" s="794"/>
      <c r="KG21" s="817"/>
      <c r="KH21" s="814"/>
      <c r="KI21" s="811">
        <f t="shared" si="47"/>
        <v>0</v>
      </c>
      <c r="KK21" s="143"/>
      <c r="KL21" s="27"/>
      <c r="KM21" s="25"/>
      <c r="KN21" s="358"/>
      <c r="KO21" s="30"/>
      <c r="KP21" s="45">
        <f t="shared" si="48"/>
        <v>0</v>
      </c>
      <c r="KR21" s="143"/>
      <c r="KS21" s="27"/>
      <c r="KT21" s="25"/>
      <c r="KU21" s="143"/>
      <c r="KV21" s="30"/>
      <c r="KW21" s="45">
        <f t="shared" si="211"/>
        <v>0</v>
      </c>
      <c r="KY21" s="143"/>
      <c r="KZ21" s="141"/>
      <c r="LA21" s="25"/>
      <c r="LB21" s="143"/>
      <c r="LC21" s="30"/>
      <c r="LD21" s="45">
        <f t="shared" si="50"/>
        <v>0</v>
      </c>
      <c r="LF21" s="577"/>
      <c r="LG21" s="37"/>
      <c r="LH21" s="30"/>
      <c r="LI21" s="8"/>
      <c r="LJ21" s="18"/>
      <c r="LK21" s="45">
        <f t="shared" si="0"/>
        <v>0</v>
      </c>
      <c r="LM21" s="575"/>
      <c r="LN21" s="27"/>
      <c r="LO21" s="25"/>
      <c r="LP21" s="26"/>
      <c r="LQ21" s="30"/>
      <c r="LR21" s="19">
        <f t="shared" si="51"/>
        <v>0</v>
      </c>
      <c r="LT21" s="575"/>
      <c r="LU21" s="27"/>
      <c r="LV21" s="25"/>
      <c r="LW21" s="143"/>
      <c r="LX21" s="30"/>
      <c r="LY21" s="45">
        <f t="shared" si="52"/>
        <v>0</v>
      </c>
      <c r="MA21" s="577"/>
      <c r="MB21" s="2"/>
      <c r="MC21" s="17"/>
      <c r="MD21" s="8"/>
      <c r="ME21" s="18"/>
      <c r="MF21" s="45">
        <f t="shared" si="212"/>
        <v>0</v>
      </c>
      <c r="MH21" s="8"/>
      <c r="MI21" s="2"/>
      <c r="MJ21" s="17"/>
      <c r="MK21" s="8"/>
      <c r="ML21" s="18"/>
      <c r="MM21" s="45">
        <f t="shared" si="54"/>
        <v>0</v>
      </c>
      <c r="MO21" s="8"/>
      <c r="MP21" s="2"/>
      <c r="MQ21" s="25"/>
      <c r="MR21" s="288"/>
      <c r="MS21" s="25"/>
      <c r="MT21" s="45">
        <f t="shared" si="199"/>
        <v>20586.5</v>
      </c>
      <c r="MV21" s="8"/>
      <c r="MW21" s="2"/>
      <c r="MX21" s="25"/>
      <c r="MY21" s="288"/>
      <c r="MZ21" s="25"/>
      <c r="NA21" s="45">
        <f t="shared" si="55"/>
        <v>0</v>
      </c>
      <c r="NC21" s="8"/>
      <c r="ND21" s="2"/>
      <c r="NE21" s="337"/>
      <c r="NF21" s="8"/>
      <c r="NG21" s="30"/>
      <c r="NH21" s="45">
        <f t="shared" si="227"/>
        <v>0</v>
      </c>
      <c r="NJ21" s="576"/>
      <c r="NK21" s="315"/>
      <c r="NL21" s="30"/>
      <c r="NM21" s="783"/>
      <c r="NN21" s="30"/>
      <c r="NO21" s="45">
        <f t="shared" si="57"/>
        <v>0</v>
      </c>
      <c r="NQ21" s="2"/>
      <c r="NR21" s="2"/>
      <c r="NS21" s="17"/>
      <c r="NT21" s="8"/>
      <c r="NU21" s="18"/>
      <c r="NV21" s="19">
        <f t="shared" si="58"/>
        <v>0</v>
      </c>
      <c r="NX21" s="8"/>
      <c r="NY21" s="2"/>
      <c r="NZ21" s="17"/>
      <c r="OA21" s="8"/>
      <c r="OB21" s="18"/>
      <c r="OC21" s="19">
        <f t="shared" si="59"/>
        <v>0</v>
      </c>
      <c r="OE21" s="8"/>
      <c r="OF21" s="2"/>
      <c r="OG21" s="17"/>
      <c r="OH21" s="8"/>
      <c r="OI21" s="18"/>
      <c r="OJ21" s="19">
        <f t="shared" si="60"/>
        <v>0</v>
      </c>
      <c r="OL21" s="8"/>
      <c r="OM21" s="2"/>
      <c r="ON21" s="17"/>
      <c r="OO21" s="8"/>
      <c r="OP21" s="18"/>
      <c r="OQ21" s="19">
        <f t="shared" si="61"/>
        <v>0</v>
      </c>
      <c r="OS21" s="8"/>
      <c r="OT21" s="2"/>
      <c r="OU21" s="17"/>
      <c r="OV21" s="8"/>
      <c r="OW21" s="18"/>
      <c r="OX21" s="19">
        <f t="shared" si="62"/>
        <v>0</v>
      </c>
      <c r="OZ21" s="8"/>
      <c r="PA21" s="2"/>
      <c r="PB21" s="17"/>
      <c r="PC21" s="8"/>
      <c r="PD21" s="18"/>
      <c r="PE21" s="19">
        <f t="shared" si="63"/>
        <v>0</v>
      </c>
      <c r="PG21" s="34"/>
      <c r="PH21" s="2"/>
      <c r="PI21" s="17"/>
      <c r="PJ21" s="8"/>
      <c r="PK21" s="18"/>
      <c r="PL21" s="19">
        <f t="shared" si="64"/>
        <v>0</v>
      </c>
      <c r="PN21" s="8"/>
      <c r="PO21" s="2"/>
      <c r="PP21" s="17"/>
      <c r="PQ21" s="8"/>
      <c r="PR21" s="18"/>
      <c r="PS21" s="19">
        <f t="shared" si="65"/>
        <v>0</v>
      </c>
      <c r="PU21" s="2"/>
      <c r="PV21" s="2"/>
      <c r="PW21" s="17"/>
      <c r="PX21" s="8"/>
      <c r="PY21" s="18"/>
      <c r="PZ21" s="19">
        <f t="shared" si="66"/>
        <v>0</v>
      </c>
      <c r="QB21" s="577"/>
      <c r="QC21" s="397"/>
      <c r="QD21" s="2"/>
      <c r="QE21" s="17"/>
      <c r="QF21" s="8"/>
      <c r="QG21" s="18"/>
      <c r="QH21" s="19">
        <f t="shared" si="67"/>
        <v>0</v>
      </c>
      <c r="QJ21" s="8"/>
      <c r="QK21" s="2"/>
      <c r="QL21" s="347"/>
      <c r="QM21" s="143">
        <v>41001</v>
      </c>
      <c r="QN21" s="58">
        <v>100</v>
      </c>
      <c r="QO21" s="45">
        <f t="shared" si="68"/>
        <v>1666</v>
      </c>
      <c r="QQ21" s="469"/>
      <c r="QR21" s="43"/>
      <c r="QS21" s="337"/>
      <c r="QT21" s="8"/>
      <c r="QU21" s="58"/>
      <c r="QV21" s="45">
        <f t="shared" si="69"/>
        <v>0</v>
      </c>
      <c r="QX21" s="143"/>
      <c r="QY21" s="78"/>
      <c r="QZ21" s="44"/>
      <c r="RA21" s="143"/>
      <c r="RB21" s="30"/>
      <c r="RC21" s="45">
        <f t="shared" si="70"/>
        <v>0</v>
      </c>
      <c r="RE21" s="143"/>
      <c r="RF21" s="78"/>
      <c r="RG21" s="44"/>
      <c r="RH21" s="143"/>
      <c r="RI21" s="30"/>
      <c r="RJ21" s="45">
        <f t="shared" si="200"/>
        <v>0</v>
      </c>
      <c r="RL21" s="143"/>
      <c r="RM21" s="315"/>
      <c r="RN21" s="44"/>
      <c r="RO21" s="143"/>
      <c r="RP21" s="30"/>
      <c r="RQ21" s="45">
        <f t="shared" si="72"/>
        <v>0</v>
      </c>
      <c r="RS21" s="2"/>
      <c r="RT21" s="2"/>
      <c r="RU21" s="17"/>
      <c r="RV21" s="8"/>
      <c r="RW21" s="18"/>
      <c r="RX21" s="19">
        <f t="shared" si="189"/>
        <v>23250</v>
      </c>
      <c r="RZ21" s="2"/>
      <c r="SA21" s="2"/>
      <c r="SB21" s="351"/>
      <c r="SC21" s="8"/>
      <c r="SD21" s="18"/>
      <c r="SE21" s="19">
        <f t="shared" si="190"/>
        <v>0</v>
      </c>
      <c r="SG21" s="577"/>
      <c r="SH21" s="2"/>
      <c r="SI21" s="17"/>
      <c r="SJ21" s="8"/>
      <c r="SK21" s="18"/>
      <c r="SL21" s="19">
        <f t="shared" si="73"/>
        <v>0</v>
      </c>
      <c r="SN21" s="8"/>
      <c r="SO21" s="2"/>
      <c r="SP21" s="17"/>
      <c r="SQ21" s="8"/>
      <c r="SR21" s="18"/>
      <c r="SS21" s="19">
        <f t="shared" si="191"/>
        <v>0</v>
      </c>
      <c r="SU21" s="576"/>
      <c r="SV21" s="27"/>
      <c r="SW21" s="25"/>
      <c r="SX21" s="143"/>
      <c r="SY21" s="30"/>
      <c r="SZ21" s="19">
        <f t="shared" si="75"/>
        <v>10127.5</v>
      </c>
      <c r="TB21" s="143"/>
      <c r="TC21" s="27"/>
      <c r="TD21" s="25"/>
      <c r="TE21" s="143"/>
      <c r="TF21" s="30"/>
      <c r="TG21" s="45">
        <f>TG20+TD21-TF21</f>
        <v>20668.5</v>
      </c>
      <c r="TI21" s="54"/>
      <c r="TJ21" s="141"/>
      <c r="TK21" s="459"/>
      <c r="TL21" s="54"/>
      <c r="TM21" s="58"/>
      <c r="TN21" s="45">
        <f>TN20+TK21-TM21</f>
        <v>0</v>
      </c>
      <c r="TP21" s="575"/>
      <c r="TQ21" s="27"/>
      <c r="TR21" s="459"/>
      <c r="TS21" s="143"/>
      <c r="TT21" s="30"/>
      <c r="TU21" s="45">
        <f>TU20+TR21-TT21</f>
        <v>0</v>
      </c>
      <c r="TW21" s="577"/>
      <c r="TX21" s="2"/>
      <c r="TY21" s="17"/>
      <c r="TZ21" s="8"/>
      <c r="UA21" s="18"/>
      <c r="UB21" s="19">
        <f t="shared" si="79"/>
        <v>0</v>
      </c>
      <c r="UD21" s="577"/>
      <c r="UE21" s="2"/>
      <c r="UF21" s="17"/>
      <c r="UG21" s="8"/>
      <c r="UH21" s="18"/>
      <c r="UI21" s="19">
        <f t="shared" si="80"/>
        <v>0</v>
      </c>
      <c r="UK21" s="549"/>
      <c r="UL21" s="2"/>
      <c r="UM21" s="17"/>
      <c r="UN21" s="8"/>
      <c r="UO21" s="18"/>
      <c r="UP21" s="19">
        <f t="shared" si="81"/>
        <v>0</v>
      </c>
      <c r="UR21" s="577"/>
      <c r="US21" s="2"/>
      <c r="UT21" s="17"/>
      <c r="UU21" s="8"/>
      <c r="UV21" s="18"/>
      <c r="UW21" s="19">
        <f t="shared" si="82"/>
        <v>12824</v>
      </c>
      <c r="UY21" s="8"/>
      <c r="UZ21" s="2"/>
      <c r="VA21" s="17"/>
      <c r="VB21" s="8"/>
      <c r="VC21" s="18"/>
      <c r="VD21" s="19">
        <f t="shared" si="83"/>
        <v>47775</v>
      </c>
      <c r="VF21" s="2"/>
      <c r="VG21" s="2"/>
      <c r="VH21" s="17"/>
      <c r="VI21" s="8"/>
      <c r="VJ21" s="18"/>
      <c r="VK21" s="19">
        <f t="shared" si="84"/>
        <v>0</v>
      </c>
      <c r="VM21" s="2"/>
      <c r="VN21" s="2"/>
      <c r="VO21" s="17"/>
      <c r="VP21" s="8"/>
      <c r="VQ21" s="18"/>
      <c r="VR21" s="19">
        <f t="shared" si="85"/>
        <v>0</v>
      </c>
      <c r="VT21" s="577"/>
      <c r="VU21" s="2"/>
      <c r="VV21" s="17"/>
      <c r="VW21" s="8"/>
      <c r="VX21" s="18"/>
      <c r="VY21" s="19">
        <f t="shared" si="196"/>
        <v>274.5</v>
      </c>
      <c r="WA21" s="2"/>
      <c r="WB21" s="2"/>
      <c r="WC21" s="17"/>
      <c r="WD21" s="8"/>
      <c r="WE21" s="18"/>
      <c r="WF21" s="19">
        <f t="shared" si="87"/>
        <v>0</v>
      </c>
      <c r="WH21" s="8"/>
      <c r="WI21" s="2"/>
      <c r="WJ21" s="17"/>
      <c r="WK21" s="34"/>
      <c r="WL21" s="18"/>
      <c r="WM21" s="19">
        <f t="shared" si="88"/>
        <v>0</v>
      </c>
      <c r="WO21" s="8"/>
      <c r="WP21" s="2"/>
      <c r="WQ21" s="17"/>
      <c r="WR21" s="8"/>
      <c r="WS21" s="18"/>
      <c r="WT21" s="19">
        <f t="shared" si="201"/>
        <v>0</v>
      </c>
      <c r="WV21" s="8"/>
      <c r="WW21" s="2"/>
      <c r="WX21" s="17"/>
      <c r="WY21" s="8"/>
      <c r="WZ21" s="18"/>
      <c r="XA21" s="19">
        <f t="shared" si="90"/>
        <v>0</v>
      </c>
      <c r="XC21" s="577"/>
      <c r="XD21" s="2"/>
      <c r="XE21" s="17"/>
      <c r="XF21" s="8"/>
      <c r="XG21" s="18"/>
      <c r="XH21" s="19">
        <f t="shared" si="91"/>
        <v>0</v>
      </c>
      <c r="XJ21" s="8"/>
      <c r="XK21" s="2"/>
      <c r="XL21" s="17"/>
      <c r="XM21" s="34"/>
      <c r="XN21" s="18"/>
      <c r="XO21" s="45">
        <f t="shared" si="92"/>
        <v>0</v>
      </c>
      <c r="XQ21" s="8"/>
      <c r="XR21" s="2"/>
      <c r="XS21" s="25"/>
      <c r="XT21" s="34"/>
      <c r="XU21" s="18"/>
      <c r="XV21" s="45">
        <f t="shared" si="93"/>
        <v>0</v>
      </c>
      <c r="XX21" s="8"/>
      <c r="XY21" s="2"/>
      <c r="XZ21" s="121"/>
      <c r="YA21" s="8"/>
      <c r="YB21" s="18"/>
      <c r="YC21" s="45">
        <f t="shared" si="94"/>
        <v>0</v>
      </c>
      <c r="YE21" s="8"/>
      <c r="YF21" s="2"/>
      <c r="YG21" s="25"/>
      <c r="YH21" s="8"/>
      <c r="YI21" s="18"/>
      <c r="YJ21" s="45">
        <f t="shared" si="95"/>
        <v>0</v>
      </c>
      <c r="YL21" s="8"/>
      <c r="YM21" s="2"/>
      <c r="YN21" s="25"/>
      <c r="YO21" s="8"/>
      <c r="YP21" s="18"/>
      <c r="YQ21" s="45">
        <f t="shared" si="96"/>
        <v>0</v>
      </c>
      <c r="YS21" s="8">
        <v>41320</v>
      </c>
      <c r="YT21" s="830" t="s">
        <v>1132</v>
      </c>
      <c r="YU21" s="17">
        <v>3456</v>
      </c>
      <c r="YV21" s="8">
        <v>41320</v>
      </c>
      <c r="YW21" s="18">
        <v>3456</v>
      </c>
      <c r="YX21" s="19">
        <f t="shared" si="221"/>
        <v>0</v>
      </c>
      <c r="YZ21" s="8"/>
      <c r="ZA21" s="2"/>
      <c r="ZB21" s="17"/>
      <c r="ZC21" s="8"/>
      <c r="ZD21" s="18"/>
      <c r="ZE21" s="19">
        <f t="shared" si="213"/>
        <v>0</v>
      </c>
      <c r="ZG21" s="8"/>
      <c r="ZH21" s="145"/>
      <c r="ZI21" s="17"/>
      <c r="ZJ21" s="8"/>
      <c r="ZK21" s="18"/>
      <c r="ZL21" s="19">
        <f t="shared" si="99"/>
        <v>11212</v>
      </c>
      <c r="ZN21" s="8"/>
      <c r="ZO21" s="145"/>
      <c r="ZP21" s="17"/>
      <c r="ZQ21" s="8"/>
      <c r="ZR21" s="18"/>
      <c r="ZS21" s="19">
        <f t="shared" si="100"/>
        <v>0</v>
      </c>
      <c r="ZU21" s="8"/>
      <c r="ZV21" s="145"/>
      <c r="ZW21" s="17"/>
      <c r="ZX21" s="8"/>
      <c r="ZY21" s="18"/>
      <c r="ZZ21" s="19">
        <f t="shared" si="101"/>
        <v>0</v>
      </c>
      <c r="AAB21" s="2"/>
      <c r="AAC21" s="2"/>
      <c r="AAD21" s="17"/>
      <c r="AAE21" s="8"/>
      <c r="AAF21" s="18"/>
      <c r="AAG21" s="19">
        <f t="shared" si="102"/>
        <v>0</v>
      </c>
      <c r="AAI21" s="577"/>
      <c r="AAJ21" s="2"/>
      <c r="AAK21" s="17"/>
      <c r="AAL21" s="8"/>
      <c r="AAM21" s="18"/>
      <c r="AAN21" s="19">
        <f t="shared" si="103"/>
        <v>0</v>
      </c>
      <c r="AAP21" s="577"/>
      <c r="AAQ21" s="2"/>
      <c r="AAR21" s="17"/>
      <c r="AAT21" s="18"/>
      <c r="AAU21" s="19">
        <f t="shared" si="104"/>
        <v>0</v>
      </c>
      <c r="AAW21" s="8"/>
      <c r="AAX21" s="2"/>
      <c r="AAY21" s="17"/>
      <c r="AAZ21" s="8"/>
      <c r="ABA21" s="18"/>
      <c r="ABB21" s="19">
        <f t="shared" si="105"/>
        <v>0</v>
      </c>
      <c r="ABD21" s="2"/>
      <c r="ABE21" s="2"/>
      <c r="ABF21" s="17"/>
      <c r="ABG21" s="8"/>
      <c r="ABH21" s="18"/>
      <c r="ABI21" s="19">
        <f t="shared" si="106"/>
        <v>0</v>
      </c>
      <c r="ABK21" s="8"/>
      <c r="ABL21" s="373"/>
      <c r="ABM21" s="17"/>
      <c r="ABN21" s="8"/>
      <c r="ABO21" s="18"/>
      <c r="ABP21" s="19">
        <f t="shared" si="107"/>
        <v>0</v>
      </c>
      <c r="ABR21" s="366"/>
      <c r="ABS21" s="2"/>
      <c r="ABT21" s="17"/>
      <c r="ABU21" s="549"/>
      <c r="ABV21" s="18"/>
      <c r="ABW21" s="19">
        <f t="shared" si="214"/>
        <v>0</v>
      </c>
      <c r="ABY21" s="366">
        <v>41332</v>
      </c>
      <c r="ABZ21" s="2" t="s">
        <v>1367</v>
      </c>
      <c r="ACA21" s="17">
        <v>1911</v>
      </c>
      <c r="ACB21" s="388">
        <v>41332</v>
      </c>
      <c r="ACC21" s="18">
        <v>1911</v>
      </c>
      <c r="ACD21" s="19">
        <f t="shared" si="109"/>
        <v>0</v>
      </c>
      <c r="ACF21" s="8"/>
      <c r="ACG21" s="2"/>
      <c r="ACH21" s="17"/>
      <c r="ACI21" s="8"/>
      <c r="ACJ21" s="18"/>
      <c r="ACK21" s="19">
        <f t="shared" si="205"/>
        <v>0</v>
      </c>
      <c r="ACM21" s="577"/>
      <c r="ACN21" s="2"/>
      <c r="ACO21" s="17"/>
      <c r="ACP21" s="577"/>
      <c r="ACQ21" s="18"/>
      <c r="ACR21" s="19">
        <f t="shared" si="110"/>
        <v>0</v>
      </c>
      <c r="ACT21" s="577">
        <v>41330</v>
      </c>
      <c r="ACU21" s="2" t="s">
        <v>1355</v>
      </c>
      <c r="ACV21" s="17">
        <v>1633</v>
      </c>
      <c r="ACW21" s="366">
        <v>41330</v>
      </c>
      <c r="ACX21" s="18">
        <v>1633</v>
      </c>
      <c r="ACY21" s="19">
        <f t="shared" si="111"/>
        <v>0</v>
      </c>
      <c r="ADB21" s="2"/>
      <c r="ADC21" s="17"/>
      <c r="ADD21" s="8"/>
      <c r="ADE21" s="18"/>
      <c r="ADF21" s="45">
        <f t="shared" si="228"/>
        <v>0</v>
      </c>
      <c r="ADI21" s="2"/>
      <c r="ADJ21" s="17"/>
      <c r="ADK21" s="577"/>
      <c r="ADL21" s="18"/>
      <c r="ADM21" s="45">
        <f t="shared" si="113"/>
        <v>40815</v>
      </c>
      <c r="ADP21" s="315"/>
      <c r="ADQ21" s="346"/>
      <c r="ADR21" s="8"/>
      <c r="ADS21" s="488"/>
      <c r="ADT21" s="45">
        <f t="shared" si="114"/>
        <v>0</v>
      </c>
      <c r="ADV21" s="8"/>
      <c r="ADW21" s="315"/>
      <c r="ADX21" s="346"/>
      <c r="ADY21" s="8"/>
      <c r="ADZ21" s="488"/>
      <c r="AEA21" s="45">
        <f t="shared" si="192"/>
        <v>0</v>
      </c>
      <c r="AEC21" s="577"/>
      <c r="AED21" s="315"/>
      <c r="AEE21" s="346"/>
      <c r="AEF21" s="577"/>
      <c r="AEG21" s="488"/>
      <c r="AEH21" s="45">
        <f t="shared" si="224"/>
        <v>0</v>
      </c>
      <c r="AEJ21" s="8"/>
      <c r="AEK21" s="148"/>
      <c r="AEL21" s="17"/>
      <c r="AEM21" s="8"/>
      <c r="AEN21" s="18"/>
      <c r="AEO21" s="19">
        <f t="shared" si="116"/>
        <v>0</v>
      </c>
      <c r="AEQ21" s="2"/>
      <c r="AER21" s="2"/>
      <c r="AES21" s="17"/>
      <c r="AET21" s="8"/>
      <c r="AEU21" s="18"/>
      <c r="AEV21" s="19">
        <f t="shared" si="117"/>
        <v>6523</v>
      </c>
      <c r="AEX21" s="577"/>
      <c r="AEY21" s="2"/>
      <c r="AEZ21" s="17"/>
      <c r="AFA21" s="8"/>
      <c r="AFB21" s="18"/>
      <c r="AFC21" s="19">
        <f t="shared" si="118"/>
        <v>0</v>
      </c>
      <c r="AFE21" s="577"/>
      <c r="AFF21" s="2"/>
      <c r="AFG21" s="17"/>
      <c r="AFH21" s="8"/>
      <c r="AFI21" s="18"/>
      <c r="AFJ21" s="45">
        <f t="shared" si="217"/>
        <v>0</v>
      </c>
      <c r="AFL21" s="8"/>
      <c r="AFM21" s="2"/>
      <c r="AFN21" s="3"/>
      <c r="AFO21" s="8"/>
      <c r="AFP21" s="18"/>
      <c r="AFQ21" s="45">
        <f t="shared" si="120"/>
        <v>0</v>
      </c>
      <c r="AFS21" s="2"/>
      <c r="AFT21" s="2"/>
      <c r="AFU21" s="17"/>
      <c r="AFV21" s="8"/>
      <c r="AFW21" s="18"/>
      <c r="AFX21" s="45">
        <f t="shared" si="121"/>
        <v>0</v>
      </c>
      <c r="AGB21" s="337"/>
      <c r="AGC21" s="8"/>
      <c r="AGD21" s="18"/>
      <c r="AGE21" s="45">
        <f t="shared" si="215"/>
        <v>0</v>
      </c>
      <c r="AGI21" s="337"/>
      <c r="AGJ21" s="8"/>
      <c r="AGK21" s="18"/>
      <c r="AGL21" s="45">
        <f t="shared" si="123"/>
        <v>0</v>
      </c>
      <c r="AGN21" s="8"/>
      <c r="AGO21" s="37"/>
      <c r="AGP21" s="337"/>
      <c r="AGQ21" s="8"/>
      <c r="AGR21" s="18"/>
      <c r="AGS21" s="45">
        <f t="shared" si="124"/>
        <v>0</v>
      </c>
      <c r="AGU21" s="2"/>
      <c r="AGV21" s="2"/>
      <c r="AGW21" s="17"/>
      <c r="AGX21" s="8"/>
      <c r="AGY21" s="18"/>
      <c r="AGZ21" s="19">
        <f t="shared" si="125"/>
        <v>37741</v>
      </c>
      <c r="AHB21" s="2"/>
      <c r="AHC21" s="2"/>
      <c r="AHD21" s="17"/>
      <c r="AHE21" s="8"/>
      <c r="AHF21" s="18"/>
      <c r="AHG21" s="19">
        <f t="shared" si="126"/>
        <v>0</v>
      </c>
      <c r="AHI21" s="2"/>
      <c r="AHJ21" s="2"/>
      <c r="AHK21" s="17"/>
      <c r="AHL21" s="8"/>
      <c r="AHM21" s="18"/>
      <c r="AHN21" s="19">
        <f t="shared" si="127"/>
        <v>0</v>
      </c>
      <c r="AHP21" s="575"/>
      <c r="AHQ21" s="27"/>
      <c r="AHR21" s="25"/>
      <c r="AHS21" s="143"/>
      <c r="AHT21" s="30"/>
      <c r="AHU21" s="19">
        <f t="shared" si="128"/>
        <v>0</v>
      </c>
      <c r="AHW21" s="366"/>
      <c r="AHX21" s="2"/>
      <c r="AHY21" s="17"/>
      <c r="AHZ21" s="26"/>
      <c r="AIA21" s="18"/>
      <c r="AIB21" s="19">
        <f t="shared" si="129"/>
        <v>0</v>
      </c>
      <c r="AID21" s="577"/>
      <c r="AIE21" s="2"/>
      <c r="AIF21" s="17"/>
      <c r="AIG21" s="8"/>
      <c r="AIH21" s="18"/>
      <c r="AII21" s="19">
        <f t="shared" si="218"/>
        <v>0</v>
      </c>
      <c r="AIK21" s="8"/>
      <c r="AIL21" s="2"/>
      <c r="AIM21" s="25"/>
      <c r="AIN21" s="8"/>
      <c r="AIO21" s="30"/>
      <c r="AIP21" s="19">
        <f t="shared" si="131"/>
        <v>0</v>
      </c>
      <c r="AIR21" s="143"/>
      <c r="AIS21" s="27"/>
      <c r="AIT21" s="25"/>
      <c r="AIU21" s="143"/>
      <c r="AIV21" s="30"/>
      <c r="AIW21" s="45">
        <f t="shared" si="132"/>
        <v>0</v>
      </c>
      <c r="AIY21" s="8"/>
      <c r="AIZ21" s="2"/>
      <c r="AJA21" s="17"/>
      <c r="AJB21" s="143"/>
      <c r="AJC21" s="18"/>
      <c r="AJD21" s="45">
        <f t="shared" si="133"/>
        <v>0</v>
      </c>
      <c r="AJF21" s="8"/>
      <c r="AJG21" s="2"/>
      <c r="AJH21" s="17"/>
      <c r="AJI21" s="8"/>
      <c r="AJJ21" s="18"/>
      <c r="AJK21" s="45">
        <f t="shared" si="134"/>
        <v>0</v>
      </c>
      <c r="AJM21" s="8"/>
      <c r="AJN21" s="2"/>
      <c r="AJO21" s="17"/>
      <c r="AJP21" s="8"/>
      <c r="AJQ21" s="18"/>
      <c r="AJR21" s="45">
        <f t="shared" si="135"/>
        <v>0</v>
      </c>
      <c r="AJT21" s="8"/>
      <c r="AJU21" s="2"/>
      <c r="AJV21" s="351"/>
      <c r="AJW21" s="34"/>
      <c r="AJX21" s="377"/>
      <c r="AJY21" s="45">
        <f t="shared" si="136"/>
        <v>0</v>
      </c>
      <c r="AKA21" s="143"/>
      <c r="AKB21" s="27"/>
      <c r="AKC21" s="25"/>
      <c r="AKD21" s="54"/>
      <c r="AKE21" s="176"/>
      <c r="AKF21" s="19">
        <f t="shared" ref="AKF21:AKF44" si="232">AKF20+AKC21-AKE21</f>
        <v>0</v>
      </c>
      <c r="AKH21" s="8"/>
      <c r="AKI21" s="2"/>
      <c r="AKJ21" s="17"/>
      <c r="AKK21" s="8"/>
      <c r="AKL21" s="18"/>
      <c r="AKM21" s="19">
        <f t="shared" si="137"/>
        <v>0</v>
      </c>
      <c r="AKO21" s="2"/>
      <c r="AKP21" s="2"/>
      <c r="AKQ21" s="17"/>
      <c r="AKR21" s="8"/>
      <c r="AKS21" s="18"/>
      <c r="AKT21" s="19">
        <f t="shared" si="138"/>
        <v>0</v>
      </c>
      <c r="AKV21" s="2"/>
      <c r="AKW21" s="2"/>
      <c r="AKX21" s="17"/>
      <c r="AKY21" s="8"/>
      <c r="AKZ21" s="18"/>
      <c r="ALA21" s="19">
        <f t="shared" si="139"/>
        <v>0</v>
      </c>
      <c r="ALC21" s="2"/>
      <c r="ALD21" s="2"/>
      <c r="ALE21" s="17"/>
      <c r="ALF21" s="8"/>
      <c r="ALG21" s="18"/>
      <c r="ALH21" s="19">
        <f t="shared" si="140"/>
        <v>0</v>
      </c>
      <c r="ALJ21" s="577"/>
      <c r="ALK21" s="2"/>
      <c r="ALL21" s="17"/>
      <c r="ALN21" s="18"/>
      <c r="ALO21" s="19">
        <f t="shared" si="141"/>
        <v>0</v>
      </c>
      <c r="ALQ21" s="8"/>
      <c r="ALR21" s="2"/>
      <c r="ALS21" s="17"/>
      <c r="ALT21" s="8"/>
      <c r="ALU21" s="18"/>
      <c r="ALV21" s="19">
        <f t="shared" si="142"/>
        <v>0</v>
      </c>
      <c r="ALX21" s="8"/>
      <c r="ALY21" s="2"/>
      <c r="ALZ21" s="17"/>
      <c r="AMA21" s="8"/>
      <c r="AMB21" s="30"/>
      <c r="AMC21" s="45">
        <f t="shared" si="225"/>
        <v>0</v>
      </c>
      <c r="AME21" s="577"/>
      <c r="AMF21" s="2"/>
      <c r="AMG21" s="17"/>
      <c r="AMH21" s="366"/>
      <c r="AMI21" s="18"/>
      <c r="AMJ21" s="19">
        <f t="shared" si="143"/>
        <v>0</v>
      </c>
      <c r="AML21" s="366"/>
      <c r="AMM21" s="2"/>
      <c r="AMN21" s="17"/>
      <c r="AMO21" s="577"/>
      <c r="AMP21" s="18"/>
      <c r="AMQ21" s="19">
        <f t="shared" si="144"/>
        <v>0</v>
      </c>
      <c r="AMS21" s="8"/>
      <c r="AMT21" s="2"/>
      <c r="AMU21" s="17"/>
      <c r="AMV21" s="8"/>
      <c r="AMW21" s="18"/>
      <c r="AMX21" s="19">
        <f t="shared" si="145"/>
        <v>0</v>
      </c>
      <c r="AMZ21" s="2"/>
      <c r="ANA21" s="2"/>
      <c r="ANB21" s="17"/>
      <c r="ANC21" s="8"/>
      <c r="AND21" s="18"/>
      <c r="ANE21" s="19">
        <f t="shared" si="146"/>
        <v>0</v>
      </c>
      <c r="ANG21" s="143"/>
      <c r="ANH21" s="27"/>
      <c r="ANI21" s="25"/>
      <c r="ANJ21" s="143"/>
      <c r="ANK21" s="30"/>
      <c r="ANL21" s="19">
        <f t="shared" si="147"/>
        <v>0</v>
      </c>
      <c r="ANN21" s="366"/>
      <c r="ANO21" s="2"/>
      <c r="ANP21" s="17"/>
      <c r="ANQ21" s="577"/>
      <c r="ANR21" s="18"/>
      <c r="ANS21" s="19">
        <f t="shared" si="148"/>
        <v>0</v>
      </c>
      <c r="ANU21" s="8"/>
      <c r="ANV21" s="2"/>
      <c r="ANW21" s="17"/>
      <c r="ANX21" s="388">
        <v>41075</v>
      </c>
      <c r="ANY21" s="18">
        <v>200</v>
      </c>
      <c r="ANZ21" s="19">
        <f t="shared" si="229"/>
        <v>5192</v>
      </c>
      <c r="AOB21" s="577"/>
      <c r="AOC21" s="2"/>
      <c r="AOD21" s="17"/>
      <c r="AOE21" s="8"/>
      <c r="AOF21" s="18"/>
      <c r="AOG21" s="19">
        <f t="shared" si="149"/>
        <v>0</v>
      </c>
      <c r="AOI21" s="366"/>
      <c r="AOJ21" s="2"/>
      <c r="AOK21" s="17"/>
      <c r="AOL21" s="8"/>
      <c r="AOM21" s="18"/>
      <c r="AON21" s="19">
        <f t="shared" si="150"/>
        <v>16524.5</v>
      </c>
      <c r="AOP21" s="366"/>
      <c r="AOQ21" s="2"/>
      <c r="AOR21" s="17"/>
      <c r="AOS21" s="8"/>
      <c r="AOT21" s="18"/>
      <c r="AOU21" s="19">
        <f t="shared" si="151"/>
        <v>0</v>
      </c>
      <c r="AOW21" s="2"/>
      <c r="AOX21" s="2"/>
      <c r="AOY21" s="17"/>
      <c r="AOZ21" s="8"/>
      <c r="APA21" s="18"/>
      <c r="APB21" s="19">
        <f t="shared" si="216"/>
        <v>0</v>
      </c>
      <c r="APD21" s="397"/>
      <c r="APE21" s="37"/>
      <c r="APF21" s="337"/>
      <c r="APG21" s="54"/>
      <c r="APH21" s="86"/>
      <c r="API21" s="45">
        <f t="shared" si="4"/>
        <v>2000</v>
      </c>
      <c r="APK21" s="8"/>
      <c r="APL21" s="37"/>
      <c r="APM21" s="30"/>
      <c r="APN21" s="8"/>
      <c r="APO21" s="18"/>
      <c r="APP21" s="45">
        <f t="shared" si="207"/>
        <v>7383.5</v>
      </c>
      <c r="APR21" s="8"/>
      <c r="APS21" s="37"/>
      <c r="APT21" s="30"/>
      <c r="APU21" s="8"/>
      <c r="APV21" s="18"/>
      <c r="APW21" s="45">
        <f t="shared" si="6"/>
        <v>0</v>
      </c>
      <c r="APY21" s="8"/>
      <c r="APZ21" s="37"/>
      <c r="AQA21" s="30"/>
      <c r="AQB21" s="8"/>
      <c r="AQC21" s="18"/>
      <c r="AQD21" s="45">
        <f t="shared" si="153"/>
        <v>4518.5</v>
      </c>
      <c r="AQF21" s="366"/>
      <c r="AQG21" s="37"/>
      <c r="AQH21" s="30"/>
      <c r="AQJ21" s="18"/>
      <c r="AQK21" s="19">
        <f t="shared" si="154"/>
        <v>0</v>
      </c>
      <c r="AQM21" s="2"/>
      <c r="AQP21" s="8"/>
      <c r="AQQ21" s="18"/>
      <c r="AQR21" s="19">
        <f t="shared" si="155"/>
        <v>0</v>
      </c>
      <c r="AQT21" s="577"/>
      <c r="AQU21" s="37"/>
      <c r="AQV21" s="30"/>
      <c r="AQW21" s="577"/>
      <c r="AQX21" s="18"/>
      <c r="AQY21" s="19">
        <f t="shared" si="156"/>
        <v>715</v>
      </c>
      <c r="ARA21" s="577"/>
      <c r="ARB21" s="37"/>
      <c r="ARC21" s="346"/>
      <c r="ARD21" s="367"/>
      <c r="ARE21" s="86"/>
      <c r="ARF21" s="19">
        <f t="shared" si="208"/>
        <v>0</v>
      </c>
      <c r="ARH21" s="577"/>
      <c r="ARK21" s="8"/>
      <c r="ARL21" s="18"/>
      <c r="ARM21" s="19">
        <f t="shared" si="157"/>
        <v>0</v>
      </c>
      <c r="ARO21" s="577"/>
      <c r="ARP21" s="2"/>
      <c r="ARQ21" s="17"/>
      <c r="ARR21" s="8"/>
      <c r="ARS21" s="18"/>
      <c r="ART21" s="45">
        <f t="shared" si="230"/>
        <v>0</v>
      </c>
      <c r="ARV21" s="143"/>
      <c r="ARW21" s="27"/>
      <c r="ARX21" s="25"/>
      <c r="ARY21" s="143"/>
      <c r="ARZ21" s="30"/>
      <c r="ASA21" s="45">
        <f t="shared" si="159"/>
        <v>0</v>
      </c>
      <c r="ASC21" s="8"/>
      <c r="ASD21" s="2"/>
      <c r="ASE21" s="17"/>
      <c r="ASF21" s="8"/>
      <c r="ASG21" s="18"/>
      <c r="ASH21" s="45">
        <f t="shared" si="160"/>
        <v>0</v>
      </c>
      <c r="ASJ21" s="2"/>
      <c r="ASK21" s="2"/>
      <c r="ASL21" s="17"/>
      <c r="ASM21" s="8"/>
      <c r="ASN21" s="18"/>
      <c r="ASO21" s="19">
        <f t="shared" si="161"/>
        <v>0</v>
      </c>
      <c r="ASQ21" s="8"/>
      <c r="ASR21" s="2"/>
      <c r="ASS21" s="17"/>
      <c r="AST21" s="8"/>
      <c r="ASU21" s="18"/>
      <c r="ASV21" s="19">
        <f t="shared" si="162"/>
        <v>0</v>
      </c>
      <c r="ASX21" s="2"/>
      <c r="ASY21" s="2"/>
      <c r="ASZ21" s="17"/>
      <c r="ATA21" s="8"/>
      <c r="ATB21" s="18"/>
      <c r="ATC21" s="19">
        <f t="shared" si="163"/>
        <v>0</v>
      </c>
      <c r="ATE21" s="2"/>
      <c r="ATF21" s="2"/>
      <c r="ATG21" s="17"/>
      <c r="ATH21" s="8"/>
      <c r="ATI21" s="18"/>
      <c r="ATJ21" s="19">
        <f t="shared" si="164"/>
        <v>0</v>
      </c>
      <c r="ATL21" s="366"/>
      <c r="ATM21" s="2"/>
      <c r="ATN21" s="17"/>
      <c r="ATO21" s="8"/>
      <c r="ATP21" s="18"/>
      <c r="ATQ21" s="19">
        <f t="shared" si="165"/>
        <v>0</v>
      </c>
      <c r="ATS21" s="8"/>
      <c r="ATT21" s="567"/>
      <c r="ATU21" s="30"/>
      <c r="ATV21" s="8"/>
      <c r="ATW21" s="18"/>
      <c r="ATX21" s="45">
        <f t="shared" si="222"/>
        <v>0</v>
      </c>
      <c r="ATZ21" s="8"/>
      <c r="AUA21" s="315"/>
      <c r="AUB21" s="30"/>
      <c r="AUC21" s="34"/>
      <c r="AUD21" s="30"/>
      <c r="AUE21" s="45">
        <f t="shared" si="167"/>
        <v>0</v>
      </c>
      <c r="AUG21" s="8"/>
      <c r="AUH21" s="37"/>
      <c r="AUI21" s="30"/>
      <c r="AUJ21" s="34"/>
      <c r="AUK21" s="30"/>
      <c r="AUL21" s="45">
        <f t="shared" si="168"/>
        <v>0</v>
      </c>
      <c r="AUN21" s="575"/>
      <c r="AUO21" s="37"/>
      <c r="AUP21" s="30"/>
      <c r="AUQ21" s="53"/>
      <c r="AUR21" s="30"/>
      <c r="AUS21" s="45">
        <f t="shared" si="169"/>
        <v>2512.5</v>
      </c>
      <c r="AUU21" s="368"/>
      <c r="AUV21" s="315"/>
      <c r="AUW21" s="346"/>
      <c r="AUX21" s="143"/>
      <c r="AUY21" s="347"/>
      <c r="AUZ21" s="45">
        <f t="shared" si="170"/>
        <v>0</v>
      </c>
      <c r="AVB21" s="577"/>
      <c r="AVC21" s="2"/>
      <c r="AVD21" s="89"/>
      <c r="AVE21" s="8"/>
      <c r="AVF21" s="91"/>
      <c r="AVG21" s="19">
        <f t="shared" si="193"/>
        <v>0</v>
      </c>
      <c r="AVI21" s="2"/>
      <c r="AVJ21" s="2"/>
      <c r="AVK21" s="89"/>
      <c r="AVL21" s="8"/>
      <c r="AVM21" s="91"/>
      <c r="AVN21" s="19">
        <f t="shared" si="194"/>
        <v>0</v>
      </c>
      <c r="AVP21" s="2"/>
      <c r="AVQ21" s="2"/>
      <c r="AVR21" s="17"/>
      <c r="AVS21" s="8"/>
      <c r="AVT21" s="18"/>
      <c r="AVU21" s="19">
        <f t="shared" si="203"/>
        <v>0</v>
      </c>
      <c r="AVW21" s="143"/>
      <c r="AVX21" s="27"/>
      <c r="AVY21" s="25"/>
      <c r="AVZ21" s="143"/>
      <c r="AWA21" s="30"/>
      <c r="AWB21" s="19">
        <f t="shared" si="197"/>
        <v>0</v>
      </c>
      <c r="AWD21" s="8"/>
      <c r="AWE21" s="2"/>
      <c r="AWF21" s="17"/>
      <c r="AWG21" s="8"/>
      <c r="AWH21" s="18"/>
      <c r="AWI21" s="19">
        <f t="shared" si="219"/>
        <v>0</v>
      </c>
      <c r="AWK21" s="8"/>
      <c r="AWL21" s="2"/>
      <c r="AWM21" s="17"/>
      <c r="AWN21" s="8"/>
      <c r="AWO21" s="18"/>
      <c r="AWP21" s="19">
        <f t="shared" si="204"/>
        <v>0</v>
      </c>
      <c r="AWR21" s="8"/>
      <c r="AWS21" s="2"/>
      <c r="AWT21" s="17"/>
      <c r="AWU21" s="8"/>
      <c r="AWV21" s="18"/>
      <c r="AWW21" s="19">
        <f t="shared" si="174"/>
        <v>0</v>
      </c>
      <c r="AWY21" s="8"/>
      <c r="AWZ21" s="2"/>
      <c r="AXA21" s="17"/>
      <c r="AXB21" s="8"/>
      <c r="AXC21" s="18"/>
      <c r="AXD21" s="19">
        <f t="shared" si="175"/>
        <v>0</v>
      </c>
      <c r="AXF21" s="577"/>
      <c r="AXG21" s="2"/>
      <c r="AXH21" s="17"/>
      <c r="AXI21" s="8"/>
      <c r="AXJ21" s="18"/>
      <c r="AXK21" s="19">
        <f t="shared" si="176"/>
        <v>0</v>
      </c>
      <c r="AXM21" s="577"/>
      <c r="AXN21" s="2"/>
      <c r="AXO21" s="17"/>
      <c r="AXP21" s="8"/>
      <c r="AXQ21" s="18"/>
      <c r="AXR21" s="19">
        <f t="shared" si="177"/>
        <v>0</v>
      </c>
      <c r="AXT21" s="577"/>
      <c r="AXU21" s="2"/>
      <c r="AXV21" s="17"/>
      <c r="AXW21" s="577"/>
      <c r="AXX21" s="18"/>
      <c r="AXY21" s="19">
        <f t="shared" si="195"/>
        <v>0</v>
      </c>
      <c r="AYA21" s="8"/>
      <c r="AYB21" s="2"/>
      <c r="AYC21" s="17"/>
      <c r="AYD21" s="8"/>
      <c r="AYE21" s="18"/>
      <c r="AYF21" s="19">
        <f t="shared" si="179"/>
        <v>0</v>
      </c>
      <c r="AYH21" s="575"/>
      <c r="AYI21" s="27"/>
      <c r="AYJ21" s="25"/>
      <c r="AYK21" s="670"/>
      <c r="AYL21" s="30"/>
      <c r="AYM21" s="45">
        <f t="shared" si="180"/>
        <v>0</v>
      </c>
      <c r="AYO21" s="2"/>
      <c r="AYP21" s="2"/>
      <c r="AYQ21" s="17"/>
      <c r="AYR21" s="8"/>
      <c r="AYS21" s="18"/>
      <c r="AYT21" s="19">
        <f t="shared" si="181"/>
        <v>0</v>
      </c>
      <c r="AYV21" s="2"/>
      <c r="AYW21" s="2"/>
      <c r="AYX21" s="17"/>
      <c r="AYY21" s="8"/>
      <c r="AYZ21" s="18"/>
      <c r="AZA21" s="19">
        <f t="shared" si="182"/>
        <v>0</v>
      </c>
      <c r="AZC21" s="2"/>
      <c r="AZD21" s="2"/>
      <c r="AZE21" s="17"/>
      <c r="AZF21" s="8"/>
      <c r="AZG21" s="18"/>
      <c r="AZH21" s="19">
        <f t="shared" si="183"/>
        <v>0</v>
      </c>
      <c r="AZJ21" s="2"/>
      <c r="AZK21" s="2"/>
      <c r="AZL21" s="17"/>
      <c r="AZM21" s="8"/>
      <c r="AZN21" s="18"/>
      <c r="AZO21" s="19">
        <f t="shared" si="184"/>
        <v>0</v>
      </c>
    </row>
    <row r="22" spans="1:1024 1026:1367">
      <c r="D22" s="8"/>
      <c r="E22" s="30"/>
      <c r="F22" s="45">
        <f t="shared" si="8"/>
        <v>0</v>
      </c>
      <c r="H22" s="577">
        <v>41320</v>
      </c>
      <c r="I22" s="830" t="s">
        <v>1124</v>
      </c>
      <c r="J22" s="17">
        <v>7142.5</v>
      </c>
      <c r="K22" s="577">
        <v>41320</v>
      </c>
      <c r="L22" s="18">
        <v>7142.5</v>
      </c>
      <c r="M22" s="19">
        <f t="shared" si="231"/>
        <v>0</v>
      </c>
      <c r="O22" s="8"/>
      <c r="P22" s="2"/>
      <c r="Q22" s="17"/>
      <c r="R22" s="8"/>
      <c r="S22" s="18"/>
      <c r="T22" s="19">
        <f t="shared" si="10"/>
        <v>10753.5</v>
      </c>
      <c r="V22" s="8"/>
      <c r="W22" s="2"/>
      <c r="X22" s="17"/>
      <c r="Y22" s="8"/>
      <c r="Z22" s="18"/>
      <c r="AA22" s="19">
        <f t="shared" si="11"/>
        <v>0</v>
      </c>
      <c r="AC22" s="8"/>
      <c r="AD22" s="2"/>
      <c r="AE22" s="17"/>
      <c r="AF22" s="8"/>
      <c r="AG22" s="18"/>
      <c r="AH22" s="19">
        <f t="shared" si="12"/>
        <v>0</v>
      </c>
      <c r="AJ22" s="8"/>
      <c r="AK22" s="2"/>
      <c r="AL22" s="17"/>
      <c r="AM22" s="8"/>
      <c r="AN22" s="18"/>
      <c r="AO22" s="19">
        <f t="shared" si="13"/>
        <v>0</v>
      </c>
      <c r="AQ22" s="8"/>
      <c r="AR22" s="2"/>
      <c r="AS22" s="17"/>
      <c r="AT22" s="8"/>
      <c r="AU22" s="18"/>
      <c r="AV22" s="19">
        <f t="shared" si="14"/>
        <v>0</v>
      </c>
      <c r="AX22" s="8"/>
      <c r="AY22" s="2"/>
      <c r="AZ22" s="17"/>
      <c r="BA22" s="8"/>
      <c r="BB22" s="18"/>
      <c r="BC22" s="19">
        <f t="shared" si="15"/>
        <v>0</v>
      </c>
      <c r="BE22" s="8"/>
      <c r="BF22" s="27"/>
      <c r="BG22" s="25"/>
      <c r="BH22" s="8"/>
      <c r="BI22" s="30"/>
      <c r="BJ22" s="19">
        <f t="shared" si="16"/>
        <v>0</v>
      </c>
      <c r="BL22" s="8"/>
      <c r="BM22" s="2"/>
      <c r="BN22" s="17"/>
      <c r="BO22" s="8"/>
      <c r="BP22" s="18"/>
      <c r="BQ22" s="19">
        <f t="shared" si="209"/>
        <v>0</v>
      </c>
      <c r="BS22" s="8"/>
      <c r="BT22" s="8"/>
      <c r="BU22" s="2"/>
      <c r="BV22" s="17"/>
      <c r="BW22" s="8"/>
      <c r="BX22" s="18"/>
      <c r="BY22" s="19">
        <f t="shared" si="18"/>
        <v>0</v>
      </c>
      <c r="CA22" s="575">
        <v>40799</v>
      </c>
      <c r="CB22" s="78" t="s">
        <v>737</v>
      </c>
      <c r="CC22" s="570"/>
      <c r="CD22" s="538" t="s">
        <v>738</v>
      </c>
      <c r="CE22" s="30"/>
      <c r="CF22" s="45">
        <f t="shared" si="19"/>
        <v>328393</v>
      </c>
      <c r="CH22" s="2"/>
      <c r="CI22" s="2"/>
      <c r="CJ22" s="17"/>
      <c r="CK22" s="41"/>
      <c r="CL22" s="30"/>
      <c r="CM22" s="45">
        <f t="shared" si="20"/>
        <v>0</v>
      </c>
      <c r="CO22" s="368"/>
      <c r="CP22" s="37"/>
      <c r="CQ22" s="347"/>
      <c r="CR22" s="490"/>
      <c r="CS22" s="44"/>
      <c r="CT22" s="45">
        <f t="shared" si="185"/>
        <v>0</v>
      </c>
      <c r="CV22" s="8"/>
      <c r="CW22" s="2"/>
      <c r="CX22" s="17"/>
      <c r="CY22" s="8"/>
      <c r="CZ22" s="18"/>
      <c r="DA22" s="19">
        <f t="shared" si="21"/>
        <v>0</v>
      </c>
      <c r="DC22" s="8"/>
      <c r="DD22" s="2"/>
      <c r="DE22" s="2"/>
      <c r="DF22" s="17"/>
      <c r="DG22" s="8"/>
      <c r="DH22" s="18"/>
      <c r="DI22" s="19">
        <f t="shared" si="210"/>
        <v>0</v>
      </c>
      <c r="DK22" s="577"/>
      <c r="DL22" s="2"/>
      <c r="DM22" s="17"/>
      <c r="DO22" s="18"/>
      <c r="DP22" s="19">
        <f t="shared" si="23"/>
        <v>0</v>
      </c>
      <c r="DR22" s="2"/>
      <c r="DS22" s="2"/>
      <c r="DT22" s="17"/>
      <c r="DU22" s="8"/>
      <c r="DV22" s="18"/>
      <c r="DW22" s="19">
        <f t="shared" si="24"/>
        <v>0</v>
      </c>
      <c r="DY22" s="2"/>
      <c r="DZ22" s="2"/>
      <c r="EA22" s="17"/>
      <c r="EB22" s="8"/>
      <c r="EC22" s="18"/>
      <c r="ED22" s="19">
        <f t="shared" si="25"/>
        <v>0</v>
      </c>
      <c r="EF22" s="2"/>
      <c r="EG22" s="2"/>
      <c r="EH22" s="17"/>
      <c r="EI22" s="8"/>
      <c r="EJ22" s="18"/>
      <c r="EK22" s="19">
        <f t="shared" si="226"/>
        <v>0</v>
      </c>
      <c r="EM22" s="368"/>
      <c r="EN22" s="27"/>
      <c r="EO22" s="25"/>
      <c r="EP22" s="504"/>
      <c r="EQ22" s="25"/>
      <c r="ER22" s="19">
        <f t="shared" si="27"/>
        <v>0</v>
      </c>
      <c r="ET22" s="366"/>
      <c r="EU22" s="2"/>
      <c r="EV22" s="356"/>
      <c r="EW22" s="54"/>
      <c r="EX22" s="86"/>
      <c r="EY22" s="19">
        <f t="shared" si="28"/>
        <v>0</v>
      </c>
      <c r="FA22" s="8"/>
      <c r="FB22" s="2"/>
      <c r="FC22" s="17"/>
      <c r="FD22" s="8"/>
      <c r="FE22" s="18"/>
      <c r="FF22" s="19">
        <f t="shared" si="29"/>
        <v>0</v>
      </c>
      <c r="FH22" s="8"/>
      <c r="FI22" s="2"/>
      <c r="FJ22" s="17"/>
      <c r="FK22" s="8"/>
      <c r="FL22" s="18"/>
      <c r="FM22" s="19">
        <f t="shared" si="30"/>
        <v>0</v>
      </c>
      <c r="FO22" s="549">
        <v>39716</v>
      </c>
      <c r="FP22" s="37" t="s">
        <v>578</v>
      </c>
      <c r="FQ22" s="30">
        <v>22774.5</v>
      </c>
      <c r="FR22" s="26">
        <v>39734</v>
      </c>
      <c r="FS22" s="30">
        <v>22774.5</v>
      </c>
      <c r="FT22" s="19">
        <f t="shared" si="31"/>
        <v>29768</v>
      </c>
      <c r="FV22" s="8"/>
      <c r="FW22" s="2"/>
      <c r="FX22" s="17"/>
      <c r="FY22" s="8"/>
      <c r="FZ22" s="18"/>
      <c r="GA22" s="19">
        <f t="shared" si="32"/>
        <v>0</v>
      </c>
      <c r="GC22" s="2"/>
      <c r="GD22" s="2"/>
      <c r="GE22" s="17"/>
      <c r="GF22" s="8"/>
      <c r="GG22" s="18"/>
      <c r="GH22" s="19">
        <f t="shared" si="33"/>
        <v>0</v>
      </c>
      <c r="GJ22" s="2"/>
      <c r="GK22" s="2"/>
      <c r="GL22" s="17"/>
      <c r="GM22" s="8"/>
      <c r="GN22" s="18"/>
      <c r="GO22" s="19">
        <f t="shared" si="34"/>
        <v>0</v>
      </c>
      <c r="GQ22" s="8"/>
      <c r="GR22" s="2"/>
      <c r="GS22" s="17"/>
      <c r="GT22" s="8"/>
      <c r="GU22" s="18"/>
      <c r="GV22" s="19">
        <f t="shared" si="35"/>
        <v>0</v>
      </c>
      <c r="GX22" s="2"/>
      <c r="GY22" s="2"/>
      <c r="GZ22" s="17"/>
      <c r="HA22" s="8"/>
      <c r="HB22" s="18"/>
      <c r="HC22" s="19">
        <f t="shared" si="36"/>
        <v>0</v>
      </c>
      <c r="HE22" s="8"/>
      <c r="HF22" s="2"/>
      <c r="HG22" s="17"/>
      <c r="HH22" s="8"/>
      <c r="HI22" s="18"/>
      <c r="HJ22" s="19">
        <f t="shared" si="220"/>
        <v>13433</v>
      </c>
      <c r="HL22" s="8"/>
      <c r="HM22" s="2"/>
      <c r="HN22" s="17"/>
      <c r="HO22" s="8"/>
      <c r="HP22" s="18"/>
      <c r="HQ22" s="19">
        <f t="shared" si="38"/>
        <v>0</v>
      </c>
      <c r="HS22" s="575"/>
      <c r="HT22" s="37"/>
      <c r="HU22" s="17"/>
      <c r="HV22" s="8"/>
      <c r="HW22" s="18"/>
      <c r="HX22" s="115">
        <f t="shared" si="39"/>
        <v>476</v>
      </c>
      <c r="HZ22" s="8"/>
      <c r="IA22" s="37"/>
      <c r="IB22" s="30"/>
      <c r="IC22" s="26"/>
      <c r="ID22" s="30"/>
      <c r="IE22" s="19">
        <f t="shared" si="40"/>
        <v>0</v>
      </c>
      <c r="IG22" s="2"/>
      <c r="IH22" s="2"/>
      <c r="II22" s="17"/>
      <c r="IJ22" s="8"/>
      <c r="IK22" s="18"/>
      <c r="IL22" s="19">
        <f t="shared" si="41"/>
        <v>0</v>
      </c>
      <c r="IN22" s="8"/>
      <c r="IO22" s="145"/>
      <c r="IP22" s="17"/>
      <c r="IQ22" s="8"/>
      <c r="IR22" s="18"/>
      <c r="IS22" s="19">
        <f t="shared" si="42"/>
        <v>0</v>
      </c>
      <c r="IU22" s="8"/>
      <c r="IV22" s="2"/>
      <c r="IW22" s="17"/>
      <c r="IX22" s="8"/>
      <c r="IY22" s="18"/>
      <c r="IZ22" s="19">
        <f t="shared" si="43"/>
        <v>0</v>
      </c>
      <c r="JB22" s="8"/>
      <c r="JC22" s="2"/>
      <c r="JD22" s="17"/>
      <c r="JE22" s="8"/>
      <c r="JF22" s="18"/>
      <c r="JG22" s="19">
        <f t="shared" si="198"/>
        <v>0</v>
      </c>
      <c r="JI22" s="26"/>
      <c r="JJ22" s="266"/>
      <c r="JK22" s="25"/>
      <c r="JL22" s="122"/>
      <c r="JM22" s="30"/>
      <c r="JN22" s="45">
        <f t="shared" si="223"/>
        <v>0</v>
      </c>
      <c r="JP22" s="143"/>
      <c r="JQ22" s="27"/>
      <c r="JR22" s="25"/>
      <c r="JS22" s="497"/>
      <c r="JT22" s="30"/>
      <c r="JU22" s="45">
        <f t="shared" si="45"/>
        <v>0</v>
      </c>
      <c r="JW22" s="807"/>
      <c r="JX22" s="793"/>
      <c r="JY22" s="794"/>
      <c r="JZ22" s="817"/>
      <c r="KA22" s="814"/>
      <c r="KB22" s="811">
        <f t="shared" si="46"/>
        <v>0</v>
      </c>
      <c r="KD22" s="807"/>
      <c r="KE22" s="793"/>
      <c r="KF22" s="794"/>
      <c r="KG22" s="817"/>
      <c r="KH22" s="814"/>
      <c r="KI22" s="811">
        <f t="shared" si="47"/>
        <v>0</v>
      </c>
      <c r="KK22" s="143"/>
      <c r="KL22" s="27"/>
      <c r="KM22" s="25"/>
      <c r="KN22" s="143"/>
      <c r="KO22" s="30"/>
      <c r="KP22" s="45">
        <f t="shared" si="48"/>
        <v>0</v>
      </c>
      <c r="KR22" s="143"/>
      <c r="KS22" s="27"/>
      <c r="KT22" s="25"/>
      <c r="KU22" s="143"/>
      <c r="KV22" s="30"/>
      <c r="KW22" s="45">
        <f t="shared" si="211"/>
        <v>0</v>
      </c>
      <c r="KY22" s="143"/>
      <c r="KZ22" s="141"/>
      <c r="LA22" s="25"/>
      <c r="LB22" s="143"/>
      <c r="LC22" s="30"/>
      <c r="LD22" s="45">
        <f t="shared" si="50"/>
        <v>0</v>
      </c>
      <c r="LI22" s="8"/>
      <c r="LJ22" s="18"/>
      <c r="LK22" s="45">
        <f t="shared" si="0"/>
        <v>0</v>
      </c>
      <c r="LM22" s="575"/>
      <c r="LN22" s="27"/>
      <c r="LO22" s="25"/>
      <c r="LP22" s="26"/>
      <c r="LQ22" s="30"/>
      <c r="LR22" s="19">
        <f t="shared" si="51"/>
        <v>0</v>
      </c>
      <c r="LT22" s="575"/>
      <c r="LU22" s="27"/>
      <c r="LV22" s="25"/>
      <c r="LW22" s="143"/>
      <c r="LX22" s="30"/>
      <c r="LY22" s="45">
        <f t="shared" si="52"/>
        <v>0</v>
      </c>
      <c r="MA22" s="577"/>
      <c r="MB22" s="2"/>
      <c r="MC22" s="17"/>
      <c r="MD22" s="8"/>
      <c r="ME22" s="18"/>
      <c r="MF22" s="45">
        <f t="shared" si="212"/>
        <v>0</v>
      </c>
      <c r="MH22" s="8"/>
      <c r="MI22" s="2"/>
      <c r="MJ22" s="17"/>
      <c r="MK22" s="8"/>
      <c r="ML22" s="18"/>
      <c r="MM22" s="45">
        <f t="shared" si="54"/>
        <v>0</v>
      </c>
      <c r="MO22" s="8"/>
      <c r="MP22" s="2"/>
      <c r="MQ22" s="25"/>
      <c r="MR22" s="288"/>
      <c r="MS22" s="25"/>
      <c r="MT22" s="45">
        <f t="shared" si="199"/>
        <v>20586.5</v>
      </c>
      <c r="MV22" s="8"/>
      <c r="MW22" s="2"/>
      <c r="MX22" s="25"/>
      <c r="MY22" s="288"/>
      <c r="MZ22" s="25"/>
      <c r="NA22" s="45">
        <f t="shared" si="55"/>
        <v>0</v>
      </c>
      <c r="NC22" s="2"/>
      <c r="ND22" s="2"/>
      <c r="NE22" s="337"/>
      <c r="NF22" s="143"/>
      <c r="NG22" s="30"/>
      <c r="NH22" s="45">
        <f t="shared" si="227"/>
        <v>0</v>
      </c>
      <c r="NJ22" s="575"/>
      <c r="NK22" s="315"/>
      <c r="NL22" s="44"/>
      <c r="NM22" s="575"/>
      <c r="NN22" s="30"/>
      <c r="NO22" s="45">
        <f t="shared" si="57"/>
        <v>0</v>
      </c>
      <c r="NQ22" s="2"/>
      <c r="NR22" s="2"/>
      <c r="NS22" s="17"/>
      <c r="NT22" s="8"/>
      <c r="NU22" s="18"/>
      <c r="NV22" s="19">
        <f t="shared" si="58"/>
        <v>0</v>
      </c>
      <c r="NX22" s="8"/>
      <c r="NY22" s="2"/>
      <c r="NZ22" s="17"/>
      <c r="OA22" s="8"/>
      <c r="OB22" s="18"/>
      <c r="OC22" s="19">
        <f t="shared" si="59"/>
        <v>0</v>
      </c>
      <c r="OE22" s="8"/>
      <c r="OF22" s="2"/>
      <c r="OG22" s="17"/>
      <c r="OH22" s="8"/>
      <c r="OI22" s="18"/>
      <c r="OJ22" s="19">
        <f t="shared" si="60"/>
        <v>0</v>
      </c>
      <c r="OL22" s="8"/>
      <c r="OM22" s="2"/>
      <c r="ON22" s="17"/>
      <c r="OO22" s="8"/>
      <c r="OP22" s="18"/>
      <c r="OQ22" s="19">
        <f t="shared" si="61"/>
        <v>0</v>
      </c>
      <c r="OS22" s="8"/>
      <c r="OT22" s="2"/>
      <c r="OU22" s="17"/>
      <c r="OV22" s="8"/>
      <c r="OW22" s="18"/>
      <c r="OX22" s="19">
        <f t="shared" si="62"/>
        <v>0</v>
      </c>
      <c r="OZ22" s="8"/>
      <c r="PA22" s="2"/>
      <c r="PB22" s="17"/>
      <c r="PC22" s="8"/>
      <c r="PD22" s="18"/>
      <c r="PE22" s="19">
        <f t="shared" si="63"/>
        <v>0</v>
      </c>
      <c r="PG22" s="8"/>
      <c r="PH22" s="2"/>
      <c r="PI22" s="17"/>
      <c r="PJ22" s="8"/>
      <c r="PK22" s="18"/>
      <c r="PL22" s="19">
        <f t="shared" si="64"/>
        <v>0</v>
      </c>
      <c r="PN22" s="8"/>
      <c r="PO22" s="2"/>
      <c r="PP22" s="17"/>
      <c r="PQ22" s="8"/>
      <c r="PR22" s="18"/>
      <c r="PS22" s="19">
        <f t="shared" si="65"/>
        <v>0</v>
      </c>
      <c r="PU22" s="2"/>
      <c r="PV22" s="2"/>
      <c r="PW22" s="17"/>
      <c r="PX22" s="8"/>
      <c r="PY22" s="18"/>
      <c r="PZ22" s="19">
        <f t="shared" si="66"/>
        <v>0</v>
      </c>
      <c r="QB22" s="577"/>
      <c r="QC22" s="397"/>
      <c r="QD22" s="2"/>
      <c r="QE22" s="17"/>
      <c r="QF22" s="8"/>
      <c r="QG22" s="18"/>
      <c r="QH22" s="19">
        <f t="shared" si="67"/>
        <v>0</v>
      </c>
      <c r="QJ22" s="8"/>
      <c r="QK22" s="2"/>
      <c r="QL22" s="347"/>
      <c r="QM22" s="143">
        <v>41003</v>
      </c>
      <c r="QN22" s="58">
        <v>100</v>
      </c>
      <c r="QO22" s="45">
        <f t="shared" si="68"/>
        <v>1566</v>
      </c>
      <c r="QQ22" s="469"/>
      <c r="QR22" s="43"/>
      <c r="QS22" s="337"/>
      <c r="QT22" s="8"/>
      <c r="QU22" s="58"/>
      <c r="QV22" s="45">
        <f t="shared" si="69"/>
        <v>0</v>
      </c>
      <c r="QX22" s="143"/>
      <c r="QY22" s="78"/>
      <c r="QZ22" s="44"/>
      <c r="RA22" s="143"/>
      <c r="RB22" s="30"/>
      <c r="RC22" s="45">
        <f t="shared" si="70"/>
        <v>0</v>
      </c>
      <c r="RE22" s="143"/>
      <c r="RF22" s="78"/>
      <c r="RG22" s="44"/>
      <c r="RH22" s="143"/>
      <c r="RI22" s="30"/>
      <c r="RJ22" s="45">
        <f t="shared" si="200"/>
        <v>0</v>
      </c>
      <c r="RL22" s="143"/>
      <c r="RM22" s="315"/>
      <c r="RN22" s="44"/>
      <c r="RO22" s="143"/>
      <c r="RP22" s="30"/>
      <c r="RQ22" s="45">
        <f t="shared" si="72"/>
        <v>0</v>
      </c>
      <c r="RS22" s="2"/>
      <c r="RT22" s="2"/>
      <c r="RU22" s="17"/>
      <c r="RV22" s="8"/>
      <c r="RW22" s="18"/>
      <c r="RX22" s="19">
        <f t="shared" si="189"/>
        <v>23250</v>
      </c>
      <c r="RZ22" s="2"/>
      <c r="SA22" s="2"/>
      <c r="SB22" s="351"/>
      <c r="SC22" s="8"/>
      <c r="SD22" s="18"/>
      <c r="SE22" s="19">
        <f t="shared" si="190"/>
        <v>0</v>
      </c>
      <c r="SG22" s="577"/>
      <c r="SH22" s="2"/>
      <c r="SI22" s="17"/>
      <c r="SJ22" s="8"/>
      <c r="SK22" s="18"/>
      <c r="SL22" s="19">
        <f t="shared" si="73"/>
        <v>0</v>
      </c>
      <c r="SN22" s="8"/>
      <c r="SO22" s="2"/>
      <c r="SP22" s="17"/>
      <c r="SQ22" s="8"/>
      <c r="SR22" s="18"/>
      <c r="SS22" s="19">
        <f t="shared" si="191"/>
        <v>0</v>
      </c>
      <c r="SU22" s="576"/>
      <c r="SV22" s="27"/>
      <c r="SW22" s="25"/>
      <c r="SX22" s="143"/>
      <c r="SY22" s="30"/>
      <c r="SZ22" s="19">
        <f t="shared" si="75"/>
        <v>10127.5</v>
      </c>
      <c r="TB22" s="2"/>
      <c r="TC22" s="2"/>
      <c r="TD22" s="17"/>
      <c r="TE22" s="8"/>
      <c r="TF22" s="18"/>
      <c r="TG22" s="45">
        <f>TG21+TD22-TF22</f>
        <v>20668.5</v>
      </c>
      <c r="TI22" s="148"/>
      <c r="TJ22" s="148"/>
      <c r="TK22" s="439"/>
      <c r="TL22" s="74"/>
      <c r="TM22" s="86"/>
      <c r="TN22" s="45">
        <f>TN21+TK22-TM22</f>
        <v>0</v>
      </c>
      <c r="TP22" s="668"/>
      <c r="TQ22" s="2"/>
      <c r="TR22" s="439"/>
      <c r="TS22" s="8"/>
      <c r="TT22" s="18"/>
      <c r="TU22" s="45">
        <f>TU21+TR22-TT22</f>
        <v>0</v>
      </c>
      <c r="TW22" s="577"/>
      <c r="TX22" s="2"/>
      <c r="TY22" s="17"/>
      <c r="TZ22" s="8"/>
      <c r="UA22" s="18"/>
      <c r="UB22" s="19">
        <f t="shared" si="79"/>
        <v>0</v>
      </c>
      <c r="UD22" s="577"/>
      <c r="UE22" s="2"/>
      <c r="UF22" s="17"/>
      <c r="UG22" s="8"/>
      <c r="UH22" s="18"/>
      <c r="UI22" s="19">
        <f t="shared" si="80"/>
        <v>0</v>
      </c>
      <c r="UK22" s="577"/>
      <c r="UL22" s="2"/>
      <c r="UM22" s="17"/>
      <c r="UN22" s="8"/>
      <c r="UO22" s="18"/>
      <c r="UP22" s="19">
        <f t="shared" si="81"/>
        <v>0</v>
      </c>
      <c r="UR22" s="577"/>
      <c r="US22" s="2"/>
      <c r="UT22" s="17"/>
      <c r="UU22" s="8"/>
      <c r="UV22" s="18"/>
      <c r="UW22" s="19">
        <f t="shared" si="82"/>
        <v>12824</v>
      </c>
      <c r="UY22" s="8"/>
      <c r="UZ22" s="2"/>
      <c r="VA22" s="17"/>
      <c r="VB22" s="8"/>
      <c r="VC22" s="18"/>
      <c r="VD22" s="19">
        <f t="shared" si="83"/>
        <v>47775</v>
      </c>
      <c r="VF22" s="2"/>
      <c r="VG22" s="2"/>
      <c r="VH22" s="17"/>
      <c r="VI22" s="8"/>
      <c r="VJ22" s="18"/>
      <c r="VK22" s="19">
        <f t="shared" si="84"/>
        <v>0</v>
      </c>
      <c r="VM22" s="2"/>
      <c r="VN22" s="2"/>
      <c r="VO22" s="17"/>
      <c r="VP22" s="8"/>
      <c r="VQ22" s="18"/>
      <c r="VR22" s="19">
        <f t="shared" si="85"/>
        <v>0</v>
      </c>
      <c r="VT22" s="577"/>
      <c r="VU22" s="2"/>
      <c r="VV22" s="17"/>
      <c r="VW22" s="8"/>
      <c r="VX22" s="18"/>
      <c r="VY22" s="19">
        <f t="shared" si="196"/>
        <v>274.5</v>
      </c>
      <c r="WA22" s="2"/>
      <c r="WB22" s="2"/>
      <c r="WC22" s="17"/>
      <c r="WD22" s="8"/>
      <c r="WE22" s="18"/>
      <c r="WF22" s="19">
        <f t="shared" si="87"/>
        <v>0</v>
      </c>
      <c r="WH22" s="143"/>
      <c r="WI22" s="27"/>
      <c r="WJ22" s="25"/>
      <c r="WK22" s="143"/>
      <c r="WL22" s="30"/>
      <c r="WM22" s="19">
        <f t="shared" si="88"/>
        <v>0</v>
      </c>
      <c r="WO22" s="8"/>
      <c r="WP22" s="2"/>
      <c r="WQ22" s="17"/>
      <c r="WR22" s="8"/>
      <c r="WS22" s="18"/>
      <c r="WT22" s="19">
        <f t="shared" si="201"/>
        <v>0</v>
      </c>
      <c r="WV22" s="8"/>
      <c r="WW22" s="2"/>
      <c r="WX22" s="17"/>
      <c r="WY22" s="8"/>
      <c r="WZ22" s="18"/>
      <c r="XA22" s="19">
        <f t="shared" si="90"/>
        <v>0</v>
      </c>
      <c r="XC22" s="577"/>
      <c r="XD22" s="2"/>
      <c r="XE22" s="17"/>
      <c r="XF22" s="8"/>
      <c r="XG22" s="18"/>
      <c r="XH22" s="19">
        <f t="shared" si="91"/>
        <v>0</v>
      </c>
      <c r="XJ22" s="8"/>
      <c r="XK22" s="2"/>
      <c r="XL22" s="25"/>
      <c r="XM22" s="34"/>
      <c r="XN22" s="18"/>
      <c r="XO22" s="45">
        <f t="shared" si="92"/>
        <v>0</v>
      </c>
      <c r="XQ22" s="8"/>
      <c r="XR22" s="2"/>
      <c r="XS22" s="25"/>
      <c r="XT22" s="34"/>
      <c r="XU22" s="18"/>
      <c r="XV22" s="45">
        <f t="shared" si="93"/>
        <v>0</v>
      </c>
      <c r="XX22" s="34"/>
      <c r="XY22" s="2"/>
      <c r="XZ22" s="25"/>
      <c r="YA22" s="8"/>
      <c r="YB22" s="18"/>
      <c r="YC22" s="45">
        <f t="shared" si="94"/>
        <v>0</v>
      </c>
      <c r="YE22" s="8"/>
      <c r="YF22" s="2"/>
      <c r="YG22" s="17"/>
      <c r="YH22" s="8"/>
      <c r="YI22" s="18"/>
      <c r="YJ22" s="45">
        <f t="shared" si="95"/>
        <v>0</v>
      </c>
      <c r="YL22" s="8"/>
      <c r="YM22" s="2"/>
      <c r="YN22" s="17"/>
      <c r="YO22" s="8"/>
      <c r="YP22" s="18"/>
      <c r="YQ22" s="45">
        <f t="shared" si="96"/>
        <v>0</v>
      </c>
      <c r="YS22" s="8">
        <v>41321</v>
      </c>
      <c r="YT22" s="830" t="s">
        <v>1139</v>
      </c>
      <c r="YU22" s="17">
        <v>3312</v>
      </c>
      <c r="YV22" s="8">
        <v>41321</v>
      </c>
      <c r="YW22" s="18">
        <v>3312</v>
      </c>
      <c r="YX22" s="19">
        <f t="shared" si="221"/>
        <v>0</v>
      </c>
      <c r="YZ22" s="8"/>
      <c r="ZA22" s="2"/>
      <c r="ZB22" s="17"/>
      <c r="ZC22" s="8"/>
      <c r="ZD22" s="18"/>
      <c r="ZE22" s="19">
        <f t="shared" si="213"/>
        <v>0</v>
      </c>
      <c r="ZG22" s="8"/>
      <c r="ZH22" s="145"/>
      <c r="ZI22" s="17"/>
      <c r="ZJ22" s="8"/>
      <c r="ZK22" s="18"/>
      <c r="ZL22" s="19">
        <f t="shared" si="99"/>
        <v>11212</v>
      </c>
      <c r="ZN22" s="8"/>
      <c r="ZO22" s="145"/>
      <c r="ZP22" s="17"/>
      <c r="ZQ22" s="8"/>
      <c r="ZR22" s="18"/>
      <c r="ZS22" s="19">
        <f t="shared" si="100"/>
        <v>0</v>
      </c>
      <c r="ZU22" s="8"/>
      <c r="ZV22" s="145"/>
      <c r="ZW22" s="17"/>
      <c r="ZX22" s="8"/>
      <c r="ZY22" s="18"/>
      <c r="ZZ22" s="19">
        <f t="shared" si="101"/>
        <v>0</v>
      </c>
      <c r="AAB22" s="2"/>
      <c r="AAC22" s="2"/>
      <c r="AAD22" s="17"/>
      <c r="AAE22" s="8"/>
      <c r="AAF22" s="18"/>
      <c r="AAG22" s="19">
        <f t="shared" si="102"/>
        <v>0</v>
      </c>
      <c r="AAI22" s="577"/>
      <c r="AAJ22" s="2"/>
      <c r="AAK22" s="17"/>
      <c r="AAL22" s="8"/>
      <c r="AAM22" s="18"/>
      <c r="AAN22" s="19">
        <f t="shared" si="103"/>
        <v>0</v>
      </c>
      <c r="AAP22" s="577"/>
      <c r="AAQ22" s="2"/>
      <c r="AAR22" s="17"/>
      <c r="AAT22" s="18"/>
      <c r="AAU22" s="19">
        <f t="shared" si="104"/>
        <v>0</v>
      </c>
      <c r="AAW22" s="8"/>
      <c r="AAX22" s="2"/>
      <c r="AAY22" s="17"/>
      <c r="AAZ22" s="8"/>
      <c r="ABA22" s="18"/>
      <c r="ABB22" s="19">
        <f t="shared" si="105"/>
        <v>0</v>
      </c>
      <c r="ABD22" s="2"/>
      <c r="ABE22" s="2"/>
      <c r="ABF22" s="17"/>
      <c r="ABG22" s="8"/>
      <c r="ABH22" s="18"/>
      <c r="ABI22" s="19">
        <f t="shared" si="106"/>
        <v>0</v>
      </c>
      <c r="ABK22" s="8"/>
      <c r="ABL22" s="2"/>
      <c r="ABM22" s="17"/>
      <c r="ABN22" s="8"/>
      <c r="ABO22" s="18"/>
      <c r="ABP22" s="19">
        <f t="shared" si="107"/>
        <v>0</v>
      </c>
      <c r="ABR22" s="366"/>
      <c r="ABS22" s="2"/>
      <c r="ABT22" s="17"/>
      <c r="ABU22" s="577"/>
      <c r="ABV22" s="18"/>
      <c r="ABW22" s="19">
        <f t="shared" si="214"/>
        <v>0</v>
      </c>
      <c r="ABY22" s="366"/>
      <c r="ABZ22" s="2"/>
      <c r="ACA22" s="17"/>
      <c r="ACB22" s="366"/>
      <c r="ACC22" s="18"/>
      <c r="ACD22" s="19">
        <f t="shared" si="109"/>
        <v>0</v>
      </c>
      <c r="ACF22" s="8"/>
      <c r="ACG22" s="2"/>
      <c r="ACH22" s="17"/>
      <c r="ACI22" s="8"/>
      <c r="ACJ22" s="18"/>
      <c r="ACK22" s="19">
        <f t="shared" si="205"/>
        <v>0</v>
      </c>
      <c r="ACM22" s="577"/>
      <c r="ACN22" s="2"/>
      <c r="ACO22" s="17"/>
      <c r="ACP22" s="577"/>
      <c r="ACQ22" s="18"/>
      <c r="ACR22" s="19">
        <f t="shared" si="110"/>
        <v>0</v>
      </c>
      <c r="ACT22" s="577">
        <v>41331</v>
      </c>
      <c r="ACU22" s="2" t="s">
        <v>1361</v>
      </c>
      <c r="ACV22" s="17">
        <v>1845</v>
      </c>
      <c r="ACW22" s="366">
        <v>41331</v>
      </c>
      <c r="ACX22" s="18">
        <v>1845</v>
      </c>
      <c r="ACY22" s="19">
        <f t="shared" si="111"/>
        <v>0</v>
      </c>
      <c r="ADB22" s="2"/>
      <c r="ADC22" s="17"/>
      <c r="ADD22" s="8"/>
      <c r="ADE22" s="18"/>
      <c r="ADF22" s="45">
        <f t="shared" si="228"/>
        <v>0</v>
      </c>
      <c r="ADI22" s="2"/>
      <c r="ADJ22" s="17"/>
      <c r="ADK22" s="577"/>
      <c r="ADL22" s="18"/>
      <c r="ADM22" s="45">
        <f t="shared" si="113"/>
        <v>40815</v>
      </c>
      <c r="ADP22" s="39"/>
      <c r="ADQ22" s="337"/>
      <c r="ADR22" s="8"/>
      <c r="ADS22" s="394"/>
      <c r="ADT22" s="45">
        <f t="shared" si="114"/>
        <v>0</v>
      </c>
      <c r="ADV22" s="8"/>
      <c r="ADW22" s="39"/>
      <c r="ADX22" s="337"/>
      <c r="ADY22" s="8"/>
      <c r="ADZ22" s="394"/>
      <c r="AEA22" s="45">
        <f t="shared" si="192"/>
        <v>0</v>
      </c>
      <c r="AEC22" s="577"/>
      <c r="AED22" s="39"/>
      <c r="AEE22" s="337"/>
      <c r="AEF22" s="577"/>
      <c r="AEG22" s="394"/>
      <c r="AEH22" s="45">
        <f t="shared" si="224"/>
        <v>0</v>
      </c>
      <c r="AEJ22" s="8"/>
      <c r="AEK22" s="148"/>
      <c r="AEL22" s="17"/>
      <c r="AEM22" s="8"/>
      <c r="AEN22" s="18"/>
      <c r="AEO22" s="19">
        <f t="shared" si="116"/>
        <v>0</v>
      </c>
      <c r="AEQ22" s="2"/>
      <c r="AER22" s="2"/>
      <c r="AES22" s="17"/>
      <c r="AET22" s="8"/>
      <c r="AEU22" s="18"/>
      <c r="AEV22" s="19">
        <f t="shared" si="117"/>
        <v>6523</v>
      </c>
      <c r="AEX22" s="577"/>
      <c r="AEY22" s="2"/>
      <c r="AEZ22" s="17"/>
      <c r="AFA22" s="8"/>
      <c r="AFB22" s="18"/>
      <c r="AFC22" s="19">
        <f t="shared" si="118"/>
        <v>0</v>
      </c>
      <c r="AFE22" s="577"/>
      <c r="AFF22" s="2"/>
      <c r="AFG22" s="17"/>
      <c r="AFH22" s="8"/>
      <c r="AFI22" s="18"/>
      <c r="AFJ22" s="45">
        <f t="shared" si="217"/>
        <v>0</v>
      </c>
      <c r="AFL22" s="8"/>
      <c r="AFM22" s="2"/>
      <c r="AFN22" s="17"/>
      <c r="AFO22" s="8"/>
      <c r="AFP22" s="18"/>
      <c r="AFQ22" s="45">
        <f t="shared" si="120"/>
        <v>0</v>
      </c>
      <c r="AFS22" s="2"/>
      <c r="AFT22" s="2"/>
      <c r="AFU22" s="17"/>
      <c r="AFV22" s="8"/>
      <c r="AFW22" s="18"/>
      <c r="AFX22" s="45">
        <f t="shared" si="121"/>
        <v>0</v>
      </c>
      <c r="AFZ22" s="8"/>
      <c r="AGA22" s="2"/>
      <c r="AGB22" s="351"/>
      <c r="AGC22" s="8"/>
      <c r="AGD22" s="18"/>
      <c r="AGE22" s="45">
        <f t="shared" si="215"/>
        <v>0</v>
      </c>
      <c r="AGG22" s="8"/>
      <c r="AGH22" s="2"/>
      <c r="AGI22" s="351"/>
      <c r="AGJ22" s="8"/>
      <c r="AGK22" s="18"/>
      <c r="AGL22" s="45">
        <f t="shared" si="123"/>
        <v>0</v>
      </c>
      <c r="AGN22" s="8"/>
      <c r="AGO22" s="2"/>
      <c r="AGP22" s="351"/>
      <c r="AGQ22" s="8"/>
      <c r="AGR22" s="18"/>
      <c r="AGS22" s="45">
        <f t="shared" si="124"/>
        <v>0</v>
      </c>
      <c r="AGU22" s="2"/>
      <c r="AGV22" s="2"/>
      <c r="AGW22" s="17"/>
      <c r="AGX22" s="8"/>
      <c r="AGY22" s="18"/>
      <c r="AGZ22" s="19">
        <f t="shared" si="125"/>
        <v>37741</v>
      </c>
      <c r="AHB22" s="2"/>
      <c r="AHC22" s="2"/>
      <c r="AHD22" s="17"/>
      <c r="AHE22" s="8"/>
      <c r="AHF22" s="18"/>
      <c r="AHG22" s="19">
        <f t="shared" si="126"/>
        <v>0</v>
      </c>
      <c r="AHI22" s="2"/>
      <c r="AHJ22" s="2"/>
      <c r="AHK22" s="17"/>
      <c r="AHL22" s="8"/>
      <c r="AHM22" s="18"/>
      <c r="AHN22" s="19">
        <f t="shared" si="127"/>
        <v>0</v>
      </c>
      <c r="AHP22" s="575"/>
      <c r="AHQ22" s="27"/>
      <c r="AHR22" s="25"/>
      <c r="AHS22" s="143"/>
      <c r="AHT22" s="30"/>
      <c r="AHU22" s="19">
        <f t="shared" si="128"/>
        <v>0</v>
      </c>
      <c r="AHW22" s="366"/>
      <c r="AHX22" s="2"/>
      <c r="AHY22" s="17"/>
      <c r="AHZ22" s="26"/>
      <c r="AIA22" s="18"/>
      <c r="AIB22" s="19">
        <f t="shared" si="129"/>
        <v>0</v>
      </c>
      <c r="AID22" s="577"/>
      <c r="AIE22" s="2"/>
      <c r="AIF22" s="17"/>
      <c r="AIG22" s="8"/>
      <c r="AIH22" s="18"/>
      <c r="AII22" s="19">
        <f t="shared" si="218"/>
        <v>0</v>
      </c>
      <c r="AIK22" s="8"/>
      <c r="AIL22" s="2"/>
      <c r="AIM22" s="25"/>
      <c r="AIN22" s="8"/>
      <c r="AIO22" s="30"/>
      <c r="AIP22" s="19">
        <f t="shared" si="131"/>
        <v>0</v>
      </c>
      <c r="AIR22" s="143"/>
      <c r="AIS22" s="27"/>
      <c r="AIT22" s="25"/>
      <c r="AIU22" s="143"/>
      <c r="AIV22" s="30"/>
      <c r="AIW22" s="45">
        <f t="shared" si="132"/>
        <v>0</v>
      </c>
      <c r="AIY22" s="8"/>
      <c r="AIZ22" s="2"/>
      <c r="AJA22" s="17"/>
      <c r="AJB22" s="143"/>
      <c r="AJC22" s="18"/>
      <c r="AJD22" s="45">
        <f t="shared" si="133"/>
        <v>0</v>
      </c>
      <c r="AJF22" s="8"/>
      <c r="AJG22" s="2"/>
      <c r="AJH22" s="17"/>
      <c r="AJI22" s="8"/>
      <c r="AJJ22" s="18"/>
      <c r="AJK22" s="45">
        <f t="shared" si="134"/>
        <v>0</v>
      </c>
      <c r="AJM22" s="8"/>
      <c r="AJN22" s="2"/>
      <c r="AJO22" s="17"/>
      <c r="AJP22" s="8"/>
      <c r="AJQ22" s="18"/>
      <c r="AJR22" s="45">
        <f t="shared" si="135"/>
        <v>0</v>
      </c>
      <c r="AJT22" s="8"/>
      <c r="AJU22" s="2"/>
      <c r="AJV22" s="351"/>
      <c r="AJW22" s="8"/>
      <c r="AJX22" s="377"/>
      <c r="AJY22" s="45">
        <f t="shared" si="136"/>
        <v>0</v>
      </c>
      <c r="AKA22" s="143"/>
      <c r="AKB22" s="27"/>
      <c r="AKC22" s="25"/>
      <c r="AKD22" s="143"/>
      <c r="AKE22" s="30"/>
      <c r="AKF22" s="19">
        <f t="shared" si="232"/>
        <v>0</v>
      </c>
      <c r="AKH22" s="8"/>
      <c r="AKI22" s="2"/>
      <c r="AKJ22" s="17"/>
      <c r="AKK22" s="8"/>
      <c r="AKL22" s="18"/>
      <c r="AKM22" s="19">
        <f t="shared" si="137"/>
        <v>0</v>
      </c>
      <c r="AKO22" s="2"/>
      <c r="AKP22" s="2"/>
      <c r="AKQ22" s="17"/>
      <c r="AKR22" s="8"/>
      <c r="AKS22" s="18"/>
      <c r="AKT22" s="19">
        <f t="shared" si="138"/>
        <v>0</v>
      </c>
      <c r="AKV22" s="2"/>
      <c r="AKW22" s="2"/>
      <c r="AKX22" s="17"/>
      <c r="AKY22" s="8"/>
      <c r="AKZ22" s="18"/>
      <c r="ALA22" s="19">
        <f t="shared" si="139"/>
        <v>0</v>
      </c>
      <c r="ALC22" s="2"/>
      <c r="ALD22" s="2"/>
      <c r="ALE22" s="17"/>
      <c r="ALF22" s="8"/>
      <c r="ALG22" s="18"/>
      <c r="ALH22" s="19">
        <f t="shared" si="140"/>
        <v>0</v>
      </c>
      <c r="ALJ22" s="577"/>
      <c r="ALK22" s="2"/>
      <c r="ALL22" s="17"/>
      <c r="ALN22" s="18"/>
      <c r="ALO22" s="19">
        <f t="shared" si="141"/>
        <v>0</v>
      </c>
      <c r="ALQ22" s="8"/>
      <c r="ALR22" s="2"/>
      <c r="ALS22" s="17"/>
      <c r="ALT22" s="8"/>
      <c r="ALU22" s="18"/>
      <c r="ALV22" s="19">
        <f t="shared" si="142"/>
        <v>0</v>
      </c>
      <c r="ALX22" s="8"/>
      <c r="ALY22" s="2"/>
      <c r="ALZ22" s="17"/>
      <c r="AMA22" s="53"/>
      <c r="AMB22" s="30"/>
      <c r="AMC22" s="45">
        <f t="shared" si="225"/>
        <v>0</v>
      </c>
      <c r="AME22" s="577"/>
      <c r="AMF22" s="2"/>
      <c r="AMG22" s="17"/>
      <c r="AMH22" s="366"/>
      <c r="AMI22" s="18"/>
      <c r="AMJ22" s="19">
        <f t="shared" si="143"/>
        <v>0</v>
      </c>
      <c r="AML22" s="366"/>
      <c r="AMM22" s="2"/>
      <c r="AMN22" s="17"/>
      <c r="AMO22" s="577"/>
      <c r="AMP22" s="18"/>
      <c r="AMQ22" s="19">
        <f t="shared" si="144"/>
        <v>0</v>
      </c>
      <c r="AMS22" s="8"/>
      <c r="AMT22" s="2"/>
      <c r="AMU22" s="17"/>
      <c r="AMV22" s="8"/>
      <c r="AMW22" s="18"/>
      <c r="AMX22" s="19">
        <f t="shared" si="145"/>
        <v>0</v>
      </c>
      <c r="AMZ22" s="2"/>
      <c r="ANA22" s="2"/>
      <c r="ANB22" s="17"/>
      <c r="ANC22" s="8"/>
      <c r="AND22" s="18"/>
      <c r="ANE22" s="19">
        <f t="shared" si="146"/>
        <v>0</v>
      </c>
      <c r="ANG22" s="143"/>
      <c r="ANH22" s="27"/>
      <c r="ANI22" s="25"/>
      <c r="ANJ22" s="143"/>
      <c r="ANK22" s="30"/>
      <c r="ANL22" s="19">
        <f t="shared" si="147"/>
        <v>0</v>
      </c>
      <c r="ANN22" s="366"/>
      <c r="ANO22" s="2"/>
      <c r="ANP22" s="17"/>
      <c r="ANQ22" s="577"/>
      <c r="ANR22" s="18"/>
      <c r="ANS22" s="19">
        <f t="shared" si="148"/>
        <v>0</v>
      </c>
      <c r="ANU22" s="2"/>
      <c r="ANV22" s="2"/>
      <c r="ANW22" s="17"/>
      <c r="ANX22" s="388">
        <v>41113</v>
      </c>
      <c r="ANY22" s="18">
        <v>200</v>
      </c>
      <c r="ANZ22" s="19">
        <f t="shared" si="229"/>
        <v>4992</v>
      </c>
      <c r="AOB22" s="575"/>
      <c r="AOC22" s="27"/>
      <c r="AOD22" s="25"/>
      <c r="AOE22" s="8"/>
      <c r="AOF22" s="18"/>
      <c r="AOG22" s="19">
        <f t="shared" si="149"/>
        <v>0</v>
      </c>
      <c r="AOI22" s="366"/>
      <c r="AOJ22" s="2"/>
      <c r="AOK22" s="17"/>
      <c r="AOL22" s="8"/>
      <c r="AOM22" s="18"/>
      <c r="AON22" s="19">
        <f t="shared" si="150"/>
        <v>16524.5</v>
      </c>
      <c r="AOP22" s="366"/>
      <c r="AOQ22" s="2"/>
      <c r="AOR22" s="17"/>
      <c r="AOS22" s="8"/>
      <c r="AOT22" s="18"/>
      <c r="AOU22" s="19">
        <f t="shared" si="151"/>
        <v>0</v>
      </c>
      <c r="AOW22" s="2"/>
      <c r="AOX22" s="2"/>
      <c r="AOY22" s="17"/>
      <c r="AOZ22" s="8"/>
      <c r="APA22" s="18"/>
      <c r="APB22" s="19">
        <f t="shared" si="216"/>
        <v>0</v>
      </c>
      <c r="APD22" s="8"/>
      <c r="APE22" s="2"/>
      <c r="APF22" s="337"/>
      <c r="APG22" s="54"/>
      <c r="APH22" s="58"/>
      <c r="API22" s="45">
        <f t="shared" si="4"/>
        <v>2000</v>
      </c>
      <c r="APK22" s="8"/>
      <c r="APL22" s="2"/>
      <c r="APM22" s="17"/>
      <c r="APN22" s="8"/>
      <c r="APO22" s="18"/>
      <c r="APP22" s="45">
        <f t="shared" si="207"/>
        <v>7383.5</v>
      </c>
      <c r="APR22" s="8"/>
      <c r="APS22" s="2"/>
      <c r="APT22" s="17"/>
      <c r="APU22" s="8"/>
      <c r="APV22" s="18"/>
      <c r="APW22" s="45">
        <f t="shared" si="6"/>
        <v>0</v>
      </c>
      <c r="APY22" s="8"/>
      <c r="APZ22" s="2"/>
      <c r="AQA22" s="17"/>
      <c r="AQB22" s="8"/>
      <c r="AQC22" s="18"/>
      <c r="AQD22" s="45">
        <f t="shared" si="153"/>
        <v>4518.5</v>
      </c>
      <c r="AQF22" s="366"/>
      <c r="AQG22" s="2"/>
      <c r="AQH22" s="17"/>
      <c r="AQJ22" s="18"/>
      <c r="AQK22" s="19">
        <f t="shared" si="154"/>
        <v>0</v>
      </c>
      <c r="AQM22" s="8"/>
      <c r="AQN22" s="2"/>
      <c r="AQO22" s="17"/>
      <c r="AQP22" s="8"/>
      <c r="AQQ22" s="18"/>
      <c r="AQR22" s="19">
        <f t="shared" si="155"/>
        <v>0</v>
      </c>
      <c r="AQT22" s="577"/>
      <c r="AQU22" s="2"/>
      <c r="AQV22" s="17"/>
      <c r="AQW22" s="577"/>
      <c r="AQX22" s="18"/>
      <c r="AQY22" s="19">
        <f t="shared" si="156"/>
        <v>715</v>
      </c>
      <c r="ARA22" s="577"/>
      <c r="ARB22" s="2"/>
      <c r="ARC22" s="17"/>
      <c r="ARD22" s="367"/>
      <c r="ARE22" s="86"/>
      <c r="ARF22" s="19">
        <f t="shared" si="208"/>
        <v>0</v>
      </c>
      <c r="ARH22" s="577"/>
      <c r="ARI22" s="2"/>
      <c r="ARJ22" s="17"/>
      <c r="ARK22" s="8"/>
      <c r="ARL22" s="18"/>
      <c r="ARM22" s="19">
        <f t="shared" si="157"/>
        <v>0</v>
      </c>
      <c r="ARR22" s="8"/>
      <c r="ARS22" s="18"/>
      <c r="ART22" s="45">
        <f t="shared" si="230"/>
        <v>0</v>
      </c>
      <c r="ARV22" s="143"/>
      <c r="ARW22" s="27"/>
      <c r="ARX22" s="25"/>
      <c r="ARY22" s="143"/>
      <c r="ARZ22" s="30"/>
      <c r="ASA22" s="45">
        <f t="shared" si="159"/>
        <v>0</v>
      </c>
      <c r="ASF22" s="8"/>
      <c r="ASG22" s="18"/>
      <c r="ASH22" s="45">
        <f t="shared" si="160"/>
        <v>0</v>
      </c>
      <c r="ASJ22" s="2"/>
      <c r="ASK22" s="2"/>
      <c r="ASL22" s="17"/>
      <c r="ASM22" s="8"/>
      <c r="ASN22" s="18"/>
      <c r="ASO22" s="19">
        <f t="shared" si="161"/>
        <v>0</v>
      </c>
      <c r="ASQ22" s="8"/>
      <c r="ASR22" s="2"/>
      <c r="ASS22" s="17"/>
      <c r="AST22" s="8"/>
      <c r="ASU22" s="18"/>
      <c r="ASV22" s="19">
        <f t="shared" si="162"/>
        <v>0</v>
      </c>
      <c r="ASX22" s="2"/>
      <c r="ASY22" s="2"/>
      <c r="ASZ22" s="17"/>
      <c r="ATA22" s="8"/>
      <c r="ATB22" s="18"/>
      <c r="ATC22" s="19">
        <f t="shared" si="163"/>
        <v>0</v>
      </c>
      <c r="ATE22" s="2"/>
      <c r="ATF22" s="2"/>
      <c r="ATG22" s="17"/>
      <c r="ATH22" s="8"/>
      <c r="ATI22" s="18"/>
      <c r="ATJ22" s="19">
        <f t="shared" si="164"/>
        <v>0</v>
      </c>
      <c r="ATL22" s="366"/>
      <c r="ATM22" s="2"/>
      <c r="ATN22" s="17"/>
      <c r="ATO22" s="8"/>
      <c r="ATP22" s="18"/>
      <c r="ATQ22" s="19">
        <f t="shared" si="165"/>
        <v>0</v>
      </c>
      <c r="ATS22" s="8"/>
      <c r="ATT22" s="245"/>
      <c r="ATU22" s="30"/>
      <c r="ATV22" s="8"/>
      <c r="ATW22" s="30"/>
      <c r="ATX22" s="45">
        <f t="shared" si="222"/>
        <v>0</v>
      </c>
      <c r="ATZ22" s="8"/>
      <c r="AUA22" s="39"/>
      <c r="AUB22" s="30"/>
      <c r="AUC22" s="26"/>
      <c r="AUD22" s="18"/>
      <c r="AUE22" s="45">
        <f t="shared" si="167"/>
        <v>0</v>
      </c>
      <c r="AUG22" s="8"/>
      <c r="AUH22" s="2"/>
      <c r="AUI22" s="25"/>
      <c r="AUJ22" s="143"/>
      <c r="AUK22" s="18"/>
      <c r="AUL22" s="45">
        <f t="shared" si="168"/>
        <v>0</v>
      </c>
      <c r="AUN22" s="577"/>
      <c r="AUO22" s="2"/>
      <c r="AUP22" s="25"/>
      <c r="AUQ22" s="143"/>
      <c r="AUR22" s="18"/>
      <c r="AUS22" s="45">
        <f t="shared" si="169"/>
        <v>2512.5</v>
      </c>
      <c r="AUU22" s="368"/>
      <c r="AUV22" s="315"/>
      <c r="AUW22" s="347"/>
      <c r="AUX22" s="143"/>
      <c r="AUY22" s="347"/>
      <c r="AUZ22" s="45">
        <f t="shared" si="170"/>
        <v>0</v>
      </c>
      <c r="AVB22" s="577"/>
      <c r="AVC22" s="2"/>
      <c r="AVD22" s="89"/>
      <c r="AVE22" s="8"/>
      <c r="AVF22" s="91"/>
      <c r="AVG22" s="19">
        <f t="shared" si="193"/>
        <v>0</v>
      </c>
      <c r="AVI22" s="2"/>
      <c r="AVJ22" s="2"/>
      <c r="AVK22" s="89"/>
      <c r="AVL22" s="8"/>
      <c r="AVM22" s="91"/>
      <c r="AVN22" s="19">
        <f t="shared" si="194"/>
        <v>0</v>
      </c>
      <c r="AVP22" s="2"/>
      <c r="AVQ22" s="2"/>
      <c r="AVR22" s="17"/>
      <c r="AVS22" s="8"/>
      <c r="AVT22" s="18"/>
      <c r="AVU22" s="19">
        <f t="shared" si="203"/>
        <v>0</v>
      </c>
      <c r="AVW22" s="143"/>
      <c r="AVX22" s="27"/>
      <c r="AVY22" s="25"/>
      <c r="AVZ22" s="143"/>
      <c r="AWA22" s="30"/>
      <c r="AWB22" s="19">
        <f t="shared" si="197"/>
        <v>0</v>
      </c>
      <c r="AWD22" s="8"/>
      <c r="AWE22" s="2"/>
      <c r="AWF22" s="17"/>
      <c r="AWG22" s="8"/>
      <c r="AWH22" s="18"/>
      <c r="AWI22" s="19">
        <f t="shared" si="219"/>
        <v>0</v>
      </c>
      <c r="AWK22" s="8"/>
      <c r="AWL22" s="2"/>
      <c r="AWM22" s="17"/>
      <c r="AWN22" s="8"/>
      <c r="AWO22" s="18"/>
      <c r="AWP22" s="19">
        <f t="shared" si="204"/>
        <v>0</v>
      </c>
      <c r="AWR22" s="8"/>
      <c r="AWS22" s="2"/>
      <c r="AWT22" s="17"/>
      <c r="AWU22" s="8"/>
      <c r="AWV22" s="18"/>
      <c r="AWW22" s="19">
        <f t="shared" si="174"/>
        <v>0</v>
      </c>
      <c r="AWY22" s="8"/>
      <c r="AWZ22" s="2"/>
      <c r="AXA22" s="17"/>
      <c r="AXB22" s="8"/>
      <c r="AXC22" s="18"/>
      <c r="AXD22" s="19">
        <f t="shared" si="175"/>
        <v>0</v>
      </c>
      <c r="AXF22" s="577"/>
      <c r="AXG22" s="2"/>
      <c r="AXH22" s="17"/>
      <c r="AXI22" s="8"/>
      <c r="AXJ22" s="18"/>
      <c r="AXK22" s="19">
        <f t="shared" si="176"/>
        <v>0</v>
      </c>
      <c r="AXM22" s="577"/>
      <c r="AXN22" s="2"/>
      <c r="AXO22" s="17"/>
      <c r="AXP22" s="8"/>
      <c r="AXQ22" s="18"/>
      <c r="AXR22" s="19">
        <f t="shared" si="177"/>
        <v>0</v>
      </c>
      <c r="AXT22" s="577"/>
      <c r="AXU22" s="2"/>
      <c r="AXV22" s="17"/>
      <c r="AXW22" s="577"/>
      <c r="AXX22" s="18"/>
      <c r="AXY22" s="19">
        <f t="shared" si="195"/>
        <v>0</v>
      </c>
      <c r="AYA22" s="8"/>
      <c r="AYB22" s="2"/>
      <c r="AYC22" s="17"/>
      <c r="AYD22" s="8"/>
      <c r="AYE22" s="18"/>
      <c r="AYF22" s="19">
        <f t="shared" si="179"/>
        <v>0</v>
      </c>
      <c r="AYH22" s="575"/>
      <c r="AYI22" s="27"/>
      <c r="AYJ22" s="25"/>
      <c r="AYK22" s="670"/>
      <c r="AYL22" s="30"/>
      <c r="AYM22" s="45">
        <f t="shared" si="180"/>
        <v>0</v>
      </c>
      <c r="AYO22" s="2"/>
      <c r="AYP22" s="2"/>
      <c r="AYQ22" s="17"/>
      <c r="AYR22" s="8"/>
      <c r="AYS22" s="18"/>
      <c r="AYT22" s="19">
        <f t="shared" si="181"/>
        <v>0</v>
      </c>
      <c r="AYV22" s="2"/>
      <c r="AYW22" s="2"/>
      <c r="AYX22" s="17"/>
      <c r="AYY22" s="8"/>
      <c r="AYZ22" s="18"/>
      <c r="AZA22" s="19">
        <f t="shared" si="182"/>
        <v>0</v>
      </c>
      <c r="AZC22" s="2"/>
      <c r="AZD22" s="2"/>
      <c r="AZE22" s="17"/>
      <c r="AZF22" s="8"/>
      <c r="AZG22" s="18"/>
      <c r="AZH22" s="19">
        <f t="shared" si="183"/>
        <v>0</v>
      </c>
      <c r="AZJ22" s="2"/>
      <c r="AZK22" s="2"/>
      <c r="AZL22" s="17"/>
      <c r="AZM22" s="8"/>
      <c r="AZN22" s="18"/>
      <c r="AZO22" s="19">
        <f t="shared" si="184"/>
        <v>0</v>
      </c>
    </row>
    <row r="23" spans="1:1024 1026:1367">
      <c r="A23" s="8"/>
      <c r="C23" s="337"/>
      <c r="D23" s="8"/>
      <c r="E23" s="30"/>
      <c r="F23" s="45">
        <f t="shared" si="8"/>
        <v>0</v>
      </c>
      <c r="H23" s="577">
        <v>41320</v>
      </c>
      <c r="I23" s="830" t="s">
        <v>1131</v>
      </c>
      <c r="J23" s="17">
        <v>14497</v>
      </c>
      <c r="K23" s="577">
        <v>41320</v>
      </c>
      <c r="L23" s="18">
        <v>14497</v>
      </c>
      <c r="M23" s="19">
        <f t="shared" si="231"/>
        <v>0</v>
      </c>
      <c r="O23" s="8"/>
      <c r="P23" s="2"/>
      <c r="Q23" s="17"/>
      <c r="R23" s="8"/>
      <c r="S23" s="18"/>
      <c r="T23" s="19">
        <f t="shared" si="10"/>
        <v>10753.5</v>
      </c>
      <c r="V23" s="8"/>
      <c r="W23" s="2"/>
      <c r="X23" s="17"/>
      <c r="Y23" s="8"/>
      <c r="Z23" s="18"/>
      <c r="AA23" s="19">
        <f t="shared" si="11"/>
        <v>0</v>
      </c>
      <c r="AC23" s="8"/>
      <c r="AD23" s="2"/>
      <c r="AE23" s="17"/>
      <c r="AF23" s="8"/>
      <c r="AG23" s="18"/>
      <c r="AH23" s="19">
        <f t="shared" si="12"/>
        <v>0</v>
      </c>
      <c r="AJ23" s="8"/>
      <c r="AK23" s="2"/>
      <c r="AL23" s="17"/>
      <c r="AM23" s="8"/>
      <c r="AN23" s="18"/>
      <c r="AO23" s="19">
        <f t="shared" si="13"/>
        <v>0</v>
      </c>
      <c r="AQ23" s="8"/>
      <c r="AR23" s="2"/>
      <c r="AS23" s="17"/>
      <c r="AT23" s="8"/>
      <c r="AU23" s="18"/>
      <c r="AV23" s="19">
        <f t="shared" si="14"/>
        <v>0</v>
      </c>
      <c r="AX23" s="8"/>
      <c r="AY23" s="2"/>
      <c r="AZ23" s="17"/>
      <c r="BA23" s="8"/>
      <c r="BB23" s="18"/>
      <c r="BC23" s="19">
        <f t="shared" si="15"/>
        <v>0</v>
      </c>
      <c r="BE23" s="26"/>
      <c r="BF23" s="27"/>
      <c r="BG23" s="25"/>
      <c r="BH23" s="26"/>
      <c r="BI23" s="30"/>
      <c r="BJ23" s="19">
        <f t="shared" si="16"/>
        <v>0</v>
      </c>
      <c r="BL23" s="8"/>
      <c r="BM23" s="2"/>
      <c r="BN23" s="17"/>
      <c r="BO23" s="122"/>
      <c r="BP23" s="18"/>
      <c r="BQ23" s="19">
        <f t="shared" si="209"/>
        <v>0</v>
      </c>
      <c r="BS23" s="8"/>
      <c r="BT23" s="8"/>
      <c r="BU23" s="2"/>
      <c r="BV23" s="17"/>
      <c r="BW23" s="143"/>
      <c r="BX23" s="18"/>
      <c r="BY23" s="19">
        <f t="shared" si="18"/>
        <v>0</v>
      </c>
      <c r="CA23" s="575">
        <v>40799</v>
      </c>
      <c r="CB23" s="78" t="s">
        <v>739</v>
      </c>
      <c r="CC23" s="570"/>
      <c r="CD23" s="538" t="s">
        <v>738</v>
      </c>
      <c r="CE23" s="30"/>
      <c r="CF23" s="45">
        <f t="shared" si="19"/>
        <v>328393</v>
      </c>
      <c r="CH23" s="8"/>
      <c r="CI23" s="2"/>
      <c r="CJ23" s="17"/>
      <c r="CK23" s="489"/>
      <c r="CL23" s="44"/>
      <c r="CM23" s="45">
        <f t="shared" si="20"/>
        <v>0</v>
      </c>
      <c r="CO23" s="368"/>
      <c r="CP23" s="37"/>
      <c r="CQ23" s="347"/>
      <c r="CR23" s="490"/>
      <c r="CS23" s="347"/>
      <c r="CT23" s="45">
        <f t="shared" si="185"/>
        <v>0</v>
      </c>
      <c r="CV23" s="8"/>
      <c r="CW23" s="2"/>
      <c r="CX23" s="17"/>
      <c r="CY23" s="8"/>
      <c r="CZ23" s="18"/>
      <c r="DA23" s="19">
        <f t="shared" si="21"/>
        <v>0</v>
      </c>
      <c r="DC23" s="8"/>
      <c r="DD23" s="2"/>
      <c r="DE23" s="2"/>
      <c r="DF23" s="17"/>
      <c r="DG23" s="8"/>
      <c r="DH23" s="18"/>
      <c r="DI23" s="19">
        <f t="shared" si="210"/>
        <v>0</v>
      </c>
      <c r="DK23" s="577"/>
      <c r="DL23" s="2"/>
      <c r="DM23" s="17"/>
      <c r="DO23" s="18"/>
      <c r="DP23" s="19">
        <f t="shared" si="23"/>
        <v>0</v>
      </c>
      <c r="DR23" s="2"/>
      <c r="DS23" s="2"/>
      <c r="DT23" s="17"/>
      <c r="DU23" s="8"/>
      <c r="DV23" s="18"/>
      <c r="DW23" s="19">
        <f t="shared" si="24"/>
        <v>0</v>
      </c>
      <c r="DY23" s="2"/>
      <c r="DZ23" s="2"/>
      <c r="EA23" s="17"/>
      <c r="EB23" s="8"/>
      <c r="EC23" s="18"/>
      <c r="ED23" s="19">
        <f t="shared" si="25"/>
        <v>0</v>
      </c>
      <c r="EF23" s="2"/>
      <c r="EG23" s="2"/>
      <c r="EH23" s="17"/>
      <c r="EI23" s="8"/>
      <c r="EJ23" s="18"/>
      <c r="EK23" s="19">
        <f t="shared" si="226"/>
        <v>0</v>
      </c>
      <c r="EM23" s="366"/>
      <c r="EN23" s="2"/>
      <c r="EO23" s="25"/>
      <c r="EP23" s="504"/>
      <c r="EQ23" s="25"/>
      <c r="ER23" s="19">
        <f t="shared" si="27"/>
        <v>0</v>
      </c>
      <c r="ET23" s="367"/>
      <c r="EU23" s="8"/>
      <c r="EV23" s="356"/>
      <c r="EW23" s="54"/>
      <c r="EX23" s="86"/>
      <c r="EY23" s="19">
        <f t="shared" si="28"/>
        <v>0</v>
      </c>
      <c r="FA23" s="8"/>
      <c r="FB23" s="2"/>
      <c r="FC23" s="17"/>
      <c r="FD23" s="8"/>
      <c r="FE23" s="18"/>
      <c r="FF23" s="19">
        <f t="shared" si="29"/>
        <v>0</v>
      </c>
      <c r="FH23" s="8"/>
      <c r="FI23" s="2"/>
      <c r="FJ23" s="17"/>
      <c r="FK23" s="8"/>
      <c r="FL23" s="18"/>
      <c r="FM23" s="19">
        <f t="shared" si="30"/>
        <v>0</v>
      </c>
      <c r="FO23" s="549">
        <v>39717</v>
      </c>
      <c r="FP23" s="37" t="s">
        <v>579</v>
      </c>
      <c r="FQ23" s="30">
        <v>47928</v>
      </c>
      <c r="FR23" s="70">
        <v>39734</v>
      </c>
      <c r="FS23" s="75">
        <v>14490</v>
      </c>
      <c r="FT23" s="19">
        <f t="shared" si="31"/>
        <v>63206</v>
      </c>
      <c r="FV23" s="8"/>
      <c r="FW23" s="2"/>
      <c r="FX23" s="17"/>
      <c r="FY23" s="34"/>
      <c r="FZ23" s="18"/>
      <c r="GA23" s="19">
        <f t="shared" si="32"/>
        <v>0</v>
      </c>
      <c r="GC23" s="2"/>
      <c r="GD23" s="2"/>
      <c r="GE23" s="17"/>
      <c r="GF23" s="8"/>
      <c r="GG23" s="18"/>
      <c r="GH23" s="19">
        <f t="shared" si="33"/>
        <v>0</v>
      </c>
      <c r="GJ23" s="2"/>
      <c r="GK23" s="2"/>
      <c r="GL23" s="17"/>
      <c r="GM23" s="8"/>
      <c r="GN23" s="18"/>
      <c r="GO23" s="19">
        <f t="shared" si="34"/>
        <v>0</v>
      </c>
      <c r="GQ23" s="8"/>
      <c r="GR23" s="2"/>
      <c r="GS23" s="17"/>
      <c r="GT23" s="8"/>
      <c r="GU23" s="18"/>
      <c r="GV23" s="19">
        <f t="shared" si="35"/>
        <v>0</v>
      </c>
      <c r="GX23" s="2"/>
      <c r="GY23" s="2"/>
      <c r="GZ23" s="17"/>
      <c r="HA23" s="8"/>
      <c r="HB23" s="18"/>
      <c r="HC23" s="19">
        <f t="shared" si="36"/>
        <v>0</v>
      </c>
      <c r="HE23" s="8"/>
      <c r="HF23" s="2"/>
      <c r="HG23" s="25"/>
      <c r="HH23" s="8"/>
      <c r="HI23" s="30"/>
      <c r="HJ23" s="19">
        <f t="shared" si="220"/>
        <v>13433</v>
      </c>
      <c r="HL23" s="8"/>
      <c r="HM23" s="2"/>
      <c r="HN23" s="25"/>
      <c r="HO23" s="8"/>
      <c r="HP23" s="30"/>
      <c r="HQ23" s="19">
        <f t="shared" si="38"/>
        <v>0</v>
      </c>
      <c r="HS23" s="577"/>
      <c r="HT23" s="2"/>
      <c r="HU23" s="17"/>
      <c r="HV23" s="244"/>
      <c r="HW23" s="17"/>
      <c r="HX23" s="115">
        <f t="shared" si="39"/>
        <v>476</v>
      </c>
      <c r="HZ23" s="8"/>
      <c r="IA23" s="37"/>
      <c r="IB23" s="30"/>
      <c r="IC23" s="70"/>
      <c r="ID23" s="75"/>
      <c r="IE23" s="19">
        <f t="shared" si="40"/>
        <v>0</v>
      </c>
      <c r="IG23" s="2"/>
      <c r="IH23" s="2"/>
      <c r="II23" s="17"/>
      <c r="IJ23" s="8"/>
      <c r="IK23" s="18"/>
      <c r="IL23" s="19">
        <f t="shared" si="41"/>
        <v>0</v>
      </c>
      <c r="IN23" s="8"/>
      <c r="IO23" s="145"/>
      <c r="IP23" s="17"/>
      <c r="IQ23" s="8"/>
      <c r="IR23" s="18"/>
      <c r="IS23" s="19">
        <f t="shared" si="42"/>
        <v>0</v>
      </c>
      <c r="IU23" s="8"/>
      <c r="IV23" s="2"/>
      <c r="IW23" s="17"/>
      <c r="IX23" s="8"/>
      <c r="IY23" s="18"/>
      <c r="IZ23" s="19">
        <f t="shared" si="43"/>
        <v>0</v>
      </c>
      <c r="JB23" s="8"/>
      <c r="JC23" s="2"/>
      <c r="JD23" s="17"/>
      <c r="JE23" s="8"/>
      <c r="JF23" s="18"/>
      <c r="JG23" s="19">
        <f t="shared" si="198"/>
        <v>0</v>
      </c>
      <c r="JI23" s="8"/>
      <c r="JJ23" s="72"/>
      <c r="JK23" s="25"/>
      <c r="JL23" s="8"/>
      <c r="JM23" s="30"/>
      <c r="JN23" s="45">
        <f t="shared" si="223"/>
        <v>0</v>
      </c>
      <c r="JO23" s="1"/>
      <c r="JP23" s="143"/>
      <c r="JQ23" s="27"/>
      <c r="JR23" s="25"/>
      <c r="JS23" s="504"/>
      <c r="JT23" s="30"/>
      <c r="JU23" s="45">
        <f t="shared" ref="JU23:JU43" si="233">JU22+JR23-JT23</f>
        <v>0</v>
      </c>
      <c r="JW23" s="807"/>
      <c r="JX23" s="793"/>
      <c r="JY23" s="794"/>
      <c r="JZ23" s="813"/>
      <c r="KA23" s="814"/>
      <c r="KB23" s="811">
        <f t="shared" si="46"/>
        <v>0</v>
      </c>
      <c r="KD23" s="807"/>
      <c r="KE23" s="793"/>
      <c r="KF23" s="794"/>
      <c r="KG23" s="813"/>
      <c r="KH23" s="814"/>
      <c r="KI23" s="811">
        <f t="shared" si="47"/>
        <v>0</v>
      </c>
      <c r="KK23" s="143"/>
      <c r="KL23" s="27"/>
      <c r="KM23" s="25"/>
      <c r="KN23" s="8"/>
      <c r="KO23" s="30"/>
      <c r="KP23" s="45">
        <f t="shared" si="48"/>
        <v>0</v>
      </c>
      <c r="KR23" s="8"/>
      <c r="KS23" s="27"/>
      <c r="KT23" s="25"/>
      <c r="KU23" s="8"/>
      <c r="KV23" s="30"/>
      <c r="KW23" s="45">
        <f t="shared" si="211"/>
        <v>0</v>
      </c>
      <c r="KY23" s="8"/>
      <c r="KZ23" s="141"/>
      <c r="LA23" s="25"/>
      <c r="LB23" s="8"/>
      <c r="LC23" s="30"/>
      <c r="LD23" s="45">
        <f t="shared" si="50"/>
        <v>0</v>
      </c>
      <c r="LF23" s="577"/>
      <c r="LG23" s="37"/>
      <c r="LH23" s="30"/>
      <c r="LI23" s="8"/>
      <c r="LJ23" s="18"/>
      <c r="LK23" s="45">
        <f t="shared" si="0"/>
        <v>0</v>
      </c>
      <c r="LM23" s="575"/>
      <c r="LN23" s="27"/>
      <c r="LO23" s="25"/>
      <c r="LP23" s="26"/>
      <c r="LQ23" s="30"/>
      <c r="LR23" s="19">
        <f t="shared" si="51"/>
        <v>0</v>
      </c>
      <c r="LT23" s="575"/>
      <c r="LU23" s="27"/>
      <c r="LV23" s="25"/>
      <c r="LW23" s="143"/>
      <c r="LX23" s="30"/>
      <c r="LY23" s="45">
        <f t="shared" si="52"/>
        <v>0</v>
      </c>
      <c r="MA23" s="577"/>
      <c r="MB23" s="2"/>
      <c r="MC23" s="17"/>
      <c r="MD23" s="8"/>
      <c r="ME23" s="18"/>
      <c r="MF23" s="45">
        <f t="shared" si="212"/>
        <v>0</v>
      </c>
      <c r="MH23" s="2"/>
      <c r="MI23" s="2"/>
      <c r="MJ23" s="17"/>
      <c r="MK23" s="8"/>
      <c r="ML23" s="18"/>
      <c r="MM23" s="45">
        <f t="shared" si="54"/>
        <v>0</v>
      </c>
      <c r="MO23" s="8"/>
      <c r="MP23" s="2"/>
      <c r="MQ23" s="25"/>
      <c r="MR23" s="288"/>
      <c r="MS23" s="25"/>
      <c r="MT23" s="45">
        <f t="shared" si="199"/>
        <v>20586.5</v>
      </c>
      <c r="MV23" s="8"/>
      <c r="MW23" s="2"/>
      <c r="MX23" s="25"/>
      <c r="MY23" s="288"/>
      <c r="MZ23" s="25"/>
      <c r="NA23" s="45">
        <f t="shared" si="55"/>
        <v>0</v>
      </c>
      <c r="NC23" s="8"/>
      <c r="ND23" s="2"/>
      <c r="NE23" s="337"/>
      <c r="NF23" s="34"/>
      <c r="NG23" s="30"/>
      <c r="NH23" s="45">
        <f t="shared" si="227"/>
        <v>0</v>
      </c>
      <c r="NJ23" s="575"/>
      <c r="NK23" s="315"/>
      <c r="NL23" s="44"/>
      <c r="NM23" s="576"/>
      <c r="NN23" s="30"/>
      <c r="NO23" s="45">
        <f t="shared" si="57"/>
        <v>0</v>
      </c>
      <c r="NQ23" s="2"/>
      <c r="NR23" s="2"/>
      <c r="NS23" s="17"/>
      <c r="NT23" s="8"/>
      <c r="NU23" s="18"/>
      <c r="NV23" s="19">
        <f t="shared" si="58"/>
        <v>0</v>
      </c>
      <c r="NX23" s="8"/>
      <c r="NY23" s="2"/>
      <c r="NZ23" s="17"/>
      <c r="OA23" s="8"/>
      <c r="OB23" s="18"/>
      <c r="OC23" s="19">
        <f t="shared" si="59"/>
        <v>0</v>
      </c>
      <c r="OE23" s="8"/>
      <c r="OF23" s="2"/>
      <c r="OG23" s="17"/>
      <c r="OH23" s="8"/>
      <c r="OI23" s="18"/>
      <c r="OJ23" s="19">
        <f t="shared" si="60"/>
        <v>0</v>
      </c>
      <c r="OL23" s="8"/>
      <c r="OM23" s="2"/>
      <c r="ON23" s="17"/>
      <c r="OO23" s="8"/>
      <c r="OP23" s="18"/>
      <c r="OQ23" s="19">
        <f t="shared" si="61"/>
        <v>0</v>
      </c>
      <c r="OS23" s="8"/>
      <c r="OT23" s="2"/>
      <c r="OU23" s="17"/>
      <c r="OV23" s="8"/>
      <c r="OW23" s="18"/>
      <c r="OX23" s="19">
        <f t="shared" si="62"/>
        <v>0</v>
      </c>
      <c r="OZ23" s="8"/>
      <c r="PA23" s="2"/>
      <c r="PB23" s="17"/>
      <c r="PC23" s="8"/>
      <c r="PD23" s="18"/>
      <c r="PE23" s="19">
        <f t="shared" si="63"/>
        <v>0</v>
      </c>
      <c r="PG23" s="8"/>
      <c r="PH23" s="2"/>
      <c r="PI23" s="17"/>
      <c r="PJ23" s="8"/>
      <c r="PK23" s="18"/>
      <c r="PL23" s="19">
        <f t="shared" si="64"/>
        <v>0</v>
      </c>
      <c r="PN23" s="2"/>
      <c r="PO23" s="2"/>
      <c r="PP23" s="17"/>
      <c r="PQ23" s="8"/>
      <c r="PR23" s="18"/>
      <c r="PS23" s="19">
        <f t="shared" si="65"/>
        <v>0</v>
      </c>
      <c r="PU23" s="2"/>
      <c r="PV23" s="2"/>
      <c r="PW23" s="17"/>
      <c r="PX23" s="8"/>
      <c r="PY23" s="18"/>
      <c r="PZ23" s="19">
        <f t="shared" si="66"/>
        <v>0</v>
      </c>
      <c r="QB23" s="577"/>
      <c r="QC23" s="397"/>
      <c r="QD23" s="2"/>
      <c r="QE23" s="17"/>
      <c r="QF23" s="8"/>
      <c r="QG23" s="18"/>
      <c r="QH23" s="19">
        <f t="shared" si="67"/>
        <v>0</v>
      </c>
      <c r="QJ23" s="549"/>
      <c r="QK23" s="2"/>
      <c r="QL23" s="347"/>
      <c r="QM23" s="54">
        <v>41037</v>
      </c>
      <c r="QN23" s="58">
        <v>1566</v>
      </c>
      <c r="QO23" s="45">
        <f t="shared" si="68"/>
        <v>0</v>
      </c>
      <c r="QQ23" s="469"/>
      <c r="QR23" s="43"/>
      <c r="QS23" s="357"/>
      <c r="QT23" s="54"/>
      <c r="QU23" s="58"/>
      <c r="QV23" s="45">
        <f t="shared" si="69"/>
        <v>0</v>
      </c>
      <c r="QX23" s="143"/>
      <c r="QY23" s="78"/>
      <c r="QZ23" s="30"/>
      <c r="RA23" s="26"/>
      <c r="RB23" s="30"/>
      <c r="RC23" s="45">
        <f t="shared" si="70"/>
        <v>0</v>
      </c>
      <c r="RE23" s="143"/>
      <c r="RF23" s="78"/>
      <c r="RG23" s="30"/>
      <c r="RH23" s="143"/>
      <c r="RI23" s="30"/>
      <c r="RJ23" s="45">
        <f t="shared" si="200"/>
        <v>0</v>
      </c>
      <c r="RL23" s="143"/>
      <c r="RM23" s="315"/>
      <c r="RN23" s="30"/>
      <c r="RO23" s="143"/>
      <c r="RP23" s="30"/>
      <c r="RQ23" s="45">
        <f t="shared" si="72"/>
        <v>0</v>
      </c>
      <c r="RS23" s="2"/>
      <c r="RT23" s="2"/>
      <c r="RU23" s="17"/>
      <c r="RV23" s="8"/>
      <c r="RW23" s="18"/>
      <c r="RX23" s="19">
        <f t="shared" si="189"/>
        <v>23250</v>
      </c>
      <c r="RZ23" s="2"/>
      <c r="SA23" s="2"/>
      <c r="SB23" s="351"/>
      <c r="SC23" s="8"/>
      <c r="SD23" s="18"/>
      <c r="SE23" s="19">
        <f t="shared" si="190"/>
        <v>0</v>
      </c>
      <c r="SG23" s="577"/>
      <c r="SH23" s="2"/>
      <c r="SI23" s="17"/>
      <c r="SJ23" s="8"/>
      <c r="SK23" s="18"/>
      <c r="SL23" s="19">
        <f t="shared" si="73"/>
        <v>0</v>
      </c>
      <c r="SN23" s="8"/>
      <c r="SO23" s="2"/>
      <c r="SP23" s="17"/>
      <c r="SQ23" s="8"/>
      <c r="SR23" s="18"/>
      <c r="SS23" s="19">
        <f t="shared" si="191"/>
        <v>0</v>
      </c>
      <c r="SU23" s="576"/>
      <c r="SV23" s="27"/>
      <c r="SW23" s="25"/>
      <c r="SX23" s="143"/>
      <c r="SY23" s="30"/>
      <c r="SZ23" s="19">
        <f t="shared" si="75"/>
        <v>10127.5</v>
      </c>
      <c r="TB23" s="2"/>
      <c r="TC23" s="2"/>
      <c r="TD23" s="17"/>
      <c r="TE23" s="8"/>
      <c r="TF23" s="18"/>
      <c r="TG23" s="45">
        <f>TG22+TD23-TF23</f>
        <v>20668.5</v>
      </c>
      <c r="TI23" s="148"/>
      <c r="TJ23" s="148"/>
      <c r="TK23" s="439"/>
      <c r="TL23" s="74"/>
      <c r="TM23" s="86"/>
      <c r="TN23" s="45">
        <f>TN22+TK23-TM23</f>
        <v>0</v>
      </c>
      <c r="TP23" s="668"/>
      <c r="TQ23" s="2"/>
      <c r="TR23" s="439"/>
      <c r="TS23" s="8"/>
      <c r="TT23" s="18"/>
      <c r="TU23" s="45">
        <f>TU22+TR23-TT23</f>
        <v>0</v>
      </c>
      <c r="TW23" s="577"/>
      <c r="TX23" s="2"/>
      <c r="TY23" s="17"/>
      <c r="TZ23" s="8"/>
      <c r="UA23" s="18"/>
      <c r="UB23" s="19">
        <f t="shared" si="79"/>
        <v>0</v>
      </c>
      <c r="UD23" s="577"/>
      <c r="UE23" s="2"/>
      <c r="UF23" s="17"/>
      <c r="UG23" s="8"/>
      <c r="UH23" s="18"/>
      <c r="UI23" s="19">
        <f t="shared" si="80"/>
        <v>0</v>
      </c>
      <c r="UK23" s="577"/>
      <c r="UL23" s="2"/>
      <c r="UM23" s="17"/>
      <c r="UN23" s="8"/>
      <c r="UO23" s="18"/>
      <c r="UP23" s="19">
        <f t="shared" si="81"/>
        <v>0</v>
      </c>
      <c r="UR23" s="577"/>
      <c r="US23" s="2"/>
      <c r="UT23" s="17"/>
      <c r="UU23" s="8"/>
      <c r="UV23" s="18"/>
      <c r="UW23" s="19">
        <f t="shared" si="82"/>
        <v>12824</v>
      </c>
      <c r="UY23" s="8"/>
      <c r="UZ23" s="2"/>
      <c r="VA23" s="17"/>
      <c r="VB23" s="8"/>
      <c r="VC23" s="18"/>
      <c r="VD23" s="19">
        <f t="shared" si="83"/>
        <v>47775</v>
      </c>
      <c r="VF23" s="2"/>
      <c r="VG23" s="2"/>
      <c r="VH23" s="17"/>
      <c r="VI23" s="8"/>
      <c r="VJ23" s="18"/>
      <c r="VK23" s="19">
        <f t="shared" si="84"/>
        <v>0</v>
      </c>
      <c r="VM23" s="2"/>
      <c r="VN23" s="2"/>
      <c r="VO23" s="17"/>
      <c r="VP23" s="8"/>
      <c r="VQ23" s="18"/>
      <c r="VR23" s="19">
        <f t="shared" si="85"/>
        <v>0</v>
      </c>
      <c r="VT23" s="577"/>
      <c r="VU23" s="2"/>
      <c r="VV23" s="17"/>
      <c r="VW23" s="8"/>
      <c r="VX23" s="18"/>
      <c r="VY23" s="19">
        <f t="shared" si="196"/>
        <v>274.5</v>
      </c>
      <c r="WA23" s="2"/>
      <c r="WB23" s="2"/>
      <c r="WC23" s="17"/>
      <c r="WD23" s="8"/>
      <c r="WE23" s="18"/>
      <c r="WF23" s="19">
        <f t="shared" si="87"/>
        <v>0</v>
      </c>
      <c r="WH23" s="143"/>
      <c r="WI23" s="27"/>
      <c r="WJ23" s="25"/>
      <c r="WK23" s="53"/>
      <c r="WL23" s="30"/>
      <c r="WM23" s="19">
        <f t="shared" si="88"/>
        <v>0</v>
      </c>
      <c r="WO23" s="8"/>
      <c r="WP23" s="2"/>
      <c r="WQ23" s="17"/>
      <c r="WR23" s="8"/>
      <c r="WS23" s="18"/>
      <c r="WT23" s="19">
        <f t="shared" si="201"/>
        <v>0</v>
      </c>
      <c r="WV23" s="8"/>
      <c r="WW23" s="2"/>
      <c r="WX23" s="17"/>
      <c r="WY23" s="8"/>
      <c r="WZ23" s="18"/>
      <c r="XA23" s="19">
        <f t="shared" si="90"/>
        <v>0</v>
      </c>
      <c r="XC23" s="577"/>
      <c r="XD23" s="2"/>
      <c r="XE23" s="17"/>
      <c r="XF23" s="8"/>
      <c r="XG23" s="18"/>
      <c r="XH23" s="19">
        <f t="shared" si="91"/>
        <v>0</v>
      </c>
      <c r="XJ23" s="8"/>
      <c r="XK23" s="2"/>
      <c r="XL23" s="17"/>
      <c r="XM23" s="8"/>
      <c r="XN23" s="18"/>
      <c r="XO23" s="45">
        <f t="shared" si="92"/>
        <v>0</v>
      </c>
      <c r="XQ23" s="8"/>
      <c r="XR23" s="2"/>
      <c r="XS23" s="17"/>
      <c r="XT23" s="8"/>
      <c r="XU23" s="18"/>
      <c r="XV23" s="45">
        <f t="shared" si="93"/>
        <v>0</v>
      </c>
      <c r="XX23" s="8"/>
      <c r="XY23" s="2"/>
      <c r="XZ23" s="17"/>
      <c r="YA23" s="8"/>
      <c r="YB23" s="18"/>
      <c r="YC23" s="45">
        <f t="shared" si="94"/>
        <v>0</v>
      </c>
      <c r="YE23" s="8"/>
      <c r="YF23" s="2"/>
      <c r="YG23" s="17"/>
      <c r="YH23" s="8"/>
      <c r="YI23" s="18"/>
      <c r="YJ23" s="45">
        <f t="shared" si="95"/>
        <v>0</v>
      </c>
      <c r="YL23" s="8"/>
      <c r="YM23" s="2"/>
      <c r="YN23" s="17"/>
      <c r="YO23" s="8"/>
      <c r="YP23" s="18"/>
      <c r="YQ23" s="45">
        <f t="shared" si="96"/>
        <v>0</v>
      </c>
      <c r="YS23" s="8">
        <v>41322</v>
      </c>
      <c r="YT23" s="830" t="s">
        <v>1151</v>
      </c>
      <c r="YU23" s="17">
        <v>2833</v>
      </c>
      <c r="YV23" s="8">
        <v>41323</v>
      </c>
      <c r="YW23" s="18">
        <v>2833</v>
      </c>
      <c r="YX23" s="19">
        <f t="shared" si="221"/>
        <v>0</v>
      </c>
      <c r="YZ23" s="8"/>
      <c r="ZA23" s="2"/>
      <c r="ZB23" s="17"/>
      <c r="ZC23" s="8"/>
      <c r="ZD23" s="18"/>
      <c r="ZE23" s="19">
        <f t="shared" si="213"/>
        <v>0</v>
      </c>
      <c r="ZG23" s="8"/>
      <c r="ZH23" s="145"/>
      <c r="ZI23" s="17"/>
      <c r="ZJ23" s="8"/>
      <c r="ZK23" s="18"/>
      <c r="ZL23" s="19">
        <f t="shared" si="99"/>
        <v>11212</v>
      </c>
      <c r="ZN23" s="8"/>
      <c r="ZO23" s="145"/>
      <c r="ZP23" s="17"/>
      <c r="ZQ23" s="8"/>
      <c r="ZR23" s="18"/>
      <c r="ZS23" s="19">
        <f t="shared" si="100"/>
        <v>0</v>
      </c>
      <c r="ZU23" s="8"/>
      <c r="ZV23" s="145"/>
      <c r="ZW23" s="17"/>
      <c r="ZX23" s="8"/>
      <c r="ZY23" s="18"/>
      <c r="ZZ23" s="19">
        <f t="shared" si="101"/>
        <v>0</v>
      </c>
      <c r="AAB23" s="2"/>
      <c r="AAC23" s="2"/>
      <c r="AAD23" s="17"/>
      <c r="AAE23" s="8"/>
      <c r="AAF23" s="18"/>
      <c r="AAG23" s="19">
        <f t="shared" si="102"/>
        <v>0</v>
      </c>
      <c r="AAI23" s="577"/>
      <c r="AAJ23" s="2"/>
      <c r="AAK23" s="17"/>
      <c r="AAL23" s="8"/>
      <c r="AAM23" s="18"/>
      <c r="AAN23" s="19">
        <f t="shared" si="103"/>
        <v>0</v>
      </c>
      <c r="AAP23" s="577"/>
      <c r="AAQ23" s="2"/>
      <c r="AAR23" s="17"/>
      <c r="AAT23" s="18"/>
      <c r="AAU23" s="19">
        <f t="shared" si="104"/>
        <v>0</v>
      </c>
      <c r="AAW23" s="8"/>
      <c r="AAX23" s="2"/>
      <c r="AAY23" s="17"/>
      <c r="AAZ23" s="8"/>
      <c r="ABA23" s="18"/>
      <c r="ABB23" s="19">
        <f t="shared" si="105"/>
        <v>0</v>
      </c>
      <c r="ABD23" s="2"/>
      <c r="ABE23" s="2"/>
      <c r="ABF23" s="17"/>
      <c r="ABG23" s="8"/>
      <c r="ABH23" s="18"/>
      <c r="ABI23" s="19">
        <f t="shared" si="106"/>
        <v>0</v>
      </c>
      <c r="ABK23" s="8"/>
      <c r="ABL23" s="2"/>
      <c r="ABM23" s="17"/>
      <c r="ABN23" s="8"/>
      <c r="ABO23" s="18"/>
      <c r="ABP23" s="19">
        <f t="shared" si="107"/>
        <v>0</v>
      </c>
      <c r="ABR23" s="366"/>
      <c r="ABS23" s="2"/>
      <c r="ABT23" s="17"/>
      <c r="ABU23" s="577"/>
      <c r="ABV23" s="18"/>
      <c r="ABW23" s="19">
        <f t="shared" si="214"/>
        <v>0</v>
      </c>
      <c r="ABY23" s="366"/>
      <c r="ABZ23" s="2"/>
      <c r="ACA23" s="17"/>
      <c r="ACB23" s="366"/>
      <c r="ACC23" s="18"/>
      <c r="ACD23" s="19">
        <f t="shared" si="109"/>
        <v>0</v>
      </c>
      <c r="ACF23" s="8"/>
      <c r="ACG23" s="2"/>
      <c r="ACH23" s="17"/>
      <c r="ACI23" s="8"/>
      <c r="ACJ23" s="18"/>
      <c r="ACK23" s="19">
        <f t="shared" si="205"/>
        <v>0</v>
      </c>
      <c r="ACM23" s="577"/>
      <c r="ACN23" s="2"/>
      <c r="ACO23" s="17"/>
      <c r="ACP23" s="577"/>
      <c r="ACQ23" s="18"/>
      <c r="ACR23" s="19">
        <f t="shared" si="110"/>
        <v>0</v>
      </c>
      <c r="ACT23" s="577"/>
      <c r="ACU23" s="2"/>
      <c r="ACV23" s="17"/>
      <c r="ACW23" s="366"/>
      <c r="ACX23" s="18"/>
      <c r="ACY23" s="19">
        <f t="shared" si="111"/>
        <v>0</v>
      </c>
      <c r="ADB23" s="2"/>
      <c r="ADC23" s="17"/>
      <c r="ADD23" s="8"/>
      <c r="ADE23" s="18"/>
      <c r="ADF23" s="45">
        <f t="shared" si="228"/>
        <v>0</v>
      </c>
      <c r="ADI23" s="2"/>
      <c r="ADJ23" s="17"/>
      <c r="ADK23" s="577"/>
      <c r="ADL23" s="18"/>
      <c r="ADM23" s="45">
        <f t="shared" si="113"/>
        <v>40815</v>
      </c>
      <c r="ADP23" s="39"/>
      <c r="ADQ23" s="337"/>
      <c r="ADR23" s="8"/>
      <c r="ADS23" s="395"/>
      <c r="ADT23" s="45">
        <f t="shared" si="114"/>
        <v>0</v>
      </c>
      <c r="ADV23" s="8"/>
      <c r="ADW23" s="39"/>
      <c r="ADX23" s="430"/>
      <c r="ADY23" s="8"/>
      <c r="ADZ23" s="395"/>
      <c r="AEA23" s="45">
        <f t="shared" si="192"/>
        <v>0</v>
      </c>
      <c r="AEC23" s="577"/>
      <c r="AED23" s="39"/>
      <c r="AEE23" s="430"/>
      <c r="AEF23" s="577"/>
      <c r="AEG23" s="395"/>
      <c r="AEH23" s="45">
        <f t="shared" si="224"/>
        <v>0</v>
      </c>
      <c r="AEJ23" s="8"/>
      <c r="AEK23" s="148"/>
      <c r="AEL23" s="17"/>
      <c r="AEM23" s="8"/>
      <c r="AEN23" s="18"/>
      <c r="AEO23" s="19">
        <f t="shared" si="116"/>
        <v>0</v>
      </c>
      <c r="AEQ23" s="2"/>
      <c r="AER23" s="2"/>
      <c r="AES23" s="17"/>
      <c r="AET23" s="8"/>
      <c r="AEU23" s="18"/>
      <c r="AEV23" s="19">
        <f t="shared" si="117"/>
        <v>6523</v>
      </c>
      <c r="AEX23" s="577"/>
      <c r="AEY23" s="2"/>
      <c r="AEZ23" s="17"/>
      <c r="AFA23" s="8"/>
      <c r="AFB23" s="18"/>
      <c r="AFC23" s="19">
        <f t="shared" si="118"/>
        <v>0</v>
      </c>
      <c r="AFE23" s="577"/>
      <c r="AFF23" s="2"/>
      <c r="AFG23" s="17"/>
      <c r="AFH23" s="34"/>
      <c r="AFI23" s="18"/>
      <c r="AFJ23" s="45">
        <f t="shared" si="217"/>
        <v>0</v>
      </c>
      <c r="AFL23" s="8"/>
      <c r="AFM23" s="2"/>
      <c r="AFN23" s="17"/>
      <c r="AFO23" s="74"/>
      <c r="AFP23" s="18"/>
      <c r="AFQ23" s="45">
        <f t="shared" si="120"/>
        <v>0</v>
      </c>
      <c r="AFS23" s="2"/>
      <c r="AFT23" s="2"/>
      <c r="AFU23" s="17"/>
      <c r="AFV23" s="8"/>
      <c r="AFW23" s="18"/>
      <c r="AFX23" s="45">
        <f t="shared" si="121"/>
        <v>0</v>
      </c>
      <c r="AFZ23" s="8"/>
      <c r="AGA23" s="2"/>
      <c r="AGB23" s="351"/>
      <c r="AGC23" s="8"/>
      <c r="AGD23" s="18"/>
      <c r="AGE23" s="45">
        <f t="shared" si="215"/>
        <v>0</v>
      </c>
      <c r="AGG23" s="8"/>
      <c r="AGH23" s="2"/>
      <c r="AGI23" s="351"/>
      <c r="AGJ23" s="8"/>
      <c r="AGK23" s="18"/>
      <c r="AGL23" s="45">
        <f t="shared" si="123"/>
        <v>0</v>
      </c>
      <c r="AGN23" s="8"/>
      <c r="AGO23" s="2"/>
      <c r="AGP23" s="351"/>
      <c r="AGQ23" s="8"/>
      <c r="AGR23" s="18"/>
      <c r="AGS23" s="45">
        <f t="shared" si="124"/>
        <v>0</v>
      </c>
      <c r="AGU23" s="2"/>
      <c r="AGV23" s="2"/>
      <c r="AGW23" s="17"/>
      <c r="AGX23" s="8"/>
      <c r="AGY23" s="18"/>
      <c r="AGZ23" s="19">
        <f t="shared" si="125"/>
        <v>37741</v>
      </c>
      <c r="AHB23" s="2"/>
      <c r="AHC23" s="2"/>
      <c r="AHD23" s="17"/>
      <c r="AHE23" s="8"/>
      <c r="AHF23" s="18"/>
      <c r="AHG23" s="19">
        <f t="shared" si="126"/>
        <v>0</v>
      </c>
      <c r="AHI23" s="2"/>
      <c r="AHJ23" s="2"/>
      <c r="AHK23" s="17"/>
      <c r="AHL23" s="8"/>
      <c r="AHM23" s="18"/>
      <c r="AHN23" s="19">
        <f t="shared" si="127"/>
        <v>0</v>
      </c>
      <c r="AHP23" s="575"/>
      <c r="AHQ23" s="27"/>
      <c r="AHR23" s="25"/>
      <c r="AHS23" s="143"/>
      <c r="AHT23" s="30"/>
      <c r="AHU23" s="19">
        <f t="shared" si="128"/>
        <v>0</v>
      </c>
      <c r="AHW23" s="366"/>
      <c r="AHX23" s="2"/>
      <c r="AHY23" s="17"/>
      <c r="AHZ23" s="26"/>
      <c r="AIA23" s="18"/>
      <c r="AIB23" s="19">
        <f t="shared" si="129"/>
        <v>0</v>
      </c>
      <c r="AID23" s="577"/>
      <c r="AIE23" s="2"/>
      <c r="AIF23" s="17"/>
      <c r="AIG23" s="8"/>
      <c r="AIH23" s="18"/>
      <c r="AII23" s="19">
        <f t="shared" si="218"/>
        <v>0</v>
      </c>
      <c r="AIK23" s="8"/>
      <c r="AIL23" s="2"/>
      <c r="AIM23" s="25"/>
      <c r="AIN23" s="8"/>
      <c r="AIO23" s="30"/>
      <c r="AIP23" s="19">
        <f t="shared" si="131"/>
        <v>0</v>
      </c>
      <c r="AIR23" s="143"/>
      <c r="AIS23" s="27"/>
      <c r="AIT23" s="25"/>
      <c r="AIU23" s="143"/>
      <c r="AIV23" s="30"/>
      <c r="AIW23" s="45">
        <f t="shared" si="132"/>
        <v>0</v>
      </c>
      <c r="AIY23" s="8"/>
      <c r="AIZ23" s="2"/>
      <c r="AJA23" s="17"/>
      <c r="AJB23" s="143"/>
      <c r="AJC23" s="18"/>
      <c r="AJD23" s="45">
        <f t="shared" si="133"/>
        <v>0</v>
      </c>
      <c r="AJF23" s="2"/>
      <c r="AJG23" s="2"/>
      <c r="AJH23" s="17"/>
      <c r="AJI23" s="8"/>
      <c r="AJJ23" s="18"/>
      <c r="AJK23" s="45">
        <f t="shared" si="134"/>
        <v>0</v>
      </c>
      <c r="AJM23" s="8"/>
      <c r="AJN23" s="2"/>
      <c r="AJO23" s="17"/>
      <c r="AJP23" s="8"/>
      <c r="AJQ23" s="18"/>
      <c r="AJR23" s="45">
        <f t="shared" si="135"/>
        <v>0</v>
      </c>
      <c r="AJT23" s="8"/>
      <c r="AJU23" s="2"/>
      <c r="AJV23" s="351"/>
      <c r="AJW23" s="8"/>
      <c r="AJX23" s="377"/>
      <c r="AJY23" s="45">
        <f t="shared" si="136"/>
        <v>0</v>
      </c>
      <c r="AKA23" s="143"/>
      <c r="AKB23" s="27"/>
      <c r="AKC23" s="25"/>
      <c r="AKD23" s="143"/>
      <c r="AKE23" s="30"/>
      <c r="AKF23" s="19">
        <f t="shared" si="232"/>
        <v>0</v>
      </c>
      <c r="AKH23" s="8"/>
      <c r="AKI23" s="2"/>
      <c r="AKJ23" s="17"/>
      <c r="AKK23" s="8"/>
      <c r="AKL23" s="18"/>
      <c r="AKM23" s="19">
        <f t="shared" si="137"/>
        <v>0</v>
      </c>
      <c r="AKO23" s="2"/>
      <c r="AKP23" s="2"/>
      <c r="AKQ23" s="17"/>
      <c r="AKR23" s="8"/>
      <c r="AKS23" s="18"/>
      <c r="AKT23" s="19">
        <f t="shared" si="138"/>
        <v>0</v>
      </c>
      <c r="AKV23" s="2"/>
      <c r="AKW23" s="2"/>
      <c r="AKX23" s="17"/>
      <c r="AKY23" s="8"/>
      <c r="AKZ23" s="18"/>
      <c r="ALA23" s="19">
        <f t="shared" si="139"/>
        <v>0</v>
      </c>
      <c r="ALC23" s="2"/>
      <c r="ALD23" s="2"/>
      <c r="ALE23" s="17"/>
      <c r="ALF23" s="8"/>
      <c r="ALG23" s="18"/>
      <c r="ALH23" s="19">
        <f t="shared" si="140"/>
        <v>0</v>
      </c>
      <c r="ALJ23" s="577"/>
      <c r="ALK23" s="2"/>
      <c r="ALL23" s="17"/>
      <c r="ALN23" s="18"/>
      <c r="ALO23" s="19">
        <f t="shared" si="141"/>
        <v>0</v>
      </c>
      <c r="ALQ23" s="8"/>
      <c r="ALR23" s="2"/>
      <c r="ALS23" s="17"/>
      <c r="ALT23" s="8"/>
      <c r="ALU23" s="18"/>
      <c r="ALV23" s="19">
        <f t="shared" si="142"/>
        <v>0</v>
      </c>
      <c r="ALX23" s="8"/>
      <c r="ALY23" s="37"/>
      <c r="ALZ23" s="30"/>
      <c r="AMA23" s="8"/>
      <c r="AMB23" s="18"/>
      <c r="AMC23" s="45">
        <f t="shared" si="225"/>
        <v>0</v>
      </c>
      <c r="AME23" s="577"/>
      <c r="AMF23" s="2"/>
      <c r="AMG23" s="17"/>
      <c r="AMH23" s="366"/>
      <c r="AMI23" s="18"/>
      <c r="AMJ23" s="19">
        <f t="shared" si="143"/>
        <v>0</v>
      </c>
      <c r="AML23" s="366"/>
      <c r="AMM23" s="2"/>
      <c r="AMN23" s="17"/>
      <c r="AMO23" s="577"/>
      <c r="AMP23" s="18"/>
      <c r="AMQ23" s="19">
        <f t="shared" si="144"/>
        <v>0</v>
      </c>
      <c r="AMS23" s="8"/>
      <c r="AMT23" s="2"/>
      <c r="AMU23" s="17"/>
      <c r="AMV23" s="8"/>
      <c r="AMW23" s="18"/>
      <c r="AMX23" s="19">
        <f t="shared" si="145"/>
        <v>0</v>
      </c>
      <c r="AMZ23" s="2"/>
      <c r="ANA23" s="2"/>
      <c r="ANB23" s="17"/>
      <c r="ANC23" s="8"/>
      <c r="AND23" s="18"/>
      <c r="ANE23" s="19">
        <f t="shared" si="146"/>
        <v>0</v>
      </c>
      <c r="ANG23" s="143"/>
      <c r="ANH23" s="27"/>
      <c r="ANI23" s="25"/>
      <c r="ANJ23" s="143"/>
      <c r="ANK23" s="30"/>
      <c r="ANL23" s="19">
        <f t="shared" si="147"/>
        <v>0</v>
      </c>
      <c r="ANN23" s="366"/>
      <c r="ANO23" s="2"/>
      <c r="ANP23" s="17"/>
      <c r="ANQ23" s="577"/>
      <c r="ANR23" s="18"/>
      <c r="ANS23" s="19">
        <f t="shared" si="148"/>
        <v>0</v>
      </c>
      <c r="ANU23" s="2"/>
      <c r="ANV23" s="2"/>
      <c r="ANW23" s="17"/>
      <c r="ANX23" s="388">
        <v>41153</v>
      </c>
      <c r="ANY23" s="18">
        <v>200</v>
      </c>
      <c r="ANZ23" s="19">
        <f t="shared" si="229"/>
        <v>4792</v>
      </c>
      <c r="AOB23" s="577"/>
      <c r="AOC23" s="2"/>
      <c r="AOD23" s="17"/>
      <c r="AOE23" s="8"/>
      <c r="AOF23" s="18"/>
      <c r="AOG23" s="19">
        <f t="shared" si="149"/>
        <v>0</v>
      </c>
      <c r="AOI23" s="366"/>
      <c r="AOJ23" s="2"/>
      <c r="AOK23" s="17"/>
      <c r="AOL23" s="8"/>
      <c r="AOM23" s="18"/>
      <c r="AON23" s="19">
        <f t="shared" si="150"/>
        <v>16524.5</v>
      </c>
      <c r="AOP23" s="366"/>
      <c r="AOQ23" s="2"/>
      <c r="AOR23" s="17"/>
      <c r="AOS23" s="8"/>
      <c r="AOT23" s="18"/>
      <c r="AOU23" s="19">
        <f t="shared" si="151"/>
        <v>0</v>
      </c>
      <c r="AOW23" s="2"/>
      <c r="AOX23" s="2"/>
      <c r="AOY23" s="17"/>
      <c r="AOZ23" s="8"/>
      <c r="APA23" s="18"/>
      <c r="APB23" s="19">
        <f t="shared" si="216"/>
        <v>0</v>
      </c>
      <c r="APD23" s="8"/>
      <c r="APE23" s="8"/>
      <c r="APF23" s="337"/>
      <c r="APG23" s="74"/>
      <c r="APH23" s="86"/>
      <c r="API23" s="45">
        <f t="shared" si="4"/>
        <v>2000</v>
      </c>
      <c r="APM23" s="3"/>
      <c r="APP23" s="45">
        <f t="shared" si="207"/>
        <v>7383.5</v>
      </c>
      <c r="APT23" s="3"/>
      <c r="APW23" s="45">
        <f t="shared" si="6"/>
        <v>0</v>
      </c>
      <c r="APY23" s="2"/>
      <c r="AQA23" s="3"/>
      <c r="AQD23" s="45">
        <f t="shared" si="153"/>
        <v>4518.5</v>
      </c>
      <c r="AQF23" s="366"/>
      <c r="AQG23" s="2"/>
      <c r="AQH23" s="17"/>
      <c r="AQJ23" s="18"/>
      <c r="AQK23" s="19">
        <f t="shared" si="154"/>
        <v>0</v>
      </c>
      <c r="AQM23" s="8"/>
      <c r="AQN23" s="2"/>
      <c r="AQO23" s="17"/>
      <c r="AQP23" s="8"/>
      <c r="AQQ23" s="18"/>
      <c r="AQR23" s="19">
        <f t="shared" si="155"/>
        <v>0</v>
      </c>
      <c r="AQT23" s="577"/>
      <c r="AQU23" s="2"/>
      <c r="AQV23" s="17"/>
      <c r="AQW23" s="577"/>
      <c r="AQX23" s="18"/>
      <c r="AQY23" s="19">
        <f t="shared" si="156"/>
        <v>715</v>
      </c>
      <c r="ARA23" s="577"/>
      <c r="ARB23" s="2"/>
      <c r="ARC23" s="17"/>
      <c r="ARD23" s="367"/>
      <c r="ARE23" s="86"/>
      <c r="ARF23" s="19">
        <f t="shared" si="208"/>
        <v>0</v>
      </c>
      <c r="ARH23" s="577"/>
      <c r="ARI23" s="2"/>
      <c r="ARJ23" s="17"/>
      <c r="ARK23" s="8"/>
      <c r="ARL23" s="18"/>
      <c r="ARM23" s="19">
        <f t="shared" si="157"/>
        <v>0</v>
      </c>
      <c r="ARO23" s="577"/>
      <c r="ARP23" s="2"/>
      <c r="ARQ23" s="3"/>
      <c r="ARR23" s="8"/>
      <c r="ARS23" s="18"/>
      <c r="ART23" s="45">
        <f t="shared" si="230"/>
        <v>0</v>
      </c>
      <c r="ARV23" s="143"/>
      <c r="ARW23" s="27"/>
      <c r="ARX23" s="25"/>
      <c r="ARY23" s="8"/>
      <c r="ARZ23" s="18"/>
      <c r="ASA23" s="45">
        <f t="shared" si="159"/>
        <v>0</v>
      </c>
      <c r="ASC23" s="8"/>
      <c r="ASD23" s="2"/>
      <c r="ASE23" s="3"/>
      <c r="ASF23" s="8"/>
      <c r="ASG23" s="18"/>
      <c r="ASH23" s="45">
        <f t="shared" si="160"/>
        <v>0</v>
      </c>
      <c r="ASJ23" s="2"/>
      <c r="ASK23" s="2"/>
      <c r="ASL23" s="17"/>
      <c r="ASM23" s="8"/>
      <c r="ASN23" s="18"/>
      <c r="ASO23" s="19">
        <f t="shared" si="161"/>
        <v>0</v>
      </c>
      <c r="ASQ23" s="366"/>
      <c r="ASR23" s="2"/>
      <c r="ASS23" s="17"/>
      <c r="AST23" s="8"/>
      <c r="ASU23" s="18"/>
      <c r="ASV23" s="19">
        <f t="shared" ref="ASV23:ASV44" si="234">ASV22+ASS23-ASU23</f>
        <v>0</v>
      </c>
      <c r="ASX23" s="366"/>
      <c r="ASY23" s="2"/>
      <c r="ASZ23" s="17"/>
      <c r="ATA23" s="8"/>
      <c r="ATB23" s="18"/>
      <c r="ATC23" s="19">
        <f t="shared" si="163"/>
        <v>0</v>
      </c>
      <c r="ATE23" s="366"/>
      <c r="ATF23" s="2"/>
      <c r="ATG23" s="17"/>
      <c r="ATH23" s="8"/>
      <c r="ATI23" s="18"/>
      <c r="ATJ23" s="19">
        <f t="shared" si="164"/>
        <v>0</v>
      </c>
      <c r="ATL23" s="366"/>
      <c r="ATM23" s="2"/>
      <c r="ATN23" s="17"/>
      <c r="ATO23" s="8"/>
      <c r="ATP23" s="18"/>
      <c r="ATQ23" s="19">
        <f t="shared" si="165"/>
        <v>0</v>
      </c>
      <c r="ATS23" s="8"/>
      <c r="ATT23" s="37"/>
      <c r="ATU23" s="30"/>
      <c r="ATV23" s="8"/>
      <c r="ATW23" s="30"/>
      <c r="ATX23" s="45">
        <f t="shared" si="222"/>
        <v>0</v>
      </c>
      <c r="ATZ23" s="34"/>
      <c r="AUA23" s="39"/>
      <c r="AUB23" s="18"/>
      <c r="AUC23" s="26"/>
      <c r="AUD23" s="18"/>
      <c r="AUE23" s="45">
        <f t="shared" si="167"/>
        <v>0</v>
      </c>
      <c r="AUG23" s="34"/>
      <c r="AUH23" s="2"/>
      <c r="AUI23" s="17"/>
      <c r="AUJ23" s="143"/>
      <c r="AUK23" s="18"/>
      <c r="AUL23" s="45">
        <f t="shared" si="168"/>
        <v>0</v>
      </c>
      <c r="AUN23" s="577"/>
      <c r="AUO23" s="2"/>
      <c r="AUP23" s="17"/>
      <c r="AUQ23" s="143"/>
      <c r="AUR23" s="18"/>
      <c r="AUS23" s="45">
        <f t="shared" si="169"/>
        <v>2512.5</v>
      </c>
      <c r="AUU23" s="368"/>
      <c r="AUV23" s="315"/>
      <c r="AUW23" s="346"/>
      <c r="AUX23" s="143"/>
      <c r="AUY23" s="346"/>
      <c r="AUZ23" s="45">
        <f t="shared" si="170"/>
        <v>0</v>
      </c>
      <c r="AVB23" s="577"/>
      <c r="AVC23" s="2"/>
      <c r="AVD23" s="89"/>
      <c r="AVE23" s="8"/>
      <c r="AVF23" s="91"/>
      <c r="AVG23" s="19">
        <f t="shared" si="193"/>
        <v>0</v>
      </c>
      <c r="AVI23" s="2"/>
      <c r="AVJ23" s="2"/>
      <c r="AVK23" s="89"/>
      <c r="AVL23" s="8"/>
      <c r="AVM23" s="91"/>
      <c r="AVN23" s="19">
        <f t="shared" si="194"/>
        <v>0</v>
      </c>
      <c r="AVP23" s="2"/>
      <c r="AVQ23" s="2"/>
      <c r="AVR23" s="17"/>
      <c r="AVS23" s="8"/>
      <c r="AVT23" s="18"/>
      <c r="AVU23" s="19">
        <f t="shared" si="203"/>
        <v>0</v>
      </c>
      <c r="AVW23" s="143"/>
      <c r="AVX23" s="27"/>
      <c r="AVY23" s="25"/>
      <c r="AVZ23" s="143"/>
      <c r="AWA23" s="30"/>
      <c r="AWB23" s="19">
        <f t="shared" si="197"/>
        <v>0</v>
      </c>
      <c r="AWD23" s="8"/>
      <c r="AWE23" s="2"/>
      <c r="AWF23" s="17"/>
      <c r="AWG23" s="8"/>
      <c r="AWH23" s="18"/>
      <c r="AWI23" s="19">
        <f t="shared" si="219"/>
        <v>0</v>
      </c>
      <c r="AWK23" s="8"/>
      <c r="AWL23" s="2"/>
      <c r="AWM23" s="17"/>
      <c r="AWN23" s="8"/>
      <c r="AWO23" s="18"/>
      <c r="AWP23" s="19">
        <f t="shared" si="204"/>
        <v>0</v>
      </c>
      <c r="AWR23" s="8"/>
      <c r="AWS23" s="2"/>
      <c r="AWT23" s="17"/>
      <c r="AWU23" s="8"/>
      <c r="AWV23" s="18"/>
      <c r="AWW23" s="19">
        <f t="shared" si="174"/>
        <v>0</v>
      </c>
      <c r="AWY23" s="8"/>
      <c r="AWZ23" s="2"/>
      <c r="AXA23" s="17"/>
      <c r="AXB23" s="8"/>
      <c r="AXC23" s="18"/>
      <c r="AXD23" s="19">
        <f t="shared" si="175"/>
        <v>0</v>
      </c>
      <c r="AXF23" s="577"/>
      <c r="AXG23" s="2"/>
      <c r="AXH23" s="17"/>
      <c r="AXI23" s="8"/>
      <c r="AXJ23" s="18"/>
      <c r="AXK23" s="19">
        <f t="shared" si="176"/>
        <v>0</v>
      </c>
      <c r="AXM23" s="577"/>
      <c r="AXN23" s="2"/>
      <c r="AXO23" s="17"/>
      <c r="AXP23" s="8"/>
      <c r="AXQ23" s="18"/>
      <c r="AXR23" s="19">
        <f t="shared" si="177"/>
        <v>0</v>
      </c>
      <c r="AXT23" s="577"/>
      <c r="AXU23" s="2"/>
      <c r="AXV23" s="17"/>
      <c r="AXW23" s="577"/>
      <c r="AXX23" s="18"/>
      <c r="AXY23" s="19">
        <f t="shared" si="195"/>
        <v>0</v>
      </c>
      <c r="AYA23" s="8"/>
      <c r="AYB23" s="2"/>
      <c r="AYC23" s="17"/>
      <c r="AYD23" s="8"/>
      <c r="AYE23" s="18"/>
      <c r="AYF23" s="19">
        <f t="shared" si="179"/>
        <v>0</v>
      </c>
      <c r="AYH23" s="575"/>
      <c r="AYI23" s="27"/>
      <c r="AYJ23" s="25"/>
      <c r="AYK23" s="576"/>
      <c r="AYL23" s="30"/>
      <c r="AYM23" s="19">
        <f t="shared" ref="AYM23" si="235">AYM22+AYJ23-AYL23</f>
        <v>0</v>
      </c>
      <c r="AYO23" s="2"/>
      <c r="AYP23" s="2"/>
      <c r="AYQ23" s="17"/>
      <c r="AYR23" s="8"/>
      <c r="AYS23" s="18"/>
      <c r="AYT23" s="19">
        <f t="shared" si="181"/>
        <v>0</v>
      </c>
      <c r="AYV23" s="2"/>
      <c r="AYW23" s="2"/>
      <c r="AYX23" s="17"/>
      <c r="AYY23" s="8"/>
      <c r="AYZ23" s="18"/>
      <c r="AZA23" s="19">
        <f t="shared" si="182"/>
        <v>0</v>
      </c>
      <c r="AZC23" s="2"/>
      <c r="AZD23" s="2"/>
      <c r="AZE23" s="17"/>
      <c r="AZF23" s="8"/>
      <c r="AZG23" s="18"/>
      <c r="AZH23" s="19">
        <f t="shared" si="183"/>
        <v>0</v>
      </c>
      <c r="AZJ23" s="2"/>
      <c r="AZK23" s="2"/>
      <c r="AZL23" s="17"/>
      <c r="AZM23" s="8"/>
      <c r="AZN23" s="18"/>
      <c r="AZO23" s="19">
        <f t="shared" si="184"/>
        <v>0</v>
      </c>
    </row>
    <row r="24" spans="1:1024 1026:1367">
      <c r="A24" s="8"/>
      <c r="C24" s="337"/>
      <c r="D24" s="8"/>
      <c r="E24" s="30"/>
      <c r="F24" s="45">
        <f t="shared" si="8"/>
        <v>0</v>
      </c>
      <c r="H24" s="577">
        <v>41321</v>
      </c>
      <c r="I24" s="830" t="s">
        <v>1138</v>
      </c>
      <c r="J24" s="17">
        <v>28183.5</v>
      </c>
      <c r="K24" s="577">
        <v>41321</v>
      </c>
      <c r="L24" s="18">
        <v>28183.5</v>
      </c>
      <c r="M24" s="19">
        <f t="shared" si="231"/>
        <v>0</v>
      </c>
      <c r="O24" s="34"/>
      <c r="P24" s="2"/>
      <c r="Q24" s="17"/>
      <c r="R24" s="8"/>
      <c r="S24" s="18"/>
      <c r="T24" s="19">
        <f t="shared" si="10"/>
        <v>10753.5</v>
      </c>
      <c r="V24" s="34"/>
      <c r="W24" s="2"/>
      <c r="X24" s="17"/>
      <c r="Y24" s="8"/>
      <c r="Z24" s="18"/>
      <c r="AA24" s="19">
        <f t="shared" si="11"/>
        <v>0</v>
      </c>
      <c r="AC24" s="34"/>
      <c r="AD24" s="2"/>
      <c r="AE24" s="17"/>
      <c r="AF24" s="8"/>
      <c r="AG24" s="18"/>
      <c r="AH24" s="19">
        <f t="shared" si="12"/>
        <v>0</v>
      </c>
      <c r="AJ24" s="8"/>
      <c r="AK24" s="2"/>
      <c r="AL24" s="17"/>
      <c r="AM24" s="8"/>
      <c r="AN24" s="18"/>
      <c r="AO24" s="19">
        <f t="shared" si="13"/>
        <v>0</v>
      </c>
      <c r="AQ24" s="8"/>
      <c r="AR24" s="2"/>
      <c r="AS24" s="17"/>
      <c r="AT24" s="8"/>
      <c r="AU24" s="18"/>
      <c r="AV24" s="19">
        <f t="shared" si="14"/>
        <v>0</v>
      </c>
      <c r="AX24" s="8"/>
      <c r="AY24" s="2"/>
      <c r="AZ24" s="17"/>
      <c r="BA24" s="8"/>
      <c r="BB24" s="18"/>
      <c r="BC24" s="19">
        <f t="shared" si="15"/>
        <v>0</v>
      </c>
      <c r="BE24" s="143"/>
      <c r="BF24" s="27"/>
      <c r="BG24" s="25"/>
      <c r="BH24" s="53"/>
      <c r="BI24" s="30"/>
      <c r="BJ24" s="19">
        <f t="shared" si="16"/>
        <v>0</v>
      </c>
      <c r="BL24" s="8"/>
      <c r="BM24" s="2"/>
      <c r="BN24" s="17"/>
      <c r="BO24" s="122"/>
      <c r="BP24" s="18"/>
      <c r="BQ24" s="19">
        <f t="shared" si="209"/>
        <v>0</v>
      </c>
      <c r="BS24" s="8"/>
      <c r="BT24" s="8"/>
      <c r="BU24" s="2"/>
      <c r="BV24" s="17"/>
      <c r="BW24" s="143"/>
      <c r="BX24" s="18"/>
      <c r="BY24" s="19">
        <f t="shared" si="18"/>
        <v>0</v>
      </c>
      <c r="CA24" s="575">
        <v>40808</v>
      </c>
      <c r="CB24" s="78" t="s">
        <v>743</v>
      </c>
      <c r="CC24" s="570"/>
      <c r="CD24" s="538" t="s">
        <v>738</v>
      </c>
      <c r="CE24" s="30"/>
      <c r="CF24" s="45">
        <f t="shared" si="19"/>
        <v>328393</v>
      </c>
      <c r="CH24" s="8"/>
      <c r="CI24" s="2"/>
      <c r="CJ24" s="3"/>
      <c r="CK24" s="489"/>
      <c r="CL24" s="44"/>
      <c r="CM24" s="45">
        <f t="shared" si="20"/>
        <v>0</v>
      </c>
      <c r="CO24" s="368"/>
      <c r="CP24" s="37"/>
      <c r="CQ24" s="347"/>
      <c r="CR24" s="490"/>
      <c r="CS24" s="347"/>
      <c r="CT24" s="45">
        <f t="shared" si="185"/>
        <v>0</v>
      </c>
      <c r="CV24" s="8"/>
      <c r="CW24" s="2"/>
      <c r="CX24" s="17"/>
      <c r="CY24" s="8"/>
      <c r="CZ24" s="18"/>
      <c r="DA24" s="19">
        <f t="shared" si="21"/>
        <v>0</v>
      </c>
      <c r="DC24" s="8"/>
      <c r="DD24" s="2"/>
      <c r="DE24" s="2"/>
      <c r="DF24" s="17"/>
      <c r="DG24" s="8"/>
      <c r="DH24" s="18"/>
      <c r="DI24" s="19">
        <f t="shared" si="210"/>
        <v>0</v>
      </c>
      <c r="DK24" s="577"/>
      <c r="DL24" s="2"/>
      <c r="DM24" s="17"/>
      <c r="DO24" s="18"/>
      <c r="DP24" s="19">
        <f t="shared" si="23"/>
        <v>0</v>
      </c>
      <c r="DR24" s="2"/>
      <c r="DS24" s="2"/>
      <c r="DT24" s="17"/>
      <c r="DU24" s="8"/>
      <c r="DV24" s="18"/>
      <c r="DW24" s="19">
        <f t="shared" si="24"/>
        <v>0</v>
      </c>
      <c r="DY24" s="2"/>
      <c r="DZ24" s="2"/>
      <c r="EA24" s="17"/>
      <c r="EB24" s="8"/>
      <c r="EC24" s="18"/>
      <c r="ED24" s="19">
        <f t="shared" si="25"/>
        <v>0</v>
      </c>
      <c r="EF24" s="2"/>
      <c r="EG24" s="2"/>
      <c r="EH24" s="17"/>
      <c r="EI24" s="8"/>
      <c r="EJ24" s="18"/>
      <c r="EK24" s="19">
        <f t="shared" si="226"/>
        <v>0</v>
      </c>
      <c r="EM24" s="366"/>
      <c r="EN24" s="2"/>
      <c r="EO24" s="17"/>
      <c r="EP24" s="504"/>
      <c r="EQ24" s="17"/>
      <c r="ER24" s="19">
        <f t="shared" si="27"/>
        <v>0</v>
      </c>
      <c r="ET24" s="367"/>
      <c r="EU24" s="2"/>
      <c r="EV24" s="356"/>
      <c r="EW24" s="54"/>
      <c r="EX24" s="86"/>
      <c r="EY24" s="19">
        <f t="shared" si="28"/>
        <v>0</v>
      </c>
      <c r="FA24" s="8"/>
      <c r="FB24" s="2"/>
      <c r="FC24" s="17"/>
      <c r="FD24" s="8"/>
      <c r="FE24" s="18"/>
      <c r="FF24" s="19">
        <f t="shared" si="29"/>
        <v>0</v>
      </c>
      <c r="FH24" s="8"/>
      <c r="FI24" s="2"/>
      <c r="FJ24" s="17"/>
      <c r="FK24" s="8"/>
      <c r="FL24" s="18"/>
      <c r="FM24" s="19">
        <f t="shared" si="30"/>
        <v>0</v>
      </c>
      <c r="FR24" s="70">
        <v>39736</v>
      </c>
      <c r="FS24" s="75">
        <v>33438</v>
      </c>
      <c r="FT24" s="19">
        <f t="shared" si="31"/>
        <v>29768</v>
      </c>
      <c r="FV24" s="8"/>
      <c r="FW24" s="2"/>
      <c r="FX24" s="17"/>
      <c r="FY24" s="8"/>
      <c r="FZ24" s="18"/>
      <c r="GA24" s="19">
        <f t="shared" si="32"/>
        <v>0</v>
      </c>
      <c r="GC24" s="2"/>
      <c r="GD24" s="2"/>
      <c r="GE24" s="17"/>
      <c r="GF24" s="8"/>
      <c r="GG24" s="18"/>
      <c r="GH24" s="19">
        <f t="shared" si="33"/>
        <v>0</v>
      </c>
      <c r="GJ24" s="2"/>
      <c r="GK24" s="2"/>
      <c r="GL24" s="17"/>
      <c r="GM24" s="8"/>
      <c r="GN24" s="18"/>
      <c r="GO24" s="19">
        <f t="shared" si="34"/>
        <v>0</v>
      </c>
      <c r="GQ24" s="8"/>
      <c r="GR24" s="2"/>
      <c r="GS24" s="17"/>
      <c r="GT24" s="8"/>
      <c r="GU24" s="18"/>
      <c r="GV24" s="19">
        <f t="shared" si="35"/>
        <v>0</v>
      </c>
      <c r="GX24" s="2"/>
      <c r="GY24" s="2"/>
      <c r="GZ24" s="17"/>
      <c r="HA24" s="8"/>
      <c r="HB24" s="18"/>
      <c r="HC24" s="19">
        <f t="shared" si="36"/>
        <v>0</v>
      </c>
      <c r="HE24" s="8"/>
      <c r="HF24" s="2"/>
      <c r="HG24" s="25"/>
      <c r="HH24" s="8"/>
      <c r="HI24" s="176"/>
      <c r="HJ24" s="19">
        <f t="shared" si="220"/>
        <v>13433</v>
      </c>
      <c r="HL24" s="8"/>
      <c r="HM24" s="2"/>
      <c r="HN24" s="25"/>
      <c r="HO24" s="8"/>
      <c r="HP24" s="176"/>
      <c r="HQ24" s="19">
        <f t="shared" si="38"/>
        <v>0</v>
      </c>
      <c r="HU24" s="25"/>
      <c r="HV24" s="244"/>
      <c r="HW24" s="25"/>
      <c r="HX24" s="115">
        <f t="shared" si="39"/>
        <v>476</v>
      </c>
      <c r="HZ24" s="8"/>
      <c r="IA24" s="37"/>
      <c r="IB24" s="30"/>
      <c r="IC24" s="70"/>
      <c r="ID24" s="75"/>
      <c r="IE24" s="19">
        <f t="shared" si="40"/>
        <v>0</v>
      </c>
      <c r="IG24" s="2"/>
      <c r="IH24" s="2"/>
      <c r="II24" s="17"/>
      <c r="IJ24" s="8"/>
      <c r="IK24" s="18"/>
      <c r="IL24" s="19">
        <f t="shared" si="41"/>
        <v>0</v>
      </c>
      <c r="IN24" s="8"/>
      <c r="IO24" s="145"/>
      <c r="IP24" s="17"/>
      <c r="IQ24" s="8"/>
      <c r="IR24" s="18"/>
      <c r="IS24" s="19">
        <f t="shared" si="42"/>
        <v>0</v>
      </c>
      <c r="IU24" s="2"/>
      <c r="IV24" s="148"/>
      <c r="IW24" s="17"/>
      <c r="IX24" s="8"/>
      <c r="IY24" s="18"/>
      <c r="IZ24" s="19">
        <f t="shared" si="43"/>
        <v>0</v>
      </c>
      <c r="JB24" s="8"/>
      <c r="JC24" s="2"/>
      <c r="JD24" s="17"/>
      <c r="JE24" s="34"/>
      <c r="JF24" s="18"/>
      <c r="JG24" s="19">
        <f t="shared" si="198"/>
        <v>0</v>
      </c>
      <c r="JI24" s="8"/>
      <c r="JJ24" s="266"/>
      <c r="JK24" s="25"/>
      <c r="JL24" s="8"/>
      <c r="JM24" s="30"/>
      <c r="JN24" s="45">
        <f t="shared" si="223"/>
        <v>0</v>
      </c>
      <c r="JO24" s="1"/>
      <c r="JP24" s="143"/>
      <c r="JQ24" s="27"/>
      <c r="JR24" s="25"/>
      <c r="JS24" s="504"/>
      <c r="JT24" s="30"/>
      <c r="JU24" s="45">
        <f t="shared" si="233"/>
        <v>0</v>
      </c>
      <c r="JW24" s="807"/>
      <c r="JX24" s="793"/>
      <c r="JY24" s="794"/>
      <c r="JZ24" s="813"/>
      <c r="KA24" s="814"/>
      <c r="KB24" s="811">
        <f t="shared" si="46"/>
        <v>0</v>
      </c>
      <c r="KD24" s="807"/>
      <c r="KE24" s="793"/>
      <c r="KF24" s="794"/>
      <c r="KG24" s="813"/>
      <c r="KH24" s="814"/>
      <c r="KI24" s="811">
        <f t="shared" si="47"/>
        <v>0</v>
      </c>
      <c r="KK24" s="8"/>
      <c r="KL24" s="27"/>
      <c r="KM24" s="25"/>
      <c r="KN24" s="496"/>
      <c r="KO24" s="30"/>
      <c r="KP24" s="45">
        <f t="shared" si="48"/>
        <v>0</v>
      </c>
      <c r="KR24" s="8"/>
      <c r="KS24" s="27"/>
      <c r="KT24" s="25"/>
      <c r="KU24" s="8"/>
      <c r="KV24" s="30"/>
      <c r="KW24" s="45">
        <f t="shared" si="211"/>
        <v>0</v>
      </c>
      <c r="KY24" s="8"/>
      <c r="KZ24" s="141"/>
      <c r="LA24" s="25"/>
      <c r="LB24" s="8"/>
      <c r="LC24" s="30"/>
      <c r="LD24" s="45">
        <f t="shared" si="50"/>
        <v>0</v>
      </c>
      <c r="LF24" s="577"/>
      <c r="LG24" s="37"/>
      <c r="LH24" s="30"/>
      <c r="LI24" s="8"/>
      <c r="LJ24" s="30"/>
      <c r="LK24" s="45">
        <f t="shared" si="0"/>
        <v>0</v>
      </c>
      <c r="LM24" s="575"/>
      <c r="LN24" s="27"/>
      <c r="LO24" s="25"/>
      <c r="LP24" s="26"/>
      <c r="LQ24" s="30"/>
      <c r="LR24" s="19">
        <f t="shared" si="51"/>
        <v>0</v>
      </c>
      <c r="LT24" s="575"/>
      <c r="LU24" s="27"/>
      <c r="LV24" s="25"/>
      <c r="LW24" s="143"/>
      <c r="LX24" s="30"/>
      <c r="LY24" s="45">
        <f t="shared" si="52"/>
        <v>0</v>
      </c>
      <c r="MA24" s="577"/>
      <c r="MB24" s="2"/>
      <c r="MC24" s="17"/>
      <c r="MD24" s="8"/>
      <c r="ME24" s="18"/>
      <c r="MF24" s="45">
        <f t="shared" si="212"/>
        <v>0</v>
      </c>
      <c r="MH24" s="2"/>
      <c r="MI24" s="2"/>
      <c r="MJ24" s="17"/>
      <c r="MK24" s="8"/>
      <c r="ML24" s="18"/>
      <c r="MM24" s="45">
        <f t="shared" si="54"/>
        <v>0</v>
      </c>
      <c r="MO24" s="8"/>
      <c r="MP24" s="2"/>
      <c r="MQ24" s="25"/>
      <c r="MR24" s="288"/>
      <c r="MS24" s="25"/>
      <c r="MT24" s="45">
        <f t="shared" si="199"/>
        <v>20586.5</v>
      </c>
      <c r="MV24" s="8"/>
      <c r="MW24" s="2"/>
      <c r="MX24" s="25"/>
      <c r="MY24" s="288"/>
      <c r="MZ24" s="25"/>
      <c r="NA24" s="45">
        <f t="shared" si="55"/>
        <v>0</v>
      </c>
      <c r="NC24" s="8"/>
      <c r="ND24" s="2"/>
      <c r="NE24" s="337"/>
      <c r="NF24" s="122"/>
      <c r="NG24" s="18"/>
      <c r="NH24" s="45">
        <f t="shared" si="227"/>
        <v>0</v>
      </c>
      <c r="NJ24" s="575"/>
      <c r="NK24" s="315"/>
      <c r="NL24" s="44"/>
      <c r="NM24" s="575"/>
      <c r="NN24" s="30"/>
      <c r="NO24" s="45">
        <f t="shared" si="57"/>
        <v>0</v>
      </c>
      <c r="NQ24" s="2"/>
      <c r="NR24" s="2"/>
      <c r="NS24" s="17"/>
      <c r="NT24" s="8"/>
      <c r="NU24" s="18"/>
      <c r="NV24" s="19">
        <f t="shared" si="58"/>
        <v>0</v>
      </c>
      <c r="NX24" s="8"/>
      <c r="NY24" s="2"/>
      <c r="NZ24" s="17"/>
      <c r="OA24" s="8"/>
      <c r="OB24" s="18"/>
      <c r="OC24" s="19">
        <f t="shared" si="59"/>
        <v>0</v>
      </c>
      <c r="OE24" s="8"/>
      <c r="OF24" s="2"/>
      <c r="OG24" s="17"/>
      <c r="OH24" s="8"/>
      <c r="OI24" s="18"/>
      <c r="OJ24" s="19">
        <f t="shared" si="60"/>
        <v>0</v>
      </c>
      <c r="OL24" s="8"/>
      <c r="OM24" s="2"/>
      <c r="ON24" s="17"/>
      <c r="OO24" s="8"/>
      <c r="OP24" s="18"/>
      <c r="OQ24" s="19">
        <f t="shared" si="61"/>
        <v>0</v>
      </c>
      <c r="OS24" s="8"/>
      <c r="OT24" s="2"/>
      <c r="OU24" s="17"/>
      <c r="OV24" s="8"/>
      <c r="OW24" s="18"/>
      <c r="OX24" s="19">
        <f t="shared" si="62"/>
        <v>0</v>
      </c>
      <c r="OZ24" s="8"/>
      <c r="PA24" s="2"/>
      <c r="PB24" s="17"/>
      <c r="PC24" s="8"/>
      <c r="PD24" s="18"/>
      <c r="PE24" s="19">
        <f t="shared" si="63"/>
        <v>0</v>
      </c>
      <c r="PG24" s="8"/>
      <c r="PH24" s="2"/>
      <c r="PI24" s="17"/>
      <c r="PJ24" s="8"/>
      <c r="PK24" s="18"/>
      <c r="PL24" s="19">
        <f t="shared" si="64"/>
        <v>0</v>
      </c>
      <c r="PN24" s="2"/>
      <c r="PO24" s="2"/>
      <c r="PP24" s="17"/>
      <c r="PQ24" s="8"/>
      <c r="PR24" s="18"/>
      <c r="PS24" s="19">
        <f t="shared" si="65"/>
        <v>0</v>
      </c>
      <c r="PU24" s="2"/>
      <c r="PV24" s="2"/>
      <c r="PW24" s="17"/>
      <c r="PX24" s="8"/>
      <c r="PY24" s="18"/>
      <c r="PZ24" s="19">
        <f t="shared" si="66"/>
        <v>0</v>
      </c>
      <c r="QB24" s="577"/>
      <c r="QC24" s="397"/>
      <c r="QD24" s="2"/>
      <c r="QE24" s="17"/>
      <c r="QF24" s="8"/>
      <c r="QG24" s="18"/>
      <c r="QH24" s="19">
        <f t="shared" si="67"/>
        <v>0</v>
      </c>
      <c r="QJ24" s="8"/>
      <c r="QK24" s="2"/>
      <c r="QL24" s="347"/>
      <c r="QM24" s="54"/>
      <c r="QN24" s="58"/>
      <c r="QO24" s="45">
        <f t="shared" si="68"/>
        <v>0</v>
      </c>
      <c r="QQ24" s="469"/>
      <c r="QR24" s="43"/>
      <c r="QS24" s="337"/>
      <c r="QT24" s="54"/>
      <c r="QU24" s="58"/>
      <c r="QV24" s="45">
        <f t="shared" si="69"/>
        <v>0</v>
      </c>
      <c r="QX24" s="143"/>
      <c r="QY24" s="78"/>
      <c r="QZ24" s="44"/>
      <c r="RA24" s="143"/>
      <c r="RB24" s="30"/>
      <c r="RC24" s="45">
        <f t="shared" si="70"/>
        <v>0</v>
      </c>
      <c r="RE24" s="27"/>
      <c r="RF24" s="78"/>
      <c r="RG24" s="44"/>
      <c r="RH24" s="143"/>
      <c r="RI24" s="30"/>
      <c r="RJ24" s="45">
        <f t="shared" si="200"/>
        <v>0</v>
      </c>
      <c r="RL24" s="27"/>
      <c r="RM24" s="315"/>
      <c r="RN24" s="44"/>
      <c r="RO24" s="143"/>
      <c r="RP24" s="30"/>
      <c r="RQ24" s="45">
        <f t="shared" si="72"/>
        <v>0</v>
      </c>
      <c r="RS24" s="2"/>
      <c r="RT24" s="2"/>
      <c r="RU24" s="17"/>
      <c r="RV24" s="8"/>
      <c r="RW24" s="18"/>
      <c r="RX24" s="19">
        <f t="shared" si="189"/>
        <v>23250</v>
      </c>
      <c r="RZ24" s="2"/>
      <c r="SA24" s="2"/>
      <c r="SB24" s="351"/>
      <c r="SC24" s="8"/>
      <c r="SD24" s="18"/>
      <c r="SE24" s="19">
        <f t="shared" si="190"/>
        <v>0</v>
      </c>
      <c r="SG24" s="577"/>
      <c r="SH24" s="2"/>
      <c r="SI24" s="17"/>
      <c r="SJ24" s="8"/>
      <c r="SK24" s="18"/>
      <c r="SL24" s="19">
        <f t="shared" si="73"/>
        <v>0</v>
      </c>
      <c r="SN24" s="2"/>
      <c r="SO24" s="2"/>
      <c r="SP24" s="17"/>
      <c r="SQ24" s="8"/>
      <c r="SR24" s="18"/>
      <c r="SS24" s="19">
        <f t="shared" si="191"/>
        <v>0</v>
      </c>
      <c r="SU24" s="576"/>
      <c r="SV24" s="27"/>
      <c r="SW24" s="25"/>
      <c r="SX24" s="143"/>
      <c r="SY24" s="30"/>
      <c r="SZ24" s="19">
        <f t="shared" si="75"/>
        <v>10127.5</v>
      </c>
      <c r="TB24" s="2"/>
      <c r="TC24" s="2"/>
      <c r="TD24" s="17"/>
      <c r="TE24" s="8"/>
      <c r="TF24" s="18"/>
      <c r="TG24" s="19">
        <f t="shared" ref="TG24:TG43" si="236">TG23+TD24-TF24</f>
        <v>20668.5</v>
      </c>
      <c r="TI24" s="148"/>
      <c r="TJ24" s="148"/>
      <c r="TK24" s="439"/>
      <c r="TL24" s="74"/>
      <c r="TM24" s="86"/>
      <c r="TN24" s="19">
        <f t="shared" ref="TN24:TN43" si="237">TN23+TK24-TM24</f>
        <v>0</v>
      </c>
      <c r="TP24" s="668"/>
      <c r="TQ24" s="2"/>
      <c r="TR24" s="439"/>
      <c r="TS24" s="8"/>
      <c r="TT24" s="18"/>
      <c r="TU24" s="19">
        <f t="shared" ref="TU24:TU43" si="238">TU23+TR24-TT24</f>
        <v>0</v>
      </c>
      <c r="TW24" s="577"/>
      <c r="TX24" s="2"/>
      <c r="TY24" s="17"/>
      <c r="TZ24" s="8"/>
      <c r="UA24" s="18"/>
      <c r="UB24" s="19">
        <f t="shared" si="79"/>
        <v>0</v>
      </c>
      <c r="UD24" s="577"/>
      <c r="UE24" s="2"/>
      <c r="UF24" s="17"/>
      <c r="UG24" s="8"/>
      <c r="UH24" s="18"/>
      <c r="UI24" s="19">
        <f t="shared" si="80"/>
        <v>0</v>
      </c>
      <c r="UK24" s="577"/>
      <c r="UL24" s="2"/>
      <c r="UM24" s="17"/>
      <c r="UN24" s="8"/>
      <c r="UO24" s="18"/>
      <c r="UP24" s="19">
        <f t="shared" si="81"/>
        <v>0</v>
      </c>
      <c r="UR24" s="577"/>
      <c r="US24" s="2"/>
      <c r="UT24" s="17"/>
      <c r="UU24" s="8"/>
      <c r="UV24" s="18"/>
      <c r="UW24" s="19">
        <f t="shared" si="82"/>
        <v>12824</v>
      </c>
      <c r="UY24" s="8"/>
      <c r="UZ24" s="2"/>
      <c r="VA24" s="17"/>
      <c r="VB24" s="8"/>
      <c r="VC24" s="18"/>
      <c r="VD24" s="19">
        <f t="shared" si="83"/>
        <v>47775</v>
      </c>
      <c r="VF24" s="2"/>
      <c r="VG24" s="2"/>
      <c r="VH24" s="17"/>
      <c r="VI24" s="8"/>
      <c r="VJ24" s="18"/>
      <c r="VK24" s="19">
        <f t="shared" si="84"/>
        <v>0</v>
      </c>
      <c r="VM24" s="2"/>
      <c r="VN24" s="2"/>
      <c r="VO24" s="17"/>
      <c r="VP24" s="8"/>
      <c r="VQ24" s="18"/>
      <c r="VR24" s="19">
        <f t="shared" si="85"/>
        <v>0</v>
      </c>
      <c r="VT24" s="577"/>
      <c r="VU24" s="2"/>
      <c r="VV24" s="17"/>
      <c r="VW24" s="8"/>
      <c r="VX24" s="18"/>
      <c r="VY24" s="19">
        <f t="shared" si="196"/>
        <v>274.5</v>
      </c>
      <c r="WA24" s="2"/>
      <c r="WB24" s="2"/>
      <c r="WC24" s="17"/>
      <c r="WD24" s="8"/>
      <c r="WE24" s="18"/>
      <c r="WF24" s="19">
        <f t="shared" si="87"/>
        <v>0</v>
      </c>
      <c r="WH24" s="143"/>
      <c r="WI24" s="27"/>
      <c r="WJ24" s="25"/>
      <c r="WK24" s="143"/>
      <c r="WL24" s="30"/>
      <c r="WM24" s="19">
        <f t="shared" si="88"/>
        <v>0</v>
      </c>
      <c r="WO24" s="2"/>
      <c r="WP24" s="2"/>
      <c r="WQ24" s="17"/>
      <c r="WR24" s="8"/>
      <c r="WS24" s="18"/>
      <c r="WT24" s="19">
        <f t="shared" si="201"/>
        <v>0</v>
      </c>
      <c r="WV24" s="8"/>
      <c r="WW24" s="2"/>
      <c r="WX24" s="17"/>
      <c r="WY24" s="8"/>
      <c r="WZ24" s="18"/>
      <c r="XA24" s="19">
        <f t="shared" si="90"/>
        <v>0</v>
      </c>
      <c r="XC24" s="577"/>
      <c r="XD24" s="2"/>
      <c r="XE24" s="17"/>
      <c r="XF24" s="8"/>
      <c r="XG24" s="18"/>
      <c r="XH24" s="19">
        <f t="shared" si="91"/>
        <v>0</v>
      </c>
      <c r="XJ24" s="8"/>
      <c r="XK24" s="2"/>
      <c r="XL24" s="17"/>
      <c r="XM24" s="8"/>
      <c r="XN24" s="18"/>
      <c r="XO24" s="45">
        <f t="shared" si="92"/>
        <v>0</v>
      </c>
      <c r="XQ24" s="8"/>
      <c r="XR24" s="2"/>
      <c r="XS24" s="17"/>
      <c r="XT24" s="8"/>
      <c r="XU24" s="18"/>
      <c r="XV24" s="45">
        <f t="shared" si="93"/>
        <v>0</v>
      </c>
      <c r="XX24" s="8"/>
      <c r="XY24" s="2"/>
      <c r="XZ24" s="17"/>
      <c r="YA24" s="34"/>
      <c r="YB24" s="18"/>
      <c r="YC24" s="45">
        <f t="shared" si="94"/>
        <v>0</v>
      </c>
      <c r="YE24" s="8"/>
      <c r="YF24" s="2"/>
      <c r="YG24" s="17"/>
      <c r="YH24" s="8"/>
      <c r="YI24" s="18"/>
      <c r="YJ24" s="45">
        <f t="shared" si="95"/>
        <v>0</v>
      </c>
      <c r="YL24" s="8"/>
      <c r="YM24" s="2"/>
      <c r="YN24" s="17"/>
      <c r="YO24" s="8"/>
      <c r="YP24" s="18"/>
      <c r="YQ24" s="45">
        <f t="shared" si="96"/>
        <v>0</v>
      </c>
      <c r="YS24" s="8">
        <v>41323</v>
      </c>
      <c r="YT24" s="830" t="s">
        <v>1210</v>
      </c>
      <c r="YU24" s="17">
        <v>2901.5</v>
      </c>
      <c r="YV24" s="8">
        <v>41323</v>
      </c>
      <c r="YW24" s="18">
        <v>2901.5</v>
      </c>
      <c r="YX24" s="19">
        <f t="shared" si="221"/>
        <v>0</v>
      </c>
      <c r="YZ24" s="2"/>
      <c r="ZA24" s="2"/>
      <c r="ZB24" s="17"/>
      <c r="ZC24" s="8"/>
      <c r="ZD24" s="18"/>
      <c r="ZE24" s="19">
        <f t="shared" si="213"/>
        <v>0</v>
      </c>
      <c r="ZG24" s="8"/>
      <c r="ZH24" s="145"/>
      <c r="ZI24" s="17"/>
      <c r="ZJ24" s="8"/>
      <c r="ZK24" s="18"/>
      <c r="ZL24" s="19">
        <f t="shared" si="99"/>
        <v>11212</v>
      </c>
      <c r="ZN24" s="8"/>
      <c r="ZO24" s="145"/>
      <c r="ZP24" s="17"/>
      <c r="ZQ24" s="8"/>
      <c r="ZR24" s="18"/>
      <c r="ZS24" s="19">
        <f t="shared" si="100"/>
        <v>0</v>
      </c>
      <c r="ZU24" s="8"/>
      <c r="ZV24" s="145"/>
      <c r="ZW24" s="17"/>
      <c r="ZX24" s="8"/>
      <c r="ZY24" s="18"/>
      <c r="ZZ24" s="19">
        <f t="shared" si="101"/>
        <v>0</v>
      </c>
      <c r="AAB24" s="2"/>
      <c r="AAC24" s="2"/>
      <c r="AAD24" s="17"/>
      <c r="AAE24" s="8"/>
      <c r="AAF24" s="18"/>
      <c r="AAG24" s="19">
        <f t="shared" si="102"/>
        <v>0</v>
      </c>
      <c r="AAI24" s="577"/>
      <c r="AAJ24" s="2"/>
      <c r="AAK24" s="17"/>
      <c r="AAL24" s="8"/>
      <c r="AAM24" s="18"/>
      <c r="AAN24" s="19">
        <f t="shared" si="103"/>
        <v>0</v>
      </c>
      <c r="AAP24" s="577"/>
      <c r="AAQ24" s="2"/>
      <c r="AAR24" s="17"/>
      <c r="AAT24" s="18"/>
      <c r="AAU24" s="19">
        <f t="shared" si="104"/>
        <v>0</v>
      </c>
      <c r="AAW24" s="8"/>
      <c r="AAX24" s="2"/>
      <c r="AAY24" s="17"/>
      <c r="AAZ24" s="8"/>
      <c r="ABA24" s="18"/>
      <c r="ABB24" s="19">
        <f t="shared" si="105"/>
        <v>0</v>
      </c>
      <c r="ABD24" s="2"/>
      <c r="ABE24" s="2"/>
      <c r="ABF24" s="17"/>
      <c r="ABG24" s="8"/>
      <c r="ABH24" s="18"/>
      <c r="ABI24" s="19">
        <f t="shared" si="106"/>
        <v>0</v>
      </c>
      <c r="ABK24" s="2"/>
      <c r="ABL24" s="2"/>
      <c r="ABM24" s="17"/>
      <c r="ABN24" s="8"/>
      <c r="ABO24" s="18"/>
      <c r="ABP24" s="19">
        <f t="shared" si="107"/>
        <v>0</v>
      </c>
      <c r="ABR24" s="366"/>
      <c r="ABS24" s="2"/>
      <c r="ABT24" s="17"/>
      <c r="ABU24" s="577"/>
      <c r="ABV24" s="18"/>
      <c r="ABW24" s="19">
        <f t="shared" si="214"/>
        <v>0</v>
      </c>
      <c r="ABY24" s="366"/>
      <c r="ABZ24" s="2"/>
      <c r="ACA24" s="17"/>
      <c r="ACB24" s="366"/>
      <c r="ACC24" s="18"/>
      <c r="ACD24" s="19">
        <f t="shared" si="109"/>
        <v>0</v>
      </c>
      <c r="ACF24" s="8"/>
      <c r="ACG24" s="2"/>
      <c r="ACH24" s="17"/>
      <c r="ACI24" s="74"/>
      <c r="ACJ24" s="18"/>
      <c r="ACK24" s="19">
        <f t="shared" si="205"/>
        <v>0</v>
      </c>
      <c r="ACM24" s="577"/>
      <c r="ACN24" s="2"/>
      <c r="ACO24" s="17"/>
      <c r="ACP24" s="577"/>
      <c r="ACQ24" s="18"/>
      <c r="ACR24" s="19">
        <f t="shared" si="110"/>
        <v>0</v>
      </c>
      <c r="ACT24" s="577"/>
      <c r="ACU24" s="2"/>
      <c r="ACV24" s="17"/>
      <c r="ACW24" s="366"/>
      <c r="ACX24" s="18"/>
      <c r="ACY24" s="19">
        <f t="shared" si="111"/>
        <v>0</v>
      </c>
      <c r="ADB24" s="2"/>
      <c r="ADC24" s="17"/>
      <c r="ADD24" s="8"/>
      <c r="ADE24" s="18"/>
      <c r="ADF24" s="45">
        <f t="shared" si="228"/>
        <v>0</v>
      </c>
      <c r="ADI24" s="2"/>
      <c r="ADJ24" s="17"/>
      <c r="ADK24" s="577"/>
      <c r="ADL24" s="18"/>
      <c r="ADM24" s="45">
        <f t="shared" si="113"/>
        <v>40815</v>
      </c>
      <c r="ADP24" s="315"/>
      <c r="ADQ24" s="346"/>
      <c r="ADR24" s="34"/>
      <c r="ADS24" s="396"/>
      <c r="ADT24" s="45">
        <f t="shared" si="114"/>
        <v>0</v>
      </c>
      <c r="ADV24" s="8"/>
      <c r="ADW24" s="315"/>
      <c r="ADX24" s="346"/>
      <c r="ADY24" s="34"/>
      <c r="ADZ24" s="396"/>
      <c r="AEA24" s="45">
        <f t="shared" si="192"/>
        <v>0</v>
      </c>
      <c r="AEC24" s="577"/>
      <c r="AED24" s="315"/>
      <c r="AEE24" s="346"/>
      <c r="AEF24" s="549"/>
      <c r="AEG24" s="396"/>
      <c r="AEH24" s="45">
        <f t="shared" si="224"/>
        <v>0</v>
      </c>
      <c r="AEJ24" s="8"/>
      <c r="AEK24" s="2"/>
      <c r="AEL24" s="17"/>
      <c r="AEM24" s="8"/>
      <c r="AEN24" s="18"/>
      <c r="AEO24" s="19">
        <f t="shared" si="116"/>
        <v>0</v>
      </c>
      <c r="AEQ24" s="2"/>
      <c r="AER24" s="2"/>
      <c r="AES24" s="17"/>
      <c r="AET24" s="8"/>
      <c r="AEU24" s="18"/>
      <c r="AEV24" s="19">
        <f t="shared" si="117"/>
        <v>6523</v>
      </c>
      <c r="AEX24" s="577"/>
      <c r="AEY24" s="2"/>
      <c r="AEZ24" s="17"/>
      <c r="AFA24" s="8"/>
      <c r="AFB24" s="18"/>
      <c r="AFC24" s="19">
        <f t="shared" si="118"/>
        <v>0</v>
      </c>
      <c r="AFE24" s="577"/>
      <c r="AFF24" s="2"/>
      <c r="AFG24" s="17"/>
      <c r="AFH24" s="8"/>
      <c r="AFI24" s="18"/>
      <c r="AFJ24" s="45">
        <f t="shared" si="217"/>
        <v>0</v>
      </c>
      <c r="AFL24" s="8"/>
      <c r="AFM24" s="2"/>
      <c r="AFN24" s="17"/>
      <c r="AFO24" s="8"/>
      <c r="AFP24" s="18"/>
      <c r="AFQ24" s="45">
        <f t="shared" si="120"/>
        <v>0</v>
      </c>
      <c r="AFS24" s="2"/>
      <c r="AFT24" s="2"/>
      <c r="AFU24" s="17"/>
      <c r="AFV24" s="8"/>
      <c r="AFW24" s="18"/>
      <c r="AFX24" s="45">
        <f t="shared" si="121"/>
        <v>0</v>
      </c>
      <c r="AFZ24" s="8"/>
      <c r="AGA24" s="2"/>
      <c r="AGB24" s="351"/>
      <c r="AGC24" s="8"/>
      <c r="AGD24" s="18"/>
      <c r="AGE24" s="45">
        <f t="shared" si="215"/>
        <v>0</v>
      </c>
      <c r="AGG24" s="8"/>
      <c r="AGH24" s="2"/>
      <c r="AGI24" s="351"/>
      <c r="AGJ24" s="8"/>
      <c r="AGK24" s="18"/>
      <c r="AGL24" s="45">
        <f t="shared" si="123"/>
        <v>0</v>
      </c>
      <c r="AGN24" s="8"/>
      <c r="AGO24" s="2"/>
      <c r="AGP24" s="351"/>
      <c r="AGQ24" s="8"/>
      <c r="AGR24" s="18"/>
      <c r="AGS24" s="45">
        <f t="shared" si="124"/>
        <v>0</v>
      </c>
      <c r="AGU24" s="2"/>
      <c r="AGV24" s="2"/>
      <c r="AGW24" s="17"/>
      <c r="AGX24" s="8"/>
      <c r="AGY24" s="18"/>
      <c r="AGZ24" s="19">
        <f t="shared" si="125"/>
        <v>37741</v>
      </c>
      <c r="AHB24" s="2"/>
      <c r="AHC24" s="2"/>
      <c r="AHD24" s="17"/>
      <c r="AHE24" s="8"/>
      <c r="AHF24" s="18"/>
      <c r="AHG24" s="19">
        <f t="shared" si="126"/>
        <v>0</v>
      </c>
      <c r="AHI24" s="2"/>
      <c r="AHJ24" s="2"/>
      <c r="AHK24" s="17"/>
      <c r="AHL24" s="8"/>
      <c r="AHM24" s="18"/>
      <c r="AHN24" s="19">
        <f t="shared" si="127"/>
        <v>0</v>
      </c>
      <c r="AHP24" s="575"/>
      <c r="AHQ24" s="27"/>
      <c r="AHR24" s="25"/>
      <c r="AHS24" s="143"/>
      <c r="AHT24" s="30"/>
      <c r="AHU24" s="19">
        <f t="shared" si="128"/>
        <v>0</v>
      </c>
      <c r="AHW24" s="366"/>
      <c r="AHX24" s="2"/>
      <c r="AHY24" s="17"/>
      <c r="AHZ24" s="26"/>
      <c r="AIA24" s="18"/>
      <c r="AIB24" s="19">
        <f t="shared" si="129"/>
        <v>0</v>
      </c>
      <c r="AID24" s="577"/>
      <c r="AIE24" s="2"/>
      <c r="AIF24" s="17"/>
      <c r="AIG24" s="8"/>
      <c r="AIH24" s="18"/>
      <c r="AII24" s="19">
        <f t="shared" si="218"/>
        <v>0</v>
      </c>
      <c r="AIK24" s="8"/>
      <c r="AIL24" s="2"/>
      <c r="AIM24" s="17"/>
      <c r="AIN24" s="8"/>
      <c r="AIO24" s="18"/>
      <c r="AIP24" s="19">
        <f t="shared" si="131"/>
        <v>0</v>
      </c>
      <c r="AIR24" s="143"/>
      <c r="AIS24" s="27"/>
      <c r="AIT24" s="25"/>
      <c r="AIU24" s="143"/>
      <c r="AIV24" s="30"/>
      <c r="AIW24" s="45">
        <f t="shared" si="132"/>
        <v>0</v>
      </c>
      <c r="AIY24" s="8"/>
      <c r="AIZ24" s="2"/>
      <c r="AJA24" s="17"/>
      <c r="AJB24" s="143"/>
      <c r="AJC24" s="18"/>
      <c r="AJD24" s="45">
        <f t="shared" si="133"/>
        <v>0</v>
      </c>
      <c r="AJF24" s="2"/>
      <c r="AJG24" s="2"/>
      <c r="AJH24" s="17"/>
      <c r="AJI24" s="8"/>
      <c r="AJJ24" s="18"/>
      <c r="AJK24" s="45">
        <f t="shared" si="134"/>
        <v>0</v>
      </c>
      <c r="AJM24" s="8"/>
      <c r="AJN24" s="2"/>
      <c r="AJO24" s="17"/>
      <c r="AJP24" s="8"/>
      <c r="AJQ24" s="18"/>
      <c r="AJR24" s="45">
        <f t="shared" si="135"/>
        <v>0</v>
      </c>
      <c r="AJT24" s="8"/>
      <c r="AJU24" s="2"/>
      <c r="AJV24" s="351"/>
      <c r="AJW24" s="8"/>
      <c r="AJX24" s="18"/>
      <c r="AJY24" s="45">
        <f t="shared" si="136"/>
        <v>0</v>
      </c>
      <c r="AKA24" s="143"/>
      <c r="AKB24" s="27"/>
      <c r="AKC24" s="121"/>
      <c r="AKD24" s="53"/>
      <c r="AKE24" s="30"/>
      <c r="AKF24" s="19">
        <f t="shared" si="232"/>
        <v>0</v>
      </c>
      <c r="AKH24" s="8"/>
      <c r="AKI24" s="2"/>
      <c r="AKJ24" s="17"/>
      <c r="AKK24" s="8"/>
      <c r="AKL24" s="18"/>
      <c r="AKM24" s="19">
        <f t="shared" si="137"/>
        <v>0</v>
      </c>
      <c r="AKO24" s="2"/>
      <c r="AKP24" s="2"/>
      <c r="AKQ24" s="17"/>
      <c r="AKR24" s="8"/>
      <c r="AKS24" s="18"/>
      <c r="AKT24" s="19">
        <f t="shared" si="138"/>
        <v>0</v>
      </c>
      <c r="AKV24" s="2"/>
      <c r="AKW24" s="2"/>
      <c r="AKX24" s="17"/>
      <c r="AKY24" s="8"/>
      <c r="AKZ24" s="18"/>
      <c r="ALA24" s="19">
        <f t="shared" si="139"/>
        <v>0</v>
      </c>
      <c r="ALC24" s="2"/>
      <c r="ALD24" s="2"/>
      <c r="ALE24" s="17"/>
      <c r="ALF24" s="8"/>
      <c r="ALG24" s="18"/>
      <c r="ALH24" s="19">
        <f t="shared" si="140"/>
        <v>0</v>
      </c>
      <c r="ALJ24" s="577"/>
      <c r="ALK24" s="2"/>
      <c r="ALL24" s="17"/>
      <c r="ALN24" s="18"/>
      <c r="ALO24" s="19">
        <f t="shared" si="141"/>
        <v>0</v>
      </c>
      <c r="ALQ24" s="8"/>
      <c r="ALR24" s="2"/>
      <c r="ALS24" s="17"/>
      <c r="ALT24" s="8"/>
      <c r="ALU24" s="18"/>
      <c r="ALV24" s="19">
        <f t="shared" si="142"/>
        <v>0</v>
      </c>
      <c r="ALX24" s="8"/>
      <c r="ALY24" s="37"/>
      <c r="ALZ24" s="30"/>
      <c r="AMA24" s="8"/>
      <c r="AMB24" s="18"/>
      <c r="AMC24" s="45">
        <f t="shared" si="225"/>
        <v>0</v>
      </c>
      <c r="AME24" s="577"/>
      <c r="AMF24" s="2"/>
      <c r="AMG24" s="17"/>
      <c r="AMH24" s="366"/>
      <c r="AMI24" s="18"/>
      <c r="AMJ24" s="19">
        <f t="shared" si="143"/>
        <v>0</v>
      </c>
      <c r="AML24" s="366"/>
      <c r="AMM24" s="2"/>
      <c r="AMN24" s="17"/>
      <c r="AMO24" s="577"/>
      <c r="AMP24" s="18"/>
      <c r="AMQ24" s="19">
        <f t="shared" si="144"/>
        <v>0</v>
      </c>
      <c r="AMS24" s="8"/>
      <c r="AMT24" s="2"/>
      <c r="AMU24" s="17"/>
      <c r="AMV24" s="8"/>
      <c r="AMW24" s="18"/>
      <c r="AMX24" s="19">
        <f t="shared" si="145"/>
        <v>0</v>
      </c>
      <c r="AMZ24" s="2"/>
      <c r="ANA24" s="2"/>
      <c r="ANB24" s="17"/>
      <c r="ANC24" s="8"/>
      <c r="AND24" s="18"/>
      <c r="ANE24" s="19">
        <f t="shared" si="146"/>
        <v>0</v>
      </c>
      <c r="ANG24" s="27"/>
      <c r="ANH24" s="27"/>
      <c r="ANI24" s="25"/>
      <c r="ANJ24" s="143"/>
      <c r="ANK24" s="30"/>
      <c r="ANL24" s="19">
        <f t="shared" si="147"/>
        <v>0</v>
      </c>
      <c r="ANN24" s="366"/>
      <c r="ANO24" s="2"/>
      <c r="ANP24" s="17"/>
      <c r="ANQ24" s="577"/>
      <c r="ANR24" s="18"/>
      <c r="ANS24" s="19">
        <f t="shared" si="148"/>
        <v>0</v>
      </c>
      <c r="ANU24" s="2"/>
      <c r="ANV24" s="2"/>
      <c r="ANW24" s="17"/>
      <c r="ANX24" s="388">
        <v>41251</v>
      </c>
      <c r="ANY24" s="18">
        <v>200</v>
      </c>
      <c r="ANZ24" s="19">
        <f t="shared" si="229"/>
        <v>4592</v>
      </c>
      <c r="AOB24" s="577"/>
      <c r="AOC24" s="2"/>
      <c r="AOD24" s="17"/>
      <c r="AOE24" s="8"/>
      <c r="AOF24" s="18"/>
      <c r="AOG24" s="19">
        <f t="shared" si="149"/>
        <v>0</v>
      </c>
      <c r="AOI24" s="366"/>
      <c r="AOJ24" s="2"/>
      <c r="AOK24" s="17"/>
      <c r="AOL24" s="8"/>
      <c r="AOM24" s="18"/>
      <c r="AON24" s="19">
        <f t="shared" si="150"/>
        <v>16524.5</v>
      </c>
      <c r="AOP24" s="366"/>
      <c r="AOQ24" s="2"/>
      <c r="AOR24" s="17"/>
      <c r="AOS24" s="8"/>
      <c r="AOT24" s="18"/>
      <c r="AOU24" s="19">
        <f t="shared" si="151"/>
        <v>0</v>
      </c>
      <c r="AOW24" s="2"/>
      <c r="AOX24" s="2"/>
      <c r="AOY24" s="17"/>
      <c r="AOZ24" s="8"/>
      <c r="APA24" s="18"/>
      <c r="APB24" s="19">
        <f t="shared" si="216"/>
        <v>0</v>
      </c>
      <c r="APD24" s="8"/>
      <c r="APE24" s="37"/>
      <c r="APF24" s="346"/>
      <c r="APG24" s="74"/>
      <c r="APH24" s="58"/>
      <c r="API24" s="45">
        <f t="shared" si="4"/>
        <v>2000</v>
      </c>
      <c r="APM24" s="3"/>
      <c r="APP24" s="45">
        <f t="shared" si="207"/>
        <v>7383.5</v>
      </c>
      <c r="APT24" s="3"/>
      <c r="APW24" s="45">
        <f t="shared" si="6"/>
        <v>0</v>
      </c>
      <c r="APY24" s="2"/>
      <c r="AQA24" s="3"/>
      <c r="AQD24" s="45">
        <f t="shared" si="153"/>
        <v>4518.5</v>
      </c>
      <c r="AQF24" s="366"/>
      <c r="AQJ24" s="18"/>
      <c r="AQK24" s="19">
        <f t="shared" si="154"/>
        <v>0</v>
      </c>
      <c r="AQM24" s="2"/>
      <c r="AQP24" s="8"/>
      <c r="AQQ24" s="18"/>
      <c r="AQR24" s="19">
        <f t="shared" si="155"/>
        <v>0</v>
      </c>
      <c r="AQT24" s="577"/>
      <c r="AQU24" s="37"/>
      <c r="AQV24" s="30"/>
      <c r="AQW24" s="577"/>
      <c r="AQX24" s="18"/>
      <c r="AQY24" s="19">
        <f t="shared" si="156"/>
        <v>715</v>
      </c>
      <c r="ARA24" s="577"/>
      <c r="ARB24" s="37"/>
      <c r="ARC24" s="30"/>
      <c r="ARD24" s="367"/>
      <c r="ARE24" s="86"/>
      <c r="ARF24" s="19">
        <f t="shared" si="208"/>
        <v>0</v>
      </c>
      <c r="ARH24" s="577"/>
      <c r="ARK24" s="8"/>
      <c r="ARL24" s="18"/>
      <c r="ARM24" s="19">
        <f t="shared" si="157"/>
        <v>0</v>
      </c>
      <c r="ARO24" s="577"/>
      <c r="ARP24" s="2"/>
      <c r="ARQ24" s="17"/>
      <c r="ARR24" s="8"/>
      <c r="ARS24" s="18"/>
      <c r="ART24" s="45">
        <f t="shared" si="230"/>
        <v>0</v>
      </c>
      <c r="ARV24" s="8"/>
      <c r="ARW24" s="2"/>
      <c r="ARX24" s="17"/>
      <c r="ARY24" s="8"/>
      <c r="ARZ24" s="18"/>
      <c r="ASA24" s="45">
        <f t="shared" si="159"/>
        <v>0</v>
      </c>
      <c r="ASC24" s="8"/>
      <c r="ASD24" s="2"/>
      <c r="ASE24" s="17"/>
      <c r="ASF24" s="8"/>
      <c r="ASG24" s="18"/>
      <c r="ASH24" s="45">
        <f t="shared" si="160"/>
        <v>0</v>
      </c>
      <c r="ASJ24" s="2"/>
      <c r="ASK24" s="2"/>
      <c r="ASL24" s="17"/>
      <c r="ASM24" s="8"/>
      <c r="ASN24" s="18"/>
      <c r="ASO24" s="19">
        <f t="shared" si="161"/>
        <v>0</v>
      </c>
      <c r="ASQ24" s="366"/>
      <c r="ASR24" s="2"/>
      <c r="ASS24" s="17"/>
      <c r="AST24" s="8"/>
      <c r="ASU24" s="18"/>
      <c r="ASV24" s="19">
        <f t="shared" si="234"/>
        <v>0</v>
      </c>
      <c r="ASX24" s="366"/>
      <c r="ASY24" s="2"/>
      <c r="ASZ24" s="17"/>
      <c r="ATA24" s="8"/>
      <c r="ATB24" s="18"/>
      <c r="ATC24" s="19">
        <f t="shared" si="163"/>
        <v>0</v>
      </c>
      <c r="ATE24" s="366"/>
      <c r="ATF24" s="2"/>
      <c r="ATG24" s="17"/>
      <c r="ATH24" s="8"/>
      <c r="ATI24" s="18"/>
      <c r="ATJ24" s="19">
        <f t="shared" si="164"/>
        <v>0</v>
      </c>
      <c r="ATL24" s="366"/>
      <c r="ATM24" s="2"/>
      <c r="ATN24" s="17"/>
      <c r="ATO24" s="8"/>
      <c r="ATP24" s="18"/>
      <c r="ATQ24" s="19">
        <f t="shared" si="165"/>
        <v>0</v>
      </c>
      <c r="ATS24" s="8"/>
      <c r="ATT24" s="43"/>
      <c r="ATU24" s="30"/>
      <c r="ATV24" s="8"/>
      <c r="ATW24" s="30"/>
      <c r="ATX24" s="45">
        <f t="shared" si="222"/>
        <v>0</v>
      </c>
      <c r="ATZ24" s="8"/>
      <c r="AUA24" s="315"/>
      <c r="AUB24" s="30"/>
      <c r="AUC24" s="8"/>
      <c r="AUD24" s="30"/>
      <c r="AUE24" s="45">
        <f t="shared" si="167"/>
        <v>0</v>
      </c>
      <c r="AUG24" s="8"/>
      <c r="AUH24" s="37"/>
      <c r="AUI24" s="30"/>
      <c r="AUJ24" s="8"/>
      <c r="AUK24" s="30"/>
      <c r="AUL24" s="45">
        <f t="shared" si="168"/>
        <v>0</v>
      </c>
      <c r="AUN24" s="577"/>
      <c r="AUO24" s="37"/>
      <c r="AUP24" s="30"/>
      <c r="AUQ24" s="8"/>
      <c r="AUR24" s="30"/>
      <c r="AUS24" s="45">
        <f t="shared" si="169"/>
        <v>2512.5</v>
      </c>
      <c r="AUU24" s="368"/>
      <c r="AUV24" s="315"/>
      <c r="AUW24" s="346"/>
      <c r="AUX24" s="143"/>
      <c r="AUY24" s="346"/>
      <c r="AUZ24" s="45">
        <f t="shared" si="170"/>
        <v>0</v>
      </c>
      <c r="AVB24" s="577"/>
      <c r="AVC24" s="2"/>
      <c r="AVD24" s="89"/>
      <c r="AVE24" s="8"/>
      <c r="AVF24" s="91"/>
      <c r="AVG24" s="19">
        <f t="shared" si="193"/>
        <v>0</v>
      </c>
      <c r="AVI24" s="2"/>
      <c r="AVJ24" s="2"/>
      <c r="AVK24" s="89"/>
      <c r="AVL24" s="8"/>
      <c r="AVM24" s="91"/>
      <c r="AVN24" s="19">
        <f t="shared" si="194"/>
        <v>0</v>
      </c>
      <c r="AVP24" s="2"/>
      <c r="AVQ24" s="2"/>
      <c r="AVR24" s="17"/>
      <c r="AVS24" s="8"/>
      <c r="AVT24" s="18"/>
      <c r="AVU24" s="19">
        <f t="shared" si="203"/>
        <v>0</v>
      </c>
      <c r="AVW24" s="143"/>
      <c r="AVX24" s="27"/>
      <c r="AVY24" s="25"/>
      <c r="AVZ24" s="143"/>
      <c r="AWA24" s="30"/>
      <c r="AWB24" s="19">
        <f t="shared" si="197"/>
        <v>0</v>
      </c>
      <c r="AWD24" s="8"/>
      <c r="AWE24" s="2"/>
      <c r="AWF24" s="17"/>
      <c r="AWG24" s="8"/>
      <c r="AWH24" s="18"/>
      <c r="AWI24" s="19">
        <f t="shared" si="219"/>
        <v>0</v>
      </c>
      <c r="AWK24" s="8"/>
      <c r="AWL24" s="2"/>
      <c r="AWM24" s="17"/>
      <c r="AWN24" s="8"/>
      <c r="AWO24" s="18"/>
      <c r="AWP24" s="19">
        <f t="shared" si="204"/>
        <v>0</v>
      </c>
      <c r="AWR24" s="8"/>
      <c r="AWS24" s="2"/>
      <c r="AWT24" s="17"/>
      <c r="AWU24" s="8"/>
      <c r="AWV24" s="18"/>
      <c r="AWW24" s="19">
        <f t="shared" si="174"/>
        <v>0</v>
      </c>
      <c r="AWY24" s="8"/>
      <c r="AWZ24" s="2"/>
      <c r="AXA24" s="17"/>
      <c r="AXB24" s="8"/>
      <c r="AXC24" s="18"/>
      <c r="AXD24" s="19">
        <f t="shared" si="175"/>
        <v>0</v>
      </c>
      <c r="AXF24" s="577"/>
      <c r="AXG24" s="2"/>
      <c r="AXH24" s="17"/>
      <c r="AXI24" s="8"/>
      <c r="AXJ24" s="18"/>
      <c r="AXK24" s="19">
        <f t="shared" si="176"/>
        <v>0</v>
      </c>
      <c r="AXM24" s="577"/>
      <c r="AXN24" s="2"/>
      <c r="AXO24" s="17"/>
      <c r="AXP24" s="8"/>
      <c r="AXQ24" s="18"/>
      <c r="AXR24" s="19">
        <f t="shared" si="177"/>
        <v>0</v>
      </c>
      <c r="AXT24" s="577"/>
      <c r="AXU24" s="2"/>
      <c r="AXV24" s="17"/>
      <c r="AXW24" s="577"/>
      <c r="AXX24" s="18"/>
      <c r="AXY24" s="19">
        <f t="shared" si="195"/>
        <v>0</v>
      </c>
      <c r="AYA24" s="8"/>
      <c r="AYB24" s="2"/>
      <c r="AYC24" s="17"/>
      <c r="AYD24" s="8"/>
      <c r="AYE24" s="18"/>
      <c r="AYF24" s="19">
        <f t="shared" si="179"/>
        <v>0</v>
      </c>
      <c r="AYH24" s="575"/>
      <c r="AYI24" s="27"/>
      <c r="AYJ24" s="25"/>
      <c r="AYK24" s="670"/>
      <c r="AYL24" s="30"/>
      <c r="AYM24" s="19">
        <f t="shared" ref="AYM24:AYM44" si="239">AYM23+AYJ24-AYL24</f>
        <v>0</v>
      </c>
      <c r="AYO24" s="2"/>
      <c r="AYP24" s="2"/>
      <c r="AYQ24" s="17"/>
      <c r="AYR24" s="8"/>
      <c r="AYS24" s="18"/>
      <c r="AYT24" s="19">
        <f t="shared" si="181"/>
        <v>0</v>
      </c>
      <c r="AYV24" s="2"/>
      <c r="AYW24" s="2"/>
      <c r="AYX24" s="17"/>
      <c r="AYY24" s="8"/>
      <c r="AYZ24" s="18"/>
      <c r="AZA24" s="19">
        <f t="shared" si="182"/>
        <v>0</v>
      </c>
      <c r="AZC24" s="2"/>
      <c r="AZD24" s="2"/>
      <c r="AZE24" s="17"/>
      <c r="AZF24" s="8"/>
      <c r="AZG24" s="18"/>
      <c r="AZH24" s="19">
        <f t="shared" si="183"/>
        <v>0</v>
      </c>
      <c r="AZJ24" s="2"/>
      <c r="AZK24" s="2"/>
      <c r="AZL24" s="17"/>
      <c r="AZM24" s="8"/>
      <c r="AZN24" s="18"/>
      <c r="AZO24" s="19">
        <f t="shared" si="184"/>
        <v>0</v>
      </c>
    </row>
    <row r="25" spans="1:1024 1026:1367">
      <c r="D25" s="146"/>
      <c r="E25" s="30"/>
      <c r="F25" s="45">
        <f t="shared" si="8"/>
        <v>0</v>
      </c>
      <c r="H25" s="577">
        <v>41322</v>
      </c>
      <c r="I25" s="830" t="s">
        <v>1149</v>
      </c>
      <c r="J25" s="17">
        <v>7015</v>
      </c>
      <c r="K25" s="577">
        <v>41323</v>
      </c>
      <c r="L25" s="18">
        <v>7015</v>
      </c>
      <c r="M25" s="19">
        <f t="shared" si="231"/>
        <v>0</v>
      </c>
      <c r="O25" s="8"/>
      <c r="P25" s="2"/>
      <c r="Q25" s="17"/>
      <c r="R25" s="8"/>
      <c r="S25" s="18"/>
      <c r="T25" s="19">
        <f t="shared" si="10"/>
        <v>10753.5</v>
      </c>
      <c r="V25" s="8"/>
      <c r="W25" s="2"/>
      <c r="X25" s="17"/>
      <c r="Y25" s="8"/>
      <c r="Z25" s="18"/>
      <c r="AA25" s="19">
        <f t="shared" si="11"/>
        <v>0</v>
      </c>
      <c r="AC25" s="8"/>
      <c r="AD25" s="2"/>
      <c r="AE25" s="17"/>
      <c r="AF25" s="8"/>
      <c r="AG25" s="18"/>
      <c r="AH25" s="19">
        <f t="shared" si="12"/>
        <v>0</v>
      </c>
      <c r="AJ25" s="8"/>
      <c r="AK25" s="2"/>
      <c r="AL25" s="17"/>
      <c r="AM25" s="8"/>
      <c r="AN25" s="18"/>
      <c r="AO25" s="19">
        <f t="shared" si="13"/>
        <v>0</v>
      </c>
      <c r="AQ25" s="8"/>
      <c r="AR25" s="2"/>
      <c r="AS25" s="17"/>
      <c r="AT25" s="8"/>
      <c r="AU25" s="18"/>
      <c r="AV25" s="19">
        <f t="shared" si="14"/>
        <v>0</v>
      </c>
      <c r="AX25" s="8"/>
      <c r="AY25" s="2"/>
      <c r="AZ25" s="17"/>
      <c r="BA25" s="8"/>
      <c r="BB25" s="18"/>
      <c r="BC25" s="19">
        <f t="shared" si="15"/>
        <v>0</v>
      </c>
      <c r="BE25" s="26"/>
      <c r="BF25" s="27"/>
      <c r="BG25" s="25"/>
      <c r="BH25" s="143"/>
      <c r="BI25" s="30"/>
      <c r="BJ25" s="19">
        <f t="shared" si="16"/>
        <v>0</v>
      </c>
      <c r="BL25" s="8"/>
      <c r="BM25" s="2"/>
      <c r="BN25" s="17"/>
      <c r="BO25" s="8"/>
      <c r="BP25" s="18"/>
      <c r="BQ25" s="19">
        <f t="shared" si="209"/>
        <v>0</v>
      </c>
      <c r="BS25" s="8"/>
      <c r="BT25" s="8"/>
      <c r="BU25" s="2"/>
      <c r="BV25" s="17"/>
      <c r="BW25" s="8"/>
      <c r="BX25" s="18"/>
      <c r="BY25" s="19">
        <f t="shared" si="18"/>
        <v>0</v>
      </c>
      <c r="CA25" s="575"/>
      <c r="CB25" s="78"/>
      <c r="CC25" s="346"/>
      <c r="CD25" s="143"/>
      <c r="CE25" s="30"/>
      <c r="CF25" s="45">
        <f t="shared" si="19"/>
        <v>328393</v>
      </c>
      <c r="CH25" s="8"/>
      <c r="CI25" s="2"/>
      <c r="CJ25" s="3"/>
      <c r="CK25" s="489"/>
      <c r="CL25" s="44"/>
      <c r="CM25" s="45">
        <f t="shared" si="20"/>
        <v>0</v>
      </c>
      <c r="CO25" s="368"/>
      <c r="CP25" s="37"/>
      <c r="CQ25" s="347"/>
      <c r="CR25" s="490"/>
      <c r="CS25" s="347"/>
      <c r="CT25" s="45">
        <f t="shared" si="185"/>
        <v>0</v>
      </c>
      <c r="CV25" s="8"/>
      <c r="CW25" s="2"/>
      <c r="CX25" s="17"/>
      <c r="CY25" s="8"/>
      <c r="CZ25" s="18"/>
      <c r="DA25" s="19">
        <f t="shared" si="21"/>
        <v>0</v>
      </c>
      <c r="DC25" s="8"/>
      <c r="DD25" s="2"/>
      <c r="DE25" s="2"/>
      <c r="DF25" s="17"/>
      <c r="DG25" s="8"/>
      <c r="DH25" s="18"/>
      <c r="DI25" s="19">
        <f t="shared" si="210"/>
        <v>0</v>
      </c>
      <c r="DK25" s="577"/>
      <c r="DL25" s="2"/>
      <c r="DM25" s="17"/>
      <c r="DO25" s="18"/>
      <c r="DP25" s="19">
        <f t="shared" si="23"/>
        <v>0</v>
      </c>
      <c r="DR25" s="2"/>
      <c r="DS25" s="2"/>
      <c r="DT25" s="17"/>
      <c r="DU25" s="8"/>
      <c r="DV25" s="18"/>
      <c r="DW25" s="19">
        <f t="shared" si="24"/>
        <v>0</v>
      </c>
      <c r="DY25" s="2"/>
      <c r="DZ25" s="2"/>
      <c r="EA25" s="17"/>
      <c r="EB25" s="8"/>
      <c r="EC25" s="18"/>
      <c r="ED25" s="19">
        <f t="shared" si="25"/>
        <v>0</v>
      </c>
      <c r="EF25" s="2"/>
      <c r="EG25" s="2"/>
      <c r="EH25" s="17"/>
      <c r="EI25" s="8"/>
      <c r="EJ25" s="18"/>
      <c r="EK25" s="19">
        <f t="shared" si="226"/>
        <v>0</v>
      </c>
      <c r="EM25" s="366"/>
      <c r="EN25" s="2"/>
      <c r="EO25" s="17"/>
      <c r="EP25" s="504"/>
      <c r="EQ25" s="17"/>
      <c r="ER25" s="19">
        <f t="shared" si="27"/>
        <v>0</v>
      </c>
      <c r="ET25" s="388"/>
      <c r="EU25" s="2"/>
      <c r="EV25" s="356"/>
      <c r="EW25" s="54"/>
      <c r="EX25" s="86"/>
      <c r="EY25" s="19">
        <f t="shared" si="28"/>
        <v>0</v>
      </c>
      <c r="FA25" s="8"/>
      <c r="FB25" s="2"/>
      <c r="FC25" s="17"/>
      <c r="FD25" s="8"/>
      <c r="FE25" s="18"/>
      <c r="FF25" s="19">
        <f t="shared" si="29"/>
        <v>0</v>
      </c>
      <c r="FH25" s="8"/>
      <c r="FI25" s="2"/>
      <c r="FJ25" s="17"/>
      <c r="FK25" s="8"/>
      <c r="FL25" s="18"/>
      <c r="FM25" s="19">
        <f t="shared" si="30"/>
        <v>0</v>
      </c>
      <c r="FO25" s="549">
        <v>39718</v>
      </c>
      <c r="FP25" s="37" t="s">
        <v>580</v>
      </c>
      <c r="FQ25" s="30">
        <v>27065</v>
      </c>
      <c r="FR25" s="26">
        <v>39737</v>
      </c>
      <c r="FS25" s="30">
        <v>23610</v>
      </c>
      <c r="FT25" s="19">
        <f t="shared" si="31"/>
        <v>33223</v>
      </c>
      <c r="FV25" s="8"/>
      <c r="FW25" s="2"/>
      <c r="FX25" s="17"/>
      <c r="FY25" s="8"/>
      <c r="FZ25" s="18"/>
      <c r="GA25" s="19">
        <f t="shared" si="32"/>
        <v>0</v>
      </c>
      <c r="GC25" s="2"/>
      <c r="GD25" s="2"/>
      <c r="GE25" s="17"/>
      <c r="GF25" s="8"/>
      <c r="GG25" s="18"/>
      <c r="GH25" s="19">
        <f t="shared" si="33"/>
        <v>0</v>
      </c>
      <c r="GJ25" s="2"/>
      <c r="GK25" s="2"/>
      <c r="GL25" s="17"/>
      <c r="GM25" s="8"/>
      <c r="GN25" s="18"/>
      <c r="GO25" s="19">
        <f t="shared" si="34"/>
        <v>0</v>
      </c>
      <c r="GQ25" s="8"/>
      <c r="GR25" s="2"/>
      <c r="GS25" s="17"/>
      <c r="GT25" s="8"/>
      <c r="GU25" s="18"/>
      <c r="GV25" s="19">
        <f t="shared" si="35"/>
        <v>0</v>
      </c>
      <c r="GX25" s="2"/>
      <c r="GY25" s="2"/>
      <c r="GZ25" s="17"/>
      <c r="HA25" s="8"/>
      <c r="HB25" s="18"/>
      <c r="HC25" s="19">
        <f t="shared" si="36"/>
        <v>0</v>
      </c>
      <c r="HE25" s="8"/>
      <c r="HF25" s="2"/>
      <c r="HG25" s="25"/>
      <c r="HH25" s="8"/>
      <c r="HI25" s="30"/>
      <c r="HJ25" s="19">
        <f t="shared" si="220"/>
        <v>13433</v>
      </c>
      <c r="HL25" s="8"/>
      <c r="HM25" s="2"/>
      <c r="HN25" s="25"/>
      <c r="HO25" s="8"/>
      <c r="HP25" s="30"/>
      <c r="HQ25" s="19">
        <f t="shared" si="38"/>
        <v>0</v>
      </c>
      <c r="HU25" s="17"/>
      <c r="HV25" s="244"/>
      <c r="HW25" s="17"/>
      <c r="HX25" s="115">
        <f t="shared" si="39"/>
        <v>476</v>
      </c>
      <c r="HZ25" s="8"/>
      <c r="IA25" s="37"/>
      <c r="IB25" s="30"/>
      <c r="IC25" s="26"/>
      <c r="ID25" s="30"/>
      <c r="IE25" s="19">
        <f t="shared" si="40"/>
        <v>0</v>
      </c>
      <c r="IG25" s="2"/>
      <c r="IH25" s="2"/>
      <c r="II25" s="17"/>
      <c r="IJ25" s="8"/>
      <c r="IK25" s="18"/>
      <c r="IL25" s="19">
        <f t="shared" si="41"/>
        <v>0</v>
      </c>
      <c r="IN25" s="8"/>
      <c r="IO25" s="145"/>
      <c r="IP25" s="17"/>
      <c r="IQ25" s="8"/>
      <c r="IR25" s="18"/>
      <c r="IS25" s="19">
        <f t="shared" si="42"/>
        <v>0</v>
      </c>
      <c r="IU25" s="8"/>
      <c r="IV25" s="2"/>
      <c r="IW25" s="17"/>
      <c r="IX25" s="8"/>
      <c r="IY25" s="18"/>
      <c r="IZ25" s="19">
        <f t="shared" si="43"/>
        <v>0</v>
      </c>
      <c r="JB25" s="8"/>
      <c r="JC25" s="2"/>
      <c r="JD25" s="17"/>
      <c r="JE25" s="8"/>
      <c r="JF25" s="18"/>
      <c r="JG25" s="19">
        <f t="shared" si="198"/>
        <v>0</v>
      </c>
      <c r="JI25" s="143"/>
      <c r="JJ25" s="266"/>
      <c r="JK25" s="25"/>
      <c r="JL25" s="122"/>
      <c r="JM25" s="30"/>
      <c r="JN25" s="45">
        <f t="shared" si="223"/>
        <v>0</v>
      </c>
      <c r="JP25" s="143"/>
      <c r="JQ25" s="27"/>
      <c r="JR25" s="25"/>
      <c r="JS25" s="504"/>
      <c r="JT25" s="30"/>
      <c r="JU25" s="45">
        <f t="shared" si="233"/>
        <v>0</v>
      </c>
      <c r="JW25" s="807"/>
      <c r="JX25" s="793"/>
      <c r="JY25" s="794"/>
      <c r="JZ25" s="813"/>
      <c r="KA25" s="814"/>
      <c r="KB25" s="811">
        <f t="shared" si="46"/>
        <v>0</v>
      </c>
      <c r="KD25" s="807"/>
      <c r="KE25" s="793"/>
      <c r="KF25" s="794"/>
      <c r="KG25" s="813"/>
      <c r="KH25" s="814"/>
      <c r="KI25" s="811">
        <f t="shared" si="47"/>
        <v>0</v>
      </c>
      <c r="KK25" s="8"/>
      <c r="KL25" s="27"/>
      <c r="KM25" s="25"/>
      <c r="KN25" s="143"/>
      <c r="KO25" s="30"/>
      <c r="KP25" s="45">
        <f t="shared" si="48"/>
        <v>0</v>
      </c>
      <c r="KR25" s="143"/>
      <c r="KS25" s="141"/>
      <c r="KT25" s="25"/>
      <c r="KU25" s="143"/>
      <c r="KV25" s="30"/>
      <c r="KW25" s="45">
        <f t="shared" si="211"/>
        <v>0</v>
      </c>
      <c r="KY25" s="143"/>
      <c r="KZ25" s="141"/>
      <c r="LA25" s="25"/>
      <c r="LB25" s="143"/>
      <c r="LC25" s="30"/>
      <c r="LD25" s="45">
        <f t="shared" si="50"/>
        <v>0</v>
      </c>
      <c r="LF25" s="577"/>
      <c r="LG25" s="37"/>
      <c r="LH25" s="30"/>
      <c r="LI25" s="8"/>
      <c r="LJ25" s="30"/>
      <c r="LK25" s="45">
        <f t="shared" si="0"/>
        <v>0</v>
      </c>
      <c r="LM25" s="575"/>
      <c r="LN25" s="27"/>
      <c r="LO25" s="25"/>
      <c r="LP25" s="26"/>
      <c r="LQ25" s="30"/>
      <c r="LR25" s="19">
        <f t="shared" si="51"/>
        <v>0</v>
      </c>
      <c r="LT25" s="575"/>
      <c r="LU25" s="27"/>
      <c r="LV25" s="25"/>
      <c r="LW25" s="143"/>
      <c r="LX25" s="30"/>
      <c r="LY25" s="45">
        <f t="shared" si="52"/>
        <v>0</v>
      </c>
      <c r="MA25" s="577"/>
      <c r="MB25" s="2"/>
      <c r="MC25" s="17"/>
      <c r="MD25" s="8"/>
      <c r="ME25" s="18"/>
      <c r="MF25" s="45">
        <f t="shared" si="212"/>
        <v>0</v>
      </c>
      <c r="MH25" s="2"/>
      <c r="MI25" s="2"/>
      <c r="MJ25" s="17"/>
      <c r="MK25" s="8"/>
      <c r="ML25" s="18"/>
      <c r="MM25" s="45">
        <f t="shared" si="54"/>
        <v>0</v>
      </c>
      <c r="MO25" s="8"/>
      <c r="MP25" s="2"/>
      <c r="MQ25" s="25"/>
      <c r="MR25" s="288"/>
      <c r="MS25" s="25"/>
      <c r="MT25" s="45">
        <f t="shared" si="199"/>
        <v>20586.5</v>
      </c>
      <c r="MV25" s="8"/>
      <c r="MW25" s="2"/>
      <c r="MX25" s="25"/>
      <c r="MY25" s="288"/>
      <c r="MZ25" s="25"/>
      <c r="NA25" s="45">
        <f t="shared" si="55"/>
        <v>0</v>
      </c>
      <c r="NC25" s="8"/>
      <c r="ND25" s="2"/>
      <c r="NE25" s="337"/>
      <c r="NF25" s="8"/>
      <c r="NG25" s="30"/>
      <c r="NH25" s="45">
        <f t="shared" si="227"/>
        <v>0</v>
      </c>
      <c r="NJ25" s="575"/>
      <c r="NK25" s="315"/>
      <c r="NL25" s="44"/>
      <c r="NM25" s="577"/>
      <c r="NN25" s="30"/>
      <c r="NO25" s="45">
        <f t="shared" si="57"/>
        <v>0</v>
      </c>
      <c r="NQ25" s="2"/>
      <c r="NR25" s="2"/>
      <c r="NS25" s="17"/>
      <c r="NT25" s="8"/>
      <c r="NU25" s="18"/>
      <c r="NV25" s="19">
        <f t="shared" si="58"/>
        <v>0</v>
      </c>
      <c r="NX25" s="2"/>
      <c r="NY25" s="2"/>
      <c r="NZ25" s="17"/>
      <c r="OA25" s="8"/>
      <c r="OB25" s="18"/>
      <c r="OC25" s="19">
        <f t="shared" si="59"/>
        <v>0</v>
      </c>
      <c r="OE25" s="2"/>
      <c r="OF25" s="2"/>
      <c r="OG25" s="17"/>
      <c r="OH25" s="8"/>
      <c r="OI25" s="18"/>
      <c r="OJ25" s="19">
        <f t="shared" si="60"/>
        <v>0</v>
      </c>
      <c r="OL25" s="2"/>
      <c r="OM25" s="2"/>
      <c r="ON25" s="17"/>
      <c r="OO25" s="8"/>
      <c r="OP25" s="18"/>
      <c r="OQ25" s="19">
        <f t="shared" si="61"/>
        <v>0</v>
      </c>
      <c r="OS25" s="2"/>
      <c r="OT25" s="2"/>
      <c r="OU25" s="17"/>
      <c r="OV25" s="8"/>
      <c r="OW25" s="18"/>
      <c r="OX25" s="19">
        <f t="shared" si="62"/>
        <v>0</v>
      </c>
      <c r="OZ25" s="2"/>
      <c r="PA25" s="2"/>
      <c r="PB25" s="17"/>
      <c r="PC25" s="8"/>
      <c r="PD25" s="18"/>
      <c r="PE25" s="19">
        <f t="shared" si="63"/>
        <v>0</v>
      </c>
      <c r="PG25" s="8"/>
      <c r="PH25" s="2"/>
      <c r="PI25" s="17"/>
      <c r="PJ25" s="34"/>
      <c r="PK25" s="18"/>
      <c r="PL25" s="19">
        <f t="shared" si="64"/>
        <v>0</v>
      </c>
      <c r="PN25" s="2"/>
      <c r="PO25" s="2"/>
      <c r="PP25" s="17"/>
      <c r="PQ25" s="8"/>
      <c r="PR25" s="18"/>
      <c r="PS25" s="19">
        <f t="shared" si="65"/>
        <v>0</v>
      </c>
      <c r="PU25" s="2"/>
      <c r="PV25" s="2"/>
      <c r="PW25" s="17"/>
      <c r="PX25" s="8"/>
      <c r="PY25" s="18"/>
      <c r="PZ25" s="19">
        <f t="shared" si="66"/>
        <v>0</v>
      </c>
      <c r="QB25" s="577"/>
      <c r="QC25" s="397"/>
      <c r="QD25" s="2"/>
      <c r="QE25" s="17"/>
      <c r="QF25" s="8"/>
      <c r="QG25" s="18"/>
      <c r="QH25" s="19">
        <f t="shared" si="67"/>
        <v>0</v>
      </c>
      <c r="QJ25" s="549">
        <v>40472</v>
      </c>
      <c r="QK25" s="2" t="s">
        <v>624</v>
      </c>
      <c r="QL25" s="727">
        <v>24444.5</v>
      </c>
      <c r="QM25" s="621">
        <v>41087</v>
      </c>
      <c r="QN25" s="728">
        <v>200</v>
      </c>
      <c r="QO25" s="616">
        <f t="shared" si="68"/>
        <v>24244.5</v>
      </c>
      <c r="QQ25" s="468"/>
      <c r="QR25" s="240"/>
      <c r="QS25" s="337"/>
      <c r="QT25" s="54"/>
      <c r="QU25" s="58"/>
      <c r="QV25" s="45">
        <f t="shared" si="69"/>
        <v>0</v>
      </c>
      <c r="QX25" s="143"/>
      <c r="QY25" s="78"/>
      <c r="QZ25" s="44"/>
      <c r="RA25" s="26"/>
      <c r="RB25" s="30"/>
      <c r="RC25" s="19">
        <f t="shared" ref="RC25:RC64" si="240">RC24+QZ25-RB25</f>
        <v>0</v>
      </c>
      <c r="RE25" s="27"/>
      <c r="RF25" s="78"/>
      <c r="RG25" s="44"/>
      <c r="RH25" s="143"/>
      <c r="RI25" s="30"/>
      <c r="RJ25" s="19">
        <f t="shared" si="200"/>
        <v>0</v>
      </c>
      <c r="RL25" s="27"/>
      <c r="RM25" s="315"/>
      <c r="RN25" s="44"/>
      <c r="RO25" s="143"/>
      <c r="RP25" s="30"/>
      <c r="RQ25" s="19">
        <f t="shared" si="72"/>
        <v>0</v>
      </c>
      <c r="RS25" s="2"/>
      <c r="RT25" s="2"/>
      <c r="RU25" s="17"/>
      <c r="RV25" s="8"/>
      <c r="RW25" s="18"/>
      <c r="RX25" s="19">
        <f t="shared" si="189"/>
        <v>23250</v>
      </c>
      <c r="RZ25" s="2"/>
      <c r="SA25" s="2"/>
      <c r="SB25" s="351"/>
      <c r="SC25" s="8"/>
      <c r="SD25" s="18"/>
      <c r="SE25" s="19">
        <f t="shared" si="190"/>
        <v>0</v>
      </c>
      <c r="SG25" s="577"/>
      <c r="SH25" s="2"/>
      <c r="SI25" s="17"/>
      <c r="SJ25" s="8"/>
      <c r="SK25" s="18"/>
      <c r="SL25" s="19">
        <f t="shared" si="73"/>
        <v>0</v>
      </c>
      <c r="SN25" s="2"/>
      <c r="SO25" s="2"/>
      <c r="SP25" s="17"/>
      <c r="SQ25" s="8"/>
      <c r="SR25" s="18"/>
      <c r="SS25" s="19">
        <f t="shared" si="191"/>
        <v>0</v>
      </c>
      <c r="SU25" s="549"/>
      <c r="SV25" s="2"/>
      <c r="SW25" s="17"/>
      <c r="SX25" s="8"/>
      <c r="SY25" s="18"/>
      <c r="SZ25" s="19">
        <f t="shared" si="75"/>
        <v>10127.5</v>
      </c>
      <c r="TB25" s="2"/>
      <c r="TC25" s="2"/>
      <c r="TD25" s="17"/>
      <c r="TE25" s="8"/>
      <c r="TF25" s="18"/>
      <c r="TG25" s="19">
        <f t="shared" si="236"/>
        <v>20668.5</v>
      </c>
      <c r="TI25" s="148"/>
      <c r="TJ25" s="148"/>
      <c r="TK25" s="439"/>
      <c r="TL25" s="74"/>
      <c r="TM25" s="86"/>
      <c r="TN25" s="19">
        <f t="shared" si="237"/>
        <v>0</v>
      </c>
      <c r="TP25" s="668"/>
      <c r="TQ25" s="2"/>
      <c r="TR25" s="439"/>
      <c r="TS25" s="8"/>
      <c r="TT25" s="18"/>
      <c r="TU25" s="19">
        <f t="shared" si="238"/>
        <v>0</v>
      </c>
      <c r="TW25" s="577"/>
      <c r="TX25" s="2"/>
      <c r="TY25" s="17"/>
      <c r="TZ25" s="8"/>
      <c r="UA25" s="18"/>
      <c r="UB25" s="19">
        <f t="shared" si="79"/>
        <v>0</v>
      </c>
      <c r="UD25" s="577"/>
      <c r="UE25" s="2"/>
      <c r="UF25" s="17"/>
      <c r="UG25" s="8"/>
      <c r="UH25" s="18"/>
      <c r="UI25" s="19">
        <f t="shared" si="80"/>
        <v>0</v>
      </c>
      <c r="UK25" s="577"/>
      <c r="UL25" s="2"/>
      <c r="UM25" s="17"/>
      <c r="UN25" s="8"/>
      <c r="UO25" s="18"/>
      <c r="UP25" s="19">
        <f t="shared" si="81"/>
        <v>0</v>
      </c>
      <c r="UR25" s="577"/>
      <c r="US25" s="2"/>
      <c r="UT25" s="17"/>
      <c r="UU25" s="8"/>
      <c r="UV25" s="18"/>
      <c r="UW25" s="19">
        <f t="shared" si="82"/>
        <v>12824</v>
      </c>
      <c r="UY25" s="8"/>
      <c r="UZ25" s="2"/>
      <c r="VA25" s="17"/>
      <c r="VB25" s="8"/>
      <c r="VC25" s="18"/>
      <c r="VD25" s="19">
        <f t="shared" si="83"/>
        <v>47775</v>
      </c>
      <c r="VF25" s="2"/>
      <c r="VG25" s="2"/>
      <c r="VH25" s="17"/>
      <c r="VI25" s="8"/>
      <c r="VJ25" s="18"/>
      <c r="VK25" s="19">
        <f t="shared" si="84"/>
        <v>0</v>
      </c>
      <c r="VM25" s="2"/>
      <c r="VN25" s="2"/>
      <c r="VO25" s="17"/>
      <c r="VP25" s="8"/>
      <c r="VQ25" s="18"/>
      <c r="VR25" s="19">
        <f t="shared" si="85"/>
        <v>0</v>
      </c>
      <c r="VT25" s="577"/>
      <c r="VU25" s="2"/>
      <c r="VV25" s="17"/>
      <c r="VW25" s="8"/>
      <c r="VX25" s="18"/>
      <c r="VY25" s="19">
        <f t="shared" si="196"/>
        <v>274.5</v>
      </c>
      <c r="WA25" s="2"/>
      <c r="WB25" s="2"/>
      <c r="WC25" s="17"/>
      <c r="WD25" s="8"/>
      <c r="WE25" s="18"/>
      <c r="WF25" s="19">
        <f t="shared" si="87"/>
        <v>0</v>
      </c>
      <c r="WH25" s="143"/>
      <c r="WI25" s="27"/>
      <c r="WJ25" s="25"/>
      <c r="WK25" s="143"/>
      <c r="WL25" s="30"/>
      <c r="WM25" s="19">
        <f t="shared" si="88"/>
        <v>0</v>
      </c>
      <c r="WO25" s="2"/>
      <c r="WP25" s="2"/>
      <c r="WQ25" s="17"/>
      <c r="WR25" s="8"/>
      <c r="WS25" s="18"/>
      <c r="WT25" s="19">
        <f t="shared" si="201"/>
        <v>0</v>
      </c>
      <c r="WV25" s="8"/>
      <c r="WW25" s="2"/>
      <c r="WX25" s="17"/>
      <c r="WY25" s="8"/>
      <c r="WZ25" s="18"/>
      <c r="XA25" s="19">
        <f t="shared" si="90"/>
        <v>0</v>
      </c>
      <c r="XC25" s="577"/>
      <c r="XD25" s="2"/>
      <c r="XE25" s="17"/>
      <c r="XF25" s="8"/>
      <c r="XG25" s="18"/>
      <c r="XH25" s="19">
        <f t="shared" si="91"/>
        <v>0</v>
      </c>
      <c r="XJ25" s="8"/>
      <c r="XK25" s="2"/>
      <c r="XL25" s="17"/>
      <c r="XM25" s="8"/>
      <c r="XN25" s="18"/>
      <c r="XO25" s="45">
        <f t="shared" si="92"/>
        <v>0</v>
      </c>
      <c r="XQ25" s="8"/>
      <c r="XR25" s="2"/>
      <c r="XS25" s="17"/>
      <c r="XT25" s="8"/>
      <c r="XU25" s="18"/>
      <c r="XV25" s="45">
        <f t="shared" si="93"/>
        <v>0</v>
      </c>
      <c r="XX25" s="8"/>
      <c r="XY25" s="2"/>
      <c r="XZ25" s="17"/>
      <c r="YA25" s="8"/>
      <c r="YB25" s="18"/>
      <c r="YC25" s="45">
        <f t="shared" si="94"/>
        <v>0</v>
      </c>
      <c r="YE25" s="8"/>
      <c r="YF25" s="2"/>
      <c r="YG25" s="17"/>
      <c r="YH25" s="8"/>
      <c r="YI25" s="18"/>
      <c r="YJ25" s="19">
        <f t="shared" si="95"/>
        <v>0</v>
      </c>
      <c r="YL25" s="8"/>
      <c r="YM25" s="2"/>
      <c r="YN25" s="17"/>
      <c r="YO25" s="8"/>
      <c r="YP25" s="18"/>
      <c r="YQ25" s="19">
        <f t="shared" si="96"/>
        <v>0</v>
      </c>
      <c r="YS25" s="8">
        <v>41324</v>
      </c>
      <c r="YT25" s="2" t="s">
        <v>1225</v>
      </c>
      <c r="YU25" s="17">
        <v>2895</v>
      </c>
      <c r="YV25" s="8">
        <v>41324</v>
      </c>
      <c r="YW25" s="18">
        <v>2895</v>
      </c>
      <c r="YX25" s="19">
        <f t="shared" si="221"/>
        <v>0</v>
      </c>
      <c r="YZ25" s="2"/>
      <c r="ZA25" s="2"/>
      <c r="ZB25" s="17"/>
      <c r="ZC25" s="8"/>
      <c r="ZD25" s="18"/>
      <c r="ZE25" s="19">
        <f t="shared" si="213"/>
        <v>0</v>
      </c>
      <c r="ZG25" s="8"/>
      <c r="ZH25" s="145"/>
      <c r="ZI25" s="17"/>
      <c r="ZJ25" s="8"/>
      <c r="ZK25" s="18"/>
      <c r="ZL25" s="19">
        <f t="shared" si="99"/>
        <v>11212</v>
      </c>
      <c r="ZN25" s="8"/>
      <c r="ZO25" s="145"/>
      <c r="ZP25" s="17"/>
      <c r="ZQ25" s="8"/>
      <c r="ZR25" s="18"/>
      <c r="ZS25" s="19">
        <f t="shared" si="100"/>
        <v>0</v>
      </c>
      <c r="ZU25" s="8"/>
      <c r="ZV25" s="145"/>
      <c r="ZW25" s="17"/>
      <c r="ZX25" s="8"/>
      <c r="ZY25" s="18"/>
      <c r="ZZ25" s="19">
        <f t="shared" si="101"/>
        <v>0</v>
      </c>
      <c r="AAB25" s="2"/>
      <c r="AAC25" s="2"/>
      <c r="AAD25" s="17"/>
      <c r="AAE25" s="8"/>
      <c r="AAF25" s="18"/>
      <c r="AAG25" s="19">
        <f t="shared" si="102"/>
        <v>0</v>
      </c>
      <c r="AAI25" s="577"/>
      <c r="AAJ25" s="2"/>
      <c r="AAK25" s="17"/>
      <c r="AAL25" s="8"/>
      <c r="AAM25" s="18"/>
      <c r="AAN25" s="19">
        <f t="shared" si="103"/>
        <v>0</v>
      </c>
      <c r="AAP25" s="577"/>
      <c r="AAQ25" s="2"/>
      <c r="AAR25" s="17"/>
      <c r="AAT25" s="18"/>
      <c r="AAU25" s="19">
        <f t="shared" si="104"/>
        <v>0</v>
      </c>
      <c r="AAW25" s="8"/>
      <c r="AAX25" s="2"/>
      <c r="AAY25" s="17"/>
      <c r="AAZ25" s="8"/>
      <c r="ABA25" s="18"/>
      <c r="ABB25" s="19">
        <f t="shared" si="105"/>
        <v>0</v>
      </c>
      <c r="ABD25" s="2"/>
      <c r="ABE25" s="2"/>
      <c r="ABF25" s="17"/>
      <c r="ABG25" s="8"/>
      <c r="ABH25" s="18"/>
      <c r="ABI25" s="19">
        <f t="shared" si="106"/>
        <v>0</v>
      </c>
      <c r="ABK25" s="2"/>
      <c r="ABL25" s="2"/>
      <c r="ABM25" s="17"/>
      <c r="ABN25" s="8"/>
      <c r="ABO25" s="18"/>
      <c r="ABP25" s="19">
        <f t="shared" si="107"/>
        <v>0</v>
      </c>
      <c r="ABR25" s="366"/>
      <c r="ABS25" s="2"/>
      <c r="ABT25" s="17"/>
      <c r="ABU25" s="577"/>
      <c r="ABV25" s="18"/>
      <c r="ABW25" s="19">
        <f t="shared" si="214"/>
        <v>0</v>
      </c>
      <c r="ABY25" s="366"/>
      <c r="ABZ25" s="2"/>
      <c r="ACA25" s="17"/>
      <c r="ACB25" s="366"/>
      <c r="ACC25" s="18"/>
      <c r="ACD25" s="19">
        <f t="shared" si="109"/>
        <v>0</v>
      </c>
      <c r="ACF25" s="8"/>
      <c r="ACG25" s="2"/>
      <c r="ACH25" s="17"/>
      <c r="ACI25" s="8"/>
      <c r="ACJ25" s="18"/>
      <c r="ACK25" s="19">
        <f t="shared" si="205"/>
        <v>0</v>
      </c>
      <c r="ACM25" s="577"/>
      <c r="ACN25" s="2"/>
      <c r="ACO25" s="17"/>
      <c r="ACP25" s="577"/>
      <c r="ACQ25" s="18"/>
      <c r="ACR25" s="19">
        <f t="shared" si="110"/>
        <v>0</v>
      </c>
      <c r="ACT25" s="577"/>
      <c r="ACU25" s="2"/>
      <c r="ACV25" s="17"/>
      <c r="ACW25" s="366"/>
      <c r="ACX25" s="18"/>
      <c r="ACY25" s="19">
        <f t="shared" si="111"/>
        <v>0</v>
      </c>
      <c r="ADB25" s="2"/>
      <c r="ADC25" s="17"/>
      <c r="ADD25" s="8"/>
      <c r="ADE25" s="18"/>
      <c r="ADF25" s="45">
        <f t="shared" si="228"/>
        <v>0</v>
      </c>
      <c r="ADI25" s="2"/>
      <c r="ADJ25" s="17"/>
      <c r="ADK25" s="577"/>
      <c r="ADL25" s="18"/>
      <c r="ADM25" s="45">
        <f t="shared" si="113"/>
        <v>40815</v>
      </c>
      <c r="ADP25" s="315"/>
      <c r="ADQ25" s="346"/>
      <c r="ADR25" s="34"/>
      <c r="ADS25" s="396"/>
      <c r="ADT25" s="45">
        <f t="shared" si="114"/>
        <v>0</v>
      </c>
      <c r="ADV25" s="8"/>
      <c r="ADW25" s="315"/>
      <c r="ADX25" s="346"/>
      <c r="ADY25" s="34"/>
      <c r="ADZ25" s="396"/>
      <c r="AEA25" s="45">
        <f t="shared" si="192"/>
        <v>0</v>
      </c>
      <c r="AEC25" s="577"/>
      <c r="AED25" s="315"/>
      <c r="AEE25" s="346"/>
      <c r="AEF25" s="549"/>
      <c r="AEG25" s="396"/>
      <c r="AEH25" s="45">
        <f t="shared" si="224"/>
        <v>0</v>
      </c>
      <c r="AEJ25" s="8"/>
      <c r="AEK25" s="145"/>
      <c r="AEL25" s="17"/>
      <c r="AEM25" s="8"/>
      <c r="AEN25" s="18"/>
      <c r="AEO25" s="19">
        <f t="shared" si="116"/>
        <v>0</v>
      </c>
      <c r="AEQ25" s="2"/>
      <c r="AER25" s="2"/>
      <c r="AES25" s="17"/>
      <c r="AET25" s="8"/>
      <c r="AEU25" s="18"/>
      <c r="AEV25" s="19">
        <f t="shared" si="117"/>
        <v>6523</v>
      </c>
      <c r="AEX25" s="577"/>
      <c r="AEY25" s="2"/>
      <c r="AEZ25" s="17"/>
      <c r="AFA25" s="8"/>
      <c r="AFB25" s="18"/>
      <c r="AFC25" s="19">
        <f t="shared" si="118"/>
        <v>0</v>
      </c>
      <c r="AFE25" s="577"/>
      <c r="AFF25" s="2"/>
      <c r="AFG25" s="17"/>
      <c r="AFH25" s="8"/>
      <c r="AFI25" s="18"/>
      <c r="AFJ25" s="45">
        <f t="shared" si="217"/>
        <v>0</v>
      </c>
      <c r="AFL25" s="8"/>
      <c r="AFM25" s="2"/>
      <c r="AFN25" s="17"/>
      <c r="AFO25" s="8"/>
      <c r="AFP25" s="18"/>
      <c r="AFQ25" s="45">
        <f t="shared" si="120"/>
        <v>0</v>
      </c>
      <c r="AFS25" s="2"/>
      <c r="AFT25" s="2"/>
      <c r="AFU25" s="17"/>
      <c r="AFV25" s="8"/>
      <c r="AFW25" s="18"/>
      <c r="AFX25" s="45">
        <f t="shared" si="121"/>
        <v>0</v>
      </c>
      <c r="AFZ25" s="8"/>
      <c r="AGA25" s="2"/>
      <c r="AGB25" s="17"/>
      <c r="AGC25" s="8"/>
      <c r="AGD25" s="18"/>
      <c r="AGE25" s="45">
        <f t="shared" si="215"/>
        <v>0</v>
      </c>
      <c r="AGG25" s="8"/>
      <c r="AGH25" s="2"/>
      <c r="AGI25" s="17"/>
      <c r="AGJ25" s="8"/>
      <c r="AGK25" s="18"/>
      <c r="AGL25" s="45">
        <f t="shared" si="123"/>
        <v>0</v>
      </c>
      <c r="AGN25" s="8"/>
      <c r="AGO25" s="2"/>
      <c r="AGP25" s="17"/>
      <c r="AGQ25" s="8"/>
      <c r="AGR25" s="18"/>
      <c r="AGS25" s="45">
        <f t="shared" si="124"/>
        <v>0</v>
      </c>
      <c r="AGU25" s="2"/>
      <c r="AGV25" s="2"/>
      <c r="AGW25" s="17"/>
      <c r="AGX25" s="8"/>
      <c r="AGY25" s="18"/>
      <c r="AGZ25" s="19">
        <f t="shared" si="125"/>
        <v>37741</v>
      </c>
      <c r="AHB25" s="2"/>
      <c r="AHC25" s="2"/>
      <c r="AHD25" s="17"/>
      <c r="AHE25" s="8"/>
      <c r="AHF25" s="18"/>
      <c r="AHG25" s="19">
        <f t="shared" si="126"/>
        <v>0</v>
      </c>
      <c r="AHI25" s="2"/>
      <c r="AHJ25" s="2"/>
      <c r="AHK25" s="17"/>
      <c r="AHL25" s="8"/>
      <c r="AHM25" s="18"/>
      <c r="AHN25" s="19">
        <f t="shared" si="127"/>
        <v>0</v>
      </c>
      <c r="AHP25" s="575"/>
      <c r="AHQ25" s="27"/>
      <c r="AHR25" s="25"/>
      <c r="AHS25" s="143"/>
      <c r="AHT25" s="30"/>
      <c r="AHU25" s="19">
        <f t="shared" si="128"/>
        <v>0</v>
      </c>
      <c r="AHW25" s="366"/>
      <c r="AHX25" s="2"/>
      <c r="AHY25" s="17"/>
      <c r="AHZ25" s="26"/>
      <c r="AIA25" s="18"/>
      <c r="AIB25" s="19">
        <f t="shared" si="129"/>
        <v>0</v>
      </c>
      <c r="AID25" s="577"/>
      <c r="AIE25" s="2"/>
      <c r="AIF25" s="17"/>
      <c r="AIG25" s="8"/>
      <c r="AIH25" s="18"/>
      <c r="AII25" s="19">
        <f t="shared" si="218"/>
        <v>0</v>
      </c>
      <c r="AIK25" s="2"/>
      <c r="AIL25" s="2"/>
      <c r="AIM25" s="17"/>
      <c r="AIN25" s="8"/>
      <c r="AIO25" s="18"/>
      <c r="AIP25" s="19">
        <f t="shared" si="131"/>
        <v>0</v>
      </c>
      <c r="AIR25" s="143"/>
      <c r="AIS25" s="27"/>
      <c r="AIT25" s="25"/>
      <c r="AIU25" s="143"/>
      <c r="AIV25" s="30"/>
      <c r="AIW25" s="45">
        <f t="shared" si="132"/>
        <v>0</v>
      </c>
      <c r="AIY25" s="8"/>
      <c r="AIZ25" s="2"/>
      <c r="AJA25" s="17"/>
      <c r="AJB25" s="143"/>
      <c r="AJC25" s="18"/>
      <c r="AJD25" s="19">
        <f t="shared" si="133"/>
        <v>0</v>
      </c>
      <c r="AJF25" s="2"/>
      <c r="AJG25" s="2"/>
      <c r="AJH25" s="17"/>
      <c r="AJI25" s="8"/>
      <c r="AJJ25" s="18"/>
      <c r="AJK25" s="19">
        <f t="shared" si="134"/>
        <v>0</v>
      </c>
      <c r="AJM25" s="8"/>
      <c r="AJN25" s="2"/>
      <c r="AJO25" s="17"/>
      <c r="AJP25" s="8"/>
      <c r="AJQ25" s="18"/>
      <c r="AJR25" s="19">
        <f t="shared" si="135"/>
        <v>0</v>
      </c>
      <c r="AJT25" s="8"/>
      <c r="AJU25" s="2"/>
      <c r="AJV25" s="351"/>
      <c r="AJW25" s="8"/>
      <c r="AJX25" s="18"/>
      <c r="AJY25" s="45">
        <f t="shared" si="136"/>
        <v>0</v>
      </c>
      <c r="AKA25" s="143"/>
      <c r="AKB25" s="27"/>
      <c r="AKC25" s="25"/>
      <c r="AKD25" s="143"/>
      <c r="AKE25" s="30"/>
      <c r="AKF25" s="19">
        <f t="shared" si="232"/>
        <v>0</v>
      </c>
      <c r="AKH25" s="8"/>
      <c r="AKI25" s="2"/>
      <c r="AKJ25" s="17"/>
      <c r="AKK25" s="8"/>
      <c r="AKL25" s="18"/>
      <c r="AKM25" s="19">
        <f t="shared" si="137"/>
        <v>0</v>
      </c>
      <c r="AKO25" s="2"/>
      <c r="AKP25" s="2"/>
      <c r="AKQ25" s="17"/>
      <c r="AKR25" s="8"/>
      <c r="AKS25" s="18"/>
      <c r="AKT25" s="19">
        <f t="shared" si="138"/>
        <v>0</v>
      </c>
      <c r="AKV25" s="2"/>
      <c r="AKW25" s="2"/>
      <c r="AKX25" s="17"/>
      <c r="AKY25" s="8"/>
      <c r="AKZ25" s="18"/>
      <c r="ALA25" s="19">
        <f t="shared" si="139"/>
        <v>0</v>
      </c>
      <c r="ALC25" s="2"/>
      <c r="ALD25" s="2"/>
      <c r="ALE25" s="17"/>
      <c r="ALF25" s="8"/>
      <c r="ALG25" s="18"/>
      <c r="ALH25" s="19">
        <f t="shared" si="140"/>
        <v>0</v>
      </c>
      <c r="ALJ25" s="577"/>
      <c r="ALK25" s="2"/>
      <c r="ALL25" s="17"/>
      <c r="ALN25" s="18"/>
      <c r="ALO25" s="19">
        <f t="shared" si="141"/>
        <v>0</v>
      </c>
      <c r="ALQ25" s="8"/>
      <c r="ALR25" s="2"/>
      <c r="ALS25" s="17"/>
      <c r="ALT25" s="8"/>
      <c r="ALU25" s="18"/>
      <c r="ALV25" s="19">
        <f t="shared" si="142"/>
        <v>0</v>
      </c>
      <c r="ALX25" s="8"/>
      <c r="ALY25" s="2"/>
      <c r="ALZ25" s="17"/>
      <c r="AMA25" s="8"/>
      <c r="AMB25" s="18"/>
      <c r="AMC25" s="45">
        <f t="shared" si="225"/>
        <v>0</v>
      </c>
      <c r="AME25" s="577"/>
      <c r="AMF25" s="2"/>
      <c r="AMG25" s="17"/>
      <c r="AMH25" s="366"/>
      <c r="AMI25" s="18"/>
      <c r="AMJ25" s="19">
        <f t="shared" si="143"/>
        <v>0</v>
      </c>
      <c r="AML25" s="366"/>
      <c r="AMM25" s="2"/>
      <c r="AMN25" s="17"/>
      <c r="AMO25" s="577"/>
      <c r="AMP25" s="18"/>
      <c r="AMQ25" s="19">
        <f t="shared" si="144"/>
        <v>0</v>
      </c>
      <c r="AMS25" s="8"/>
      <c r="AMT25" s="2"/>
      <c r="AMU25" s="17"/>
      <c r="AMV25" s="8"/>
      <c r="AMW25" s="18"/>
      <c r="AMX25" s="19">
        <f t="shared" si="145"/>
        <v>0</v>
      </c>
      <c r="AMZ25" s="2"/>
      <c r="ANA25" s="2"/>
      <c r="ANB25" s="17"/>
      <c r="ANC25" s="8"/>
      <c r="AND25" s="18"/>
      <c r="ANE25" s="19">
        <f t="shared" si="146"/>
        <v>0</v>
      </c>
      <c r="ANG25" s="2"/>
      <c r="ANH25" s="2"/>
      <c r="ANI25" s="17"/>
      <c r="ANJ25" s="8"/>
      <c r="ANK25" s="18"/>
      <c r="ANL25" s="19">
        <f t="shared" si="147"/>
        <v>0</v>
      </c>
      <c r="ANN25" s="366"/>
      <c r="ANO25" s="2"/>
      <c r="ANP25" s="17"/>
      <c r="ANQ25" s="577"/>
      <c r="ANR25" s="18"/>
      <c r="ANS25" s="19">
        <f t="shared" si="148"/>
        <v>0</v>
      </c>
      <c r="ANU25" s="2"/>
      <c r="ANV25" s="2"/>
      <c r="ANW25" s="17"/>
      <c r="ANX25" s="388"/>
      <c r="ANY25" s="18"/>
      <c r="ANZ25" s="19">
        <f t="shared" si="229"/>
        <v>4592</v>
      </c>
      <c r="AOB25" s="577"/>
      <c r="AOC25" s="2"/>
      <c r="AOD25" s="17"/>
      <c r="AOE25" s="8"/>
      <c r="AOF25" s="18"/>
      <c r="AOG25" s="19">
        <f t="shared" si="149"/>
        <v>0</v>
      </c>
      <c r="AOI25" s="366"/>
      <c r="AOJ25" s="2"/>
      <c r="AOK25" s="17"/>
      <c r="AOL25" s="8"/>
      <c r="AOM25" s="18"/>
      <c r="AON25" s="19">
        <f t="shared" si="150"/>
        <v>16524.5</v>
      </c>
      <c r="AOP25" s="366"/>
      <c r="AOQ25" s="2"/>
      <c r="AOR25" s="17"/>
      <c r="AOS25" s="8"/>
      <c r="AOT25" s="18"/>
      <c r="AOU25" s="19">
        <f t="shared" si="151"/>
        <v>0</v>
      </c>
      <c r="AOW25" s="2"/>
      <c r="AOX25" s="2"/>
      <c r="AOY25" s="17"/>
      <c r="AOZ25" s="8"/>
      <c r="APA25" s="18"/>
      <c r="APB25" s="19">
        <f t="shared" si="216"/>
        <v>0</v>
      </c>
      <c r="APD25" s="8"/>
      <c r="APE25" s="37"/>
      <c r="APF25" s="337"/>
      <c r="APG25" s="54"/>
      <c r="APH25" s="86"/>
      <c r="API25" s="45">
        <f t="shared" si="4"/>
        <v>2000</v>
      </c>
      <c r="APM25" s="3"/>
      <c r="APP25" s="45">
        <f t="shared" si="207"/>
        <v>7383.5</v>
      </c>
      <c r="APT25" s="3"/>
      <c r="APW25" s="45">
        <f t="shared" si="6"/>
        <v>0</v>
      </c>
      <c r="APY25" s="2"/>
      <c r="AQA25" s="3"/>
      <c r="AQD25" s="45">
        <f t="shared" si="153"/>
        <v>4518.5</v>
      </c>
      <c r="AQF25" s="366"/>
      <c r="AQG25" s="2"/>
      <c r="AQH25" s="17"/>
      <c r="AQJ25" s="18"/>
      <c r="AQK25" s="19">
        <f t="shared" si="154"/>
        <v>0</v>
      </c>
      <c r="AQM25" s="2"/>
      <c r="AQN25" s="2"/>
      <c r="AQO25" s="17"/>
      <c r="AQP25" s="8"/>
      <c r="AQQ25" s="18"/>
      <c r="AQR25" s="19">
        <f t="shared" si="155"/>
        <v>0</v>
      </c>
      <c r="AQT25" s="577"/>
      <c r="AQU25" s="2"/>
      <c r="AQV25" s="17"/>
      <c r="AQW25" s="577"/>
      <c r="AQX25" s="18"/>
      <c r="AQY25" s="19">
        <f t="shared" si="156"/>
        <v>715</v>
      </c>
      <c r="ARA25" s="577"/>
      <c r="ARB25" s="2"/>
      <c r="ARC25" s="17"/>
      <c r="ARD25" s="367"/>
      <c r="ARE25" s="86"/>
      <c r="ARF25" s="19">
        <f t="shared" si="208"/>
        <v>0</v>
      </c>
      <c r="ARH25" s="577"/>
      <c r="ARI25" s="2"/>
      <c r="ARJ25" s="17"/>
      <c r="ARK25" s="8"/>
      <c r="ARL25" s="18"/>
      <c r="ARM25" s="19">
        <f t="shared" si="157"/>
        <v>0</v>
      </c>
      <c r="ARO25" s="577"/>
      <c r="ARP25" s="37"/>
      <c r="ARQ25" s="30"/>
      <c r="ARR25" s="8"/>
      <c r="ARS25" s="30"/>
      <c r="ART25" s="45">
        <f t="shared" si="230"/>
        <v>0</v>
      </c>
      <c r="ARV25" s="8"/>
      <c r="ARW25" s="37"/>
      <c r="ARX25" s="30"/>
      <c r="ARY25" s="8"/>
      <c r="ARZ25" s="30"/>
      <c r="ASA25" s="45">
        <f t="shared" si="159"/>
        <v>0</v>
      </c>
      <c r="ASC25" s="8"/>
      <c r="ASD25" s="37"/>
      <c r="ASE25" s="30"/>
      <c r="ASF25" s="8"/>
      <c r="ASG25" s="30"/>
      <c r="ASH25" s="45">
        <f t="shared" si="160"/>
        <v>0</v>
      </c>
      <c r="ASJ25" s="2"/>
      <c r="ASK25" s="2"/>
      <c r="ASL25" s="17"/>
      <c r="ASM25" s="8"/>
      <c r="ASN25" s="18"/>
      <c r="ASO25" s="19">
        <f t="shared" si="161"/>
        <v>0</v>
      </c>
      <c r="ASQ25" s="366"/>
      <c r="ASR25" s="2"/>
      <c r="ASS25" s="17"/>
      <c r="AST25" s="8"/>
      <c r="ASU25" s="18"/>
      <c r="ASV25" s="19">
        <f t="shared" si="234"/>
        <v>0</v>
      </c>
      <c r="ASX25" s="366"/>
      <c r="ASY25" s="2"/>
      <c r="ASZ25" s="17"/>
      <c r="ATA25" s="8"/>
      <c r="ATB25" s="18"/>
      <c r="ATC25" s="19">
        <f t="shared" si="163"/>
        <v>0</v>
      </c>
      <c r="ATE25" s="366"/>
      <c r="ATF25" s="2"/>
      <c r="ATG25" s="17"/>
      <c r="ATH25" s="8"/>
      <c r="ATI25" s="18"/>
      <c r="ATJ25" s="19">
        <f t="shared" si="164"/>
        <v>0</v>
      </c>
      <c r="ATL25" s="366"/>
      <c r="ATM25" s="2"/>
      <c r="ATN25" s="17"/>
      <c r="ATO25" s="8"/>
      <c r="ATP25" s="18"/>
      <c r="ATQ25" s="19">
        <f t="shared" si="165"/>
        <v>0</v>
      </c>
      <c r="ATS25" s="2"/>
      <c r="ATT25" s="43"/>
      <c r="ATV25" s="8"/>
      <c r="ATW25" s="30"/>
      <c r="ATX25" s="45">
        <f t="shared" si="222"/>
        <v>0</v>
      </c>
      <c r="ATZ25" s="8"/>
      <c r="AUA25" s="315"/>
      <c r="AUB25" s="30"/>
      <c r="AUC25" s="143"/>
      <c r="AUD25" s="18"/>
      <c r="AUE25" s="45">
        <f t="shared" si="167"/>
        <v>0</v>
      </c>
      <c r="AUG25" s="8"/>
      <c r="AUH25" s="37"/>
      <c r="AUI25" s="30"/>
      <c r="AUJ25" s="143"/>
      <c r="AUK25" s="18"/>
      <c r="AUL25" s="45">
        <f t="shared" si="168"/>
        <v>0</v>
      </c>
      <c r="AUN25" s="577"/>
      <c r="AUO25" s="37"/>
      <c r="AUP25" s="30"/>
      <c r="AUQ25" s="143"/>
      <c r="AUR25" s="18"/>
      <c r="AUS25" s="45">
        <f t="shared" si="169"/>
        <v>2512.5</v>
      </c>
      <c r="AUU25" s="368"/>
      <c r="AUV25" s="315"/>
      <c r="AUW25" s="346"/>
      <c r="AUX25" s="143"/>
      <c r="AUY25" s="346"/>
      <c r="AUZ25" s="45">
        <f t="shared" si="170"/>
        <v>0</v>
      </c>
      <c r="AVB25" s="577"/>
      <c r="AVC25" s="2"/>
      <c r="AVD25" s="89"/>
      <c r="AVE25" s="8"/>
      <c r="AVF25" s="91"/>
      <c r="AVG25" s="19">
        <f t="shared" si="193"/>
        <v>0</v>
      </c>
      <c r="AVI25" s="2"/>
      <c r="AVJ25" s="2"/>
      <c r="AVK25" s="89"/>
      <c r="AVL25" s="8"/>
      <c r="AVM25" s="91"/>
      <c r="AVN25" s="19">
        <f t="shared" si="194"/>
        <v>0</v>
      </c>
      <c r="AVP25" s="2"/>
      <c r="AVQ25" s="2"/>
      <c r="AVR25" s="17"/>
      <c r="AVS25" s="8"/>
      <c r="AVT25" s="18"/>
      <c r="AVU25" s="19">
        <f t="shared" si="203"/>
        <v>0</v>
      </c>
      <c r="AVW25" s="143"/>
      <c r="AVX25" s="27"/>
      <c r="AVY25" s="25"/>
      <c r="AVZ25" s="143"/>
      <c r="AWA25" s="30"/>
      <c r="AWB25" s="19">
        <f t="shared" si="197"/>
        <v>0</v>
      </c>
      <c r="AWD25" s="8"/>
      <c r="AWE25" s="2"/>
      <c r="AWF25" s="17"/>
      <c r="AWG25" s="34"/>
      <c r="AWH25" s="18"/>
      <c r="AWI25" s="19">
        <f t="shared" si="219"/>
        <v>0</v>
      </c>
      <c r="AWK25" s="8"/>
      <c r="AWL25" s="2"/>
      <c r="AWM25" s="17"/>
      <c r="AWN25" s="8"/>
      <c r="AWO25" s="18"/>
      <c r="AWP25" s="19">
        <f t="shared" si="204"/>
        <v>0</v>
      </c>
      <c r="AWR25" s="8"/>
      <c r="AWS25" s="2"/>
      <c r="AWT25" s="17"/>
      <c r="AWU25" s="8"/>
      <c r="AWV25" s="18"/>
      <c r="AWW25" s="19">
        <f t="shared" si="174"/>
        <v>0</v>
      </c>
      <c r="AWY25" s="8"/>
      <c r="AWZ25" s="2"/>
      <c r="AXA25" s="17"/>
      <c r="AXB25" s="8"/>
      <c r="AXC25" s="18"/>
      <c r="AXD25" s="19">
        <f t="shared" si="175"/>
        <v>0</v>
      </c>
      <c r="AXF25" s="577"/>
      <c r="AXG25" s="2"/>
      <c r="AXH25" s="17"/>
      <c r="AXI25" s="8"/>
      <c r="AXJ25" s="18"/>
      <c r="AXK25" s="19">
        <f t="shared" si="176"/>
        <v>0</v>
      </c>
      <c r="AXM25" s="577"/>
      <c r="AXN25" s="2"/>
      <c r="AXO25" s="17"/>
      <c r="AXP25" s="8"/>
      <c r="AXQ25" s="18"/>
      <c r="AXR25" s="19">
        <f t="shared" si="177"/>
        <v>0</v>
      </c>
      <c r="AXT25" s="577"/>
      <c r="AXU25" s="2"/>
      <c r="AXV25" s="17"/>
      <c r="AXW25" s="577"/>
      <c r="AXX25" s="18"/>
      <c r="AXY25" s="19">
        <f t="shared" si="195"/>
        <v>0</v>
      </c>
      <c r="AYA25" s="8"/>
      <c r="AYB25" s="2"/>
      <c r="AYC25" s="17"/>
      <c r="AYD25" s="8"/>
      <c r="AYE25" s="18"/>
      <c r="AYF25" s="19">
        <f t="shared" si="179"/>
        <v>0</v>
      </c>
      <c r="AYH25" s="575"/>
      <c r="AYI25" s="27"/>
      <c r="AYJ25" s="25"/>
      <c r="AYK25" s="576"/>
      <c r="AYL25" s="30"/>
      <c r="AYM25" s="19">
        <f t="shared" si="239"/>
        <v>0</v>
      </c>
      <c r="AYO25" s="2"/>
      <c r="AYP25" s="2"/>
      <c r="AYQ25" s="17"/>
      <c r="AYR25" s="8"/>
      <c r="AYS25" s="18"/>
      <c r="AYT25" s="19">
        <f t="shared" si="181"/>
        <v>0</v>
      </c>
      <c r="AYV25" s="2"/>
      <c r="AYW25" s="2"/>
      <c r="AYX25" s="17"/>
      <c r="AYY25" s="8"/>
      <c r="AYZ25" s="18"/>
      <c r="AZA25" s="19">
        <f t="shared" si="182"/>
        <v>0</v>
      </c>
      <c r="AZC25" s="2"/>
      <c r="AZD25" s="2"/>
      <c r="AZE25" s="17"/>
      <c r="AZF25" s="8"/>
      <c r="AZG25" s="18"/>
      <c r="AZH25" s="19">
        <f t="shared" si="183"/>
        <v>0</v>
      </c>
      <c r="AZJ25" s="2"/>
      <c r="AZK25" s="2"/>
      <c r="AZL25" s="17"/>
      <c r="AZM25" s="8"/>
      <c r="AZN25" s="18"/>
      <c r="AZO25" s="19">
        <f t="shared" si="184"/>
        <v>0</v>
      </c>
    </row>
    <row r="26" spans="1:1024 1026:1367">
      <c r="A26" s="8"/>
      <c r="C26" s="337"/>
      <c r="D26" s="8"/>
      <c r="E26" s="30"/>
      <c r="F26" s="45">
        <f t="shared" si="8"/>
        <v>0</v>
      </c>
      <c r="H26" s="577">
        <v>41323</v>
      </c>
      <c r="I26" s="830" t="s">
        <v>1204</v>
      </c>
      <c r="J26" s="17">
        <v>14831</v>
      </c>
      <c r="K26" s="577">
        <v>41323</v>
      </c>
      <c r="L26" s="18">
        <v>14831</v>
      </c>
      <c r="M26" s="19">
        <f t="shared" si="231"/>
        <v>0</v>
      </c>
      <c r="O26" s="8"/>
      <c r="P26" s="2"/>
      <c r="Q26" s="17"/>
      <c r="R26" s="8"/>
      <c r="S26" s="18"/>
      <c r="T26" s="19">
        <f t="shared" si="10"/>
        <v>10753.5</v>
      </c>
      <c r="V26" s="8"/>
      <c r="W26" s="2"/>
      <c r="X26" s="17"/>
      <c r="Y26" s="8"/>
      <c r="Z26" s="18"/>
      <c r="AA26" s="19">
        <f t="shared" si="11"/>
        <v>0</v>
      </c>
      <c r="AC26" s="8"/>
      <c r="AD26" s="2"/>
      <c r="AE26" s="17"/>
      <c r="AF26" s="8"/>
      <c r="AG26" s="18"/>
      <c r="AH26" s="19">
        <f t="shared" si="12"/>
        <v>0</v>
      </c>
      <c r="AJ26" s="8"/>
      <c r="AK26" s="2"/>
      <c r="AL26" s="17"/>
      <c r="AM26" s="8"/>
      <c r="AN26" s="18"/>
      <c r="AO26" s="19">
        <f t="shared" si="13"/>
        <v>0</v>
      </c>
      <c r="AQ26" s="8"/>
      <c r="AR26" s="2"/>
      <c r="AS26" s="17"/>
      <c r="AT26" s="8"/>
      <c r="AU26" s="18"/>
      <c r="AV26" s="19">
        <f t="shared" si="14"/>
        <v>0</v>
      </c>
      <c r="AX26" s="8"/>
      <c r="AY26" s="2"/>
      <c r="AZ26" s="17"/>
      <c r="BA26" s="8"/>
      <c r="BB26" s="18"/>
      <c r="BC26" s="19">
        <f t="shared" si="15"/>
        <v>0</v>
      </c>
      <c r="BE26" s="26"/>
      <c r="BF26" s="27"/>
      <c r="BG26" s="25"/>
      <c r="BH26" s="26"/>
      <c r="BI26" s="30"/>
      <c r="BJ26" s="19">
        <f t="shared" si="16"/>
        <v>0</v>
      </c>
      <c r="BL26" s="8"/>
      <c r="BM26" s="2"/>
      <c r="BN26" s="17"/>
      <c r="BO26" s="8"/>
      <c r="BP26" s="18"/>
      <c r="BQ26" s="19">
        <f t="shared" si="209"/>
        <v>0</v>
      </c>
      <c r="BS26" s="8"/>
      <c r="BT26" s="8"/>
      <c r="BU26" s="2"/>
      <c r="BV26" s="17"/>
      <c r="BW26" s="8"/>
      <c r="BX26" s="18"/>
      <c r="BY26" s="19">
        <f t="shared" si="18"/>
        <v>0</v>
      </c>
      <c r="CA26" s="575">
        <v>40847</v>
      </c>
      <c r="CB26" s="78" t="s">
        <v>751</v>
      </c>
      <c r="CC26" s="570"/>
      <c r="CD26" s="538" t="s">
        <v>738</v>
      </c>
      <c r="CE26" s="30"/>
      <c r="CF26" s="45">
        <f t="shared" si="19"/>
        <v>328393</v>
      </c>
      <c r="CH26" s="8"/>
      <c r="CI26" s="2"/>
      <c r="CJ26" s="3"/>
      <c r="CK26" s="489"/>
      <c r="CL26" s="44"/>
      <c r="CM26" s="45">
        <f t="shared" si="20"/>
        <v>0</v>
      </c>
      <c r="CO26" s="368"/>
      <c r="CP26" s="37"/>
      <c r="CQ26" s="347"/>
      <c r="CR26" s="490"/>
      <c r="CS26" s="507"/>
      <c r="CT26" s="45">
        <f t="shared" si="185"/>
        <v>0</v>
      </c>
      <c r="CV26" s="8"/>
      <c r="CW26" s="2"/>
      <c r="CX26" s="17"/>
      <c r="CY26" s="8"/>
      <c r="CZ26" s="18"/>
      <c r="DA26" s="19">
        <f t="shared" si="21"/>
        <v>0</v>
      </c>
      <c r="DC26" s="2"/>
      <c r="DD26" s="2"/>
      <c r="DE26" s="2"/>
      <c r="DF26" s="17"/>
      <c r="DG26" s="8"/>
      <c r="DH26" s="18"/>
      <c r="DI26" s="19">
        <f t="shared" si="210"/>
        <v>0</v>
      </c>
      <c r="DK26" s="577"/>
      <c r="DL26" s="2"/>
      <c r="DM26" s="17"/>
      <c r="DO26" s="18"/>
      <c r="DP26" s="19">
        <f t="shared" si="23"/>
        <v>0</v>
      </c>
      <c r="DR26" s="2"/>
      <c r="DS26" s="2"/>
      <c r="DT26" s="17"/>
      <c r="DU26" s="8"/>
      <c r="DV26" s="18"/>
      <c r="DW26" s="19">
        <f t="shared" si="24"/>
        <v>0</v>
      </c>
      <c r="DY26" s="2"/>
      <c r="DZ26" s="2"/>
      <c r="EA26" s="17"/>
      <c r="EB26" s="8"/>
      <c r="EC26" s="18"/>
      <c r="ED26" s="19">
        <f t="shared" si="25"/>
        <v>0</v>
      </c>
      <c r="EF26" s="2"/>
      <c r="EG26" s="2"/>
      <c r="EH26" s="17"/>
      <c r="EI26" s="8"/>
      <c r="EJ26" s="18"/>
      <c r="EK26" s="19">
        <f t="shared" si="226"/>
        <v>0</v>
      </c>
      <c r="EM26" s="366"/>
      <c r="EN26" s="2"/>
      <c r="EO26" s="17"/>
      <c r="EP26" s="143"/>
      <c r="EQ26" s="18"/>
      <c r="ER26" s="19">
        <f t="shared" si="27"/>
        <v>0</v>
      </c>
      <c r="ET26" s="367"/>
      <c r="EU26" s="2"/>
      <c r="EV26" s="356"/>
      <c r="EW26" s="54"/>
      <c r="EX26" s="86"/>
      <c r="EY26" s="19">
        <f t="shared" si="28"/>
        <v>0</v>
      </c>
      <c r="FA26" s="2"/>
      <c r="FB26" s="2"/>
      <c r="FC26" s="17"/>
      <c r="FD26" s="8"/>
      <c r="FE26" s="18"/>
      <c r="FF26" s="19">
        <f t="shared" si="29"/>
        <v>0</v>
      </c>
      <c r="FH26" s="2"/>
      <c r="FI26" s="2"/>
      <c r="FJ26" s="17"/>
      <c r="FK26" s="8"/>
      <c r="FL26" s="18"/>
      <c r="FM26" s="19">
        <f t="shared" si="30"/>
        <v>0</v>
      </c>
      <c r="FR26" s="70">
        <v>39738</v>
      </c>
      <c r="FS26" s="75">
        <v>3455</v>
      </c>
      <c r="FT26" s="19">
        <f t="shared" si="31"/>
        <v>29768</v>
      </c>
      <c r="FV26" s="8"/>
      <c r="FW26" s="2"/>
      <c r="FX26" s="17"/>
      <c r="FY26" s="8"/>
      <c r="FZ26" s="18"/>
      <c r="GA26" s="19">
        <f t="shared" si="32"/>
        <v>0</v>
      </c>
      <c r="GC26" s="2"/>
      <c r="GD26" s="2"/>
      <c r="GE26" s="17"/>
      <c r="GF26" s="8"/>
      <c r="GG26" s="18"/>
      <c r="GH26" s="19">
        <f t="shared" si="33"/>
        <v>0</v>
      </c>
      <c r="GJ26" s="2"/>
      <c r="GK26" s="2"/>
      <c r="GL26" s="17"/>
      <c r="GM26" s="8"/>
      <c r="GN26" s="18"/>
      <c r="GO26" s="19">
        <f t="shared" si="34"/>
        <v>0</v>
      </c>
      <c r="GQ26" s="8"/>
      <c r="GR26" s="2"/>
      <c r="GS26" s="17"/>
      <c r="GT26" s="8"/>
      <c r="GU26" s="18"/>
      <c r="GV26" s="19">
        <f t="shared" si="35"/>
        <v>0</v>
      </c>
      <c r="GX26" s="2"/>
      <c r="GY26" s="2"/>
      <c r="GZ26" s="17"/>
      <c r="HA26" s="8"/>
      <c r="HB26" s="18"/>
      <c r="HC26" s="19">
        <f t="shared" si="36"/>
        <v>0</v>
      </c>
      <c r="HE26" s="8"/>
      <c r="HF26" s="2"/>
      <c r="HG26" s="17"/>
      <c r="HH26" s="74"/>
      <c r="HI26" s="18"/>
      <c r="HJ26" s="19">
        <f t="shared" si="220"/>
        <v>13433</v>
      </c>
      <c r="HL26" s="8"/>
      <c r="HM26" s="2"/>
      <c r="HN26" s="17"/>
      <c r="HO26" s="74"/>
      <c r="HP26" s="18"/>
      <c r="HQ26" s="19">
        <f t="shared" si="38"/>
        <v>0</v>
      </c>
      <c r="HU26" s="25"/>
      <c r="HV26" s="8"/>
      <c r="HW26" s="30"/>
      <c r="HX26" s="115">
        <f t="shared" si="39"/>
        <v>476</v>
      </c>
      <c r="HZ26" s="8"/>
      <c r="IA26" s="2"/>
      <c r="IB26" s="25"/>
      <c r="IC26" s="70"/>
      <c r="ID26" s="75"/>
      <c r="IE26" s="19">
        <f t="shared" si="40"/>
        <v>0</v>
      </c>
      <c r="IG26" s="2"/>
      <c r="IH26" s="2"/>
      <c r="II26" s="17"/>
      <c r="IJ26" s="8"/>
      <c r="IK26" s="18"/>
      <c r="IL26" s="19">
        <f t="shared" si="41"/>
        <v>0</v>
      </c>
      <c r="IN26" s="8"/>
      <c r="IO26" s="145"/>
      <c r="IP26" s="17"/>
      <c r="IQ26" s="8"/>
      <c r="IR26" s="18"/>
      <c r="IS26" s="19">
        <f t="shared" si="42"/>
        <v>0</v>
      </c>
      <c r="IU26" s="2"/>
      <c r="IV26" s="2"/>
      <c r="IW26" s="17"/>
      <c r="IX26" s="8"/>
      <c r="IY26" s="18"/>
      <c r="IZ26" s="19">
        <f t="shared" si="43"/>
        <v>0</v>
      </c>
      <c r="JB26" s="8"/>
      <c r="JC26" s="2"/>
      <c r="JD26" s="17"/>
      <c r="JE26" s="8"/>
      <c r="JF26" s="18"/>
      <c r="JG26" s="19">
        <f t="shared" si="198"/>
        <v>0</v>
      </c>
      <c r="JI26" s="143"/>
      <c r="JJ26" s="266"/>
      <c r="JK26" s="25"/>
      <c r="JL26" s="143"/>
      <c r="JM26" s="30"/>
      <c r="JN26" s="45">
        <f t="shared" si="223"/>
        <v>0</v>
      </c>
      <c r="JP26" s="143"/>
      <c r="JQ26" s="27"/>
      <c r="JR26" s="121"/>
      <c r="JS26" s="143"/>
      <c r="JT26" s="30"/>
      <c r="JU26" s="45">
        <f t="shared" si="233"/>
        <v>0</v>
      </c>
      <c r="JW26" s="807"/>
      <c r="JX26" s="793"/>
      <c r="JY26" s="818"/>
      <c r="JZ26" s="807"/>
      <c r="KA26" s="814"/>
      <c r="KB26" s="811">
        <f t="shared" si="46"/>
        <v>0</v>
      </c>
      <c r="KD26" s="807"/>
      <c r="KE26" s="793"/>
      <c r="KF26" s="818"/>
      <c r="KG26" s="807"/>
      <c r="KH26" s="814"/>
      <c r="KI26" s="811">
        <f t="shared" si="47"/>
        <v>0</v>
      </c>
      <c r="KK26" s="143"/>
      <c r="KL26" s="27"/>
      <c r="KM26" s="25"/>
      <c r="KN26" s="143"/>
      <c r="KO26" s="30"/>
      <c r="KP26" s="45">
        <f t="shared" si="48"/>
        <v>0</v>
      </c>
      <c r="KR26" s="143"/>
      <c r="KS26" s="27"/>
      <c r="KT26" s="25"/>
      <c r="KU26" s="143"/>
      <c r="KV26" s="30"/>
      <c r="KW26" s="45">
        <f t="shared" si="211"/>
        <v>0</v>
      </c>
      <c r="KY26" s="143"/>
      <c r="KZ26" s="141"/>
      <c r="LA26" s="25"/>
      <c r="LB26" s="143"/>
      <c r="LC26" s="30"/>
      <c r="LD26" s="45">
        <f t="shared" si="50"/>
        <v>0</v>
      </c>
      <c r="LF26" s="577"/>
      <c r="LG26" s="37"/>
      <c r="LH26" s="30"/>
      <c r="LI26" s="8"/>
      <c r="LJ26" s="30"/>
      <c r="LK26" s="45">
        <f t="shared" si="0"/>
        <v>0</v>
      </c>
      <c r="LM26" s="575"/>
      <c r="LN26" s="27"/>
      <c r="LO26" s="25"/>
      <c r="LP26" s="26"/>
      <c r="LQ26" s="30"/>
      <c r="LR26" s="19">
        <f t="shared" si="51"/>
        <v>0</v>
      </c>
      <c r="LT26" s="575"/>
      <c r="LU26" s="27"/>
      <c r="LV26" s="25"/>
      <c r="LW26" s="143"/>
      <c r="LX26" s="30"/>
      <c r="LY26" s="45">
        <f t="shared" si="52"/>
        <v>0</v>
      </c>
      <c r="MA26" s="577"/>
      <c r="MB26" s="2"/>
      <c r="MC26" s="17"/>
      <c r="MD26" s="8"/>
      <c r="ME26" s="18"/>
      <c r="MF26" s="45">
        <f t="shared" si="212"/>
        <v>0</v>
      </c>
      <c r="MH26" s="2"/>
      <c r="MI26" s="2"/>
      <c r="MJ26" s="17"/>
      <c r="MK26" s="8"/>
      <c r="ML26" s="18"/>
      <c r="MM26" s="45">
        <f t="shared" si="54"/>
        <v>0</v>
      </c>
      <c r="MO26" s="8"/>
      <c r="MP26" s="2"/>
      <c r="MQ26" s="17"/>
      <c r="MR26" s="288"/>
      <c r="MS26" s="17"/>
      <c r="MT26" s="45">
        <f t="shared" si="199"/>
        <v>20586.5</v>
      </c>
      <c r="MV26" s="8"/>
      <c r="MW26" s="2"/>
      <c r="MX26" s="17"/>
      <c r="MY26" s="288"/>
      <c r="MZ26" s="17"/>
      <c r="NA26" s="45">
        <f t="shared" si="55"/>
        <v>0</v>
      </c>
      <c r="NC26" s="8"/>
      <c r="ND26" s="39"/>
      <c r="NE26" s="337"/>
      <c r="NF26" s="8"/>
      <c r="NG26" s="18"/>
      <c r="NH26" s="45">
        <f t="shared" si="227"/>
        <v>0</v>
      </c>
      <c r="NJ26" s="575"/>
      <c r="NK26" s="315"/>
      <c r="NL26" s="44"/>
      <c r="NM26" s="577"/>
      <c r="NN26" s="30"/>
      <c r="NO26" s="45">
        <f t="shared" si="57"/>
        <v>0</v>
      </c>
      <c r="NQ26" s="2"/>
      <c r="NR26" s="2"/>
      <c r="NS26" s="17"/>
      <c r="NT26" s="8"/>
      <c r="NU26" s="18"/>
      <c r="NV26" s="19">
        <f t="shared" si="58"/>
        <v>0</v>
      </c>
      <c r="NX26" s="2"/>
      <c r="NY26" s="2"/>
      <c r="NZ26" s="17"/>
      <c r="OA26" s="8"/>
      <c r="OB26" s="18"/>
      <c r="OC26" s="19">
        <f t="shared" si="59"/>
        <v>0</v>
      </c>
      <c r="OE26" s="2"/>
      <c r="OF26" s="2"/>
      <c r="OG26" s="17"/>
      <c r="OH26" s="8"/>
      <c r="OI26" s="18"/>
      <c r="OJ26" s="19">
        <f t="shared" si="60"/>
        <v>0</v>
      </c>
      <c r="OL26" s="2"/>
      <c r="OM26" s="2"/>
      <c r="ON26" s="17"/>
      <c r="OO26" s="8"/>
      <c r="OP26" s="18"/>
      <c r="OQ26" s="19">
        <f t="shared" si="61"/>
        <v>0</v>
      </c>
      <c r="OS26" s="2"/>
      <c r="OT26" s="2"/>
      <c r="OU26" s="17"/>
      <c r="OV26" s="8"/>
      <c r="OW26" s="18"/>
      <c r="OX26" s="19">
        <f t="shared" si="62"/>
        <v>0</v>
      </c>
      <c r="OZ26" s="2"/>
      <c r="PA26" s="2"/>
      <c r="PB26" s="17"/>
      <c r="PC26" s="8"/>
      <c r="PD26" s="18"/>
      <c r="PE26" s="19">
        <f t="shared" si="63"/>
        <v>0</v>
      </c>
      <c r="PG26" s="8"/>
      <c r="PH26" s="2"/>
      <c r="PI26" s="17"/>
      <c r="PJ26" s="8"/>
      <c r="PK26" s="18"/>
      <c r="PL26" s="19">
        <f t="shared" si="64"/>
        <v>0</v>
      </c>
      <c r="PN26" s="2"/>
      <c r="PO26" s="2"/>
      <c r="PP26" s="17"/>
      <c r="PQ26" s="8"/>
      <c r="PR26" s="18"/>
      <c r="PS26" s="19">
        <f t="shared" si="65"/>
        <v>0</v>
      </c>
      <c r="PU26" s="2"/>
      <c r="PV26" s="2"/>
      <c r="PW26" s="17"/>
      <c r="PX26" s="8"/>
      <c r="PY26" s="18"/>
      <c r="PZ26" s="19">
        <f t="shared" si="66"/>
        <v>0</v>
      </c>
      <c r="QB26" s="577"/>
      <c r="QC26" s="397"/>
      <c r="QD26" s="2"/>
      <c r="QE26" s="17"/>
      <c r="QF26" s="8"/>
      <c r="QG26" s="18"/>
      <c r="QH26" s="19">
        <f t="shared" si="67"/>
        <v>0</v>
      </c>
      <c r="QJ26" s="8"/>
      <c r="QK26" s="2"/>
      <c r="QL26" s="337"/>
      <c r="QM26" s="369">
        <v>41102</v>
      </c>
      <c r="QN26" s="511">
        <v>200</v>
      </c>
      <c r="QO26" s="616">
        <f t="shared" si="68"/>
        <v>24044.5</v>
      </c>
      <c r="QQ26" s="469"/>
      <c r="QR26" s="43"/>
      <c r="QS26" s="337"/>
      <c r="QT26" s="54"/>
      <c r="QU26" s="49"/>
      <c r="QV26" s="45">
        <f t="shared" si="69"/>
        <v>0</v>
      </c>
      <c r="QX26" s="143"/>
      <c r="QY26" s="78"/>
      <c r="QZ26" s="44"/>
      <c r="RA26" s="26"/>
      <c r="RB26" s="30"/>
      <c r="RC26" s="19">
        <f t="shared" si="240"/>
        <v>0</v>
      </c>
      <c r="RE26" s="27"/>
      <c r="RF26" s="78"/>
      <c r="RG26" s="44"/>
      <c r="RH26" s="143"/>
      <c r="RI26" s="30"/>
      <c r="RJ26" s="19">
        <f t="shared" si="200"/>
        <v>0</v>
      </c>
      <c r="RL26" s="27"/>
      <c r="RM26" s="315"/>
      <c r="RN26" s="44"/>
      <c r="RO26" s="143"/>
      <c r="RP26" s="30"/>
      <c r="RQ26" s="19">
        <f t="shared" si="72"/>
        <v>0</v>
      </c>
      <c r="RS26" s="2"/>
      <c r="RT26" s="2"/>
      <c r="RU26" s="17"/>
      <c r="RV26" s="8"/>
      <c r="RW26" s="18"/>
      <c r="RX26" s="19">
        <f t="shared" si="189"/>
        <v>23250</v>
      </c>
      <c r="RZ26" s="2"/>
      <c r="SA26" s="2"/>
      <c r="SB26" s="351"/>
      <c r="SC26" s="8"/>
      <c r="SD26" s="18"/>
      <c r="SE26" s="19">
        <f t="shared" si="190"/>
        <v>0</v>
      </c>
      <c r="SG26" s="2"/>
      <c r="SH26" s="2"/>
      <c r="SI26" s="17"/>
      <c r="SJ26" s="8"/>
      <c r="SK26" s="18"/>
      <c r="SL26" s="19">
        <f t="shared" si="73"/>
        <v>0</v>
      </c>
      <c r="SN26" s="2"/>
      <c r="SO26" s="2"/>
      <c r="SP26" s="17"/>
      <c r="SQ26" s="8"/>
      <c r="SR26" s="18"/>
      <c r="SS26" s="19">
        <f t="shared" si="191"/>
        <v>0</v>
      </c>
      <c r="SU26" s="549"/>
      <c r="SV26" s="2"/>
      <c r="SW26" s="17"/>
      <c r="SX26" s="8"/>
      <c r="SY26" s="18"/>
      <c r="SZ26" s="19">
        <f t="shared" si="75"/>
        <v>10127.5</v>
      </c>
      <c r="TB26" s="2"/>
      <c r="TC26" s="2"/>
      <c r="TD26" s="17"/>
      <c r="TE26" s="8"/>
      <c r="TF26" s="18"/>
      <c r="TG26" s="19">
        <f t="shared" si="236"/>
        <v>20668.5</v>
      </c>
      <c r="TI26" s="148"/>
      <c r="TJ26" s="148"/>
      <c r="TK26" s="439"/>
      <c r="TL26" s="74"/>
      <c r="TM26" s="86"/>
      <c r="TN26" s="19">
        <f t="shared" si="237"/>
        <v>0</v>
      </c>
      <c r="TP26" s="577"/>
      <c r="TQ26" s="2"/>
      <c r="TR26" s="351"/>
      <c r="TS26" s="8"/>
      <c r="TT26" s="18"/>
      <c r="TU26" s="19">
        <f t="shared" si="238"/>
        <v>0</v>
      </c>
      <c r="TW26" s="577"/>
      <c r="TX26" s="2"/>
      <c r="TY26" s="17"/>
      <c r="TZ26" s="8"/>
      <c r="UA26" s="18"/>
      <c r="UB26" s="19">
        <f t="shared" si="79"/>
        <v>0</v>
      </c>
      <c r="UD26" s="577"/>
      <c r="UE26" s="2"/>
      <c r="UF26" s="17"/>
      <c r="UG26" s="8"/>
      <c r="UH26" s="18"/>
      <c r="UI26" s="19">
        <f t="shared" si="80"/>
        <v>0</v>
      </c>
      <c r="UK26" s="577"/>
      <c r="UL26" s="2"/>
      <c r="UM26" s="17"/>
      <c r="UN26" s="8"/>
      <c r="UO26" s="18"/>
      <c r="UP26" s="19">
        <f t="shared" si="81"/>
        <v>0</v>
      </c>
      <c r="UR26" s="577"/>
      <c r="US26" s="2"/>
      <c r="UT26" s="17"/>
      <c r="UU26" s="8"/>
      <c r="UV26" s="18"/>
      <c r="UW26" s="19">
        <f t="shared" si="82"/>
        <v>12824</v>
      </c>
      <c r="UY26" s="8"/>
      <c r="UZ26" s="2"/>
      <c r="VA26" s="17"/>
      <c r="VB26" s="8"/>
      <c r="VC26" s="18"/>
      <c r="VD26" s="19">
        <f t="shared" si="83"/>
        <v>47775</v>
      </c>
      <c r="VF26" s="2"/>
      <c r="VG26" s="2"/>
      <c r="VH26" s="17"/>
      <c r="VI26" s="8"/>
      <c r="VJ26" s="18"/>
      <c r="VK26" s="19">
        <f t="shared" si="84"/>
        <v>0</v>
      </c>
      <c r="VM26" s="2"/>
      <c r="VN26" s="2"/>
      <c r="VO26" s="17"/>
      <c r="VP26" s="8"/>
      <c r="VQ26" s="18"/>
      <c r="VR26" s="19">
        <f t="shared" si="85"/>
        <v>0</v>
      </c>
      <c r="VT26" s="577"/>
      <c r="VU26" s="2"/>
      <c r="VV26" s="17"/>
      <c r="VW26" s="8"/>
      <c r="VX26" s="18"/>
      <c r="VY26" s="19">
        <f t="shared" si="196"/>
        <v>274.5</v>
      </c>
      <c r="WA26" s="2"/>
      <c r="WB26" s="2"/>
      <c r="WC26" s="17"/>
      <c r="WD26" s="8"/>
      <c r="WE26" s="18"/>
      <c r="WF26" s="19">
        <f t="shared" si="87"/>
        <v>0</v>
      </c>
      <c r="WH26" s="8"/>
      <c r="WI26" s="2"/>
      <c r="WJ26" s="17"/>
      <c r="WK26" s="8"/>
      <c r="WL26" s="18"/>
      <c r="WM26" s="19">
        <f t="shared" si="88"/>
        <v>0</v>
      </c>
      <c r="WO26" s="2"/>
      <c r="WP26" s="2"/>
      <c r="WQ26" s="17"/>
      <c r="WR26" s="8"/>
      <c r="WS26" s="18"/>
      <c r="WT26" s="19">
        <f t="shared" si="201"/>
        <v>0</v>
      </c>
      <c r="WV26" s="8"/>
      <c r="WW26" s="2"/>
      <c r="WX26" s="17"/>
      <c r="WY26" s="8"/>
      <c r="WZ26" s="18"/>
      <c r="XA26" s="19">
        <f t="shared" si="90"/>
        <v>0</v>
      </c>
      <c r="XC26" s="577"/>
      <c r="XD26" s="2"/>
      <c r="XE26" s="17"/>
      <c r="XF26" s="8"/>
      <c r="XG26" s="18"/>
      <c r="XH26" s="19">
        <f t="shared" si="91"/>
        <v>0</v>
      </c>
      <c r="XJ26" s="8"/>
      <c r="XK26" s="2"/>
      <c r="XL26" s="17"/>
      <c r="XM26" s="8"/>
      <c r="XN26" s="18"/>
      <c r="XO26" s="45">
        <f t="shared" si="92"/>
        <v>0</v>
      </c>
      <c r="XQ26" s="8"/>
      <c r="XR26" s="2"/>
      <c r="XS26" s="17"/>
      <c r="XT26" s="8"/>
      <c r="XU26" s="18"/>
      <c r="XV26" s="45">
        <f t="shared" si="93"/>
        <v>0</v>
      </c>
      <c r="XX26" s="8"/>
      <c r="XY26" s="2"/>
      <c r="XZ26" s="17"/>
      <c r="YA26" s="8"/>
      <c r="YB26" s="18"/>
      <c r="YC26" s="45">
        <f t="shared" si="94"/>
        <v>0</v>
      </c>
      <c r="YE26" s="8"/>
      <c r="YF26" s="2"/>
      <c r="YG26" s="17"/>
      <c r="YH26" s="8"/>
      <c r="YI26" s="18"/>
      <c r="YJ26" s="19">
        <f t="shared" si="95"/>
        <v>0</v>
      </c>
      <c r="YL26" s="8"/>
      <c r="YM26" s="2"/>
      <c r="YN26" s="17"/>
      <c r="YO26" s="8"/>
      <c r="YP26" s="18"/>
      <c r="YQ26" s="19">
        <f t="shared" si="96"/>
        <v>0</v>
      </c>
      <c r="YS26" s="8">
        <v>41325</v>
      </c>
      <c r="YT26" s="2" t="s">
        <v>1230</v>
      </c>
      <c r="YU26" s="17">
        <v>2443</v>
      </c>
      <c r="YV26" s="8">
        <v>41325</v>
      </c>
      <c r="YW26" s="18">
        <v>2443</v>
      </c>
      <c r="YX26" s="19">
        <f t="shared" si="221"/>
        <v>0</v>
      </c>
      <c r="YZ26" s="2"/>
      <c r="ZA26" s="2"/>
      <c r="ZB26" s="17"/>
      <c r="ZC26" s="8"/>
      <c r="ZD26" s="18"/>
      <c r="ZE26" s="19">
        <f t="shared" si="213"/>
        <v>0</v>
      </c>
      <c r="ZG26" s="8"/>
      <c r="ZH26" s="145"/>
      <c r="ZI26" s="17"/>
      <c r="ZJ26" s="8"/>
      <c r="ZK26" s="18"/>
      <c r="ZL26" s="19">
        <f t="shared" si="99"/>
        <v>11212</v>
      </c>
      <c r="ZN26" s="8"/>
      <c r="ZO26" s="145"/>
      <c r="ZP26" s="17"/>
      <c r="ZQ26" s="8"/>
      <c r="ZR26" s="18"/>
      <c r="ZS26" s="19">
        <f t="shared" si="100"/>
        <v>0</v>
      </c>
      <c r="ZU26" s="8"/>
      <c r="ZV26" s="145"/>
      <c r="ZW26" s="17"/>
      <c r="ZX26" s="8"/>
      <c r="ZY26" s="18"/>
      <c r="ZZ26" s="19">
        <f t="shared" si="101"/>
        <v>0</v>
      </c>
      <c r="AAB26" s="2"/>
      <c r="AAC26" s="2"/>
      <c r="AAD26" s="17"/>
      <c r="AAE26" s="8"/>
      <c r="AAF26" s="18"/>
      <c r="AAG26" s="19">
        <f t="shared" si="102"/>
        <v>0</v>
      </c>
      <c r="AAI26" s="577"/>
      <c r="AAJ26" s="2"/>
      <c r="AAK26" s="17"/>
      <c r="AAL26" s="8"/>
      <c r="AAM26" s="18"/>
      <c r="AAN26" s="19">
        <f t="shared" si="103"/>
        <v>0</v>
      </c>
      <c r="AAP26" s="577"/>
      <c r="AAQ26" s="2"/>
      <c r="AAR26" s="17"/>
      <c r="AAT26" s="18"/>
      <c r="AAU26" s="19">
        <f t="shared" si="104"/>
        <v>0</v>
      </c>
      <c r="AAW26" s="8"/>
      <c r="AAX26" s="2"/>
      <c r="AAY26" s="17"/>
      <c r="AAZ26" s="8"/>
      <c r="ABA26" s="18"/>
      <c r="ABB26" s="19">
        <f t="shared" si="105"/>
        <v>0</v>
      </c>
      <c r="ABD26" s="2"/>
      <c r="ABE26" s="2"/>
      <c r="ABF26" s="17"/>
      <c r="ABG26" s="8"/>
      <c r="ABH26" s="18"/>
      <c r="ABI26" s="19">
        <f t="shared" si="106"/>
        <v>0</v>
      </c>
      <c r="ABK26" s="2"/>
      <c r="ABL26" s="2"/>
      <c r="ABM26" s="17"/>
      <c r="ABN26" s="8"/>
      <c r="ABO26" s="18"/>
      <c r="ABP26" s="19">
        <f t="shared" si="107"/>
        <v>0</v>
      </c>
      <c r="ABR26" s="366"/>
      <c r="ABS26" s="2"/>
      <c r="ABT26" s="17"/>
      <c r="ABU26" s="577"/>
      <c r="ABV26" s="18"/>
      <c r="ABW26" s="19">
        <f t="shared" si="214"/>
        <v>0</v>
      </c>
      <c r="ABY26" s="366"/>
      <c r="ABZ26" s="2"/>
      <c r="ACA26" s="17"/>
      <c r="ACB26" s="366"/>
      <c r="ACC26" s="18"/>
      <c r="ACD26" s="19">
        <f t="shared" si="109"/>
        <v>0</v>
      </c>
      <c r="ACF26" s="8"/>
      <c r="ACG26" s="2"/>
      <c r="ACH26" s="17"/>
      <c r="ACI26" s="8"/>
      <c r="ACJ26" s="18"/>
      <c r="ACK26" s="19">
        <f t="shared" si="205"/>
        <v>0</v>
      </c>
      <c r="ACM26" s="577"/>
      <c r="ACN26" s="2"/>
      <c r="ACO26" s="17"/>
      <c r="ACP26" s="577"/>
      <c r="ACQ26" s="18"/>
      <c r="ACR26" s="19">
        <f t="shared" si="110"/>
        <v>0</v>
      </c>
      <c r="ACT26" s="577"/>
      <c r="ACU26" s="2"/>
      <c r="ACV26" s="17"/>
      <c r="ACW26" s="366"/>
      <c r="ACX26" s="18"/>
      <c r="ACY26" s="19">
        <f t="shared" si="111"/>
        <v>0</v>
      </c>
      <c r="ADB26" s="2"/>
      <c r="ADC26" s="17"/>
      <c r="ADD26" s="8"/>
      <c r="ADE26" s="18"/>
      <c r="ADF26" s="45">
        <f t="shared" si="228"/>
        <v>0</v>
      </c>
      <c r="ADI26" s="2"/>
      <c r="ADJ26" s="17"/>
      <c r="ADK26" s="577"/>
      <c r="ADL26" s="18"/>
      <c r="ADM26" s="45">
        <f t="shared" si="113"/>
        <v>40815</v>
      </c>
      <c r="ADP26" s="315"/>
      <c r="ADQ26" s="346"/>
      <c r="ADR26" s="34"/>
      <c r="ADS26" s="396"/>
      <c r="ADT26" s="45">
        <f t="shared" si="114"/>
        <v>0</v>
      </c>
      <c r="ADV26" s="8"/>
      <c r="ADW26" s="315"/>
      <c r="ADX26" s="346"/>
      <c r="ADY26" s="34"/>
      <c r="ADZ26" s="396"/>
      <c r="AEA26" s="45">
        <f t="shared" si="192"/>
        <v>0</v>
      </c>
      <c r="AEC26" s="577"/>
      <c r="AED26" s="315"/>
      <c r="AEE26" s="346"/>
      <c r="AEF26" s="549"/>
      <c r="AEG26" s="396"/>
      <c r="AEH26" s="45">
        <f t="shared" si="224"/>
        <v>0</v>
      </c>
      <c r="AEJ26" s="8"/>
      <c r="AEK26" s="2"/>
      <c r="AEL26" s="17"/>
      <c r="AEM26" s="8"/>
      <c r="AEN26" s="18"/>
      <c r="AEO26" s="19">
        <f t="shared" si="116"/>
        <v>0</v>
      </c>
      <c r="AEQ26" s="2"/>
      <c r="AER26" s="2"/>
      <c r="AES26" s="17"/>
      <c r="AET26" s="8"/>
      <c r="AEU26" s="18"/>
      <c r="AEV26" s="19">
        <f t="shared" si="117"/>
        <v>6523</v>
      </c>
      <c r="AEX26" s="577"/>
      <c r="AEY26" s="2"/>
      <c r="AEZ26" s="17"/>
      <c r="AFA26" s="8"/>
      <c r="AFB26" s="18"/>
      <c r="AFC26" s="19">
        <f t="shared" si="118"/>
        <v>0</v>
      </c>
      <c r="AFE26" s="577"/>
      <c r="AFF26" s="2"/>
      <c r="AFG26" s="24"/>
      <c r="AFH26" s="8"/>
      <c r="AFI26" s="18"/>
      <c r="AFJ26" s="19">
        <f t="shared" ref="AFJ26:AFJ31" si="241">AFJ25+AFG26-AFI26</f>
        <v>0</v>
      </c>
      <c r="AFL26" s="8"/>
      <c r="AFM26" s="2"/>
      <c r="AFN26" s="17"/>
      <c r="AFO26" s="8"/>
      <c r="AFP26" s="18"/>
      <c r="AFQ26" s="19">
        <f t="shared" si="120"/>
        <v>0</v>
      </c>
      <c r="AFS26" s="2"/>
      <c r="AFT26" s="2"/>
      <c r="AFU26" s="17"/>
      <c r="AFV26" s="8"/>
      <c r="AFW26" s="18"/>
      <c r="AFX26" s="19">
        <f t="shared" si="121"/>
        <v>0</v>
      </c>
      <c r="AFZ26" s="2"/>
      <c r="AGA26" s="2"/>
      <c r="AGB26" s="17"/>
      <c r="AGC26" s="34"/>
      <c r="AGD26" s="18"/>
      <c r="AGE26" s="19">
        <f t="shared" si="215"/>
        <v>0</v>
      </c>
      <c r="AGG26" s="2"/>
      <c r="AGH26" s="2"/>
      <c r="AGI26" s="17"/>
      <c r="AGJ26" s="34"/>
      <c r="AGK26" s="18"/>
      <c r="AGL26" s="19">
        <f t="shared" si="123"/>
        <v>0</v>
      </c>
      <c r="AGN26" s="8"/>
      <c r="AGO26" s="2"/>
      <c r="AGP26" s="17"/>
      <c r="AGQ26" s="34"/>
      <c r="AGR26" s="18"/>
      <c r="AGS26" s="19">
        <f t="shared" si="124"/>
        <v>0</v>
      </c>
      <c r="AGU26" s="2"/>
      <c r="AGV26" s="2"/>
      <c r="AGW26" s="17"/>
      <c r="AGX26" s="8"/>
      <c r="AGY26" s="18"/>
      <c r="AGZ26" s="19">
        <f t="shared" si="125"/>
        <v>37741</v>
      </c>
      <c r="AHB26" s="2"/>
      <c r="AHC26" s="2"/>
      <c r="AHD26" s="17"/>
      <c r="AHE26" s="8"/>
      <c r="AHF26" s="18"/>
      <c r="AHG26" s="19">
        <f t="shared" si="126"/>
        <v>0</v>
      </c>
      <c r="AHI26" s="2"/>
      <c r="AHJ26" s="2"/>
      <c r="AHK26" s="17"/>
      <c r="AHL26" s="8"/>
      <c r="AHM26" s="18"/>
      <c r="AHN26" s="19">
        <f t="shared" si="127"/>
        <v>0</v>
      </c>
      <c r="AHP26" s="575"/>
      <c r="AHQ26" s="27"/>
      <c r="AHR26" s="25"/>
      <c r="AHS26" s="143"/>
      <c r="AHT26" s="30"/>
      <c r="AHU26" s="19">
        <f t="shared" si="128"/>
        <v>0</v>
      </c>
      <c r="AHW26" s="366"/>
      <c r="AHX26" s="2"/>
      <c r="AHY26" s="17"/>
      <c r="AHZ26" s="26"/>
      <c r="AIA26" s="18"/>
      <c r="AIB26" s="19">
        <f t="shared" si="129"/>
        <v>0</v>
      </c>
      <c r="AID26" s="577"/>
      <c r="AIE26" s="2"/>
      <c r="AIF26" s="17"/>
      <c r="AIG26" s="8"/>
      <c r="AIH26" s="18"/>
      <c r="AII26" s="19">
        <f t="shared" si="218"/>
        <v>0</v>
      </c>
      <c r="AIK26" s="2"/>
      <c r="AIL26" s="2"/>
      <c r="AIM26" s="17"/>
      <c r="AIN26" s="8"/>
      <c r="AIO26" s="18"/>
      <c r="AIP26" s="19">
        <f t="shared" si="131"/>
        <v>0</v>
      </c>
      <c r="AIR26" s="143"/>
      <c r="AIS26" s="27"/>
      <c r="AIT26" s="25"/>
      <c r="AIU26" s="143"/>
      <c r="AIV26" s="30"/>
      <c r="AIW26" s="45">
        <f t="shared" si="132"/>
        <v>0</v>
      </c>
      <c r="AIY26" s="8"/>
      <c r="AIZ26" s="2"/>
      <c r="AJA26" s="17"/>
      <c r="AJB26" s="143"/>
      <c r="AJC26" s="18"/>
      <c r="AJD26" s="19">
        <f t="shared" si="133"/>
        <v>0</v>
      </c>
      <c r="AJF26" s="2"/>
      <c r="AJG26" s="2"/>
      <c r="AJH26" s="17"/>
      <c r="AJI26" s="8"/>
      <c r="AJJ26" s="18"/>
      <c r="AJK26" s="19">
        <f t="shared" si="134"/>
        <v>0</v>
      </c>
      <c r="AJM26" s="8"/>
      <c r="AJN26" s="2"/>
      <c r="AJO26" s="17"/>
      <c r="AJP26" s="8"/>
      <c r="AJQ26" s="18"/>
      <c r="AJR26" s="19">
        <f t="shared" si="135"/>
        <v>0</v>
      </c>
      <c r="AJT26" s="8"/>
      <c r="AJU26" s="2"/>
      <c r="AJV26" s="351"/>
      <c r="AJW26" s="8"/>
      <c r="AJX26" s="18"/>
      <c r="AJY26" s="45">
        <f t="shared" si="136"/>
        <v>0</v>
      </c>
      <c r="AKA26" s="143"/>
      <c r="AKB26" s="27"/>
      <c r="AKC26" s="25"/>
      <c r="AKD26" s="143"/>
      <c r="AKE26" s="30"/>
      <c r="AKF26" s="19">
        <f t="shared" si="232"/>
        <v>0</v>
      </c>
      <c r="AKH26" s="2" t="s">
        <v>207</v>
      </c>
      <c r="AKI26" s="2"/>
      <c r="AKJ26" s="17"/>
      <c r="AKK26" s="8"/>
      <c r="AKL26" s="18"/>
      <c r="AKM26" s="19">
        <f t="shared" si="137"/>
        <v>0</v>
      </c>
      <c r="AKO26" s="2"/>
      <c r="AKP26" s="2"/>
      <c r="AKQ26" s="17"/>
      <c r="AKR26" s="8"/>
      <c r="AKS26" s="18"/>
      <c r="AKT26" s="19">
        <f t="shared" si="138"/>
        <v>0</v>
      </c>
      <c r="AKV26" s="2"/>
      <c r="AKW26" s="2"/>
      <c r="AKX26" s="17"/>
      <c r="AKY26" s="8"/>
      <c r="AKZ26" s="18"/>
      <c r="ALA26" s="19">
        <f t="shared" si="139"/>
        <v>0</v>
      </c>
      <c r="ALC26" s="2"/>
      <c r="ALD26" s="2"/>
      <c r="ALE26" s="17"/>
      <c r="ALF26" s="8"/>
      <c r="ALG26" s="18"/>
      <c r="ALH26" s="19">
        <f t="shared" si="140"/>
        <v>0</v>
      </c>
      <c r="ALJ26" s="577"/>
      <c r="ALK26" s="2"/>
      <c r="ALL26" s="17"/>
      <c r="ALN26" s="18"/>
      <c r="ALO26" s="19">
        <f t="shared" si="141"/>
        <v>0</v>
      </c>
      <c r="ALQ26" s="8"/>
      <c r="ALR26" s="2"/>
      <c r="ALS26" s="17"/>
      <c r="ALT26" s="8"/>
      <c r="ALU26" s="18"/>
      <c r="ALV26" s="19">
        <f t="shared" si="142"/>
        <v>0</v>
      </c>
      <c r="ALX26" s="8"/>
      <c r="ALY26" s="2"/>
      <c r="ALZ26" s="17"/>
      <c r="AMA26" s="8"/>
      <c r="AMB26" s="18"/>
      <c r="AMC26" s="45">
        <f t="shared" si="225"/>
        <v>0</v>
      </c>
      <c r="AME26" s="577"/>
      <c r="AMF26" s="2"/>
      <c r="AMG26" s="17"/>
      <c r="AMH26" s="366"/>
      <c r="AMI26" s="18"/>
      <c r="AMJ26" s="19">
        <f t="shared" si="143"/>
        <v>0</v>
      </c>
      <c r="AML26" s="366"/>
      <c r="AMM26" s="2"/>
      <c r="AMN26" s="17"/>
      <c r="AMO26" s="577"/>
      <c r="AMP26" s="18"/>
      <c r="AMQ26" s="19">
        <f t="shared" si="144"/>
        <v>0</v>
      </c>
      <c r="AMS26" s="8"/>
      <c r="AMT26" s="2"/>
      <c r="AMU26" s="17"/>
      <c r="AMV26" s="8"/>
      <c r="AMW26" s="18"/>
      <c r="AMX26" s="19">
        <f t="shared" si="145"/>
        <v>0</v>
      </c>
      <c r="AMZ26" s="2"/>
      <c r="ANA26" s="2"/>
      <c r="ANB26" s="17"/>
      <c r="ANC26" s="8"/>
      <c r="AND26" s="18"/>
      <c r="ANE26" s="19">
        <f t="shared" si="146"/>
        <v>0</v>
      </c>
      <c r="ANG26" s="2"/>
      <c r="ANH26" s="2"/>
      <c r="ANI26" s="17"/>
      <c r="ANJ26" s="8"/>
      <c r="ANK26" s="18"/>
      <c r="ANL26" s="19">
        <f t="shared" si="147"/>
        <v>0</v>
      </c>
      <c r="ANN26" s="366"/>
      <c r="ANO26" s="2"/>
      <c r="ANP26" s="17"/>
      <c r="ANQ26" s="577"/>
      <c r="ANR26" s="18"/>
      <c r="ANS26" s="19">
        <f t="shared" si="148"/>
        <v>0</v>
      </c>
      <c r="ANU26" s="2"/>
      <c r="ANV26" s="2"/>
      <c r="ANW26" s="17"/>
      <c r="ANX26" s="388"/>
      <c r="ANY26" s="18"/>
      <c r="ANZ26" s="19">
        <f t="shared" si="229"/>
        <v>4592</v>
      </c>
      <c r="AOB26" s="577"/>
      <c r="AOC26" s="2"/>
      <c r="AOD26" s="17"/>
      <c r="AOE26" s="8"/>
      <c r="AOF26" s="18"/>
      <c r="AOG26" s="19">
        <f t="shared" si="149"/>
        <v>0</v>
      </c>
      <c r="AOI26" s="366"/>
      <c r="AOJ26" s="2"/>
      <c r="AOK26" s="17"/>
      <c r="AOL26" s="8"/>
      <c r="AOM26" s="18"/>
      <c r="AON26" s="19">
        <f t="shared" si="150"/>
        <v>16524.5</v>
      </c>
      <c r="AOP26" s="366"/>
      <c r="AOQ26" s="2"/>
      <c r="AOR26" s="17"/>
      <c r="AOS26" s="8"/>
      <c r="AOT26" s="18"/>
      <c r="AOU26" s="19">
        <f t="shared" si="151"/>
        <v>0</v>
      </c>
      <c r="AOW26" s="2"/>
      <c r="AOX26" s="2"/>
      <c r="AOY26" s="17"/>
      <c r="AOZ26" s="8"/>
      <c r="APA26" s="18"/>
      <c r="APB26" s="19">
        <f t="shared" si="216"/>
        <v>0</v>
      </c>
      <c r="APD26" s="8"/>
      <c r="APE26" s="37"/>
      <c r="APF26" s="346"/>
      <c r="APG26" s="74"/>
      <c r="APH26" s="86"/>
      <c r="API26" s="45">
        <f t="shared" si="4"/>
        <v>2000</v>
      </c>
      <c r="APK26" s="8"/>
      <c r="APL26" s="37"/>
      <c r="APM26" s="3"/>
      <c r="APN26" s="8"/>
      <c r="APO26" s="18"/>
      <c r="APP26" s="45">
        <f t="shared" si="207"/>
        <v>7383.5</v>
      </c>
      <c r="APR26" s="8"/>
      <c r="APS26" s="37"/>
      <c r="APT26" s="3"/>
      <c r="APU26" s="8"/>
      <c r="APV26" s="18"/>
      <c r="APW26" s="45">
        <f t="shared" si="6"/>
        <v>0</v>
      </c>
      <c r="APY26" s="8"/>
      <c r="APZ26" s="37"/>
      <c r="AQA26" s="3"/>
      <c r="AQB26" s="8"/>
      <c r="AQC26" s="18"/>
      <c r="AQD26" s="45">
        <f t="shared" si="153"/>
        <v>4518.5</v>
      </c>
      <c r="AQF26" s="366"/>
      <c r="AQG26" s="2"/>
      <c r="AQH26" s="17"/>
      <c r="AQJ26" s="18"/>
      <c r="AQK26" s="19">
        <f t="shared" si="154"/>
        <v>0</v>
      </c>
      <c r="AQM26" s="2"/>
      <c r="AQN26" s="2"/>
      <c r="AQO26" s="17"/>
      <c r="AQP26" s="8"/>
      <c r="AQQ26" s="18"/>
      <c r="AQR26" s="19">
        <f t="shared" si="155"/>
        <v>0</v>
      </c>
      <c r="AQT26" s="577"/>
      <c r="AQU26" s="2"/>
      <c r="AQV26" s="17"/>
      <c r="AQW26" s="577"/>
      <c r="AQX26" s="18"/>
      <c r="AQY26" s="19">
        <f t="shared" si="156"/>
        <v>715</v>
      </c>
      <c r="ARA26" s="577"/>
      <c r="ARB26" s="2"/>
      <c r="ARC26" s="17"/>
      <c r="ARD26" s="366"/>
      <c r="ARE26" s="18"/>
      <c r="ARF26" s="19">
        <f t="shared" si="208"/>
        <v>0</v>
      </c>
      <c r="ARH26" s="577"/>
      <c r="ARI26" s="2"/>
      <c r="ARJ26" s="17"/>
      <c r="ARK26" s="8"/>
      <c r="ARL26" s="18"/>
      <c r="ARM26" s="19">
        <f t="shared" si="157"/>
        <v>0</v>
      </c>
      <c r="ARO26" s="577"/>
      <c r="ARP26" s="2"/>
      <c r="ARQ26" s="17"/>
      <c r="ARR26" s="8"/>
      <c r="ARS26" s="18"/>
      <c r="ART26" s="45">
        <f t="shared" si="230"/>
        <v>0</v>
      </c>
      <c r="ARV26" s="8"/>
      <c r="ARW26" s="2"/>
      <c r="ARX26" s="17"/>
      <c r="ARY26" s="8"/>
      <c r="ARZ26" s="18"/>
      <c r="ASA26" s="45">
        <f t="shared" si="159"/>
        <v>0</v>
      </c>
      <c r="ASC26" s="8"/>
      <c r="ASD26" s="2"/>
      <c r="ASE26" s="17"/>
      <c r="ASF26" s="8"/>
      <c r="ASG26" s="18"/>
      <c r="ASH26" s="45">
        <f t="shared" si="160"/>
        <v>0</v>
      </c>
      <c r="ASJ26" s="2"/>
      <c r="ASK26" s="2"/>
      <c r="ASL26" s="17"/>
      <c r="ASM26" s="8"/>
      <c r="ASN26" s="18"/>
      <c r="ASO26" s="19">
        <f t="shared" si="161"/>
        <v>0</v>
      </c>
      <c r="ASQ26" s="366"/>
      <c r="ASR26" s="2"/>
      <c r="ASS26" s="17"/>
      <c r="AST26" s="8"/>
      <c r="ASU26" s="18"/>
      <c r="ASV26" s="19">
        <f t="shared" si="234"/>
        <v>0</v>
      </c>
      <c r="ASX26" s="366"/>
      <c r="ASY26" s="2"/>
      <c r="ASZ26" s="17"/>
      <c r="ATA26" s="8"/>
      <c r="ATB26" s="18"/>
      <c r="ATC26" s="19">
        <f t="shared" si="163"/>
        <v>0</v>
      </c>
      <c r="ATE26" s="366"/>
      <c r="ATF26" s="2"/>
      <c r="ATG26" s="17"/>
      <c r="ATH26" s="8"/>
      <c r="ATI26" s="18"/>
      <c r="ATJ26" s="19">
        <f t="shared" si="164"/>
        <v>0</v>
      </c>
      <c r="ATL26" s="366"/>
      <c r="ATM26" s="2"/>
      <c r="ATN26" s="17"/>
      <c r="ATO26" s="8"/>
      <c r="ATP26" s="18"/>
      <c r="ATQ26" s="19">
        <f t="shared" si="165"/>
        <v>0</v>
      </c>
      <c r="ATS26" s="8"/>
      <c r="ATT26" s="43"/>
      <c r="ATU26" s="18"/>
      <c r="ATV26" s="8"/>
      <c r="ATW26" s="30"/>
      <c r="ATX26" s="45">
        <f t="shared" si="222"/>
        <v>0</v>
      </c>
      <c r="ATZ26" s="8"/>
      <c r="AUA26" s="39"/>
      <c r="AUB26" s="18"/>
      <c r="AUC26" s="143"/>
      <c r="AUD26" s="85"/>
      <c r="AUE26" s="45">
        <f t="shared" si="167"/>
        <v>0</v>
      </c>
      <c r="AUG26" s="8"/>
      <c r="AUH26" s="2"/>
      <c r="AUI26" s="17"/>
      <c r="AUJ26" s="143"/>
      <c r="AUK26" s="85"/>
      <c r="AUL26" s="45">
        <f t="shared" si="168"/>
        <v>0</v>
      </c>
      <c r="AUN26" s="577"/>
      <c r="AUO26" s="2"/>
      <c r="AUP26" s="17"/>
      <c r="AUQ26" s="143"/>
      <c r="AUR26" s="85"/>
      <c r="AUS26" s="45">
        <f t="shared" si="169"/>
        <v>2512.5</v>
      </c>
      <c r="AUV26" s="316"/>
      <c r="AUW26" s="337"/>
      <c r="AUX26" s="8"/>
      <c r="AUY26" s="346"/>
      <c r="AUZ26" s="45">
        <f t="shared" si="170"/>
        <v>0</v>
      </c>
      <c r="AVB26" s="577"/>
      <c r="AVC26" s="2"/>
      <c r="AVD26" s="89"/>
      <c r="AVE26" s="8"/>
      <c r="AVF26" s="91"/>
      <c r="AVG26" s="19">
        <f t="shared" si="193"/>
        <v>0</v>
      </c>
      <c r="AVI26" s="2"/>
      <c r="AVJ26" s="2"/>
      <c r="AVK26" s="89"/>
      <c r="AVL26" s="8"/>
      <c r="AVM26" s="91"/>
      <c r="AVN26" s="19">
        <f t="shared" si="194"/>
        <v>0</v>
      </c>
      <c r="AVP26" s="2"/>
      <c r="AVQ26" s="2"/>
      <c r="AVR26" s="17"/>
      <c r="AVS26" s="8"/>
      <c r="AVT26" s="18"/>
      <c r="AVU26" s="19">
        <f t="shared" si="203"/>
        <v>0</v>
      </c>
      <c r="AVW26" s="143"/>
      <c r="AVX26" s="27"/>
      <c r="AVY26" s="25"/>
      <c r="AVZ26" s="143"/>
      <c r="AWA26" s="30"/>
      <c r="AWB26" s="19">
        <f t="shared" si="197"/>
        <v>0</v>
      </c>
      <c r="AWD26" s="8"/>
      <c r="AWE26" s="2"/>
      <c r="AWF26" s="17"/>
      <c r="AWG26" s="8"/>
      <c r="AWH26" s="18"/>
      <c r="AWI26" s="19">
        <f t="shared" si="219"/>
        <v>0</v>
      </c>
      <c r="AWK26" s="34"/>
      <c r="AWL26" s="2"/>
      <c r="AWM26" s="17"/>
      <c r="AWN26" s="8"/>
      <c r="AWO26" s="18"/>
      <c r="AWP26" s="19">
        <f t="shared" si="204"/>
        <v>0</v>
      </c>
      <c r="AWR26" s="34"/>
      <c r="AWS26" s="2"/>
      <c r="AWT26" s="17"/>
      <c r="AWU26" s="8"/>
      <c r="AWV26" s="18"/>
      <c r="AWW26" s="19">
        <f t="shared" si="174"/>
        <v>0</v>
      </c>
      <c r="AWY26" s="34"/>
      <c r="AWZ26" s="2"/>
      <c r="AXA26" s="17"/>
      <c r="AXB26" s="8"/>
      <c r="AXC26" s="18"/>
      <c r="AXD26" s="19">
        <f t="shared" si="175"/>
        <v>0</v>
      </c>
      <c r="AXF26" s="549"/>
      <c r="AXG26" s="2"/>
      <c r="AXH26" s="17"/>
      <c r="AXI26" s="8"/>
      <c r="AXJ26" s="18"/>
      <c r="AXK26" s="19">
        <f t="shared" si="176"/>
        <v>0</v>
      </c>
      <c r="AXM26" s="549"/>
      <c r="AXN26" s="2"/>
      <c r="AXO26" s="17"/>
      <c r="AXP26" s="8"/>
      <c r="AXQ26" s="18"/>
      <c r="AXR26" s="19">
        <f t="shared" si="177"/>
        <v>0</v>
      </c>
      <c r="AXT26" s="549"/>
      <c r="AXU26" s="2"/>
      <c r="AXV26" s="17"/>
      <c r="AXW26" s="577"/>
      <c r="AXX26" s="18"/>
      <c r="AXY26" s="19">
        <f t="shared" si="195"/>
        <v>0</v>
      </c>
      <c r="AYA26" s="34"/>
      <c r="AYB26" s="2"/>
      <c r="AYC26" s="17"/>
      <c r="AYD26" s="8"/>
      <c r="AYE26" s="18"/>
      <c r="AYF26" s="19">
        <f t="shared" si="179"/>
        <v>0</v>
      </c>
      <c r="AYH26" s="575"/>
      <c r="AYI26" s="27"/>
      <c r="AYJ26" s="25"/>
      <c r="AYK26" s="576"/>
      <c r="AYL26" s="30"/>
      <c r="AYM26" s="19">
        <f t="shared" si="239"/>
        <v>0</v>
      </c>
      <c r="AYO26" s="2"/>
      <c r="AYP26" s="2"/>
      <c r="AYQ26" s="17"/>
      <c r="AYR26" s="8"/>
      <c r="AYS26" s="18"/>
      <c r="AYT26" s="19">
        <f t="shared" si="181"/>
        <v>0</v>
      </c>
      <c r="AYV26" s="2"/>
      <c r="AYW26" s="2"/>
      <c r="AYX26" s="17"/>
      <c r="AYY26" s="8"/>
      <c r="AYZ26" s="18"/>
      <c r="AZA26" s="19">
        <f t="shared" si="182"/>
        <v>0</v>
      </c>
      <c r="AZC26" s="2"/>
      <c r="AZD26" s="2"/>
      <c r="AZE26" s="17"/>
      <c r="AZF26" s="8"/>
      <c r="AZG26" s="18"/>
      <c r="AZH26" s="19">
        <f t="shared" si="183"/>
        <v>0</v>
      </c>
      <c r="AZJ26" s="2"/>
      <c r="AZK26" s="2"/>
      <c r="AZL26" s="17"/>
      <c r="AZM26" s="8"/>
      <c r="AZN26" s="18"/>
      <c r="AZO26" s="19">
        <f t="shared" si="184"/>
        <v>0</v>
      </c>
    </row>
    <row r="27" spans="1:1024 1026:1367">
      <c r="A27" s="8"/>
      <c r="C27" s="337"/>
      <c r="D27" s="8"/>
      <c r="E27" s="30"/>
      <c r="F27" s="45">
        <f t="shared" si="8"/>
        <v>0</v>
      </c>
      <c r="H27" s="577">
        <v>41323</v>
      </c>
      <c r="I27" s="830" t="s">
        <v>1214</v>
      </c>
      <c r="J27" s="17">
        <v>2149</v>
      </c>
      <c r="K27" s="577">
        <v>41323</v>
      </c>
      <c r="L27" s="18">
        <v>2149</v>
      </c>
      <c r="M27" s="19">
        <f t="shared" si="231"/>
        <v>0</v>
      </c>
      <c r="O27" s="8"/>
      <c r="P27" s="2"/>
      <c r="Q27" s="17"/>
      <c r="R27" s="8"/>
      <c r="S27" s="18"/>
      <c r="T27" s="19">
        <f t="shared" si="10"/>
        <v>10753.5</v>
      </c>
      <c r="V27" s="8"/>
      <c r="W27" s="2"/>
      <c r="X27" s="17"/>
      <c r="Y27" s="8"/>
      <c r="Z27" s="18"/>
      <c r="AA27" s="19">
        <f t="shared" si="11"/>
        <v>0</v>
      </c>
      <c r="AC27" s="8"/>
      <c r="AD27" s="2"/>
      <c r="AE27" s="17"/>
      <c r="AF27" s="8"/>
      <c r="AG27" s="18"/>
      <c r="AH27" s="19">
        <f t="shared" si="12"/>
        <v>0</v>
      </c>
      <c r="AJ27" s="8"/>
      <c r="AK27" s="2"/>
      <c r="AL27" s="17"/>
      <c r="AM27" s="8"/>
      <c r="AN27" s="18"/>
      <c r="AO27" s="19">
        <f t="shared" si="13"/>
        <v>0</v>
      </c>
      <c r="AQ27" s="8"/>
      <c r="AR27" s="2"/>
      <c r="AS27" s="17"/>
      <c r="AT27" s="8"/>
      <c r="AU27" s="18"/>
      <c r="AV27" s="19">
        <f t="shared" si="14"/>
        <v>0</v>
      </c>
      <c r="AX27" s="8"/>
      <c r="AY27" s="2"/>
      <c r="AZ27" s="17"/>
      <c r="BA27" s="8"/>
      <c r="BB27" s="18"/>
      <c r="BC27" s="19">
        <f t="shared" si="15"/>
        <v>0</v>
      </c>
      <c r="BE27" s="8"/>
      <c r="BF27" s="27"/>
      <c r="BG27" s="25"/>
      <c r="BH27" s="8"/>
      <c r="BI27" s="30"/>
      <c r="BJ27" s="19">
        <f t="shared" si="16"/>
        <v>0</v>
      </c>
      <c r="BL27" s="8"/>
      <c r="BM27" s="2"/>
      <c r="BN27" s="17"/>
      <c r="BO27" s="8"/>
      <c r="BP27" s="18"/>
      <c r="BQ27" s="19">
        <f t="shared" si="209"/>
        <v>0</v>
      </c>
      <c r="BS27" s="8"/>
      <c r="BT27" s="8"/>
      <c r="BU27" s="2"/>
      <c r="BV27" s="17"/>
      <c r="BW27" s="8"/>
      <c r="BX27" s="18"/>
      <c r="BY27" s="19">
        <f t="shared" si="18"/>
        <v>0</v>
      </c>
      <c r="CB27" s="78"/>
      <c r="CC27" s="337"/>
      <c r="CD27" s="1"/>
      <c r="CE27" s="30"/>
      <c r="CF27" s="45">
        <f t="shared" si="19"/>
        <v>328393</v>
      </c>
      <c r="CH27" s="8"/>
      <c r="CI27" s="2"/>
      <c r="CJ27" s="3"/>
      <c r="CK27" s="489"/>
      <c r="CL27" s="44"/>
      <c r="CM27" s="45">
        <f t="shared" si="20"/>
        <v>0</v>
      </c>
      <c r="CO27" s="368"/>
      <c r="CP27" s="37"/>
      <c r="CQ27" s="347"/>
      <c r="CR27" s="490"/>
      <c r="CS27" s="347"/>
      <c r="CT27" s="45">
        <f t="shared" si="185"/>
        <v>0</v>
      </c>
      <c r="CV27" s="8"/>
      <c r="CW27" s="2"/>
      <c r="CX27" s="17"/>
      <c r="CY27" s="8"/>
      <c r="CZ27" s="18"/>
      <c r="DA27" s="19">
        <f t="shared" si="21"/>
        <v>0</v>
      </c>
      <c r="DC27" s="2"/>
      <c r="DD27" s="2"/>
      <c r="DE27" s="2"/>
      <c r="DF27" s="17"/>
      <c r="DG27" s="8"/>
      <c r="DH27" s="18"/>
      <c r="DI27" s="19">
        <f t="shared" si="210"/>
        <v>0</v>
      </c>
      <c r="DK27" s="577"/>
      <c r="DL27" s="2"/>
      <c r="DM27" s="17"/>
      <c r="DO27" s="18"/>
      <c r="DP27" s="19">
        <f t="shared" si="23"/>
        <v>0</v>
      </c>
      <c r="DR27" s="2"/>
      <c r="DS27" s="2"/>
      <c r="DT27" s="17"/>
      <c r="DU27" s="8"/>
      <c r="DV27" s="18"/>
      <c r="DW27" s="19">
        <f t="shared" si="24"/>
        <v>0</v>
      </c>
      <c r="DY27" s="2"/>
      <c r="DZ27" s="2"/>
      <c r="EA27" s="17"/>
      <c r="EB27" s="8"/>
      <c r="EC27" s="18"/>
      <c r="ED27" s="19">
        <f t="shared" si="25"/>
        <v>0</v>
      </c>
      <c r="EF27" s="2"/>
      <c r="EG27" s="2"/>
      <c r="EH27" s="17"/>
      <c r="EI27" s="8"/>
      <c r="EJ27" s="18"/>
      <c r="EK27" s="19">
        <f t="shared" si="226"/>
        <v>0</v>
      </c>
      <c r="EM27" s="366"/>
      <c r="EN27" s="2"/>
      <c r="EO27" s="17"/>
      <c r="EP27" s="8"/>
      <c r="EQ27" s="18"/>
      <c r="ER27" s="19">
        <f t="shared" si="27"/>
        <v>0</v>
      </c>
      <c r="ET27" s="367"/>
      <c r="EU27" s="2"/>
      <c r="EV27" s="356"/>
      <c r="EW27" s="8"/>
      <c r="EX27" s="86"/>
      <c r="EY27" s="19">
        <f t="shared" si="28"/>
        <v>0</v>
      </c>
      <c r="FA27" s="8"/>
      <c r="FB27" s="2"/>
      <c r="FC27" s="17"/>
      <c r="FD27" s="8"/>
      <c r="FE27" s="18"/>
      <c r="FF27" s="19">
        <f t="shared" si="29"/>
        <v>0</v>
      </c>
      <c r="FH27" s="8"/>
      <c r="FI27" s="2"/>
      <c r="FJ27" s="17"/>
      <c r="FK27" s="8"/>
      <c r="FL27" s="18"/>
      <c r="FM27" s="19">
        <f t="shared" si="30"/>
        <v>0</v>
      </c>
      <c r="FO27" s="549">
        <v>39721</v>
      </c>
      <c r="FP27" s="37" t="s">
        <v>581</v>
      </c>
      <c r="FQ27" s="30">
        <v>21349</v>
      </c>
      <c r="FR27" s="70">
        <v>39738</v>
      </c>
      <c r="FS27" s="75">
        <v>21349</v>
      </c>
      <c r="FT27" s="19">
        <f t="shared" si="31"/>
        <v>29768</v>
      </c>
      <c r="FV27" s="2"/>
      <c r="FW27" s="2"/>
      <c r="FX27" s="17"/>
      <c r="FY27" s="8"/>
      <c r="FZ27" s="18"/>
      <c r="GA27" s="19">
        <f t="shared" si="32"/>
        <v>0</v>
      </c>
      <c r="GC27" s="2"/>
      <c r="GD27" s="2"/>
      <c r="GE27" s="17"/>
      <c r="GF27" s="8"/>
      <c r="GG27" s="18"/>
      <c r="GH27" s="19">
        <f t="shared" si="33"/>
        <v>0</v>
      </c>
      <c r="GJ27" s="2"/>
      <c r="GK27" s="2"/>
      <c r="GL27" s="17"/>
      <c r="GM27" s="8"/>
      <c r="GN27" s="18"/>
      <c r="GO27" s="19">
        <f t="shared" si="34"/>
        <v>0</v>
      </c>
      <c r="GQ27" s="8"/>
      <c r="GR27" s="2"/>
      <c r="GS27" s="17"/>
      <c r="GT27" s="8"/>
      <c r="GU27" s="18"/>
      <c r="GV27" s="19">
        <f t="shared" si="35"/>
        <v>0</v>
      </c>
      <c r="GX27" s="2"/>
      <c r="GY27" s="2"/>
      <c r="GZ27" s="17"/>
      <c r="HA27" s="8"/>
      <c r="HB27" s="18"/>
      <c r="HC27" s="19">
        <f t="shared" si="36"/>
        <v>0</v>
      </c>
      <c r="HE27" s="8"/>
      <c r="HF27" s="2"/>
      <c r="HG27" s="17"/>
      <c r="HH27" s="8"/>
      <c r="HI27" s="30"/>
      <c r="HJ27" s="19">
        <f t="shared" si="220"/>
        <v>13433</v>
      </c>
      <c r="HL27" s="8"/>
      <c r="HM27" s="2"/>
      <c r="HN27" s="17"/>
      <c r="HO27" s="8"/>
      <c r="HP27" s="30"/>
      <c r="HQ27" s="19">
        <f t="shared" si="38"/>
        <v>0</v>
      </c>
      <c r="HU27" s="3"/>
      <c r="HW27" s="3"/>
      <c r="HX27" s="115">
        <f t="shared" si="39"/>
        <v>476</v>
      </c>
      <c r="HZ27" s="8"/>
      <c r="IA27" s="2"/>
      <c r="IB27" s="25"/>
      <c r="IC27" s="70"/>
      <c r="ID27" s="75"/>
      <c r="IE27" s="19">
        <f t="shared" si="40"/>
        <v>0</v>
      </c>
      <c r="IG27" s="2"/>
      <c r="IH27" s="2"/>
      <c r="II27" s="17"/>
      <c r="IJ27" s="8"/>
      <c r="IK27" s="18"/>
      <c r="IL27" s="19">
        <f t="shared" si="41"/>
        <v>0</v>
      </c>
      <c r="IN27" s="8"/>
      <c r="IO27" s="145"/>
      <c r="IP27" s="17"/>
      <c r="IQ27" s="8"/>
      <c r="IR27" s="18"/>
      <c r="IS27" s="19">
        <f t="shared" si="42"/>
        <v>0</v>
      </c>
      <c r="IU27" s="8"/>
      <c r="IV27" s="2"/>
      <c r="IW27" s="17"/>
      <c r="IX27" s="8"/>
      <c r="IY27" s="18"/>
      <c r="IZ27" s="19">
        <f t="shared" si="43"/>
        <v>0</v>
      </c>
      <c r="JB27" s="8"/>
      <c r="JC27" s="2"/>
      <c r="JD27" s="17"/>
      <c r="JE27" s="8"/>
      <c r="JF27" s="18"/>
      <c r="JG27" s="19">
        <f t="shared" si="198"/>
        <v>0</v>
      </c>
      <c r="JI27" s="8"/>
      <c r="JJ27" s="266"/>
      <c r="JK27" s="25"/>
      <c r="JL27" s="8"/>
      <c r="JM27" s="30"/>
      <c r="JN27" s="45">
        <f t="shared" si="223"/>
        <v>0</v>
      </c>
      <c r="JP27" s="143"/>
      <c r="JQ27" s="27"/>
      <c r="JR27" s="25"/>
      <c r="JS27" s="740"/>
      <c r="JT27" s="30"/>
      <c r="JU27" s="45">
        <f t="shared" si="233"/>
        <v>0</v>
      </c>
      <c r="JW27" s="807"/>
      <c r="JX27" s="793"/>
      <c r="JY27" s="794"/>
      <c r="JZ27" s="819"/>
      <c r="KA27" s="814"/>
      <c r="KB27" s="811">
        <f t="shared" si="46"/>
        <v>0</v>
      </c>
      <c r="KD27" s="807"/>
      <c r="KE27" s="793"/>
      <c r="KF27" s="794"/>
      <c r="KG27" s="819"/>
      <c r="KH27" s="814"/>
      <c r="KI27" s="811">
        <f t="shared" si="47"/>
        <v>0</v>
      </c>
      <c r="KK27" s="143"/>
      <c r="KL27" s="27"/>
      <c r="KM27" s="25"/>
      <c r="KN27" s="496"/>
      <c r="KO27" s="30"/>
      <c r="KP27" s="45">
        <f t="shared" si="48"/>
        <v>0</v>
      </c>
      <c r="KR27" s="8"/>
      <c r="KS27" s="141"/>
      <c r="KT27" s="25"/>
      <c r="KU27" s="8"/>
      <c r="KV27" s="30"/>
      <c r="KW27" s="45">
        <f t="shared" si="211"/>
        <v>0</v>
      </c>
      <c r="KY27" s="1"/>
      <c r="KZ27" s="141"/>
      <c r="LA27" s="25"/>
      <c r="LB27" s="1"/>
      <c r="LC27" s="30"/>
      <c r="LD27" s="45">
        <f t="shared" si="50"/>
        <v>0</v>
      </c>
      <c r="LF27" s="577"/>
      <c r="LG27" s="37"/>
      <c r="LH27" s="30"/>
      <c r="LI27" s="8"/>
      <c r="LJ27" s="18"/>
      <c r="LK27" s="45">
        <f t="shared" si="0"/>
        <v>0</v>
      </c>
      <c r="LM27" s="575"/>
      <c r="LN27" s="27"/>
      <c r="LO27" s="25"/>
      <c r="LP27" s="26"/>
      <c r="LQ27" s="30"/>
      <c r="LR27" s="19">
        <f t="shared" si="51"/>
        <v>0</v>
      </c>
      <c r="LT27" s="575"/>
      <c r="LU27" s="27"/>
      <c r="LV27" s="25"/>
      <c r="LW27" s="143"/>
      <c r="LX27" s="30"/>
      <c r="LY27" s="45">
        <f t="shared" si="52"/>
        <v>0</v>
      </c>
      <c r="MA27" s="577"/>
      <c r="MB27" s="2"/>
      <c r="MC27" s="17"/>
      <c r="MD27" s="8"/>
      <c r="ME27" s="18"/>
      <c r="MF27" s="45">
        <f t="shared" si="212"/>
        <v>0</v>
      </c>
      <c r="MH27" s="2"/>
      <c r="MI27" s="2"/>
      <c r="MJ27" s="17"/>
      <c r="MK27" s="8"/>
      <c r="ML27" s="18"/>
      <c r="MM27" s="45">
        <f t="shared" si="54"/>
        <v>0</v>
      </c>
      <c r="MO27" s="8"/>
      <c r="MP27" s="2"/>
      <c r="MQ27" s="25"/>
      <c r="MR27" s="288"/>
      <c r="MS27" s="25"/>
      <c r="MT27" s="45">
        <f t="shared" si="199"/>
        <v>20586.5</v>
      </c>
      <c r="MV27" s="8"/>
      <c r="MW27" s="2"/>
      <c r="MX27" s="25"/>
      <c r="MY27" s="288"/>
      <c r="MZ27" s="25"/>
      <c r="NA27" s="45">
        <f t="shared" si="55"/>
        <v>0</v>
      </c>
      <c r="NC27" s="8"/>
      <c r="ND27" s="39"/>
      <c r="NE27" s="337"/>
      <c r="NF27" s="8"/>
      <c r="NG27" s="18"/>
      <c r="NH27" s="45">
        <f t="shared" si="227"/>
        <v>0</v>
      </c>
      <c r="NJ27" s="577"/>
      <c r="NK27" s="39"/>
      <c r="NL27" s="3"/>
      <c r="NM27" s="577"/>
      <c r="NN27" s="18"/>
      <c r="NO27" s="45">
        <f t="shared" si="57"/>
        <v>0</v>
      </c>
      <c r="NQ27" s="2"/>
      <c r="NR27" s="2"/>
      <c r="NS27" s="17"/>
      <c r="NT27" s="8"/>
      <c r="NU27" s="18"/>
      <c r="NV27" s="19">
        <f t="shared" si="58"/>
        <v>0</v>
      </c>
      <c r="NX27" s="2"/>
      <c r="NY27" s="2"/>
      <c r="NZ27" s="17"/>
      <c r="OA27" s="8"/>
      <c r="OB27" s="18"/>
      <c r="OC27" s="19">
        <f t="shared" si="59"/>
        <v>0</v>
      </c>
      <c r="OE27" s="2"/>
      <c r="OF27" s="2"/>
      <c r="OG27" s="17"/>
      <c r="OH27" s="8"/>
      <c r="OI27" s="18"/>
      <c r="OJ27" s="19">
        <f t="shared" si="60"/>
        <v>0</v>
      </c>
      <c r="OL27" s="2"/>
      <c r="OM27" s="2"/>
      <c r="ON27" s="17"/>
      <c r="OO27" s="8"/>
      <c r="OP27" s="18"/>
      <c r="OQ27" s="19">
        <f t="shared" si="61"/>
        <v>0</v>
      </c>
      <c r="OS27" s="2"/>
      <c r="OT27" s="2"/>
      <c r="OU27" s="17"/>
      <c r="OV27" s="8"/>
      <c r="OW27" s="18"/>
      <c r="OX27" s="19">
        <f t="shared" si="62"/>
        <v>0</v>
      </c>
      <c r="OZ27" s="2"/>
      <c r="PA27" s="2"/>
      <c r="PB27" s="17"/>
      <c r="PC27" s="8"/>
      <c r="PD27" s="18"/>
      <c r="PE27" s="19">
        <f t="shared" si="63"/>
        <v>0</v>
      </c>
      <c r="PG27" s="8"/>
      <c r="PH27" s="2"/>
      <c r="PI27" s="17"/>
      <c r="PJ27" s="34"/>
      <c r="PK27" s="18"/>
      <c r="PL27" s="19">
        <f t="shared" si="64"/>
        <v>0</v>
      </c>
      <c r="PN27" s="2"/>
      <c r="PO27" s="2"/>
      <c r="PP27" s="17"/>
      <c r="PQ27" s="8"/>
      <c r="PR27" s="18"/>
      <c r="PS27" s="19">
        <f t="shared" si="65"/>
        <v>0</v>
      </c>
      <c r="PU27" s="2"/>
      <c r="PV27" s="2"/>
      <c r="PW27" s="17"/>
      <c r="PX27" s="8"/>
      <c r="PY27" s="18"/>
      <c r="PZ27" s="19">
        <f t="shared" si="66"/>
        <v>0</v>
      </c>
      <c r="QB27" s="577"/>
      <c r="QC27" s="397"/>
      <c r="QD27" s="2"/>
      <c r="QE27" s="17"/>
      <c r="QF27" s="8"/>
      <c r="QG27" s="18"/>
      <c r="QH27" s="19">
        <f t="shared" si="67"/>
        <v>0</v>
      </c>
      <c r="QJ27" s="366"/>
      <c r="QL27" s="711"/>
      <c r="QM27" s="54">
        <v>41103</v>
      </c>
      <c r="QN27" s="58">
        <v>200</v>
      </c>
      <c r="QO27" s="616">
        <f t="shared" si="68"/>
        <v>23844.5</v>
      </c>
      <c r="QQ27" s="469"/>
      <c r="QR27" s="43"/>
      <c r="QS27" s="337"/>
      <c r="QT27" s="8"/>
      <c r="QU27" s="49"/>
      <c r="QV27" s="45">
        <f t="shared" si="69"/>
        <v>0</v>
      </c>
      <c r="QX27" s="143"/>
      <c r="QY27" s="78"/>
      <c r="QZ27" s="44"/>
      <c r="RA27" s="26"/>
      <c r="RB27" s="30"/>
      <c r="RC27" s="19">
        <f t="shared" si="240"/>
        <v>0</v>
      </c>
      <c r="RE27" s="27"/>
      <c r="RF27" s="78"/>
      <c r="RG27" s="44"/>
      <c r="RH27" s="143"/>
      <c r="RI27" s="30"/>
      <c r="RJ27" s="19">
        <f t="shared" si="200"/>
        <v>0</v>
      </c>
      <c r="RL27" s="27"/>
      <c r="RM27" s="315"/>
      <c r="RN27" s="44"/>
      <c r="RO27" s="143"/>
      <c r="RP27" s="30"/>
      <c r="RQ27" s="19">
        <f t="shared" si="72"/>
        <v>0</v>
      </c>
      <c r="RS27" s="2"/>
      <c r="RT27" s="2"/>
      <c r="RU27" s="17"/>
      <c r="RV27" s="8"/>
      <c r="RW27" s="18"/>
      <c r="RX27" s="19">
        <f t="shared" si="189"/>
        <v>23250</v>
      </c>
      <c r="RZ27" s="2"/>
      <c r="SA27" s="2"/>
      <c r="SB27" s="351"/>
      <c r="SC27" s="8"/>
      <c r="SD27" s="18"/>
      <c r="SE27" s="19">
        <f t="shared" si="190"/>
        <v>0</v>
      </c>
      <c r="SG27" s="2"/>
      <c r="SH27" s="2"/>
      <c r="SI27" s="17"/>
      <c r="SJ27" s="8"/>
      <c r="SK27" s="18"/>
      <c r="SL27" s="19">
        <f t="shared" si="73"/>
        <v>0</v>
      </c>
      <c r="SN27" s="2"/>
      <c r="SO27" s="2"/>
      <c r="SP27" s="17"/>
      <c r="SQ27" s="8"/>
      <c r="SR27" s="18"/>
      <c r="SS27" s="19">
        <f t="shared" si="191"/>
        <v>0</v>
      </c>
      <c r="SU27" s="549"/>
      <c r="SV27" s="2"/>
      <c r="SW27" s="17"/>
      <c r="SX27" s="8"/>
      <c r="SY27" s="18"/>
      <c r="SZ27" s="19">
        <f t="shared" si="75"/>
        <v>10127.5</v>
      </c>
      <c r="TB27" s="2"/>
      <c r="TC27" s="2"/>
      <c r="TD27" s="17"/>
      <c r="TE27" s="8"/>
      <c r="TF27" s="18"/>
      <c r="TG27" s="19">
        <f t="shared" si="236"/>
        <v>20668.5</v>
      </c>
      <c r="TI27" s="148"/>
      <c r="TJ27" s="148"/>
      <c r="TK27" s="439"/>
      <c r="TL27" s="74"/>
      <c r="TM27" s="86"/>
      <c r="TN27" s="19">
        <f t="shared" si="237"/>
        <v>0</v>
      </c>
      <c r="TP27" s="577"/>
      <c r="TQ27" s="2"/>
      <c r="TR27" s="351"/>
      <c r="TS27" s="8"/>
      <c r="TT27" s="18"/>
      <c r="TU27" s="19">
        <f t="shared" si="238"/>
        <v>0</v>
      </c>
      <c r="TW27" s="577"/>
      <c r="TX27" s="2"/>
      <c r="TY27" s="17"/>
      <c r="TZ27" s="8"/>
      <c r="UA27" s="18"/>
      <c r="UB27" s="19">
        <f t="shared" si="79"/>
        <v>0</v>
      </c>
      <c r="UD27" s="577"/>
      <c r="UE27" s="2"/>
      <c r="UF27" s="17"/>
      <c r="UG27" s="8"/>
      <c r="UH27" s="18"/>
      <c r="UI27" s="19">
        <f t="shared" si="80"/>
        <v>0</v>
      </c>
      <c r="UK27" s="577"/>
      <c r="UL27" s="2"/>
      <c r="UM27" s="17"/>
      <c r="UN27" s="8"/>
      <c r="UO27" s="18"/>
      <c r="UP27" s="19">
        <f t="shared" si="81"/>
        <v>0</v>
      </c>
      <c r="UR27" s="577"/>
      <c r="US27" s="2"/>
      <c r="UT27" s="17"/>
      <c r="UU27" s="8"/>
      <c r="UV27" s="18"/>
      <c r="UW27" s="19">
        <f t="shared" si="82"/>
        <v>12824</v>
      </c>
      <c r="UY27" s="8"/>
      <c r="UZ27" s="2"/>
      <c r="VA27" s="17"/>
      <c r="VB27" s="8"/>
      <c r="VC27" s="18"/>
      <c r="VD27" s="19">
        <f t="shared" si="83"/>
        <v>47775</v>
      </c>
      <c r="VF27" s="2"/>
      <c r="VG27" s="2"/>
      <c r="VH27" s="17"/>
      <c r="VI27" s="8"/>
      <c r="VJ27" s="18"/>
      <c r="VK27" s="19">
        <f t="shared" si="84"/>
        <v>0</v>
      </c>
      <c r="VM27" s="2"/>
      <c r="VN27" s="2"/>
      <c r="VO27" s="17"/>
      <c r="VP27" s="8"/>
      <c r="VQ27" s="18"/>
      <c r="VR27" s="19">
        <f t="shared" si="85"/>
        <v>0</v>
      </c>
      <c r="VT27" s="577"/>
      <c r="VU27" s="2"/>
      <c r="VV27" s="17"/>
      <c r="VW27" s="8"/>
      <c r="VX27" s="18"/>
      <c r="VY27" s="19">
        <f t="shared" si="196"/>
        <v>274.5</v>
      </c>
      <c r="WA27" s="2"/>
      <c r="WB27" s="2"/>
      <c r="WC27" s="17"/>
      <c r="WD27" s="8"/>
      <c r="WE27" s="18"/>
      <c r="WF27" s="19">
        <f t="shared" si="87"/>
        <v>0</v>
      </c>
      <c r="WH27" s="2"/>
      <c r="WI27" s="2"/>
      <c r="WJ27" s="17"/>
      <c r="WK27" s="8"/>
      <c r="WL27" s="18"/>
      <c r="WM27" s="19">
        <f t="shared" si="88"/>
        <v>0</v>
      </c>
      <c r="WO27" s="2"/>
      <c r="WP27" s="2"/>
      <c r="WQ27" s="17"/>
      <c r="WR27" s="8"/>
      <c r="WS27" s="18"/>
      <c r="WT27" s="19">
        <f t="shared" si="201"/>
        <v>0</v>
      </c>
      <c r="WV27" s="2"/>
      <c r="WW27" s="2"/>
      <c r="WX27" s="17"/>
      <c r="WY27" s="8"/>
      <c r="WZ27" s="18"/>
      <c r="XA27" s="19">
        <f t="shared" si="90"/>
        <v>0</v>
      </c>
      <c r="XC27" s="577"/>
      <c r="XD27" s="2"/>
      <c r="XE27" s="17"/>
      <c r="XF27" s="8"/>
      <c r="XG27" s="18"/>
      <c r="XH27" s="19">
        <f t="shared" si="91"/>
        <v>0</v>
      </c>
      <c r="XJ27" s="8"/>
      <c r="XK27" s="2"/>
      <c r="XL27" s="17"/>
      <c r="XM27" s="8"/>
      <c r="XN27" s="18"/>
      <c r="XO27" s="45">
        <f t="shared" si="92"/>
        <v>0</v>
      </c>
      <c r="XQ27" s="8"/>
      <c r="XR27" s="2"/>
      <c r="XS27" s="17"/>
      <c r="XT27" s="8"/>
      <c r="XU27" s="18"/>
      <c r="XV27" s="45">
        <f t="shared" si="93"/>
        <v>0</v>
      </c>
      <c r="XX27" s="8"/>
      <c r="XY27" s="2"/>
      <c r="XZ27" s="17"/>
      <c r="YA27" s="8"/>
      <c r="YB27" s="18"/>
      <c r="YC27" s="45">
        <f t="shared" si="94"/>
        <v>0</v>
      </c>
      <c r="YE27" s="8"/>
      <c r="YF27" s="2"/>
      <c r="YG27" s="17"/>
      <c r="YH27" s="8"/>
      <c r="YI27" s="18"/>
      <c r="YJ27" s="19">
        <f t="shared" si="95"/>
        <v>0</v>
      </c>
      <c r="YL27" s="8"/>
      <c r="YM27" s="2"/>
      <c r="YN27" s="17"/>
      <c r="YO27" s="8"/>
      <c r="YP27" s="18"/>
      <c r="YQ27" s="19">
        <f t="shared" si="96"/>
        <v>0</v>
      </c>
      <c r="YS27" s="8">
        <v>41326</v>
      </c>
      <c r="YT27" s="2" t="s">
        <v>1245</v>
      </c>
      <c r="YU27" s="17">
        <v>388.5</v>
      </c>
      <c r="YV27" s="8">
        <v>41326</v>
      </c>
      <c r="YW27" s="18">
        <v>388.5</v>
      </c>
      <c r="YX27" s="19">
        <f t="shared" si="221"/>
        <v>0</v>
      </c>
      <c r="YZ27" s="2"/>
      <c r="ZA27" s="2"/>
      <c r="ZB27" s="17"/>
      <c r="ZC27" s="8"/>
      <c r="ZD27" s="18"/>
      <c r="ZE27" s="19">
        <f t="shared" si="213"/>
        <v>0</v>
      </c>
      <c r="ZG27" s="2"/>
      <c r="ZH27" s="145"/>
      <c r="ZI27" s="17"/>
      <c r="ZJ27" s="8"/>
      <c r="ZK27" s="18"/>
      <c r="ZL27" s="19">
        <f t="shared" si="99"/>
        <v>11212</v>
      </c>
      <c r="ZN27" s="2"/>
      <c r="ZO27" s="145"/>
      <c r="ZP27" s="17"/>
      <c r="ZQ27" s="8"/>
      <c r="ZR27" s="18"/>
      <c r="ZS27" s="19">
        <f t="shared" si="100"/>
        <v>0</v>
      </c>
      <c r="ZU27" s="2"/>
      <c r="ZV27" s="145"/>
      <c r="ZW27" s="17"/>
      <c r="ZX27" s="8"/>
      <c r="ZY27" s="18"/>
      <c r="ZZ27" s="19">
        <f t="shared" si="101"/>
        <v>0</v>
      </c>
      <c r="AAB27" s="2"/>
      <c r="AAC27" s="2"/>
      <c r="AAD27" s="17"/>
      <c r="AAE27" s="8"/>
      <c r="AAF27" s="18"/>
      <c r="AAG27" s="19">
        <f t="shared" si="102"/>
        <v>0</v>
      </c>
      <c r="AAI27" s="577"/>
      <c r="AAJ27" s="2"/>
      <c r="AAK27" s="17"/>
      <c r="AAL27" s="8"/>
      <c r="AAM27" s="18"/>
      <c r="AAN27" s="19">
        <f t="shared" si="103"/>
        <v>0</v>
      </c>
      <c r="AAP27" s="577"/>
      <c r="AAQ27" s="2"/>
      <c r="AAR27" s="17"/>
      <c r="AAT27" s="18"/>
      <c r="AAU27" s="19">
        <f t="shared" si="104"/>
        <v>0</v>
      </c>
      <c r="AAW27" s="2"/>
      <c r="AAX27" s="2"/>
      <c r="AAY27" s="17"/>
      <c r="AAZ27" s="8"/>
      <c r="ABA27" s="85"/>
      <c r="ABB27" s="19">
        <f t="shared" si="105"/>
        <v>0</v>
      </c>
      <c r="ABD27" s="2"/>
      <c r="ABE27" s="2"/>
      <c r="ABF27" s="17"/>
      <c r="ABG27" s="8"/>
      <c r="ABH27" s="18"/>
      <c r="ABI27" s="19">
        <f t="shared" si="106"/>
        <v>0</v>
      </c>
      <c r="ABK27" s="2"/>
      <c r="ABL27" s="2"/>
      <c r="ABM27" s="17"/>
      <c r="ABN27" s="8"/>
      <c r="ABO27" s="18"/>
      <c r="ABP27" s="19">
        <f t="shared" si="107"/>
        <v>0</v>
      </c>
      <c r="ABR27" s="366"/>
      <c r="ABS27" s="2"/>
      <c r="ABT27" s="17"/>
      <c r="ABU27" s="577"/>
      <c r="ABV27" s="18"/>
      <c r="ABW27" s="19">
        <f t="shared" si="214"/>
        <v>0</v>
      </c>
      <c r="ABY27" s="366"/>
      <c r="ABZ27" s="2"/>
      <c r="ACA27" s="17"/>
      <c r="ACB27" s="366"/>
      <c r="ACC27" s="18"/>
      <c r="ACD27" s="19">
        <f t="shared" si="109"/>
        <v>0</v>
      </c>
      <c r="ACF27" s="8"/>
      <c r="ACG27" s="2"/>
      <c r="ACH27" s="17"/>
      <c r="ACI27" s="8"/>
      <c r="ACJ27" s="18"/>
      <c r="ACK27" s="19">
        <f t="shared" si="205"/>
        <v>0</v>
      </c>
      <c r="ACM27" s="577"/>
      <c r="ACN27" s="2"/>
      <c r="ACO27" s="17"/>
      <c r="ACP27" s="577"/>
      <c r="ACQ27" s="18"/>
      <c r="ACR27" s="19">
        <f t="shared" si="110"/>
        <v>0</v>
      </c>
      <c r="ACT27" s="577"/>
      <c r="ACU27" s="2"/>
      <c r="ACV27" s="17"/>
      <c r="ACW27" s="366"/>
      <c r="ACX27" s="18"/>
      <c r="ACY27" s="19">
        <f t="shared" si="111"/>
        <v>0</v>
      </c>
      <c r="ADB27" s="2"/>
      <c r="ADC27" s="17"/>
      <c r="ADD27" s="8"/>
      <c r="ADE27" s="18"/>
      <c r="ADF27" s="45">
        <f t="shared" si="228"/>
        <v>0</v>
      </c>
      <c r="ADI27" s="2"/>
      <c r="ADJ27" s="17"/>
      <c r="ADK27" s="577"/>
      <c r="ADL27" s="18"/>
      <c r="ADM27" s="45">
        <f t="shared" si="113"/>
        <v>40815</v>
      </c>
      <c r="ADP27" s="39"/>
      <c r="ADQ27" s="353"/>
      <c r="ADR27" s="8"/>
      <c r="ADS27" s="396"/>
      <c r="ADT27" s="45">
        <f t="shared" si="114"/>
        <v>0</v>
      </c>
      <c r="ADV27" s="8"/>
      <c r="ADW27" s="39"/>
      <c r="ADX27" s="353"/>
      <c r="ADY27" s="8"/>
      <c r="ADZ27" s="396"/>
      <c r="AEA27" s="45">
        <f t="shared" si="192"/>
        <v>0</v>
      </c>
      <c r="AEC27" s="577"/>
      <c r="AED27" s="39"/>
      <c r="AEE27" s="353"/>
      <c r="AEF27" s="577"/>
      <c r="AEG27" s="396"/>
      <c r="AEH27" s="45">
        <f t="shared" si="224"/>
        <v>0</v>
      </c>
      <c r="AEJ27" s="8"/>
      <c r="AEK27" s="2"/>
      <c r="AEL27" s="17"/>
      <c r="AEM27" s="8"/>
      <c r="AEN27" s="18"/>
      <c r="AEO27" s="19">
        <f t="shared" si="116"/>
        <v>0</v>
      </c>
      <c r="AEQ27" s="2"/>
      <c r="AER27" s="2"/>
      <c r="AES27" s="17"/>
      <c r="AET27" s="8"/>
      <c r="AEU27" s="18"/>
      <c r="AEV27" s="19">
        <f t="shared" si="117"/>
        <v>6523</v>
      </c>
      <c r="AEX27" s="577"/>
      <c r="AEY27" s="2"/>
      <c r="AEZ27" s="17"/>
      <c r="AFA27" s="8"/>
      <c r="AFB27" s="18"/>
      <c r="AFC27" s="19">
        <f t="shared" si="118"/>
        <v>0</v>
      </c>
      <c r="AFE27" s="577"/>
      <c r="AFF27" s="2"/>
      <c r="AFG27" s="17"/>
      <c r="AFH27" s="8"/>
      <c r="AFI27" s="18"/>
      <c r="AFJ27" s="19">
        <f t="shared" si="241"/>
        <v>0</v>
      </c>
      <c r="AFL27" s="8"/>
      <c r="AFM27" s="2"/>
      <c r="AFN27" s="17"/>
      <c r="AFO27" s="8"/>
      <c r="AFP27" s="18"/>
      <c r="AFQ27" s="19">
        <f t="shared" si="120"/>
        <v>0</v>
      </c>
      <c r="AFS27" s="2"/>
      <c r="AFT27" s="2"/>
      <c r="AFU27" s="17"/>
      <c r="AFV27" s="8"/>
      <c r="AFW27" s="18"/>
      <c r="AFX27" s="19">
        <f t="shared" si="121"/>
        <v>0</v>
      </c>
      <c r="AFZ27" s="2"/>
      <c r="AGA27" s="2"/>
      <c r="AGB27" s="17"/>
      <c r="AGC27" s="8"/>
      <c r="AGD27" s="18"/>
      <c r="AGE27" s="19">
        <f t="shared" si="215"/>
        <v>0</v>
      </c>
      <c r="AGG27" s="2"/>
      <c r="AGH27" s="2"/>
      <c r="AGI27" s="17"/>
      <c r="AGJ27" s="8"/>
      <c r="AGK27" s="18"/>
      <c r="AGL27" s="19">
        <f t="shared" si="123"/>
        <v>0</v>
      </c>
      <c r="AGN27" s="8"/>
      <c r="AGO27" s="2"/>
      <c r="AGP27" s="17"/>
      <c r="AGQ27" s="8"/>
      <c r="AGR27" s="18"/>
      <c r="AGS27" s="19">
        <f t="shared" si="124"/>
        <v>0</v>
      </c>
      <c r="AGU27" s="2"/>
      <c r="AGV27" s="2"/>
      <c r="AGW27" s="17"/>
      <c r="AGX27" s="8"/>
      <c r="AGY27" s="18"/>
      <c r="AGZ27" s="19">
        <f t="shared" si="125"/>
        <v>37741</v>
      </c>
      <c r="AHB27" s="2"/>
      <c r="AHC27" s="2"/>
      <c r="AHD27" s="17"/>
      <c r="AHE27" s="8"/>
      <c r="AHF27" s="18"/>
      <c r="AHG27" s="19">
        <f t="shared" si="126"/>
        <v>0</v>
      </c>
      <c r="AHI27" s="2"/>
      <c r="AHJ27" s="2"/>
      <c r="AHK27" s="17"/>
      <c r="AHL27" s="8"/>
      <c r="AHM27" s="18"/>
      <c r="AHN27" s="19">
        <f t="shared" si="127"/>
        <v>0</v>
      </c>
      <c r="AHP27" s="575"/>
      <c r="AHQ27" s="27"/>
      <c r="AHR27" s="25"/>
      <c r="AHS27" s="143"/>
      <c r="AHT27" s="30"/>
      <c r="AHU27" s="19">
        <f t="shared" si="128"/>
        <v>0</v>
      </c>
      <c r="AHW27" s="366"/>
      <c r="AHX27" s="2"/>
      <c r="AHY27" s="17"/>
      <c r="AHZ27" s="26"/>
      <c r="AIA27" s="18"/>
      <c r="AIB27" s="19">
        <f t="shared" si="129"/>
        <v>0</v>
      </c>
      <c r="AID27" s="577"/>
      <c r="AIE27" s="2"/>
      <c r="AIF27" s="17"/>
      <c r="AIG27" s="8"/>
      <c r="AIH27" s="18"/>
      <c r="AII27" s="19">
        <f t="shared" si="218"/>
        <v>0</v>
      </c>
      <c r="AIK27" s="2"/>
      <c r="AIL27" s="2"/>
      <c r="AIM27" s="17"/>
      <c r="AIN27" s="8"/>
      <c r="AIO27" s="18"/>
      <c r="AIP27" s="19">
        <f t="shared" si="131"/>
        <v>0</v>
      </c>
      <c r="AIR27" s="143"/>
      <c r="AIS27" s="27"/>
      <c r="AIT27" s="25"/>
      <c r="AIU27" s="143"/>
      <c r="AIV27" s="30"/>
      <c r="AIW27" s="45">
        <f t="shared" si="132"/>
        <v>0</v>
      </c>
      <c r="AIY27" s="8"/>
      <c r="AIZ27" s="2"/>
      <c r="AJA27" s="17"/>
      <c r="AJB27" s="143"/>
      <c r="AJC27" s="18"/>
      <c r="AJD27" s="19">
        <f t="shared" si="133"/>
        <v>0</v>
      </c>
      <c r="AJF27" s="2"/>
      <c r="AJG27" s="2"/>
      <c r="AJH27" s="17"/>
      <c r="AJI27" s="8"/>
      <c r="AJJ27" s="18"/>
      <c r="AJK27" s="19">
        <f t="shared" si="134"/>
        <v>0</v>
      </c>
      <c r="AJM27" s="8"/>
      <c r="AJN27" s="2"/>
      <c r="AJO27" s="17"/>
      <c r="AJP27" s="8"/>
      <c r="AJQ27" s="18"/>
      <c r="AJR27" s="19">
        <f t="shared" si="135"/>
        <v>0</v>
      </c>
      <c r="AJT27" s="8"/>
      <c r="AJU27" s="2"/>
      <c r="AJV27" s="351"/>
      <c r="AJW27" s="8"/>
      <c r="AJX27" s="18"/>
      <c r="AJY27" s="45">
        <f t="shared" si="136"/>
        <v>0</v>
      </c>
      <c r="AKA27" s="143"/>
      <c r="AKB27" s="27"/>
      <c r="AKC27" s="25"/>
      <c r="AKD27" s="143"/>
      <c r="AKE27" s="30"/>
      <c r="AKF27" s="19">
        <f t="shared" si="232"/>
        <v>0</v>
      </c>
      <c r="AKH27" s="2"/>
      <c r="AKI27" s="2"/>
      <c r="AKJ27" s="17"/>
      <c r="AKK27" s="8"/>
      <c r="AKL27" s="18"/>
      <c r="AKM27" s="19">
        <f t="shared" si="137"/>
        <v>0</v>
      </c>
      <c r="AKO27" s="2"/>
      <c r="AKP27" s="2"/>
      <c r="AKQ27" s="17"/>
      <c r="AKR27" s="8"/>
      <c r="AKS27" s="18"/>
      <c r="AKT27" s="19">
        <f t="shared" si="138"/>
        <v>0</v>
      </c>
      <c r="AKV27" s="2"/>
      <c r="AKW27" s="2"/>
      <c r="AKX27" s="17"/>
      <c r="AKY27" s="8"/>
      <c r="AKZ27" s="18"/>
      <c r="ALA27" s="19">
        <f t="shared" si="139"/>
        <v>0</v>
      </c>
      <c r="ALC27" s="2"/>
      <c r="ALD27" s="2"/>
      <c r="ALE27" s="17"/>
      <c r="ALF27" s="8"/>
      <c r="ALG27" s="18"/>
      <c r="ALH27" s="19">
        <f t="shared" si="140"/>
        <v>0</v>
      </c>
      <c r="ALJ27" s="577"/>
      <c r="ALK27" s="2"/>
      <c r="ALL27" s="17"/>
      <c r="ALN27" s="18"/>
      <c r="ALO27" s="19">
        <f t="shared" si="141"/>
        <v>0</v>
      </c>
      <c r="ALQ27" s="2"/>
      <c r="ALR27" s="2"/>
      <c r="ALS27" s="17"/>
      <c r="ALT27" s="8"/>
      <c r="ALU27" s="18"/>
      <c r="ALV27" s="19">
        <f t="shared" si="142"/>
        <v>0</v>
      </c>
      <c r="ALX27" s="8"/>
      <c r="ALY27" s="2"/>
      <c r="ALZ27" s="17"/>
      <c r="AMA27" s="8"/>
      <c r="AMB27" s="18"/>
      <c r="AMC27" s="45">
        <f t="shared" si="225"/>
        <v>0</v>
      </c>
      <c r="AME27" s="577"/>
      <c r="AMF27" s="2"/>
      <c r="AMG27" s="17"/>
      <c r="AMH27" s="366"/>
      <c r="AMI27" s="18"/>
      <c r="AMJ27" s="19">
        <f t="shared" si="143"/>
        <v>0</v>
      </c>
      <c r="AML27" s="366"/>
      <c r="AMM27" s="2"/>
      <c r="AMN27" s="17"/>
      <c r="AMO27" s="577"/>
      <c r="AMP27" s="18"/>
      <c r="AMQ27" s="19">
        <f t="shared" si="144"/>
        <v>0</v>
      </c>
      <c r="AMS27" s="8"/>
      <c r="AMT27" s="2"/>
      <c r="AMU27" s="17"/>
      <c r="AMV27" s="8"/>
      <c r="AMW27" s="18"/>
      <c r="AMX27" s="19">
        <f t="shared" si="145"/>
        <v>0</v>
      </c>
      <c r="AMZ27" s="2"/>
      <c r="ANA27" s="2"/>
      <c r="ANB27" s="17"/>
      <c r="ANC27" s="8"/>
      <c r="AND27" s="18"/>
      <c r="ANE27" s="19">
        <f t="shared" si="146"/>
        <v>0</v>
      </c>
      <c r="ANG27" s="2"/>
      <c r="ANH27" s="2"/>
      <c r="ANI27" s="17"/>
      <c r="ANJ27" s="8"/>
      <c r="ANK27" s="18"/>
      <c r="ANL27" s="19">
        <f t="shared" si="147"/>
        <v>0</v>
      </c>
      <c r="ANN27" s="366"/>
      <c r="ANO27" s="2"/>
      <c r="ANP27" s="17"/>
      <c r="ANQ27" s="577"/>
      <c r="ANR27" s="18"/>
      <c r="ANS27" s="19">
        <f t="shared" si="148"/>
        <v>0</v>
      </c>
      <c r="ANU27" s="2"/>
      <c r="ANV27" s="2"/>
      <c r="ANW27" s="17"/>
      <c r="ANX27" s="388"/>
      <c r="ANY27" s="18"/>
      <c r="ANZ27" s="19">
        <f t="shared" si="229"/>
        <v>4592</v>
      </c>
      <c r="AOB27" s="577"/>
      <c r="AOC27" s="2"/>
      <c r="AOD27" s="17"/>
      <c r="AOE27" s="143"/>
      <c r="AOF27" s="30"/>
      <c r="AOG27" s="19">
        <f t="shared" si="149"/>
        <v>0</v>
      </c>
      <c r="AOI27" s="366"/>
      <c r="AOJ27" s="2"/>
      <c r="AOK27" s="17"/>
      <c r="AOL27" s="8"/>
      <c r="AOM27" s="18"/>
      <c r="AON27" s="19">
        <f t="shared" si="150"/>
        <v>16524.5</v>
      </c>
      <c r="AOP27" s="366"/>
      <c r="AOQ27" s="2"/>
      <c r="AOR27" s="17"/>
      <c r="AOS27" s="8"/>
      <c r="AOT27" s="18"/>
      <c r="AOU27" s="19">
        <f t="shared" si="151"/>
        <v>0</v>
      </c>
      <c r="AOW27" s="2"/>
      <c r="AOX27" s="2"/>
      <c r="AOY27" s="17"/>
      <c r="AOZ27" s="8"/>
      <c r="APA27" s="18"/>
      <c r="APB27" s="19">
        <f t="shared" si="216"/>
        <v>0</v>
      </c>
      <c r="APD27" s="8"/>
      <c r="APE27" s="2"/>
      <c r="APF27" s="351"/>
      <c r="APG27" s="74"/>
      <c r="APH27" s="86"/>
      <c r="API27" s="45">
        <f t="shared" si="4"/>
        <v>2000</v>
      </c>
      <c r="APL27" s="2"/>
      <c r="APM27" s="17"/>
      <c r="APN27" s="8"/>
      <c r="APO27" s="18"/>
      <c r="APP27" s="45">
        <f t="shared" si="207"/>
        <v>7383.5</v>
      </c>
      <c r="APS27" s="2"/>
      <c r="APT27" s="17"/>
      <c r="APU27" s="8"/>
      <c r="APV27" s="18"/>
      <c r="APW27" s="45">
        <f t="shared" si="6"/>
        <v>0</v>
      </c>
      <c r="APY27" s="2"/>
      <c r="APZ27" s="2"/>
      <c r="AQA27" s="17"/>
      <c r="AQB27" s="8"/>
      <c r="AQC27" s="18"/>
      <c r="AQD27" s="45">
        <f t="shared" si="153"/>
        <v>4518.5</v>
      </c>
      <c r="AQF27" s="366"/>
      <c r="AQG27" s="2"/>
      <c r="AQH27" s="17"/>
      <c r="AQJ27" s="18"/>
      <c r="AQK27" s="19">
        <f t="shared" si="154"/>
        <v>0</v>
      </c>
      <c r="AQM27" s="2"/>
      <c r="AQN27" s="2"/>
      <c r="AQO27" s="17"/>
      <c r="AQP27" s="8"/>
      <c r="AQQ27" s="18"/>
      <c r="AQR27" s="19">
        <f t="shared" si="155"/>
        <v>0</v>
      </c>
      <c r="AQT27" s="577"/>
      <c r="AQU27" s="2"/>
      <c r="AQV27" s="17"/>
      <c r="AQW27" s="577"/>
      <c r="AQX27" s="18"/>
      <c r="AQY27" s="19">
        <f t="shared" si="156"/>
        <v>715</v>
      </c>
      <c r="ARA27" s="577"/>
      <c r="ARB27" s="8"/>
      <c r="ARC27" s="17"/>
      <c r="ARD27" s="366"/>
      <c r="ARE27" s="18"/>
      <c r="ARF27" s="19">
        <f t="shared" si="208"/>
        <v>0</v>
      </c>
      <c r="ARH27" s="577"/>
      <c r="ARI27" s="2"/>
      <c r="ARJ27" s="17"/>
      <c r="ARK27" s="8"/>
      <c r="ARL27" s="18"/>
      <c r="ARM27" s="19">
        <f t="shared" si="157"/>
        <v>0</v>
      </c>
      <c r="ARO27" s="577"/>
      <c r="ARP27" s="2"/>
      <c r="ARQ27" s="17"/>
      <c r="ARR27" s="8"/>
      <c r="ARS27" s="18"/>
      <c r="ART27" s="45">
        <f t="shared" si="230"/>
        <v>0</v>
      </c>
      <c r="ARV27" s="8"/>
      <c r="ARW27" s="2"/>
      <c r="ARX27" s="17"/>
      <c r="ARY27" s="8"/>
      <c r="ARZ27" s="18"/>
      <c r="ASA27" s="45">
        <f t="shared" si="159"/>
        <v>0</v>
      </c>
      <c r="ASC27" s="8"/>
      <c r="ASD27" s="2"/>
      <c r="ASE27" s="17"/>
      <c r="ASF27" s="8"/>
      <c r="ASG27" s="18"/>
      <c r="ASH27" s="45">
        <f t="shared" si="160"/>
        <v>0</v>
      </c>
      <c r="ASJ27" s="2"/>
      <c r="ASK27" s="2"/>
      <c r="ASL27" s="17"/>
      <c r="ASM27" s="8"/>
      <c r="ASN27" s="18"/>
      <c r="ASO27" s="19">
        <f t="shared" si="161"/>
        <v>0</v>
      </c>
      <c r="ASQ27" s="366"/>
      <c r="ASR27" s="2"/>
      <c r="ASS27" s="17"/>
      <c r="AST27" s="8"/>
      <c r="ASU27" s="18"/>
      <c r="ASV27" s="19">
        <f t="shared" si="234"/>
        <v>0</v>
      </c>
      <c r="ASX27" s="366"/>
      <c r="ASY27" s="2"/>
      <c r="ASZ27" s="17"/>
      <c r="ATA27" s="8"/>
      <c r="ATB27" s="18"/>
      <c r="ATC27" s="19">
        <f t="shared" si="163"/>
        <v>0</v>
      </c>
      <c r="ATE27" s="366"/>
      <c r="ATF27" s="2"/>
      <c r="ATG27" s="17"/>
      <c r="ATH27" s="8"/>
      <c r="ATI27" s="18"/>
      <c r="ATJ27" s="19">
        <f t="shared" si="164"/>
        <v>0</v>
      </c>
      <c r="ATL27" s="366"/>
      <c r="ATM27" s="2"/>
      <c r="ATN27" s="17"/>
      <c r="ATO27" s="8"/>
      <c r="ATP27" s="18"/>
      <c r="ATQ27" s="19">
        <f t="shared" si="165"/>
        <v>0</v>
      </c>
      <c r="ATS27" s="2"/>
      <c r="ATT27" s="43"/>
      <c r="ATV27" s="69"/>
      <c r="ATW27" s="76"/>
      <c r="ATX27" s="45">
        <f t="shared" si="222"/>
        <v>0</v>
      </c>
      <c r="ATZ27" s="8"/>
      <c r="AUA27" s="39"/>
      <c r="AUB27" s="18"/>
      <c r="AUC27" s="26"/>
      <c r="AUD27" s="18"/>
      <c r="AUE27" s="45">
        <f t="shared" si="167"/>
        <v>0</v>
      </c>
      <c r="AUG27" s="8"/>
      <c r="AUH27" s="2"/>
      <c r="AUI27" s="17"/>
      <c r="AUJ27" s="143"/>
      <c r="AUK27" s="18"/>
      <c r="AUL27" s="45">
        <f t="shared" si="168"/>
        <v>0</v>
      </c>
      <c r="AUN27" s="577"/>
      <c r="AUO27" s="2"/>
      <c r="AUP27" s="17"/>
      <c r="AUQ27" s="143"/>
      <c r="AUR27" s="18"/>
      <c r="AUS27" s="45">
        <f t="shared" si="169"/>
        <v>2512.5</v>
      </c>
      <c r="AUV27" s="316"/>
      <c r="AUX27" s="8"/>
      <c r="AUY27" s="346"/>
      <c r="AUZ27" s="45">
        <f t="shared" si="170"/>
        <v>0</v>
      </c>
      <c r="AVB27" s="577"/>
      <c r="AVC27" s="2"/>
      <c r="AVD27" s="89"/>
      <c r="AVE27" s="8"/>
      <c r="AVF27" s="91"/>
      <c r="AVG27" s="19">
        <f t="shared" si="193"/>
        <v>0</v>
      </c>
      <c r="AVI27" s="2"/>
      <c r="AVJ27" s="2"/>
      <c r="AVK27" s="89"/>
      <c r="AVL27" s="8"/>
      <c r="AVM27" s="91"/>
      <c r="AVN27" s="19">
        <f t="shared" si="194"/>
        <v>0</v>
      </c>
      <c r="AVP27" s="2"/>
      <c r="AVQ27" s="2"/>
      <c r="AVR27" s="17"/>
      <c r="AVS27" s="8"/>
      <c r="AVT27" s="18"/>
      <c r="AVU27" s="19">
        <f t="shared" si="203"/>
        <v>0</v>
      </c>
      <c r="AVW27" s="143"/>
      <c r="AVX27" s="27"/>
      <c r="AVY27" s="25"/>
      <c r="AVZ27" s="143"/>
      <c r="AWA27" s="30"/>
      <c r="AWB27" s="19">
        <f t="shared" si="197"/>
        <v>0</v>
      </c>
      <c r="AWD27" s="8"/>
      <c r="AWE27" s="2"/>
      <c r="AWF27" s="17"/>
      <c r="AWG27" s="8"/>
      <c r="AWH27" s="18"/>
      <c r="AWI27" s="19">
        <f t="shared" si="219"/>
        <v>0</v>
      </c>
      <c r="AWK27" s="8"/>
      <c r="AWL27" s="2"/>
      <c r="AWM27" s="17"/>
      <c r="AWN27" s="8"/>
      <c r="AWO27" s="18"/>
      <c r="AWP27" s="19">
        <f t="shared" si="204"/>
        <v>0</v>
      </c>
      <c r="AWR27" s="8"/>
      <c r="AWS27" s="2"/>
      <c r="AWT27" s="17"/>
      <c r="AWU27" s="8"/>
      <c r="AWV27" s="18"/>
      <c r="AWW27" s="19">
        <f t="shared" si="174"/>
        <v>0</v>
      </c>
      <c r="AWY27" s="8"/>
      <c r="AWZ27" s="2"/>
      <c r="AXA27" s="17"/>
      <c r="AXB27" s="8"/>
      <c r="AXC27" s="18"/>
      <c r="AXD27" s="19">
        <f t="shared" si="175"/>
        <v>0</v>
      </c>
      <c r="AXF27" s="577"/>
      <c r="AXG27" s="2"/>
      <c r="AXH27" s="17"/>
      <c r="AXI27" s="8"/>
      <c r="AXJ27" s="18"/>
      <c r="AXK27" s="19">
        <f t="shared" si="176"/>
        <v>0</v>
      </c>
      <c r="AXM27" s="577"/>
      <c r="AXN27" s="2"/>
      <c r="AXO27" s="17"/>
      <c r="AXP27" s="8"/>
      <c r="AXQ27" s="18"/>
      <c r="AXR27" s="19">
        <f t="shared" si="177"/>
        <v>0</v>
      </c>
      <c r="AXT27" s="577"/>
      <c r="AXU27" s="2"/>
      <c r="AXV27" s="17"/>
      <c r="AXW27" s="577"/>
      <c r="AXX27" s="18"/>
      <c r="AXY27" s="19">
        <f t="shared" si="195"/>
        <v>0</v>
      </c>
      <c r="AYA27" s="8"/>
      <c r="AYB27" s="2"/>
      <c r="AYC27" s="17"/>
      <c r="AYD27" s="8"/>
      <c r="AYE27" s="18"/>
      <c r="AYF27" s="19">
        <f t="shared" si="179"/>
        <v>0</v>
      </c>
      <c r="AYH27" s="575"/>
      <c r="AYI27" s="27"/>
      <c r="AYJ27" s="25"/>
      <c r="AYK27" s="576"/>
      <c r="AYL27" s="30"/>
      <c r="AYM27" s="19">
        <f t="shared" si="239"/>
        <v>0</v>
      </c>
      <c r="AYO27" s="2"/>
      <c r="AYP27" s="2"/>
      <c r="AYQ27" s="17"/>
      <c r="AYR27" s="8"/>
      <c r="AYS27" s="18"/>
      <c r="AYT27" s="19">
        <f t="shared" si="181"/>
        <v>0</v>
      </c>
      <c r="AYV27" s="2"/>
      <c r="AYW27" s="2"/>
      <c r="AYX27" s="17"/>
      <c r="AYY27" s="8"/>
      <c r="AYZ27" s="18"/>
      <c r="AZA27" s="19">
        <f t="shared" si="182"/>
        <v>0</v>
      </c>
      <c r="AZC27" s="2"/>
      <c r="AZD27" s="2"/>
      <c r="AZE27" s="17"/>
      <c r="AZF27" s="8"/>
      <c r="AZG27" s="18"/>
      <c r="AZH27" s="19">
        <f t="shared" si="183"/>
        <v>0</v>
      </c>
      <c r="AZJ27" s="2"/>
      <c r="AZK27" s="2"/>
      <c r="AZL27" s="17"/>
      <c r="AZM27" s="8"/>
      <c r="AZN27" s="18"/>
      <c r="AZO27" s="19">
        <f t="shared" si="184"/>
        <v>0</v>
      </c>
    </row>
    <row r="28" spans="1:1024 1026:1367">
      <c r="A28" s="397"/>
      <c r="C28" s="337"/>
      <c r="D28" s="8"/>
      <c r="E28" s="86"/>
      <c r="F28" s="45">
        <f t="shared" si="8"/>
        <v>0</v>
      </c>
      <c r="H28" s="577">
        <v>41325</v>
      </c>
      <c r="I28" s="2" t="s">
        <v>1235</v>
      </c>
      <c r="J28" s="17">
        <v>5923.5</v>
      </c>
      <c r="K28" s="577">
        <v>41325</v>
      </c>
      <c r="L28" s="18">
        <v>5923.5</v>
      </c>
      <c r="M28" s="19">
        <f t="shared" si="231"/>
        <v>0</v>
      </c>
      <c r="O28" s="2"/>
      <c r="P28" s="2"/>
      <c r="Q28" s="17"/>
      <c r="R28" s="8"/>
      <c r="S28" s="18"/>
      <c r="T28" s="19">
        <f t="shared" si="10"/>
        <v>10753.5</v>
      </c>
      <c r="V28" s="2"/>
      <c r="W28" s="2"/>
      <c r="X28" s="17"/>
      <c r="Y28" s="8"/>
      <c r="Z28" s="18"/>
      <c r="AA28" s="19">
        <f t="shared" si="11"/>
        <v>0</v>
      </c>
      <c r="AC28" s="2"/>
      <c r="AD28" s="2"/>
      <c r="AE28" s="17"/>
      <c r="AF28" s="8"/>
      <c r="AG28" s="18"/>
      <c r="AH28" s="19">
        <f t="shared" si="12"/>
        <v>0</v>
      </c>
      <c r="AJ28" s="2"/>
      <c r="AK28" s="2"/>
      <c r="AL28" s="17"/>
      <c r="AM28" s="8"/>
      <c r="AN28" s="18"/>
      <c r="AO28" s="19">
        <f t="shared" si="13"/>
        <v>0</v>
      </c>
      <c r="AQ28" s="8"/>
      <c r="AR28" s="2"/>
      <c r="AS28" s="17"/>
      <c r="AT28" s="8"/>
      <c r="AU28" s="18"/>
      <c r="AV28" s="19">
        <f t="shared" si="14"/>
        <v>0</v>
      </c>
      <c r="AX28" s="2"/>
      <c r="AY28" s="2"/>
      <c r="AZ28" s="17"/>
      <c r="BA28" s="8"/>
      <c r="BB28" s="18"/>
      <c r="BC28" s="19">
        <f t="shared" si="15"/>
        <v>0</v>
      </c>
      <c r="BE28" s="8"/>
      <c r="BF28" s="27"/>
      <c r="BG28" s="25"/>
      <c r="BH28" s="8"/>
      <c r="BI28" s="30"/>
      <c r="BJ28" s="19">
        <f t="shared" si="16"/>
        <v>0</v>
      </c>
      <c r="BL28" s="8"/>
      <c r="BM28" s="2"/>
      <c r="BN28" s="17"/>
      <c r="BO28" s="8"/>
      <c r="BP28" s="18"/>
      <c r="BQ28" s="19">
        <f t="shared" si="209"/>
        <v>0</v>
      </c>
      <c r="BS28" s="8"/>
      <c r="BT28" s="8"/>
      <c r="BU28" s="2"/>
      <c r="BV28" s="17"/>
      <c r="BW28" s="8"/>
      <c r="BX28" s="18"/>
      <c r="BY28" s="19">
        <f t="shared" si="18"/>
        <v>0</v>
      </c>
      <c r="CA28" s="575">
        <v>40852</v>
      </c>
      <c r="CB28" s="78" t="s">
        <v>754</v>
      </c>
      <c r="CC28" s="570"/>
      <c r="CD28" s="538" t="s">
        <v>738</v>
      </c>
      <c r="CE28" s="30"/>
      <c r="CF28" s="45">
        <f t="shared" si="19"/>
        <v>328393</v>
      </c>
      <c r="CH28" s="34"/>
      <c r="CI28" s="2"/>
      <c r="CJ28" s="3"/>
      <c r="CK28" s="489"/>
      <c r="CL28" s="44"/>
      <c r="CM28" s="45">
        <f t="shared" si="20"/>
        <v>0</v>
      </c>
      <c r="CO28" s="368"/>
      <c r="CP28" s="37"/>
      <c r="CQ28" s="347"/>
      <c r="CR28" s="490"/>
      <c r="CS28" s="347"/>
      <c r="CT28" s="45">
        <f t="shared" si="185"/>
        <v>0</v>
      </c>
      <c r="CV28" s="8"/>
      <c r="CW28" s="2"/>
      <c r="CX28" s="17"/>
      <c r="CY28" s="8"/>
      <c r="CZ28" s="18"/>
      <c r="DA28" s="19">
        <f t="shared" si="21"/>
        <v>0</v>
      </c>
      <c r="DC28" s="2"/>
      <c r="DD28" s="2"/>
      <c r="DE28" s="2"/>
      <c r="DF28" s="17"/>
      <c r="DG28" s="8"/>
      <c r="DH28" s="18"/>
      <c r="DI28" s="19">
        <f t="shared" si="210"/>
        <v>0</v>
      </c>
      <c r="DK28" s="577"/>
      <c r="DL28" s="2"/>
      <c r="DM28" s="17"/>
      <c r="DO28" s="18"/>
      <c r="DP28" s="19">
        <f t="shared" si="23"/>
        <v>0</v>
      </c>
      <c r="DR28" s="2"/>
      <c r="DS28" s="2"/>
      <c r="DT28" s="17"/>
      <c r="DU28" s="8"/>
      <c r="DV28" s="18"/>
      <c r="DW28" s="19">
        <f t="shared" si="24"/>
        <v>0</v>
      </c>
      <c r="DY28" s="2"/>
      <c r="DZ28" s="2"/>
      <c r="EA28" s="17"/>
      <c r="EB28" s="8"/>
      <c r="EC28" s="18"/>
      <c r="ED28" s="19">
        <f t="shared" si="25"/>
        <v>0</v>
      </c>
      <c r="EF28" s="2"/>
      <c r="EG28" s="2"/>
      <c r="EH28" s="17"/>
      <c r="EI28" s="8"/>
      <c r="EJ28" s="18"/>
      <c r="EK28" s="19">
        <f t="shared" si="226"/>
        <v>0</v>
      </c>
      <c r="EM28" s="388"/>
      <c r="EN28" s="2"/>
      <c r="EO28" s="17"/>
      <c r="EP28" s="8"/>
      <c r="EQ28" s="18"/>
      <c r="ER28" s="19">
        <f t="shared" si="27"/>
        <v>0</v>
      </c>
      <c r="ET28" s="366"/>
      <c r="EU28" s="2"/>
      <c r="EV28" s="356"/>
      <c r="EW28" s="74"/>
      <c r="EX28" s="86"/>
      <c r="EY28" s="19">
        <f t="shared" si="28"/>
        <v>0</v>
      </c>
      <c r="FA28" s="8"/>
      <c r="FB28" s="2"/>
      <c r="FC28" s="17"/>
      <c r="FD28" s="8"/>
      <c r="FE28" s="18"/>
      <c r="FF28" s="19">
        <f t="shared" si="29"/>
        <v>0</v>
      </c>
      <c r="FH28" s="8"/>
      <c r="FI28" s="2"/>
      <c r="FJ28" s="17"/>
      <c r="FK28" s="8"/>
      <c r="FL28" s="18"/>
      <c r="FM28" s="19">
        <f t="shared" si="30"/>
        <v>0</v>
      </c>
      <c r="FO28" s="549">
        <v>39722</v>
      </c>
      <c r="FP28" s="2" t="s">
        <v>582</v>
      </c>
      <c r="FQ28" s="25">
        <v>24588</v>
      </c>
      <c r="FR28" s="70">
        <v>39738</v>
      </c>
      <c r="FS28" s="75">
        <v>23118</v>
      </c>
      <c r="FT28" s="19">
        <f t="shared" si="31"/>
        <v>31238</v>
      </c>
      <c r="FV28" s="2"/>
      <c r="FW28" s="2"/>
      <c r="FX28" s="17"/>
      <c r="FY28" s="8"/>
      <c r="FZ28" s="18"/>
      <c r="GA28" s="19">
        <f t="shared" si="32"/>
        <v>0</v>
      </c>
      <c r="GC28" s="2"/>
      <c r="GD28" s="2"/>
      <c r="GE28" s="17"/>
      <c r="GF28" s="8"/>
      <c r="GG28" s="18"/>
      <c r="GH28" s="19">
        <f t="shared" si="33"/>
        <v>0</v>
      </c>
      <c r="GJ28" s="2"/>
      <c r="GK28" s="2"/>
      <c r="GL28" s="17"/>
      <c r="GM28" s="8"/>
      <c r="GN28" s="18"/>
      <c r="GO28" s="19">
        <f t="shared" si="34"/>
        <v>0</v>
      </c>
      <c r="GQ28" s="8"/>
      <c r="GR28" s="2"/>
      <c r="GS28" s="17"/>
      <c r="GT28" s="8"/>
      <c r="GU28" s="18"/>
      <c r="GV28" s="19">
        <f t="shared" si="35"/>
        <v>0</v>
      </c>
      <c r="GX28" s="2"/>
      <c r="GY28" s="2"/>
      <c r="GZ28" s="17"/>
      <c r="HA28" s="8"/>
      <c r="HB28" s="18"/>
      <c r="HC28" s="19">
        <f t="shared" si="36"/>
        <v>0</v>
      </c>
      <c r="HE28" s="8"/>
      <c r="HF28" s="2"/>
      <c r="HG28" s="17"/>
      <c r="HH28" s="8"/>
      <c r="HI28" s="18"/>
      <c r="HJ28" s="19">
        <f t="shared" si="220"/>
        <v>13433</v>
      </c>
      <c r="HL28" s="8"/>
      <c r="HM28" s="2"/>
      <c r="HN28" s="17"/>
      <c r="HO28" s="8"/>
      <c r="HP28" s="18"/>
      <c r="HQ28" s="19">
        <f t="shared" si="38"/>
        <v>0</v>
      </c>
      <c r="HU28" s="3"/>
      <c r="HW28" s="3"/>
      <c r="HX28" s="115">
        <f t="shared" si="39"/>
        <v>476</v>
      </c>
      <c r="HZ28" s="8"/>
      <c r="IA28" s="2"/>
      <c r="IB28" s="25"/>
      <c r="IC28" s="70"/>
      <c r="ID28" s="75"/>
      <c r="IE28" s="19">
        <f t="shared" si="40"/>
        <v>0</v>
      </c>
      <c r="IG28" s="2"/>
      <c r="IH28" s="2"/>
      <c r="II28" s="17"/>
      <c r="IJ28" s="8"/>
      <c r="IK28" s="18"/>
      <c r="IL28" s="19">
        <f t="shared" si="41"/>
        <v>0</v>
      </c>
      <c r="IN28" s="8"/>
      <c r="IO28" s="145"/>
      <c r="IP28" s="17"/>
      <c r="IQ28" s="8"/>
      <c r="IR28" s="18"/>
      <c r="IS28" s="19">
        <f t="shared" si="42"/>
        <v>0</v>
      </c>
      <c r="IU28" s="8"/>
      <c r="IV28" s="2"/>
      <c r="IW28" s="17"/>
      <c r="IX28" s="8"/>
      <c r="IY28" s="18"/>
      <c r="IZ28" s="19">
        <f t="shared" si="43"/>
        <v>0</v>
      </c>
      <c r="JB28" s="8"/>
      <c r="JC28" s="2"/>
      <c r="JD28" s="17"/>
      <c r="JE28" s="8"/>
      <c r="JF28" s="18"/>
      <c r="JG28" s="19">
        <f t="shared" si="198"/>
        <v>0</v>
      </c>
      <c r="JI28" s="8"/>
      <c r="JJ28" s="266"/>
      <c r="JK28" s="25"/>
      <c r="JL28" s="397"/>
      <c r="JM28" s="30"/>
      <c r="JN28" s="45">
        <f t="shared" si="223"/>
        <v>0</v>
      </c>
      <c r="JP28" s="143"/>
      <c r="JQ28" s="27"/>
      <c r="JR28" s="25"/>
      <c r="JS28" s="741"/>
      <c r="JT28" s="30"/>
      <c r="JU28" s="45">
        <f t="shared" si="233"/>
        <v>0</v>
      </c>
      <c r="JW28" s="807"/>
      <c r="JX28" s="793"/>
      <c r="JY28" s="794"/>
      <c r="JZ28" s="820"/>
      <c r="KA28" s="814"/>
      <c r="KB28" s="811">
        <f t="shared" si="46"/>
        <v>0</v>
      </c>
      <c r="KD28" s="807"/>
      <c r="KE28" s="793"/>
      <c r="KF28" s="794"/>
      <c r="KG28" s="820"/>
      <c r="KH28" s="814"/>
      <c r="KI28" s="811">
        <f t="shared" si="47"/>
        <v>0</v>
      </c>
      <c r="KK28" s="8"/>
      <c r="KL28" s="27"/>
      <c r="KM28" s="25"/>
      <c r="KN28" s="8"/>
      <c r="KP28" s="45">
        <f t="shared" si="48"/>
        <v>0</v>
      </c>
      <c r="KR28" s="397"/>
      <c r="KS28" s="141"/>
      <c r="KT28" s="25"/>
      <c r="KU28" s="397"/>
      <c r="KV28" s="30"/>
      <c r="KW28" s="45">
        <f t="shared" si="211"/>
        <v>0</v>
      </c>
      <c r="KZ28" s="391"/>
      <c r="LD28" s="45">
        <f t="shared" si="50"/>
        <v>0</v>
      </c>
      <c r="LF28" s="577"/>
      <c r="LG28" s="37"/>
      <c r="LH28" s="30"/>
      <c r="LI28" s="8"/>
      <c r="LJ28" s="30"/>
      <c r="LK28" s="45">
        <f t="shared" si="0"/>
        <v>0</v>
      </c>
      <c r="LM28" s="575"/>
      <c r="LN28" s="27"/>
      <c r="LO28" s="25"/>
      <c r="LP28" s="26"/>
      <c r="LQ28" s="30"/>
      <c r="LR28" s="19">
        <f t="shared" si="51"/>
        <v>0</v>
      </c>
      <c r="LT28" s="575"/>
      <c r="LU28" s="27"/>
      <c r="LV28" s="25"/>
      <c r="LW28" s="143"/>
      <c r="LX28" s="30"/>
      <c r="LY28" s="45">
        <f t="shared" si="52"/>
        <v>0</v>
      </c>
      <c r="MA28" s="577"/>
      <c r="MB28" s="2"/>
      <c r="MC28" s="17"/>
      <c r="MD28" s="8"/>
      <c r="ME28" s="18"/>
      <c r="MF28" s="45">
        <f t="shared" si="212"/>
        <v>0</v>
      </c>
      <c r="MH28" s="2"/>
      <c r="MI28" s="2"/>
      <c r="MJ28" s="17"/>
      <c r="MK28" s="8"/>
      <c r="ML28" s="18"/>
      <c r="MM28" s="45">
        <f t="shared" si="54"/>
        <v>0</v>
      </c>
      <c r="MO28" s="8"/>
      <c r="MP28" s="2"/>
      <c r="MQ28" s="25"/>
      <c r="MR28" s="288"/>
      <c r="MS28" s="25"/>
      <c r="MT28" s="45">
        <f t="shared" si="199"/>
        <v>20586.5</v>
      </c>
      <c r="MV28" s="8"/>
      <c r="MW28" s="2"/>
      <c r="MX28" s="25"/>
      <c r="MY28" s="288"/>
      <c r="MZ28" s="25"/>
      <c r="NA28" s="45">
        <f t="shared" si="55"/>
        <v>0</v>
      </c>
      <c r="NC28" s="8"/>
      <c r="ND28" s="39"/>
      <c r="NE28" s="337"/>
      <c r="NF28" s="8"/>
      <c r="NG28" s="18"/>
      <c r="NH28" s="45">
        <f t="shared" si="227"/>
        <v>0</v>
      </c>
      <c r="NJ28" s="577"/>
      <c r="NK28" s="39"/>
      <c r="NL28" s="3"/>
      <c r="NM28" s="577"/>
      <c r="NN28" s="18"/>
      <c r="NO28" s="45">
        <f t="shared" si="57"/>
        <v>0</v>
      </c>
      <c r="NQ28" s="2"/>
      <c r="NR28" s="2"/>
      <c r="NS28" s="17"/>
      <c r="NT28" s="8"/>
      <c r="NU28" s="18"/>
      <c r="NV28" s="19">
        <f t="shared" si="58"/>
        <v>0</v>
      </c>
      <c r="NX28" s="2"/>
      <c r="NY28" s="2"/>
      <c r="NZ28" s="17"/>
      <c r="OA28" s="8"/>
      <c r="OB28" s="18"/>
      <c r="OC28" s="19">
        <f t="shared" si="59"/>
        <v>0</v>
      </c>
      <c r="OE28" s="2"/>
      <c r="OF28" s="2"/>
      <c r="OG28" s="17"/>
      <c r="OH28" s="8"/>
      <c r="OI28" s="18"/>
      <c r="OJ28" s="19">
        <f t="shared" si="60"/>
        <v>0</v>
      </c>
      <c r="OL28" s="2"/>
      <c r="OM28" s="2"/>
      <c r="ON28" s="17"/>
      <c r="OO28" s="8"/>
      <c r="OP28" s="18"/>
      <c r="OQ28" s="19">
        <f t="shared" si="61"/>
        <v>0</v>
      </c>
      <c r="OS28" s="2"/>
      <c r="OT28" s="2"/>
      <c r="OU28" s="17"/>
      <c r="OV28" s="8"/>
      <c r="OW28" s="18"/>
      <c r="OX28" s="19">
        <f t="shared" si="62"/>
        <v>0</v>
      </c>
      <c r="OZ28" s="2"/>
      <c r="PA28" s="2"/>
      <c r="PB28" s="17"/>
      <c r="PC28" s="8"/>
      <c r="PD28" s="18"/>
      <c r="PE28" s="19">
        <f t="shared" si="63"/>
        <v>0</v>
      </c>
      <c r="PG28" s="8"/>
      <c r="PH28" s="2"/>
      <c r="PI28" s="17"/>
      <c r="PJ28" s="8"/>
      <c r="PK28" s="18"/>
      <c r="PL28" s="19">
        <f t="shared" si="64"/>
        <v>0</v>
      </c>
      <c r="PN28" s="2"/>
      <c r="PO28" s="2"/>
      <c r="PP28" s="17"/>
      <c r="PQ28" s="8"/>
      <c r="PR28" s="18"/>
      <c r="PS28" s="19">
        <f t="shared" si="65"/>
        <v>0</v>
      </c>
      <c r="PU28" s="2"/>
      <c r="PV28" s="2"/>
      <c r="PW28" s="17"/>
      <c r="PX28" s="8"/>
      <c r="PY28" s="18"/>
      <c r="PZ28" s="19">
        <f t="shared" si="66"/>
        <v>0</v>
      </c>
      <c r="QB28" s="577"/>
      <c r="QC28" s="8"/>
      <c r="QD28" s="2"/>
      <c r="QE28" s="17"/>
      <c r="QF28" s="8"/>
      <c r="QG28" s="18"/>
      <c r="QH28" s="19">
        <f t="shared" si="67"/>
        <v>0</v>
      </c>
      <c r="QJ28" s="368"/>
      <c r="QK28" s="27"/>
      <c r="QL28" s="347"/>
      <c r="QM28" s="143">
        <v>41105</v>
      </c>
      <c r="QN28" s="30">
        <v>200</v>
      </c>
      <c r="QO28" s="616">
        <f t="shared" si="68"/>
        <v>23644.5</v>
      </c>
      <c r="QQ28" s="469"/>
      <c r="QR28" s="43"/>
      <c r="QS28" s="337"/>
      <c r="QT28" s="54"/>
      <c r="QU28" s="58"/>
      <c r="QV28" s="45">
        <f t="shared" si="69"/>
        <v>0</v>
      </c>
      <c r="QX28" s="143"/>
      <c r="QY28" s="78"/>
      <c r="QZ28" s="44"/>
      <c r="RA28" s="70"/>
      <c r="RB28" s="75"/>
      <c r="RC28" s="19">
        <f t="shared" si="240"/>
        <v>0</v>
      </c>
      <c r="RE28" s="27"/>
      <c r="RF28" s="78"/>
      <c r="RG28" s="44"/>
      <c r="RH28" s="313"/>
      <c r="RI28" s="75"/>
      <c r="RJ28" s="19">
        <f t="shared" si="200"/>
        <v>0</v>
      </c>
      <c r="RL28" s="27"/>
      <c r="RM28" s="315"/>
      <c r="RN28" s="44"/>
      <c r="RO28" s="313"/>
      <c r="RP28" s="75"/>
      <c r="RQ28" s="19">
        <f t="shared" si="72"/>
        <v>0</v>
      </c>
      <c r="RS28" s="2"/>
      <c r="RT28" s="2"/>
      <c r="RU28" s="17"/>
      <c r="RV28" s="8"/>
      <c r="RW28" s="18"/>
      <c r="RX28" s="19">
        <f t="shared" si="189"/>
        <v>23250</v>
      </c>
      <c r="RZ28" s="2"/>
      <c r="SA28" s="2"/>
      <c r="SB28" s="17"/>
      <c r="SC28" s="8"/>
      <c r="SD28" s="18"/>
      <c r="SE28" s="19">
        <f t="shared" si="190"/>
        <v>0</v>
      </c>
      <c r="SG28" s="2"/>
      <c r="SH28" s="2"/>
      <c r="SI28" s="17"/>
      <c r="SJ28" s="8"/>
      <c r="SK28" s="18"/>
      <c r="SL28" s="19">
        <f t="shared" si="73"/>
        <v>0</v>
      </c>
      <c r="SN28" s="2"/>
      <c r="SO28" s="2"/>
      <c r="SP28" s="17"/>
      <c r="SQ28" s="8"/>
      <c r="SR28" s="18"/>
      <c r="SS28" s="19">
        <f t="shared" si="191"/>
        <v>0</v>
      </c>
      <c r="SU28" s="549"/>
      <c r="SV28" s="2"/>
      <c r="SW28" s="17"/>
      <c r="SX28" s="8"/>
      <c r="SY28" s="18"/>
      <c r="SZ28" s="19">
        <f t="shared" si="75"/>
        <v>10127.5</v>
      </c>
      <c r="TB28" s="2"/>
      <c r="TC28" s="2"/>
      <c r="TD28" s="17"/>
      <c r="TE28" s="8"/>
      <c r="TF28" s="18"/>
      <c r="TG28" s="19">
        <f t="shared" si="236"/>
        <v>20668.5</v>
      </c>
      <c r="TI28" s="148"/>
      <c r="TJ28" s="148"/>
      <c r="TK28" s="439"/>
      <c r="TL28" s="74"/>
      <c r="TM28" s="86"/>
      <c r="TN28" s="19">
        <f t="shared" si="237"/>
        <v>0</v>
      </c>
      <c r="TP28" s="577"/>
      <c r="TQ28" s="2"/>
      <c r="TR28" s="17"/>
      <c r="TS28" s="8"/>
      <c r="TT28" s="18"/>
      <c r="TU28" s="19">
        <f t="shared" si="238"/>
        <v>0</v>
      </c>
      <c r="TW28" s="577"/>
      <c r="TX28" s="2"/>
      <c r="TY28" s="17"/>
      <c r="TZ28" s="8"/>
      <c r="UA28" s="18"/>
      <c r="UB28" s="19">
        <f t="shared" si="79"/>
        <v>0</v>
      </c>
      <c r="UD28" s="577"/>
      <c r="UE28" s="2"/>
      <c r="UF28" s="17"/>
      <c r="UG28" s="8"/>
      <c r="UH28" s="18"/>
      <c r="UI28" s="19">
        <f t="shared" si="80"/>
        <v>0</v>
      </c>
      <c r="UK28" s="577"/>
      <c r="UL28" s="2"/>
      <c r="UM28" s="17"/>
      <c r="UN28" s="8"/>
      <c r="UO28" s="18"/>
      <c r="UP28" s="19">
        <f t="shared" si="81"/>
        <v>0</v>
      </c>
      <c r="UR28" s="577"/>
      <c r="US28" s="2"/>
      <c r="UT28" s="17"/>
      <c r="UU28" s="8"/>
      <c r="UV28" s="18"/>
      <c r="UW28" s="19">
        <f t="shared" si="82"/>
        <v>12824</v>
      </c>
      <c r="UY28" s="8"/>
      <c r="UZ28" s="2"/>
      <c r="VA28" s="17"/>
      <c r="VB28" s="8"/>
      <c r="VC28" s="18"/>
      <c r="VD28" s="19">
        <f t="shared" si="83"/>
        <v>47775</v>
      </c>
      <c r="VF28" s="2"/>
      <c r="VG28" s="2"/>
      <c r="VH28" s="17"/>
      <c r="VI28" s="8"/>
      <c r="VJ28" s="18"/>
      <c r="VK28" s="19">
        <f t="shared" si="84"/>
        <v>0</v>
      </c>
      <c r="VM28" s="2"/>
      <c r="VN28" s="2"/>
      <c r="VO28" s="17"/>
      <c r="VP28" s="8"/>
      <c r="VQ28" s="18"/>
      <c r="VR28" s="19">
        <f t="shared" si="85"/>
        <v>0</v>
      </c>
      <c r="VT28" s="577"/>
      <c r="VU28" s="2"/>
      <c r="VV28" s="17"/>
      <c r="VW28" s="8"/>
      <c r="VX28" s="18"/>
      <c r="VY28" s="19">
        <f t="shared" si="196"/>
        <v>274.5</v>
      </c>
      <c r="WA28" s="2"/>
      <c r="WB28" s="2"/>
      <c r="WC28" s="17"/>
      <c r="WD28" s="8"/>
      <c r="WE28" s="18"/>
      <c r="WF28" s="19">
        <f t="shared" si="87"/>
        <v>0</v>
      </c>
      <c r="WH28" s="2"/>
      <c r="WI28" s="2"/>
      <c r="WJ28" s="17"/>
      <c r="WK28" s="8"/>
      <c r="WL28" s="18"/>
      <c r="WM28" s="19">
        <f t="shared" si="88"/>
        <v>0</v>
      </c>
      <c r="WO28" s="2"/>
      <c r="WP28" s="2"/>
      <c r="WQ28" s="17"/>
      <c r="WR28" s="8"/>
      <c r="WS28" s="18"/>
      <c r="WT28" s="19">
        <f t="shared" si="201"/>
        <v>0</v>
      </c>
      <c r="WV28" s="2"/>
      <c r="WW28" s="2"/>
      <c r="WX28" s="17"/>
      <c r="WY28" s="8"/>
      <c r="WZ28" s="18"/>
      <c r="XA28" s="19">
        <f t="shared" si="90"/>
        <v>0</v>
      </c>
      <c r="XC28" s="577"/>
      <c r="XD28" s="2"/>
      <c r="XE28" s="17"/>
      <c r="XF28" s="8"/>
      <c r="XG28" s="18"/>
      <c r="XH28" s="19">
        <f t="shared" si="91"/>
        <v>0</v>
      </c>
      <c r="XJ28" s="8"/>
      <c r="XK28" s="2"/>
      <c r="XL28" s="17"/>
      <c r="XM28" s="8"/>
      <c r="XN28" s="18"/>
      <c r="XO28" s="45">
        <f t="shared" si="92"/>
        <v>0</v>
      </c>
      <c r="XQ28" s="8"/>
      <c r="XR28" s="2"/>
      <c r="XS28" s="17"/>
      <c r="XT28" s="8"/>
      <c r="XU28" s="18"/>
      <c r="XV28" s="45">
        <f t="shared" si="93"/>
        <v>0</v>
      </c>
      <c r="XX28" s="8"/>
      <c r="XY28" s="2"/>
      <c r="XZ28" s="17"/>
      <c r="YA28" s="8"/>
      <c r="YB28" s="18"/>
      <c r="YC28" s="45">
        <f t="shared" si="94"/>
        <v>0</v>
      </c>
      <c r="YE28" s="8"/>
      <c r="YF28" s="2"/>
      <c r="YG28" s="17"/>
      <c r="YH28" s="34"/>
      <c r="YI28" s="18"/>
      <c r="YJ28" s="19">
        <f t="shared" si="95"/>
        <v>0</v>
      </c>
      <c r="YL28" s="8"/>
      <c r="YM28" s="2"/>
      <c r="YN28" s="17"/>
      <c r="YO28" s="34"/>
      <c r="YP28" s="18"/>
      <c r="YQ28" s="19">
        <f t="shared" si="96"/>
        <v>0</v>
      </c>
      <c r="YS28" s="8">
        <v>41326</v>
      </c>
      <c r="YT28" s="2" t="s">
        <v>1246</v>
      </c>
      <c r="YU28" s="17">
        <v>2716</v>
      </c>
      <c r="YV28" s="8">
        <v>41326</v>
      </c>
      <c r="YW28" s="18">
        <v>2716</v>
      </c>
      <c r="YX28" s="19">
        <f t="shared" si="221"/>
        <v>0</v>
      </c>
      <c r="YZ28" s="2"/>
      <c r="ZA28" s="2"/>
      <c r="ZB28" s="17"/>
      <c r="ZC28" s="8"/>
      <c r="ZD28" s="18"/>
      <c r="ZE28" s="19">
        <f t="shared" si="213"/>
        <v>0</v>
      </c>
      <c r="ZG28" s="8"/>
      <c r="ZH28" s="145"/>
      <c r="ZI28" s="17"/>
      <c r="ZJ28" s="8"/>
      <c r="ZK28" s="18"/>
      <c r="ZL28" s="19">
        <f t="shared" si="99"/>
        <v>11212</v>
      </c>
      <c r="ZN28" s="8"/>
      <c r="ZO28" s="145"/>
      <c r="ZP28" s="17"/>
      <c r="ZQ28" s="8"/>
      <c r="ZR28" s="18"/>
      <c r="ZS28" s="19">
        <f t="shared" si="100"/>
        <v>0</v>
      </c>
      <c r="ZU28" s="8"/>
      <c r="ZV28" s="145"/>
      <c r="ZW28" s="17"/>
      <c r="ZX28" s="8"/>
      <c r="ZY28" s="18"/>
      <c r="ZZ28" s="19">
        <f t="shared" si="101"/>
        <v>0</v>
      </c>
      <c r="AAB28" s="2"/>
      <c r="AAC28" s="2"/>
      <c r="AAD28" s="17"/>
      <c r="AAE28" s="8"/>
      <c r="AAF28" s="18"/>
      <c r="AAG28" s="19">
        <f t="shared" si="102"/>
        <v>0</v>
      </c>
      <c r="AAI28" s="577"/>
      <c r="AAJ28" s="2"/>
      <c r="AAK28" s="17"/>
      <c r="AAL28" s="8"/>
      <c r="AAM28" s="18"/>
      <c r="AAN28" s="19">
        <f t="shared" si="103"/>
        <v>0</v>
      </c>
      <c r="AAP28" s="577"/>
      <c r="AAQ28" s="2"/>
      <c r="AAR28" s="17"/>
      <c r="AAT28" s="18"/>
      <c r="AAU28" s="19">
        <f t="shared" si="104"/>
        <v>0</v>
      </c>
      <c r="AAW28" s="2"/>
      <c r="AAX28" s="2"/>
      <c r="AAY28" s="17"/>
      <c r="AAZ28" s="8"/>
      <c r="ABA28" s="18"/>
      <c r="ABB28" s="19">
        <f t="shared" si="105"/>
        <v>0</v>
      </c>
      <c r="ABD28" s="2"/>
      <c r="ABE28" s="2"/>
      <c r="ABF28" s="17"/>
      <c r="ABG28" s="8"/>
      <c r="ABH28" s="18"/>
      <c r="ABI28" s="19">
        <f t="shared" si="106"/>
        <v>0</v>
      </c>
      <c r="ABK28" s="2"/>
      <c r="ABL28" s="2"/>
      <c r="ABM28" s="17"/>
      <c r="ABN28" s="8"/>
      <c r="ABO28" s="18"/>
      <c r="ABP28" s="19">
        <f t="shared" si="107"/>
        <v>0</v>
      </c>
      <c r="ABR28" s="366"/>
      <c r="ABS28" s="2"/>
      <c r="ABT28" s="17"/>
      <c r="ABU28" s="577"/>
      <c r="ABV28" s="18"/>
      <c r="ABW28" s="19">
        <f t="shared" si="214"/>
        <v>0</v>
      </c>
      <c r="ABY28" s="366"/>
      <c r="ABZ28" s="2"/>
      <c r="ACA28" s="17"/>
      <c r="ACB28" s="366"/>
      <c r="ACC28" s="18"/>
      <c r="ACD28" s="19">
        <f t="shared" si="109"/>
        <v>0</v>
      </c>
      <c r="ACF28" s="34"/>
      <c r="ACG28" s="2"/>
      <c r="ACH28" s="17"/>
      <c r="ACI28" s="8"/>
      <c r="ACJ28" s="18"/>
      <c r="ACK28" s="19">
        <f t="shared" si="205"/>
        <v>0</v>
      </c>
      <c r="ACM28" s="577"/>
      <c r="ACN28" s="2"/>
      <c r="ACO28" s="17"/>
      <c r="ACP28" s="577"/>
      <c r="ACQ28" s="18"/>
      <c r="ACR28" s="19">
        <f t="shared" si="110"/>
        <v>0</v>
      </c>
      <c r="ACT28" s="577"/>
      <c r="ACU28" s="2"/>
      <c r="ACV28" s="17"/>
      <c r="ACW28" s="366"/>
      <c r="ACX28" s="18"/>
      <c r="ACY28" s="19">
        <f t="shared" si="111"/>
        <v>0</v>
      </c>
      <c r="ADB28" s="2"/>
      <c r="ADC28" s="17"/>
      <c r="ADD28" s="8"/>
      <c r="ADE28" s="18"/>
      <c r="ADF28" s="45">
        <f t="shared" si="228"/>
        <v>0</v>
      </c>
      <c r="ADI28" s="2"/>
      <c r="ADJ28" s="17"/>
      <c r="ADK28" s="577"/>
      <c r="ADL28" s="18"/>
      <c r="ADM28" s="45">
        <f t="shared" si="113"/>
        <v>40815</v>
      </c>
      <c r="ADP28" s="315"/>
      <c r="ADQ28" s="346"/>
      <c r="ADR28" s="8"/>
      <c r="ADS28" s="396"/>
      <c r="ADT28" s="45">
        <f t="shared" si="114"/>
        <v>0</v>
      </c>
      <c r="ADV28" s="8"/>
      <c r="ADW28" s="315"/>
      <c r="ADX28" s="346"/>
      <c r="ADY28" s="8"/>
      <c r="ADZ28" s="396"/>
      <c r="AEA28" s="45">
        <f t="shared" si="192"/>
        <v>0</v>
      </c>
      <c r="AEC28" s="577"/>
      <c r="AED28" s="315"/>
      <c r="AEE28" s="346"/>
      <c r="AEF28" s="577"/>
      <c r="AEG28" s="396"/>
      <c r="AEH28" s="45">
        <f t="shared" si="224"/>
        <v>0</v>
      </c>
      <c r="AEJ28" s="8"/>
      <c r="AEK28" s="145"/>
      <c r="AEL28" s="17"/>
      <c r="AEM28" s="8"/>
      <c r="AEN28" s="18"/>
      <c r="AEO28" s="19">
        <f t="shared" si="116"/>
        <v>0</v>
      </c>
      <c r="AEQ28" s="2"/>
      <c r="AER28" s="2"/>
      <c r="AES28" s="17"/>
      <c r="AET28" s="8"/>
      <c r="AEU28" s="18"/>
      <c r="AEV28" s="19">
        <f t="shared" si="117"/>
        <v>6523</v>
      </c>
      <c r="AEX28" s="577"/>
      <c r="AEY28" s="2"/>
      <c r="AEZ28" s="17"/>
      <c r="AFA28" s="8"/>
      <c r="AFB28" s="18"/>
      <c r="AFC28" s="19">
        <f t="shared" si="118"/>
        <v>0</v>
      </c>
      <c r="AFE28" s="577"/>
      <c r="AFF28" s="2"/>
      <c r="AFG28" s="17"/>
      <c r="AFH28" s="8"/>
      <c r="AFI28" s="18"/>
      <c r="AFJ28" s="19">
        <f t="shared" si="241"/>
        <v>0</v>
      </c>
      <c r="AFL28" s="8"/>
      <c r="AFM28" s="2"/>
      <c r="AFN28" s="17"/>
      <c r="AFO28" s="143"/>
      <c r="AFP28" s="30"/>
      <c r="AFQ28" s="19">
        <f t="shared" si="120"/>
        <v>0</v>
      </c>
      <c r="AFS28" s="2"/>
      <c r="AFT28" s="2"/>
      <c r="AFU28" s="17"/>
      <c r="AFV28" s="8"/>
      <c r="AFW28" s="18"/>
      <c r="AFX28" s="19">
        <f t="shared" si="121"/>
        <v>0</v>
      </c>
      <c r="AFZ28" s="8"/>
      <c r="AGA28" s="2"/>
      <c r="AGB28" s="17"/>
      <c r="AGC28" s="8"/>
      <c r="AGD28" s="18"/>
      <c r="AGE28" s="19">
        <f t="shared" si="215"/>
        <v>0</v>
      </c>
      <c r="AGG28" s="8"/>
      <c r="AGH28" s="2"/>
      <c r="AGI28" s="17"/>
      <c r="AGJ28" s="8"/>
      <c r="AGK28" s="18"/>
      <c r="AGL28" s="19">
        <f t="shared" si="123"/>
        <v>0</v>
      </c>
      <c r="AGN28" s="8"/>
      <c r="AGO28" s="2"/>
      <c r="AGP28" s="17"/>
      <c r="AGQ28" s="8"/>
      <c r="AGR28" s="18"/>
      <c r="AGS28" s="19">
        <f t="shared" si="124"/>
        <v>0</v>
      </c>
      <c r="AGU28" s="2"/>
      <c r="AGV28" s="2"/>
      <c r="AGW28" s="17"/>
      <c r="AGX28" s="8"/>
      <c r="AGY28" s="18"/>
      <c r="AGZ28" s="19">
        <f t="shared" si="125"/>
        <v>37741</v>
      </c>
      <c r="AHB28" s="2"/>
      <c r="AHC28" s="2"/>
      <c r="AHD28" s="17"/>
      <c r="AHE28" s="8"/>
      <c r="AHF28" s="18"/>
      <c r="AHG28" s="19">
        <f t="shared" si="126"/>
        <v>0</v>
      </c>
      <c r="AHI28" s="2"/>
      <c r="AHJ28" s="2"/>
      <c r="AHK28" s="17"/>
      <c r="AHL28" s="8"/>
      <c r="AHM28" s="18"/>
      <c r="AHN28" s="19">
        <f t="shared" si="127"/>
        <v>0</v>
      </c>
      <c r="AHP28" s="575"/>
      <c r="AHQ28" s="27"/>
      <c r="AHR28" s="25"/>
      <c r="AHS28" s="143"/>
      <c r="AHT28" s="30"/>
      <c r="AHU28" s="19">
        <f t="shared" si="128"/>
        <v>0</v>
      </c>
      <c r="AHW28" s="366"/>
      <c r="AHX28" s="2"/>
      <c r="AHY28" s="17"/>
      <c r="AHZ28" s="26"/>
      <c r="AIA28" s="18"/>
      <c r="AIB28" s="19">
        <f t="shared" si="129"/>
        <v>0</v>
      </c>
      <c r="AID28" s="577"/>
      <c r="AIE28" s="2"/>
      <c r="AIF28" s="17"/>
      <c r="AIG28" s="8"/>
      <c r="AIH28" s="18"/>
      <c r="AII28" s="19">
        <f t="shared" si="218"/>
        <v>0</v>
      </c>
      <c r="AIK28" s="2"/>
      <c r="AIL28" s="2"/>
      <c r="AIM28" s="17"/>
      <c r="AIN28" s="8"/>
      <c r="AIO28" s="18"/>
      <c r="AIP28" s="19">
        <f t="shared" si="131"/>
        <v>0</v>
      </c>
      <c r="AIR28" s="143"/>
      <c r="AIS28" s="27"/>
      <c r="AIT28" s="25"/>
      <c r="AIU28" s="143"/>
      <c r="AIV28" s="30"/>
      <c r="AIW28" s="45">
        <f t="shared" si="132"/>
        <v>0</v>
      </c>
      <c r="AIY28" s="8"/>
      <c r="AIZ28" s="2"/>
      <c r="AJA28" s="17"/>
      <c r="AJB28" s="8"/>
      <c r="AJC28" s="18"/>
      <c r="AJD28" s="19">
        <f t="shared" si="133"/>
        <v>0</v>
      </c>
      <c r="AJF28" s="2"/>
      <c r="AJG28" s="2"/>
      <c r="AJH28" s="17"/>
      <c r="AJI28" s="8"/>
      <c r="AJJ28" s="18"/>
      <c r="AJK28" s="19">
        <f t="shared" si="134"/>
        <v>0</v>
      </c>
      <c r="AJM28" s="8"/>
      <c r="AJN28" s="2"/>
      <c r="AJO28" s="17"/>
      <c r="AJP28" s="8"/>
      <c r="AJQ28" s="18"/>
      <c r="AJR28" s="19">
        <f t="shared" si="135"/>
        <v>0</v>
      </c>
      <c r="AJT28" s="8"/>
      <c r="AJU28" s="2"/>
      <c r="AJV28" s="351"/>
      <c r="AJW28" s="8"/>
      <c r="AJX28" s="18"/>
      <c r="AJY28" s="45">
        <f t="shared" si="136"/>
        <v>0</v>
      </c>
      <c r="AKA28" s="143"/>
      <c r="AKB28" s="27"/>
      <c r="AKC28" s="25"/>
      <c r="AKD28" s="143"/>
      <c r="AKE28" s="30"/>
      <c r="AKF28" s="19">
        <f t="shared" si="232"/>
        <v>0</v>
      </c>
      <c r="AKH28" s="2"/>
      <c r="AKI28" s="2"/>
      <c r="AKJ28" s="17"/>
      <c r="AKK28" s="8"/>
      <c r="AKL28" s="18"/>
      <c r="AKM28" s="19">
        <f t="shared" si="137"/>
        <v>0</v>
      </c>
      <c r="AKO28" s="2"/>
      <c r="AKP28" s="2"/>
      <c r="AKQ28" s="17"/>
      <c r="AKR28" s="8"/>
      <c r="AKS28" s="18"/>
      <c r="AKT28" s="19">
        <f t="shared" si="138"/>
        <v>0</v>
      </c>
      <c r="AKV28" s="2"/>
      <c r="AKW28" s="2"/>
      <c r="AKX28" s="17"/>
      <c r="AKY28" s="8"/>
      <c r="AKZ28" s="18"/>
      <c r="ALA28" s="19">
        <f t="shared" si="139"/>
        <v>0</v>
      </c>
      <c r="ALC28" s="2"/>
      <c r="ALD28" s="2"/>
      <c r="ALE28" s="17"/>
      <c r="ALF28" s="8"/>
      <c r="ALG28" s="18"/>
      <c r="ALH28" s="19">
        <f t="shared" si="140"/>
        <v>0</v>
      </c>
      <c r="ALJ28" s="577"/>
      <c r="ALK28" s="2"/>
      <c r="ALL28" s="17"/>
      <c r="ALN28" s="18"/>
      <c r="ALO28" s="19">
        <f t="shared" si="141"/>
        <v>0</v>
      </c>
      <c r="ALQ28" s="2"/>
      <c r="ALR28" s="2"/>
      <c r="ALS28" s="17"/>
      <c r="ALT28" s="8"/>
      <c r="ALU28" s="18"/>
      <c r="ALV28" s="19">
        <f t="shared" si="142"/>
        <v>0</v>
      </c>
      <c r="ALX28" s="8"/>
      <c r="ALY28" s="2"/>
      <c r="ALZ28" s="17"/>
      <c r="AMA28" s="8"/>
      <c r="AMB28" s="18"/>
      <c r="AMC28" s="45">
        <f t="shared" si="225"/>
        <v>0</v>
      </c>
      <c r="AME28" s="577"/>
      <c r="AMF28" s="2"/>
      <c r="AMG28" s="17"/>
      <c r="AMH28" s="366"/>
      <c r="AMI28" s="18"/>
      <c r="AMJ28" s="19">
        <f t="shared" si="143"/>
        <v>0</v>
      </c>
      <c r="AML28" s="366"/>
      <c r="AMM28" s="2"/>
      <c r="AMN28" s="17"/>
      <c r="AMO28" s="577"/>
      <c r="AMP28" s="18"/>
      <c r="AMQ28" s="19">
        <f t="shared" si="144"/>
        <v>0</v>
      </c>
      <c r="AMS28" s="8"/>
      <c r="AMT28" s="2"/>
      <c r="AMU28" s="17"/>
      <c r="AMV28" s="8"/>
      <c r="AMW28" s="18"/>
      <c r="AMX28" s="19">
        <f t="shared" si="145"/>
        <v>0</v>
      </c>
      <c r="AMZ28" s="2"/>
      <c r="ANA28" s="2"/>
      <c r="ANB28" s="17"/>
      <c r="ANC28" s="8"/>
      <c r="AND28" s="18"/>
      <c r="ANE28" s="19">
        <f t="shared" si="146"/>
        <v>0</v>
      </c>
      <c r="ANG28" s="2"/>
      <c r="ANH28" s="2"/>
      <c r="ANI28" s="17"/>
      <c r="ANJ28" s="8"/>
      <c r="ANK28" s="18"/>
      <c r="ANL28" s="19">
        <f t="shared" si="147"/>
        <v>0</v>
      </c>
      <c r="ANN28" s="366"/>
      <c r="ANO28" s="2"/>
      <c r="ANP28" s="17"/>
      <c r="ANQ28" s="577"/>
      <c r="ANR28" s="18"/>
      <c r="ANS28" s="19">
        <f t="shared" si="148"/>
        <v>0</v>
      </c>
      <c r="ANU28" s="2"/>
      <c r="ANV28" s="2"/>
      <c r="ANW28" s="17"/>
      <c r="ANX28" s="388"/>
      <c r="ANY28" s="18"/>
      <c r="ANZ28" s="19">
        <f t="shared" si="229"/>
        <v>4592</v>
      </c>
      <c r="AOB28" s="577"/>
      <c r="AOC28" s="2"/>
      <c r="AOD28" s="17"/>
      <c r="AOE28" s="8"/>
      <c r="AOF28" s="18"/>
      <c r="AOG28" s="19">
        <f t="shared" si="149"/>
        <v>0</v>
      </c>
      <c r="AOI28" s="366"/>
      <c r="AOJ28" s="2"/>
      <c r="AOK28" s="17"/>
      <c r="AOL28" s="8"/>
      <c r="AOM28" s="18"/>
      <c r="AON28" s="19">
        <f t="shared" si="150"/>
        <v>16524.5</v>
      </c>
      <c r="AOP28" s="366"/>
      <c r="AOQ28" s="2"/>
      <c r="AOR28" s="17"/>
      <c r="AOS28" s="8"/>
      <c r="AOT28" s="18"/>
      <c r="AOU28" s="19">
        <f t="shared" si="151"/>
        <v>0</v>
      </c>
      <c r="AOW28" s="2"/>
      <c r="AOX28" s="2"/>
      <c r="AOY28" s="17"/>
      <c r="AOZ28" s="8"/>
      <c r="APA28" s="18"/>
      <c r="APB28" s="19">
        <f t="shared" si="216"/>
        <v>0</v>
      </c>
      <c r="APD28" s="8"/>
      <c r="APE28" s="2"/>
      <c r="APF28" s="17"/>
      <c r="APG28" s="74"/>
      <c r="APH28" s="86"/>
      <c r="API28" s="45">
        <f>API27+APF28-APH28</f>
        <v>2000</v>
      </c>
      <c r="APM28" s="3"/>
      <c r="APN28" s="8"/>
      <c r="APO28" s="18"/>
      <c r="APP28" s="45">
        <f t="shared" si="207"/>
        <v>7383.5</v>
      </c>
      <c r="APT28" s="3"/>
      <c r="APU28" s="8"/>
      <c r="APV28" s="18"/>
      <c r="APW28" s="45">
        <f t="shared" si="6"/>
        <v>0</v>
      </c>
      <c r="APY28" s="2"/>
      <c r="AQA28" s="3"/>
      <c r="AQB28" s="8"/>
      <c r="AQC28" s="18"/>
      <c r="AQD28" s="45">
        <f t="shared" si="153"/>
        <v>4518.5</v>
      </c>
      <c r="AQF28" s="366"/>
      <c r="AQG28" s="2"/>
      <c r="AQH28" s="17"/>
      <c r="AQJ28" s="18"/>
      <c r="AQK28" s="19">
        <f t="shared" si="154"/>
        <v>0</v>
      </c>
      <c r="AQM28" s="2"/>
      <c r="AQN28" s="2"/>
      <c r="AQO28" s="17"/>
      <c r="AQP28" s="8"/>
      <c r="AQQ28" s="18"/>
      <c r="AQR28" s="19">
        <f t="shared" si="155"/>
        <v>0</v>
      </c>
      <c r="AQT28" s="577"/>
      <c r="AQU28" s="2"/>
      <c r="AQV28" s="17"/>
      <c r="AQW28" s="577"/>
      <c r="AQX28" s="18"/>
      <c r="AQY28" s="19">
        <f t="shared" si="156"/>
        <v>715</v>
      </c>
      <c r="ARA28" s="577"/>
      <c r="ARB28" s="2"/>
      <c r="ARC28" s="17"/>
      <c r="ARD28" s="366"/>
      <c r="ARE28" s="18"/>
      <c r="ARF28" s="19">
        <f t="shared" si="208"/>
        <v>0</v>
      </c>
      <c r="ARH28" s="577"/>
      <c r="ARI28" s="2"/>
      <c r="ARJ28" s="17"/>
      <c r="ARK28" s="8"/>
      <c r="ARL28" s="18"/>
      <c r="ARM28" s="19">
        <f t="shared" si="157"/>
        <v>0</v>
      </c>
      <c r="ARO28" s="577"/>
      <c r="ARP28" s="2"/>
      <c r="ARQ28" s="17"/>
      <c r="ARR28" s="8"/>
      <c r="ARS28" s="18"/>
      <c r="ART28" s="45">
        <f t="shared" si="230"/>
        <v>0</v>
      </c>
      <c r="ARV28" s="8"/>
      <c r="ARW28" s="2"/>
      <c r="ARX28" s="17"/>
      <c r="ARY28" s="8"/>
      <c r="ARZ28" s="18"/>
      <c r="ASA28" s="45">
        <f t="shared" si="159"/>
        <v>0</v>
      </c>
      <c r="ASC28" s="8"/>
      <c r="ASD28" s="2"/>
      <c r="ASE28" s="17"/>
      <c r="ASF28" s="8"/>
      <c r="ASG28" s="18"/>
      <c r="ASH28" s="45">
        <f t="shared" si="160"/>
        <v>0</v>
      </c>
      <c r="ASJ28" s="2"/>
      <c r="ASK28" s="2"/>
      <c r="ASL28" s="17"/>
      <c r="ASM28" s="8"/>
      <c r="ASN28" s="18"/>
      <c r="ASO28" s="19">
        <f t="shared" si="161"/>
        <v>0</v>
      </c>
      <c r="ASQ28" s="366"/>
      <c r="ASR28" s="2"/>
      <c r="ASS28" s="17"/>
      <c r="AST28" s="8"/>
      <c r="ASU28" s="18"/>
      <c r="ASV28" s="19">
        <f t="shared" si="234"/>
        <v>0</v>
      </c>
      <c r="ASX28" s="366"/>
      <c r="ASY28" s="2"/>
      <c r="ASZ28" s="17"/>
      <c r="ATA28" s="8"/>
      <c r="ATB28" s="18"/>
      <c r="ATC28" s="19">
        <f t="shared" si="163"/>
        <v>0</v>
      </c>
      <c r="ATE28" s="366"/>
      <c r="ATF28" s="2"/>
      <c r="ATG28" s="17"/>
      <c r="ATH28" s="8"/>
      <c r="ATI28" s="18"/>
      <c r="ATJ28" s="19">
        <f t="shared" si="164"/>
        <v>0</v>
      </c>
      <c r="ATL28" s="397"/>
      <c r="ATM28" s="43"/>
      <c r="ATN28" s="30"/>
      <c r="ATO28" s="8"/>
      <c r="ATP28" s="30"/>
      <c r="ATQ28" s="45">
        <f t="shared" ref="ATQ28:ATQ36" si="242">ATQ27+ATN28-ATP28</f>
        <v>0</v>
      </c>
      <c r="ATS28" s="8"/>
      <c r="ATT28" s="43"/>
      <c r="ATU28" s="18"/>
      <c r="ATV28" s="69"/>
      <c r="ATW28" s="76"/>
      <c r="ATX28" s="45">
        <f t="shared" si="222"/>
        <v>0</v>
      </c>
      <c r="ATZ28" s="8"/>
      <c r="AUA28" s="39"/>
      <c r="AUB28" s="18"/>
      <c r="AUC28" s="8"/>
      <c r="AUD28" s="30"/>
      <c r="AUE28" s="45">
        <f t="shared" si="167"/>
        <v>0</v>
      </c>
      <c r="AUG28" s="8"/>
      <c r="AUH28" s="2"/>
      <c r="AUI28" s="17"/>
      <c r="AUJ28" s="8"/>
      <c r="AUK28" s="30"/>
      <c r="AUL28" s="45">
        <f t="shared" si="168"/>
        <v>0</v>
      </c>
      <c r="AUN28" s="577"/>
      <c r="AUO28" s="2"/>
      <c r="AUP28" s="17"/>
      <c r="AUQ28" s="8"/>
      <c r="AUR28" s="30"/>
      <c r="AUS28" s="45">
        <f t="shared" si="169"/>
        <v>2512.5</v>
      </c>
      <c r="AUV28" s="316"/>
      <c r="AUX28" s="8"/>
      <c r="AUY28" s="346"/>
      <c r="AUZ28" s="45">
        <f t="shared" si="170"/>
        <v>0</v>
      </c>
      <c r="AVB28" s="577"/>
      <c r="AVC28" s="2"/>
      <c r="AVD28" s="89"/>
      <c r="AVE28" s="8"/>
      <c r="AVF28" s="91"/>
      <c r="AVG28" s="19">
        <f t="shared" si="193"/>
        <v>0</v>
      </c>
      <c r="AVI28" s="2"/>
      <c r="AVJ28" s="2"/>
      <c r="AVK28" s="89"/>
      <c r="AVL28" s="8"/>
      <c r="AVM28" s="91"/>
      <c r="AVN28" s="19">
        <f t="shared" si="194"/>
        <v>0</v>
      </c>
      <c r="AVP28" s="2"/>
      <c r="AVQ28" s="2"/>
      <c r="AVR28" s="17"/>
      <c r="AVS28" s="8"/>
      <c r="AVT28" s="18"/>
      <c r="AVU28" s="19">
        <f t="shared" si="203"/>
        <v>0</v>
      </c>
      <c r="AVW28" s="143"/>
      <c r="AVX28" s="27"/>
      <c r="AVY28" s="25"/>
      <c r="AVZ28" s="143"/>
      <c r="AWA28" s="30"/>
      <c r="AWB28" s="19">
        <f t="shared" si="197"/>
        <v>0</v>
      </c>
      <c r="AWD28" s="8"/>
      <c r="AWE28" s="2"/>
      <c r="AWF28" s="17"/>
      <c r="AWG28" s="8"/>
      <c r="AWH28" s="18"/>
      <c r="AWI28" s="19">
        <f t="shared" si="219"/>
        <v>0</v>
      </c>
      <c r="AWK28" s="8"/>
      <c r="AWL28" s="2"/>
      <c r="AWM28" s="17"/>
      <c r="AWN28" s="8"/>
      <c r="AWO28" s="18"/>
      <c r="AWP28" s="19">
        <f t="shared" si="204"/>
        <v>0</v>
      </c>
      <c r="AWR28" s="8"/>
      <c r="AWS28" s="2"/>
      <c r="AWT28" s="17"/>
      <c r="AWU28" s="8"/>
      <c r="AWV28" s="18"/>
      <c r="AWW28" s="19">
        <f t="shared" si="174"/>
        <v>0</v>
      </c>
      <c r="AWY28" s="8"/>
      <c r="AWZ28" s="2"/>
      <c r="AXA28" s="17"/>
      <c r="AXB28" s="8"/>
      <c r="AXC28" s="18"/>
      <c r="AXD28" s="19">
        <f t="shared" si="175"/>
        <v>0</v>
      </c>
      <c r="AXF28" s="577"/>
      <c r="AXG28" s="2"/>
      <c r="AXH28" s="17"/>
      <c r="AXI28" s="8"/>
      <c r="AXJ28" s="18"/>
      <c r="AXK28" s="19">
        <f t="shared" si="176"/>
        <v>0</v>
      </c>
      <c r="AXM28" s="577"/>
      <c r="AXN28" s="2"/>
      <c r="AXO28" s="17"/>
      <c r="AXP28" s="8"/>
      <c r="AXQ28" s="18"/>
      <c r="AXR28" s="19">
        <f t="shared" si="177"/>
        <v>0</v>
      </c>
      <c r="AXT28" s="577"/>
      <c r="AXU28" s="2"/>
      <c r="AXV28" s="17"/>
      <c r="AXW28" s="577"/>
      <c r="AXX28" s="18"/>
      <c r="AXY28" s="19">
        <f t="shared" si="195"/>
        <v>0</v>
      </c>
      <c r="AYA28" s="8"/>
      <c r="AYB28" s="2"/>
      <c r="AYC28" s="17"/>
      <c r="AYD28" s="8"/>
      <c r="AYE28" s="18"/>
      <c r="AYF28" s="19">
        <f t="shared" si="179"/>
        <v>0</v>
      </c>
      <c r="AYH28" s="575"/>
      <c r="AYI28" s="27"/>
      <c r="AYJ28" s="25"/>
      <c r="AYK28" s="576"/>
      <c r="AYL28" s="30"/>
      <c r="AYM28" s="19">
        <f t="shared" si="239"/>
        <v>0</v>
      </c>
      <c r="AYO28" s="2"/>
      <c r="AYP28" s="2"/>
      <c r="AYQ28" s="17"/>
      <c r="AYR28" s="8"/>
      <c r="AYS28" s="18"/>
      <c r="AYT28" s="19">
        <f t="shared" si="181"/>
        <v>0</v>
      </c>
      <c r="AYV28" s="2"/>
      <c r="AYW28" s="2"/>
      <c r="AYX28" s="17"/>
      <c r="AYY28" s="8"/>
      <c r="AYZ28" s="18"/>
      <c r="AZA28" s="19">
        <f t="shared" si="182"/>
        <v>0</v>
      </c>
      <c r="AZC28" s="2"/>
      <c r="AZD28" s="2"/>
      <c r="AZE28" s="17"/>
      <c r="AZF28" s="8"/>
      <c r="AZG28" s="18"/>
      <c r="AZH28" s="19">
        <f t="shared" si="183"/>
        <v>0</v>
      </c>
      <c r="AZJ28" s="2"/>
      <c r="AZK28" s="2"/>
      <c r="AZL28" s="17"/>
      <c r="AZM28" s="8"/>
      <c r="AZN28" s="18"/>
      <c r="AZO28" s="19">
        <f t="shared" si="184"/>
        <v>0</v>
      </c>
    </row>
    <row r="29" spans="1:1024 1026:1367">
      <c r="A29" s="397"/>
      <c r="C29" s="337"/>
      <c r="D29" s="8"/>
      <c r="E29" s="58"/>
      <c r="F29" s="45">
        <f t="shared" si="8"/>
        <v>0</v>
      </c>
      <c r="H29" s="577">
        <v>41326</v>
      </c>
      <c r="I29" s="2" t="s">
        <v>1244</v>
      </c>
      <c r="J29" s="17">
        <v>13892.5</v>
      </c>
      <c r="K29" s="577">
        <v>41326</v>
      </c>
      <c r="L29" s="18">
        <v>13892.5</v>
      </c>
      <c r="M29" s="19">
        <f t="shared" si="231"/>
        <v>0</v>
      </c>
      <c r="O29" s="2"/>
      <c r="P29" s="2"/>
      <c r="Q29" s="17"/>
      <c r="R29" s="8"/>
      <c r="S29" s="18"/>
      <c r="T29" s="19">
        <f t="shared" si="10"/>
        <v>10753.5</v>
      </c>
      <c r="V29" s="2"/>
      <c r="W29" s="2"/>
      <c r="X29" s="17"/>
      <c r="Y29" s="8"/>
      <c r="Z29" s="18"/>
      <c r="AA29" s="19">
        <f t="shared" si="11"/>
        <v>0</v>
      </c>
      <c r="AC29" s="2"/>
      <c r="AD29" s="2"/>
      <c r="AE29" s="17"/>
      <c r="AF29" s="8"/>
      <c r="AG29" s="18"/>
      <c r="AH29" s="19">
        <f t="shared" si="12"/>
        <v>0</v>
      </c>
      <c r="AJ29" s="2"/>
      <c r="AK29" s="2"/>
      <c r="AL29" s="17"/>
      <c r="AM29" s="8"/>
      <c r="AN29" s="18"/>
      <c r="AO29" s="19">
        <f t="shared" si="13"/>
        <v>0</v>
      </c>
      <c r="AQ29" s="2"/>
      <c r="AR29" s="2"/>
      <c r="AS29" s="17"/>
      <c r="AT29" s="8"/>
      <c r="AU29" s="18"/>
      <c r="AV29" s="19">
        <f t="shared" si="14"/>
        <v>0</v>
      </c>
      <c r="AX29" s="2"/>
      <c r="AY29" s="2"/>
      <c r="AZ29" s="17"/>
      <c r="BA29" s="8"/>
      <c r="BB29" s="18"/>
      <c r="BC29" s="19">
        <f t="shared" si="15"/>
        <v>0</v>
      </c>
      <c r="BE29" s="8"/>
      <c r="BF29" s="27"/>
      <c r="BG29" s="25"/>
      <c r="BH29" s="8"/>
      <c r="BI29" s="30"/>
      <c r="BJ29" s="19">
        <f t="shared" si="16"/>
        <v>0</v>
      </c>
      <c r="BL29" s="2"/>
      <c r="BM29" s="2"/>
      <c r="BN29" s="17"/>
      <c r="BO29" s="8"/>
      <c r="BP29" s="18"/>
      <c r="BQ29" s="19">
        <f t="shared" si="209"/>
        <v>0</v>
      </c>
      <c r="BS29" s="2"/>
      <c r="BT29" s="2"/>
      <c r="BU29" s="2"/>
      <c r="BV29" s="17"/>
      <c r="BW29" s="8"/>
      <c r="BX29" s="18"/>
      <c r="BY29" s="19">
        <f t="shared" si="18"/>
        <v>0</v>
      </c>
      <c r="CA29" s="575">
        <v>40857</v>
      </c>
      <c r="CB29" s="78" t="s">
        <v>757</v>
      </c>
      <c r="CC29" s="570"/>
      <c r="CD29" s="538" t="s">
        <v>738</v>
      </c>
      <c r="CE29" s="44"/>
      <c r="CF29" s="45">
        <f t="shared" si="19"/>
        <v>328393</v>
      </c>
      <c r="CH29" s="143"/>
      <c r="CI29" s="27"/>
      <c r="CJ29" s="44"/>
      <c r="CK29" s="489"/>
      <c r="CL29" s="44"/>
      <c r="CM29" s="45">
        <f t="shared" si="20"/>
        <v>0</v>
      </c>
      <c r="CO29" s="368"/>
      <c r="CP29" s="37"/>
      <c r="CQ29" s="347"/>
      <c r="CR29" s="490"/>
      <c r="CS29" s="347"/>
      <c r="CT29" s="45">
        <f t="shared" si="185"/>
        <v>0</v>
      </c>
      <c r="CV29" s="8"/>
      <c r="CW29" s="2"/>
      <c r="CX29" s="17"/>
      <c r="CY29" s="8"/>
      <c r="CZ29" s="18"/>
      <c r="DA29" s="19">
        <f t="shared" si="21"/>
        <v>0</v>
      </c>
      <c r="DC29" s="2"/>
      <c r="DD29" s="2"/>
      <c r="DE29" s="2"/>
      <c r="DF29" s="17"/>
      <c r="DG29" s="8"/>
      <c r="DH29" s="18"/>
      <c r="DI29" s="19">
        <f t="shared" si="210"/>
        <v>0</v>
      </c>
      <c r="DK29" s="577"/>
      <c r="DL29" s="2"/>
      <c r="DM29" s="17"/>
      <c r="DO29" s="18"/>
      <c r="DP29" s="19">
        <f t="shared" si="23"/>
        <v>0</v>
      </c>
      <c r="DR29" s="2"/>
      <c r="DS29" s="2"/>
      <c r="DT29" s="17"/>
      <c r="DU29" s="8"/>
      <c r="DV29" s="18"/>
      <c r="DW29" s="19">
        <f t="shared" si="24"/>
        <v>0</v>
      </c>
      <c r="DY29" s="2"/>
      <c r="DZ29" s="2"/>
      <c r="EA29" s="17"/>
      <c r="EB29" s="8"/>
      <c r="EC29" s="18"/>
      <c r="ED29" s="19">
        <f t="shared" si="25"/>
        <v>0</v>
      </c>
      <c r="EF29" s="2"/>
      <c r="EG29" s="2"/>
      <c r="EH29" s="17"/>
      <c r="EI29" s="8"/>
      <c r="EJ29" s="18"/>
      <c r="EK29" s="19">
        <f t="shared" si="226"/>
        <v>0</v>
      </c>
      <c r="EM29" s="366"/>
      <c r="EN29" s="2"/>
      <c r="EO29" s="17"/>
      <c r="EP29" s="8"/>
      <c r="EQ29" s="18"/>
      <c r="ER29" s="19">
        <f t="shared" si="27"/>
        <v>0</v>
      </c>
      <c r="ET29" s="366"/>
      <c r="EU29" s="2"/>
      <c r="EV29" s="356"/>
      <c r="EW29" s="74"/>
      <c r="EX29" s="86"/>
      <c r="EY29" s="19">
        <f t="shared" si="28"/>
        <v>0</v>
      </c>
      <c r="FA29" s="8"/>
      <c r="FB29" s="2"/>
      <c r="FC29" s="17"/>
      <c r="FD29" s="8"/>
      <c r="FE29" s="18"/>
      <c r="FF29" s="19">
        <f t="shared" si="29"/>
        <v>0</v>
      </c>
      <c r="FH29" s="8"/>
      <c r="FI29" s="2"/>
      <c r="FJ29" s="17"/>
      <c r="FK29" s="8"/>
      <c r="FL29" s="18"/>
      <c r="FM29" s="19">
        <f t="shared" si="30"/>
        <v>0</v>
      </c>
      <c r="FR29" s="69">
        <v>39744</v>
      </c>
      <c r="FS29" s="75">
        <v>1470</v>
      </c>
      <c r="FT29" s="19">
        <f t="shared" si="31"/>
        <v>29768</v>
      </c>
      <c r="FV29" s="2"/>
      <c r="FW29" s="2"/>
      <c r="FX29" s="17"/>
      <c r="FY29" s="8"/>
      <c r="FZ29" s="18"/>
      <c r="GA29" s="19">
        <f t="shared" si="32"/>
        <v>0</v>
      </c>
      <c r="GC29" s="2"/>
      <c r="GD29" s="2"/>
      <c r="GE29" s="17"/>
      <c r="GF29" s="8"/>
      <c r="GG29" s="18"/>
      <c r="GH29" s="19">
        <f t="shared" si="33"/>
        <v>0</v>
      </c>
      <c r="GJ29" s="2"/>
      <c r="GK29" s="2"/>
      <c r="GL29" s="17"/>
      <c r="GM29" s="8"/>
      <c r="GN29" s="18"/>
      <c r="GO29" s="19">
        <f t="shared" si="34"/>
        <v>0</v>
      </c>
      <c r="GQ29" s="8"/>
      <c r="GR29" s="2"/>
      <c r="GS29" s="17"/>
      <c r="GT29" s="8"/>
      <c r="GU29" s="18"/>
      <c r="GV29" s="19">
        <f t="shared" si="35"/>
        <v>0</v>
      </c>
      <c r="GX29" s="2"/>
      <c r="GY29" s="2"/>
      <c r="GZ29" s="17"/>
      <c r="HA29" s="8"/>
      <c r="HB29" s="18"/>
      <c r="HC29" s="19">
        <f t="shared" si="36"/>
        <v>0</v>
      </c>
      <c r="HE29" s="8"/>
      <c r="HF29" s="2"/>
      <c r="HG29" s="17"/>
      <c r="HH29" s="8"/>
      <c r="HI29" s="18"/>
      <c r="HJ29" s="19">
        <f t="shared" si="220"/>
        <v>13433</v>
      </c>
      <c r="HL29" s="8"/>
      <c r="HM29" s="2"/>
      <c r="HN29" s="17"/>
      <c r="HO29" s="8"/>
      <c r="HP29" s="18"/>
      <c r="HQ29" s="19">
        <f t="shared" si="38"/>
        <v>0</v>
      </c>
      <c r="HU29" s="3"/>
      <c r="HW29" s="3"/>
      <c r="HX29" s="115">
        <f t="shared" si="39"/>
        <v>476</v>
      </c>
      <c r="HZ29" s="8"/>
      <c r="IA29" s="2"/>
      <c r="IB29" s="25"/>
      <c r="IC29" s="70"/>
      <c r="ID29" s="75"/>
      <c r="IE29" s="19">
        <f t="shared" si="40"/>
        <v>0</v>
      </c>
      <c r="IG29" s="2"/>
      <c r="IH29" s="2"/>
      <c r="II29" s="17"/>
      <c r="IJ29" s="8"/>
      <c r="IK29" s="18"/>
      <c r="IL29" s="19">
        <f t="shared" si="41"/>
        <v>0</v>
      </c>
      <c r="IN29" s="8"/>
      <c r="IO29" s="145"/>
      <c r="IP29" s="17"/>
      <c r="IQ29" s="8"/>
      <c r="IR29" s="18"/>
      <c r="IS29" s="19">
        <f t="shared" si="42"/>
        <v>0</v>
      </c>
      <c r="IU29" s="8"/>
      <c r="IV29" s="2"/>
      <c r="IW29" s="17"/>
      <c r="IX29" s="8"/>
      <c r="IY29" s="18"/>
      <c r="IZ29" s="19">
        <f t="shared" si="43"/>
        <v>0</v>
      </c>
      <c r="JB29" s="8"/>
      <c r="JC29" s="2"/>
      <c r="JD29" s="17"/>
      <c r="JE29" s="8"/>
      <c r="JF29" s="18"/>
      <c r="JG29" s="19">
        <f t="shared" si="198"/>
        <v>0</v>
      </c>
      <c r="JI29" s="8"/>
      <c r="JJ29" s="266"/>
      <c r="JK29" s="25"/>
      <c r="JL29" s="397"/>
      <c r="JM29" s="30"/>
      <c r="JN29" s="45">
        <f t="shared" si="223"/>
        <v>0</v>
      </c>
      <c r="JP29" s="143"/>
      <c r="JQ29" s="27"/>
      <c r="JR29" s="25"/>
      <c r="JS29" s="741"/>
      <c r="JT29" s="30"/>
      <c r="JU29" s="45">
        <f t="shared" si="233"/>
        <v>0</v>
      </c>
      <c r="JW29" s="807"/>
      <c r="JX29" s="793"/>
      <c r="JY29" s="794"/>
      <c r="JZ29" s="820"/>
      <c r="KA29" s="814"/>
      <c r="KB29" s="811">
        <f t="shared" si="46"/>
        <v>0</v>
      </c>
      <c r="KD29" s="807"/>
      <c r="KE29" s="793"/>
      <c r="KF29" s="794"/>
      <c r="KG29" s="820"/>
      <c r="KH29" s="814"/>
      <c r="KI29" s="811">
        <f t="shared" si="47"/>
        <v>0</v>
      </c>
      <c r="KK29" s="8"/>
      <c r="KL29" s="27"/>
      <c r="KM29" s="25"/>
      <c r="KN29" s="8"/>
      <c r="KO29" s="30"/>
      <c r="KP29" s="45">
        <f t="shared" si="48"/>
        <v>0</v>
      </c>
      <c r="KR29" s="397"/>
      <c r="KS29" s="141"/>
      <c r="KT29" s="25"/>
      <c r="KU29" s="397"/>
      <c r="KV29" s="30"/>
      <c r="KW29" s="45">
        <f t="shared" si="211"/>
        <v>0</v>
      </c>
      <c r="KZ29" s="391"/>
      <c r="LD29" s="45">
        <f t="shared" si="50"/>
        <v>0</v>
      </c>
      <c r="LF29" s="577"/>
      <c r="LG29" s="37"/>
      <c r="LH29" s="30"/>
      <c r="LI29" s="8"/>
      <c r="LJ29" s="18"/>
      <c r="LK29" s="45">
        <f t="shared" si="0"/>
        <v>0</v>
      </c>
      <c r="LM29" s="575"/>
      <c r="LN29" s="27"/>
      <c r="LO29" s="25"/>
      <c r="LP29" s="54"/>
      <c r="LQ29" s="30"/>
      <c r="LR29" s="19">
        <f t="shared" si="51"/>
        <v>0</v>
      </c>
      <c r="LT29" s="575"/>
      <c r="LU29" s="27"/>
      <c r="LV29" s="25"/>
      <c r="LW29" s="54"/>
      <c r="LX29" s="30"/>
      <c r="LY29" s="45">
        <f t="shared" si="52"/>
        <v>0</v>
      </c>
      <c r="MA29" s="577"/>
      <c r="MB29" s="2"/>
      <c r="MC29" s="17"/>
      <c r="MD29" s="8"/>
      <c r="ME29" s="18"/>
      <c r="MF29" s="45">
        <f t="shared" si="212"/>
        <v>0</v>
      </c>
      <c r="MH29" s="2"/>
      <c r="MI29" s="2"/>
      <c r="MJ29" s="17"/>
      <c r="MK29" s="8"/>
      <c r="ML29" s="18"/>
      <c r="MM29" s="45">
        <f t="shared" si="54"/>
        <v>0</v>
      </c>
      <c r="MO29" s="8"/>
      <c r="MP29" s="2"/>
      <c r="MQ29" s="25"/>
      <c r="MR29" s="288"/>
      <c r="MS29" s="25"/>
      <c r="MT29" s="45">
        <f t="shared" si="199"/>
        <v>20586.5</v>
      </c>
      <c r="MV29" s="8"/>
      <c r="MW29" s="2"/>
      <c r="MX29" s="25"/>
      <c r="MY29" s="288"/>
      <c r="MZ29" s="25"/>
      <c r="NA29" s="45">
        <f t="shared" si="55"/>
        <v>0</v>
      </c>
      <c r="NC29" s="8"/>
      <c r="ND29" s="39"/>
      <c r="NE29" s="337"/>
      <c r="NF29" s="8"/>
      <c r="NG29" s="18"/>
      <c r="NH29" s="45">
        <f t="shared" si="227"/>
        <v>0</v>
      </c>
      <c r="NJ29" s="577"/>
      <c r="NK29" s="39"/>
      <c r="NL29" s="3"/>
      <c r="NM29" s="577"/>
      <c r="NN29" s="18"/>
      <c r="NO29" s="45">
        <f t="shared" si="57"/>
        <v>0</v>
      </c>
      <c r="NQ29" s="2"/>
      <c r="NR29" s="2"/>
      <c r="NS29" s="17"/>
      <c r="NT29" s="8"/>
      <c r="NU29" s="18"/>
      <c r="NV29" s="19">
        <f t="shared" si="58"/>
        <v>0</v>
      </c>
      <c r="NX29" s="2"/>
      <c r="NY29" s="2"/>
      <c r="NZ29" s="17"/>
      <c r="OA29" s="8"/>
      <c r="OB29" s="18"/>
      <c r="OC29" s="19">
        <f t="shared" si="59"/>
        <v>0</v>
      </c>
      <c r="OE29" s="2"/>
      <c r="OF29" s="2"/>
      <c r="OG29" s="17"/>
      <c r="OH29" s="8"/>
      <c r="OI29" s="18"/>
      <c r="OJ29" s="19">
        <f t="shared" si="60"/>
        <v>0</v>
      </c>
      <c r="OL29" s="2"/>
      <c r="OM29" s="2"/>
      <c r="ON29" s="17"/>
      <c r="OO29" s="8"/>
      <c r="OP29" s="18"/>
      <c r="OQ29" s="19">
        <f t="shared" si="61"/>
        <v>0</v>
      </c>
      <c r="OS29" s="2"/>
      <c r="OT29" s="2"/>
      <c r="OU29" s="17"/>
      <c r="OV29" s="8"/>
      <c r="OW29" s="18"/>
      <c r="OX29" s="19">
        <f t="shared" si="62"/>
        <v>0</v>
      </c>
      <c r="OZ29" s="2"/>
      <c r="PA29" s="2"/>
      <c r="PB29" s="17"/>
      <c r="PC29" s="8"/>
      <c r="PD29" s="18"/>
      <c r="PE29" s="19">
        <f t="shared" si="63"/>
        <v>0</v>
      </c>
      <c r="PG29" s="8"/>
      <c r="PH29" s="2"/>
      <c r="PI29" s="17"/>
      <c r="PJ29" s="8"/>
      <c r="PK29" s="18"/>
      <c r="PL29" s="19">
        <f t="shared" si="64"/>
        <v>0</v>
      </c>
      <c r="PN29" s="2"/>
      <c r="PO29" s="2"/>
      <c r="PP29" s="17"/>
      <c r="PQ29" s="8"/>
      <c r="PR29" s="18"/>
      <c r="PS29" s="19">
        <f t="shared" si="65"/>
        <v>0</v>
      </c>
      <c r="PU29" s="2"/>
      <c r="PV29" s="2"/>
      <c r="PW29" s="17"/>
      <c r="PX29" s="8"/>
      <c r="PY29" s="18"/>
      <c r="PZ29" s="19">
        <f t="shared" si="66"/>
        <v>0</v>
      </c>
      <c r="QB29" s="577"/>
      <c r="QC29" s="8"/>
      <c r="QD29" s="2"/>
      <c r="QE29" s="17"/>
      <c r="QF29" s="8"/>
      <c r="QG29" s="18"/>
      <c r="QH29" s="19">
        <f t="shared" si="67"/>
        <v>0</v>
      </c>
      <c r="QJ29" s="368"/>
      <c r="QK29" s="27"/>
      <c r="QL29" s="347"/>
      <c r="QM29" s="143">
        <v>41159</v>
      </c>
      <c r="QN29" s="30">
        <v>100</v>
      </c>
      <c r="QO29" s="729">
        <f t="shared" si="68"/>
        <v>23544.5</v>
      </c>
      <c r="QQ29" s="468"/>
      <c r="QR29" s="240"/>
      <c r="QS29" s="337"/>
      <c r="QT29" s="54"/>
      <c r="QU29" s="58"/>
      <c r="QV29" s="45">
        <f t="shared" si="69"/>
        <v>0</v>
      </c>
      <c r="QX29" s="27"/>
      <c r="QY29" s="78"/>
      <c r="QZ29" s="44"/>
      <c r="RA29" s="70"/>
      <c r="RB29" s="75"/>
      <c r="RC29" s="19">
        <f t="shared" si="240"/>
        <v>0</v>
      </c>
      <c r="RE29" s="27"/>
      <c r="RF29" s="78"/>
      <c r="RG29" s="44"/>
      <c r="RH29" s="313"/>
      <c r="RI29" s="75"/>
      <c r="RJ29" s="19">
        <f t="shared" si="200"/>
        <v>0</v>
      </c>
      <c r="RL29" s="27"/>
      <c r="RM29" s="315"/>
      <c r="RN29" s="44"/>
      <c r="RO29" s="313"/>
      <c r="RP29" s="75"/>
      <c r="RQ29" s="19">
        <f t="shared" si="72"/>
        <v>0</v>
      </c>
      <c r="RS29" s="2"/>
      <c r="RT29" s="2"/>
      <c r="RU29" s="17"/>
      <c r="RV29" s="8"/>
      <c r="RW29" s="18"/>
      <c r="RX29" s="19">
        <f t="shared" si="189"/>
        <v>23250</v>
      </c>
      <c r="RZ29" s="2"/>
      <c r="SA29" s="2"/>
      <c r="SB29" s="17"/>
      <c r="SC29" s="8"/>
      <c r="SD29" s="18"/>
      <c r="SE29" s="19">
        <f t="shared" si="190"/>
        <v>0</v>
      </c>
      <c r="SG29" s="2"/>
      <c r="SH29" s="2"/>
      <c r="SI29" s="17"/>
      <c r="SJ29" s="8"/>
      <c r="SK29" s="18"/>
      <c r="SL29" s="19">
        <f t="shared" si="73"/>
        <v>0</v>
      </c>
      <c r="SN29" s="2"/>
      <c r="SO29" s="2"/>
      <c r="SP29" s="17"/>
      <c r="SQ29" s="8"/>
      <c r="SR29" s="18"/>
      <c r="SS29" s="19">
        <f t="shared" si="191"/>
        <v>0</v>
      </c>
      <c r="SU29" s="549"/>
      <c r="SV29" s="2"/>
      <c r="SW29" s="17"/>
      <c r="SX29" s="8"/>
      <c r="SY29" s="18"/>
      <c r="SZ29" s="19">
        <f t="shared" si="75"/>
        <v>10127.5</v>
      </c>
      <c r="TB29" s="2"/>
      <c r="TC29" s="2"/>
      <c r="TD29" s="17"/>
      <c r="TE29" s="8"/>
      <c r="TF29" s="18"/>
      <c r="TG29" s="19">
        <f t="shared" si="236"/>
        <v>20668.5</v>
      </c>
      <c r="TI29" s="148"/>
      <c r="TJ29" s="148"/>
      <c r="TK29" s="439"/>
      <c r="TL29" s="74"/>
      <c r="TM29" s="86"/>
      <c r="TN29" s="19">
        <f t="shared" si="237"/>
        <v>0</v>
      </c>
      <c r="TP29" s="577"/>
      <c r="TQ29" s="2"/>
      <c r="TR29" s="17"/>
      <c r="TS29" s="8"/>
      <c r="TT29" s="18"/>
      <c r="TU29" s="19">
        <f t="shared" si="238"/>
        <v>0</v>
      </c>
      <c r="TW29" s="577"/>
      <c r="TX29" s="2"/>
      <c r="TY29" s="17"/>
      <c r="TZ29" s="8"/>
      <c r="UA29" s="18"/>
      <c r="UB29" s="19">
        <f t="shared" si="79"/>
        <v>0</v>
      </c>
      <c r="UD29" s="577"/>
      <c r="UE29" s="2"/>
      <c r="UF29" s="17"/>
      <c r="UG29" s="8"/>
      <c r="UH29" s="18"/>
      <c r="UI29" s="19">
        <f t="shared" si="80"/>
        <v>0</v>
      </c>
      <c r="UK29" s="577"/>
      <c r="UL29" s="2"/>
      <c r="UM29" s="17"/>
      <c r="UN29" s="8"/>
      <c r="UO29" s="18"/>
      <c r="UP29" s="19">
        <f t="shared" si="81"/>
        <v>0</v>
      </c>
      <c r="UR29" s="577"/>
      <c r="US29" s="2"/>
      <c r="UT29" s="17"/>
      <c r="UU29" s="8"/>
      <c r="UV29" s="18"/>
      <c r="UW29" s="19">
        <f t="shared" si="82"/>
        <v>12824</v>
      </c>
      <c r="UY29" s="8"/>
      <c r="UZ29" s="2"/>
      <c r="VA29" s="17"/>
      <c r="VB29" s="8"/>
      <c r="VC29" s="18"/>
      <c r="VD29" s="19">
        <f t="shared" si="83"/>
        <v>47775</v>
      </c>
      <c r="VF29" s="2"/>
      <c r="VG29" s="2"/>
      <c r="VH29" s="17"/>
      <c r="VI29" s="8"/>
      <c r="VJ29" s="18"/>
      <c r="VK29" s="19">
        <f t="shared" si="84"/>
        <v>0</v>
      </c>
      <c r="VM29" s="2"/>
      <c r="VN29" s="2"/>
      <c r="VO29" s="17"/>
      <c r="VP29" s="8"/>
      <c r="VQ29" s="18"/>
      <c r="VR29" s="19">
        <f t="shared" si="85"/>
        <v>0</v>
      </c>
      <c r="VT29" s="577"/>
      <c r="VU29" s="2"/>
      <c r="VV29" s="17"/>
      <c r="VW29" s="8"/>
      <c r="VX29" s="18"/>
      <c r="VY29" s="19">
        <f t="shared" si="196"/>
        <v>274.5</v>
      </c>
      <c r="WA29" s="2"/>
      <c r="WB29" s="2"/>
      <c r="WC29" s="17"/>
      <c r="WD29" s="8"/>
      <c r="WE29" s="18"/>
      <c r="WF29" s="19">
        <f t="shared" si="87"/>
        <v>0</v>
      </c>
      <c r="WH29" s="2"/>
      <c r="WI29" s="2"/>
      <c r="WJ29" s="17"/>
      <c r="WK29" s="8"/>
      <c r="WL29" s="18"/>
      <c r="WM29" s="19">
        <f t="shared" si="88"/>
        <v>0</v>
      </c>
      <c r="WO29" s="2"/>
      <c r="WP29" s="2"/>
      <c r="WQ29" s="17"/>
      <c r="WR29" s="8"/>
      <c r="WS29" s="18"/>
      <c r="WT29" s="19">
        <f t="shared" si="201"/>
        <v>0</v>
      </c>
      <c r="WV29" s="2"/>
      <c r="WW29" s="2"/>
      <c r="WX29" s="17"/>
      <c r="WY29" s="8"/>
      <c r="WZ29" s="18"/>
      <c r="XA29" s="19">
        <f t="shared" si="90"/>
        <v>0</v>
      </c>
      <c r="XC29" s="577"/>
      <c r="XD29" s="2"/>
      <c r="XE29" s="17"/>
      <c r="XF29" s="8"/>
      <c r="XG29" s="18"/>
      <c r="XH29" s="19">
        <f t="shared" si="91"/>
        <v>0</v>
      </c>
      <c r="XJ29" s="8"/>
      <c r="XK29" s="2"/>
      <c r="XL29" s="17"/>
      <c r="XM29" s="8"/>
      <c r="XN29" s="18"/>
      <c r="XO29" s="19">
        <f t="shared" si="92"/>
        <v>0</v>
      </c>
      <c r="XQ29" s="8"/>
      <c r="XR29" s="2"/>
      <c r="XS29" s="17"/>
      <c r="XT29" s="8"/>
      <c r="XU29" s="18"/>
      <c r="XV29" s="19">
        <f t="shared" si="93"/>
        <v>0</v>
      </c>
      <c r="XX29" s="8"/>
      <c r="XY29" s="2"/>
      <c r="XZ29" s="17"/>
      <c r="YA29" s="8"/>
      <c r="YB29" s="18"/>
      <c r="YC29" s="19">
        <f t="shared" si="94"/>
        <v>0</v>
      </c>
      <c r="YE29" s="8"/>
      <c r="YF29" s="2"/>
      <c r="YG29" s="17"/>
      <c r="YH29" s="8"/>
      <c r="YI29" s="18"/>
      <c r="YJ29" s="19">
        <f t="shared" si="95"/>
        <v>0</v>
      </c>
      <c r="YL29" s="8"/>
      <c r="YM29" s="2"/>
      <c r="YN29" s="17"/>
      <c r="YO29" s="8"/>
      <c r="YP29" s="18"/>
      <c r="YQ29" s="19">
        <f t="shared" si="96"/>
        <v>0</v>
      </c>
      <c r="YS29" s="8">
        <v>41327</v>
      </c>
      <c r="YT29" s="2" t="s">
        <v>1257</v>
      </c>
      <c r="YU29" s="17">
        <v>2891</v>
      </c>
      <c r="YV29" s="8">
        <v>41327</v>
      </c>
      <c r="YW29" s="18">
        <v>2891</v>
      </c>
      <c r="YX29" s="19">
        <f t="shared" si="221"/>
        <v>0</v>
      </c>
      <c r="YZ29" s="2"/>
      <c r="ZA29" s="2"/>
      <c r="ZB29" s="17"/>
      <c r="ZC29" s="8"/>
      <c r="ZD29" s="18"/>
      <c r="ZE29" s="19">
        <f t="shared" si="213"/>
        <v>0</v>
      </c>
      <c r="ZG29" s="8"/>
      <c r="ZH29" s="145"/>
      <c r="ZI29" s="17"/>
      <c r="ZJ29" s="8"/>
      <c r="ZK29" s="18"/>
      <c r="ZL29" s="19">
        <f t="shared" si="99"/>
        <v>11212</v>
      </c>
      <c r="ZN29" s="8"/>
      <c r="ZO29" s="145"/>
      <c r="ZP29" s="17"/>
      <c r="ZQ29" s="8"/>
      <c r="ZR29" s="18"/>
      <c r="ZS29" s="19">
        <f t="shared" si="100"/>
        <v>0</v>
      </c>
      <c r="ZU29" s="8"/>
      <c r="ZV29" s="145"/>
      <c r="ZW29" s="17"/>
      <c r="ZX29" s="8"/>
      <c r="ZY29" s="18"/>
      <c r="ZZ29" s="19">
        <f t="shared" si="101"/>
        <v>0</v>
      </c>
      <c r="AAB29" s="2"/>
      <c r="AAC29" s="2"/>
      <c r="AAD29" s="17"/>
      <c r="AAE29" s="8"/>
      <c r="AAF29" s="18"/>
      <c r="AAG29" s="19">
        <f t="shared" si="102"/>
        <v>0</v>
      </c>
      <c r="AAI29" s="577"/>
      <c r="AAJ29" s="2"/>
      <c r="AAK29" s="17"/>
      <c r="AAL29" s="8"/>
      <c r="AAM29" s="18"/>
      <c r="AAN29" s="19">
        <f t="shared" si="103"/>
        <v>0</v>
      </c>
      <c r="AAP29" s="577"/>
      <c r="AAQ29" s="2"/>
      <c r="AAR29" s="17"/>
      <c r="AAT29" s="18"/>
      <c r="AAU29" s="19">
        <f t="shared" si="104"/>
        <v>0</v>
      </c>
      <c r="AAW29" s="2"/>
      <c r="AAX29" s="2"/>
      <c r="AAY29" s="17"/>
      <c r="AAZ29" s="8"/>
      <c r="ABA29" s="18"/>
      <c r="ABB29" s="19">
        <f t="shared" si="105"/>
        <v>0</v>
      </c>
      <c r="ABD29" s="2"/>
      <c r="ABE29" s="2"/>
      <c r="ABF29" s="17"/>
      <c r="ABG29" s="8"/>
      <c r="ABH29" s="18"/>
      <c r="ABI29" s="19">
        <f t="shared" si="106"/>
        <v>0</v>
      </c>
      <c r="ABK29" s="2"/>
      <c r="ABL29" s="2"/>
      <c r="ABM29" s="17"/>
      <c r="ABN29" s="8"/>
      <c r="ABO29" s="18"/>
      <c r="ABP29" s="19">
        <f t="shared" si="107"/>
        <v>0</v>
      </c>
      <c r="ABR29" s="366"/>
      <c r="ABS29" s="2"/>
      <c r="ABT29" s="17"/>
      <c r="ABU29" s="577"/>
      <c r="ABV29" s="18"/>
      <c r="ABW29" s="19">
        <f t="shared" si="214"/>
        <v>0</v>
      </c>
      <c r="ABY29" s="366"/>
      <c r="ABZ29" s="2"/>
      <c r="ACA29" s="17"/>
      <c r="ACB29" s="366"/>
      <c r="ACC29" s="18"/>
      <c r="ACD29" s="19">
        <f t="shared" si="109"/>
        <v>0</v>
      </c>
      <c r="ACF29" s="8"/>
      <c r="ACG29" s="2"/>
      <c r="ACH29" s="17"/>
      <c r="ACI29" s="8"/>
      <c r="ACJ29" s="18"/>
      <c r="ACK29" s="19">
        <f t="shared" si="205"/>
        <v>0</v>
      </c>
      <c r="ACM29" s="577"/>
      <c r="ACN29" s="2"/>
      <c r="ACO29" s="17"/>
      <c r="ACP29" s="577"/>
      <c r="ACQ29" s="18"/>
      <c r="ACR29" s="19">
        <f t="shared" si="110"/>
        <v>0</v>
      </c>
      <c r="ACT29" s="577"/>
      <c r="ACU29" s="2"/>
      <c r="ACV29" s="17"/>
      <c r="ACW29" s="366"/>
      <c r="ACX29" s="18"/>
      <c r="ACY29" s="19">
        <f t="shared" si="111"/>
        <v>0</v>
      </c>
      <c r="ADB29" s="2"/>
      <c r="ADC29" s="17"/>
      <c r="ADD29" s="8"/>
      <c r="ADE29" s="18"/>
      <c r="ADF29" s="45">
        <f t="shared" si="228"/>
        <v>0</v>
      </c>
      <c r="ADI29" s="2"/>
      <c r="ADJ29" s="17"/>
      <c r="ADK29" s="577"/>
      <c r="ADL29" s="18"/>
      <c r="ADM29" s="45">
        <f t="shared" si="113"/>
        <v>40815</v>
      </c>
      <c r="ADP29" s="315"/>
      <c r="ADQ29" s="346"/>
      <c r="ADR29" s="8"/>
      <c r="ADS29" s="396"/>
      <c r="ADT29" s="45">
        <f t="shared" si="114"/>
        <v>0</v>
      </c>
      <c r="ADV29" s="8"/>
      <c r="ADW29" s="315"/>
      <c r="ADX29" s="346"/>
      <c r="ADY29" s="8"/>
      <c r="ADZ29" s="396"/>
      <c r="AEA29" s="45">
        <f t="shared" si="192"/>
        <v>0</v>
      </c>
      <c r="AEC29" s="577"/>
      <c r="AED29" s="315"/>
      <c r="AEE29" s="346"/>
      <c r="AEF29" s="577"/>
      <c r="AEG29" s="396"/>
      <c r="AEH29" s="45">
        <f t="shared" si="224"/>
        <v>0</v>
      </c>
      <c r="AEJ29" s="8"/>
      <c r="AEK29" s="145"/>
      <c r="AEL29" s="17"/>
      <c r="AEM29" s="8"/>
      <c r="AEN29" s="18"/>
      <c r="AEO29" s="19">
        <f t="shared" si="116"/>
        <v>0</v>
      </c>
      <c r="AEQ29" s="2"/>
      <c r="AER29" s="2"/>
      <c r="AES29" s="17"/>
      <c r="AET29" s="8"/>
      <c r="AEU29" s="18"/>
      <c r="AEV29" s="19">
        <f t="shared" si="117"/>
        <v>6523</v>
      </c>
      <c r="AEX29" s="577"/>
      <c r="AEY29" s="2"/>
      <c r="AEZ29" s="17"/>
      <c r="AFA29" s="8"/>
      <c r="AFB29" s="18"/>
      <c r="AFC29" s="19">
        <f t="shared" si="118"/>
        <v>0</v>
      </c>
      <c r="AFE29" s="577"/>
      <c r="AFF29" s="2"/>
      <c r="AFG29" s="17"/>
      <c r="AFH29" s="8"/>
      <c r="AFI29" s="18"/>
      <c r="AFJ29" s="19">
        <f t="shared" si="241"/>
        <v>0</v>
      </c>
      <c r="AFL29" s="8"/>
      <c r="AFM29" s="2"/>
      <c r="AFN29" s="17"/>
      <c r="AFO29" s="143"/>
      <c r="AFP29" s="30"/>
      <c r="AFQ29" s="19">
        <f t="shared" si="120"/>
        <v>0</v>
      </c>
      <c r="AFS29" s="2"/>
      <c r="AFT29" s="2"/>
      <c r="AFU29" s="17"/>
      <c r="AFV29" s="8"/>
      <c r="AFW29" s="18"/>
      <c r="AFX29" s="19">
        <f t="shared" si="121"/>
        <v>0</v>
      </c>
      <c r="AFZ29" s="2"/>
      <c r="AGA29" s="2"/>
      <c r="AGB29" s="17"/>
      <c r="AGC29" s="8"/>
      <c r="AGD29" s="18"/>
      <c r="AGE29" s="19">
        <f t="shared" si="215"/>
        <v>0</v>
      </c>
      <c r="AGG29" s="2"/>
      <c r="AGH29" s="2"/>
      <c r="AGI29" s="17"/>
      <c r="AGJ29" s="8"/>
      <c r="AGK29" s="18"/>
      <c r="AGL29" s="19">
        <f t="shared" si="123"/>
        <v>0</v>
      </c>
      <c r="AGN29" s="8"/>
      <c r="AGO29" s="2"/>
      <c r="AGP29" s="17"/>
      <c r="AGQ29" s="8"/>
      <c r="AGR29" s="18"/>
      <c r="AGS29" s="19">
        <f t="shared" si="124"/>
        <v>0</v>
      </c>
      <c r="AGU29" s="2"/>
      <c r="AGV29" s="2"/>
      <c r="AGW29" s="17"/>
      <c r="AGX29" s="8"/>
      <c r="AGY29" s="18"/>
      <c r="AGZ29" s="19">
        <f t="shared" si="125"/>
        <v>37741</v>
      </c>
      <c r="AHB29" s="2"/>
      <c r="AHC29" s="2"/>
      <c r="AHD29" s="17"/>
      <c r="AHE29" s="8"/>
      <c r="AHF29" s="18"/>
      <c r="AHG29" s="19">
        <f t="shared" si="126"/>
        <v>0</v>
      </c>
      <c r="AHI29" s="2"/>
      <c r="AHJ29" s="2"/>
      <c r="AHK29" s="17"/>
      <c r="AHL29" s="8"/>
      <c r="AHM29" s="18"/>
      <c r="AHN29" s="19">
        <f t="shared" si="127"/>
        <v>0</v>
      </c>
      <c r="AHP29" s="575"/>
      <c r="AHQ29" s="27"/>
      <c r="AHR29" s="25"/>
      <c r="AHS29" s="143"/>
      <c r="AHT29" s="30"/>
      <c r="AHU29" s="19">
        <f t="shared" si="128"/>
        <v>0</v>
      </c>
      <c r="AHW29" s="366"/>
      <c r="AHX29" s="2"/>
      <c r="AHY29" s="17"/>
      <c r="AHZ29" s="26"/>
      <c r="AIA29" s="18"/>
      <c r="AIB29" s="19">
        <f t="shared" si="129"/>
        <v>0</v>
      </c>
      <c r="AID29" s="577"/>
      <c r="AIE29" s="2"/>
      <c r="AIF29" s="17"/>
      <c r="AIG29" s="8"/>
      <c r="AIH29" s="18"/>
      <c r="AII29" s="19">
        <f t="shared" si="218"/>
        <v>0</v>
      </c>
      <c r="AIK29" s="2"/>
      <c r="AIL29" s="2"/>
      <c r="AIM29" s="17"/>
      <c r="AIN29" s="8"/>
      <c r="AIO29" s="18"/>
      <c r="AIP29" s="19">
        <f t="shared" si="131"/>
        <v>0</v>
      </c>
      <c r="AIR29" s="143"/>
      <c r="AIS29" s="27"/>
      <c r="AIT29" s="25"/>
      <c r="AIU29" s="143"/>
      <c r="AIV29" s="30"/>
      <c r="AIW29" s="45">
        <f t="shared" si="132"/>
        <v>0</v>
      </c>
      <c r="AIY29" s="8"/>
      <c r="AIZ29" s="2"/>
      <c r="AJA29" s="17"/>
      <c r="AJB29" s="8"/>
      <c r="AJC29" s="18"/>
      <c r="AJD29" s="19">
        <f t="shared" si="133"/>
        <v>0</v>
      </c>
      <c r="AJF29" s="2"/>
      <c r="AJG29" s="2"/>
      <c r="AJH29" s="17"/>
      <c r="AJI29" s="8"/>
      <c r="AJJ29" s="18"/>
      <c r="AJK29" s="19">
        <f t="shared" si="134"/>
        <v>0</v>
      </c>
      <c r="AJM29" s="8"/>
      <c r="AJN29" s="2"/>
      <c r="AJO29" s="17"/>
      <c r="AJP29" s="8"/>
      <c r="AJQ29" s="18"/>
      <c r="AJR29" s="19">
        <f t="shared" si="135"/>
        <v>0</v>
      </c>
      <c r="AJT29" s="8"/>
      <c r="AJU29" s="2"/>
      <c r="AJV29" s="351"/>
      <c r="AJW29" s="8"/>
      <c r="AJX29" s="18"/>
      <c r="AJY29" s="19">
        <f t="shared" ref="AJY29:AJY44" si="243">AJY28+AJV29-AJX29</f>
        <v>0</v>
      </c>
      <c r="AKA29" s="143"/>
      <c r="AKB29" s="27"/>
      <c r="AKC29" s="25"/>
      <c r="AKD29" s="143"/>
      <c r="AKE29" s="30"/>
      <c r="AKF29" s="19">
        <f t="shared" si="232"/>
        <v>0</v>
      </c>
      <c r="AKH29" s="2"/>
      <c r="AKI29" s="2"/>
      <c r="AKJ29" s="17"/>
      <c r="AKK29" s="8"/>
      <c r="AKL29" s="18"/>
      <c r="AKM29" s="19">
        <f t="shared" si="137"/>
        <v>0</v>
      </c>
      <c r="AKO29" s="2"/>
      <c r="AKP29" s="2"/>
      <c r="AKQ29" s="17"/>
      <c r="AKR29" s="8"/>
      <c r="AKS29" s="18"/>
      <c r="AKT29" s="19">
        <f t="shared" si="138"/>
        <v>0</v>
      </c>
      <c r="AKV29" s="2"/>
      <c r="AKW29" s="2"/>
      <c r="AKX29" s="17"/>
      <c r="AKY29" s="8"/>
      <c r="AKZ29" s="18"/>
      <c r="ALA29" s="19">
        <f t="shared" si="139"/>
        <v>0</v>
      </c>
      <c r="ALC29" s="2"/>
      <c r="ALD29" s="2"/>
      <c r="ALE29" s="17"/>
      <c r="ALF29" s="8"/>
      <c r="ALG29" s="18"/>
      <c r="ALH29" s="19">
        <f t="shared" si="140"/>
        <v>0</v>
      </c>
      <c r="ALJ29" s="577"/>
      <c r="ALK29" s="2"/>
      <c r="ALL29" s="17"/>
      <c r="ALN29" s="18"/>
      <c r="ALO29" s="19">
        <f t="shared" si="141"/>
        <v>0</v>
      </c>
      <c r="ALQ29" s="2"/>
      <c r="ALR29" s="2"/>
      <c r="ALS29" s="17"/>
      <c r="ALT29" s="8"/>
      <c r="ALU29" s="18"/>
      <c r="ALV29" s="19">
        <f t="shared" si="142"/>
        <v>0</v>
      </c>
      <c r="ALX29" s="8"/>
      <c r="ALY29" s="2"/>
      <c r="ALZ29" s="25"/>
      <c r="AMA29" s="8"/>
      <c r="AMB29" s="18"/>
      <c r="AMC29" s="45">
        <f t="shared" si="225"/>
        <v>0</v>
      </c>
      <c r="AME29" s="577"/>
      <c r="AMF29" s="2"/>
      <c r="AMG29" s="17"/>
      <c r="AMH29" s="366"/>
      <c r="AMI29" s="18"/>
      <c r="AMJ29" s="19">
        <f t="shared" si="143"/>
        <v>0</v>
      </c>
      <c r="AML29" s="366"/>
      <c r="AMM29" s="2"/>
      <c r="AMN29" s="17"/>
      <c r="AMO29" s="577"/>
      <c r="AMP29" s="18"/>
      <c r="AMQ29" s="19">
        <f t="shared" si="144"/>
        <v>0</v>
      </c>
      <c r="AMS29" s="8"/>
      <c r="AMT29" s="2"/>
      <c r="AMU29" s="17"/>
      <c r="AMV29" s="8"/>
      <c r="AMW29" s="18"/>
      <c r="AMX29" s="19">
        <f t="shared" si="145"/>
        <v>0</v>
      </c>
      <c r="AMZ29" s="2"/>
      <c r="ANA29" s="2"/>
      <c r="ANB29" s="17"/>
      <c r="ANC29" s="8"/>
      <c r="AND29" s="18"/>
      <c r="ANE29" s="19">
        <f t="shared" si="146"/>
        <v>0</v>
      </c>
      <c r="ANG29" s="2"/>
      <c r="ANH29" s="2"/>
      <c r="ANI29" s="17"/>
      <c r="ANJ29" s="8"/>
      <c r="ANK29" s="18"/>
      <c r="ANL29" s="19">
        <f t="shared" si="147"/>
        <v>0</v>
      </c>
      <c r="ANN29" s="366"/>
      <c r="ANO29" s="2"/>
      <c r="ANP29" s="17"/>
      <c r="ANQ29" s="577"/>
      <c r="ANR29" s="18"/>
      <c r="ANS29" s="19">
        <f t="shared" si="148"/>
        <v>0</v>
      </c>
      <c r="ANU29" s="2"/>
      <c r="ANV29" s="2"/>
      <c r="ANW29" s="17"/>
      <c r="ANX29" s="388"/>
      <c r="ANY29" s="18"/>
      <c r="ANZ29" s="19">
        <f t="shared" si="229"/>
        <v>4592</v>
      </c>
      <c r="AOB29" s="577"/>
      <c r="AOC29" s="2"/>
      <c r="AOD29" s="17"/>
      <c r="AOE29" s="8"/>
      <c r="AOF29" s="18"/>
      <c r="AOG29" s="19">
        <f t="shared" si="149"/>
        <v>0</v>
      </c>
      <c r="AOI29" s="366"/>
      <c r="AOJ29" s="2"/>
      <c r="AOK29" s="17"/>
      <c r="AOL29" s="8"/>
      <c r="AOM29" s="18"/>
      <c r="AON29" s="19">
        <f t="shared" si="150"/>
        <v>16524.5</v>
      </c>
      <c r="AOP29" s="366"/>
      <c r="AOQ29" s="2"/>
      <c r="AOR29" s="17"/>
      <c r="AOS29" s="8"/>
      <c r="AOT29" s="18"/>
      <c r="AOU29" s="19">
        <f t="shared" si="151"/>
        <v>0</v>
      </c>
      <c r="AOW29" s="2"/>
      <c r="AOX29" s="2"/>
      <c r="AOY29" s="17"/>
      <c r="AOZ29" s="8"/>
      <c r="APA29" s="18"/>
      <c r="APB29" s="19">
        <f t="shared" si="216"/>
        <v>0</v>
      </c>
      <c r="APD29" s="8"/>
      <c r="APE29" s="2"/>
      <c r="APF29" s="17"/>
      <c r="APG29" s="74"/>
      <c r="APH29" s="86"/>
      <c r="API29" s="45">
        <f>API28+APF29-APH29</f>
        <v>2000</v>
      </c>
      <c r="APM29" s="3"/>
      <c r="APN29" s="8"/>
      <c r="APO29" s="18"/>
      <c r="APP29" s="45">
        <f t="shared" si="207"/>
        <v>7383.5</v>
      </c>
      <c r="APT29" s="3"/>
      <c r="APU29" s="8"/>
      <c r="APV29" s="18"/>
      <c r="APW29" s="45">
        <f t="shared" si="6"/>
        <v>0</v>
      </c>
      <c r="APY29" s="2"/>
      <c r="AQA29" s="3"/>
      <c r="AQB29" s="8"/>
      <c r="AQC29" s="18"/>
      <c r="AQD29" s="45">
        <f t="shared" si="153"/>
        <v>4518.5</v>
      </c>
      <c r="AQF29" s="366"/>
      <c r="AQG29" s="2"/>
      <c r="AQH29" s="17"/>
      <c r="AQJ29" s="18"/>
      <c r="AQK29" s="19">
        <f t="shared" si="154"/>
        <v>0</v>
      </c>
      <c r="AQM29" s="2"/>
      <c r="AQN29" s="2"/>
      <c r="AQO29" s="17"/>
      <c r="AQP29" s="8"/>
      <c r="AQQ29" s="18"/>
      <c r="AQR29" s="19">
        <f t="shared" si="155"/>
        <v>0</v>
      </c>
      <c r="AQT29" s="577"/>
      <c r="AQU29" s="2"/>
      <c r="AQV29" s="17"/>
      <c r="AQW29" s="577"/>
      <c r="AQX29" s="18"/>
      <c r="AQY29" s="19">
        <f t="shared" si="156"/>
        <v>715</v>
      </c>
      <c r="ARA29" s="577"/>
      <c r="ARB29" s="2"/>
      <c r="ARC29" s="17"/>
      <c r="ARD29" s="366"/>
      <c r="ARE29" s="18"/>
      <c r="ARF29" s="19">
        <f t="shared" si="208"/>
        <v>0</v>
      </c>
      <c r="ARH29" s="577"/>
      <c r="ARI29" s="2"/>
      <c r="ARJ29" s="17"/>
      <c r="ARK29" s="8"/>
      <c r="ARL29" s="18"/>
      <c r="ARM29" s="19">
        <f t="shared" si="157"/>
        <v>0</v>
      </c>
      <c r="ARO29" s="577"/>
      <c r="ARP29" s="2"/>
      <c r="ARQ29" s="17"/>
      <c r="ARR29" s="8"/>
      <c r="ARS29" s="18"/>
      <c r="ART29" s="45">
        <f t="shared" si="230"/>
        <v>0</v>
      </c>
      <c r="ARV29" s="8"/>
      <c r="ARW29" s="2"/>
      <c r="ARX29" s="17"/>
      <c r="ARY29" s="8"/>
      <c r="ARZ29" s="18"/>
      <c r="ASA29" s="45">
        <f t="shared" si="159"/>
        <v>0</v>
      </c>
      <c r="ASC29" s="8"/>
      <c r="ASD29" s="2"/>
      <c r="ASE29" s="17"/>
      <c r="ASF29" s="8"/>
      <c r="ASG29" s="18"/>
      <c r="ASH29" s="45">
        <f t="shared" si="160"/>
        <v>0</v>
      </c>
      <c r="ASJ29" s="2"/>
      <c r="ASK29" s="2"/>
      <c r="ASL29" s="17"/>
      <c r="ASM29" s="8"/>
      <c r="ASN29" s="18"/>
      <c r="ASO29" s="19">
        <f t="shared" si="161"/>
        <v>0</v>
      </c>
      <c r="ASQ29" s="366"/>
      <c r="ASR29" s="2"/>
      <c r="ASS29" s="17"/>
      <c r="AST29" s="8"/>
      <c r="ASU29" s="18"/>
      <c r="ASV29" s="19">
        <f t="shared" si="234"/>
        <v>0</v>
      </c>
      <c r="ASX29" s="366"/>
      <c r="ASY29" s="2"/>
      <c r="ASZ29" s="17"/>
      <c r="ATA29" s="8"/>
      <c r="ATB29" s="18"/>
      <c r="ATC29" s="19">
        <f t="shared" si="163"/>
        <v>0</v>
      </c>
      <c r="ATE29" s="366"/>
      <c r="ATF29" s="2"/>
      <c r="ATG29" s="17"/>
      <c r="ATH29" s="8"/>
      <c r="ATI29" s="18"/>
      <c r="ATJ29" s="19">
        <f t="shared" si="164"/>
        <v>0</v>
      </c>
      <c r="ATL29" s="397"/>
      <c r="ATM29" s="37"/>
      <c r="ATN29" s="30"/>
      <c r="ATO29" s="69"/>
      <c r="ATP29" s="76"/>
      <c r="ATQ29" s="45">
        <f t="shared" si="242"/>
        <v>0</v>
      </c>
      <c r="ATS29" s="8"/>
      <c r="ATT29" s="43"/>
      <c r="ATU29" s="18"/>
      <c r="ATV29" s="150"/>
      <c r="ATW29" s="76"/>
      <c r="ATX29" s="45">
        <f t="shared" si="222"/>
        <v>0</v>
      </c>
      <c r="ATZ29" s="8"/>
      <c r="AUA29" s="39"/>
      <c r="AUB29" s="18"/>
      <c r="AUC29" s="8"/>
      <c r="AUD29" s="18"/>
      <c r="AUE29" s="45">
        <f t="shared" si="167"/>
        <v>0</v>
      </c>
      <c r="AUG29" s="8"/>
      <c r="AUH29" s="2"/>
      <c r="AUI29" s="17"/>
      <c r="AUJ29" s="8"/>
      <c r="AUK29" s="18"/>
      <c r="AUL29" s="45">
        <f t="shared" si="168"/>
        <v>0</v>
      </c>
      <c r="AUN29" s="577"/>
      <c r="AUO29" s="2"/>
      <c r="AUP29" s="17"/>
      <c r="AUQ29" s="8"/>
      <c r="AUR29" s="18"/>
      <c r="AUS29" s="45">
        <f t="shared" si="169"/>
        <v>2512.5</v>
      </c>
      <c r="AUV29" s="316"/>
      <c r="AUX29" s="8"/>
      <c r="AUY29" s="346"/>
      <c r="AUZ29" s="45">
        <f t="shared" si="170"/>
        <v>0</v>
      </c>
      <c r="AVB29" s="577"/>
      <c r="AVC29" s="2"/>
      <c r="AVD29" s="89"/>
      <c r="AVE29" s="8"/>
      <c r="AVF29" s="91"/>
      <c r="AVG29" s="19">
        <f t="shared" si="193"/>
        <v>0</v>
      </c>
      <c r="AVI29" s="2"/>
      <c r="AVJ29" s="2"/>
      <c r="AVK29" s="89"/>
      <c r="AVL29" s="8"/>
      <c r="AVM29" s="91"/>
      <c r="AVN29" s="19">
        <f t="shared" si="194"/>
        <v>0</v>
      </c>
      <c r="AVP29" s="2"/>
      <c r="AVQ29" s="2"/>
      <c r="AVR29" s="17"/>
      <c r="AVS29" s="8"/>
      <c r="AVT29" s="18"/>
      <c r="AVU29" s="19">
        <f t="shared" si="203"/>
        <v>0</v>
      </c>
      <c r="AVW29" s="27"/>
      <c r="AVX29" s="27"/>
      <c r="AVY29" s="25"/>
      <c r="AVZ29" s="143"/>
      <c r="AWA29" s="30"/>
      <c r="AWB29" s="19">
        <f t="shared" si="197"/>
        <v>0</v>
      </c>
      <c r="AWD29" s="8"/>
      <c r="AWE29" s="2"/>
      <c r="AWF29" s="17"/>
      <c r="AWG29" s="8"/>
      <c r="AWH29" s="18"/>
      <c r="AWI29" s="19">
        <f t="shared" si="219"/>
        <v>0</v>
      </c>
      <c r="AWK29" s="8"/>
      <c r="AWL29" s="2"/>
      <c r="AWM29" s="17"/>
      <c r="AWN29" s="8"/>
      <c r="AWO29" s="18"/>
      <c r="AWP29" s="19">
        <f t="shared" si="204"/>
        <v>0</v>
      </c>
      <c r="AWR29" s="8"/>
      <c r="AWS29" s="2"/>
      <c r="AWT29" s="17"/>
      <c r="AWU29" s="8"/>
      <c r="AWV29" s="18"/>
      <c r="AWW29" s="19">
        <f t="shared" si="174"/>
        <v>0</v>
      </c>
      <c r="AWY29" s="8"/>
      <c r="AWZ29" s="2"/>
      <c r="AXA29" s="17"/>
      <c r="AXB29" s="8"/>
      <c r="AXC29" s="18"/>
      <c r="AXD29" s="19">
        <f t="shared" si="175"/>
        <v>0</v>
      </c>
      <c r="AXF29" s="577"/>
      <c r="AXG29" s="2"/>
      <c r="AXH29" s="17"/>
      <c r="AXI29" s="8"/>
      <c r="AXJ29" s="18"/>
      <c r="AXK29" s="19">
        <f t="shared" si="176"/>
        <v>0</v>
      </c>
      <c r="AXM29" s="577"/>
      <c r="AXN29" s="2"/>
      <c r="AXO29" s="17"/>
      <c r="AXP29" s="8"/>
      <c r="AXQ29" s="18"/>
      <c r="AXR29" s="19">
        <f t="shared" si="177"/>
        <v>0</v>
      </c>
      <c r="AXT29" s="577"/>
      <c r="AXU29" s="2"/>
      <c r="AXV29" s="17"/>
      <c r="AXW29" s="577"/>
      <c r="AXX29" s="18"/>
      <c r="AXY29" s="19">
        <f t="shared" si="195"/>
        <v>0</v>
      </c>
      <c r="AYA29" s="8"/>
      <c r="AYB29" s="2"/>
      <c r="AYC29" s="17"/>
      <c r="AYD29" s="8"/>
      <c r="AYE29" s="18"/>
      <c r="AYF29" s="19">
        <f t="shared" si="179"/>
        <v>0</v>
      </c>
      <c r="AYH29" s="575"/>
      <c r="AYI29" s="27"/>
      <c r="AYJ29" s="25"/>
      <c r="AYK29" s="670"/>
      <c r="AYL29" s="30"/>
      <c r="AYM29" s="19">
        <f t="shared" si="239"/>
        <v>0</v>
      </c>
      <c r="AYO29" s="2"/>
      <c r="AYP29" s="2"/>
      <c r="AYQ29" s="17"/>
      <c r="AYR29" s="8"/>
      <c r="AYS29" s="18"/>
      <c r="AYT29" s="19">
        <f t="shared" si="181"/>
        <v>0</v>
      </c>
      <c r="AYV29" s="2"/>
      <c r="AYW29" s="2"/>
      <c r="AYX29" s="17"/>
      <c r="AYY29" s="8"/>
      <c r="AYZ29" s="18"/>
      <c r="AZA29" s="19">
        <f t="shared" si="182"/>
        <v>0</v>
      </c>
      <c r="AZC29" s="2"/>
      <c r="AZD29" s="2"/>
      <c r="AZE29" s="17"/>
      <c r="AZF29" s="8"/>
      <c r="AZG29" s="18"/>
      <c r="AZH29" s="19">
        <f t="shared" si="183"/>
        <v>0</v>
      </c>
      <c r="AZJ29" s="2"/>
      <c r="AZK29" s="2"/>
      <c r="AZL29" s="17"/>
      <c r="AZM29" s="8"/>
      <c r="AZN29" s="18"/>
      <c r="AZO29" s="19">
        <f t="shared" si="184"/>
        <v>0</v>
      </c>
    </row>
    <row r="30" spans="1:1024 1026:1367">
      <c r="A30" s="397"/>
      <c r="C30" s="337"/>
      <c r="D30" s="8"/>
      <c r="E30" s="18"/>
      <c r="F30" s="45">
        <f t="shared" si="8"/>
        <v>0</v>
      </c>
      <c r="H30" s="577">
        <v>41327</v>
      </c>
      <c r="I30" s="2" t="s">
        <v>1256</v>
      </c>
      <c r="J30" s="17">
        <v>14785</v>
      </c>
      <c r="K30" s="577">
        <v>41327</v>
      </c>
      <c r="L30" s="18">
        <v>14785</v>
      </c>
      <c r="M30" s="19">
        <f t="shared" si="231"/>
        <v>0</v>
      </c>
      <c r="O30" s="2"/>
      <c r="P30" s="2"/>
      <c r="Q30" s="17"/>
      <c r="R30" s="8"/>
      <c r="S30" s="18"/>
      <c r="T30" s="19">
        <f t="shared" si="10"/>
        <v>10753.5</v>
      </c>
      <c r="V30" s="2"/>
      <c r="W30" s="2"/>
      <c r="X30" s="17"/>
      <c r="Y30" s="8"/>
      <c r="Z30" s="18"/>
      <c r="AA30" s="19">
        <f t="shared" si="11"/>
        <v>0</v>
      </c>
      <c r="AC30" s="2"/>
      <c r="AD30" s="2"/>
      <c r="AE30" s="17"/>
      <c r="AF30" s="8"/>
      <c r="AG30" s="18"/>
      <c r="AH30" s="19">
        <f t="shared" si="12"/>
        <v>0</v>
      </c>
      <c r="AJ30" s="2"/>
      <c r="AK30" s="2"/>
      <c r="AL30" s="17"/>
      <c r="AM30" s="8"/>
      <c r="AN30" s="18"/>
      <c r="AO30" s="19">
        <f t="shared" si="13"/>
        <v>0</v>
      </c>
      <c r="AQ30" s="8"/>
      <c r="AR30" s="2"/>
      <c r="AS30" s="17"/>
      <c r="AT30" s="8"/>
      <c r="AU30" s="18"/>
      <c r="AV30" s="19">
        <f t="shared" si="14"/>
        <v>0</v>
      </c>
      <c r="AX30" s="2"/>
      <c r="AY30" s="2"/>
      <c r="AZ30" s="17"/>
      <c r="BA30" s="8"/>
      <c r="BB30" s="18"/>
      <c r="BC30" s="19">
        <f t="shared" si="15"/>
        <v>0</v>
      </c>
      <c r="BE30" s="8"/>
      <c r="BF30" s="27"/>
      <c r="BG30" s="25"/>
      <c r="BH30" s="8"/>
      <c r="BI30" s="30"/>
      <c r="BJ30" s="19">
        <f t="shared" si="16"/>
        <v>0</v>
      </c>
      <c r="BL30" s="2"/>
      <c r="BM30" s="2"/>
      <c r="BN30" s="17"/>
      <c r="BO30" s="8"/>
      <c r="BP30" s="18"/>
      <c r="BQ30" s="19">
        <f t="shared" si="209"/>
        <v>0</v>
      </c>
      <c r="BS30" s="2"/>
      <c r="BT30" s="2"/>
      <c r="BU30" s="2"/>
      <c r="BV30" s="17"/>
      <c r="BW30" s="8"/>
      <c r="BX30" s="18"/>
      <c r="BY30" s="19">
        <f t="shared" si="18"/>
        <v>0</v>
      </c>
      <c r="CA30" s="575">
        <v>40857</v>
      </c>
      <c r="CB30" s="78" t="s">
        <v>758</v>
      </c>
      <c r="CC30" s="570"/>
      <c r="CD30" s="538" t="s">
        <v>738</v>
      </c>
      <c r="CE30" s="44"/>
      <c r="CF30" s="45">
        <f t="shared" si="19"/>
        <v>328393</v>
      </c>
      <c r="CH30" s="143"/>
      <c r="CI30" s="27"/>
      <c r="CJ30" s="44"/>
      <c r="CK30" s="489"/>
      <c r="CL30" s="44"/>
      <c r="CM30" s="45">
        <f t="shared" si="20"/>
        <v>0</v>
      </c>
      <c r="CO30" s="368"/>
      <c r="CP30" s="78"/>
      <c r="CQ30" s="346"/>
      <c r="CR30" s="490"/>
      <c r="CS30" s="346"/>
      <c r="CT30" s="45">
        <f t="shared" si="185"/>
        <v>0</v>
      </c>
      <c r="CV30" s="8"/>
      <c r="CW30" s="2"/>
      <c r="CX30" s="17"/>
      <c r="CY30" s="8"/>
      <c r="CZ30" s="18"/>
      <c r="DA30" s="19">
        <f t="shared" si="21"/>
        <v>0</v>
      </c>
      <c r="DC30" s="2"/>
      <c r="DD30" s="2"/>
      <c r="DE30" s="2"/>
      <c r="DF30" s="17"/>
      <c r="DG30" s="8"/>
      <c r="DH30" s="18"/>
      <c r="DI30" s="19">
        <f t="shared" si="210"/>
        <v>0</v>
      </c>
      <c r="DK30" s="577"/>
      <c r="DL30" s="2"/>
      <c r="DM30" s="17"/>
      <c r="DO30" s="18"/>
      <c r="DP30" s="19">
        <f t="shared" si="23"/>
        <v>0</v>
      </c>
      <c r="DR30" s="2"/>
      <c r="DS30" s="2"/>
      <c r="DT30" s="17"/>
      <c r="DU30" s="8"/>
      <c r="DV30" s="18"/>
      <c r="DW30" s="19">
        <f t="shared" si="24"/>
        <v>0</v>
      </c>
      <c r="DY30" s="2"/>
      <c r="DZ30" s="2"/>
      <c r="EA30" s="17"/>
      <c r="EB30" s="8"/>
      <c r="EC30" s="18"/>
      <c r="ED30" s="19">
        <f t="shared" si="25"/>
        <v>0</v>
      </c>
      <c r="EF30" s="2"/>
      <c r="EG30" s="2"/>
      <c r="EH30" s="17"/>
      <c r="EI30" s="8"/>
      <c r="EJ30" s="18"/>
      <c r="EK30" s="19">
        <f t="shared" si="226"/>
        <v>0</v>
      </c>
      <c r="EM30" s="366"/>
      <c r="EN30" s="2"/>
      <c r="EO30" s="17"/>
      <c r="EP30" s="8"/>
      <c r="EQ30" s="18"/>
      <c r="ER30" s="19">
        <f t="shared" si="27"/>
        <v>0</v>
      </c>
      <c r="ET30" s="367"/>
      <c r="EU30" s="2"/>
      <c r="EV30" s="356"/>
      <c r="EW30" s="74"/>
      <c r="EX30" s="86"/>
      <c r="EY30" s="19">
        <f t="shared" si="28"/>
        <v>0</v>
      </c>
      <c r="FA30" s="8"/>
      <c r="FB30" s="2"/>
      <c r="FC30" s="17"/>
      <c r="FD30" s="8"/>
      <c r="FE30" s="18"/>
      <c r="FF30" s="19">
        <f t="shared" si="29"/>
        <v>0</v>
      </c>
      <c r="FH30" s="8"/>
      <c r="FI30" s="2"/>
      <c r="FJ30" s="17"/>
      <c r="FK30" s="8"/>
      <c r="FL30" s="18"/>
      <c r="FM30" s="19">
        <f t="shared" si="30"/>
        <v>0</v>
      </c>
      <c r="FO30" s="549">
        <v>39723</v>
      </c>
      <c r="FP30" s="2" t="s">
        <v>583</v>
      </c>
      <c r="FQ30" s="25">
        <v>22211</v>
      </c>
      <c r="FR30" s="70">
        <v>39742</v>
      </c>
      <c r="FS30" s="75">
        <v>10445</v>
      </c>
      <c r="FT30" s="19">
        <f t="shared" si="31"/>
        <v>41534</v>
      </c>
      <c r="FV30" s="2"/>
      <c r="FW30" s="2"/>
      <c r="FX30" s="17"/>
      <c r="FY30" s="8"/>
      <c r="FZ30" s="18"/>
      <c r="GA30" s="19">
        <f t="shared" si="32"/>
        <v>0</v>
      </c>
      <c r="GC30" s="2"/>
      <c r="GD30" s="2"/>
      <c r="GE30" s="17"/>
      <c r="GF30" s="8"/>
      <c r="GG30" s="18"/>
      <c r="GH30" s="19">
        <f t="shared" si="33"/>
        <v>0</v>
      </c>
      <c r="GJ30" s="2"/>
      <c r="GK30" s="2"/>
      <c r="GL30" s="17"/>
      <c r="GM30" s="8"/>
      <c r="GN30" s="18"/>
      <c r="GO30" s="19">
        <f t="shared" si="34"/>
        <v>0</v>
      </c>
      <c r="GQ30" s="8"/>
      <c r="GR30" s="2"/>
      <c r="GS30" s="17"/>
      <c r="GT30" s="8"/>
      <c r="GU30" s="18"/>
      <c r="GV30" s="19">
        <f t="shared" si="35"/>
        <v>0</v>
      </c>
      <c r="GX30" s="2"/>
      <c r="GY30" s="2"/>
      <c r="GZ30" s="17"/>
      <c r="HA30" s="8"/>
      <c r="HB30" s="18"/>
      <c r="HC30" s="19">
        <f t="shared" si="36"/>
        <v>0</v>
      </c>
      <c r="HE30" s="8"/>
      <c r="HF30" s="2"/>
      <c r="HG30" s="17"/>
      <c r="HH30" s="8"/>
      <c r="HI30" s="18"/>
      <c r="HJ30" s="19">
        <f t="shared" si="220"/>
        <v>13433</v>
      </c>
      <c r="HL30" s="8"/>
      <c r="HM30" s="2"/>
      <c r="HN30" s="17"/>
      <c r="HO30" s="8"/>
      <c r="HP30" s="18"/>
      <c r="HQ30" s="19">
        <f t="shared" si="38"/>
        <v>0</v>
      </c>
      <c r="HU30" s="3"/>
      <c r="HW30" s="3"/>
      <c r="HX30" s="115">
        <f t="shared" si="39"/>
        <v>476</v>
      </c>
      <c r="HZ30" s="8"/>
      <c r="IA30" s="37"/>
      <c r="IB30" s="30"/>
      <c r="IC30" s="26"/>
      <c r="ID30" s="30"/>
      <c r="IE30" s="19">
        <f t="shared" si="40"/>
        <v>0</v>
      </c>
      <c r="IG30" s="2"/>
      <c r="IH30" s="2"/>
      <c r="II30" s="17"/>
      <c r="IJ30" s="8"/>
      <c r="IK30" s="18"/>
      <c r="IL30" s="19">
        <f t="shared" si="41"/>
        <v>0</v>
      </c>
      <c r="IN30" s="8"/>
      <c r="IO30" s="145"/>
      <c r="IP30" s="17"/>
      <c r="IQ30" s="8"/>
      <c r="IR30" s="18"/>
      <c r="IS30" s="19">
        <f t="shared" si="42"/>
        <v>0</v>
      </c>
      <c r="IU30" s="8"/>
      <c r="IV30" s="2"/>
      <c r="IW30" s="17"/>
      <c r="IX30" s="8"/>
      <c r="IY30" s="18"/>
      <c r="IZ30" s="19">
        <f t="shared" si="43"/>
        <v>0</v>
      </c>
      <c r="JB30" s="8"/>
      <c r="JC30" s="2"/>
      <c r="JD30" s="17"/>
      <c r="JE30" s="8"/>
      <c r="JF30" s="18"/>
      <c r="JG30" s="19">
        <f t="shared" si="198"/>
        <v>0</v>
      </c>
      <c r="JI30" s="8"/>
      <c r="JJ30" s="266"/>
      <c r="JK30" s="25"/>
      <c r="JL30" s="397"/>
      <c r="JM30" s="30"/>
      <c r="JN30" s="45">
        <f t="shared" si="223"/>
        <v>0</v>
      </c>
      <c r="JP30" s="143"/>
      <c r="JQ30" s="27"/>
      <c r="JR30" s="25"/>
      <c r="JS30" s="741"/>
      <c r="JT30" s="30"/>
      <c r="JU30" s="45">
        <f t="shared" si="233"/>
        <v>0</v>
      </c>
      <c r="JW30" s="807"/>
      <c r="JX30" s="793"/>
      <c r="JY30" s="794"/>
      <c r="JZ30" s="820"/>
      <c r="KA30" s="814"/>
      <c r="KB30" s="811">
        <f t="shared" si="46"/>
        <v>0</v>
      </c>
      <c r="KD30" s="807"/>
      <c r="KE30" s="793"/>
      <c r="KF30" s="794"/>
      <c r="KG30" s="820"/>
      <c r="KH30" s="814"/>
      <c r="KI30" s="811">
        <f t="shared" si="47"/>
        <v>0</v>
      </c>
      <c r="KK30" s="8"/>
      <c r="KL30" s="27"/>
      <c r="KM30" s="25"/>
      <c r="KN30" s="8"/>
      <c r="KO30" s="337"/>
      <c r="KP30" s="45">
        <f t="shared" si="48"/>
        <v>0</v>
      </c>
      <c r="KR30" s="397"/>
      <c r="KS30" s="141"/>
      <c r="KT30" s="25"/>
      <c r="KU30" s="397"/>
      <c r="KV30" s="30"/>
      <c r="KW30" s="45">
        <f t="shared" si="211"/>
        <v>0</v>
      </c>
      <c r="KZ30" s="391"/>
      <c r="LD30" s="45">
        <f t="shared" si="50"/>
        <v>0</v>
      </c>
      <c r="LF30" s="577"/>
      <c r="LG30" s="37"/>
      <c r="LH30" s="30"/>
      <c r="LI30" s="8"/>
      <c r="LJ30" s="18"/>
      <c r="LK30" s="45">
        <f t="shared" si="0"/>
        <v>0</v>
      </c>
      <c r="LM30" s="575"/>
      <c r="LN30" s="27"/>
      <c r="LO30" s="25"/>
      <c r="LP30" s="26"/>
      <c r="LQ30" s="30"/>
      <c r="LR30" s="19">
        <f t="shared" si="51"/>
        <v>0</v>
      </c>
      <c r="LT30" s="575"/>
      <c r="LU30" s="27"/>
      <c r="LV30" s="25"/>
      <c r="LW30" s="143"/>
      <c r="LX30" s="30"/>
      <c r="LY30" s="45">
        <f t="shared" si="52"/>
        <v>0</v>
      </c>
      <c r="MA30" s="577"/>
      <c r="MB30" s="2"/>
      <c r="MC30" s="17"/>
      <c r="MD30" s="8"/>
      <c r="ME30" s="18"/>
      <c r="MF30" s="45">
        <f t="shared" si="212"/>
        <v>0</v>
      </c>
      <c r="MH30" s="2"/>
      <c r="MI30" s="2"/>
      <c r="MJ30" s="17"/>
      <c r="MK30" s="8"/>
      <c r="ML30" s="18"/>
      <c r="MM30" s="45">
        <f t="shared" si="54"/>
        <v>0</v>
      </c>
      <c r="MO30" s="8"/>
      <c r="MP30" s="2"/>
      <c r="MQ30" s="25"/>
      <c r="MR30" s="209"/>
      <c r="MS30" s="18"/>
      <c r="MT30" s="45">
        <f t="shared" si="199"/>
        <v>20586.5</v>
      </c>
      <c r="MV30" s="8"/>
      <c r="MW30" s="2"/>
      <c r="MX30" s="25"/>
      <c r="MY30" s="209"/>
      <c r="MZ30" s="18"/>
      <c r="NA30" s="45">
        <f t="shared" si="55"/>
        <v>0</v>
      </c>
      <c r="NC30" s="8"/>
      <c r="ND30" s="39"/>
      <c r="NE30" s="353"/>
      <c r="NF30" s="8"/>
      <c r="NG30" s="18"/>
      <c r="NH30" s="45">
        <f>NH29+NE30-NG30</f>
        <v>0</v>
      </c>
      <c r="NJ30" s="577"/>
      <c r="NK30" s="315"/>
      <c r="NL30" s="30"/>
      <c r="NM30" s="577"/>
      <c r="NN30" s="18"/>
      <c r="NO30" s="45">
        <f t="shared" si="57"/>
        <v>0</v>
      </c>
      <c r="NQ30" s="2"/>
      <c r="NR30" s="2"/>
      <c r="NS30" s="17"/>
      <c r="NT30" s="8"/>
      <c r="NU30" s="18"/>
      <c r="NV30" s="19">
        <f t="shared" si="58"/>
        <v>0</v>
      </c>
      <c r="NX30" s="2"/>
      <c r="NY30" s="2"/>
      <c r="NZ30" s="17"/>
      <c r="OA30" s="8"/>
      <c r="OB30" s="18"/>
      <c r="OC30" s="19">
        <f t="shared" si="59"/>
        <v>0</v>
      </c>
      <c r="OE30" s="2"/>
      <c r="OF30" s="2"/>
      <c r="OG30" s="17"/>
      <c r="OH30" s="8"/>
      <c r="OI30" s="18"/>
      <c r="OJ30" s="19">
        <f t="shared" si="60"/>
        <v>0</v>
      </c>
      <c r="OL30" s="2"/>
      <c r="OM30" s="2"/>
      <c r="ON30" s="17"/>
      <c r="OO30" s="8"/>
      <c r="OP30" s="18"/>
      <c r="OQ30" s="19">
        <f t="shared" si="61"/>
        <v>0</v>
      </c>
      <c r="OS30" s="2"/>
      <c r="OT30" s="2"/>
      <c r="OU30" s="17"/>
      <c r="OV30" s="8"/>
      <c r="OW30" s="18"/>
      <c r="OX30" s="19">
        <f t="shared" si="62"/>
        <v>0</v>
      </c>
      <c r="OZ30" s="2"/>
      <c r="PA30" s="2"/>
      <c r="PB30" s="17"/>
      <c r="PC30" s="8"/>
      <c r="PD30" s="18"/>
      <c r="PE30" s="19">
        <f t="shared" si="63"/>
        <v>0</v>
      </c>
      <c r="PG30" s="34"/>
      <c r="PH30" s="2"/>
      <c r="PI30" s="17"/>
      <c r="PJ30" s="8"/>
      <c r="PK30" s="18"/>
      <c r="PL30" s="19">
        <f t="shared" si="64"/>
        <v>0</v>
      </c>
      <c r="PN30" s="2"/>
      <c r="PO30" s="2"/>
      <c r="PP30" s="17"/>
      <c r="PQ30" s="8"/>
      <c r="PR30" s="18"/>
      <c r="PS30" s="19">
        <f t="shared" si="65"/>
        <v>0</v>
      </c>
      <c r="PU30" s="2"/>
      <c r="PV30" s="2"/>
      <c r="PW30" s="17"/>
      <c r="PX30" s="8"/>
      <c r="PY30" s="18"/>
      <c r="PZ30" s="19">
        <f t="shared" si="66"/>
        <v>0</v>
      </c>
      <c r="QB30" s="577"/>
      <c r="QC30" s="2"/>
      <c r="QD30" s="2"/>
      <c r="QE30" s="17"/>
      <c r="QF30" s="8"/>
      <c r="QG30" s="18"/>
      <c r="QH30" s="19">
        <f t="shared" si="67"/>
        <v>0</v>
      </c>
      <c r="QJ30" s="368"/>
      <c r="QK30" s="27"/>
      <c r="QL30" s="44"/>
      <c r="QM30" s="143">
        <v>41160</v>
      </c>
      <c r="QN30" s="30">
        <v>50</v>
      </c>
      <c r="QO30" s="729">
        <f t="shared" si="68"/>
        <v>23494.5</v>
      </c>
      <c r="QQ30" s="469"/>
      <c r="QR30" s="43"/>
      <c r="QS30" s="337"/>
      <c r="QT30" s="54"/>
      <c r="QU30" s="58"/>
      <c r="QV30" s="45">
        <f t="shared" si="69"/>
        <v>0</v>
      </c>
      <c r="QX30" s="27"/>
      <c r="QY30" s="78"/>
      <c r="QZ30" s="44"/>
      <c r="RA30" s="70"/>
      <c r="RB30" s="75"/>
      <c r="RC30" s="19">
        <f t="shared" si="240"/>
        <v>0</v>
      </c>
      <c r="RE30" s="27"/>
      <c r="RF30" s="78"/>
      <c r="RG30" s="44"/>
      <c r="RH30" s="313"/>
      <c r="RI30" s="75"/>
      <c r="RJ30" s="19">
        <f t="shared" si="200"/>
        <v>0</v>
      </c>
      <c r="RL30" s="27"/>
      <c r="RM30" s="315"/>
      <c r="RN30" s="44"/>
      <c r="RO30" s="313"/>
      <c r="RP30" s="75"/>
      <c r="RQ30" s="19">
        <f t="shared" si="72"/>
        <v>0</v>
      </c>
      <c r="RS30" s="2"/>
      <c r="RT30" s="2"/>
      <c r="RU30" s="17"/>
      <c r="RV30" s="8"/>
      <c r="RW30" s="18"/>
      <c r="RX30" s="19">
        <f t="shared" si="189"/>
        <v>23250</v>
      </c>
      <c r="RZ30" s="2"/>
      <c r="SA30" s="2"/>
      <c r="SB30" s="17"/>
      <c r="SC30" s="8"/>
      <c r="SD30" s="18"/>
      <c r="SE30" s="19">
        <f t="shared" si="190"/>
        <v>0</v>
      </c>
      <c r="SG30" s="2"/>
      <c r="SH30" s="2"/>
      <c r="SI30" s="17"/>
      <c r="SJ30" s="8"/>
      <c r="SK30" s="18"/>
      <c r="SL30" s="19">
        <f t="shared" si="73"/>
        <v>0</v>
      </c>
      <c r="SN30" s="2"/>
      <c r="SO30" s="2"/>
      <c r="SP30" s="17"/>
      <c r="SQ30" s="8"/>
      <c r="SR30" s="18"/>
      <c r="SS30" s="19">
        <f t="shared" si="191"/>
        <v>0</v>
      </c>
      <c r="SU30" s="549"/>
      <c r="SV30" s="2"/>
      <c r="SW30" s="17"/>
      <c r="SX30" s="8"/>
      <c r="SY30" s="18"/>
      <c r="SZ30" s="19">
        <f t="shared" si="75"/>
        <v>10127.5</v>
      </c>
      <c r="TB30" s="2"/>
      <c r="TC30" s="2"/>
      <c r="TD30" s="17"/>
      <c r="TE30" s="8"/>
      <c r="TF30" s="18"/>
      <c r="TG30" s="19">
        <f t="shared" si="236"/>
        <v>20668.5</v>
      </c>
      <c r="TI30" s="148"/>
      <c r="TJ30" s="148"/>
      <c r="TK30" s="439"/>
      <c r="TL30" s="74"/>
      <c r="TM30" s="86"/>
      <c r="TN30" s="19">
        <f t="shared" si="237"/>
        <v>0</v>
      </c>
      <c r="TP30" s="577"/>
      <c r="TQ30" s="2"/>
      <c r="TR30" s="17"/>
      <c r="TS30" s="8"/>
      <c r="TT30" s="18"/>
      <c r="TU30" s="19">
        <f t="shared" si="238"/>
        <v>0</v>
      </c>
      <c r="TW30" s="577"/>
      <c r="TX30" s="2"/>
      <c r="TY30" s="17"/>
      <c r="TZ30" s="8"/>
      <c r="UA30" s="18"/>
      <c r="UB30" s="19">
        <f t="shared" si="79"/>
        <v>0</v>
      </c>
      <c r="UD30" s="577"/>
      <c r="UE30" s="2"/>
      <c r="UF30" s="17"/>
      <c r="UG30" s="8"/>
      <c r="UH30" s="18"/>
      <c r="UI30" s="19">
        <f t="shared" si="80"/>
        <v>0</v>
      </c>
      <c r="UK30" s="577"/>
      <c r="UL30" s="2"/>
      <c r="UM30" s="17"/>
      <c r="UN30" s="8"/>
      <c r="UO30" s="18"/>
      <c r="UP30" s="19">
        <f t="shared" si="81"/>
        <v>0</v>
      </c>
      <c r="UR30" s="577"/>
      <c r="US30" s="2"/>
      <c r="UT30" s="17"/>
      <c r="UU30" s="8"/>
      <c r="UV30" s="18"/>
      <c r="UW30" s="19">
        <f t="shared" si="82"/>
        <v>12824</v>
      </c>
      <c r="UY30" s="2"/>
      <c r="UZ30" s="2"/>
      <c r="VA30" s="17"/>
      <c r="VB30" s="8"/>
      <c r="VC30" s="18"/>
      <c r="VD30" s="19">
        <f t="shared" si="83"/>
        <v>47775</v>
      </c>
      <c r="VF30" s="2"/>
      <c r="VG30" s="2"/>
      <c r="VH30" s="17"/>
      <c r="VI30" s="8"/>
      <c r="VJ30" s="18"/>
      <c r="VK30" s="19">
        <f t="shared" si="84"/>
        <v>0</v>
      </c>
      <c r="VM30" s="2"/>
      <c r="VN30" s="2"/>
      <c r="VO30" s="17"/>
      <c r="VP30" s="8"/>
      <c r="VQ30" s="18"/>
      <c r="VR30" s="19">
        <f t="shared" si="85"/>
        <v>0</v>
      </c>
      <c r="VT30" s="577"/>
      <c r="VU30" s="2"/>
      <c r="VV30" s="17"/>
      <c r="VW30" s="8"/>
      <c r="VX30" s="18"/>
      <c r="VY30" s="19">
        <f t="shared" si="196"/>
        <v>274.5</v>
      </c>
      <c r="WA30" s="2"/>
      <c r="WB30" s="2"/>
      <c r="WC30" s="17"/>
      <c r="WD30" s="8"/>
      <c r="WE30" s="18"/>
      <c r="WF30" s="19">
        <f t="shared" si="87"/>
        <v>0</v>
      </c>
      <c r="WH30" s="2"/>
      <c r="WI30" s="2"/>
      <c r="WJ30" s="17"/>
      <c r="WK30" s="8"/>
      <c r="WL30" s="18"/>
      <c r="WM30" s="19">
        <f t="shared" si="88"/>
        <v>0</v>
      </c>
      <c r="WO30" s="2"/>
      <c r="WP30" s="2"/>
      <c r="WQ30" s="17"/>
      <c r="WR30" s="8"/>
      <c r="WS30" s="18"/>
      <c r="WT30" s="19">
        <f t="shared" si="201"/>
        <v>0</v>
      </c>
      <c r="WV30" s="2"/>
      <c r="WW30" s="2"/>
      <c r="WX30" s="17"/>
      <c r="WY30" s="8"/>
      <c r="WZ30" s="18"/>
      <c r="XA30" s="19">
        <f t="shared" si="90"/>
        <v>0</v>
      </c>
      <c r="XC30" s="577"/>
      <c r="XD30" s="2"/>
      <c r="XE30" s="17"/>
      <c r="XF30" s="8"/>
      <c r="XG30" s="18"/>
      <c r="XH30" s="19">
        <f t="shared" si="91"/>
        <v>0</v>
      </c>
      <c r="XJ30" s="2"/>
      <c r="XK30" s="2"/>
      <c r="XL30" s="17"/>
      <c r="XM30" s="8"/>
      <c r="XN30" s="18"/>
      <c r="XO30" s="19">
        <f t="shared" si="92"/>
        <v>0</v>
      </c>
      <c r="XQ30" s="2"/>
      <c r="XR30" s="2"/>
      <c r="XS30" s="17"/>
      <c r="XT30" s="8"/>
      <c r="XU30" s="18"/>
      <c r="XV30" s="19">
        <f t="shared" si="93"/>
        <v>0</v>
      </c>
      <c r="XX30" s="8"/>
      <c r="XY30" s="2"/>
      <c r="XZ30" s="17"/>
      <c r="YA30" s="8"/>
      <c r="YB30" s="18"/>
      <c r="YC30" s="19">
        <f t="shared" si="94"/>
        <v>0</v>
      </c>
      <c r="YE30" s="8"/>
      <c r="YF30" s="2"/>
      <c r="YG30" s="17"/>
      <c r="YH30" s="8"/>
      <c r="YI30" s="18"/>
      <c r="YJ30" s="19">
        <f t="shared" si="95"/>
        <v>0</v>
      </c>
      <c r="YL30" s="8"/>
      <c r="YM30" s="2"/>
      <c r="YN30" s="17"/>
      <c r="YO30" s="8"/>
      <c r="YP30" s="18"/>
      <c r="YQ30" s="19">
        <f t="shared" si="96"/>
        <v>0</v>
      </c>
      <c r="YS30" s="8">
        <v>41328</v>
      </c>
      <c r="YT30" s="2" t="s">
        <v>1335</v>
      </c>
      <c r="YU30" s="17">
        <v>2310</v>
      </c>
      <c r="YV30" s="8">
        <v>41328</v>
      </c>
      <c r="YW30" s="18">
        <v>2310</v>
      </c>
      <c r="YX30" s="19">
        <f t="shared" si="221"/>
        <v>0</v>
      </c>
      <c r="YZ30" s="2"/>
      <c r="ZA30" s="2"/>
      <c r="ZB30" s="17"/>
      <c r="ZC30" s="8"/>
      <c r="ZD30" s="18"/>
      <c r="ZE30" s="19">
        <f t="shared" si="213"/>
        <v>0</v>
      </c>
      <c r="ZG30" s="8"/>
      <c r="ZH30" s="145"/>
      <c r="ZI30" s="17"/>
      <c r="ZJ30" s="8"/>
      <c r="ZK30" s="18"/>
      <c r="ZL30" s="19">
        <f t="shared" si="99"/>
        <v>11212</v>
      </c>
      <c r="ZN30" s="8"/>
      <c r="ZO30" s="145"/>
      <c r="ZP30" s="17"/>
      <c r="ZQ30" s="8"/>
      <c r="ZR30" s="18"/>
      <c r="ZS30" s="19">
        <f t="shared" si="100"/>
        <v>0</v>
      </c>
      <c r="ZU30" s="8"/>
      <c r="ZV30" s="145"/>
      <c r="ZW30" s="17"/>
      <c r="ZX30" s="8"/>
      <c r="ZY30" s="18"/>
      <c r="ZZ30" s="19">
        <f t="shared" si="101"/>
        <v>0</v>
      </c>
      <c r="AAB30" s="2"/>
      <c r="AAC30" s="2"/>
      <c r="AAD30" s="17"/>
      <c r="AAE30" s="8"/>
      <c r="AAF30" s="18"/>
      <c r="AAG30" s="19">
        <f t="shared" si="102"/>
        <v>0</v>
      </c>
      <c r="AAI30" s="577"/>
      <c r="AAJ30" s="2"/>
      <c r="AAK30" s="17"/>
      <c r="AAL30" s="8"/>
      <c r="AAM30" s="18"/>
      <c r="AAN30" s="19">
        <f t="shared" si="103"/>
        <v>0</v>
      </c>
      <c r="AAP30" s="577"/>
      <c r="AAQ30" s="2"/>
      <c r="AAR30" s="17"/>
      <c r="AAT30" s="18"/>
      <c r="AAU30" s="19">
        <f t="shared" si="104"/>
        <v>0</v>
      </c>
      <c r="AAW30" s="2"/>
      <c r="AAX30" s="2"/>
      <c r="AAY30" s="17"/>
      <c r="AAZ30" s="8"/>
      <c r="ABA30" s="18"/>
      <c r="ABB30" s="19">
        <f t="shared" si="105"/>
        <v>0</v>
      </c>
      <c r="ABD30" s="2"/>
      <c r="ABE30" s="2"/>
      <c r="ABF30" s="17"/>
      <c r="ABG30" s="8"/>
      <c r="ABH30" s="18"/>
      <c r="ABI30" s="19">
        <f t="shared" si="106"/>
        <v>0</v>
      </c>
      <c r="ABK30" s="2"/>
      <c r="ABL30" s="2"/>
      <c r="ABM30" s="17"/>
      <c r="ABN30" s="8"/>
      <c r="ABO30" s="18"/>
      <c r="ABP30" s="19">
        <f t="shared" si="107"/>
        <v>0</v>
      </c>
      <c r="ABR30" s="366"/>
      <c r="ABS30" s="2"/>
      <c r="ABT30" s="17"/>
      <c r="ABU30" s="577"/>
      <c r="ABV30" s="18"/>
      <c r="ABW30" s="19">
        <f t="shared" si="214"/>
        <v>0</v>
      </c>
      <c r="ABY30" s="366"/>
      <c r="ABZ30" s="2"/>
      <c r="ACA30" s="17"/>
      <c r="ACB30" s="366"/>
      <c r="ACC30" s="18"/>
      <c r="ACD30" s="19">
        <f t="shared" si="109"/>
        <v>0</v>
      </c>
      <c r="ACF30" s="8"/>
      <c r="ACG30" s="2"/>
      <c r="ACH30" s="17"/>
      <c r="ACI30" s="8"/>
      <c r="ACJ30" s="18"/>
      <c r="ACK30" s="19">
        <f t="shared" si="205"/>
        <v>0</v>
      </c>
      <c r="ACM30" s="577"/>
      <c r="ACN30" s="2"/>
      <c r="ACO30" s="17"/>
      <c r="ACP30" s="577"/>
      <c r="ACQ30" s="18"/>
      <c r="ACR30" s="19">
        <f t="shared" si="110"/>
        <v>0</v>
      </c>
      <c r="ACT30" s="577"/>
      <c r="ACU30" s="2"/>
      <c r="ACV30" s="17"/>
      <c r="ACW30" s="366"/>
      <c r="ACX30" s="18"/>
      <c r="ACY30" s="19">
        <f t="shared" si="111"/>
        <v>0</v>
      </c>
      <c r="ADB30" s="2"/>
      <c r="ADC30" s="17"/>
      <c r="ADD30" s="8"/>
      <c r="ADE30" s="18"/>
      <c r="ADF30" s="19">
        <f t="shared" ref="ADF30:ADF44" si="244">ADF29+ADC30-ADE30</f>
        <v>0</v>
      </c>
      <c r="ADI30" s="2"/>
      <c r="ADJ30" s="17"/>
      <c r="ADK30" s="577"/>
      <c r="ADL30" s="18"/>
      <c r="ADM30" s="19">
        <f t="shared" si="113"/>
        <v>40815</v>
      </c>
      <c r="ADP30" s="39"/>
      <c r="ADQ30" s="353"/>
      <c r="ADR30" s="8"/>
      <c r="ADS30" s="396"/>
      <c r="ADT30" s="45">
        <f t="shared" si="114"/>
        <v>0</v>
      </c>
      <c r="ADV30" s="8"/>
      <c r="ADW30" s="39"/>
      <c r="ADX30" s="353"/>
      <c r="ADY30" s="8"/>
      <c r="ADZ30" s="396"/>
      <c r="AEA30" s="45">
        <f t="shared" si="192"/>
        <v>0</v>
      </c>
      <c r="AEC30" s="577"/>
      <c r="AED30" s="39"/>
      <c r="AEE30" s="353"/>
      <c r="AEF30" s="577"/>
      <c r="AEG30" s="396"/>
      <c r="AEH30" s="45">
        <f t="shared" si="224"/>
        <v>0</v>
      </c>
      <c r="AEJ30" s="2"/>
      <c r="AEK30" s="2"/>
      <c r="AEL30" s="17"/>
      <c r="AEM30" s="8"/>
      <c r="AEN30" s="18"/>
      <c r="AEO30" s="19">
        <f t="shared" si="116"/>
        <v>0</v>
      </c>
      <c r="AEQ30" s="2"/>
      <c r="AER30" s="2"/>
      <c r="AES30" s="17"/>
      <c r="AET30" s="8"/>
      <c r="AEU30" s="18"/>
      <c r="AEV30" s="19">
        <f t="shared" si="117"/>
        <v>6523</v>
      </c>
      <c r="AEX30" s="577"/>
      <c r="AEY30" s="2"/>
      <c r="AEZ30" s="17"/>
      <c r="AFA30" s="8"/>
      <c r="AFB30" s="18"/>
      <c r="AFC30" s="19">
        <f t="shared" si="118"/>
        <v>0</v>
      </c>
      <c r="AFE30" s="577"/>
      <c r="AFF30" s="2"/>
      <c r="AFG30" s="17"/>
      <c r="AFH30" s="8"/>
      <c r="AFI30" s="18"/>
      <c r="AFJ30" s="19">
        <f t="shared" si="241"/>
        <v>0</v>
      </c>
      <c r="AFL30" s="8"/>
      <c r="AFM30" s="2"/>
      <c r="AFN30" s="17"/>
      <c r="AFO30" s="8"/>
      <c r="AFP30" s="18"/>
      <c r="AFQ30" s="19">
        <f t="shared" si="120"/>
        <v>0</v>
      </c>
      <c r="AFS30" s="2"/>
      <c r="AFT30" s="2"/>
      <c r="AFU30" s="17"/>
      <c r="AFV30" s="8"/>
      <c r="AFW30" s="18"/>
      <c r="AFX30" s="19">
        <f t="shared" si="121"/>
        <v>0</v>
      </c>
      <c r="AFZ30" s="2"/>
      <c r="AGA30" s="2"/>
      <c r="AGB30" s="17"/>
      <c r="AGC30" s="8"/>
      <c r="AGD30" s="18"/>
      <c r="AGE30" s="19">
        <f t="shared" si="215"/>
        <v>0</v>
      </c>
      <c r="AGG30" s="2"/>
      <c r="AGH30" s="2"/>
      <c r="AGI30" s="17"/>
      <c r="AGJ30" s="8"/>
      <c r="AGK30" s="18"/>
      <c r="AGL30" s="19">
        <f t="shared" si="123"/>
        <v>0</v>
      </c>
      <c r="AGN30" s="8"/>
      <c r="AGO30" s="2"/>
      <c r="AGP30" s="17"/>
      <c r="AGQ30" s="8"/>
      <c r="AGR30" s="18"/>
      <c r="AGS30" s="19">
        <f t="shared" si="124"/>
        <v>0</v>
      </c>
      <c r="AGU30" s="2"/>
      <c r="AGV30" s="2"/>
      <c r="AGW30" s="17"/>
      <c r="AGX30" s="8"/>
      <c r="AGY30" s="18"/>
      <c r="AGZ30" s="19">
        <f t="shared" si="125"/>
        <v>37741</v>
      </c>
      <c r="AHB30" s="2"/>
      <c r="AHC30" s="2"/>
      <c r="AHD30" s="17"/>
      <c r="AHE30" s="8"/>
      <c r="AHF30" s="18"/>
      <c r="AHG30" s="19">
        <f t="shared" si="126"/>
        <v>0</v>
      </c>
      <c r="AHI30" s="2"/>
      <c r="AHJ30" s="2"/>
      <c r="AHK30" s="17"/>
      <c r="AHL30" s="8"/>
      <c r="AHM30" s="18"/>
      <c r="AHN30" s="19">
        <f t="shared" si="127"/>
        <v>0</v>
      </c>
      <c r="AHP30" s="575"/>
      <c r="AHQ30" s="27"/>
      <c r="AHR30" s="25"/>
      <c r="AHS30" s="143"/>
      <c r="AHT30" s="30"/>
      <c r="AHU30" s="19">
        <f t="shared" si="128"/>
        <v>0</v>
      </c>
      <c r="AHW30" s="366"/>
      <c r="AHX30" s="2"/>
      <c r="AHY30" s="17"/>
      <c r="AHZ30" s="26"/>
      <c r="AIA30" s="18"/>
      <c r="AIB30" s="19">
        <f t="shared" si="129"/>
        <v>0</v>
      </c>
      <c r="AID30" s="577"/>
      <c r="AIE30" s="2"/>
      <c r="AIF30" s="17"/>
      <c r="AIG30" s="8"/>
      <c r="AIH30" s="18"/>
      <c r="AII30" s="19">
        <f t="shared" si="218"/>
        <v>0</v>
      </c>
      <c r="AIK30" s="2"/>
      <c r="AIL30" s="2"/>
      <c r="AIM30" s="17"/>
      <c r="AIN30" s="8"/>
      <c r="AIO30" s="18"/>
      <c r="AIP30" s="19">
        <f t="shared" si="131"/>
        <v>0</v>
      </c>
      <c r="AIR30" s="143"/>
      <c r="AIS30" s="27"/>
      <c r="AIT30" s="25"/>
      <c r="AIU30" s="143"/>
      <c r="AIV30" s="30"/>
      <c r="AIW30" s="45">
        <f t="shared" si="132"/>
        <v>0</v>
      </c>
      <c r="AIY30" s="8"/>
      <c r="AIZ30" s="2"/>
      <c r="AJA30" s="17"/>
      <c r="AJB30" s="8"/>
      <c r="AJC30" s="18"/>
      <c r="AJD30" s="19">
        <f t="shared" si="133"/>
        <v>0</v>
      </c>
      <c r="AJF30" s="2"/>
      <c r="AJG30" s="2"/>
      <c r="AJH30" s="17"/>
      <c r="AJI30" s="8"/>
      <c r="AJJ30" s="18"/>
      <c r="AJK30" s="19">
        <f t="shared" si="134"/>
        <v>0</v>
      </c>
      <c r="AJM30" s="8"/>
      <c r="AJN30" s="2"/>
      <c r="AJO30" s="17"/>
      <c r="AJP30" s="8"/>
      <c r="AJQ30" s="18"/>
      <c r="AJR30" s="19">
        <f t="shared" si="135"/>
        <v>0</v>
      </c>
      <c r="AJT30" s="8"/>
      <c r="AJU30" s="2"/>
      <c r="AJV30" s="351"/>
      <c r="AJW30" s="8"/>
      <c r="AJX30" s="18"/>
      <c r="AJY30" s="19">
        <f t="shared" si="243"/>
        <v>0</v>
      </c>
      <c r="AKA30" s="143"/>
      <c r="AKB30" s="27"/>
      <c r="AKC30" s="25"/>
      <c r="AKD30" s="143"/>
      <c r="AKE30" s="30"/>
      <c r="AKF30" s="19">
        <f t="shared" si="232"/>
        <v>0</v>
      </c>
      <c r="AKH30" s="2"/>
      <c r="AKI30" s="2"/>
      <c r="AKJ30" s="17"/>
      <c r="AKK30" s="8"/>
      <c r="AKL30" s="18"/>
      <c r="AKM30" s="19">
        <f t="shared" si="137"/>
        <v>0</v>
      </c>
      <c r="AKO30" s="2"/>
      <c r="AKP30" s="2"/>
      <c r="AKQ30" s="17"/>
      <c r="AKR30" s="8"/>
      <c r="AKS30" s="18"/>
      <c r="AKT30" s="19">
        <f t="shared" si="138"/>
        <v>0</v>
      </c>
      <c r="AKV30" s="2"/>
      <c r="AKW30" s="2"/>
      <c r="AKX30" s="17"/>
      <c r="AKY30" s="8"/>
      <c r="AKZ30" s="18"/>
      <c r="ALA30" s="19">
        <f t="shared" si="139"/>
        <v>0</v>
      </c>
      <c r="ALC30" s="2"/>
      <c r="ALD30" s="2"/>
      <c r="ALE30" s="17"/>
      <c r="ALF30" s="8"/>
      <c r="ALG30" s="18"/>
      <c r="ALH30" s="19">
        <f t="shared" si="140"/>
        <v>0</v>
      </c>
      <c r="ALJ30" s="577"/>
      <c r="ALK30" s="2"/>
      <c r="ALL30" s="17"/>
      <c r="ALN30" s="18"/>
      <c r="ALO30" s="19">
        <f t="shared" si="141"/>
        <v>0</v>
      </c>
      <c r="ALQ30" s="2"/>
      <c r="ALR30" s="2"/>
      <c r="ALS30" s="17"/>
      <c r="ALT30" s="8"/>
      <c r="ALU30" s="18"/>
      <c r="ALV30" s="19">
        <f t="shared" si="142"/>
        <v>0</v>
      </c>
      <c r="ALX30" s="8"/>
      <c r="ALY30" s="2"/>
      <c r="ALZ30" s="17"/>
      <c r="AMA30" s="8"/>
      <c r="AMB30" s="18"/>
      <c r="AMC30" s="45">
        <f t="shared" ref="AMC30:AMC36" si="245">AMC29+ALZ30-AMB30</f>
        <v>0</v>
      </c>
      <c r="AME30" s="577"/>
      <c r="AMF30" s="2"/>
      <c r="AMG30" s="17"/>
      <c r="AMH30" s="366"/>
      <c r="AMI30" s="18"/>
      <c r="AMJ30" s="19">
        <f t="shared" si="143"/>
        <v>0</v>
      </c>
      <c r="AML30" s="366"/>
      <c r="AMM30" s="2"/>
      <c r="AMN30" s="17"/>
      <c r="AMO30" s="577"/>
      <c r="AMP30" s="18"/>
      <c r="AMQ30" s="19">
        <f t="shared" si="144"/>
        <v>0</v>
      </c>
      <c r="AMS30" s="8"/>
      <c r="AMT30" s="2"/>
      <c r="AMU30" s="17"/>
      <c r="AMV30" s="8"/>
      <c r="AMW30" s="18"/>
      <c r="AMX30" s="19">
        <f t="shared" si="145"/>
        <v>0</v>
      </c>
      <c r="AMZ30" s="2"/>
      <c r="ANA30" s="2"/>
      <c r="ANB30" s="17"/>
      <c r="ANC30" s="8"/>
      <c r="AND30" s="18"/>
      <c r="ANE30" s="19">
        <f t="shared" si="146"/>
        <v>0</v>
      </c>
      <c r="ANG30" s="2"/>
      <c r="ANH30" s="2"/>
      <c r="ANI30" s="17"/>
      <c r="ANJ30" s="8"/>
      <c r="ANK30" s="18"/>
      <c r="ANL30" s="19">
        <f t="shared" si="147"/>
        <v>0</v>
      </c>
      <c r="ANN30" s="366"/>
      <c r="ANO30" s="2"/>
      <c r="ANP30" s="17"/>
      <c r="ANQ30" s="577"/>
      <c r="ANR30" s="18"/>
      <c r="ANS30" s="19">
        <f t="shared" si="148"/>
        <v>0</v>
      </c>
      <c r="ANU30" s="2"/>
      <c r="ANV30" s="2"/>
      <c r="ANW30" s="17"/>
      <c r="ANX30" s="388"/>
      <c r="ANY30" s="18"/>
      <c r="ANZ30" s="19">
        <f t="shared" si="229"/>
        <v>4592</v>
      </c>
      <c r="AOB30" s="577"/>
      <c r="AOC30" s="2"/>
      <c r="AOD30" s="17"/>
      <c r="AOE30" s="8"/>
      <c r="AOF30" s="18"/>
      <c r="AOG30" s="19">
        <f t="shared" si="149"/>
        <v>0</v>
      </c>
      <c r="AOI30" s="366"/>
      <c r="AOJ30" s="2"/>
      <c r="AOK30" s="17"/>
      <c r="AOL30" s="8"/>
      <c r="AOM30" s="18"/>
      <c r="AON30" s="19">
        <f t="shared" si="150"/>
        <v>16524.5</v>
      </c>
      <c r="AOP30" s="366"/>
      <c r="AOQ30" s="2"/>
      <c r="AOR30" s="17"/>
      <c r="AOS30" s="8"/>
      <c r="AOT30" s="18"/>
      <c r="AOU30" s="19">
        <f t="shared" si="151"/>
        <v>0</v>
      </c>
      <c r="AOW30" s="2"/>
      <c r="AOX30" s="2"/>
      <c r="AOY30" s="17"/>
      <c r="AOZ30" s="8"/>
      <c r="APA30" s="18"/>
      <c r="APB30" s="19">
        <f t="shared" si="216"/>
        <v>0</v>
      </c>
      <c r="APD30" s="8"/>
      <c r="APE30" s="2"/>
      <c r="APF30" s="17"/>
      <c r="APG30" s="74"/>
      <c r="APH30" s="86"/>
      <c r="API30" s="45">
        <f>API29+APF30-APH30</f>
        <v>2000</v>
      </c>
      <c r="APM30" s="3"/>
      <c r="APN30" s="8"/>
      <c r="APO30" s="18"/>
      <c r="APP30" s="45">
        <f t="shared" si="207"/>
        <v>7383.5</v>
      </c>
      <c r="APT30" s="3"/>
      <c r="APU30" s="8"/>
      <c r="APV30" s="18"/>
      <c r="APW30" s="45">
        <f t="shared" si="6"/>
        <v>0</v>
      </c>
      <c r="APY30" s="2"/>
      <c r="AQA30" s="3"/>
      <c r="AQB30" s="8"/>
      <c r="AQC30" s="18"/>
      <c r="AQD30" s="45">
        <f t="shared" si="153"/>
        <v>4518.5</v>
      </c>
      <c r="AQF30" s="366"/>
      <c r="AQG30" s="2"/>
      <c r="AQH30" s="17"/>
      <c r="AQJ30" s="18"/>
      <c r="AQK30" s="19">
        <f t="shared" si="154"/>
        <v>0</v>
      </c>
      <c r="AQM30" s="2"/>
      <c r="AQN30" s="2"/>
      <c r="AQO30" s="17"/>
      <c r="AQP30" s="8"/>
      <c r="AQQ30" s="18"/>
      <c r="AQR30" s="19">
        <f t="shared" si="155"/>
        <v>0</v>
      </c>
      <c r="AQT30" s="577"/>
      <c r="AQU30" s="2"/>
      <c r="AQV30" s="17"/>
      <c r="AQW30" s="577"/>
      <c r="AQX30" s="18"/>
      <c r="AQY30" s="19">
        <f t="shared" si="156"/>
        <v>715</v>
      </c>
      <c r="ARA30" s="577"/>
      <c r="ARB30" s="2"/>
      <c r="ARC30" s="17"/>
      <c r="ARD30" s="366"/>
      <c r="ARE30" s="18"/>
      <c r="ARF30" s="19">
        <f t="shared" si="208"/>
        <v>0</v>
      </c>
      <c r="ARH30" s="577"/>
      <c r="ARI30" s="2"/>
      <c r="ARJ30" s="17"/>
      <c r="ARK30" s="8"/>
      <c r="ARL30" s="18"/>
      <c r="ARM30" s="19">
        <f t="shared" si="157"/>
        <v>0</v>
      </c>
      <c r="ARO30" s="577"/>
      <c r="ARP30" s="2"/>
      <c r="ARQ30" s="17"/>
      <c r="ARR30" s="8"/>
      <c r="ARS30" s="18"/>
      <c r="ART30" s="45">
        <f t="shared" si="230"/>
        <v>0</v>
      </c>
      <c r="ARV30" s="8"/>
      <c r="ARW30" s="2"/>
      <c r="ARX30" s="17"/>
      <c r="ARY30" s="8"/>
      <c r="ARZ30" s="18"/>
      <c r="ASA30" s="45">
        <f t="shared" si="159"/>
        <v>0</v>
      </c>
      <c r="ASC30" s="2"/>
      <c r="ASD30" s="2"/>
      <c r="ASE30" s="17"/>
      <c r="ASF30" s="8"/>
      <c r="ASG30" s="18"/>
      <c r="ASH30" s="45">
        <f t="shared" si="160"/>
        <v>0</v>
      </c>
      <c r="ASJ30" s="2"/>
      <c r="ASK30" s="2"/>
      <c r="ASL30" s="17"/>
      <c r="ASM30" s="8"/>
      <c r="ASN30" s="18"/>
      <c r="ASO30" s="19">
        <f t="shared" si="161"/>
        <v>0</v>
      </c>
      <c r="ASQ30" s="366"/>
      <c r="ASR30" s="2"/>
      <c r="ASS30" s="17"/>
      <c r="AST30" s="8"/>
      <c r="ASU30" s="18"/>
      <c r="ASV30" s="19">
        <f t="shared" si="234"/>
        <v>0</v>
      </c>
      <c r="ASX30" s="366"/>
      <c r="ASY30" s="2"/>
      <c r="ASZ30" s="17"/>
      <c r="ATA30" s="8"/>
      <c r="ATB30" s="18"/>
      <c r="ATC30" s="19">
        <f t="shared" si="163"/>
        <v>0</v>
      </c>
      <c r="ATE30" s="366"/>
      <c r="ATF30" s="2"/>
      <c r="ATG30" s="17"/>
      <c r="ATH30" s="8"/>
      <c r="ATI30" s="18"/>
      <c r="ATJ30" s="19">
        <f t="shared" si="164"/>
        <v>0</v>
      </c>
      <c r="ATL30" s="397"/>
      <c r="ATM30" s="43"/>
      <c r="ATN30" s="3"/>
      <c r="ATO30" s="69"/>
      <c r="ATP30" s="76"/>
      <c r="ATQ30" s="45">
        <f t="shared" si="242"/>
        <v>0</v>
      </c>
      <c r="ATS30" s="8"/>
      <c r="ATT30" s="43"/>
      <c r="ATU30" s="18"/>
      <c r="ATV30" s="69"/>
      <c r="ATW30" s="76"/>
      <c r="ATX30" s="45">
        <f t="shared" si="222"/>
        <v>0</v>
      </c>
      <c r="ATZ30" s="8"/>
      <c r="AUA30" s="39"/>
      <c r="AUB30" s="18"/>
      <c r="AUC30" s="8"/>
      <c r="AUD30" s="18"/>
      <c r="AUE30" s="19">
        <f t="shared" si="167"/>
        <v>0</v>
      </c>
      <c r="AUG30" s="8"/>
      <c r="AUH30" s="2"/>
      <c r="AUI30" s="17"/>
      <c r="AUJ30" s="8"/>
      <c r="AUK30" s="18"/>
      <c r="AUL30" s="19">
        <f t="shared" si="168"/>
        <v>0</v>
      </c>
      <c r="AUN30" s="577"/>
      <c r="AUO30" s="2"/>
      <c r="AUP30" s="17"/>
      <c r="AUQ30" s="8"/>
      <c r="AUR30" s="18"/>
      <c r="AUS30" s="19">
        <f t="shared" si="169"/>
        <v>2512.5</v>
      </c>
      <c r="AUV30" s="316"/>
      <c r="AUX30" s="2"/>
      <c r="AUZ30" s="45">
        <f t="shared" si="170"/>
        <v>0</v>
      </c>
      <c r="AVB30" s="577"/>
      <c r="AVC30" s="2"/>
      <c r="AVD30" s="89"/>
      <c r="AVE30" s="8"/>
      <c r="AVF30" s="91"/>
      <c r="AVG30" s="19">
        <f t="shared" si="193"/>
        <v>0</v>
      </c>
      <c r="AVI30" s="2"/>
      <c r="AVJ30" s="2"/>
      <c r="AVK30" s="89"/>
      <c r="AVL30" s="8"/>
      <c r="AVM30" s="91"/>
      <c r="AVN30" s="19">
        <f t="shared" si="194"/>
        <v>0</v>
      </c>
      <c r="AVP30" s="2"/>
      <c r="AVQ30" s="2"/>
      <c r="AVR30" s="17"/>
      <c r="AVS30" s="8"/>
      <c r="AVT30" s="18"/>
      <c r="AVU30" s="19">
        <f t="shared" si="203"/>
        <v>0</v>
      </c>
      <c r="AVW30" s="143"/>
      <c r="AVX30" s="27"/>
      <c r="AVY30" s="25"/>
      <c r="AVZ30" s="143"/>
      <c r="AWA30" s="30"/>
      <c r="AWB30" s="19">
        <f t="shared" si="197"/>
        <v>0</v>
      </c>
      <c r="AWD30" s="8"/>
      <c r="AWE30" s="2"/>
      <c r="AWF30" s="17"/>
      <c r="AWG30" s="8"/>
      <c r="AWH30" s="18"/>
      <c r="AWI30" s="19">
        <f t="shared" si="219"/>
        <v>0</v>
      </c>
      <c r="AWK30" s="8"/>
      <c r="AWL30" s="2"/>
      <c r="AWM30" s="17"/>
      <c r="AWN30" s="8"/>
      <c r="AWO30" s="18"/>
      <c r="AWP30" s="19">
        <f t="shared" si="204"/>
        <v>0</v>
      </c>
      <c r="AWR30" s="8"/>
      <c r="AWS30" s="2"/>
      <c r="AWT30" s="17"/>
      <c r="AWU30" s="8"/>
      <c r="AWV30" s="18"/>
      <c r="AWW30" s="19">
        <f t="shared" si="174"/>
        <v>0</v>
      </c>
      <c r="AWY30" s="8"/>
      <c r="AWZ30" s="2"/>
      <c r="AXA30" s="17"/>
      <c r="AXB30" s="8"/>
      <c r="AXC30" s="18"/>
      <c r="AXD30" s="19">
        <f t="shared" si="175"/>
        <v>0</v>
      </c>
      <c r="AXF30" s="577"/>
      <c r="AXG30" s="2"/>
      <c r="AXH30" s="17"/>
      <c r="AXI30" s="8"/>
      <c r="AXJ30" s="18"/>
      <c r="AXK30" s="19">
        <f t="shared" si="176"/>
        <v>0</v>
      </c>
      <c r="AXM30" s="577"/>
      <c r="AXN30" s="2"/>
      <c r="AXO30" s="17"/>
      <c r="AXP30" s="8"/>
      <c r="AXQ30" s="18"/>
      <c r="AXR30" s="19">
        <f t="shared" si="177"/>
        <v>0</v>
      </c>
      <c r="AXT30" s="577"/>
      <c r="AXU30" s="2"/>
      <c r="AXV30" s="17"/>
      <c r="AXW30" s="577"/>
      <c r="AXX30" s="18"/>
      <c r="AXY30" s="19">
        <f t="shared" si="195"/>
        <v>0</v>
      </c>
      <c r="AYA30" s="8"/>
      <c r="AYB30" s="2"/>
      <c r="AYC30" s="17"/>
      <c r="AYD30" s="8"/>
      <c r="AYE30" s="18"/>
      <c r="AYF30" s="19">
        <f t="shared" si="179"/>
        <v>0</v>
      </c>
      <c r="AYH30" s="575"/>
      <c r="AYI30" s="27"/>
      <c r="AYJ30" s="25"/>
      <c r="AYK30" s="576"/>
      <c r="AYL30" s="30"/>
      <c r="AYM30" s="19">
        <f t="shared" si="239"/>
        <v>0</v>
      </c>
      <c r="AYO30" s="2"/>
      <c r="AYP30" s="2"/>
      <c r="AYQ30" s="17"/>
      <c r="AYR30" s="8"/>
      <c r="AYS30" s="18"/>
      <c r="AYT30" s="19">
        <f t="shared" si="181"/>
        <v>0</v>
      </c>
      <c r="AYV30" s="2"/>
      <c r="AYW30" s="2"/>
      <c r="AYX30" s="17"/>
      <c r="AYY30" s="8"/>
      <c r="AYZ30" s="18"/>
      <c r="AZA30" s="19">
        <f t="shared" si="182"/>
        <v>0</v>
      </c>
      <c r="AZC30" s="2"/>
      <c r="AZD30" s="2"/>
      <c r="AZE30" s="17"/>
      <c r="AZF30" s="8"/>
      <c r="AZG30" s="18"/>
      <c r="AZH30" s="19">
        <f t="shared" si="183"/>
        <v>0</v>
      </c>
      <c r="AZJ30" s="2"/>
      <c r="AZK30" s="2"/>
      <c r="AZL30" s="17"/>
      <c r="AZM30" s="8"/>
      <c r="AZN30" s="18"/>
      <c r="AZO30" s="19">
        <f t="shared" si="184"/>
        <v>0</v>
      </c>
    </row>
    <row r="31" spans="1:1024 1026:1367">
      <c r="A31" s="397"/>
      <c r="C31" s="346"/>
      <c r="D31" s="8"/>
      <c r="E31" s="30"/>
      <c r="F31" s="45">
        <f t="shared" ref="F31:F36" si="246">F30+C31-E31</f>
        <v>0</v>
      </c>
      <c r="H31" s="577">
        <v>41328</v>
      </c>
      <c r="I31" s="2" t="s">
        <v>1330</v>
      </c>
      <c r="J31" s="17">
        <v>28176</v>
      </c>
      <c r="K31" s="577">
        <v>41328</v>
      </c>
      <c r="L31" s="18">
        <v>28176</v>
      </c>
      <c r="M31" s="19">
        <f t="shared" si="231"/>
        <v>0</v>
      </c>
      <c r="O31" s="2"/>
      <c r="P31" s="2"/>
      <c r="Q31" s="17"/>
      <c r="R31" s="8"/>
      <c r="S31" s="18"/>
      <c r="T31" s="19">
        <f t="shared" si="10"/>
        <v>10753.5</v>
      </c>
      <c r="V31" s="2"/>
      <c r="W31" s="2"/>
      <c r="X31" s="17"/>
      <c r="Y31" s="8"/>
      <c r="Z31" s="18"/>
      <c r="AA31" s="19">
        <f t="shared" si="11"/>
        <v>0</v>
      </c>
      <c r="AC31" s="2"/>
      <c r="AD31" s="2"/>
      <c r="AE31" s="17"/>
      <c r="AF31" s="8"/>
      <c r="AG31" s="18"/>
      <c r="AH31" s="19">
        <f t="shared" si="12"/>
        <v>0</v>
      </c>
      <c r="AJ31" s="2"/>
      <c r="AK31" s="2"/>
      <c r="AL31" s="17"/>
      <c r="AM31" s="8"/>
      <c r="AN31" s="18"/>
      <c r="AO31" s="19">
        <f t="shared" si="13"/>
        <v>0</v>
      </c>
      <c r="AQ31" s="8"/>
      <c r="AR31" s="2"/>
      <c r="AS31" s="17"/>
      <c r="AT31" s="8"/>
      <c r="AU31" s="18"/>
      <c r="AV31" s="19">
        <f t="shared" si="14"/>
        <v>0</v>
      </c>
      <c r="AX31" s="2"/>
      <c r="AY31" s="2"/>
      <c r="AZ31" s="17"/>
      <c r="BA31" s="8"/>
      <c r="BB31" s="18"/>
      <c r="BC31" s="19">
        <f t="shared" si="15"/>
        <v>0</v>
      </c>
      <c r="BE31" s="26"/>
      <c r="BF31" s="27"/>
      <c r="BG31" s="25"/>
      <c r="BH31" s="26"/>
      <c r="BI31" s="30"/>
      <c r="BJ31" s="19">
        <f t="shared" si="16"/>
        <v>0</v>
      </c>
      <c r="BL31" s="2"/>
      <c r="BM31" s="2"/>
      <c r="BN31" s="17"/>
      <c r="BO31" s="8"/>
      <c r="BP31" s="18"/>
      <c r="BQ31" s="19">
        <f t="shared" si="209"/>
        <v>0</v>
      </c>
      <c r="BS31" s="2"/>
      <c r="BT31" s="2"/>
      <c r="BU31" s="2"/>
      <c r="BV31" s="17"/>
      <c r="BW31" s="8"/>
      <c r="BX31" s="18"/>
      <c r="BY31" s="19">
        <f t="shared" si="18"/>
        <v>0</v>
      </c>
      <c r="CA31" s="575">
        <v>40858</v>
      </c>
      <c r="CB31" s="78" t="s">
        <v>759</v>
      </c>
      <c r="CC31" s="570"/>
      <c r="CD31" s="538" t="s">
        <v>738</v>
      </c>
      <c r="CE31" s="44"/>
      <c r="CF31" s="45">
        <f t="shared" si="19"/>
        <v>328393</v>
      </c>
      <c r="CH31" s="143"/>
      <c r="CI31" s="27"/>
      <c r="CJ31" s="44"/>
      <c r="CK31" s="489"/>
      <c r="CL31" s="44"/>
      <c r="CM31" s="45">
        <f t="shared" si="20"/>
        <v>0</v>
      </c>
      <c r="CO31" s="368"/>
      <c r="CP31" s="78"/>
      <c r="CQ31" s="346"/>
      <c r="CR31" s="490"/>
      <c r="CS31" s="346"/>
      <c r="CT31" s="45">
        <f t="shared" si="185"/>
        <v>0</v>
      </c>
      <c r="CV31" s="8"/>
      <c r="CW31" s="2"/>
      <c r="CX31" s="17"/>
      <c r="CY31" s="8"/>
      <c r="CZ31" s="18"/>
      <c r="DA31" s="19">
        <f t="shared" si="21"/>
        <v>0</v>
      </c>
      <c r="DC31" s="2"/>
      <c r="DD31" s="2"/>
      <c r="DE31" s="2"/>
      <c r="DF31" s="17"/>
      <c r="DG31" s="8"/>
      <c r="DH31" s="18"/>
      <c r="DI31" s="19">
        <f t="shared" si="210"/>
        <v>0</v>
      </c>
      <c r="DK31" s="577"/>
      <c r="DL31" s="2"/>
      <c r="DM31" s="17"/>
      <c r="DO31" s="18"/>
      <c r="DP31" s="19">
        <f t="shared" si="23"/>
        <v>0</v>
      </c>
      <c r="DR31" s="2"/>
      <c r="DS31" s="2"/>
      <c r="DT31" s="17"/>
      <c r="DU31" s="8"/>
      <c r="DV31" s="18"/>
      <c r="DW31" s="19">
        <f t="shared" si="24"/>
        <v>0</v>
      </c>
      <c r="DY31" s="2"/>
      <c r="DZ31" s="2"/>
      <c r="EA31" s="17"/>
      <c r="EB31" s="8"/>
      <c r="EC31" s="18"/>
      <c r="ED31" s="19">
        <f t="shared" si="25"/>
        <v>0</v>
      </c>
      <c r="EF31" s="2"/>
      <c r="EG31" s="2"/>
      <c r="EH31" s="17"/>
      <c r="EI31" s="8"/>
      <c r="EJ31" s="18"/>
      <c r="EK31" s="19">
        <f t="shared" si="226"/>
        <v>0</v>
      </c>
      <c r="EM31" s="366"/>
      <c r="EN31" s="2"/>
      <c r="EO31" s="17"/>
      <c r="EP31" s="8"/>
      <c r="EQ31" s="18"/>
      <c r="ER31" s="19">
        <f t="shared" si="27"/>
        <v>0</v>
      </c>
      <c r="ET31" s="367"/>
      <c r="EU31" s="2"/>
      <c r="EV31" s="356"/>
      <c r="EW31" s="74"/>
      <c r="EX31" s="86"/>
      <c r="EY31" s="19">
        <f t="shared" si="28"/>
        <v>0</v>
      </c>
      <c r="FA31" s="2"/>
      <c r="FB31" s="2"/>
      <c r="FC31" s="17"/>
      <c r="FD31" s="8"/>
      <c r="FE31" s="18"/>
      <c r="FF31" s="19">
        <f t="shared" si="29"/>
        <v>0</v>
      </c>
      <c r="FH31" s="2"/>
      <c r="FI31" s="2"/>
      <c r="FJ31" s="17"/>
      <c r="FK31" s="8"/>
      <c r="FL31" s="18"/>
      <c r="FM31" s="19">
        <f t="shared" si="30"/>
        <v>0</v>
      </c>
      <c r="FR31" s="26"/>
      <c r="FS31" s="30"/>
      <c r="FT31" s="19">
        <f t="shared" si="31"/>
        <v>41534</v>
      </c>
      <c r="FV31" s="2"/>
      <c r="FW31" s="2"/>
      <c r="FX31" s="17"/>
      <c r="FY31" s="8"/>
      <c r="FZ31" s="18"/>
      <c r="GA31" s="19">
        <f t="shared" si="32"/>
        <v>0</v>
      </c>
      <c r="GC31" s="2"/>
      <c r="GD31" s="2"/>
      <c r="GE31" s="17"/>
      <c r="GF31" s="8"/>
      <c r="GG31" s="18"/>
      <c r="GH31" s="19">
        <f t="shared" si="33"/>
        <v>0</v>
      </c>
      <c r="GJ31" s="2"/>
      <c r="GK31" s="2"/>
      <c r="GL31" s="17"/>
      <c r="GM31" s="8"/>
      <c r="GN31" s="18"/>
      <c r="GO31" s="19">
        <f t="shared" si="34"/>
        <v>0</v>
      </c>
      <c r="GQ31" s="8"/>
      <c r="GR31" s="2"/>
      <c r="GS31" s="17"/>
      <c r="GT31" s="8"/>
      <c r="GU31" s="18"/>
      <c r="GV31" s="19">
        <f t="shared" si="35"/>
        <v>0</v>
      </c>
      <c r="GX31" s="2"/>
      <c r="GY31" s="2"/>
      <c r="GZ31" s="17"/>
      <c r="HA31" s="8"/>
      <c r="HB31" s="18"/>
      <c r="HC31" s="19">
        <f t="shared" si="36"/>
        <v>0</v>
      </c>
      <c r="HE31" s="8"/>
      <c r="HF31" s="2"/>
      <c r="HG31" s="17"/>
      <c r="HH31" s="34"/>
      <c r="HI31" s="18"/>
      <c r="HJ31" s="19">
        <f t="shared" si="220"/>
        <v>13433</v>
      </c>
      <c r="HL31" s="8"/>
      <c r="HM31" s="2"/>
      <c r="HN31" s="17"/>
      <c r="HO31" s="8"/>
      <c r="HP31" s="18"/>
      <c r="HQ31" s="19">
        <f t="shared" si="38"/>
        <v>0</v>
      </c>
      <c r="HU31" s="3"/>
      <c r="HW31" s="3"/>
      <c r="HX31" s="115">
        <f t="shared" si="39"/>
        <v>476</v>
      </c>
      <c r="HZ31" s="8"/>
      <c r="IA31" s="2"/>
      <c r="IB31" s="25"/>
      <c r="IC31" s="26"/>
      <c r="ID31" s="30"/>
      <c r="IE31" s="19">
        <f t="shared" si="40"/>
        <v>0</v>
      </c>
      <c r="IG31" s="2"/>
      <c r="IH31" s="2"/>
      <c r="II31" s="17"/>
      <c r="IJ31" s="8"/>
      <c r="IK31" s="18"/>
      <c r="IL31" s="19">
        <f t="shared" si="41"/>
        <v>0</v>
      </c>
      <c r="IN31" s="8"/>
      <c r="IO31" s="145"/>
      <c r="IP31" s="17"/>
      <c r="IQ31" s="8"/>
      <c r="IR31" s="18"/>
      <c r="IS31" s="19">
        <f t="shared" si="42"/>
        <v>0</v>
      </c>
      <c r="IU31" s="2"/>
      <c r="IV31" s="2"/>
      <c r="IW31" s="17"/>
      <c r="IX31" s="8"/>
      <c r="IY31" s="18"/>
      <c r="IZ31" s="19">
        <f t="shared" si="43"/>
        <v>0</v>
      </c>
      <c r="JB31" s="8"/>
      <c r="JC31" s="2"/>
      <c r="JD31" s="17"/>
      <c r="JE31" s="8"/>
      <c r="JF31" s="18"/>
      <c r="JG31" s="19">
        <f t="shared" si="198"/>
        <v>0</v>
      </c>
      <c r="JI31" s="8"/>
      <c r="JJ31" s="38"/>
      <c r="JK31" s="17"/>
      <c r="JL31" s="397"/>
      <c r="JM31" s="18"/>
      <c r="JN31" s="45">
        <f t="shared" si="223"/>
        <v>0</v>
      </c>
      <c r="JP31" s="8"/>
      <c r="JQ31" s="148"/>
      <c r="JR31" s="17"/>
      <c r="JS31" s="397"/>
      <c r="JT31" s="18"/>
      <c r="JU31" s="45">
        <f t="shared" si="233"/>
        <v>0</v>
      </c>
      <c r="JW31" s="807"/>
      <c r="JX31" s="812"/>
      <c r="JY31" s="794"/>
      <c r="JZ31" s="821"/>
      <c r="KA31" s="814"/>
      <c r="KB31" s="811">
        <f t="shared" si="46"/>
        <v>0</v>
      </c>
      <c r="KD31" s="807"/>
      <c r="KE31" s="812"/>
      <c r="KF31" s="794"/>
      <c r="KG31" s="821"/>
      <c r="KH31" s="814"/>
      <c r="KI31" s="811">
        <f t="shared" si="47"/>
        <v>0</v>
      </c>
      <c r="KK31" s="8"/>
      <c r="KL31" s="2"/>
      <c r="KM31" s="17"/>
      <c r="KN31" s="8"/>
      <c r="KO31" s="18"/>
      <c r="KP31" s="45">
        <f t="shared" si="48"/>
        <v>0</v>
      </c>
      <c r="KR31" s="397"/>
      <c r="KS31" s="38"/>
      <c r="KT31" s="17"/>
      <c r="KU31" s="397"/>
      <c r="KV31" s="18"/>
      <c r="KW31" s="45">
        <f t="shared" si="211"/>
        <v>0</v>
      </c>
      <c r="KY31" s="2"/>
      <c r="KZ31" s="148"/>
      <c r="LA31" s="17"/>
      <c r="LB31" s="8"/>
      <c r="LC31" s="18"/>
      <c r="LD31" s="45">
        <f t="shared" si="50"/>
        <v>0</v>
      </c>
      <c r="LF31" s="577"/>
      <c r="LG31" s="37"/>
      <c r="LH31" s="30"/>
      <c r="LI31" s="8"/>
      <c r="LJ31" s="30"/>
      <c r="LK31" s="45">
        <f t="shared" si="0"/>
        <v>0</v>
      </c>
      <c r="LM31" s="575"/>
      <c r="LN31" s="27"/>
      <c r="LO31" s="25"/>
      <c r="LP31" s="26"/>
      <c r="LQ31" s="30"/>
      <c r="LR31" s="19">
        <f t="shared" si="51"/>
        <v>0</v>
      </c>
      <c r="LT31" s="575"/>
      <c r="LU31" s="27"/>
      <c r="LV31" s="25"/>
      <c r="LW31" s="143"/>
      <c r="LX31" s="30"/>
      <c r="LY31" s="45">
        <f t="shared" si="52"/>
        <v>0</v>
      </c>
      <c r="MA31" s="577"/>
      <c r="MB31" s="2"/>
      <c r="MC31" s="17"/>
      <c r="MD31" s="8"/>
      <c r="ME31" s="18"/>
      <c r="MF31" s="45">
        <f t="shared" si="212"/>
        <v>0</v>
      </c>
      <c r="MH31" s="2"/>
      <c r="MI31" s="2"/>
      <c r="MJ31" s="17"/>
      <c r="MK31" s="8"/>
      <c r="ML31" s="18"/>
      <c r="MM31" s="45">
        <f t="shared" si="54"/>
        <v>0</v>
      </c>
      <c r="MO31" s="8"/>
      <c r="MP31" s="2"/>
      <c r="MQ31" s="25"/>
      <c r="MR31" s="209"/>
      <c r="MS31" s="18"/>
      <c r="MT31" s="45">
        <f t="shared" si="199"/>
        <v>20586.5</v>
      </c>
      <c r="MV31" s="8"/>
      <c r="MW31" s="2"/>
      <c r="MX31" s="25"/>
      <c r="MY31" s="209"/>
      <c r="MZ31" s="18"/>
      <c r="NA31" s="45">
        <f t="shared" si="55"/>
        <v>0</v>
      </c>
      <c r="NC31" s="8"/>
      <c r="ND31" s="39"/>
      <c r="NE31" s="353"/>
      <c r="NF31" s="8"/>
      <c r="NG31" s="18"/>
      <c r="NH31" s="45">
        <f t="shared" ref="NH31:NH37" si="247">NH30+NE31-NG31</f>
        <v>0</v>
      </c>
      <c r="NJ31" s="577"/>
      <c r="NK31" s="39"/>
      <c r="NL31" s="18"/>
      <c r="NM31" s="577"/>
      <c r="NN31" s="18"/>
      <c r="NO31" s="45">
        <f t="shared" si="57"/>
        <v>0</v>
      </c>
      <c r="NQ31" s="2"/>
      <c r="NR31" s="2"/>
      <c r="NS31" s="17"/>
      <c r="NT31" s="8"/>
      <c r="NU31" s="18"/>
      <c r="NV31" s="19">
        <f t="shared" si="58"/>
        <v>0</v>
      </c>
      <c r="NX31" s="2"/>
      <c r="NY31" s="2"/>
      <c r="NZ31" s="17"/>
      <c r="OA31" s="8"/>
      <c r="OB31" s="18"/>
      <c r="OC31" s="19">
        <f t="shared" si="59"/>
        <v>0</v>
      </c>
      <c r="OE31" s="2"/>
      <c r="OF31" s="2"/>
      <c r="OG31" s="17"/>
      <c r="OH31" s="8"/>
      <c r="OI31" s="18"/>
      <c r="OJ31" s="19">
        <f t="shared" si="60"/>
        <v>0</v>
      </c>
      <c r="OL31" s="2"/>
      <c r="OM31" s="2"/>
      <c r="ON31" s="17"/>
      <c r="OO31" s="8"/>
      <c r="OP31" s="18"/>
      <c r="OQ31" s="19">
        <f t="shared" si="61"/>
        <v>0</v>
      </c>
      <c r="OS31" s="2"/>
      <c r="OT31" s="2"/>
      <c r="OU31" s="17"/>
      <c r="OV31" s="8"/>
      <c r="OW31" s="18"/>
      <c r="OX31" s="19">
        <f t="shared" si="62"/>
        <v>0</v>
      </c>
      <c r="OZ31" s="2"/>
      <c r="PA31" s="2"/>
      <c r="PB31" s="17"/>
      <c r="PC31" s="8"/>
      <c r="PD31" s="18"/>
      <c r="PE31" s="19">
        <f t="shared" si="63"/>
        <v>0</v>
      </c>
      <c r="PG31" s="34"/>
      <c r="PH31" s="2"/>
      <c r="PI31" s="17"/>
      <c r="PJ31" s="8"/>
      <c r="PK31" s="18"/>
      <c r="PL31" s="19">
        <f t="shared" si="64"/>
        <v>0</v>
      </c>
      <c r="PN31" s="2"/>
      <c r="PO31" s="2"/>
      <c r="PP31" s="17"/>
      <c r="PQ31" s="8"/>
      <c r="PR31" s="18"/>
      <c r="PS31" s="19">
        <f t="shared" si="65"/>
        <v>0</v>
      </c>
      <c r="PU31" s="2"/>
      <c r="PV31" s="2"/>
      <c r="PW31" s="17"/>
      <c r="PX31" s="8"/>
      <c r="PY31" s="18"/>
      <c r="PZ31" s="19">
        <f t="shared" si="66"/>
        <v>0</v>
      </c>
      <c r="QB31" s="577"/>
      <c r="QC31" s="2"/>
      <c r="QD31" s="2"/>
      <c r="QE31" s="17"/>
      <c r="QF31" s="8"/>
      <c r="QG31" s="18"/>
      <c r="QH31" s="19">
        <f t="shared" si="67"/>
        <v>0</v>
      </c>
      <c r="QJ31" s="366"/>
      <c r="QK31" s="2"/>
      <c r="QL31" s="3"/>
      <c r="QM31" s="8"/>
      <c r="QN31" s="58"/>
      <c r="QO31" s="729">
        <f t="shared" si="68"/>
        <v>23494.5</v>
      </c>
      <c r="QQ31" s="469"/>
      <c r="QR31" s="43"/>
      <c r="QS31" s="337"/>
      <c r="QT31" s="8"/>
      <c r="QU31" s="58"/>
      <c r="QV31" s="45">
        <f t="shared" si="69"/>
        <v>0</v>
      </c>
      <c r="QX31" s="27"/>
      <c r="QY31" s="78"/>
      <c r="QZ31" s="44"/>
      <c r="RA31" s="70"/>
      <c r="RB31" s="75"/>
      <c r="RC31" s="19">
        <f t="shared" si="240"/>
        <v>0</v>
      </c>
      <c r="RE31" s="27"/>
      <c r="RF31" s="78"/>
      <c r="RG31" s="44"/>
      <c r="RH31" s="313"/>
      <c r="RI31" s="75"/>
      <c r="RJ31" s="19">
        <f t="shared" si="200"/>
        <v>0</v>
      </c>
      <c r="RL31" s="27"/>
      <c r="RM31" s="315"/>
      <c r="RN31" s="44"/>
      <c r="RO31" s="313"/>
      <c r="RP31" s="75"/>
      <c r="RQ31" s="19">
        <f t="shared" si="72"/>
        <v>0</v>
      </c>
      <c r="RS31" s="2"/>
      <c r="RT31" s="2"/>
      <c r="RU31" s="17"/>
      <c r="RV31" s="8"/>
      <c r="RW31" s="18"/>
      <c r="RX31" s="19">
        <f t="shared" si="189"/>
        <v>23250</v>
      </c>
      <c r="RZ31" s="2"/>
      <c r="SA31" s="2"/>
      <c r="SB31" s="17"/>
      <c r="SC31" s="8"/>
      <c r="SD31" s="18"/>
      <c r="SE31" s="19">
        <f t="shared" si="190"/>
        <v>0</v>
      </c>
      <c r="SG31" s="2"/>
      <c r="SH31" s="2"/>
      <c r="SI31" s="17"/>
      <c r="SJ31" s="8"/>
      <c r="SK31" s="18"/>
      <c r="SL31" s="19">
        <f t="shared" si="73"/>
        <v>0</v>
      </c>
      <c r="SN31" s="2"/>
      <c r="SO31" s="2"/>
      <c r="SP31" s="17"/>
      <c r="SQ31" s="8"/>
      <c r="SR31" s="18"/>
      <c r="SS31" s="19">
        <f t="shared" si="191"/>
        <v>0</v>
      </c>
      <c r="SU31" s="549"/>
      <c r="SV31" s="2"/>
      <c r="SW31" s="17"/>
      <c r="SX31" s="8"/>
      <c r="SY31" s="18"/>
      <c r="SZ31" s="19">
        <f t="shared" si="75"/>
        <v>10127.5</v>
      </c>
      <c r="TB31" s="2"/>
      <c r="TC31" s="2"/>
      <c r="TD31" s="17"/>
      <c r="TE31" s="8"/>
      <c r="TF31" s="18"/>
      <c r="TG31" s="19">
        <f t="shared" si="236"/>
        <v>20668.5</v>
      </c>
      <c r="TI31" s="148"/>
      <c r="TJ31" s="148"/>
      <c r="TK31" s="439"/>
      <c r="TL31" s="74"/>
      <c r="TM31" s="86"/>
      <c r="TN31" s="19">
        <f t="shared" si="237"/>
        <v>0</v>
      </c>
      <c r="TP31" s="577"/>
      <c r="TQ31" s="2"/>
      <c r="TR31" s="17"/>
      <c r="TS31" s="8"/>
      <c r="TT31" s="18"/>
      <c r="TU31" s="19">
        <f t="shared" si="238"/>
        <v>0</v>
      </c>
      <c r="TW31" s="577"/>
      <c r="TX31" s="2"/>
      <c r="TY31" s="17"/>
      <c r="TZ31" s="8"/>
      <c r="UA31" s="18"/>
      <c r="UB31" s="19">
        <f t="shared" si="79"/>
        <v>0</v>
      </c>
      <c r="UD31" s="577"/>
      <c r="UE31" s="2"/>
      <c r="UF31" s="17"/>
      <c r="UG31" s="8"/>
      <c r="UH31" s="18"/>
      <c r="UI31" s="19">
        <f t="shared" si="80"/>
        <v>0</v>
      </c>
      <c r="UK31" s="577"/>
      <c r="UL31" s="2"/>
      <c r="UM31" s="17"/>
      <c r="UN31" s="8"/>
      <c r="UO31" s="18"/>
      <c r="UP31" s="19">
        <f t="shared" si="81"/>
        <v>0</v>
      </c>
      <c r="UR31" s="577"/>
      <c r="US31" s="2"/>
      <c r="UT31" s="17"/>
      <c r="UU31" s="8"/>
      <c r="UV31" s="18"/>
      <c r="UW31" s="19">
        <f t="shared" si="82"/>
        <v>12824</v>
      </c>
      <c r="UY31" s="2"/>
      <c r="UZ31" s="2"/>
      <c r="VA31" s="17"/>
      <c r="VB31" s="8"/>
      <c r="VC31" s="18"/>
      <c r="VD31" s="19">
        <f t="shared" si="83"/>
        <v>47775</v>
      </c>
      <c r="VF31" s="2"/>
      <c r="VG31" s="2"/>
      <c r="VH31" s="17"/>
      <c r="VI31" s="8"/>
      <c r="VJ31" s="18"/>
      <c r="VK31" s="19">
        <f t="shared" si="84"/>
        <v>0</v>
      </c>
      <c r="VM31" s="2"/>
      <c r="VN31" s="2"/>
      <c r="VO31" s="17"/>
      <c r="VP31" s="8"/>
      <c r="VQ31" s="18"/>
      <c r="VR31" s="19">
        <f t="shared" si="85"/>
        <v>0</v>
      </c>
      <c r="VT31" s="577"/>
      <c r="VU31" s="2"/>
      <c r="VV31" s="17"/>
      <c r="VW31" s="8"/>
      <c r="VX31" s="18"/>
      <c r="VY31" s="19">
        <f t="shared" si="196"/>
        <v>274.5</v>
      </c>
      <c r="WA31" s="2"/>
      <c r="WB31" s="2"/>
      <c r="WC31" s="17"/>
      <c r="WD31" s="8"/>
      <c r="WE31" s="18"/>
      <c r="WF31" s="19">
        <f t="shared" si="87"/>
        <v>0</v>
      </c>
      <c r="WH31" s="2"/>
      <c r="WI31" s="2"/>
      <c r="WJ31" s="17"/>
      <c r="WK31" s="8"/>
      <c r="WL31" s="18"/>
      <c r="WM31" s="19">
        <f t="shared" si="88"/>
        <v>0</v>
      </c>
      <c r="WO31" s="2"/>
      <c r="WP31" s="2"/>
      <c r="WQ31" s="17"/>
      <c r="WR31" s="8"/>
      <c r="WS31" s="18"/>
      <c r="WT31" s="19">
        <f t="shared" si="201"/>
        <v>0</v>
      </c>
      <c r="WV31" s="2"/>
      <c r="WW31" s="2"/>
      <c r="WX31" s="17"/>
      <c r="WY31" s="8"/>
      <c r="WZ31" s="18"/>
      <c r="XA31" s="19">
        <f t="shared" si="90"/>
        <v>0</v>
      </c>
      <c r="XC31" s="577"/>
      <c r="XD31" s="2"/>
      <c r="XE31" s="17"/>
      <c r="XF31" s="8"/>
      <c r="XG31" s="18"/>
      <c r="XH31" s="19">
        <f t="shared" si="91"/>
        <v>0</v>
      </c>
      <c r="XJ31" s="2"/>
      <c r="XK31" s="2"/>
      <c r="XL31" s="17"/>
      <c r="XM31" s="8"/>
      <c r="XN31" s="18"/>
      <c r="XO31" s="19">
        <f t="shared" si="92"/>
        <v>0</v>
      </c>
      <c r="XQ31" s="2"/>
      <c r="XR31" s="2"/>
      <c r="XS31" s="17"/>
      <c r="XT31" s="8"/>
      <c r="XU31" s="18"/>
      <c r="XV31" s="19">
        <f t="shared" si="93"/>
        <v>0</v>
      </c>
      <c r="XX31" s="8"/>
      <c r="XY31" s="2"/>
      <c r="XZ31" s="17"/>
      <c r="YA31" s="8"/>
      <c r="YB31" s="18"/>
      <c r="YC31" s="19">
        <f t="shared" si="94"/>
        <v>0</v>
      </c>
      <c r="YE31" s="8"/>
      <c r="YF31" s="2"/>
      <c r="YG31" s="17"/>
      <c r="YH31" s="8"/>
      <c r="YI31" s="18"/>
      <c r="YJ31" s="19">
        <f t="shared" si="95"/>
        <v>0</v>
      </c>
      <c r="YL31" s="8"/>
      <c r="YM31" s="2"/>
      <c r="YN31" s="17"/>
      <c r="YO31" s="8"/>
      <c r="YP31" s="18"/>
      <c r="YQ31" s="19">
        <f t="shared" si="96"/>
        <v>0</v>
      </c>
      <c r="YS31" s="8">
        <v>41330</v>
      </c>
      <c r="YT31" s="2" t="s">
        <v>1346</v>
      </c>
      <c r="YU31" s="17">
        <v>2940</v>
      </c>
      <c r="YV31" s="8">
        <v>41331</v>
      </c>
      <c r="YW31" s="18">
        <v>2940</v>
      </c>
      <c r="YX31" s="19">
        <f t="shared" si="221"/>
        <v>0</v>
      </c>
      <c r="YZ31" s="2"/>
      <c r="ZA31" s="2"/>
      <c r="ZB31" s="17"/>
      <c r="ZC31" s="8"/>
      <c r="ZD31" s="18"/>
      <c r="ZE31" s="19">
        <f t="shared" si="213"/>
        <v>0</v>
      </c>
      <c r="ZG31" s="8"/>
      <c r="ZH31" s="145"/>
      <c r="ZI31" s="17"/>
      <c r="ZJ31" s="8"/>
      <c r="ZK31" s="18"/>
      <c r="ZL31" s="19">
        <f t="shared" si="99"/>
        <v>11212</v>
      </c>
      <c r="ZN31" s="8"/>
      <c r="ZO31" s="145"/>
      <c r="ZP31" s="17"/>
      <c r="ZQ31" s="8"/>
      <c r="ZR31" s="18"/>
      <c r="ZS31" s="19">
        <f t="shared" si="100"/>
        <v>0</v>
      </c>
      <c r="ZU31" s="8"/>
      <c r="ZV31" s="145"/>
      <c r="ZW31" s="17"/>
      <c r="ZX31" s="8"/>
      <c r="ZY31" s="18"/>
      <c r="ZZ31" s="19">
        <f t="shared" si="101"/>
        <v>0</v>
      </c>
      <c r="AAB31" s="2"/>
      <c r="AAC31" s="2"/>
      <c r="AAD31" s="17"/>
      <c r="AAE31" s="8"/>
      <c r="AAF31" s="18"/>
      <c r="AAG31" s="19">
        <f t="shared" si="102"/>
        <v>0</v>
      </c>
      <c r="AAI31" s="577"/>
      <c r="AAJ31" s="2"/>
      <c r="AAK31" s="17"/>
      <c r="AAL31" s="8"/>
      <c r="AAM31" s="18"/>
      <c r="AAN31" s="19">
        <f t="shared" si="103"/>
        <v>0</v>
      </c>
      <c r="AAP31" s="577"/>
      <c r="AAQ31" s="2"/>
      <c r="AAR31" s="17"/>
      <c r="AAT31" s="18"/>
      <c r="AAU31" s="19">
        <f t="shared" si="104"/>
        <v>0</v>
      </c>
      <c r="AAW31" s="2"/>
      <c r="AAX31" s="2"/>
      <c r="AAY31" s="17"/>
      <c r="AAZ31" s="8"/>
      <c r="ABA31" s="18"/>
      <c r="ABB31" s="19">
        <f t="shared" si="105"/>
        <v>0</v>
      </c>
      <c r="ABD31" s="2"/>
      <c r="ABE31" s="2"/>
      <c r="ABF31" s="17"/>
      <c r="ABG31" s="8"/>
      <c r="ABH31" s="18"/>
      <c r="ABI31" s="19">
        <f t="shared" si="106"/>
        <v>0</v>
      </c>
      <c r="ABK31" s="2"/>
      <c r="ABL31" s="2"/>
      <c r="ABM31" s="17"/>
      <c r="ABN31" s="8"/>
      <c r="ABO31" s="18"/>
      <c r="ABP31" s="19">
        <f t="shared" si="107"/>
        <v>0</v>
      </c>
      <c r="ABR31" s="366"/>
      <c r="ABS31" s="2"/>
      <c r="ABT31" s="17"/>
      <c r="ABU31" s="577"/>
      <c r="ABV31" s="18"/>
      <c r="ABW31" s="19">
        <f t="shared" si="214"/>
        <v>0</v>
      </c>
      <c r="ABY31" s="366"/>
      <c r="ABZ31" s="2"/>
      <c r="ACA31" s="17"/>
      <c r="ACB31" s="366"/>
      <c r="ACC31" s="18"/>
      <c r="ACD31" s="19">
        <f t="shared" si="109"/>
        <v>0</v>
      </c>
      <c r="ACF31" s="8"/>
      <c r="ACG31" s="2"/>
      <c r="ACH31" s="17"/>
      <c r="ACI31" s="8"/>
      <c r="ACJ31" s="18"/>
      <c r="ACK31" s="19">
        <f t="shared" si="205"/>
        <v>0</v>
      </c>
      <c r="ACM31" s="577"/>
      <c r="ACN31" s="2"/>
      <c r="ACO31" s="17"/>
      <c r="ACP31" s="577"/>
      <c r="ACQ31" s="18"/>
      <c r="ACR31" s="19">
        <f t="shared" si="110"/>
        <v>0</v>
      </c>
      <c r="ACT31" s="577"/>
      <c r="ACU31" s="2"/>
      <c r="ACV31" s="17"/>
      <c r="ACW31" s="366"/>
      <c r="ACX31" s="18"/>
      <c r="ACY31" s="19">
        <f t="shared" si="111"/>
        <v>0</v>
      </c>
      <c r="ADB31" s="2"/>
      <c r="ADC31" s="17"/>
      <c r="ADD31" s="8"/>
      <c r="ADE31" s="18"/>
      <c r="ADF31" s="19">
        <f t="shared" si="244"/>
        <v>0</v>
      </c>
      <c r="ADI31" s="2"/>
      <c r="ADJ31" s="17"/>
      <c r="ADK31" s="577"/>
      <c r="ADL31" s="18"/>
      <c r="ADM31" s="19">
        <f t="shared" si="113"/>
        <v>40815</v>
      </c>
      <c r="ADP31" s="39"/>
      <c r="ADQ31" s="353"/>
      <c r="ADR31" s="8"/>
      <c r="ADS31" s="392"/>
      <c r="ADT31" s="45">
        <f t="shared" si="114"/>
        <v>0</v>
      </c>
      <c r="ADV31" s="8"/>
      <c r="ADW31" s="39"/>
      <c r="ADX31" s="353"/>
      <c r="ADY31" s="8"/>
      <c r="ADZ31" s="392"/>
      <c r="AEA31" s="45">
        <f t="shared" si="192"/>
        <v>0</v>
      </c>
      <c r="AEC31" s="577"/>
      <c r="AED31" s="39"/>
      <c r="AEE31" s="353"/>
      <c r="AEF31" s="577"/>
      <c r="AEG31" s="392"/>
      <c r="AEH31" s="45">
        <f t="shared" si="224"/>
        <v>0</v>
      </c>
      <c r="AEJ31" s="2"/>
      <c r="AEK31" s="2"/>
      <c r="AEL31" s="17"/>
      <c r="AEM31" s="8"/>
      <c r="AEN31" s="18"/>
      <c r="AEO31" s="19">
        <f t="shared" si="116"/>
        <v>0</v>
      </c>
      <c r="AEQ31" s="2"/>
      <c r="AER31" s="2"/>
      <c r="AES31" s="17"/>
      <c r="AET31" s="8"/>
      <c r="AEU31" s="18"/>
      <c r="AEV31" s="19">
        <f t="shared" si="117"/>
        <v>6523</v>
      </c>
      <c r="AEX31" s="577"/>
      <c r="AEY31" s="2"/>
      <c r="AEZ31" s="17"/>
      <c r="AFA31" s="8"/>
      <c r="AFB31" s="18"/>
      <c r="AFC31" s="19">
        <f t="shared" si="118"/>
        <v>0</v>
      </c>
      <c r="AFE31" s="577"/>
      <c r="AFF31" s="2"/>
      <c r="AFG31" s="17"/>
      <c r="AFH31" s="8"/>
      <c r="AFI31" s="18"/>
      <c r="AFJ31" s="19">
        <f t="shared" si="241"/>
        <v>0</v>
      </c>
      <c r="AFL31" s="8"/>
      <c r="AFM31" s="2"/>
      <c r="AFN31" s="17"/>
      <c r="AFO31" s="8"/>
      <c r="AFP31" s="18"/>
      <c r="AFQ31" s="19">
        <f t="shared" si="120"/>
        <v>0</v>
      </c>
      <c r="AFS31" s="2"/>
      <c r="AFT31" s="2"/>
      <c r="AFU31" s="17"/>
      <c r="AFV31" s="8"/>
      <c r="AFW31" s="18"/>
      <c r="AFX31" s="19">
        <f t="shared" si="121"/>
        <v>0</v>
      </c>
      <c r="AFZ31" s="2"/>
      <c r="AGA31" s="2"/>
      <c r="AGB31" s="17"/>
      <c r="AGC31" s="8"/>
      <c r="AGD31" s="18"/>
      <c r="AGE31" s="19">
        <f t="shared" si="215"/>
        <v>0</v>
      </c>
      <c r="AGG31" s="2"/>
      <c r="AGH31" s="2"/>
      <c r="AGI31" s="17"/>
      <c r="AGJ31" s="8"/>
      <c r="AGK31" s="18"/>
      <c r="AGL31" s="19">
        <f t="shared" si="123"/>
        <v>0</v>
      </c>
      <c r="AGN31" s="8"/>
      <c r="AGO31" s="2"/>
      <c r="AGP31" s="17"/>
      <c r="AGQ31" s="8"/>
      <c r="AGR31" s="18"/>
      <c r="AGS31" s="19">
        <f t="shared" si="124"/>
        <v>0</v>
      </c>
      <c r="AGU31" s="2"/>
      <c r="AGV31" s="2"/>
      <c r="AGW31" s="17"/>
      <c r="AGX31" s="8"/>
      <c r="AGY31" s="18"/>
      <c r="AGZ31" s="19">
        <f t="shared" si="125"/>
        <v>37741</v>
      </c>
      <c r="AHB31" s="2"/>
      <c r="AHC31" s="2"/>
      <c r="AHD31" s="17"/>
      <c r="AHE31" s="8"/>
      <c r="AHF31" s="18"/>
      <c r="AHG31" s="19">
        <f t="shared" si="126"/>
        <v>0</v>
      </c>
      <c r="AHI31" s="2"/>
      <c r="AHJ31" s="2"/>
      <c r="AHK31" s="17"/>
      <c r="AHL31" s="8"/>
      <c r="AHM31" s="18"/>
      <c r="AHN31" s="19">
        <f t="shared" si="127"/>
        <v>0</v>
      </c>
      <c r="AHP31" s="575"/>
      <c r="AHQ31" s="27"/>
      <c r="AHR31" s="25"/>
      <c r="AHS31" s="143"/>
      <c r="AHT31" s="30"/>
      <c r="AHU31" s="19">
        <f t="shared" si="128"/>
        <v>0</v>
      </c>
      <c r="AHW31" s="366"/>
      <c r="AHX31" s="2"/>
      <c r="AHY31" s="17"/>
      <c r="AHZ31" s="26"/>
      <c r="AIA31" s="18"/>
      <c r="AIB31" s="19">
        <f t="shared" si="129"/>
        <v>0</v>
      </c>
      <c r="AID31" s="577"/>
      <c r="AIE31" s="2"/>
      <c r="AIF31" s="17"/>
      <c r="AIG31" s="8"/>
      <c r="AIH31" s="18"/>
      <c r="AII31" s="19">
        <f t="shared" si="218"/>
        <v>0</v>
      </c>
      <c r="AIK31" s="2"/>
      <c r="AIL31" s="2"/>
      <c r="AIM31" s="17"/>
      <c r="AIN31" s="8"/>
      <c r="AIO31" s="18"/>
      <c r="AIP31" s="19">
        <f t="shared" si="131"/>
        <v>0</v>
      </c>
      <c r="AIR31" s="143"/>
      <c r="AIS31" s="27"/>
      <c r="AIT31" s="25"/>
      <c r="AIU31" s="143"/>
      <c r="AIV31" s="30"/>
      <c r="AIW31" s="45">
        <f t="shared" si="132"/>
        <v>0</v>
      </c>
      <c r="AIY31" s="8"/>
      <c r="AIZ31" s="2"/>
      <c r="AJA31" s="17"/>
      <c r="AJB31" s="8"/>
      <c r="AJC31" s="18"/>
      <c r="AJD31" s="19">
        <f t="shared" si="133"/>
        <v>0</v>
      </c>
      <c r="AJF31" s="2"/>
      <c r="AJG31" s="2"/>
      <c r="AJH31" s="17"/>
      <c r="AJI31" s="8"/>
      <c r="AJJ31" s="18"/>
      <c r="AJK31" s="19">
        <f t="shared" si="134"/>
        <v>0</v>
      </c>
      <c r="AJM31" s="8"/>
      <c r="AJN31" s="2"/>
      <c r="AJO31" s="17"/>
      <c r="AJP31" s="8"/>
      <c r="AJQ31" s="18"/>
      <c r="AJR31" s="19">
        <f t="shared" si="135"/>
        <v>0</v>
      </c>
      <c r="AJT31" s="8"/>
      <c r="AJU31" s="2"/>
      <c r="AJV31" s="351"/>
      <c r="AJW31" s="8"/>
      <c r="AJX31" s="18"/>
      <c r="AJY31" s="19">
        <f t="shared" si="243"/>
        <v>0</v>
      </c>
      <c r="AKA31" s="143"/>
      <c r="AKB31" s="27"/>
      <c r="AKC31" s="25"/>
      <c r="AKD31" s="143"/>
      <c r="AKE31" s="30"/>
      <c r="AKF31" s="19">
        <f t="shared" si="232"/>
        <v>0</v>
      </c>
      <c r="AKH31" s="2"/>
      <c r="AKI31" s="2"/>
      <c r="AKJ31" s="17"/>
      <c r="AKK31" s="8"/>
      <c r="AKL31" s="18"/>
      <c r="AKM31" s="19">
        <f t="shared" si="137"/>
        <v>0</v>
      </c>
      <c r="AKO31" s="2"/>
      <c r="AKP31" s="2"/>
      <c r="AKQ31" s="17"/>
      <c r="AKR31" s="8"/>
      <c r="AKS31" s="18"/>
      <c r="AKT31" s="19">
        <f t="shared" si="138"/>
        <v>0</v>
      </c>
      <c r="AKV31" s="2"/>
      <c r="AKW31" s="2"/>
      <c r="AKX31" s="17"/>
      <c r="AKY31" s="8"/>
      <c r="AKZ31" s="18"/>
      <c r="ALA31" s="19">
        <f t="shared" si="139"/>
        <v>0</v>
      </c>
      <c r="ALC31" s="2"/>
      <c r="ALD31" s="2"/>
      <c r="ALE31" s="17"/>
      <c r="ALF31" s="8"/>
      <c r="ALG31" s="18"/>
      <c r="ALH31" s="19">
        <f t="shared" si="140"/>
        <v>0</v>
      </c>
      <c r="ALJ31" s="577"/>
      <c r="ALK31" s="2"/>
      <c r="ALL31" s="17"/>
      <c r="ALN31" s="18"/>
      <c r="ALO31" s="19">
        <f t="shared" si="141"/>
        <v>0</v>
      </c>
      <c r="ALQ31" s="2"/>
      <c r="ALR31" s="2"/>
      <c r="ALS31" s="17"/>
      <c r="ALT31" s="8"/>
      <c r="ALU31" s="18"/>
      <c r="ALV31" s="19">
        <f t="shared" si="142"/>
        <v>0</v>
      </c>
      <c r="ALX31" s="8"/>
      <c r="ALY31" s="2"/>
      <c r="ALZ31" s="17"/>
      <c r="AMA31" s="8"/>
      <c r="AMB31" s="18"/>
      <c r="AMC31" s="45">
        <f t="shared" si="245"/>
        <v>0</v>
      </c>
      <c r="AME31" s="577"/>
      <c r="AMF31" s="2"/>
      <c r="AMG31" s="17"/>
      <c r="AMH31" s="366"/>
      <c r="AMI31" s="18"/>
      <c r="AMJ31" s="19">
        <f t="shared" si="143"/>
        <v>0</v>
      </c>
      <c r="AML31" s="366"/>
      <c r="AMM31" s="2"/>
      <c r="AMN31" s="17"/>
      <c r="AMO31" s="577"/>
      <c r="AMP31" s="18"/>
      <c r="AMQ31" s="19">
        <f t="shared" si="144"/>
        <v>0</v>
      </c>
      <c r="AMS31" s="8"/>
      <c r="AMT31" s="2"/>
      <c r="AMU31" s="17"/>
      <c r="AMV31" s="8"/>
      <c r="AMW31" s="18"/>
      <c r="AMX31" s="19">
        <f t="shared" si="145"/>
        <v>0</v>
      </c>
      <c r="AMZ31" s="2"/>
      <c r="ANA31" s="2"/>
      <c r="ANB31" s="17"/>
      <c r="ANC31" s="8"/>
      <c r="AND31" s="18"/>
      <c r="ANE31" s="19">
        <f t="shared" si="146"/>
        <v>0</v>
      </c>
      <c r="ANG31" s="2"/>
      <c r="ANH31" s="2"/>
      <c r="ANI31" s="17"/>
      <c r="ANJ31" s="8"/>
      <c r="ANK31" s="18"/>
      <c r="ANL31" s="19">
        <f t="shared" si="147"/>
        <v>0</v>
      </c>
      <c r="ANN31" s="366"/>
      <c r="ANO31" s="2"/>
      <c r="ANP31" s="17"/>
      <c r="ANQ31" s="577"/>
      <c r="ANR31" s="18"/>
      <c r="ANS31" s="19">
        <f t="shared" si="148"/>
        <v>0</v>
      </c>
      <c r="ANU31" s="2"/>
      <c r="ANV31" s="2"/>
      <c r="ANW31" s="17"/>
      <c r="ANX31" s="388"/>
      <c r="ANY31" s="18"/>
      <c r="ANZ31" s="19">
        <f t="shared" si="229"/>
        <v>4592</v>
      </c>
      <c r="AOB31" s="577"/>
      <c r="AOC31" s="2"/>
      <c r="AOD31" s="17"/>
      <c r="AOE31" s="8"/>
      <c r="AOF31" s="18"/>
      <c r="AOG31" s="19">
        <f t="shared" si="149"/>
        <v>0</v>
      </c>
      <c r="AOI31" s="366"/>
      <c r="AOJ31" s="2"/>
      <c r="AOK31" s="17"/>
      <c r="AOL31" s="8"/>
      <c r="AOM31" s="18"/>
      <c r="AON31" s="19">
        <f t="shared" si="150"/>
        <v>16524.5</v>
      </c>
      <c r="AOP31" s="366"/>
      <c r="AOQ31" s="2"/>
      <c r="AOR31" s="17"/>
      <c r="AOS31" s="8"/>
      <c r="AOT31" s="18"/>
      <c r="AOU31" s="19">
        <f t="shared" si="151"/>
        <v>0</v>
      </c>
      <c r="AOW31" s="2"/>
      <c r="AOX31" s="2"/>
      <c r="AOY31" s="17"/>
      <c r="AOZ31" s="8"/>
      <c r="APA31" s="18"/>
      <c r="APB31" s="19">
        <f t="shared" si="216"/>
        <v>0</v>
      </c>
      <c r="APD31" s="8"/>
      <c r="APE31" s="2"/>
      <c r="APF31" s="17"/>
      <c r="APG31" s="74"/>
      <c r="APH31" s="86"/>
      <c r="API31" s="45">
        <f>API30+APF31-APH31</f>
        <v>2000</v>
      </c>
      <c r="APM31" s="3"/>
      <c r="APN31" s="8"/>
      <c r="APO31" s="18"/>
      <c r="APP31" s="45">
        <f t="shared" si="207"/>
        <v>7383.5</v>
      </c>
      <c r="APT31" s="3"/>
      <c r="APU31" s="8"/>
      <c r="APV31" s="18"/>
      <c r="APW31" s="45">
        <f t="shared" si="6"/>
        <v>0</v>
      </c>
      <c r="APY31" s="2"/>
      <c r="AQA31" s="3"/>
      <c r="AQB31" s="8"/>
      <c r="AQC31" s="18"/>
      <c r="AQD31" s="45">
        <f t="shared" si="153"/>
        <v>4518.5</v>
      </c>
      <c r="AQF31" s="366"/>
      <c r="AQG31" s="2"/>
      <c r="AQH31" s="17"/>
      <c r="AQJ31" s="18"/>
      <c r="AQK31" s="19">
        <f t="shared" si="154"/>
        <v>0</v>
      </c>
      <c r="AQM31" s="2"/>
      <c r="AQN31" s="2"/>
      <c r="AQO31" s="17"/>
      <c r="AQP31" s="8"/>
      <c r="AQQ31" s="18"/>
      <c r="AQR31" s="19">
        <f t="shared" si="155"/>
        <v>0</v>
      </c>
      <c r="AQT31" s="577"/>
      <c r="AQU31" s="2"/>
      <c r="AQV31" s="17"/>
      <c r="AQW31" s="577"/>
      <c r="AQX31" s="18"/>
      <c r="AQY31" s="19">
        <f t="shared" si="156"/>
        <v>715</v>
      </c>
      <c r="ARA31" s="577"/>
      <c r="ARB31" s="2"/>
      <c r="ARC31" s="17"/>
      <c r="ARD31" s="366"/>
      <c r="ARE31" s="18"/>
      <c r="ARF31" s="19">
        <f t="shared" si="208"/>
        <v>0</v>
      </c>
      <c r="ARH31" s="577"/>
      <c r="ARI31" s="2"/>
      <c r="ARJ31" s="17"/>
      <c r="ARK31" s="8"/>
      <c r="ARL31" s="18"/>
      <c r="ARM31" s="19">
        <f t="shared" si="157"/>
        <v>0</v>
      </c>
      <c r="ARO31" s="577"/>
      <c r="ARP31" s="2"/>
      <c r="ARQ31" s="17"/>
      <c r="ARR31" s="8"/>
      <c r="ARS31" s="18"/>
      <c r="ART31" s="45">
        <f t="shared" si="230"/>
        <v>0</v>
      </c>
      <c r="ARV31" s="8"/>
      <c r="ARW31" s="2"/>
      <c r="ARX31" s="17"/>
      <c r="ARY31" s="8"/>
      <c r="ARZ31" s="18"/>
      <c r="ASA31" s="45">
        <f t="shared" si="159"/>
        <v>0</v>
      </c>
      <c r="ASC31" s="2"/>
      <c r="ASD31" s="2"/>
      <c r="ASE31" s="17"/>
      <c r="ASF31" s="8"/>
      <c r="ASG31" s="18"/>
      <c r="ASH31" s="45">
        <f t="shared" si="160"/>
        <v>0</v>
      </c>
      <c r="ASJ31" s="2"/>
      <c r="ASK31" s="2"/>
      <c r="ASL31" s="17"/>
      <c r="ASM31" s="8"/>
      <c r="ASN31" s="18"/>
      <c r="ASO31" s="19">
        <f t="shared" si="161"/>
        <v>0</v>
      </c>
      <c r="ASQ31" s="366"/>
      <c r="ASR31" s="2"/>
      <c r="ASS31" s="17"/>
      <c r="AST31" s="8"/>
      <c r="ASU31" s="18"/>
      <c r="ASV31" s="19">
        <f t="shared" si="234"/>
        <v>0</v>
      </c>
      <c r="ASX31" s="366"/>
      <c r="ASY31" s="2"/>
      <c r="ASZ31" s="17"/>
      <c r="ATA31" s="8"/>
      <c r="ATB31" s="18"/>
      <c r="ATC31" s="19">
        <f t="shared" si="163"/>
        <v>0</v>
      </c>
      <c r="ATE31" s="366"/>
      <c r="ATF31" s="2"/>
      <c r="ATG31" s="17"/>
      <c r="ATH31" s="8"/>
      <c r="ATI31" s="18"/>
      <c r="ATJ31" s="19">
        <f t="shared" si="164"/>
        <v>0</v>
      </c>
      <c r="ATL31" s="397"/>
      <c r="ATM31" s="37"/>
      <c r="ATN31" s="30"/>
      <c r="ATO31" s="397"/>
      <c r="ATP31" s="30"/>
      <c r="ATQ31" s="45">
        <f t="shared" si="242"/>
        <v>0</v>
      </c>
      <c r="ATS31" s="8"/>
      <c r="ATT31" s="43"/>
      <c r="ATU31" s="18"/>
      <c r="ATV31" s="81"/>
      <c r="ATW31" s="76"/>
      <c r="ATX31" s="45">
        <f t="shared" si="222"/>
        <v>0</v>
      </c>
      <c r="ATZ31" s="8"/>
      <c r="AUA31" s="39"/>
      <c r="AUB31" s="18"/>
      <c r="AUC31" s="8"/>
      <c r="AUD31" s="18"/>
      <c r="AUE31" s="19">
        <f t="shared" si="167"/>
        <v>0</v>
      </c>
      <c r="AUG31" s="8"/>
      <c r="AUH31" s="2"/>
      <c r="AUI31" s="17"/>
      <c r="AUJ31" s="8"/>
      <c r="AUK31" s="18"/>
      <c r="AUL31" s="19">
        <f t="shared" si="168"/>
        <v>0</v>
      </c>
      <c r="AUN31" s="577"/>
      <c r="AUO31" s="2"/>
      <c r="AUP31" s="17"/>
      <c r="AUQ31" s="8"/>
      <c r="AUR31" s="18"/>
      <c r="AUS31" s="19">
        <f t="shared" si="169"/>
        <v>2512.5</v>
      </c>
      <c r="AUV31" s="316"/>
      <c r="AUX31" s="2"/>
      <c r="AUZ31" s="45">
        <f t="shared" si="170"/>
        <v>0</v>
      </c>
      <c r="AVB31" s="577"/>
      <c r="AVC31" s="2"/>
      <c r="AVD31" s="89"/>
      <c r="AVE31" s="90"/>
      <c r="AVF31" s="91"/>
      <c r="AVG31" s="19">
        <f t="shared" si="193"/>
        <v>0</v>
      </c>
      <c r="AVI31" s="2"/>
      <c r="AVJ31" s="2"/>
      <c r="AVK31" s="89"/>
      <c r="AVL31" s="90"/>
      <c r="AVM31" s="91"/>
      <c r="AVN31" s="19">
        <f t="shared" si="194"/>
        <v>0</v>
      </c>
      <c r="AVP31" s="2"/>
      <c r="AVQ31" s="2"/>
      <c r="AVR31" s="17"/>
      <c r="AVS31" s="8"/>
      <c r="AVT31" s="18"/>
      <c r="AVU31" s="19">
        <f t="shared" si="203"/>
        <v>0</v>
      </c>
      <c r="AVW31" s="143"/>
      <c r="AVX31" s="27"/>
      <c r="AVY31" s="25"/>
      <c r="AVZ31" s="143"/>
      <c r="AWA31" s="30"/>
      <c r="AWB31" s="19">
        <f t="shared" si="197"/>
        <v>0</v>
      </c>
      <c r="AWD31" s="8"/>
      <c r="AWE31" s="2"/>
      <c r="AWF31" s="17"/>
      <c r="AWG31" s="8"/>
      <c r="AWH31" s="18"/>
      <c r="AWI31" s="19">
        <f t="shared" si="219"/>
        <v>0</v>
      </c>
      <c r="AWK31" s="8"/>
      <c r="AWL31" s="2"/>
      <c r="AWM31" s="17"/>
      <c r="AWN31" s="8"/>
      <c r="AWO31" s="18"/>
      <c r="AWP31" s="19">
        <f t="shared" si="204"/>
        <v>0</v>
      </c>
      <c r="AWR31" s="8"/>
      <c r="AWS31" s="2"/>
      <c r="AWT31" s="17"/>
      <c r="AWU31" s="8"/>
      <c r="AWV31" s="18"/>
      <c r="AWW31" s="19">
        <f t="shared" si="174"/>
        <v>0</v>
      </c>
      <c r="AWY31" s="8"/>
      <c r="AWZ31" s="2"/>
      <c r="AXA31" s="17"/>
      <c r="AXB31" s="8"/>
      <c r="AXC31" s="18"/>
      <c r="AXD31" s="19">
        <f t="shared" si="175"/>
        <v>0</v>
      </c>
      <c r="AXF31" s="577"/>
      <c r="AXG31" s="2"/>
      <c r="AXH31" s="17"/>
      <c r="AXI31" s="8"/>
      <c r="AXJ31" s="18"/>
      <c r="AXK31" s="19">
        <f t="shared" si="176"/>
        <v>0</v>
      </c>
      <c r="AXM31" s="577"/>
      <c r="AXN31" s="2"/>
      <c r="AXO31" s="17"/>
      <c r="AXP31" s="8"/>
      <c r="AXQ31" s="18"/>
      <c r="AXR31" s="19">
        <f t="shared" si="177"/>
        <v>0</v>
      </c>
      <c r="AXT31" s="577"/>
      <c r="AXU31" s="2"/>
      <c r="AXV31" s="17"/>
      <c r="AXW31" s="577"/>
      <c r="AXX31" s="18"/>
      <c r="AXY31" s="19">
        <f t="shared" si="195"/>
        <v>0</v>
      </c>
      <c r="AYA31" s="8"/>
      <c r="AYB31" s="2"/>
      <c r="AYC31" s="17"/>
      <c r="AYD31" s="8"/>
      <c r="AYE31" s="18"/>
      <c r="AYF31" s="19">
        <f t="shared" si="179"/>
        <v>0</v>
      </c>
      <c r="AYH31" s="575"/>
      <c r="AYI31" s="27"/>
      <c r="AYJ31" s="25"/>
      <c r="AYK31" s="670"/>
      <c r="AYL31" s="30"/>
      <c r="AYM31" s="19">
        <f t="shared" si="239"/>
        <v>0</v>
      </c>
      <c r="AYO31" s="2"/>
      <c r="AYP31" s="2"/>
      <c r="AYQ31" s="17"/>
      <c r="AYR31" s="8"/>
      <c r="AYS31" s="18"/>
      <c r="AYT31" s="19">
        <f t="shared" si="181"/>
        <v>0</v>
      </c>
      <c r="AYV31" s="2"/>
      <c r="AYW31" s="2"/>
      <c r="AYX31" s="17"/>
      <c r="AYY31" s="8"/>
      <c r="AYZ31" s="18"/>
      <c r="AZA31" s="19">
        <f t="shared" si="182"/>
        <v>0</v>
      </c>
      <c r="AZC31" s="2"/>
      <c r="AZD31" s="2"/>
      <c r="AZE31" s="17"/>
      <c r="AZF31" s="8"/>
      <c r="AZG31" s="18"/>
      <c r="AZH31" s="19">
        <f t="shared" si="183"/>
        <v>0</v>
      </c>
      <c r="AZJ31" s="2"/>
      <c r="AZK31" s="2"/>
      <c r="AZL31" s="17"/>
      <c r="AZM31" s="8"/>
      <c r="AZN31" s="18"/>
      <c r="AZO31" s="19">
        <f t="shared" si="184"/>
        <v>0</v>
      </c>
    </row>
    <row r="32" spans="1:1024 1026:1367">
      <c r="A32" s="397"/>
      <c r="C32" s="337"/>
      <c r="D32" s="8"/>
      <c r="E32" s="30"/>
      <c r="F32" s="45">
        <f t="shared" si="246"/>
        <v>0</v>
      </c>
      <c r="H32" s="577">
        <v>41330</v>
      </c>
      <c r="I32" s="2" t="s">
        <v>1348</v>
      </c>
      <c r="J32" s="17">
        <v>12552</v>
      </c>
      <c r="K32" s="577">
        <v>41330</v>
      </c>
      <c r="L32" s="18">
        <v>12552</v>
      </c>
      <c r="M32" s="19">
        <f t="shared" si="231"/>
        <v>0</v>
      </c>
      <c r="O32" s="2"/>
      <c r="P32" s="2"/>
      <c r="Q32" s="17"/>
      <c r="R32" s="8"/>
      <c r="S32" s="18"/>
      <c r="T32" s="19">
        <f t="shared" si="10"/>
        <v>10753.5</v>
      </c>
      <c r="V32" s="2"/>
      <c r="W32" s="2"/>
      <c r="X32" s="17"/>
      <c r="Y32" s="8"/>
      <c r="Z32" s="18"/>
      <c r="AA32" s="19">
        <f t="shared" si="11"/>
        <v>0</v>
      </c>
      <c r="AC32" s="2"/>
      <c r="AD32" s="2"/>
      <c r="AE32" s="17"/>
      <c r="AF32" s="8"/>
      <c r="AG32" s="18"/>
      <c r="AH32" s="19">
        <f t="shared" si="12"/>
        <v>0</v>
      </c>
      <c r="AJ32" s="2"/>
      <c r="AK32" s="2"/>
      <c r="AL32" s="17"/>
      <c r="AM32" s="8"/>
      <c r="AN32" s="18"/>
      <c r="AO32" s="19">
        <f t="shared" si="13"/>
        <v>0</v>
      </c>
      <c r="AQ32" s="8"/>
      <c r="AR32" s="2"/>
      <c r="AS32" s="17"/>
      <c r="AT32" s="8"/>
      <c r="AU32" s="18"/>
      <c r="AV32" s="19">
        <f t="shared" si="14"/>
        <v>0</v>
      </c>
      <c r="AX32" s="2"/>
      <c r="AY32" s="2"/>
      <c r="AZ32" s="17"/>
      <c r="BA32" s="8"/>
      <c r="BB32" s="18"/>
      <c r="BC32" s="19">
        <f t="shared" si="15"/>
        <v>0</v>
      </c>
      <c r="BE32" s="8"/>
      <c r="BF32" s="27"/>
      <c r="BG32" s="25"/>
      <c r="BH32" s="8"/>
      <c r="BI32" s="30"/>
      <c r="BJ32" s="19">
        <f t="shared" si="16"/>
        <v>0</v>
      </c>
      <c r="BL32" s="2"/>
      <c r="BM32" s="2"/>
      <c r="BN32" s="17"/>
      <c r="BO32" s="8"/>
      <c r="BP32" s="18"/>
      <c r="BQ32" s="19">
        <f t="shared" si="209"/>
        <v>0</v>
      </c>
      <c r="BS32" s="2"/>
      <c r="BT32" s="2"/>
      <c r="BU32" s="2"/>
      <c r="BV32" s="17"/>
      <c r="BW32" s="8"/>
      <c r="BX32" s="18"/>
      <c r="BY32" s="19">
        <f t="shared" si="18"/>
        <v>0</v>
      </c>
      <c r="CA32" s="575">
        <v>40858</v>
      </c>
      <c r="CB32" s="78" t="s">
        <v>760</v>
      </c>
      <c r="CC32" s="570"/>
      <c r="CD32" s="538" t="s">
        <v>738</v>
      </c>
      <c r="CE32" s="44"/>
      <c r="CF32" s="45">
        <f t="shared" si="19"/>
        <v>328393</v>
      </c>
      <c r="CH32" s="143"/>
      <c r="CI32" s="27"/>
      <c r="CJ32" s="44"/>
      <c r="CK32" s="489"/>
      <c r="CL32" s="44"/>
      <c r="CM32" s="45">
        <f t="shared" si="20"/>
        <v>0</v>
      </c>
      <c r="CO32" s="368"/>
      <c r="CP32" s="78"/>
      <c r="CQ32" s="346"/>
      <c r="CR32" s="490"/>
      <c r="CS32" s="346"/>
      <c r="CT32" s="45">
        <f t="shared" si="185"/>
        <v>0</v>
      </c>
      <c r="CV32" s="8"/>
      <c r="CW32" s="2"/>
      <c r="CX32" s="17"/>
      <c r="CY32" s="8"/>
      <c r="CZ32" s="18"/>
      <c r="DA32" s="19">
        <f t="shared" si="21"/>
        <v>0</v>
      </c>
      <c r="DC32" s="2"/>
      <c r="DD32" s="2"/>
      <c r="DE32" s="2"/>
      <c r="DF32" s="17"/>
      <c r="DG32" s="8"/>
      <c r="DH32" s="18"/>
      <c r="DI32" s="19">
        <f t="shared" si="210"/>
        <v>0</v>
      </c>
      <c r="DK32" s="577"/>
      <c r="DL32" s="2"/>
      <c r="DM32" s="17"/>
      <c r="DO32" s="18"/>
      <c r="DP32" s="19">
        <f t="shared" si="23"/>
        <v>0</v>
      </c>
      <c r="DR32" s="2"/>
      <c r="DS32" s="2"/>
      <c r="DT32" s="17"/>
      <c r="DU32" s="8"/>
      <c r="DV32" s="18"/>
      <c r="DW32" s="19">
        <f t="shared" si="24"/>
        <v>0</v>
      </c>
      <c r="DY32" s="2"/>
      <c r="DZ32" s="2"/>
      <c r="EA32" s="17"/>
      <c r="EB32" s="8"/>
      <c r="EC32" s="18"/>
      <c r="ED32" s="19">
        <f t="shared" si="25"/>
        <v>0</v>
      </c>
      <c r="EF32" s="2"/>
      <c r="EG32" s="2"/>
      <c r="EH32" s="17"/>
      <c r="EI32" s="8"/>
      <c r="EJ32" s="18"/>
      <c r="EK32" s="19">
        <f t="shared" si="226"/>
        <v>0</v>
      </c>
      <c r="EM32" s="366"/>
      <c r="EN32" s="2"/>
      <c r="EO32" s="17"/>
      <c r="EP32" s="8"/>
      <c r="EQ32" s="18"/>
      <c r="ER32" s="19">
        <f t="shared" si="27"/>
        <v>0</v>
      </c>
      <c r="ET32" s="367"/>
      <c r="EU32" s="2"/>
      <c r="EV32" s="356"/>
      <c r="EW32" s="74"/>
      <c r="EX32" s="86"/>
      <c r="EY32" s="19">
        <f t="shared" si="28"/>
        <v>0</v>
      </c>
      <c r="FA32" s="8"/>
      <c r="FB32" s="2"/>
      <c r="FC32" s="17"/>
      <c r="FD32" s="8"/>
      <c r="FE32" s="18"/>
      <c r="FF32" s="19">
        <f t="shared" si="29"/>
        <v>0</v>
      </c>
      <c r="FH32" s="8"/>
      <c r="FI32" s="2"/>
      <c r="FJ32" s="17"/>
      <c r="FK32" s="8"/>
      <c r="FL32" s="18"/>
      <c r="FM32" s="19">
        <f t="shared" si="30"/>
        <v>0</v>
      </c>
      <c r="FO32" s="549">
        <v>39724</v>
      </c>
      <c r="FP32" s="2" t="s">
        <v>584</v>
      </c>
      <c r="FQ32" s="25">
        <v>22540</v>
      </c>
      <c r="FR32" s="26"/>
      <c r="FS32" s="30"/>
      <c r="FT32" s="19">
        <f t="shared" si="31"/>
        <v>64074</v>
      </c>
      <c r="FV32" s="2"/>
      <c r="FW32" s="2"/>
      <c r="FX32" s="17"/>
      <c r="FY32" s="34"/>
      <c r="FZ32" s="18"/>
      <c r="GA32" s="19">
        <f t="shared" si="32"/>
        <v>0</v>
      </c>
      <c r="GC32" s="2"/>
      <c r="GD32" s="2"/>
      <c r="GE32" s="17"/>
      <c r="GF32" s="8"/>
      <c r="GG32" s="18"/>
      <c r="GH32" s="19">
        <f t="shared" si="33"/>
        <v>0</v>
      </c>
      <c r="GJ32" s="2"/>
      <c r="GK32" s="2"/>
      <c r="GL32" s="17"/>
      <c r="GM32" s="8"/>
      <c r="GN32" s="18"/>
      <c r="GO32" s="19">
        <f t="shared" si="34"/>
        <v>0</v>
      </c>
      <c r="GQ32" s="8"/>
      <c r="GR32" s="2"/>
      <c r="GS32" s="17"/>
      <c r="GT32" s="8"/>
      <c r="GU32" s="18"/>
      <c r="GV32" s="19">
        <f t="shared" si="35"/>
        <v>0</v>
      </c>
      <c r="GX32" s="2"/>
      <c r="GY32" s="2"/>
      <c r="GZ32" s="17"/>
      <c r="HA32" s="8"/>
      <c r="HB32" s="18"/>
      <c r="HC32" s="19">
        <f t="shared" si="36"/>
        <v>0</v>
      </c>
      <c r="HE32" s="8"/>
      <c r="HF32" s="2"/>
      <c r="HG32" s="17"/>
      <c r="HH32" s="8"/>
      <c r="HI32" s="18"/>
      <c r="HJ32" s="19">
        <f t="shared" si="220"/>
        <v>13433</v>
      </c>
      <c r="HL32" s="8"/>
      <c r="HM32" s="2"/>
      <c r="HN32" s="17"/>
      <c r="HO32" s="8"/>
      <c r="HP32" s="18"/>
      <c r="HQ32" s="19">
        <f t="shared" si="38"/>
        <v>0</v>
      </c>
      <c r="HU32" s="3"/>
      <c r="HW32" s="3"/>
      <c r="HX32" s="115">
        <f t="shared" si="39"/>
        <v>476</v>
      </c>
      <c r="HZ32" s="8"/>
      <c r="IA32" s="2"/>
      <c r="IB32" s="25"/>
      <c r="IC32" s="26"/>
      <c r="ID32" s="30"/>
      <c r="IE32" s="19">
        <f t="shared" si="40"/>
        <v>0</v>
      </c>
      <c r="IG32" s="2"/>
      <c r="IH32" s="2"/>
      <c r="II32" s="17"/>
      <c r="IJ32" s="8"/>
      <c r="IK32" s="18"/>
      <c r="IL32" s="19">
        <f t="shared" si="41"/>
        <v>0</v>
      </c>
      <c r="IN32" s="8"/>
      <c r="IO32" s="145"/>
      <c r="IP32" s="17"/>
      <c r="IQ32" s="8"/>
      <c r="IR32" s="18"/>
      <c r="IS32" s="19">
        <f t="shared" si="42"/>
        <v>0</v>
      </c>
      <c r="IU32" s="8"/>
      <c r="IV32" s="2"/>
      <c r="IW32" s="17"/>
      <c r="IX32" s="8"/>
      <c r="IY32" s="18"/>
      <c r="IZ32" s="19">
        <f t="shared" si="43"/>
        <v>0</v>
      </c>
      <c r="JB32" s="8"/>
      <c r="JC32" s="2"/>
      <c r="JD32" s="17"/>
      <c r="JE32" s="8"/>
      <c r="JF32" s="18"/>
      <c r="JG32" s="19">
        <f t="shared" si="198"/>
        <v>0</v>
      </c>
      <c r="JI32" s="397"/>
      <c r="JJ32" s="145"/>
      <c r="JK32" s="17"/>
      <c r="JL32" s="397"/>
      <c r="JM32" s="18"/>
      <c r="JN32" s="45">
        <f t="shared" si="223"/>
        <v>0</v>
      </c>
      <c r="JP32" s="397"/>
      <c r="JQ32" s="148"/>
      <c r="JR32" s="17"/>
      <c r="JS32" s="397"/>
      <c r="JT32" s="18"/>
      <c r="JU32" s="45">
        <f t="shared" si="233"/>
        <v>0</v>
      </c>
      <c r="JW32" s="821"/>
      <c r="JX32" s="812"/>
      <c r="JY32" s="794"/>
      <c r="JZ32" s="821"/>
      <c r="KA32" s="814"/>
      <c r="KB32" s="811">
        <f t="shared" si="46"/>
        <v>0</v>
      </c>
      <c r="KD32" s="821"/>
      <c r="KE32" s="812"/>
      <c r="KF32" s="794"/>
      <c r="KG32" s="821"/>
      <c r="KH32" s="814"/>
      <c r="KI32" s="811">
        <f t="shared" si="47"/>
        <v>0</v>
      </c>
      <c r="KK32" s="8"/>
      <c r="KL32" s="2"/>
      <c r="KM32" s="17"/>
      <c r="KN32" s="478"/>
      <c r="KO32" s="18"/>
      <c r="KP32" s="45">
        <f t="shared" si="48"/>
        <v>0</v>
      </c>
      <c r="KR32" s="397"/>
      <c r="KS32" s="38"/>
      <c r="KT32" s="17"/>
      <c r="KU32" s="397"/>
      <c r="KV32" s="18"/>
      <c r="KW32" s="45">
        <f t="shared" si="211"/>
        <v>0</v>
      </c>
      <c r="KY32" s="2"/>
      <c r="KZ32" s="148"/>
      <c r="LA32" s="17"/>
      <c r="LB32" s="8"/>
      <c r="LC32" s="18"/>
      <c r="LD32" s="45">
        <f t="shared" si="50"/>
        <v>0</v>
      </c>
      <c r="LF32" s="577"/>
      <c r="LG32" s="2"/>
      <c r="LH32" s="17"/>
      <c r="LI32" s="8"/>
      <c r="LJ32" s="18"/>
      <c r="LK32" s="45">
        <f t="shared" si="0"/>
        <v>0</v>
      </c>
      <c r="LM32" s="575"/>
      <c r="LN32" s="27"/>
      <c r="LO32" s="25"/>
      <c r="LP32" s="26"/>
      <c r="LQ32" s="30"/>
      <c r="LR32" s="19">
        <f t="shared" si="51"/>
        <v>0</v>
      </c>
      <c r="LT32" s="575"/>
      <c r="LU32" s="27"/>
      <c r="LV32" s="25"/>
      <c r="LW32" s="143"/>
      <c r="LX32" s="30"/>
      <c r="LY32" s="45">
        <f t="shared" si="52"/>
        <v>0</v>
      </c>
      <c r="MA32" s="577"/>
      <c r="MB32" s="2"/>
      <c r="MC32" s="17"/>
      <c r="MD32" s="8"/>
      <c r="ME32" s="18"/>
      <c r="MF32" s="45">
        <f t="shared" si="212"/>
        <v>0</v>
      </c>
      <c r="MH32" s="2"/>
      <c r="MI32" s="2"/>
      <c r="MJ32" s="17"/>
      <c r="MK32" s="8"/>
      <c r="ML32" s="18"/>
      <c r="MM32" s="45">
        <f t="shared" si="54"/>
        <v>0</v>
      </c>
      <c r="MO32" s="8"/>
      <c r="MP32" s="2"/>
      <c r="MQ32" s="25"/>
      <c r="MR32" s="209"/>
      <c r="MS32" s="18"/>
      <c r="MT32" s="45">
        <f t="shared" si="199"/>
        <v>20586.5</v>
      </c>
      <c r="MV32" s="8"/>
      <c r="MW32" s="2"/>
      <c r="MX32" s="25"/>
      <c r="MY32" s="209"/>
      <c r="MZ32" s="18"/>
      <c r="NA32" s="45">
        <f t="shared" si="55"/>
        <v>0</v>
      </c>
      <c r="NC32" s="8"/>
      <c r="ND32" s="39"/>
      <c r="NE32" s="353"/>
      <c r="NF32" s="8"/>
      <c r="NG32" s="18"/>
      <c r="NH32" s="45">
        <f t="shared" si="247"/>
        <v>0</v>
      </c>
      <c r="NJ32" s="577"/>
      <c r="NK32" s="39"/>
      <c r="NL32" s="18"/>
      <c r="NM32" s="577"/>
      <c r="NN32" s="18"/>
      <c r="NO32" s="45">
        <f t="shared" si="57"/>
        <v>0</v>
      </c>
      <c r="NQ32" s="2"/>
      <c r="NR32" s="2"/>
      <c r="NS32" s="17"/>
      <c r="NT32" s="8"/>
      <c r="NU32" s="18"/>
      <c r="NV32" s="19">
        <f t="shared" si="58"/>
        <v>0</v>
      </c>
      <c r="NX32" s="2"/>
      <c r="NY32" s="2"/>
      <c r="NZ32" s="17"/>
      <c r="OA32" s="8"/>
      <c r="OB32" s="18"/>
      <c r="OC32" s="19">
        <f t="shared" si="59"/>
        <v>0</v>
      </c>
      <c r="OE32" s="2"/>
      <c r="OF32" s="2"/>
      <c r="OG32" s="17"/>
      <c r="OH32" s="8"/>
      <c r="OI32" s="18"/>
      <c r="OJ32" s="19">
        <f t="shared" si="60"/>
        <v>0</v>
      </c>
      <c r="OL32" s="2"/>
      <c r="OM32" s="2"/>
      <c r="ON32" s="17"/>
      <c r="OO32" s="8"/>
      <c r="OP32" s="18"/>
      <c r="OQ32" s="19">
        <f t="shared" si="61"/>
        <v>0</v>
      </c>
      <c r="OS32" s="2"/>
      <c r="OT32" s="2"/>
      <c r="OU32" s="17"/>
      <c r="OV32" s="8"/>
      <c r="OW32" s="18"/>
      <c r="OX32" s="19">
        <f t="shared" si="62"/>
        <v>0</v>
      </c>
      <c r="OZ32" s="2"/>
      <c r="PA32" s="2"/>
      <c r="PB32" s="17"/>
      <c r="PC32" s="8"/>
      <c r="PD32" s="18"/>
      <c r="PE32" s="19">
        <f t="shared" si="63"/>
        <v>0</v>
      </c>
      <c r="PG32" s="8"/>
      <c r="PH32" s="2"/>
      <c r="PI32" s="17"/>
      <c r="PJ32" s="8"/>
      <c r="PK32" s="18"/>
      <c r="PL32" s="19">
        <f t="shared" si="64"/>
        <v>0</v>
      </c>
      <c r="PN32" s="2"/>
      <c r="PO32" s="2"/>
      <c r="PP32" s="17"/>
      <c r="PQ32" s="8"/>
      <c r="PR32" s="18"/>
      <c r="PS32" s="19">
        <f t="shared" si="65"/>
        <v>0</v>
      </c>
      <c r="PU32" s="2"/>
      <c r="PV32" s="2"/>
      <c r="PW32" s="17"/>
      <c r="PX32" s="8"/>
      <c r="PY32" s="18"/>
      <c r="PZ32" s="19">
        <f t="shared" si="66"/>
        <v>0</v>
      </c>
      <c r="QB32" s="577"/>
      <c r="QC32" s="2"/>
      <c r="QD32" s="2"/>
      <c r="QE32" s="17"/>
      <c r="QF32" s="8"/>
      <c r="QG32" s="18"/>
      <c r="QH32" s="19">
        <f t="shared" si="67"/>
        <v>0</v>
      </c>
      <c r="QJ32" s="366"/>
      <c r="QK32" s="2"/>
      <c r="QL32" s="337"/>
      <c r="QM32" s="8"/>
      <c r="QN32" s="58"/>
      <c r="QO32" s="729">
        <f t="shared" si="68"/>
        <v>23494.5</v>
      </c>
      <c r="QQ32" s="469"/>
      <c r="QR32" s="43"/>
      <c r="QS32" s="337"/>
      <c r="QT32" s="8"/>
      <c r="QU32" s="58"/>
      <c r="QV32" s="45">
        <f t="shared" si="69"/>
        <v>0</v>
      </c>
      <c r="QX32" s="143"/>
      <c r="QY32" s="78"/>
      <c r="QZ32" s="30"/>
      <c r="RA32" s="99"/>
      <c r="RB32" s="75"/>
      <c r="RC32" s="19">
        <f t="shared" si="240"/>
        <v>0</v>
      </c>
      <c r="RE32" s="143"/>
      <c r="RF32" s="78"/>
      <c r="RG32" s="30"/>
      <c r="RH32" s="99"/>
      <c r="RI32" s="75"/>
      <c r="RJ32" s="19">
        <f t="shared" si="200"/>
        <v>0</v>
      </c>
      <c r="RL32" s="143"/>
      <c r="RM32" s="315"/>
      <c r="RN32" s="30"/>
      <c r="RO32" s="99"/>
      <c r="RP32" s="75"/>
      <c r="RQ32" s="19">
        <f t="shared" si="72"/>
        <v>0</v>
      </c>
      <c r="RS32" s="2"/>
      <c r="RT32" s="2"/>
      <c r="RU32" s="17"/>
      <c r="RV32" s="8"/>
      <c r="RW32" s="18"/>
      <c r="RX32" s="19">
        <f t="shared" si="189"/>
        <v>23250</v>
      </c>
      <c r="RZ32" s="2"/>
      <c r="SA32" s="2"/>
      <c r="SB32" s="17"/>
      <c r="SC32" s="8"/>
      <c r="SD32" s="18"/>
      <c r="SE32" s="19">
        <f t="shared" si="190"/>
        <v>0</v>
      </c>
      <c r="SG32" s="2"/>
      <c r="SH32" s="2"/>
      <c r="SI32" s="17"/>
      <c r="SJ32" s="8"/>
      <c r="SK32" s="18"/>
      <c r="SL32" s="19">
        <f t="shared" si="73"/>
        <v>0</v>
      </c>
      <c r="SN32" s="2"/>
      <c r="SO32" s="2"/>
      <c r="SP32" s="17"/>
      <c r="SQ32" s="8"/>
      <c r="SR32" s="18"/>
      <c r="SS32" s="19">
        <f t="shared" si="191"/>
        <v>0</v>
      </c>
      <c r="SU32" s="549"/>
      <c r="SV32" s="2"/>
      <c r="SW32" s="17"/>
      <c r="SX32" s="8"/>
      <c r="SY32" s="18"/>
      <c r="SZ32" s="19">
        <f t="shared" si="75"/>
        <v>10127.5</v>
      </c>
      <c r="TB32" s="2"/>
      <c r="TC32" s="2"/>
      <c r="TD32" s="17"/>
      <c r="TE32" s="8"/>
      <c r="TF32" s="18"/>
      <c r="TG32" s="19">
        <f t="shared" si="236"/>
        <v>20668.5</v>
      </c>
      <c r="TI32" s="148"/>
      <c r="TJ32" s="148"/>
      <c r="TK32" s="439"/>
      <c r="TL32" s="74"/>
      <c r="TM32" s="86"/>
      <c r="TN32" s="19">
        <f t="shared" si="237"/>
        <v>0</v>
      </c>
      <c r="TP32" s="577"/>
      <c r="TQ32" s="2"/>
      <c r="TR32" s="17"/>
      <c r="TS32" s="8"/>
      <c r="TT32" s="18"/>
      <c r="TU32" s="19">
        <f t="shared" si="238"/>
        <v>0</v>
      </c>
      <c r="TW32" s="577"/>
      <c r="TX32" s="2"/>
      <c r="TY32" s="17"/>
      <c r="TZ32" s="8"/>
      <c r="UA32" s="18"/>
      <c r="UB32" s="19">
        <f t="shared" si="79"/>
        <v>0</v>
      </c>
      <c r="UD32" s="577"/>
      <c r="UE32" s="2"/>
      <c r="UF32" s="17"/>
      <c r="UG32" s="8"/>
      <c r="UH32" s="18"/>
      <c r="UI32" s="19">
        <f t="shared" si="80"/>
        <v>0</v>
      </c>
      <c r="UK32" s="577"/>
      <c r="UL32" s="2"/>
      <c r="UM32" s="17"/>
      <c r="UN32" s="8"/>
      <c r="UO32" s="18"/>
      <c r="UP32" s="19">
        <f t="shared" si="81"/>
        <v>0</v>
      </c>
      <c r="UR32" s="577"/>
      <c r="US32" s="2"/>
      <c r="UT32" s="17"/>
      <c r="UU32" s="8"/>
      <c r="UV32" s="18"/>
      <c r="UW32" s="19">
        <f t="shared" si="82"/>
        <v>12824</v>
      </c>
      <c r="UY32" s="2"/>
      <c r="UZ32" s="2"/>
      <c r="VA32" s="17"/>
      <c r="VB32" s="8"/>
      <c r="VC32" s="18"/>
      <c r="VD32" s="19">
        <f t="shared" si="83"/>
        <v>47775</v>
      </c>
      <c r="VF32" s="2"/>
      <c r="VG32" s="2"/>
      <c r="VH32" s="17"/>
      <c r="VI32" s="8"/>
      <c r="VJ32" s="18"/>
      <c r="VK32" s="19">
        <f t="shared" si="84"/>
        <v>0</v>
      </c>
      <c r="VM32" s="2"/>
      <c r="VN32" s="2"/>
      <c r="VO32" s="17"/>
      <c r="VP32" s="8"/>
      <c r="VQ32" s="18"/>
      <c r="VR32" s="19">
        <f t="shared" si="85"/>
        <v>0</v>
      </c>
      <c r="VT32" s="577"/>
      <c r="VU32" s="2"/>
      <c r="VV32" s="17"/>
      <c r="VW32" s="8"/>
      <c r="VX32" s="18"/>
      <c r="VY32" s="19">
        <f t="shared" si="196"/>
        <v>274.5</v>
      </c>
      <c r="WA32" s="2"/>
      <c r="WB32" s="2"/>
      <c r="WC32" s="17"/>
      <c r="WD32" s="8"/>
      <c r="WE32" s="18"/>
      <c r="WF32" s="19">
        <f t="shared" si="87"/>
        <v>0</v>
      </c>
      <c r="WH32" s="2"/>
      <c r="WI32" s="2"/>
      <c r="WJ32" s="17"/>
      <c r="WK32" s="8"/>
      <c r="WL32" s="18"/>
      <c r="WM32" s="19">
        <f t="shared" si="88"/>
        <v>0</v>
      </c>
      <c r="WO32" s="2"/>
      <c r="WP32" s="2"/>
      <c r="WQ32" s="17"/>
      <c r="WR32" s="8"/>
      <c r="WS32" s="18"/>
      <c r="WT32" s="19">
        <f t="shared" si="201"/>
        <v>0</v>
      </c>
      <c r="WV32" s="2"/>
      <c r="WW32" s="2"/>
      <c r="WX32" s="17"/>
      <c r="WY32" s="8"/>
      <c r="WZ32" s="18"/>
      <c r="XA32" s="19">
        <f t="shared" si="90"/>
        <v>0</v>
      </c>
      <c r="XC32" s="577"/>
      <c r="XD32" s="2"/>
      <c r="XE32" s="17"/>
      <c r="XF32" s="8"/>
      <c r="XG32" s="18"/>
      <c r="XH32" s="19">
        <f t="shared" si="91"/>
        <v>0</v>
      </c>
      <c r="XJ32" s="2"/>
      <c r="XK32" s="2"/>
      <c r="XL32" s="17"/>
      <c r="XM32" s="8"/>
      <c r="XN32" s="18"/>
      <c r="XO32" s="19">
        <f t="shared" ref="XO32:XO44" si="248">XO31+XL32-XN32</f>
        <v>0</v>
      </c>
      <c r="XQ32" s="2"/>
      <c r="XR32" s="2"/>
      <c r="XS32" s="17"/>
      <c r="XT32" s="8"/>
      <c r="XU32" s="18"/>
      <c r="XV32" s="19">
        <f t="shared" si="93"/>
        <v>0</v>
      </c>
      <c r="XX32" s="8"/>
      <c r="XY32" s="2"/>
      <c r="XZ32" s="17"/>
      <c r="YA32" s="8"/>
      <c r="YB32" s="18"/>
      <c r="YC32" s="19">
        <f t="shared" si="94"/>
        <v>0</v>
      </c>
      <c r="YE32" s="2"/>
      <c r="YF32" s="2"/>
      <c r="YG32" s="17"/>
      <c r="YH32" s="8"/>
      <c r="YI32" s="18"/>
      <c r="YJ32" s="19">
        <f t="shared" si="95"/>
        <v>0</v>
      </c>
      <c r="YL32" s="2"/>
      <c r="YM32" s="2"/>
      <c r="YN32" s="17"/>
      <c r="YO32" s="8"/>
      <c r="YP32" s="18"/>
      <c r="YQ32" s="19">
        <f t="shared" si="96"/>
        <v>0</v>
      </c>
      <c r="YS32" s="8">
        <v>41330</v>
      </c>
      <c r="YT32" s="2" t="s">
        <v>1349</v>
      </c>
      <c r="YU32" s="17">
        <v>3066</v>
      </c>
      <c r="YV32" s="8">
        <v>41330</v>
      </c>
      <c r="YW32" s="18">
        <v>3066</v>
      </c>
      <c r="YX32" s="19">
        <f t="shared" si="221"/>
        <v>0</v>
      </c>
      <c r="YZ32" s="2"/>
      <c r="ZA32" s="2"/>
      <c r="ZB32" s="17"/>
      <c r="ZC32" s="8"/>
      <c r="ZD32" s="18"/>
      <c r="ZE32" s="19">
        <f t="shared" si="213"/>
        <v>0</v>
      </c>
      <c r="ZG32" s="8"/>
      <c r="ZH32" s="145"/>
      <c r="ZI32" s="17"/>
      <c r="ZJ32" s="8"/>
      <c r="ZK32" s="18"/>
      <c r="ZL32" s="19">
        <f t="shared" si="99"/>
        <v>11212</v>
      </c>
      <c r="ZN32" s="8"/>
      <c r="ZO32" s="145"/>
      <c r="ZP32" s="17"/>
      <c r="ZQ32" s="8"/>
      <c r="ZR32" s="18"/>
      <c r="ZS32" s="19">
        <f t="shared" si="100"/>
        <v>0</v>
      </c>
      <c r="ZU32" s="8"/>
      <c r="ZV32" s="145"/>
      <c r="ZW32" s="17"/>
      <c r="ZX32" s="8"/>
      <c r="ZY32" s="18"/>
      <c r="ZZ32" s="19">
        <f t="shared" si="101"/>
        <v>0</v>
      </c>
      <c r="AAB32" s="2"/>
      <c r="AAC32" s="2"/>
      <c r="AAD32" s="17"/>
      <c r="AAE32" s="8"/>
      <c r="AAF32" s="18"/>
      <c r="AAG32" s="19">
        <f t="shared" si="102"/>
        <v>0</v>
      </c>
      <c r="AAI32" s="577"/>
      <c r="AAJ32" s="2"/>
      <c r="AAK32" s="17"/>
      <c r="AAL32" s="8"/>
      <c r="AAM32" s="18"/>
      <c r="AAN32" s="19">
        <f t="shared" si="103"/>
        <v>0</v>
      </c>
      <c r="AAP32" s="577"/>
      <c r="AAQ32" s="2"/>
      <c r="AAR32" s="17"/>
      <c r="AAT32" s="18"/>
      <c r="AAU32" s="19">
        <f t="shared" si="104"/>
        <v>0</v>
      </c>
      <c r="AAW32" s="2"/>
      <c r="AAX32" s="2"/>
      <c r="AAY32" s="17"/>
      <c r="AAZ32" s="8"/>
      <c r="ABA32" s="18"/>
      <c r="ABB32" s="19">
        <f t="shared" si="105"/>
        <v>0</v>
      </c>
      <c r="ABD32" s="2"/>
      <c r="ABE32" s="2"/>
      <c r="ABF32" s="17"/>
      <c r="ABG32" s="8"/>
      <c r="ABH32" s="18"/>
      <c r="ABI32" s="19">
        <f t="shared" si="106"/>
        <v>0</v>
      </c>
      <c r="ABK32" s="2"/>
      <c r="ABL32" s="2"/>
      <c r="ABM32" s="17"/>
      <c r="ABN32" s="8"/>
      <c r="ABO32" s="18"/>
      <c r="ABP32" s="19">
        <f t="shared" si="107"/>
        <v>0</v>
      </c>
      <c r="ABR32" s="366"/>
      <c r="ABS32" s="2"/>
      <c r="ABT32" s="17"/>
      <c r="ABU32" s="577"/>
      <c r="ABV32" s="18"/>
      <c r="ABW32" s="19">
        <f t="shared" si="214"/>
        <v>0</v>
      </c>
      <c r="ABY32" s="366"/>
      <c r="ABZ32" s="2"/>
      <c r="ACA32" s="17"/>
      <c r="ACB32" s="366"/>
      <c r="ACC32" s="18"/>
      <c r="ACD32" s="19">
        <f t="shared" si="109"/>
        <v>0</v>
      </c>
      <c r="ACF32" s="8"/>
      <c r="ACG32" s="2"/>
      <c r="ACH32" s="17"/>
      <c r="ACI32" s="8"/>
      <c r="ACJ32" s="18"/>
      <c r="ACK32" s="19">
        <f t="shared" si="205"/>
        <v>0</v>
      </c>
      <c r="ACM32" s="577"/>
      <c r="ACN32" s="2"/>
      <c r="ACO32" s="17"/>
      <c r="ACP32" s="577"/>
      <c r="ACQ32" s="18"/>
      <c r="ACR32" s="19">
        <f t="shared" si="110"/>
        <v>0</v>
      </c>
      <c r="ACT32" s="577"/>
      <c r="ACU32" s="2"/>
      <c r="ACV32" s="17"/>
      <c r="ACW32" s="366"/>
      <c r="ACX32" s="18"/>
      <c r="ACY32" s="19">
        <f t="shared" si="111"/>
        <v>0</v>
      </c>
      <c r="ADB32" s="2"/>
      <c r="ADC32" s="17"/>
      <c r="ADD32" s="8"/>
      <c r="ADE32" s="18"/>
      <c r="ADF32" s="19">
        <f t="shared" si="244"/>
        <v>0</v>
      </c>
      <c r="ADI32" s="2"/>
      <c r="ADJ32" s="17"/>
      <c r="ADK32" s="577"/>
      <c r="ADL32" s="18"/>
      <c r="ADM32" s="19">
        <f t="shared" si="113"/>
        <v>40815</v>
      </c>
      <c r="ADP32" s="39"/>
      <c r="ADQ32" s="353"/>
      <c r="ADR32" s="8"/>
      <c r="ADS32" s="392"/>
      <c r="ADT32" s="45">
        <f t="shared" si="114"/>
        <v>0</v>
      </c>
      <c r="ADV32" s="8"/>
      <c r="ADW32" s="39"/>
      <c r="ADX32" s="353"/>
      <c r="ADY32" s="8"/>
      <c r="ADZ32" s="392"/>
      <c r="AEA32" s="45">
        <f t="shared" si="192"/>
        <v>0</v>
      </c>
      <c r="AEC32" s="577"/>
      <c r="AED32" s="39"/>
      <c r="AEE32" s="353"/>
      <c r="AEF32" s="577"/>
      <c r="AEG32" s="392"/>
      <c r="AEH32" s="45">
        <f t="shared" si="224"/>
        <v>0</v>
      </c>
      <c r="AEJ32" s="2"/>
      <c r="AEK32" s="2"/>
      <c r="AEL32" s="17"/>
      <c r="AEM32" s="8"/>
      <c r="AEN32" s="18"/>
      <c r="AEO32" s="19">
        <f t="shared" si="116"/>
        <v>0</v>
      </c>
      <c r="AEQ32" s="2"/>
      <c r="AER32" s="2"/>
      <c r="AES32" s="17"/>
      <c r="AET32" s="8"/>
      <c r="AEU32" s="18"/>
      <c r="AEV32" s="19">
        <f t="shared" si="117"/>
        <v>6523</v>
      </c>
      <c r="AEX32" s="577"/>
      <c r="AEY32" s="2"/>
      <c r="AEZ32" s="17"/>
      <c r="AFA32" s="8"/>
      <c r="AFB32" s="18"/>
      <c r="AFC32" s="19">
        <f t="shared" si="118"/>
        <v>0</v>
      </c>
      <c r="AFE32" s="577"/>
      <c r="AFF32" s="2"/>
      <c r="AFG32" s="17"/>
      <c r="AFH32" s="8"/>
      <c r="AFI32" s="18"/>
      <c r="AFJ32" s="19">
        <f t="shared" ref="AFJ32:AFJ43" si="249">AFJ31+AFG32-AFI32</f>
        <v>0</v>
      </c>
      <c r="AFL32" s="8"/>
      <c r="AFM32" s="2"/>
      <c r="AFN32" s="17"/>
      <c r="AFO32" s="8"/>
      <c r="AFP32" s="18"/>
      <c r="AFQ32" s="19">
        <f t="shared" si="120"/>
        <v>0</v>
      </c>
      <c r="AFS32" s="2"/>
      <c r="AFT32" s="2"/>
      <c r="AFU32" s="17"/>
      <c r="AFV32" s="8"/>
      <c r="AFW32" s="18"/>
      <c r="AFX32" s="19">
        <f t="shared" si="121"/>
        <v>0</v>
      </c>
      <c r="AFZ32" s="2"/>
      <c r="AGA32" s="2"/>
      <c r="AGB32" s="17"/>
      <c r="AGC32" s="8"/>
      <c r="AGD32" s="18"/>
      <c r="AGE32" s="19">
        <f t="shared" si="215"/>
        <v>0</v>
      </c>
      <c r="AGG32" s="2"/>
      <c r="AGH32" s="2"/>
      <c r="AGI32" s="17"/>
      <c r="AGJ32" s="8"/>
      <c r="AGK32" s="18"/>
      <c r="AGL32" s="19">
        <f t="shared" si="123"/>
        <v>0</v>
      </c>
      <c r="AGN32" s="2"/>
      <c r="AGO32" s="2"/>
      <c r="AGP32" s="17"/>
      <c r="AGQ32" s="8"/>
      <c r="AGR32" s="18"/>
      <c r="AGS32" s="19">
        <f t="shared" si="124"/>
        <v>0</v>
      </c>
      <c r="AGU32" s="2"/>
      <c r="AGV32" s="2"/>
      <c r="AGW32" s="17"/>
      <c r="AGX32" s="8"/>
      <c r="AGY32" s="18"/>
      <c r="AGZ32" s="19">
        <f t="shared" si="125"/>
        <v>37741</v>
      </c>
      <c r="AHB32" s="2"/>
      <c r="AHC32" s="2"/>
      <c r="AHD32" s="17"/>
      <c r="AHE32" s="8"/>
      <c r="AHF32" s="18"/>
      <c r="AHG32" s="19">
        <f t="shared" si="126"/>
        <v>0</v>
      </c>
      <c r="AHI32" s="2"/>
      <c r="AHJ32" s="2"/>
      <c r="AHK32" s="17"/>
      <c r="AHL32" s="8"/>
      <c r="AHM32" s="18"/>
      <c r="AHN32" s="19">
        <f t="shared" si="127"/>
        <v>0</v>
      </c>
      <c r="AHP32" s="575"/>
      <c r="AHQ32" s="27"/>
      <c r="AHR32" s="25"/>
      <c r="AHS32" s="143"/>
      <c r="AHT32" s="30"/>
      <c r="AHU32" s="19">
        <f t="shared" si="128"/>
        <v>0</v>
      </c>
      <c r="AHW32" s="366"/>
      <c r="AHX32" s="2"/>
      <c r="AHY32" s="17"/>
      <c r="AHZ32" s="26"/>
      <c r="AIA32" s="18"/>
      <c r="AIB32" s="19">
        <f t="shared" si="129"/>
        <v>0</v>
      </c>
      <c r="AID32" s="577"/>
      <c r="AIE32" s="2"/>
      <c r="AIF32" s="17"/>
      <c r="AIG32" s="8"/>
      <c r="AIH32" s="18"/>
      <c r="AII32" s="19">
        <f t="shared" si="218"/>
        <v>0</v>
      </c>
      <c r="AIK32" s="2"/>
      <c r="AIL32" s="2"/>
      <c r="AIM32" s="17"/>
      <c r="AIN32" s="8"/>
      <c r="AIO32" s="18"/>
      <c r="AIP32" s="19">
        <f t="shared" si="131"/>
        <v>0</v>
      </c>
      <c r="AIR32" s="143"/>
      <c r="AIS32" s="27"/>
      <c r="AIT32" s="25"/>
      <c r="AIU32" s="143"/>
      <c r="AIV32" s="30"/>
      <c r="AIW32" s="45">
        <f t="shared" si="132"/>
        <v>0</v>
      </c>
      <c r="AIY32" s="8"/>
      <c r="AIZ32" s="2"/>
      <c r="AJA32" s="17"/>
      <c r="AJB32" s="8"/>
      <c r="AJC32" s="18"/>
      <c r="AJD32" s="19">
        <f t="shared" si="133"/>
        <v>0</v>
      </c>
      <c r="AJF32" s="2"/>
      <c r="AJG32" s="2"/>
      <c r="AJH32" s="17"/>
      <c r="AJI32" s="8"/>
      <c r="AJJ32" s="18"/>
      <c r="AJK32" s="19">
        <f t="shared" si="134"/>
        <v>0</v>
      </c>
      <c r="AJM32" s="8"/>
      <c r="AJN32" s="2"/>
      <c r="AJO32" s="17"/>
      <c r="AJP32" s="8"/>
      <c r="AJQ32" s="18"/>
      <c r="AJR32" s="19">
        <f t="shared" si="135"/>
        <v>0</v>
      </c>
      <c r="AJT32" s="2"/>
      <c r="AJU32" s="2"/>
      <c r="AJV32" s="351"/>
      <c r="AJW32" s="8"/>
      <c r="AJX32" s="18"/>
      <c r="AJY32" s="19">
        <f t="shared" si="243"/>
        <v>0</v>
      </c>
      <c r="AKA32" s="143"/>
      <c r="AKB32" s="27"/>
      <c r="AKC32" s="25"/>
      <c r="AKD32" s="143"/>
      <c r="AKE32" s="30"/>
      <c r="AKF32" s="19">
        <f t="shared" si="232"/>
        <v>0</v>
      </c>
      <c r="AKH32" s="2"/>
      <c r="AKI32" s="2"/>
      <c r="AKJ32" s="17"/>
      <c r="AKK32" s="8"/>
      <c r="AKL32" s="18"/>
      <c r="AKM32" s="19">
        <f t="shared" si="137"/>
        <v>0</v>
      </c>
      <c r="AKO32" s="2"/>
      <c r="AKP32" s="2"/>
      <c r="AKQ32" s="17"/>
      <c r="AKR32" s="8"/>
      <c r="AKS32" s="18"/>
      <c r="AKT32" s="19">
        <f t="shared" si="138"/>
        <v>0</v>
      </c>
      <c r="AKV32" s="2"/>
      <c r="AKW32" s="2"/>
      <c r="AKX32" s="17"/>
      <c r="AKY32" s="8"/>
      <c r="AKZ32" s="18"/>
      <c r="ALA32" s="19">
        <f t="shared" si="139"/>
        <v>0</v>
      </c>
      <c r="ALC32" s="2"/>
      <c r="ALD32" s="2"/>
      <c r="ALE32" s="17"/>
      <c r="ALF32" s="8"/>
      <c r="ALG32" s="18"/>
      <c r="ALH32" s="19">
        <f t="shared" si="140"/>
        <v>0</v>
      </c>
      <c r="ALJ32" s="577"/>
      <c r="ALK32" s="2"/>
      <c r="ALL32" s="17"/>
      <c r="ALN32" s="18"/>
      <c r="ALO32" s="19">
        <f t="shared" si="141"/>
        <v>0</v>
      </c>
      <c r="ALQ32" s="2"/>
      <c r="ALR32" s="2"/>
      <c r="ALS32" s="17"/>
      <c r="ALT32" s="8"/>
      <c r="ALU32" s="18"/>
      <c r="ALV32" s="19">
        <f t="shared" si="142"/>
        <v>0</v>
      </c>
      <c r="ALX32" s="8"/>
      <c r="ALY32" s="2"/>
      <c r="ALZ32" s="25"/>
      <c r="AMA32" s="8"/>
      <c r="AMB32" s="18"/>
      <c r="AMC32" s="45">
        <f t="shared" si="245"/>
        <v>0</v>
      </c>
      <c r="AME32" s="577"/>
      <c r="AMF32" s="2"/>
      <c r="AMG32" s="17"/>
      <c r="AMH32" s="366"/>
      <c r="AMI32" s="18"/>
      <c r="AMJ32" s="19">
        <f t="shared" si="143"/>
        <v>0</v>
      </c>
      <c r="AML32" s="366"/>
      <c r="AMM32" s="2"/>
      <c r="AMN32" s="17"/>
      <c r="AMO32" s="577"/>
      <c r="AMP32" s="18"/>
      <c r="AMQ32" s="19">
        <f t="shared" si="144"/>
        <v>0</v>
      </c>
      <c r="AMS32" s="8"/>
      <c r="AMT32" s="2"/>
      <c r="AMU32" s="17"/>
      <c r="AMV32" s="8"/>
      <c r="AMW32" s="18"/>
      <c r="AMX32" s="19">
        <f t="shared" si="145"/>
        <v>0</v>
      </c>
      <c r="AMZ32" s="2"/>
      <c r="ANA32" s="2"/>
      <c r="ANB32" s="17"/>
      <c r="ANC32" s="8"/>
      <c r="AND32" s="18"/>
      <c r="ANE32" s="19">
        <f t="shared" si="146"/>
        <v>0</v>
      </c>
      <c r="ANG32" s="2"/>
      <c r="ANH32" s="2"/>
      <c r="ANI32" s="17"/>
      <c r="ANJ32" s="8"/>
      <c r="ANK32" s="18"/>
      <c r="ANL32" s="19">
        <f t="shared" si="147"/>
        <v>0</v>
      </c>
      <c r="ANN32" s="366"/>
      <c r="ANO32" s="2"/>
      <c r="ANP32" s="17"/>
      <c r="ANQ32" s="577"/>
      <c r="ANR32" s="18"/>
      <c r="ANS32" s="19">
        <f t="shared" si="148"/>
        <v>0</v>
      </c>
      <c r="ANU32" s="2"/>
      <c r="ANV32" s="2"/>
      <c r="ANW32" s="17"/>
      <c r="ANX32" s="8"/>
      <c r="ANY32" s="18"/>
      <c r="ANZ32" s="19">
        <f t="shared" si="229"/>
        <v>4592</v>
      </c>
      <c r="AOB32" s="577"/>
      <c r="AOC32" s="2"/>
      <c r="AOD32" s="17"/>
      <c r="AOE32" s="8"/>
      <c r="AOF32" s="18"/>
      <c r="AOG32" s="19">
        <f t="shared" si="149"/>
        <v>0</v>
      </c>
      <c r="AOI32" s="366"/>
      <c r="AOJ32" s="2"/>
      <c r="AOK32" s="17"/>
      <c r="AOL32" s="8"/>
      <c r="AOM32" s="18"/>
      <c r="AON32" s="19">
        <f t="shared" si="150"/>
        <v>16524.5</v>
      </c>
      <c r="AOP32" s="366"/>
      <c r="AOQ32" s="2"/>
      <c r="AOR32" s="17"/>
      <c r="AOS32" s="8"/>
      <c r="AOT32" s="18"/>
      <c r="AOU32" s="19">
        <f t="shared" si="151"/>
        <v>0</v>
      </c>
      <c r="AOW32" s="2"/>
      <c r="AOX32" s="2"/>
      <c r="AOY32" s="17"/>
      <c r="AOZ32" s="8"/>
      <c r="APA32" s="18"/>
      <c r="APB32" s="19">
        <f t="shared" si="216"/>
        <v>0</v>
      </c>
      <c r="APD32" s="8"/>
      <c r="APE32" s="2"/>
      <c r="APF32" s="17"/>
      <c r="APG32" s="74"/>
      <c r="APH32" s="86"/>
      <c r="API32" s="19">
        <f t="shared" ref="API32:API44" si="250">API31+APF32-APH32</f>
        <v>2000</v>
      </c>
      <c r="APM32" s="3"/>
      <c r="APN32" s="8"/>
      <c r="APO32" s="18"/>
      <c r="APP32" s="45">
        <f t="shared" si="207"/>
        <v>7383.5</v>
      </c>
      <c r="APT32" s="3"/>
      <c r="APU32" s="8"/>
      <c r="APV32" s="18"/>
      <c r="APW32" s="45">
        <f t="shared" si="6"/>
        <v>0</v>
      </c>
      <c r="APY32" s="2"/>
      <c r="AQA32" s="3"/>
      <c r="AQB32" s="8"/>
      <c r="AQC32" s="18"/>
      <c r="AQD32" s="45">
        <f t="shared" si="153"/>
        <v>4518.5</v>
      </c>
      <c r="AQF32" s="366"/>
      <c r="AQG32" s="2"/>
      <c r="AQH32" s="17"/>
      <c r="AQJ32" s="18"/>
      <c r="AQK32" s="19">
        <f t="shared" si="154"/>
        <v>0</v>
      </c>
      <c r="AQM32" s="2"/>
      <c r="AQN32" s="2"/>
      <c r="AQO32" s="17"/>
      <c r="AQP32" s="8"/>
      <c r="AQQ32" s="18"/>
      <c r="AQR32" s="19">
        <f t="shared" si="155"/>
        <v>0</v>
      </c>
      <c r="AQT32" s="577"/>
      <c r="AQU32" s="2"/>
      <c r="AQV32" s="17"/>
      <c r="AQW32" s="577"/>
      <c r="AQX32" s="18"/>
      <c r="AQY32" s="19">
        <f t="shared" si="156"/>
        <v>715</v>
      </c>
      <c r="ARA32" s="577"/>
      <c r="ARB32" s="2"/>
      <c r="ARC32" s="17"/>
      <c r="ARD32" s="366"/>
      <c r="ARE32" s="18"/>
      <c r="ARF32" s="19">
        <f t="shared" si="208"/>
        <v>0</v>
      </c>
      <c r="ARH32" s="577"/>
      <c r="ARI32" s="2"/>
      <c r="ARJ32" s="17"/>
      <c r="ARK32" s="8"/>
      <c r="ARL32" s="18"/>
      <c r="ARM32" s="19">
        <f t="shared" si="157"/>
        <v>0</v>
      </c>
      <c r="ARO32" s="577"/>
      <c r="ARP32" s="2"/>
      <c r="ARQ32" s="17"/>
      <c r="ARR32" s="8"/>
      <c r="ARS32" s="18"/>
      <c r="ART32" s="45">
        <f t="shared" si="230"/>
        <v>0</v>
      </c>
      <c r="ARV32" s="8"/>
      <c r="ARW32" s="2"/>
      <c r="ARX32" s="17"/>
      <c r="ARY32" s="8"/>
      <c r="ARZ32" s="18"/>
      <c r="ASA32" s="45">
        <f t="shared" si="159"/>
        <v>0</v>
      </c>
      <c r="ASC32" s="2"/>
      <c r="ASD32" s="2"/>
      <c r="ASE32" s="17"/>
      <c r="ASF32" s="8"/>
      <c r="ASG32" s="18"/>
      <c r="ASH32" s="45">
        <f t="shared" si="160"/>
        <v>0</v>
      </c>
      <c r="ASJ32" s="2"/>
      <c r="ASK32" s="2"/>
      <c r="ASL32" s="17"/>
      <c r="ASM32" s="8"/>
      <c r="ASN32" s="18"/>
      <c r="ASO32" s="19">
        <f t="shared" si="161"/>
        <v>0</v>
      </c>
      <c r="ASQ32" s="366"/>
      <c r="ASR32" s="2"/>
      <c r="ASS32" s="17"/>
      <c r="AST32" s="8"/>
      <c r="ASU32" s="18"/>
      <c r="ASV32" s="19">
        <f t="shared" si="234"/>
        <v>0</v>
      </c>
      <c r="ASX32" s="366"/>
      <c r="ASY32" s="2"/>
      <c r="ASZ32" s="17"/>
      <c r="ATA32" s="8"/>
      <c r="ATB32" s="18"/>
      <c r="ATC32" s="19">
        <f t="shared" si="163"/>
        <v>0</v>
      </c>
      <c r="ATE32" s="366"/>
      <c r="ATF32" s="2"/>
      <c r="ATG32" s="17"/>
      <c r="ATH32" s="8"/>
      <c r="ATI32" s="18"/>
      <c r="ATJ32" s="19">
        <f t="shared" si="164"/>
        <v>0</v>
      </c>
      <c r="ATL32" s="397"/>
      <c r="ATM32" s="37"/>
      <c r="ATN32" s="30"/>
      <c r="ATO32" s="397"/>
      <c r="ATQ32" s="45">
        <f t="shared" si="242"/>
        <v>0</v>
      </c>
      <c r="ATS32" s="2"/>
      <c r="ATT32" s="43"/>
      <c r="ATV32" s="69"/>
      <c r="ATW32" s="75"/>
      <c r="ATX32" s="45">
        <f t="shared" si="222"/>
        <v>0</v>
      </c>
      <c r="ATZ32" s="8"/>
      <c r="AUA32" s="39"/>
      <c r="AUB32" s="18"/>
      <c r="AUC32" s="8"/>
      <c r="AUD32" s="18"/>
      <c r="AUE32" s="19">
        <f t="shared" si="167"/>
        <v>0</v>
      </c>
      <c r="AUG32" s="8"/>
      <c r="AUH32" s="2"/>
      <c r="AUI32" s="17"/>
      <c r="AUJ32" s="8"/>
      <c r="AUK32" s="18"/>
      <c r="AUL32" s="19">
        <f t="shared" si="168"/>
        <v>0</v>
      </c>
      <c r="AUN32" s="577"/>
      <c r="AUO32" s="2"/>
      <c r="AUP32" s="17"/>
      <c r="AUQ32" s="8"/>
      <c r="AUR32" s="18"/>
      <c r="AUS32" s="19">
        <f t="shared" si="169"/>
        <v>2512.5</v>
      </c>
      <c r="AUU32" s="368"/>
      <c r="AUV32" s="315"/>
      <c r="AUW32" s="346"/>
      <c r="AUX32" s="34"/>
      <c r="AUY32" s="346"/>
      <c r="AUZ32" s="45">
        <f t="shared" si="170"/>
        <v>0</v>
      </c>
      <c r="AVB32" s="577"/>
      <c r="AVC32" s="2"/>
      <c r="AVD32" s="89"/>
      <c r="AVE32" s="90"/>
      <c r="AVF32" s="91"/>
      <c r="AVG32" s="19">
        <f t="shared" si="193"/>
        <v>0</v>
      </c>
      <c r="AVI32" s="2"/>
      <c r="AVJ32" s="2"/>
      <c r="AVK32" s="89"/>
      <c r="AVL32" s="90"/>
      <c r="AVM32" s="91"/>
      <c r="AVN32" s="19">
        <f t="shared" si="194"/>
        <v>0</v>
      </c>
      <c r="AVP32" s="2"/>
      <c r="AVQ32" s="2"/>
      <c r="AVR32" s="17"/>
      <c r="AVS32" s="8"/>
      <c r="AVT32" s="18"/>
      <c r="AVU32" s="19">
        <f t="shared" si="203"/>
        <v>0</v>
      </c>
      <c r="AVW32" s="143"/>
      <c r="AVX32" s="27"/>
      <c r="AVY32" s="25"/>
      <c r="AVZ32" s="143"/>
      <c r="AWA32" s="30"/>
      <c r="AWB32" s="19">
        <f t="shared" si="197"/>
        <v>0</v>
      </c>
      <c r="AWD32" s="8"/>
      <c r="AWE32" s="2"/>
      <c r="AWF32" s="17"/>
      <c r="AWG32" s="8"/>
      <c r="AWH32" s="18"/>
      <c r="AWI32" s="19">
        <f t="shared" si="219"/>
        <v>0</v>
      </c>
      <c r="AWK32" s="2"/>
      <c r="AWL32" s="2"/>
      <c r="AWM32" s="17"/>
      <c r="AWN32" s="8"/>
      <c r="AWO32" s="18"/>
      <c r="AWP32" s="19">
        <f t="shared" si="204"/>
        <v>0</v>
      </c>
      <c r="AWR32" s="2"/>
      <c r="AWS32" s="2"/>
      <c r="AWT32" s="17"/>
      <c r="AWU32" s="8"/>
      <c r="AWV32" s="18"/>
      <c r="AWW32" s="19">
        <f t="shared" si="174"/>
        <v>0</v>
      </c>
      <c r="AWY32" s="2"/>
      <c r="AWZ32" s="2"/>
      <c r="AXA32" s="17"/>
      <c r="AXB32" s="8"/>
      <c r="AXC32" s="18"/>
      <c r="AXD32" s="19">
        <f t="shared" si="175"/>
        <v>0</v>
      </c>
      <c r="AXF32" s="577"/>
      <c r="AXG32" s="2"/>
      <c r="AXH32" s="17"/>
      <c r="AXI32" s="8"/>
      <c r="AXJ32" s="18"/>
      <c r="AXK32" s="19">
        <f t="shared" si="176"/>
        <v>0</v>
      </c>
      <c r="AXM32" s="577"/>
      <c r="AXN32" s="2"/>
      <c r="AXO32" s="17"/>
      <c r="AXP32" s="8"/>
      <c r="AXQ32" s="18"/>
      <c r="AXR32" s="19">
        <f t="shared" si="177"/>
        <v>0</v>
      </c>
      <c r="AXT32" s="577"/>
      <c r="AXU32" s="2"/>
      <c r="AXV32" s="17"/>
      <c r="AXW32" s="577"/>
      <c r="AXX32" s="18"/>
      <c r="AXY32" s="19">
        <f t="shared" si="195"/>
        <v>0</v>
      </c>
      <c r="AYA32" s="2"/>
      <c r="AYB32" s="2"/>
      <c r="AYC32" s="17"/>
      <c r="AYD32" s="8"/>
      <c r="AYE32" s="18"/>
      <c r="AYF32" s="19">
        <f t="shared" si="179"/>
        <v>0</v>
      </c>
      <c r="AYH32" s="575"/>
      <c r="AYI32" s="27"/>
      <c r="AYJ32" s="25"/>
      <c r="AYK32" s="657"/>
      <c r="AYL32" s="511"/>
      <c r="AYM32" s="19">
        <f t="shared" si="239"/>
        <v>0</v>
      </c>
      <c r="AYO32" s="2"/>
      <c r="AYP32" s="2"/>
      <c r="AYQ32" s="17"/>
      <c r="AYR32" s="8"/>
      <c r="AYS32" s="18"/>
      <c r="AYT32" s="19">
        <f t="shared" si="181"/>
        <v>0</v>
      </c>
      <c r="AYV32" s="2"/>
      <c r="AYW32" s="2"/>
      <c r="AYX32" s="17"/>
      <c r="AYY32" s="8"/>
      <c r="AYZ32" s="18"/>
      <c r="AZA32" s="19">
        <f t="shared" si="182"/>
        <v>0</v>
      </c>
      <c r="AZC32" s="2"/>
      <c r="AZD32" s="2"/>
      <c r="AZE32" s="17"/>
      <c r="AZF32" s="8"/>
      <c r="AZG32" s="18"/>
      <c r="AZH32" s="19">
        <f t="shared" si="183"/>
        <v>0</v>
      </c>
      <c r="AZJ32" s="2"/>
      <c r="AZK32" s="2"/>
      <c r="AZL32" s="17"/>
      <c r="AZM32" s="8"/>
      <c r="AZN32" s="18"/>
      <c r="AZO32" s="19">
        <f t="shared" si="184"/>
        <v>0</v>
      </c>
    </row>
    <row r="33" spans="1:1024 1026:1367">
      <c r="A33" s="397"/>
      <c r="C33" s="350"/>
      <c r="D33" s="122"/>
      <c r="E33" s="18"/>
      <c r="F33" s="45">
        <f t="shared" si="246"/>
        <v>0</v>
      </c>
      <c r="H33" s="577">
        <v>41331</v>
      </c>
      <c r="I33" s="2" t="s">
        <v>1360</v>
      </c>
      <c r="J33" s="17">
        <v>6848</v>
      </c>
      <c r="K33" s="577">
        <v>41331</v>
      </c>
      <c r="L33" s="18">
        <v>6848</v>
      </c>
      <c r="M33" s="19">
        <f t="shared" si="231"/>
        <v>0</v>
      </c>
      <c r="O33" s="2"/>
      <c r="P33" s="2"/>
      <c r="Q33" s="17"/>
      <c r="R33" s="8"/>
      <c r="S33" s="18"/>
      <c r="T33" s="19">
        <f t="shared" si="10"/>
        <v>10753.5</v>
      </c>
      <c r="V33" s="2"/>
      <c r="W33" s="2"/>
      <c r="X33" s="17"/>
      <c r="Y33" s="8"/>
      <c r="Z33" s="18"/>
      <c r="AA33" s="19">
        <f t="shared" si="11"/>
        <v>0</v>
      </c>
      <c r="AC33" s="2"/>
      <c r="AD33" s="2"/>
      <c r="AE33" s="17"/>
      <c r="AF33" s="8"/>
      <c r="AG33" s="18"/>
      <c r="AH33" s="19">
        <f t="shared" si="12"/>
        <v>0</v>
      </c>
      <c r="AJ33" s="2"/>
      <c r="AK33" s="2"/>
      <c r="AL33" s="17"/>
      <c r="AM33" s="8"/>
      <c r="AN33" s="18"/>
      <c r="AO33" s="19">
        <f t="shared" si="13"/>
        <v>0</v>
      </c>
      <c r="AQ33" s="8"/>
      <c r="AR33" s="2"/>
      <c r="AS33" s="17"/>
      <c r="AT33" s="8"/>
      <c r="AU33" s="18"/>
      <c r="AV33" s="19">
        <f t="shared" si="14"/>
        <v>0</v>
      </c>
      <c r="AX33" s="2"/>
      <c r="AY33" s="2"/>
      <c r="AZ33" s="17"/>
      <c r="BA33" s="8"/>
      <c r="BB33" s="18"/>
      <c r="BC33" s="19">
        <f t="shared" si="15"/>
        <v>0</v>
      </c>
      <c r="BE33" s="117"/>
      <c r="BF33" s="27"/>
      <c r="BG33" s="25"/>
      <c r="BH33" s="122"/>
      <c r="BI33" s="30"/>
      <c r="BJ33" s="19">
        <f t="shared" si="16"/>
        <v>0</v>
      </c>
      <c r="BL33" s="2"/>
      <c r="BM33" s="2"/>
      <c r="BN33" s="17"/>
      <c r="BO33" s="8"/>
      <c r="BP33" s="18"/>
      <c r="BQ33" s="19">
        <f t="shared" si="209"/>
        <v>0</v>
      </c>
      <c r="BS33" s="2"/>
      <c r="BT33" s="2"/>
      <c r="BU33" s="2"/>
      <c r="BV33" s="17"/>
      <c r="BW33" s="8"/>
      <c r="BX33" s="18"/>
      <c r="BY33" s="19">
        <f t="shared" si="18"/>
        <v>0</v>
      </c>
      <c r="CA33" s="575">
        <v>40859</v>
      </c>
      <c r="CB33" s="78" t="s">
        <v>761</v>
      </c>
      <c r="CC33" s="570"/>
      <c r="CD33" s="538" t="s">
        <v>738</v>
      </c>
      <c r="CE33" s="44"/>
      <c r="CF33" s="45">
        <f t="shared" si="19"/>
        <v>328393</v>
      </c>
      <c r="CH33" s="143"/>
      <c r="CI33" s="27"/>
      <c r="CJ33" s="44"/>
      <c r="CK33" s="489"/>
      <c r="CL33" s="44"/>
      <c r="CM33" s="45">
        <f t="shared" si="20"/>
        <v>0</v>
      </c>
      <c r="CO33" s="368"/>
      <c r="CP33" s="78"/>
      <c r="CQ33" s="346"/>
      <c r="CR33" s="490"/>
      <c r="CS33" s="346"/>
      <c r="CT33" s="45">
        <f t="shared" ref="CT33:CT40" si="251">CT32+CQ33-CS33</f>
        <v>0</v>
      </c>
      <c r="CV33" s="8"/>
      <c r="CW33" s="2"/>
      <c r="CX33" s="17"/>
      <c r="CY33" s="8"/>
      <c r="CZ33" s="18"/>
      <c r="DA33" s="19">
        <f t="shared" si="21"/>
        <v>0</v>
      </c>
      <c r="DC33" s="2"/>
      <c r="DD33" s="2"/>
      <c r="DE33" s="2"/>
      <c r="DF33" s="17"/>
      <c r="DG33" s="8"/>
      <c r="DH33" s="18"/>
      <c r="DI33" s="19">
        <f t="shared" si="210"/>
        <v>0</v>
      </c>
      <c r="DK33" s="577"/>
      <c r="DL33" s="2"/>
      <c r="DM33" s="17"/>
      <c r="DO33" s="18"/>
      <c r="DP33" s="19">
        <f t="shared" si="23"/>
        <v>0</v>
      </c>
      <c r="DR33" s="2"/>
      <c r="DS33" s="2"/>
      <c r="DT33" s="17"/>
      <c r="DU33" s="8"/>
      <c r="DV33" s="18"/>
      <c r="DW33" s="19">
        <f t="shared" si="24"/>
        <v>0</v>
      </c>
      <c r="DY33" s="2"/>
      <c r="DZ33" s="2"/>
      <c r="EA33" s="17"/>
      <c r="EB33" s="8"/>
      <c r="EC33" s="18"/>
      <c r="ED33" s="19">
        <f t="shared" si="25"/>
        <v>0</v>
      </c>
      <c r="EF33" s="2"/>
      <c r="EG33" s="2"/>
      <c r="EH33" s="17"/>
      <c r="EI33" s="8"/>
      <c r="EJ33" s="18"/>
      <c r="EK33" s="19">
        <f t="shared" si="226"/>
        <v>0</v>
      </c>
      <c r="EM33" s="366"/>
      <c r="EN33" s="2"/>
      <c r="EO33" s="17"/>
      <c r="EP33" s="8"/>
      <c r="EQ33" s="18"/>
      <c r="ER33" s="19">
        <f t="shared" si="27"/>
        <v>0</v>
      </c>
      <c r="ET33" s="367"/>
      <c r="EU33" s="2"/>
      <c r="EV33" s="356"/>
      <c r="EW33" s="74"/>
      <c r="EX33" s="86"/>
      <c r="EY33" s="19">
        <f t="shared" si="28"/>
        <v>0</v>
      </c>
      <c r="FA33" s="8"/>
      <c r="FB33" s="2"/>
      <c r="FC33" s="17"/>
      <c r="FD33" s="8"/>
      <c r="FE33" s="18"/>
      <c r="FF33" s="19">
        <f t="shared" si="29"/>
        <v>0</v>
      </c>
      <c r="FH33" s="8"/>
      <c r="FI33" s="2"/>
      <c r="FJ33" s="17"/>
      <c r="FK33" s="8"/>
      <c r="FL33" s="18"/>
      <c r="FM33" s="19">
        <f t="shared" si="30"/>
        <v>0</v>
      </c>
      <c r="FO33" s="549">
        <v>39725</v>
      </c>
      <c r="FP33" s="2" t="s">
        <v>585</v>
      </c>
      <c r="FQ33" s="25">
        <v>57483.5</v>
      </c>
      <c r="FR33" s="26"/>
      <c r="FS33" s="30"/>
      <c r="FT33" s="19">
        <f t="shared" si="31"/>
        <v>121557.5</v>
      </c>
      <c r="FV33" s="2"/>
      <c r="FW33" s="2"/>
      <c r="FX33" s="17"/>
      <c r="FY33" s="8"/>
      <c r="FZ33" s="18"/>
      <c r="GA33" s="19">
        <f t="shared" si="32"/>
        <v>0</v>
      </c>
      <c r="GC33" s="2"/>
      <c r="GD33" s="2"/>
      <c r="GE33" s="17"/>
      <c r="GF33" s="8"/>
      <c r="GG33" s="18"/>
      <c r="GH33" s="19">
        <f t="shared" si="33"/>
        <v>0</v>
      </c>
      <c r="GJ33" s="2"/>
      <c r="GK33" s="2"/>
      <c r="GL33" s="17"/>
      <c r="GM33" s="8"/>
      <c r="GN33" s="18"/>
      <c r="GO33" s="19">
        <f t="shared" si="34"/>
        <v>0</v>
      </c>
      <c r="GQ33" s="8"/>
      <c r="GR33" s="2"/>
      <c r="GS33" s="17"/>
      <c r="GT33" s="8"/>
      <c r="GU33" s="18"/>
      <c r="GV33" s="19">
        <f t="shared" si="35"/>
        <v>0</v>
      </c>
      <c r="GX33" s="2"/>
      <c r="GY33" s="2"/>
      <c r="GZ33" s="17"/>
      <c r="HA33" s="8"/>
      <c r="HB33" s="18"/>
      <c r="HC33" s="19">
        <f t="shared" si="36"/>
        <v>0</v>
      </c>
      <c r="HE33" s="8"/>
      <c r="HF33" s="2"/>
      <c r="HG33" s="25"/>
      <c r="HH33" s="8"/>
      <c r="HI33" s="30"/>
      <c r="HJ33" s="19">
        <f t="shared" si="220"/>
        <v>13433</v>
      </c>
      <c r="HL33" s="8"/>
      <c r="HM33" s="2"/>
      <c r="HN33" s="25"/>
      <c r="HO33" s="8"/>
      <c r="HP33" s="30"/>
      <c r="HQ33" s="19">
        <f t="shared" si="38"/>
        <v>0</v>
      </c>
      <c r="HU33" s="3"/>
      <c r="HW33" s="3"/>
      <c r="HX33" s="115">
        <f t="shared" si="39"/>
        <v>476</v>
      </c>
      <c r="HZ33" s="8"/>
      <c r="IA33" s="2"/>
      <c r="IB33" s="17"/>
      <c r="IC33" s="8"/>
      <c r="ID33" s="18"/>
      <c r="IE33" s="19">
        <f t="shared" si="40"/>
        <v>0</v>
      </c>
      <c r="IG33" s="2"/>
      <c r="IH33" s="2"/>
      <c r="II33" s="17"/>
      <c r="IJ33" s="8"/>
      <c r="IK33" s="18"/>
      <c r="IL33" s="19">
        <f t="shared" si="41"/>
        <v>0</v>
      </c>
      <c r="IN33" s="8"/>
      <c r="IO33" s="145"/>
      <c r="IP33" s="17"/>
      <c r="IQ33" s="8"/>
      <c r="IR33" s="18"/>
      <c r="IS33" s="19">
        <f t="shared" si="42"/>
        <v>0</v>
      </c>
      <c r="IU33" s="8"/>
      <c r="IV33" s="2"/>
      <c r="IW33" s="17"/>
      <c r="IX33" s="8"/>
      <c r="IY33" s="18"/>
      <c r="IZ33" s="19">
        <f t="shared" si="43"/>
        <v>0</v>
      </c>
      <c r="JB33" s="2"/>
      <c r="JC33" s="2"/>
      <c r="JD33" s="17"/>
      <c r="JE33" s="8"/>
      <c r="JF33" s="18"/>
      <c r="JG33" s="19">
        <f t="shared" si="198"/>
        <v>0</v>
      </c>
      <c r="JI33" s="397"/>
      <c r="JJ33" s="145"/>
      <c r="JK33" s="17"/>
      <c r="JL33" s="397"/>
      <c r="JM33" s="18"/>
      <c r="JN33" s="45">
        <f t="shared" si="223"/>
        <v>0</v>
      </c>
      <c r="JP33" s="397"/>
      <c r="JQ33" s="148"/>
      <c r="JR33" s="17"/>
      <c r="JS33" s="397"/>
      <c r="JT33" s="18"/>
      <c r="JU33" s="45">
        <f t="shared" si="233"/>
        <v>0</v>
      </c>
      <c r="JW33" s="821"/>
      <c r="JX33" s="812"/>
      <c r="JY33" s="794"/>
      <c r="JZ33" s="821"/>
      <c r="KA33" s="814"/>
      <c r="KB33" s="811">
        <f t="shared" si="46"/>
        <v>0</v>
      </c>
      <c r="KD33" s="821"/>
      <c r="KE33" s="812"/>
      <c r="KF33" s="794"/>
      <c r="KG33" s="821"/>
      <c r="KH33" s="814"/>
      <c r="KI33" s="811">
        <f t="shared" si="47"/>
        <v>0</v>
      </c>
      <c r="KK33" s="8"/>
      <c r="KL33" s="2"/>
      <c r="KM33" s="17"/>
      <c r="KN33" s="8"/>
      <c r="KO33" s="18"/>
      <c r="KP33" s="45">
        <f t="shared" si="48"/>
        <v>0</v>
      </c>
      <c r="KR33" s="397"/>
      <c r="KS33" s="38"/>
      <c r="KT33" s="17"/>
      <c r="KU33" s="397"/>
      <c r="KV33" s="18"/>
      <c r="KW33" s="45">
        <f t="shared" si="211"/>
        <v>0</v>
      </c>
      <c r="KY33" s="2"/>
      <c r="KZ33" s="38"/>
      <c r="LA33" s="17"/>
      <c r="LB33" s="8"/>
      <c r="LC33" s="18"/>
      <c r="LD33" s="45">
        <f t="shared" si="50"/>
        <v>0</v>
      </c>
      <c r="LF33" s="577"/>
      <c r="LG33" s="2"/>
      <c r="LH33" s="17"/>
      <c r="LI33" s="8"/>
      <c r="LJ33" s="18"/>
      <c r="LK33" s="45">
        <f t="shared" si="0"/>
        <v>0</v>
      </c>
      <c r="LM33" s="575"/>
      <c r="LN33" s="27"/>
      <c r="LO33" s="25"/>
      <c r="LP33" s="26"/>
      <c r="LQ33" s="30"/>
      <c r="LR33" s="19">
        <f t="shared" si="51"/>
        <v>0</v>
      </c>
      <c r="LT33" s="575"/>
      <c r="LU33" s="27"/>
      <c r="LV33" s="25"/>
      <c r="LW33" s="143"/>
      <c r="LX33" s="30"/>
      <c r="LY33" s="45">
        <f t="shared" si="52"/>
        <v>0</v>
      </c>
      <c r="MA33" s="577"/>
      <c r="MB33" s="2"/>
      <c r="MC33" s="17"/>
      <c r="MD33" s="8"/>
      <c r="ME33" s="18"/>
      <c r="MF33" s="45">
        <f t="shared" si="212"/>
        <v>0</v>
      </c>
      <c r="MH33" s="2"/>
      <c r="MI33" s="2"/>
      <c r="MJ33" s="17"/>
      <c r="MK33" s="8"/>
      <c r="ML33" s="18"/>
      <c r="MM33" s="45">
        <f t="shared" si="54"/>
        <v>0</v>
      </c>
      <c r="MO33" s="8"/>
      <c r="MP33" s="2"/>
      <c r="MQ33" s="25"/>
      <c r="MR33" s="209"/>
      <c r="MS33" s="18"/>
      <c r="MT33" s="45">
        <f t="shared" si="199"/>
        <v>20586.5</v>
      </c>
      <c r="MV33" s="8"/>
      <c r="MW33" s="2"/>
      <c r="MX33" s="25"/>
      <c r="MY33" s="209"/>
      <c r="MZ33" s="18"/>
      <c r="NA33" s="45">
        <f t="shared" si="55"/>
        <v>0</v>
      </c>
      <c r="NC33" s="8"/>
      <c r="ND33" s="39"/>
      <c r="NE33" s="18"/>
      <c r="NF33" s="8"/>
      <c r="NG33" s="18"/>
      <c r="NH33" s="45">
        <f t="shared" si="247"/>
        <v>0</v>
      </c>
      <c r="NJ33" s="577"/>
      <c r="NK33" s="39"/>
      <c r="NL33" s="18"/>
      <c r="NM33" s="577"/>
      <c r="NN33" s="18"/>
      <c r="NO33" s="45">
        <f t="shared" si="57"/>
        <v>0</v>
      </c>
      <c r="NQ33" s="2"/>
      <c r="NR33" s="2"/>
      <c r="NS33" s="17"/>
      <c r="NT33" s="8"/>
      <c r="NU33" s="18"/>
      <c r="NV33" s="19">
        <f t="shared" si="58"/>
        <v>0</v>
      </c>
      <c r="NX33" s="2"/>
      <c r="NY33" s="2"/>
      <c r="NZ33" s="17"/>
      <c r="OA33" s="8"/>
      <c r="OB33" s="18"/>
      <c r="OC33" s="19">
        <f t="shared" si="59"/>
        <v>0</v>
      </c>
      <c r="OE33" s="2"/>
      <c r="OF33" s="2"/>
      <c r="OG33" s="17"/>
      <c r="OH33" s="8"/>
      <c r="OI33" s="18"/>
      <c r="OJ33" s="19">
        <f t="shared" si="60"/>
        <v>0</v>
      </c>
      <c r="OL33" s="2"/>
      <c r="OM33" s="2"/>
      <c r="ON33" s="17"/>
      <c r="OO33" s="8"/>
      <c r="OP33" s="18"/>
      <c r="OQ33" s="19">
        <f t="shared" si="61"/>
        <v>0</v>
      </c>
      <c r="OS33" s="2"/>
      <c r="OT33" s="2"/>
      <c r="OU33" s="17"/>
      <c r="OV33" s="8"/>
      <c r="OW33" s="18"/>
      <c r="OX33" s="19">
        <f t="shared" si="62"/>
        <v>0</v>
      </c>
      <c r="OZ33" s="2"/>
      <c r="PA33" s="2"/>
      <c r="PB33" s="17"/>
      <c r="PC33" s="8"/>
      <c r="PD33" s="18"/>
      <c r="PE33" s="19">
        <f t="shared" si="63"/>
        <v>0</v>
      </c>
      <c r="PG33" s="8"/>
      <c r="PH33" s="2"/>
      <c r="PI33" s="17"/>
      <c r="PJ33" s="8"/>
      <c r="PK33" s="18"/>
      <c r="PL33" s="19">
        <f t="shared" si="64"/>
        <v>0</v>
      </c>
      <c r="PN33" s="2"/>
      <c r="PO33" s="2"/>
      <c r="PP33" s="17"/>
      <c r="PQ33" s="8"/>
      <c r="PR33" s="18"/>
      <c r="PS33" s="19">
        <f t="shared" si="65"/>
        <v>0</v>
      </c>
      <c r="PU33" s="2"/>
      <c r="PV33" s="2"/>
      <c r="PW33" s="17"/>
      <c r="PX33" s="8"/>
      <c r="PY33" s="18"/>
      <c r="PZ33" s="19">
        <f t="shared" si="66"/>
        <v>0</v>
      </c>
      <c r="QB33" s="577"/>
      <c r="QC33" s="2"/>
      <c r="QD33" s="2"/>
      <c r="QE33" s="17"/>
      <c r="QF33" s="8"/>
      <c r="QG33" s="18"/>
      <c r="QH33" s="19">
        <f t="shared" si="67"/>
        <v>0</v>
      </c>
      <c r="QJ33" s="366"/>
      <c r="QK33" s="2"/>
      <c r="QL33" s="337"/>
      <c r="QM33" s="8"/>
      <c r="QN33" s="58"/>
      <c r="QO33" s="729">
        <f t="shared" si="68"/>
        <v>23494.5</v>
      </c>
      <c r="QQ33" s="468"/>
      <c r="QR33" s="240"/>
      <c r="QS33" s="337"/>
      <c r="QT33" s="8"/>
      <c r="QU33" s="58"/>
      <c r="QV33" s="45">
        <f t="shared" si="69"/>
        <v>0</v>
      </c>
      <c r="QX33" s="27"/>
      <c r="QY33" s="27"/>
      <c r="QZ33" s="44"/>
      <c r="RA33" s="70"/>
      <c r="RB33" s="75"/>
      <c r="RC33" s="19">
        <f t="shared" si="240"/>
        <v>0</v>
      </c>
      <c r="RE33" s="27"/>
      <c r="RF33" s="27"/>
      <c r="RG33" s="44"/>
      <c r="RH33" s="313"/>
      <c r="RI33" s="75"/>
      <c r="RJ33" s="19">
        <f t="shared" si="200"/>
        <v>0</v>
      </c>
      <c r="RL33" s="27"/>
      <c r="RM33" s="315"/>
      <c r="RN33" s="44"/>
      <c r="RO33" s="313"/>
      <c r="RP33" s="75"/>
      <c r="RQ33" s="19">
        <f t="shared" si="72"/>
        <v>0</v>
      </c>
      <c r="RS33" s="2"/>
      <c r="RT33" s="2"/>
      <c r="RU33" s="17"/>
      <c r="RV33" s="8"/>
      <c r="RW33" s="18"/>
      <c r="RX33" s="19">
        <f t="shared" si="189"/>
        <v>23250</v>
      </c>
      <c r="RZ33" s="2"/>
      <c r="SA33" s="2"/>
      <c r="SB33" s="17"/>
      <c r="SC33" s="8"/>
      <c r="SD33" s="18"/>
      <c r="SE33" s="19">
        <f t="shared" si="190"/>
        <v>0</v>
      </c>
      <c r="SG33" s="2"/>
      <c r="SH33" s="2"/>
      <c r="SI33" s="17"/>
      <c r="SJ33" s="8"/>
      <c r="SK33" s="18"/>
      <c r="SL33" s="19">
        <f t="shared" si="73"/>
        <v>0</v>
      </c>
      <c r="SN33" s="2"/>
      <c r="SO33" s="2"/>
      <c r="SP33" s="17"/>
      <c r="SQ33" s="8"/>
      <c r="SR33" s="18"/>
      <c r="SS33" s="19">
        <f t="shared" si="191"/>
        <v>0</v>
      </c>
      <c r="SU33" s="549"/>
      <c r="SV33" s="2"/>
      <c r="SW33" s="17"/>
      <c r="SX33" s="8"/>
      <c r="SY33" s="18"/>
      <c r="SZ33" s="19">
        <f t="shared" si="75"/>
        <v>10127.5</v>
      </c>
      <c r="TB33" s="2"/>
      <c r="TC33" s="2"/>
      <c r="TD33" s="17"/>
      <c r="TE33" s="8"/>
      <c r="TF33" s="18"/>
      <c r="TG33" s="19">
        <f t="shared" si="236"/>
        <v>20668.5</v>
      </c>
      <c r="TI33" s="148"/>
      <c r="TJ33" s="148"/>
      <c r="TK33" s="439"/>
      <c r="TL33" s="74"/>
      <c r="TM33" s="86"/>
      <c r="TN33" s="19">
        <f t="shared" si="237"/>
        <v>0</v>
      </c>
      <c r="TP33" s="577"/>
      <c r="TQ33" s="2"/>
      <c r="TR33" s="17"/>
      <c r="TS33" s="8"/>
      <c r="TT33" s="18"/>
      <c r="TU33" s="19">
        <f t="shared" si="238"/>
        <v>0</v>
      </c>
      <c r="TW33" s="577"/>
      <c r="TX33" s="2"/>
      <c r="TY33" s="17"/>
      <c r="TZ33" s="8"/>
      <c r="UA33" s="18"/>
      <c r="UB33" s="19">
        <f t="shared" si="79"/>
        <v>0</v>
      </c>
      <c r="UD33" s="577"/>
      <c r="UE33" s="2"/>
      <c r="UF33" s="17"/>
      <c r="UG33" s="8"/>
      <c r="UH33" s="18"/>
      <c r="UI33" s="19">
        <f t="shared" si="80"/>
        <v>0</v>
      </c>
      <c r="UK33" s="577"/>
      <c r="UL33" s="2"/>
      <c r="UM33" s="17"/>
      <c r="UN33" s="8"/>
      <c r="UO33" s="18"/>
      <c r="UP33" s="19">
        <f t="shared" si="81"/>
        <v>0</v>
      </c>
      <c r="UR33" s="577"/>
      <c r="US33" s="2"/>
      <c r="UT33" s="17"/>
      <c r="UU33" s="8"/>
      <c r="UV33" s="18"/>
      <c r="UW33" s="19">
        <f t="shared" si="82"/>
        <v>12824</v>
      </c>
      <c r="UY33" s="2"/>
      <c r="UZ33" s="2"/>
      <c r="VA33" s="17"/>
      <c r="VB33" s="8"/>
      <c r="VC33" s="18"/>
      <c r="VD33" s="19">
        <f t="shared" si="83"/>
        <v>47775</v>
      </c>
      <c r="VF33" s="2"/>
      <c r="VG33" s="2"/>
      <c r="VH33" s="17"/>
      <c r="VI33" s="8"/>
      <c r="VJ33" s="18"/>
      <c r="VK33" s="19">
        <f t="shared" si="84"/>
        <v>0</v>
      </c>
      <c r="VM33" s="2"/>
      <c r="VN33" s="2"/>
      <c r="VO33" s="17"/>
      <c r="VP33" s="8"/>
      <c r="VQ33" s="18"/>
      <c r="VR33" s="19">
        <f t="shared" si="85"/>
        <v>0</v>
      </c>
      <c r="VT33" s="577"/>
      <c r="VU33" s="2"/>
      <c r="VV33" s="17"/>
      <c r="VW33" s="8"/>
      <c r="VX33" s="18"/>
      <c r="VY33" s="19">
        <f t="shared" si="196"/>
        <v>274.5</v>
      </c>
      <c r="WA33" s="2"/>
      <c r="WB33" s="2"/>
      <c r="WC33" s="17"/>
      <c r="WD33" s="8"/>
      <c r="WE33" s="18"/>
      <c r="WF33" s="19">
        <f t="shared" si="87"/>
        <v>0</v>
      </c>
      <c r="WH33" s="2"/>
      <c r="WI33" s="2"/>
      <c r="WJ33" s="17"/>
      <c r="WK33" s="8"/>
      <c r="WL33" s="18"/>
      <c r="WM33" s="19">
        <f t="shared" si="88"/>
        <v>0</v>
      </c>
      <c r="WO33" s="2"/>
      <c r="WP33" s="2"/>
      <c r="WQ33" s="17"/>
      <c r="WR33" s="8"/>
      <c r="WS33" s="18"/>
      <c r="WT33" s="19">
        <f t="shared" si="201"/>
        <v>0</v>
      </c>
      <c r="WV33" s="2"/>
      <c r="WW33" s="2"/>
      <c r="WX33" s="17"/>
      <c r="WY33" s="8"/>
      <c r="WZ33" s="18"/>
      <c r="XA33" s="19">
        <f t="shared" si="90"/>
        <v>0</v>
      </c>
      <c r="XC33" s="577"/>
      <c r="XD33" s="2"/>
      <c r="XE33" s="17"/>
      <c r="XF33" s="8"/>
      <c r="XG33" s="18"/>
      <c r="XH33" s="19">
        <f t="shared" si="91"/>
        <v>0</v>
      </c>
      <c r="XJ33" s="2"/>
      <c r="XK33" s="2"/>
      <c r="XL33" s="17"/>
      <c r="XM33" s="8"/>
      <c r="XN33" s="18"/>
      <c r="XO33" s="19">
        <f t="shared" si="248"/>
        <v>0</v>
      </c>
      <c r="XQ33" s="2"/>
      <c r="XR33" s="2"/>
      <c r="XS33" s="17"/>
      <c r="XT33" s="8"/>
      <c r="XU33" s="18"/>
      <c r="XV33" s="19">
        <f t="shared" si="93"/>
        <v>0</v>
      </c>
      <c r="XX33" s="8"/>
      <c r="XY33" s="2"/>
      <c r="XZ33" s="17"/>
      <c r="YA33" s="8"/>
      <c r="YB33" s="18"/>
      <c r="YC33" s="19">
        <f t="shared" si="94"/>
        <v>0</v>
      </c>
      <c r="YE33" s="2"/>
      <c r="YF33" s="2"/>
      <c r="YG33" s="17"/>
      <c r="YH33" s="8"/>
      <c r="YI33" s="18"/>
      <c r="YJ33" s="19">
        <f t="shared" si="95"/>
        <v>0</v>
      </c>
      <c r="YL33" s="2"/>
      <c r="YM33" s="2"/>
      <c r="YN33" s="17"/>
      <c r="YO33" s="8"/>
      <c r="YP33" s="18"/>
      <c r="YQ33" s="19">
        <f t="shared" si="96"/>
        <v>0</v>
      </c>
      <c r="YS33" s="8">
        <v>41331</v>
      </c>
      <c r="YT33" s="2" t="s">
        <v>1359</v>
      </c>
      <c r="YU33" s="17">
        <v>2394</v>
      </c>
      <c r="YV33" s="8">
        <v>41331</v>
      </c>
      <c r="YW33" s="18">
        <v>2394</v>
      </c>
      <c r="YX33" s="19">
        <f t="shared" si="221"/>
        <v>0</v>
      </c>
      <c r="YZ33" s="2"/>
      <c r="ZA33" s="2"/>
      <c r="ZB33" s="17"/>
      <c r="ZC33" s="8"/>
      <c r="ZD33" s="18"/>
      <c r="ZE33" s="19">
        <f t="shared" si="213"/>
        <v>0</v>
      </c>
      <c r="ZG33" s="8"/>
      <c r="ZH33" s="145"/>
      <c r="ZI33" s="17"/>
      <c r="ZJ33" s="8"/>
      <c r="ZK33" s="18"/>
      <c r="ZL33" s="19">
        <f t="shared" si="99"/>
        <v>11212</v>
      </c>
      <c r="ZN33" s="8"/>
      <c r="ZO33" s="145"/>
      <c r="ZP33" s="17"/>
      <c r="ZQ33" s="8"/>
      <c r="ZR33" s="18"/>
      <c r="ZS33" s="19">
        <f t="shared" si="100"/>
        <v>0</v>
      </c>
      <c r="ZU33" s="8"/>
      <c r="ZV33" s="145"/>
      <c r="ZW33" s="17"/>
      <c r="ZX33" s="8"/>
      <c r="ZY33" s="18"/>
      <c r="ZZ33" s="19">
        <f t="shared" si="101"/>
        <v>0</v>
      </c>
      <c r="AAB33" s="2"/>
      <c r="AAC33" s="2"/>
      <c r="AAD33" s="17"/>
      <c r="AAE33" s="8"/>
      <c r="AAF33" s="18"/>
      <c r="AAG33" s="19">
        <f t="shared" si="102"/>
        <v>0</v>
      </c>
      <c r="AAI33" s="577"/>
      <c r="AAJ33" s="2"/>
      <c r="AAK33" s="17"/>
      <c r="AAL33" s="8"/>
      <c r="AAM33" s="18"/>
      <c r="AAN33" s="19">
        <f t="shared" si="103"/>
        <v>0</v>
      </c>
      <c r="AAP33" s="577"/>
      <c r="AAQ33" s="2"/>
      <c r="AAR33" s="17"/>
      <c r="AAT33" s="18"/>
      <c r="AAU33" s="19">
        <f t="shared" si="104"/>
        <v>0</v>
      </c>
      <c r="AAW33" s="2"/>
      <c r="AAX33" s="2"/>
      <c r="AAY33" s="17"/>
      <c r="AAZ33" s="8"/>
      <c r="ABA33" s="18"/>
      <c r="ABB33" s="19">
        <f t="shared" si="105"/>
        <v>0</v>
      </c>
      <c r="ABD33" s="2"/>
      <c r="ABE33" s="2"/>
      <c r="ABF33" s="17"/>
      <c r="ABG33" s="8"/>
      <c r="ABH33" s="18"/>
      <c r="ABI33" s="19">
        <f t="shared" si="106"/>
        <v>0</v>
      </c>
      <c r="ABK33" s="2"/>
      <c r="ABL33" s="2"/>
      <c r="ABM33" s="17"/>
      <c r="ABN33" s="8"/>
      <c r="ABO33" s="18"/>
      <c r="ABP33" s="19">
        <f t="shared" si="107"/>
        <v>0</v>
      </c>
      <c r="ABR33" s="366"/>
      <c r="ABS33" s="2"/>
      <c r="ABT33" s="17"/>
      <c r="ABU33" s="577"/>
      <c r="ABV33" s="18"/>
      <c r="ABW33" s="19">
        <f t="shared" si="214"/>
        <v>0</v>
      </c>
      <c r="ABY33" s="366"/>
      <c r="ABZ33" s="2"/>
      <c r="ACA33" s="17"/>
      <c r="ACB33" s="366"/>
      <c r="ACC33" s="18"/>
      <c r="ACD33" s="19">
        <f t="shared" si="109"/>
        <v>0</v>
      </c>
      <c r="ACF33" s="8"/>
      <c r="ACG33" s="2"/>
      <c r="ACH33" s="17"/>
      <c r="ACI33" s="8"/>
      <c r="ACJ33" s="18"/>
      <c r="ACK33" s="19">
        <f t="shared" si="205"/>
        <v>0</v>
      </c>
      <c r="ACM33" s="577"/>
      <c r="ACN33" s="2"/>
      <c r="ACO33" s="17"/>
      <c r="ACP33" s="577"/>
      <c r="ACQ33" s="18"/>
      <c r="ACR33" s="19">
        <f t="shared" si="110"/>
        <v>0</v>
      </c>
      <c r="ACT33" s="577"/>
      <c r="ACU33" s="2"/>
      <c r="ACV33" s="17"/>
      <c r="ACW33" s="366"/>
      <c r="ACX33" s="18"/>
      <c r="ACY33" s="19">
        <f t="shared" si="111"/>
        <v>0</v>
      </c>
      <c r="ADB33" s="2"/>
      <c r="ADC33" s="17"/>
      <c r="ADD33" s="8"/>
      <c r="ADE33" s="18"/>
      <c r="ADF33" s="19">
        <f t="shared" si="244"/>
        <v>0</v>
      </c>
      <c r="ADI33" s="2"/>
      <c r="ADJ33" s="17"/>
      <c r="ADK33" s="577"/>
      <c r="ADL33" s="18"/>
      <c r="ADM33" s="19">
        <f t="shared" si="113"/>
        <v>40815</v>
      </c>
      <c r="ADP33" s="39"/>
      <c r="ADQ33" s="353"/>
      <c r="ADR33" s="8"/>
      <c r="ADS33" s="393"/>
      <c r="ADT33" s="45">
        <f t="shared" ref="ADT33:ADT40" si="252">ADT32+ADQ33-ADS33</f>
        <v>0</v>
      </c>
      <c r="ADV33" s="2"/>
      <c r="ADW33" s="39"/>
      <c r="ADX33" s="353"/>
      <c r="ADY33" s="8"/>
      <c r="ADZ33" s="393"/>
      <c r="AEA33" s="45">
        <f t="shared" si="192"/>
        <v>0</v>
      </c>
      <c r="AEC33" s="577"/>
      <c r="AED33" s="39"/>
      <c r="AEE33" s="353"/>
      <c r="AEF33" s="577"/>
      <c r="AEG33" s="393"/>
      <c r="AEH33" s="45">
        <f t="shared" si="224"/>
        <v>0</v>
      </c>
      <c r="AEJ33" s="2"/>
      <c r="AEK33" s="2"/>
      <c r="AEL33" s="17"/>
      <c r="AEM33" s="8"/>
      <c r="AEN33" s="18"/>
      <c r="AEO33" s="19">
        <f t="shared" si="116"/>
        <v>0</v>
      </c>
      <c r="AEQ33" s="2"/>
      <c r="AER33" s="2"/>
      <c r="AES33" s="17"/>
      <c r="AET33" s="8"/>
      <c r="AEU33" s="18"/>
      <c r="AEV33" s="19">
        <f t="shared" si="117"/>
        <v>6523</v>
      </c>
      <c r="AEX33" s="577"/>
      <c r="AEY33" s="2"/>
      <c r="AEZ33" s="17"/>
      <c r="AFA33" s="8"/>
      <c r="AFB33" s="18"/>
      <c r="AFC33" s="19">
        <f t="shared" si="118"/>
        <v>0</v>
      </c>
      <c r="AFE33" s="577"/>
      <c r="AFF33" s="2"/>
      <c r="AFG33" s="17"/>
      <c r="AFH33" s="8"/>
      <c r="AFI33" s="18"/>
      <c r="AFJ33" s="19">
        <f t="shared" si="249"/>
        <v>0</v>
      </c>
      <c r="AFL33" s="8"/>
      <c r="AFM33" s="2"/>
      <c r="AFN33" s="17"/>
      <c r="AFO33" s="34"/>
      <c r="AFP33" s="18"/>
      <c r="AFQ33" s="19">
        <f t="shared" si="120"/>
        <v>0</v>
      </c>
      <c r="AFS33" s="2"/>
      <c r="AFT33" s="2"/>
      <c r="AFU33" s="17"/>
      <c r="AFV33" s="8"/>
      <c r="AFW33" s="18"/>
      <c r="AFX33" s="19">
        <f t="shared" si="121"/>
        <v>0</v>
      </c>
      <c r="AFZ33" s="2"/>
      <c r="AGA33" s="2"/>
      <c r="AGB33" s="17"/>
      <c r="AGC33" s="8"/>
      <c r="AGD33" s="18"/>
      <c r="AGE33" s="19">
        <f t="shared" si="215"/>
        <v>0</v>
      </c>
      <c r="AGG33" s="2"/>
      <c r="AGH33" s="2"/>
      <c r="AGI33" s="17"/>
      <c r="AGJ33" s="8"/>
      <c r="AGK33" s="18"/>
      <c r="AGL33" s="19">
        <f t="shared" si="123"/>
        <v>0</v>
      </c>
      <c r="AGN33" s="2"/>
      <c r="AGO33" s="2"/>
      <c r="AGP33" s="17"/>
      <c r="AGQ33" s="8"/>
      <c r="AGR33" s="18"/>
      <c r="AGS33" s="19">
        <f t="shared" si="124"/>
        <v>0</v>
      </c>
      <c r="AGU33" s="2"/>
      <c r="AGV33" s="2"/>
      <c r="AGW33" s="17"/>
      <c r="AGX33" s="8"/>
      <c r="AGY33" s="18"/>
      <c r="AGZ33" s="19">
        <f t="shared" si="125"/>
        <v>37741</v>
      </c>
      <c r="AHB33" s="2"/>
      <c r="AHC33" s="2"/>
      <c r="AHD33" s="17"/>
      <c r="AHE33" s="8"/>
      <c r="AHF33" s="18"/>
      <c r="AHG33" s="19">
        <f t="shared" si="126"/>
        <v>0</v>
      </c>
      <c r="AHI33" s="2"/>
      <c r="AHJ33" s="2"/>
      <c r="AHK33" s="17"/>
      <c r="AHL33" s="8"/>
      <c r="AHM33" s="18"/>
      <c r="AHN33" s="19">
        <f t="shared" si="127"/>
        <v>0</v>
      </c>
      <c r="AHP33" s="577"/>
      <c r="AHQ33" s="2"/>
      <c r="AHR33" s="17"/>
      <c r="AHS33" s="8"/>
      <c r="AHT33" s="18"/>
      <c r="AHU33" s="19">
        <f t="shared" si="128"/>
        <v>0</v>
      </c>
      <c r="AHW33" s="366"/>
      <c r="AHX33" s="2"/>
      <c r="AHY33" s="17"/>
      <c r="AHZ33" s="26"/>
      <c r="AIA33" s="18"/>
      <c r="AIB33" s="19">
        <f t="shared" si="129"/>
        <v>0</v>
      </c>
      <c r="AID33" s="577"/>
      <c r="AIE33" s="2"/>
      <c r="AIF33" s="17"/>
      <c r="AIG33" s="8"/>
      <c r="AIH33" s="18"/>
      <c r="AII33" s="19">
        <f t="shared" si="218"/>
        <v>0</v>
      </c>
      <c r="AIK33" s="2"/>
      <c r="AIL33" s="2"/>
      <c r="AIM33" s="17"/>
      <c r="AIN33" s="8"/>
      <c r="AIO33" s="18"/>
      <c r="AIP33" s="19">
        <f t="shared" si="131"/>
        <v>0</v>
      </c>
      <c r="AIR33" s="53"/>
      <c r="AIS33" s="27"/>
      <c r="AIT33" s="25"/>
      <c r="AIU33" s="143"/>
      <c r="AIV33" s="30"/>
      <c r="AIW33" s="45">
        <f t="shared" si="132"/>
        <v>0</v>
      </c>
      <c r="AIY33" s="8"/>
      <c r="AIZ33" s="2"/>
      <c r="AJA33" s="17"/>
      <c r="AJB33" s="8"/>
      <c r="AJC33" s="18"/>
      <c r="AJD33" s="19">
        <f t="shared" si="133"/>
        <v>0</v>
      </c>
      <c r="AJF33" s="2"/>
      <c r="AJG33" s="2"/>
      <c r="AJH33" s="17"/>
      <c r="AJI33" s="8"/>
      <c r="AJJ33" s="18"/>
      <c r="AJK33" s="19">
        <f t="shared" si="134"/>
        <v>0</v>
      </c>
      <c r="AJM33" s="8"/>
      <c r="AJN33" s="2"/>
      <c r="AJO33" s="17"/>
      <c r="AJP33" s="8"/>
      <c r="AJQ33" s="18"/>
      <c r="AJR33" s="19">
        <f t="shared" si="135"/>
        <v>0</v>
      </c>
      <c r="AJT33" s="2"/>
      <c r="AJU33" s="2"/>
      <c r="AJV33" s="351"/>
      <c r="AJW33" s="8"/>
      <c r="AJX33" s="18"/>
      <c r="AJY33" s="19">
        <f t="shared" si="243"/>
        <v>0</v>
      </c>
      <c r="AKA33" s="143"/>
      <c r="AKB33" s="27"/>
      <c r="AKC33" s="25"/>
      <c r="AKD33" s="143"/>
      <c r="AKE33" s="30"/>
      <c r="AKF33" s="19">
        <f t="shared" si="232"/>
        <v>0</v>
      </c>
      <c r="AKH33" s="2"/>
      <c r="AKI33" s="2"/>
      <c r="AKJ33" s="17"/>
      <c r="AKK33" s="8"/>
      <c r="AKL33" s="18"/>
      <c r="AKM33" s="19">
        <f t="shared" si="137"/>
        <v>0</v>
      </c>
      <c r="AKO33" s="2"/>
      <c r="AKP33" s="2"/>
      <c r="AKQ33" s="17"/>
      <c r="AKR33" s="8"/>
      <c r="AKS33" s="18"/>
      <c r="AKT33" s="19">
        <f t="shared" si="138"/>
        <v>0</v>
      </c>
      <c r="AKV33" s="2"/>
      <c r="AKW33" s="2"/>
      <c r="AKX33" s="17"/>
      <c r="AKY33" s="8"/>
      <c r="AKZ33" s="18"/>
      <c r="ALA33" s="19">
        <f t="shared" si="139"/>
        <v>0</v>
      </c>
      <c r="ALC33" s="2"/>
      <c r="ALD33" s="2"/>
      <c r="ALE33" s="17"/>
      <c r="ALF33" s="8"/>
      <c r="ALG33" s="18"/>
      <c r="ALH33" s="19">
        <f t="shared" si="140"/>
        <v>0</v>
      </c>
      <c r="ALJ33" s="577"/>
      <c r="ALK33" s="2"/>
      <c r="ALL33" s="17"/>
      <c r="ALN33" s="18"/>
      <c r="ALO33" s="19">
        <f t="shared" si="141"/>
        <v>0</v>
      </c>
      <c r="ALQ33" s="2"/>
      <c r="ALR33" s="2"/>
      <c r="ALS33" s="17"/>
      <c r="ALT33" s="8"/>
      <c r="ALU33" s="18"/>
      <c r="ALV33" s="19">
        <f t="shared" si="142"/>
        <v>0</v>
      </c>
      <c r="ALX33" s="8"/>
      <c r="ALY33" s="2"/>
      <c r="ALZ33" s="17"/>
      <c r="AMA33" s="8"/>
      <c r="AMB33" s="18"/>
      <c r="AMC33" s="45">
        <f t="shared" si="245"/>
        <v>0</v>
      </c>
      <c r="AME33" s="577"/>
      <c r="AMF33" s="2"/>
      <c r="AMG33" s="17"/>
      <c r="AMH33" s="366"/>
      <c r="AMI33" s="18"/>
      <c r="AMJ33" s="19">
        <f t="shared" si="143"/>
        <v>0</v>
      </c>
      <c r="AML33" s="366"/>
      <c r="AMM33" s="2"/>
      <c r="AMN33" s="17"/>
      <c r="AMO33" s="577"/>
      <c r="AMP33" s="18"/>
      <c r="AMQ33" s="19">
        <f t="shared" si="144"/>
        <v>0</v>
      </c>
      <c r="AMS33" s="8"/>
      <c r="AMT33" s="2"/>
      <c r="AMU33" s="17"/>
      <c r="AMV33" s="8"/>
      <c r="AMW33" s="18"/>
      <c r="AMX33" s="19">
        <f t="shared" si="145"/>
        <v>0</v>
      </c>
      <c r="AMZ33" s="2"/>
      <c r="ANA33" s="2"/>
      <c r="ANB33" s="17"/>
      <c r="ANC33" s="8"/>
      <c r="AND33" s="18"/>
      <c r="ANE33" s="19">
        <f t="shared" si="146"/>
        <v>0</v>
      </c>
      <c r="ANG33" s="2"/>
      <c r="ANH33" s="2"/>
      <c r="ANI33" s="17"/>
      <c r="ANJ33" s="8"/>
      <c r="ANK33" s="18"/>
      <c r="ANL33" s="19">
        <f t="shared" si="147"/>
        <v>0</v>
      </c>
      <c r="ANN33" s="366"/>
      <c r="ANO33" s="2"/>
      <c r="ANP33" s="17"/>
      <c r="ANQ33" s="577"/>
      <c r="ANR33" s="18"/>
      <c r="ANS33" s="19">
        <f t="shared" si="148"/>
        <v>0</v>
      </c>
      <c r="ANU33" s="2"/>
      <c r="ANV33" s="2"/>
      <c r="ANW33" s="17"/>
      <c r="ANX33" s="8"/>
      <c r="ANY33" s="18"/>
      <c r="ANZ33" s="19">
        <f t="shared" si="229"/>
        <v>4592</v>
      </c>
      <c r="AOB33" s="577"/>
      <c r="AOC33" s="2"/>
      <c r="AOD33" s="17"/>
      <c r="AOE33" s="8"/>
      <c r="AOF33" s="18"/>
      <c r="AOG33" s="19">
        <f t="shared" si="149"/>
        <v>0</v>
      </c>
      <c r="AOI33" s="366"/>
      <c r="AOJ33" s="2"/>
      <c r="AOK33" s="17"/>
      <c r="AOL33" s="8"/>
      <c r="AOM33" s="18"/>
      <c r="AON33" s="19">
        <f t="shared" si="150"/>
        <v>16524.5</v>
      </c>
      <c r="AOP33" s="366"/>
      <c r="AOQ33" s="2"/>
      <c r="AOR33" s="17"/>
      <c r="AOS33" s="8"/>
      <c r="AOT33" s="18"/>
      <c r="AOU33" s="19">
        <f t="shared" si="151"/>
        <v>0</v>
      </c>
      <c r="AOW33" s="2"/>
      <c r="AOX33" s="2"/>
      <c r="AOY33" s="17"/>
      <c r="AOZ33" s="8"/>
      <c r="APA33" s="18"/>
      <c r="APB33" s="19">
        <f t="shared" si="216"/>
        <v>0</v>
      </c>
      <c r="APD33" s="8"/>
      <c r="APE33" s="2"/>
      <c r="APF33" s="17"/>
      <c r="APG33" s="74"/>
      <c r="APH33" s="86"/>
      <c r="API33" s="19">
        <f t="shared" si="250"/>
        <v>2000</v>
      </c>
      <c r="APL33" s="2"/>
      <c r="APM33" s="17"/>
      <c r="APN33" s="8"/>
      <c r="APO33" s="18"/>
      <c r="APP33" s="45">
        <f t="shared" ref="APP33:APP43" si="253">APP32+APM33-APO33</f>
        <v>7383.5</v>
      </c>
      <c r="APS33" s="2"/>
      <c r="APT33" s="17"/>
      <c r="APU33" s="8"/>
      <c r="APV33" s="18"/>
      <c r="APW33" s="45">
        <f t="shared" si="6"/>
        <v>0</v>
      </c>
      <c r="APY33" s="2"/>
      <c r="APZ33" s="2"/>
      <c r="AQA33" s="17"/>
      <c r="AQB33" s="8"/>
      <c r="AQC33" s="18"/>
      <c r="AQD33" s="45">
        <f t="shared" si="153"/>
        <v>4518.5</v>
      </c>
      <c r="AQF33" s="366"/>
      <c r="AQG33" s="2"/>
      <c r="AQH33" s="17"/>
      <c r="AQJ33" s="18"/>
      <c r="AQK33" s="19">
        <f t="shared" si="154"/>
        <v>0</v>
      </c>
      <c r="AQM33" s="2"/>
      <c r="AQN33" s="2"/>
      <c r="AQO33" s="17"/>
      <c r="AQP33" s="8"/>
      <c r="AQQ33" s="18"/>
      <c r="AQR33" s="19">
        <f t="shared" si="155"/>
        <v>0</v>
      </c>
      <c r="AQT33" s="577"/>
      <c r="AQU33" s="2"/>
      <c r="AQV33" s="17"/>
      <c r="AQW33" s="577"/>
      <c r="AQX33" s="18"/>
      <c r="AQY33" s="19">
        <f t="shared" si="156"/>
        <v>715</v>
      </c>
      <c r="ARA33" s="577"/>
      <c r="ARB33" s="2"/>
      <c r="ARC33" s="17"/>
      <c r="ARD33" s="366"/>
      <c r="ARE33" s="18"/>
      <c r="ARF33" s="19">
        <f t="shared" si="208"/>
        <v>0</v>
      </c>
      <c r="ARH33" s="577"/>
      <c r="ARI33" s="2"/>
      <c r="ARJ33" s="17"/>
      <c r="ARK33" s="8"/>
      <c r="ARL33" s="18"/>
      <c r="ARM33" s="19">
        <f t="shared" si="157"/>
        <v>0</v>
      </c>
      <c r="ARO33" s="577"/>
      <c r="ARP33" s="2"/>
      <c r="ARQ33" s="17"/>
      <c r="ARR33" s="8"/>
      <c r="ARS33" s="18"/>
      <c r="ART33" s="45">
        <f t="shared" si="230"/>
        <v>0</v>
      </c>
      <c r="ARV33" s="2"/>
      <c r="ARW33" s="2"/>
      <c r="ARX33" s="17"/>
      <c r="ARY33" s="8"/>
      <c r="ARZ33" s="18"/>
      <c r="ASA33" s="45">
        <f t="shared" si="159"/>
        <v>0</v>
      </c>
      <c r="ASC33" s="2"/>
      <c r="ASD33" s="2"/>
      <c r="ASE33" s="17"/>
      <c r="ASF33" s="8"/>
      <c r="ASG33" s="18"/>
      <c r="ASH33" s="45">
        <f t="shared" si="160"/>
        <v>0</v>
      </c>
      <c r="ASJ33" s="2"/>
      <c r="ASK33" s="2"/>
      <c r="ASL33" s="17"/>
      <c r="ASM33" s="8"/>
      <c r="ASN33" s="18"/>
      <c r="ASO33" s="19">
        <f t="shared" si="161"/>
        <v>0</v>
      </c>
      <c r="ASQ33" s="366"/>
      <c r="ASR33" s="2"/>
      <c r="ASS33" s="17"/>
      <c r="AST33" s="8"/>
      <c r="ASU33" s="18"/>
      <c r="ASV33" s="19">
        <f t="shared" si="234"/>
        <v>0</v>
      </c>
      <c r="ASX33" s="366"/>
      <c r="ASY33" s="2"/>
      <c r="ASZ33" s="17"/>
      <c r="ATA33" s="8"/>
      <c r="ATB33" s="18"/>
      <c r="ATC33" s="19">
        <f t="shared" si="163"/>
        <v>0</v>
      </c>
      <c r="ATE33" s="366"/>
      <c r="ATF33" s="2"/>
      <c r="ATG33" s="17"/>
      <c r="ATH33" s="8"/>
      <c r="ATI33" s="18"/>
      <c r="ATJ33" s="19">
        <f t="shared" si="164"/>
        <v>0</v>
      </c>
      <c r="ATL33" s="397"/>
      <c r="ATM33" s="43"/>
      <c r="ATN33" s="30"/>
      <c r="ATO33" s="456"/>
      <c r="ATP33" s="75"/>
      <c r="ATQ33" s="45">
        <f t="shared" si="242"/>
        <v>0</v>
      </c>
      <c r="ATS33" s="2"/>
      <c r="ATT33" s="43"/>
      <c r="ATV33" s="69"/>
      <c r="ATW33" s="75"/>
      <c r="ATX33" s="45">
        <f t="shared" si="222"/>
        <v>0</v>
      </c>
      <c r="ATZ33" s="8"/>
      <c r="AUA33" s="39"/>
      <c r="AUB33" s="18"/>
      <c r="AUC33" s="8"/>
      <c r="AUD33" s="18"/>
      <c r="AUE33" s="19">
        <f t="shared" si="167"/>
        <v>0</v>
      </c>
      <c r="AUG33" s="8"/>
      <c r="AUH33" s="2"/>
      <c r="AUI33" s="17"/>
      <c r="AUJ33" s="8"/>
      <c r="AUK33" s="18"/>
      <c r="AUL33" s="19">
        <f t="shared" si="168"/>
        <v>0</v>
      </c>
      <c r="AUN33" s="577"/>
      <c r="AUO33" s="2"/>
      <c r="AUP33" s="17"/>
      <c r="AUQ33" s="8"/>
      <c r="AUR33" s="18"/>
      <c r="AUS33" s="19">
        <f t="shared" si="169"/>
        <v>2512.5</v>
      </c>
      <c r="AUU33" s="368"/>
      <c r="AUV33" s="315"/>
      <c r="AUW33" s="30"/>
      <c r="AUX33" s="8"/>
      <c r="AUY33" s="346"/>
      <c r="AUZ33" s="45">
        <f t="shared" si="170"/>
        <v>0</v>
      </c>
      <c r="AVB33" s="577"/>
      <c r="AVC33" s="2"/>
      <c r="AVD33" s="89"/>
      <c r="AVE33" s="90"/>
      <c r="AVF33" s="91"/>
      <c r="AVG33" s="19">
        <f t="shared" si="193"/>
        <v>0</v>
      </c>
      <c r="AVI33" s="2"/>
      <c r="AVJ33" s="2"/>
      <c r="AVK33" s="89"/>
      <c r="AVL33" s="90"/>
      <c r="AVM33" s="91"/>
      <c r="AVN33" s="19">
        <f t="shared" si="194"/>
        <v>0</v>
      </c>
      <c r="AVP33" s="2"/>
      <c r="AVQ33" s="2"/>
      <c r="AVR33" s="17"/>
      <c r="AVS33" s="8"/>
      <c r="AVT33" s="18"/>
      <c r="AVU33" s="19">
        <f t="shared" si="203"/>
        <v>0</v>
      </c>
      <c r="AVW33" s="27"/>
      <c r="AVX33" s="27"/>
      <c r="AVY33" s="25"/>
      <c r="AVZ33" s="143"/>
      <c r="AWA33" s="30"/>
      <c r="AWB33" s="19">
        <f t="shared" si="197"/>
        <v>0</v>
      </c>
      <c r="AWD33" s="8"/>
      <c r="AWE33" s="2"/>
      <c r="AWF33" s="17"/>
      <c r="AWG33" s="8"/>
      <c r="AWH33" s="18"/>
      <c r="AWI33" s="19">
        <f t="shared" si="219"/>
        <v>0</v>
      </c>
      <c r="AWK33" s="2"/>
      <c r="AWL33" s="2"/>
      <c r="AWM33" s="17"/>
      <c r="AWN33" s="8"/>
      <c r="AWO33" s="18"/>
      <c r="AWP33" s="19">
        <f t="shared" si="204"/>
        <v>0</v>
      </c>
      <c r="AWR33" s="2"/>
      <c r="AWS33" s="2"/>
      <c r="AWT33" s="17"/>
      <c r="AWU33" s="8"/>
      <c r="AWV33" s="18"/>
      <c r="AWW33" s="19">
        <f t="shared" si="174"/>
        <v>0</v>
      </c>
      <c r="AWY33" s="2"/>
      <c r="AWZ33" s="2"/>
      <c r="AXA33" s="17"/>
      <c r="AXB33" s="8"/>
      <c r="AXC33" s="18"/>
      <c r="AXD33" s="19">
        <f t="shared" si="175"/>
        <v>0</v>
      </c>
      <c r="AXF33" s="577"/>
      <c r="AXG33" s="2"/>
      <c r="AXH33" s="17"/>
      <c r="AXI33" s="8"/>
      <c r="AXJ33" s="18"/>
      <c r="AXK33" s="19">
        <f t="shared" si="176"/>
        <v>0</v>
      </c>
      <c r="AXM33" s="577"/>
      <c r="AXN33" s="2"/>
      <c r="AXO33" s="17"/>
      <c r="AXP33" s="8"/>
      <c r="AXQ33" s="18"/>
      <c r="AXR33" s="19">
        <f t="shared" si="177"/>
        <v>0</v>
      </c>
      <c r="AXT33" s="577"/>
      <c r="AXU33" s="2"/>
      <c r="AXV33" s="17"/>
      <c r="AXW33" s="577"/>
      <c r="AXX33" s="18"/>
      <c r="AXY33" s="19">
        <f t="shared" si="195"/>
        <v>0</v>
      </c>
      <c r="AYA33" s="2"/>
      <c r="AYB33" s="2"/>
      <c r="AYC33" s="17"/>
      <c r="AYD33" s="8"/>
      <c r="AYE33" s="18"/>
      <c r="AYF33" s="19">
        <f t="shared" si="179"/>
        <v>0</v>
      </c>
      <c r="AYH33" s="575"/>
      <c r="AYI33" s="27"/>
      <c r="AYJ33" s="25"/>
      <c r="AYK33" s="657"/>
      <c r="AYL33" s="511"/>
      <c r="AYM33" s="45">
        <f t="shared" si="239"/>
        <v>0</v>
      </c>
      <c r="AYO33" s="2"/>
      <c r="AYP33" s="2"/>
      <c r="AYQ33" s="17"/>
      <c r="AYR33" s="8"/>
      <c r="AYS33" s="18"/>
      <c r="AYT33" s="19">
        <f t="shared" si="181"/>
        <v>0</v>
      </c>
      <c r="AYV33" s="2"/>
      <c r="AYW33" s="2"/>
      <c r="AYX33" s="17"/>
      <c r="AYY33" s="8"/>
      <c r="AYZ33" s="18"/>
      <c r="AZA33" s="19">
        <f t="shared" si="182"/>
        <v>0</v>
      </c>
      <c r="AZC33" s="2"/>
      <c r="AZD33" s="2"/>
      <c r="AZE33" s="17"/>
      <c r="AZF33" s="8"/>
      <c r="AZG33" s="18"/>
      <c r="AZH33" s="19">
        <f t="shared" si="183"/>
        <v>0</v>
      </c>
      <c r="AZJ33" s="2"/>
      <c r="AZK33" s="2"/>
      <c r="AZL33" s="17"/>
      <c r="AZM33" s="8"/>
      <c r="AZN33" s="18"/>
      <c r="AZO33" s="19">
        <f t="shared" si="184"/>
        <v>0</v>
      </c>
    </row>
    <row r="34" spans="1:1024 1026:1367">
      <c r="A34" s="397"/>
      <c r="C34" s="350"/>
      <c r="D34" s="8"/>
      <c r="E34" s="30"/>
      <c r="F34" s="45">
        <f t="shared" si="246"/>
        <v>0</v>
      </c>
      <c r="H34" s="577">
        <v>41332</v>
      </c>
      <c r="I34" s="2" t="s">
        <v>1370</v>
      </c>
      <c r="J34" s="17">
        <v>7483.5</v>
      </c>
      <c r="K34" s="577">
        <v>41332</v>
      </c>
      <c r="L34" s="18">
        <v>7483.5</v>
      </c>
      <c r="M34" s="19">
        <f t="shared" si="231"/>
        <v>0</v>
      </c>
      <c r="O34" s="2"/>
      <c r="P34" s="2"/>
      <c r="Q34" s="17"/>
      <c r="R34" s="8"/>
      <c r="S34" s="18"/>
      <c r="T34" s="19">
        <f t="shared" si="10"/>
        <v>10753.5</v>
      </c>
      <c r="V34" s="2"/>
      <c r="W34" s="2"/>
      <c r="X34" s="17"/>
      <c r="Y34" s="8"/>
      <c r="Z34" s="18"/>
      <c r="AA34" s="19">
        <f t="shared" si="11"/>
        <v>0</v>
      </c>
      <c r="AC34" s="2"/>
      <c r="AD34" s="2"/>
      <c r="AE34" s="17"/>
      <c r="AF34" s="8"/>
      <c r="AG34" s="18"/>
      <c r="AH34" s="19">
        <f t="shared" si="12"/>
        <v>0</v>
      </c>
      <c r="AJ34" s="2"/>
      <c r="AK34" s="2"/>
      <c r="AL34" s="17"/>
      <c r="AM34" s="8"/>
      <c r="AN34" s="18"/>
      <c r="AO34" s="19">
        <f t="shared" si="13"/>
        <v>0</v>
      </c>
      <c r="AQ34" s="8"/>
      <c r="AR34" s="2"/>
      <c r="AS34" s="17"/>
      <c r="AT34" s="8"/>
      <c r="AU34" s="18"/>
      <c r="AV34" s="19">
        <f t="shared" si="14"/>
        <v>0</v>
      </c>
      <c r="AX34" s="2"/>
      <c r="AY34" s="2"/>
      <c r="AZ34" s="17"/>
      <c r="BA34" s="8"/>
      <c r="BB34" s="18"/>
      <c r="BC34" s="19">
        <f t="shared" si="15"/>
        <v>0</v>
      </c>
      <c r="BE34" s="8"/>
      <c r="BF34" s="2"/>
      <c r="BG34" s="17"/>
      <c r="BH34" s="8"/>
      <c r="BI34" s="18"/>
      <c r="BJ34" s="19">
        <f t="shared" si="16"/>
        <v>0</v>
      </c>
      <c r="BL34" s="2"/>
      <c r="BM34" s="2"/>
      <c r="BN34" s="17"/>
      <c r="BO34" s="8"/>
      <c r="BP34" s="18"/>
      <c r="BQ34" s="19">
        <f t="shared" si="209"/>
        <v>0</v>
      </c>
      <c r="BS34" s="2"/>
      <c r="BT34" s="2"/>
      <c r="BU34" s="2"/>
      <c r="BV34" s="17"/>
      <c r="BW34" s="8"/>
      <c r="BX34" s="18"/>
      <c r="BY34" s="19">
        <f t="shared" si="18"/>
        <v>0</v>
      </c>
      <c r="CA34" s="575"/>
      <c r="CB34" s="78"/>
      <c r="CC34" s="346"/>
      <c r="CD34" s="369"/>
      <c r="CE34" s="144"/>
      <c r="CF34" s="45">
        <f t="shared" si="19"/>
        <v>328393</v>
      </c>
      <c r="CH34" s="143"/>
      <c r="CI34" s="27"/>
      <c r="CJ34" s="44"/>
      <c r="CK34" s="489"/>
      <c r="CL34" s="44"/>
      <c r="CM34" s="45">
        <f t="shared" si="20"/>
        <v>0</v>
      </c>
      <c r="CO34" s="368"/>
      <c r="CP34" s="78"/>
      <c r="CQ34" s="346"/>
      <c r="CR34" s="490"/>
      <c r="CS34" s="346"/>
      <c r="CT34" s="45">
        <f t="shared" si="251"/>
        <v>0</v>
      </c>
      <c r="CV34" s="8"/>
      <c r="CW34" s="2"/>
      <c r="CX34" s="17"/>
      <c r="CY34" s="8"/>
      <c r="CZ34" s="18"/>
      <c r="DA34" s="19">
        <f t="shared" si="21"/>
        <v>0</v>
      </c>
      <c r="DC34" s="2"/>
      <c r="DD34" s="2"/>
      <c r="DE34" s="2"/>
      <c r="DF34" s="17"/>
      <c r="DG34" s="8"/>
      <c r="DH34" s="18"/>
      <c r="DI34" s="19">
        <f t="shared" si="210"/>
        <v>0</v>
      </c>
      <c r="DK34" s="577"/>
      <c r="DL34" s="2"/>
      <c r="DM34" s="17"/>
      <c r="DO34" s="18"/>
      <c r="DP34" s="19">
        <f t="shared" si="23"/>
        <v>0</v>
      </c>
      <c r="DR34" s="2"/>
      <c r="DS34" s="2"/>
      <c r="DT34" s="17"/>
      <c r="DU34" s="8"/>
      <c r="DV34" s="18"/>
      <c r="DW34" s="19">
        <f t="shared" si="24"/>
        <v>0</v>
      </c>
      <c r="DY34" s="2"/>
      <c r="DZ34" s="2"/>
      <c r="EA34" s="17"/>
      <c r="EB34" s="8"/>
      <c r="EC34" s="18"/>
      <c r="ED34" s="19">
        <f t="shared" si="25"/>
        <v>0</v>
      </c>
      <c r="EF34" s="2"/>
      <c r="EG34" s="2"/>
      <c r="EH34" s="17"/>
      <c r="EI34" s="8"/>
      <c r="EJ34" s="18"/>
      <c r="EK34" s="19">
        <f t="shared" si="226"/>
        <v>0</v>
      </c>
      <c r="EM34" s="366"/>
      <c r="EN34" s="2"/>
      <c r="EO34" s="17"/>
      <c r="EP34" s="8"/>
      <c r="EQ34" s="18"/>
      <c r="ER34" s="19">
        <f t="shared" si="27"/>
        <v>0</v>
      </c>
      <c r="ET34" s="367"/>
      <c r="EU34" s="148"/>
      <c r="EV34" s="356"/>
      <c r="EW34" s="74"/>
      <c r="EX34" s="86"/>
      <c r="EY34" s="19">
        <f t="shared" si="28"/>
        <v>0</v>
      </c>
      <c r="FA34" s="8"/>
      <c r="FB34" s="2"/>
      <c r="FC34" s="17"/>
      <c r="FD34" s="8"/>
      <c r="FE34" s="18"/>
      <c r="FF34" s="19">
        <f t="shared" si="29"/>
        <v>0</v>
      </c>
      <c r="FH34" s="8"/>
      <c r="FI34" s="2"/>
      <c r="FJ34" s="17"/>
      <c r="FK34" s="8"/>
      <c r="FL34" s="18"/>
      <c r="FM34" s="19">
        <f t="shared" si="30"/>
        <v>0</v>
      </c>
      <c r="FO34" s="549">
        <v>39726</v>
      </c>
      <c r="FP34" s="37" t="s">
        <v>551</v>
      </c>
      <c r="FQ34" s="30">
        <v>29390</v>
      </c>
      <c r="FR34" s="8"/>
      <c r="FS34" s="18"/>
      <c r="FT34" s="19">
        <f t="shared" si="31"/>
        <v>150947.5</v>
      </c>
      <c r="FV34" s="2"/>
      <c r="FW34" s="2"/>
      <c r="FX34" s="17"/>
      <c r="FY34" s="8"/>
      <c r="FZ34" s="18"/>
      <c r="GA34" s="19">
        <f t="shared" si="32"/>
        <v>0</v>
      </c>
      <c r="GC34" s="2"/>
      <c r="GD34" s="2"/>
      <c r="GE34" s="17"/>
      <c r="GF34" s="8"/>
      <c r="GG34" s="18"/>
      <c r="GH34" s="19">
        <f t="shared" si="33"/>
        <v>0</v>
      </c>
      <c r="GJ34" s="2"/>
      <c r="GK34" s="2"/>
      <c r="GL34" s="17"/>
      <c r="GM34" s="8"/>
      <c r="GN34" s="18"/>
      <c r="GO34" s="19">
        <f t="shared" si="34"/>
        <v>0</v>
      </c>
      <c r="GQ34" s="8"/>
      <c r="GR34" s="2"/>
      <c r="GS34" s="17"/>
      <c r="GT34" s="8"/>
      <c r="GU34" s="18"/>
      <c r="GV34" s="19">
        <f t="shared" si="35"/>
        <v>0</v>
      </c>
      <c r="GX34" s="2"/>
      <c r="GY34" s="2"/>
      <c r="GZ34" s="17"/>
      <c r="HA34" s="8"/>
      <c r="HB34" s="18"/>
      <c r="HC34" s="19">
        <f t="shared" si="36"/>
        <v>0</v>
      </c>
      <c r="HE34" s="8"/>
      <c r="HF34" s="2"/>
      <c r="HG34" s="17"/>
      <c r="HH34" s="8"/>
      <c r="HI34" s="18"/>
      <c r="HJ34" s="19">
        <f t="shared" si="220"/>
        <v>13433</v>
      </c>
      <c r="HL34" s="8"/>
      <c r="HM34" s="2"/>
      <c r="HN34" s="17"/>
      <c r="HO34" s="8"/>
      <c r="HP34" s="18"/>
      <c r="HQ34" s="19">
        <f t="shared" si="38"/>
        <v>0</v>
      </c>
      <c r="HU34" s="3"/>
      <c r="HV34" s="1"/>
      <c r="HW34" s="3"/>
      <c r="HX34" s="115">
        <f t="shared" si="39"/>
        <v>476</v>
      </c>
      <c r="HZ34" s="8"/>
      <c r="IA34" s="2"/>
      <c r="IB34" s="25"/>
      <c r="IC34" s="8"/>
      <c r="ID34" s="18"/>
      <c r="IE34" s="19">
        <f t="shared" si="40"/>
        <v>0</v>
      </c>
      <c r="IG34" s="2"/>
      <c r="IH34" s="2"/>
      <c r="II34" s="17"/>
      <c r="IJ34" s="8"/>
      <c r="IK34" s="18"/>
      <c r="IL34" s="19">
        <f t="shared" si="41"/>
        <v>0</v>
      </c>
      <c r="IN34" s="8"/>
      <c r="IO34" s="145"/>
      <c r="IP34" s="17"/>
      <c r="IQ34" s="8"/>
      <c r="IR34" s="18"/>
      <c r="IS34" s="19">
        <f t="shared" si="42"/>
        <v>0</v>
      </c>
      <c r="IU34" s="8"/>
      <c r="IV34" s="2"/>
      <c r="IW34" s="17"/>
      <c r="IX34" s="8"/>
      <c r="IY34" s="18"/>
      <c r="IZ34" s="19">
        <f t="shared" si="43"/>
        <v>0</v>
      </c>
      <c r="JB34" s="2"/>
      <c r="JC34" s="2"/>
      <c r="JD34" s="17"/>
      <c r="JE34" s="8"/>
      <c r="JF34" s="18"/>
      <c r="JG34" s="19">
        <f t="shared" si="198"/>
        <v>0</v>
      </c>
      <c r="JI34" s="397"/>
      <c r="JJ34" s="38"/>
      <c r="JK34" s="17"/>
      <c r="JL34" s="397"/>
      <c r="JM34" s="18"/>
      <c r="JN34" s="45">
        <f t="shared" si="223"/>
        <v>0</v>
      </c>
      <c r="JP34" s="397"/>
      <c r="JQ34" s="38"/>
      <c r="JR34" s="17"/>
      <c r="JS34" s="397"/>
      <c r="JT34" s="18"/>
      <c r="JU34" s="45">
        <f t="shared" si="233"/>
        <v>0</v>
      </c>
      <c r="JW34" s="821"/>
      <c r="JX34" s="808"/>
      <c r="JY34" s="794"/>
      <c r="JZ34" s="821"/>
      <c r="KA34" s="814"/>
      <c r="KB34" s="811">
        <f t="shared" si="46"/>
        <v>0</v>
      </c>
      <c r="KD34" s="821"/>
      <c r="KE34" s="808"/>
      <c r="KF34" s="794"/>
      <c r="KG34" s="821"/>
      <c r="KH34" s="814"/>
      <c r="KI34" s="811">
        <f t="shared" si="47"/>
        <v>0</v>
      </c>
      <c r="KK34" s="8"/>
      <c r="KL34" s="2"/>
      <c r="KM34" s="17"/>
      <c r="KN34" s="405"/>
      <c r="KO34" s="18"/>
      <c r="KP34" s="45">
        <f t="shared" si="48"/>
        <v>0</v>
      </c>
      <c r="KR34" s="397"/>
      <c r="KS34" s="38"/>
      <c r="KT34" s="17"/>
      <c r="KU34" s="397"/>
      <c r="KV34" s="18"/>
      <c r="KW34" s="45">
        <f t="shared" si="211"/>
        <v>0</v>
      </c>
      <c r="KY34" s="2"/>
      <c r="KZ34" s="38"/>
      <c r="LA34" s="17"/>
      <c r="LB34" s="8"/>
      <c r="LC34" s="18"/>
      <c r="LD34" s="45">
        <f t="shared" si="50"/>
        <v>0</v>
      </c>
      <c r="LF34" s="577"/>
      <c r="LG34" s="2"/>
      <c r="LH34" s="17"/>
      <c r="LI34" s="8"/>
      <c r="LJ34" s="18"/>
      <c r="LK34" s="45">
        <f t="shared" si="0"/>
        <v>0</v>
      </c>
      <c r="LM34" s="575"/>
      <c r="LN34" s="27"/>
      <c r="LO34" s="25"/>
      <c r="LP34" s="57"/>
      <c r="LQ34" s="30"/>
      <c r="LR34" s="19">
        <f t="shared" si="51"/>
        <v>0</v>
      </c>
      <c r="LT34" s="575"/>
      <c r="LU34" s="27"/>
      <c r="LV34" s="25"/>
      <c r="LW34" s="57"/>
      <c r="LX34" s="30"/>
      <c r="LY34" s="45">
        <f t="shared" si="52"/>
        <v>0</v>
      </c>
      <c r="MA34" s="577"/>
      <c r="MB34" s="2"/>
      <c r="MC34" s="17"/>
      <c r="MD34" s="8"/>
      <c r="ME34" s="18"/>
      <c r="MF34" s="45">
        <f t="shared" si="212"/>
        <v>0</v>
      </c>
      <c r="MH34" s="2"/>
      <c r="MI34" s="2"/>
      <c r="MJ34" s="17"/>
      <c r="MK34" s="8"/>
      <c r="ML34" s="18"/>
      <c r="MM34" s="45">
        <f t="shared" si="54"/>
        <v>0</v>
      </c>
      <c r="MO34" s="8"/>
      <c r="MP34" s="2"/>
      <c r="MQ34" s="25"/>
      <c r="MR34" s="209"/>
      <c r="MS34" s="18"/>
      <c r="MT34" s="45">
        <f t="shared" si="199"/>
        <v>20586.5</v>
      </c>
      <c r="MV34" s="8"/>
      <c r="MW34" s="2"/>
      <c r="MX34" s="25"/>
      <c r="MY34" s="209"/>
      <c r="MZ34" s="18"/>
      <c r="NA34" s="45">
        <f t="shared" si="55"/>
        <v>0</v>
      </c>
      <c r="NC34" s="8"/>
      <c r="ND34" s="39"/>
      <c r="NE34" s="3"/>
      <c r="NF34" s="8"/>
      <c r="NG34" s="18"/>
      <c r="NH34" s="45">
        <f t="shared" si="247"/>
        <v>0</v>
      </c>
      <c r="NK34" s="316"/>
      <c r="NL34" s="3"/>
      <c r="NM34" s="577"/>
      <c r="NN34" s="18"/>
      <c r="NO34" s="45">
        <f t="shared" si="57"/>
        <v>0</v>
      </c>
      <c r="NQ34" s="2"/>
      <c r="NR34" s="2"/>
      <c r="NS34" s="17"/>
      <c r="NT34" s="8"/>
      <c r="NU34" s="18"/>
      <c r="NV34" s="19">
        <f t="shared" si="58"/>
        <v>0</v>
      </c>
      <c r="NX34" s="2"/>
      <c r="NY34" s="2"/>
      <c r="NZ34" s="17"/>
      <c r="OA34" s="8"/>
      <c r="OB34" s="18"/>
      <c r="OC34" s="19">
        <f t="shared" si="59"/>
        <v>0</v>
      </c>
      <c r="OE34" s="2"/>
      <c r="OF34" s="2"/>
      <c r="OG34" s="17"/>
      <c r="OH34" s="8"/>
      <c r="OI34" s="18"/>
      <c r="OJ34" s="19">
        <f t="shared" si="60"/>
        <v>0</v>
      </c>
      <c r="OL34" s="2"/>
      <c r="OM34" s="2"/>
      <c r="ON34" s="17"/>
      <c r="OO34" s="8"/>
      <c r="OP34" s="18"/>
      <c r="OQ34" s="19">
        <f t="shared" si="61"/>
        <v>0</v>
      </c>
      <c r="OS34" s="2"/>
      <c r="OT34" s="2"/>
      <c r="OU34" s="17"/>
      <c r="OV34" s="8"/>
      <c r="OW34" s="18"/>
      <c r="OX34" s="19">
        <f t="shared" si="62"/>
        <v>0</v>
      </c>
      <c r="OZ34" s="2"/>
      <c r="PA34" s="2"/>
      <c r="PB34" s="17"/>
      <c r="PC34" s="8"/>
      <c r="PD34" s="18"/>
      <c r="PE34" s="19">
        <f t="shared" si="63"/>
        <v>0</v>
      </c>
      <c r="PG34" s="8"/>
      <c r="PH34" s="2"/>
      <c r="PI34" s="17"/>
      <c r="PJ34" s="8"/>
      <c r="PK34" s="18"/>
      <c r="PL34" s="19">
        <f t="shared" si="64"/>
        <v>0</v>
      </c>
      <c r="PN34" s="2"/>
      <c r="PO34" s="2"/>
      <c r="PP34" s="17"/>
      <c r="PQ34" s="8"/>
      <c r="PR34" s="18"/>
      <c r="PS34" s="19">
        <f t="shared" si="65"/>
        <v>0</v>
      </c>
      <c r="PU34" s="2"/>
      <c r="PV34" s="2"/>
      <c r="PW34" s="17"/>
      <c r="PX34" s="8"/>
      <c r="PY34" s="18"/>
      <c r="PZ34" s="19">
        <f t="shared" si="66"/>
        <v>0</v>
      </c>
      <c r="QB34" s="577"/>
      <c r="QC34" s="2"/>
      <c r="QD34" s="2"/>
      <c r="QE34" s="17"/>
      <c r="QF34" s="8"/>
      <c r="QG34" s="18"/>
      <c r="QH34" s="19">
        <f t="shared" si="67"/>
        <v>0</v>
      </c>
      <c r="QJ34" s="776">
        <v>40980</v>
      </c>
      <c r="QK34" s="547" t="s">
        <v>799</v>
      </c>
      <c r="QL34" s="777">
        <v>4039</v>
      </c>
      <c r="QM34" s="8">
        <v>41073</v>
      </c>
      <c r="QN34" s="58">
        <v>500</v>
      </c>
      <c r="QO34" s="45">
        <f t="shared" ref="QO34:QO71" si="254">QO33+QL34-QN34</f>
        <v>27033.5</v>
      </c>
      <c r="QQ34" s="469"/>
      <c r="QR34" s="43"/>
      <c r="QS34" s="3"/>
      <c r="QT34" s="8"/>
      <c r="QU34" s="58"/>
      <c r="QV34" s="45">
        <f t="shared" si="69"/>
        <v>0</v>
      </c>
      <c r="QX34" s="27"/>
      <c r="QY34" s="27"/>
      <c r="QZ34" s="44"/>
      <c r="RA34" s="70"/>
      <c r="RB34" s="75"/>
      <c r="RC34" s="19">
        <f t="shared" si="240"/>
        <v>0</v>
      </c>
      <c r="RE34" s="27"/>
      <c r="RF34" s="27"/>
      <c r="RG34" s="44"/>
      <c r="RH34" s="313"/>
      <c r="RI34" s="75"/>
      <c r="RJ34" s="19">
        <f t="shared" si="200"/>
        <v>0</v>
      </c>
      <c r="RL34" s="27"/>
      <c r="RM34" s="315"/>
      <c r="RN34" s="44"/>
      <c r="RO34" s="313"/>
      <c r="RP34" s="75"/>
      <c r="RQ34" s="19">
        <f t="shared" si="72"/>
        <v>0</v>
      </c>
      <c r="RS34" s="2"/>
      <c r="RT34" s="2"/>
      <c r="RU34" s="17"/>
      <c r="RV34" s="8"/>
      <c r="RW34" s="18"/>
      <c r="RX34" s="19">
        <f t="shared" si="189"/>
        <v>23250</v>
      </c>
      <c r="RZ34" s="2"/>
      <c r="SA34" s="2"/>
      <c r="SB34" s="17"/>
      <c r="SC34" s="8"/>
      <c r="SD34" s="18"/>
      <c r="SE34" s="19">
        <f t="shared" si="190"/>
        <v>0</v>
      </c>
      <c r="SG34" s="2"/>
      <c r="SH34" s="2"/>
      <c r="SI34" s="17"/>
      <c r="SJ34" s="8"/>
      <c r="SK34" s="18"/>
      <c r="SL34" s="19">
        <f t="shared" si="73"/>
        <v>0</v>
      </c>
      <c r="SN34" s="2"/>
      <c r="SO34" s="2"/>
      <c r="SP34" s="17"/>
      <c r="SQ34" s="8"/>
      <c r="SR34" s="18"/>
      <c r="SS34" s="19">
        <f t="shared" si="191"/>
        <v>0</v>
      </c>
      <c r="SU34" s="549"/>
      <c r="SV34" s="2"/>
      <c r="SW34" s="17"/>
      <c r="SX34" s="8"/>
      <c r="SY34" s="18"/>
      <c r="SZ34" s="19">
        <f t="shared" si="75"/>
        <v>10127.5</v>
      </c>
      <c r="TB34" s="2"/>
      <c r="TC34" s="2"/>
      <c r="TD34" s="17"/>
      <c r="TE34" s="8"/>
      <c r="TF34" s="18"/>
      <c r="TG34" s="19">
        <f t="shared" si="236"/>
        <v>20668.5</v>
      </c>
      <c r="TI34" s="148"/>
      <c r="TJ34" s="148"/>
      <c r="TK34" s="439"/>
      <c r="TL34" s="74"/>
      <c r="TM34" s="86"/>
      <c r="TN34" s="19">
        <f t="shared" si="237"/>
        <v>0</v>
      </c>
      <c r="TP34" s="577"/>
      <c r="TQ34" s="2"/>
      <c r="TR34" s="17"/>
      <c r="TS34" s="8"/>
      <c r="TT34" s="18"/>
      <c r="TU34" s="19">
        <f t="shared" si="238"/>
        <v>0</v>
      </c>
      <c r="TW34" s="577"/>
      <c r="TX34" s="2"/>
      <c r="TY34" s="17"/>
      <c r="TZ34" s="8"/>
      <c r="UA34" s="18"/>
      <c r="UB34" s="19">
        <f t="shared" si="79"/>
        <v>0</v>
      </c>
      <c r="UD34" s="577"/>
      <c r="UE34" s="2"/>
      <c r="UF34" s="17"/>
      <c r="UG34" s="8"/>
      <c r="UH34" s="18"/>
      <c r="UI34" s="19">
        <f t="shared" si="80"/>
        <v>0</v>
      </c>
      <c r="UK34" s="577"/>
      <c r="UL34" s="2"/>
      <c r="UM34" s="17"/>
      <c r="UN34" s="8"/>
      <c r="UO34" s="18"/>
      <c r="UP34" s="19">
        <f t="shared" si="81"/>
        <v>0</v>
      </c>
      <c r="UR34" s="577"/>
      <c r="US34" s="2"/>
      <c r="UT34" s="17"/>
      <c r="UU34" s="8"/>
      <c r="UV34" s="18"/>
      <c r="UW34" s="19">
        <f t="shared" si="82"/>
        <v>12824</v>
      </c>
      <c r="UY34" s="2"/>
      <c r="UZ34" s="2"/>
      <c r="VA34" s="17"/>
      <c r="VB34" s="8"/>
      <c r="VC34" s="18"/>
      <c r="VD34" s="19">
        <f t="shared" si="83"/>
        <v>47775</v>
      </c>
      <c r="VF34" s="2"/>
      <c r="VG34" s="2"/>
      <c r="VH34" s="17"/>
      <c r="VI34" s="8"/>
      <c r="VJ34" s="18"/>
      <c r="VK34" s="19">
        <f t="shared" si="84"/>
        <v>0</v>
      </c>
      <c r="VM34" s="2"/>
      <c r="VN34" s="2"/>
      <c r="VO34" s="17"/>
      <c r="VP34" s="8"/>
      <c r="VQ34" s="18"/>
      <c r="VR34" s="19">
        <f t="shared" si="85"/>
        <v>0</v>
      </c>
      <c r="VT34" s="577"/>
      <c r="VU34" s="2"/>
      <c r="VV34" s="17"/>
      <c r="VW34" s="8"/>
      <c r="VX34" s="18"/>
      <c r="VY34" s="19">
        <f t="shared" si="196"/>
        <v>274.5</v>
      </c>
      <c r="WA34" s="2"/>
      <c r="WB34" s="2"/>
      <c r="WC34" s="17"/>
      <c r="WD34" s="8"/>
      <c r="WE34" s="18"/>
      <c r="WF34" s="19">
        <f t="shared" si="87"/>
        <v>0</v>
      </c>
      <c r="WH34" s="2"/>
      <c r="WI34" s="2"/>
      <c r="WJ34" s="17"/>
      <c r="WK34" s="8"/>
      <c r="WL34" s="18"/>
      <c r="WM34" s="19">
        <f t="shared" si="88"/>
        <v>0</v>
      </c>
      <c r="WO34" s="2"/>
      <c r="WP34" s="2"/>
      <c r="WQ34" s="17"/>
      <c r="WR34" s="8"/>
      <c r="WS34" s="18"/>
      <c r="WT34" s="19">
        <f t="shared" si="201"/>
        <v>0</v>
      </c>
      <c r="WV34" s="2"/>
      <c r="WW34" s="2"/>
      <c r="WX34" s="17"/>
      <c r="WY34" s="8"/>
      <c r="WZ34" s="18"/>
      <c r="XA34" s="19">
        <f t="shared" si="90"/>
        <v>0</v>
      </c>
      <c r="XC34" s="577"/>
      <c r="XD34" s="2"/>
      <c r="XE34" s="17"/>
      <c r="XF34" s="8"/>
      <c r="XG34" s="18"/>
      <c r="XH34" s="19">
        <f t="shared" si="91"/>
        <v>0</v>
      </c>
      <c r="XJ34" s="2"/>
      <c r="XK34" s="2"/>
      <c r="XL34" s="17"/>
      <c r="XM34" s="8"/>
      <c r="XN34" s="18"/>
      <c r="XO34" s="19">
        <f t="shared" si="248"/>
        <v>0</v>
      </c>
      <c r="XQ34" s="2"/>
      <c r="XR34" s="2"/>
      <c r="XS34" s="17"/>
      <c r="XT34" s="8"/>
      <c r="XU34" s="18"/>
      <c r="XV34" s="19">
        <f t="shared" si="93"/>
        <v>0</v>
      </c>
      <c r="XX34" s="8"/>
      <c r="XY34" s="2"/>
      <c r="XZ34" s="17"/>
      <c r="YA34" s="8"/>
      <c r="YB34" s="18"/>
      <c r="YC34" s="19">
        <f t="shared" si="94"/>
        <v>0</v>
      </c>
      <c r="YE34" s="2"/>
      <c r="YF34" s="2"/>
      <c r="YG34" s="17"/>
      <c r="YH34" s="8"/>
      <c r="YI34" s="18"/>
      <c r="YJ34" s="19">
        <f t="shared" si="95"/>
        <v>0</v>
      </c>
      <c r="YL34" s="2"/>
      <c r="YM34" s="2"/>
      <c r="YN34" s="17"/>
      <c r="YO34" s="8"/>
      <c r="YP34" s="18"/>
      <c r="YQ34" s="19">
        <f t="shared" si="96"/>
        <v>0</v>
      </c>
      <c r="YS34" s="8">
        <v>41332</v>
      </c>
      <c r="YT34" s="2" t="s">
        <v>1366</v>
      </c>
      <c r="YU34" s="17">
        <v>2177</v>
      </c>
      <c r="YV34" s="8">
        <v>41332</v>
      </c>
      <c r="YW34" s="18">
        <v>2177</v>
      </c>
      <c r="YX34" s="19">
        <f t="shared" si="221"/>
        <v>0</v>
      </c>
      <c r="YZ34" s="2"/>
      <c r="ZA34" s="2"/>
      <c r="ZB34" s="17"/>
      <c r="ZC34" s="8"/>
      <c r="ZD34" s="18"/>
      <c r="ZE34" s="19">
        <f t="shared" si="213"/>
        <v>0</v>
      </c>
      <c r="ZG34" s="2"/>
      <c r="ZH34" s="2"/>
      <c r="ZI34" s="17"/>
      <c r="ZJ34" s="8"/>
      <c r="ZK34" s="18"/>
      <c r="ZL34" s="19">
        <f t="shared" si="99"/>
        <v>11212</v>
      </c>
      <c r="ZN34" s="2"/>
      <c r="ZO34" s="2"/>
      <c r="ZP34" s="17"/>
      <c r="ZQ34" s="8"/>
      <c r="ZR34" s="18"/>
      <c r="ZS34" s="19">
        <f t="shared" si="100"/>
        <v>0</v>
      </c>
      <c r="ZU34" s="2"/>
      <c r="ZV34" s="2"/>
      <c r="ZW34" s="17"/>
      <c r="ZX34" s="8"/>
      <c r="ZY34" s="18"/>
      <c r="ZZ34" s="19">
        <f t="shared" si="101"/>
        <v>0</v>
      </c>
      <c r="AAB34" s="2"/>
      <c r="AAC34" s="2"/>
      <c r="AAD34" s="17"/>
      <c r="AAE34" s="8"/>
      <c r="AAF34" s="18"/>
      <c r="AAG34" s="19">
        <f t="shared" si="102"/>
        <v>0</v>
      </c>
      <c r="AAI34" s="577"/>
      <c r="AAJ34" s="2"/>
      <c r="AAK34" s="17"/>
      <c r="AAL34" s="8"/>
      <c r="AAM34" s="18"/>
      <c r="AAN34" s="19">
        <f t="shared" si="103"/>
        <v>0</v>
      </c>
      <c r="AAP34" s="577"/>
      <c r="AAQ34" s="2"/>
      <c r="AAR34" s="17"/>
      <c r="AAT34" s="18"/>
      <c r="AAU34" s="19">
        <f t="shared" si="104"/>
        <v>0</v>
      </c>
      <c r="AAW34" s="2"/>
      <c r="AAX34" s="2"/>
      <c r="AAY34" s="17"/>
      <c r="AAZ34" s="8"/>
      <c r="ABA34" s="18"/>
      <c r="ABB34" s="19">
        <f t="shared" si="105"/>
        <v>0</v>
      </c>
      <c r="ABD34" s="2"/>
      <c r="ABE34" s="2"/>
      <c r="ABF34" s="17"/>
      <c r="ABG34" s="8"/>
      <c r="ABH34" s="18"/>
      <c r="ABI34" s="19">
        <f t="shared" si="106"/>
        <v>0</v>
      </c>
      <c r="ABK34" s="2"/>
      <c r="ABL34" s="2"/>
      <c r="ABM34" s="17"/>
      <c r="ABN34" s="8"/>
      <c r="ABO34" s="18"/>
      <c r="ABP34" s="19">
        <f t="shared" si="107"/>
        <v>0</v>
      </c>
      <c r="ABR34" s="366"/>
      <c r="ABS34" s="2"/>
      <c r="ABT34" s="17"/>
      <c r="ABU34" s="577"/>
      <c r="ABV34" s="18"/>
      <c r="ABW34" s="19">
        <f t="shared" si="214"/>
        <v>0</v>
      </c>
      <c r="ABY34" s="366"/>
      <c r="ABZ34" s="2"/>
      <c r="ACA34" s="17"/>
      <c r="ACB34" s="366"/>
      <c r="ACC34" s="18"/>
      <c r="ACD34" s="19">
        <f t="shared" si="109"/>
        <v>0</v>
      </c>
      <c r="ACF34" s="2"/>
      <c r="ACG34" s="2"/>
      <c r="ACH34" s="17"/>
      <c r="ACI34" s="8"/>
      <c r="ACJ34" s="18"/>
      <c r="ACK34" s="19">
        <f t="shared" si="205"/>
        <v>0</v>
      </c>
      <c r="ACM34" s="577"/>
      <c r="ACN34" s="2"/>
      <c r="ACO34" s="17"/>
      <c r="ACP34" s="577"/>
      <c r="ACQ34" s="18"/>
      <c r="ACR34" s="19">
        <f t="shared" si="110"/>
        <v>0</v>
      </c>
      <c r="ACT34" s="577"/>
      <c r="ACU34" s="2"/>
      <c r="ACV34" s="17"/>
      <c r="ACW34" s="366"/>
      <c r="ACX34" s="18"/>
      <c r="ACY34" s="19">
        <f t="shared" si="111"/>
        <v>0</v>
      </c>
      <c r="ADB34" s="2"/>
      <c r="ADC34" s="17"/>
      <c r="ADD34" s="8"/>
      <c r="ADE34" s="18"/>
      <c r="ADF34" s="19">
        <f t="shared" si="244"/>
        <v>0</v>
      </c>
      <c r="ADI34" s="2"/>
      <c r="ADJ34" s="17"/>
      <c r="ADK34" s="577"/>
      <c r="ADL34" s="18"/>
      <c r="ADM34" s="19">
        <f t="shared" si="113"/>
        <v>40815</v>
      </c>
      <c r="ADP34" s="39"/>
      <c r="ADQ34" s="353"/>
      <c r="ADR34" s="8"/>
      <c r="ADS34" s="393"/>
      <c r="ADT34" s="45">
        <f t="shared" si="252"/>
        <v>0</v>
      </c>
      <c r="ADV34" s="2"/>
      <c r="ADW34" s="39"/>
      <c r="ADX34" s="353"/>
      <c r="ADY34" s="8"/>
      <c r="ADZ34" s="393"/>
      <c r="AEA34" s="45">
        <f t="shared" si="192"/>
        <v>0</v>
      </c>
      <c r="AEC34" s="577"/>
      <c r="AED34" s="39"/>
      <c r="AEE34" s="353"/>
      <c r="AEF34" s="577"/>
      <c r="AEG34" s="393"/>
      <c r="AEH34" s="45">
        <f t="shared" si="224"/>
        <v>0</v>
      </c>
      <c r="AEJ34" s="2"/>
      <c r="AEK34" s="2"/>
      <c r="AEL34" s="17"/>
      <c r="AEM34" s="8"/>
      <c r="AEN34" s="18"/>
      <c r="AEO34" s="19">
        <f t="shared" ref="AEO34:AEO44" si="255">AEO33+AEL34-AEN34</f>
        <v>0</v>
      </c>
      <c r="AEQ34" s="2"/>
      <c r="AER34" s="2"/>
      <c r="AES34" s="17"/>
      <c r="AET34" s="8"/>
      <c r="AEU34" s="18"/>
      <c r="AEV34" s="19">
        <f t="shared" si="117"/>
        <v>6523</v>
      </c>
      <c r="AEX34" s="577"/>
      <c r="AEY34" s="2"/>
      <c r="AEZ34" s="17"/>
      <c r="AFA34" s="8"/>
      <c r="AFB34" s="18"/>
      <c r="AFC34" s="19">
        <f t="shared" si="118"/>
        <v>0</v>
      </c>
      <c r="AFE34" s="577"/>
      <c r="AFF34" s="2"/>
      <c r="AFG34" s="17"/>
      <c r="AFH34" s="8"/>
      <c r="AFI34" s="18"/>
      <c r="AFJ34" s="19">
        <f t="shared" si="249"/>
        <v>0</v>
      </c>
      <c r="AFL34" s="8"/>
      <c r="AFM34" s="2"/>
      <c r="AFN34" s="17"/>
      <c r="AFO34" s="8"/>
      <c r="AFP34" s="18"/>
      <c r="AFQ34" s="19">
        <f t="shared" si="120"/>
        <v>0</v>
      </c>
      <c r="AFS34" s="2"/>
      <c r="AFT34" s="2"/>
      <c r="AFU34" s="17"/>
      <c r="AFV34" s="8"/>
      <c r="AFW34" s="18"/>
      <c r="AFX34" s="19">
        <f t="shared" si="121"/>
        <v>0</v>
      </c>
      <c r="AFZ34" s="2"/>
      <c r="AGA34" s="2"/>
      <c r="AGB34" s="17"/>
      <c r="AGC34" s="8"/>
      <c r="AGD34" s="18"/>
      <c r="AGE34" s="19">
        <f t="shared" si="215"/>
        <v>0</v>
      </c>
      <c r="AGG34" s="2"/>
      <c r="AGH34" s="2"/>
      <c r="AGI34" s="17"/>
      <c r="AGJ34" s="8"/>
      <c r="AGK34" s="18"/>
      <c r="AGL34" s="19">
        <f t="shared" si="123"/>
        <v>0</v>
      </c>
      <c r="AGN34" s="2"/>
      <c r="AGO34" s="2"/>
      <c r="AGP34" s="17"/>
      <c r="AGQ34" s="8"/>
      <c r="AGR34" s="18"/>
      <c r="AGS34" s="19">
        <f t="shared" si="124"/>
        <v>0</v>
      </c>
      <c r="AGU34" s="2"/>
      <c r="AGV34" s="2"/>
      <c r="AGW34" s="17"/>
      <c r="AGX34" s="8"/>
      <c r="AGY34" s="18"/>
      <c r="AGZ34" s="19">
        <f t="shared" si="125"/>
        <v>37741</v>
      </c>
      <c r="AHB34" s="2"/>
      <c r="AHC34" s="2"/>
      <c r="AHD34" s="17"/>
      <c r="AHE34" s="8"/>
      <c r="AHF34" s="18"/>
      <c r="AHG34" s="19">
        <f t="shared" si="126"/>
        <v>0</v>
      </c>
      <c r="AHI34" s="2"/>
      <c r="AHJ34" s="2"/>
      <c r="AHK34" s="17"/>
      <c r="AHL34" s="8"/>
      <c r="AHM34" s="18"/>
      <c r="AHN34" s="19">
        <f t="shared" si="127"/>
        <v>0</v>
      </c>
      <c r="AHP34" s="577"/>
      <c r="AHQ34" s="2"/>
      <c r="AHR34" s="17"/>
      <c r="AHS34" s="8"/>
      <c r="AHT34" s="18"/>
      <c r="AHU34" s="19">
        <f t="shared" si="128"/>
        <v>0</v>
      </c>
      <c r="AHW34" s="366"/>
      <c r="AHX34" s="2"/>
      <c r="AHY34" s="17"/>
      <c r="AHZ34" s="26"/>
      <c r="AIA34" s="18"/>
      <c r="AIB34" s="19">
        <f t="shared" si="129"/>
        <v>0</v>
      </c>
      <c r="AID34" s="577"/>
      <c r="AIE34" s="2"/>
      <c r="AIF34" s="17"/>
      <c r="AIG34" s="8"/>
      <c r="AIH34" s="18"/>
      <c r="AII34" s="19">
        <f t="shared" si="218"/>
        <v>0</v>
      </c>
      <c r="AIK34" s="2"/>
      <c r="AIL34" s="2"/>
      <c r="AIM34" s="17"/>
      <c r="AIN34" s="8"/>
      <c r="AIO34" s="18"/>
      <c r="AIP34" s="19">
        <f t="shared" si="131"/>
        <v>0</v>
      </c>
      <c r="AIR34" s="143"/>
      <c r="AIS34" s="27"/>
      <c r="AIT34" s="25"/>
      <c r="AIU34" s="143"/>
      <c r="AIV34" s="30"/>
      <c r="AIW34" s="45">
        <f t="shared" si="132"/>
        <v>0</v>
      </c>
      <c r="AIY34" s="2"/>
      <c r="AIZ34" s="2"/>
      <c r="AJA34" s="17"/>
      <c r="AJB34" s="8"/>
      <c r="AJC34" s="18"/>
      <c r="AJD34" s="19">
        <f t="shared" si="133"/>
        <v>0</v>
      </c>
      <c r="AJF34" s="2"/>
      <c r="AJG34" s="2"/>
      <c r="AJH34" s="17"/>
      <c r="AJI34" s="8"/>
      <c r="AJJ34" s="18"/>
      <c r="AJK34" s="19">
        <f t="shared" si="134"/>
        <v>0</v>
      </c>
      <c r="AJM34" s="8"/>
      <c r="AJN34" s="2"/>
      <c r="AJO34" s="17"/>
      <c r="AJP34" s="8"/>
      <c r="AJQ34" s="18"/>
      <c r="AJR34" s="19">
        <f t="shared" si="135"/>
        <v>0</v>
      </c>
      <c r="AJT34" s="2"/>
      <c r="AJU34" s="2"/>
      <c r="AJV34" s="351"/>
      <c r="AJW34" s="8"/>
      <c r="AJX34" s="18"/>
      <c r="AJY34" s="19">
        <f t="shared" si="243"/>
        <v>0</v>
      </c>
      <c r="AKA34" s="27"/>
      <c r="AKB34" s="27"/>
      <c r="AKC34" s="25"/>
      <c r="AKD34" s="143"/>
      <c r="AKE34" s="30"/>
      <c r="AKF34" s="19">
        <f t="shared" si="232"/>
        <v>0</v>
      </c>
      <c r="AKH34" s="2"/>
      <c r="AKI34" s="2"/>
      <c r="AKJ34" s="17"/>
      <c r="AKK34" s="8"/>
      <c r="AKL34" s="18"/>
      <c r="AKM34" s="19">
        <f t="shared" si="137"/>
        <v>0</v>
      </c>
      <c r="AKO34" s="2"/>
      <c r="AKP34" s="2"/>
      <c r="AKQ34" s="17"/>
      <c r="AKR34" s="8"/>
      <c r="AKS34" s="18"/>
      <c r="AKT34" s="19">
        <f t="shared" si="138"/>
        <v>0</v>
      </c>
      <c r="AKV34" s="2"/>
      <c r="AKW34" s="2"/>
      <c r="AKX34" s="17"/>
      <c r="AKY34" s="8"/>
      <c r="AKZ34" s="18"/>
      <c r="ALA34" s="19">
        <f t="shared" si="139"/>
        <v>0</v>
      </c>
      <c r="ALC34" s="2"/>
      <c r="ALD34" s="2"/>
      <c r="ALE34" s="17"/>
      <c r="ALF34" s="8"/>
      <c r="ALG34" s="18"/>
      <c r="ALH34" s="19">
        <f t="shared" si="140"/>
        <v>0</v>
      </c>
      <c r="ALJ34" s="577"/>
      <c r="ALK34" s="2"/>
      <c r="ALL34" s="17"/>
      <c r="ALN34" s="18"/>
      <c r="ALO34" s="19">
        <f t="shared" si="141"/>
        <v>0</v>
      </c>
      <c r="ALQ34" s="2"/>
      <c r="ALR34" s="2"/>
      <c r="ALS34" s="17"/>
      <c r="ALT34" s="8"/>
      <c r="ALU34" s="18"/>
      <c r="ALV34" s="19">
        <f t="shared" si="142"/>
        <v>0</v>
      </c>
      <c r="ALX34" s="8"/>
      <c r="ALY34" s="2"/>
      <c r="ALZ34" s="17"/>
      <c r="AMA34" s="8"/>
      <c r="AMB34" s="18"/>
      <c r="AMC34" s="45">
        <f t="shared" si="245"/>
        <v>0</v>
      </c>
      <c r="AME34" s="577"/>
      <c r="AMF34" s="2"/>
      <c r="AMG34" s="17"/>
      <c r="AMH34" s="366"/>
      <c r="AMI34" s="18"/>
      <c r="AMJ34" s="19">
        <f t="shared" si="143"/>
        <v>0</v>
      </c>
      <c r="AML34" s="366"/>
      <c r="AMM34" s="2"/>
      <c r="AMN34" s="17"/>
      <c r="AMO34" s="577"/>
      <c r="AMP34" s="18"/>
      <c r="AMQ34" s="19">
        <f t="shared" si="144"/>
        <v>0</v>
      </c>
      <c r="AMS34" s="8"/>
      <c r="AMT34" s="2"/>
      <c r="AMU34" s="17"/>
      <c r="AMV34" s="8"/>
      <c r="AMW34" s="18"/>
      <c r="AMX34" s="19">
        <f t="shared" si="145"/>
        <v>0</v>
      </c>
      <c r="AMZ34" s="2"/>
      <c r="ANA34" s="2"/>
      <c r="ANB34" s="17"/>
      <c r="ANC34" s="8"/>
      <c r="AND34" s="18"/>
      <c r="ANE34" s="19">
        <f t="shared" si="146"/>
        <v>0</v>
      </c>
      <c r="ANG34" s="2"/>
      <c r="ANH34" s="2"/>
      <c r="ANI34" s="17"/>
      <c r="ANJ34" s="8"/>
      <c r="ANK34" s="18"/>
      <c r="ANL34" s="19">
        <f t="shared" si="147"/>
        <v>0</v>
      </c>
      <c r="ANN34" s="366"/>
      <c r="ANO34" s="2"/>
      <c r="ANP34" s="17"/>
      <c r="ANQ34" s="577"/>
      <c r="ANR34" s="18"/>
      <c r="ANS34" s="19">
        <f t="shared" si="148"/>
        <v>0</v>
      </c>
      <c r="ANU34" s="2"/>
      <c r="ANV34" s="2"/>
      <c r="ANW34" s="17"/>
      <c r="ANX34" s="8"/>
      <c r="ANY34" s="18"/>
      <c r="ANZ34" s="19">
        <f t="shared" si="229"/>
        <v>4592</v>
      </c>
      <c r="AOB34" s="577"/>
      <c r="AOC34" s="2"/>
      <c r="AOD34" s="17"/>
      <c r="AOE34" s="8"/>
      <c r="AOF34" s="18"/>
      <c r="AOG34" s="19">
        <f t="shared" si="149"/>
        <v>0</v>
      </c>
      <c r="AOI34" s="366"/>
      <c r="AOJ34" s="2"/>
      <c r="AOK34" s="17"/>
      <c r="AOL34" s="8"/>
      <c r="AOM34" s="18"/>
      <c r="AON34" s="19">
        <f t="shared" si="150"/>
        <v>16524.5</v>
      </c>
      <c r="AOP34" s="366"/>
      <c r="AOQ34" s="2"/>
      <c r="AOR34" s="17"/>
      <c r="AOS34" s="8"/>
      <c r="AOT34" s="18"/>
      <c r="AOU34" s="19">
        <f t="shared" si="151"/>
        <v>0</v>
      </c>
      <c r="AOW34" s="2"/>
      <c r="AOX34" s="2"/>
      <c r="AOY34" s="17"/>
      <c r="AOZ34" s="8"/>
      <c r="APA34" s="18"/>
      <c r="APB34" s="19">
        <f t="shared" si="216"/>
        <v>0</v>
      </c>
      <c r="APD34" s="8"/>
      <c r="APE34" s="2"/>
      <c r="APF34" s="17"/>
      <c r="APG34" s="74"/>
      <c r="APH34" s="86"/>
      <c r="API34" s="19">
        <f t="shared" si="250"/>
        <v>2000</v>
      </c>
      <c r="APL34" s="2"/>
      <c r="APM34" s="17"/>
      <c r="APN34" s="8"/>
      <c r="APO34" s="18"/>
      <c r="APP34" s="45">
        <f t="shared" si="253"/>
        <v>7383.5</v>
      </c>
      <c r="APS34" s="2"/>
      <c r="APT34" s="17"/>
      <c r="APU34" s="8"/>
      <c r="APV34" s="18"/>
      <c r="APW34" s="45">
        <f t="shared" si="6"/>
        <v>0</v>
      </c>
      <c r="APY34" s="2"/>
      <c r="APZ34" s="2"/>
      <c r="AQA34" s="17"/>
      <c r="AQB34" s="8"/>
      <c r="AQC34" s="18"/>
      <c r="AQD34" s="45">
        <f t="shared" si="153"/>
        <v>4518.5</v>
      </c>
      <c r="AQF34" s="366"/>
      <c r="AQG34" s="2"/>
      <c r="AQH34" s="17"/>
      <c r="AQJ34" s="18"/>
      <c r="AQK34" s="19">
        <f t="shared" si="154"/>
        <v>0</v>
      </c>
      <c r="AQM34" s="2"/>
      <c r="AQN34" s="2"/>
      <c r="AQO34" s="17"/>
      <c r="AQP34" s="8"/>
      <c r="AQQ34" s="18"/>
      <c r="AQR34" s="19">
        <f t="shared" si="155"/>
        <v>0</v>
      </c>
      <c r="AQT34" s="577"/>
      <c r="AQU34" s="2"/>
      <c r="AQV34" s="17"/>
      <c r="AQW34" s="577"/>
      <c r="AQX34" s="18"/>
      <c r="AQY34" s="19">
        <f t="shared" si="156"/>
        <v>715</v>
      </c>
      <c r="ARA34" s="577"/>
      <c r="ARB34" s="2"/>
      <c r="ARC34" s="17"/>
      <c r="ARD34" s="366"/>
      <c r="ARE34" s="18"/>
      <c r="ARF34" s="19">
        <f t="shared" si="208"/>
        <v>0</v>
      </c>
      <c r="ARH34" s="577"/>
      <c r="ARI34" s="2"/>
      <c r="ARJ34" s="17"/>
      <c r="ARK34" s="8"/>
      <c r="ARL34" s="18"/>
      <c r="ARM34" s="19">
        <f t="shared" si="157"/>
        <v>0</v>
      </c>
      <c r="ARO34" s="577"/>
      <c r="ARP34" s="2"/>
      <c r="ARQ34" s="17"/>
      <c r="ARR34" s="8"/>
      <c r="ARS34" s="18"/>
      <c r="ART34" s="45">
        <f t="shared" si="230"/>
        <v>0</v>
      </c>
      <c r="ARV34" s="2"/>
      <c r="ARW34" s="2"/>
      <c r="ARX34" s="17"/>
      <c r="ARY34" s="8"/>
      <c r="ARZ34" s="18"/>
      <c r="ASA34" s="45">
        <f t="shared" si="159"/>
        <v>0</v>
      </c>
      <c r="ASC34" s="2"/>
      <c r="ASD34" s="2"/>
      <c r="ASE34" s="17"/>
      <c r="ASF34" s="8"/>
      <c r="ASG34" s="18"/>
      <c r="ASH34" s="45">
        <f t="shared" si="160"/>
        <v>0</v>
      </c>
      <c r="ASJ34" s="2"/>
      <c r="ASK34" s="2"/>
      <c r="ASL34" s="17"/>
      <c r="ASM34" s="8"/>
      <c r="ASN34" s="18"/>
      <c r="ASO34" s="19">
        <f t="shared" si="161"/>
        <v>0</v>
      </c>
      <c r="ASQ34" s="366"/>
      <c r="ASR34" s="2"/>
      <c r="ASS34" s="17"/>
      <c r="AST34" s="8"/>
      <c r="ASU34" s="18"/>
      <c r="ASV34" s="19">
        <f t="shared" si="234"/>
        <v>0</v>
      </c>
      <c r="ASX34" s="366"/>
      <c r="ASY34" s="2"/>
      <c r="ASZ34" s="17"/>
      <c r="ATA34" s="8"/>
      <c r="ATB34" s="18"/>
      <c r="ATC34" s="19">
        <f t="shared" si="163"/>
        <v>0</v>
      </c>
      <c r="ATE34" s="366"/>
      <c r="ATF34" s="2"/>
      <c r="ATG34" s="17"/>
      <c r="ATH34" s="8"/>
      <c r="ATI34" s="18"/>
      <c r="ATJ34" s="19">
        <f t="shared" si="164"/>
        <v>0</v>
      </c>
      <c r="ATL34" s="397"/>
      <c r="ATM34" s="43"/>
      <c r="ATN34" s="18"/>
      <c r="ATO34" s="456"/>
      <c r="ATP34" s="76"/>
      <c r="ATQ34" s="45">
        <f t="shared" si="242"/>
        <v>0</v>
      </c>
      <c r="ATS34" s="8"/>
      <c r="ATT34" s="43"/>
      <c r="ATU34" s="18"/>
      <c r="ATV34" s="69"/>
      <c r="ATW34" s="76"/>
      <c r="ATX34" s="45">
        <f t="shared" si="222"/>
        <v>0</v>
      </c>
      <c r="ATZ34" s="1"/>
      <c r="AUA34" s="39"/>
      <c r="AUB34" s="18"/>
      <c r="AUC34" s="8"/>
      <c r="AUD34" s="18"/>
      <c r="AUE34" s="19">
        <f t="shared" si="167"/>
        <v>0</v>
      </c>
      <c r="AUG34" s="1"/>
      <c r="AUH34" s="2"/>
      <c r="AUI34" s="17"/>
      <c r="AUJ34" s="8"/>
      <c r="AUK34" s="18"/>
      <c r="AUL34" s="19">
        <f t="shared" si="168"/>
        <v>0</v>
      </c>
      <c r="AUO34" s="2"/>
      <c r="AUP34" s="17"/>
      <c r="AUQ34" s="8"/>
      <c r="AUR34" s="18"/>
      <c r="AUS34" s="19">
        <f t="shared" si="169"/>
        <v>2512.5</v>
      </c>
      <c r="AUU34" s="368"/>
      <c r="AUV34" s="315"/>
      <c r="AUW34" s="346"/>
      <c r="AUX34" s="143"/>
      <c r="AUY34" s="346"/>
      <c r="AUZ34" s="45">
        <f t="shared" si="170"/>
        <v>0</v>
      </c>
      <c r="AVB34" s="577"/>
      <c r="AVC34" s="2"/>
      <c r="AVD34" s="89"/>
      <c r="AVE34" s="90"/>
      <c r="AVF34" s="91"/>
      <c r="AVG34" s="19">
        <f t="shared" si="193"/>
        <v>0</v>
      </c>
      <c r="AVI34" s="2"/>
      <c r="AVJ34" s="2"/>
      <c r="AVK34" s="89"/>
      <c r="AVL34" s="90"/>
      <c r="AVM34" s="91"/>
      <c r="AVN34" s="19">
        <f t="shared" si="194"/>
        <v>0</v>
      </c>
      <c r="AVP34" s="2"/>
      <c r="AVQ34" s="2"/>
      <c r="AVR34" s="17"/>
      <c r="AVS34" s="8"/>
      <c r="AVT34" s="18"/>
      <c r="AVU34" s="19">
        <f t="shared" si="203"/>
        <v>0</v>
      </c>
      <c r="AVW34" s="143"/>
      <c r="AVX34" s="27"/>
      <c r="AVY34" s="25"/>
      <c r="AVZ34" s="143"/>
      <c r="AWA34" s="30"/>
      <c r="AWB34" s="19">
        <f t="shared" si="197"/>
        <v>0</v>
      </c>
      <c r="AWD34" s="8"/>
      <c r="AWE34" s="2"/>
      <c r="AWF34" s="17"/>
      <c r="AWG34" s="8"/>
      <c r="AWH34" s="18"/>
      <c r="AWI34" s="19">
        <f t="shared" si="219"/>
        <v>0</v>
      </c>
      <c r="AWK34" s="2"/>
      <c r="AWL34" s="2"/>
      <c r="AWM34" s="17"/>
      <c r="AWN34" s="8"/>
      <c r="AWO34" s="18"/>
      <c r="AWP34" s="19">
        <f t="shared" si="204"/>
        <v>0</v>
      </c>
      <c r="AWR34" s="2"/>
      <c r="AWS34" s="2"/>
      <c r="AWT34" s="17"/>
      <c r="AWU34" s="8"/>
      <c r="AWV34" s="18"/>
      <c r="AWW34" s="19">
        <f t="shared" si="174"/>
        <v>0</v>
      </c>
      <c r="AWY34" s="2"/>
      <c r="AWZ34" s="2"/>
      <c r="AXA34" s="17"/>
      <c r="AXB34" s="8"/>
      <c r="AXC34" s="18"/>
      <c r="AXD34" s="19">
        <f t="shared" si="175"/>
        <v>0</v>
      </c>
      <c r="AXF34" s="577"/>
      <c r="AXG34" s="2"/>
      <c r="AXH34" s="17"/>
      <c r="AXI34" s="8"/>
      <c r="AXJ34" s="18"/>
      <c r="AXK34" s="19">
        <f t="shared" si="176"/>
        <v>0</v>
      </c>
      <c r="AXM34" s="577"/>
      <c r="AXN34" s="2"/>
      <c r="AXO34" s="17"/>
      <c r="AXP34" s="8"/>
      <c r="AXQ34" s="18"/>
      <c r="AXR34" s="19">
        <f t="shared" si="177"/>
        <v>0</v>
      </c>
      <c r="AXT34" s="577"/>
      <c r="AXU34" s="2"/>
      <c r="AXV34" s="17"/>
      <c r="AXW34" s="577"/>
      <c r="AXX34" s="18"/>
      <c r="AXY34" s="19">
        <f t="shared" si="195"/>
        <v>0</v>
      </c>
      <c r="AYA34" s="2"/>
      <c r="AYB34" s="2"/>
      <c r="AYC34" s="17"/>
      <c r="AYD34" s="8"/>
      <c r="AYE34" s="18"/>
      <c r="AYF34" s="19">
        <f t="shared" si="179"/>
        <v>0</v>
      </c>
      <c r="AYH34" s="575"/>
      <c r="AYI34" s="27"/>
      <c r="AYJ34" s="25"/>
      <c r="AYK34" s="575"/>
      <c r="AYL34" s="30"/>
      <c r="AYM34" s="19">
        <f t="shared" si="239"/>
        <v>0</v>
      </c>
      <c r="AYO34" s="2"/>
      <c r="AYP34" s="2"/>
      <c r="AYQ34" s="17"/>
      <c r="AYR34" s="8"/>
      <c r="AYS34" s="18"/>
      <c r="AYT34" s="19">
        <f t="shared" si="181"/>
        <v>0</v>
      </c>
      <c r="AYV34" s="2"/>
      <c r="AYW34" s="2"/>
      <c r="AYX34" s="17"/>
      <c r="AYY34" s="8"/>
      <c r="AYZ34" s="18"/>
      <c r="AZA34" s="19">
        <f t="shared" si="182"/>
        <v>0</v>
      </c>
      <c r="AZC34" s="2"/>
      <c r="AZD34" s="2"/>
      <c r="AZE34" s="17"/>
      <c r="AZF34" s="8"/>
      <c r="AZG34" s="18"/>
      <c r="AZH34" s="19">
        <f t="shared" si="183"/>
        <v>0</v>
      </c>
      <c r="AZJ34" s="2"/>
      <c r="AZK34" s="2"/>
      <c r="AZL34" s="17"/>
      <c r="AZM34" s="8"/>
      <c r="AZN34" s="18"/>
      <c r="AZO34" s="19">
        <f t="shared" si="184"/>
        <v>0</v>
      </c>
    </row>
    <row r="35" spans="1:1024 1026:1367">
      <c r="A35" s="397"/>
      <c r="C35" s="346"/>
      <c r="D35" s="122"/>
      <c r="E35" s="30"/>
      <c r="F35" s="45">
        <f t="shared" si="246"/>
        <v>0</v>
      </c>
      <c r="H35" s="577">
        <v>41333</v>
      </c>
      <c r="I35" s="2" t="s">
        <v>1373</v>
      </c>
      <c r="J35" s="17">
        <v>15424</v>
      </c>
      <c r="K35" s="577">
        <v>41333</v>
      </c>
      <c r="L35" s="18">
        <v>15424</v>
      </c>
      <c r="M35" s="19">
        <f t="shared" si="231"/>
        <v>0</v>
      </c>
      <c r="O35" s="2"/>
      <c r="P35" s="2"/>
      <c r="Q35" s="17"/>
      <c r="R35" s="8"/>
      <c r="S35" s="18"/>
      <c r="T35" s="19">
        <f t="shared" si="10"/>
        <v>10753.5</v>
      </c>
      <c r="V35" s="2"/>
      <c r="W35" s="2"/>
      <c r="X35" s="17"/>
      <c r="Y35" s="8"/>
      <c r="Z35" s="18"/>
      <c r="AA35" s="19">
        <f t="shared" si="11"/>
        <v>0</v>
      </c>
      <c r="AC35" s="2"/>
      <c r="AD35" s="2"/>
      <c r="AE35" s="17"/>
      <c r="AF35" s="8"/>
      <c r="AG35" s="18"/>
      <c r="AH35" s="19">
        <f t="shared" si="12"/>
        <v>0</v>
      </c>
      <c r="AJ35" s="2"/>
      <c r="AK35" s="2"/>
      <c r="AL35" s="17"/>
      <c r="AM35" s="8"/>
      <c r="AN35" s="18"/>
      <c r="AO35" s="19">
        <f t="shared" si="13"/>
        <v>0</v>
      </c>
      <c r="AQ35" s="2"/>
      <c r="AR35" s="2"/>
      <c r="AS35" s="17"/>
      <c r="AT35" s="8"/>
      <c r="AU35" s="18"/>
      <c r="AV35" s="19">
        <f t="shared" si="14"/>
        <v>0</v>
      </c>
      <c r="AX35" s="2"/>
      <c r="AY35" s="2"/>
      <c r="AZ35" s="17"/>
      <c r="BA35" s="8"/>
      <c r="BB35" s="18"/>
      <c r="BC35" s="19">
        <f t="shared" si="15"/>
        <v>0</v>
      </c>
      <c r="BE35" s="8"/>
      <c r="BF35" s="2"/>
      <c r="BG35" s="17"/>
      <c r="BH35" s="8"/>
      <c r="BI35" s="18"/>
      <c r="BJ35" s="19">
        <f t="shared" si="16"/>
        <v>0</v>
      </c>
      <c r="BL35" s="2"/>
      <c r="BM35" s="2"/>
      <c r="BN35" s="17"/>
      <c r="BO35" s="8"/>
      <c r="BP35" s="18"/>
      <c r="BQ35" s="19">
        <f t="shared" si="209"/>
        <v>0</v>
      </c>
      <c r="BS35" s="2"/>
      <c r="BT35" s="2"/>
      <c r="BU35" s="2"/>
      <c r="BV35" s="17"/>
      <c r="BW35" s="8"/>
      <c r="BX35" s="18"/>
      <c r="BY35" s="19">
        <f t="shared" si="18"/>
        <v>0</v>
      </c>
      <c r="CA35" s="575">
        <v>40884</v>
      </c>
      <c r="CB35" s="78" t="s">
        <v>764</v>
      </c>
      <c r="CC35" s="570"/>
      <c r="CD35" s="538" t="s">
        <v>765</v>
      </c>
      <c r="CE35" s="44"/>
      <c r="CF35" s="45">
        <f t="shared" si="19"/>
        <v>328393</v>
      </c>
      <c r="CH35" s="143"/>
      <c r="CI35" s="27"/>
      <c r="CJ35" s="44"/>
      <c r="CK35" s="489"/>
      <c r="CL35" s="44"/>
      <c r="CM35" s="45">
        <f t="shared" si="20"/>
        <v>0</v>
      </c>
      <c r="CO35" s="368"/>
      <c r="CP35" s="78"/>
      <c r="CQ35" s="346"/>
      <c r="CR35" s="490"/>
      <c r="CS35" s="346"/>
      <c r="CT35" s="45">
        <f t="shared" si="251"/>
        <v>0</v>
      </c>
      <c r="CV35" s="8"/>
      <c r="CW35" s="2"/>
      <c r="CX35" s="17"/>
      <c r="CY35" s="8"/>
      <c r="CZ35" s="18"/>
      <c r="DA35" s="19">
        <f t="shared" si="21"/>
        <v>0</v>
      </c>
      <c r="DC35" s="2"/>
      <c r="DD35" s="2"/>
      <c r="DE35" s="2"/>
      <c r="DF35" s="17"/>
      <c r="DG35" s="8"/>
      <c r="DH35" s="18"/>
      <c r="DI35" s="19">
        <f t="shared" si="210"/>
        <v>0</v>
      </c>
      <c r="DK35" s="577"/>
      <c r="DL35" s="2"/>
      <c r="DM35" s="17"/>
      <c r="DO35" s="18"/>
      <c r="DP35" s="19">
        <f t="shared" si="23"/>
        <v>0</v>
      </c>
      <c r="DR35" s="2"/>
      <c r="DS35" s="2"/>
      <c r="DT35" s="17"/>
      <c r="DU35" s="8"/>
      <c r="DV35" s="18"/>
      <c r="DW35" s="19">
        <f t="shared" si="24"/>
        <v>0</v>
      </c>
      <c r="DY35" s="2"/>
      <c r="DZ35" s="2"/>
      <c r="EA35" s="17"/>
      <c r="EB35" s="8"/>
      <c r="EC35" s="18"/>
      <c r="ED35" s="19">
        <f t="shared" si="25"/>
        <v>0</v>
      </c>
      <c r="EF35" s="2"/>
      <c r="EG35" s="2"/>
      <c r="EH35" s="17"/>
      <c r="EI35" s="8"/>
      <c r="EJ35" s="18"/>
      <c r="EK35" s="19">
        <f t="shared" si="226"/>
        <v>0</v>
      </c>
      <c r="EM35" s="366"/>
      <c r="EN35" s="2"/>
      <c r="EO35" s="17"/>
      <c r="EP35" s="8"/>
      <c r="EQ35" s="18"/>
      <c r="ER35" s="19">
        <f t="shared" si="27"/>
        <v>0</v>
      </c>
      <c r="ET35" s="367"/>
      <c r="EU35" s="148"/>
      <c r="EV35" s="356"/>
      <c r="EW35" s="74"/>
      <c r="EX35" s="86"/>
      <c r="EY35" s="19">
        <f t="shared" si="28"/>
        <v>0</v>
      </c>
      <c r="FA35" s="8"/>
      <c r="FB35" s="2"/>
      <c r="FC35" s="17"/>
      <c r="FD35" s="8"/>
      <c r="FE35" s="18"/>
      <c r="FF35" s="19">
        <f t="shared" si="29"/>
        <v>0</v>
      </c>
      <c r="FH35" s="8"/>
      <c r="FI35" s="2"/>
      <c r="FJ35" s="17"/>
      <c r="FK35" s="8"/>
      <c r="FL35" s="18"/>
      <c r="FM35" s="19">
        <f t="shared" si="30"/>
        <v>0</v>
      </c>
      <c r="FO35" s="549">
        <v>39728</v>
      </c>
      <c r="FP35" s="2" t="s">
        <v>552</v>
      </c>
      <c r="FQ35" s="25">
        <v>22255</v>
      </c>
      <c r="FR35" s="8"/>
      <c r="FS35" s="18"/>
      <c r="FT35" s="19">
        <f t="shared" si="31"/>
        <v>173202.5</v>
      </c>
      <c r="FV35" s="2"/>
      <c r="FW35" s="2"/>
      <c r="FX35" s="17"/>
      <c r="FY35" s="8"/>
      <c r="FZ35" s="18"/>
      <c r="GA35" s="19">
        <f t="shared" si="32"/>
        <v>0</v>
      </c>
      <c r="GC35" s="2"/>
      <c r="GD35" s="2"/>
      <c r="GE35" s="17"/>
      <c r="GF35" s="8"/>
      <c r="GG35" s="18"/>
      <c r="GH35" s="19">
        <f t="shared" si="33"/>
        <v>0</v>
      </c>
      <c r="GJ35" s="2"/>
      <c r="GK35" s="2"/>
      <c r="GL35" s="17"/>
      <c r="GM35" s="8"/>
      <c r="GN35" s="18"/>
      <c r="GO35" s="19">
        <f t="shared" si="34"/>
        <v>0</v>
      </c>
      <c r="GQ35" s="8"/>
      <c r="GR35" s="2"/>
      <c r="GS35" s="17"/>
      <c r="GT35" s="34"/>
      <c r="GU35" s="18"/>
      <c r="GV35" s="19">
        <f t="shared" si="35"/>
        <v>0</v>
      </c>
      <c r="GX35" s="2"/>
      <c r="GY35" s="2"/>
      <c r="GZ35" s="17"/>
      <c r="HA35" s="8"/>
      <c r="HB35" s="18"/>
      <c r="HC35" s="19">
        <f t="shared" si="36"/>
        <v>0</v>
      </c>
      <c r="HE35" s="8"/>
      <c r="HF35" s="2"/>
      <c r="HG35" s="17"/>
      <c r="HH35" s="8"/>
      <c r="HI35" s="18"/>
      <c r="HJ35" s="19">
        <f t="shared" si="220"/>
        <v>13433</v>
      </c>
      <c r="HL35" s="8"/>
      <c r="HM35" s="2"/>
      <c r="HN35" s="17"/>
      <c r="HO35" s="8"/>
      <c r="HP35" s="18"/>
      <c r="HQ35" s="19">
        <f t="shared" si="38"/>
        <v>0</v>
      </c>
      <c r="HU35" s="3"/>
      <c r="HW35" s="3"/>
      <c r="HX35" s="115">
        <f t="shared" si="39"/>
        <v>476</v>
      </c>
      <c r="HZ35" s="8"/>
      <c r="IA35" s="2"/>
      <c r="IB35" s="25"/>
      <c r="IC35" s="8"/>
      <c r="ID35" s="18"/>
      <c r="IE35" s="19">
        <f t="shared" si="40"/>
        <v>0</v>
      </c>
      <c r="IG35" s="2"/>
      <c r="IH35" s="2"/>
      <c r="II35" s="17"/>
      <c r="IJ35" s="8"/>
      <c r="IK35" s="18"/>
      <c r="IL35" s="19">
        <f t="shared" si="41"/>
        <v>0</v>
      </c>
      <c r="IN35" s="8"/>
      <c r="IO35" s="145"/>
      <c r="IP35" s="17"/>
      <c r="IQ35" s="8"/>
      <c r="IR35" s="18"/>
      <c r="IS35" s="19">
        <f t="shared" si="42"/>
        <v>0</v>
      </c>
      <c r="IU35" s="8"/>
      <c r="IV35" s="2"/>
      <c r="IW35" s="17"/>
      <c r="IX35" s="8"/>
      <c r="IY35" s="18"/>
      <c r="IZ35" s="19">
        <f t="shared" si="43"/>
        <v>0</v>
      </c>
      <c r="JB35" s="2"/>
      <c r="JC35" s="2"/>
      <c r="JD35" s="17"/>
      <c r="JE35" s="8"/>
      <c r="JF35" s="18"/>
      <c r="JG35" s="19">
        <f t="shared" si="198"/>
        <v>0</v>
      </c>
      <c r="JI35" s="397"/>
      <c r="JJ35" s="38"/>
      <c r="JK35" s="17"/>
      <c r="JL35" s="397"/>
      <c r="JM35" s="18"/>
      <c r="JN35" s="45">
        <f t="shared" si="223"/>
        <v>0</v>
      </c>
      <c r="JP35" s="397"/>
      <c r="JQ35" s="38"/>
      <c r="JR35" s="17"/>
      <c r="JS35" s="397"/>
      <c r="JT35" s="18"/>
      <c r="JU35" s="45">
        <f t="shared" si="233"/>
        <v>0</v>
      </c>
      <c r="JW35" s="821"/>
      <c r="JX35" s="808"/>
      <c r="JY35" s="794"/>
      <c r="JZ35" s="821"/>
      <c r="KA35" s="814"/>
      <c r="KB35" s="811">
        <f t="shared" si="46"/>
        <v>0</v>
      </c>
      <c r="KD35" s="821"/>
      <c r="KE35" s="808"/>
      <c r="KF35" s="794"/>
      <c r="KG35" s="821"/>
      <c r="KH35" s="814"/>
      <c r="KI35" s="811">
        <f t="shared" si="47"/>
        <v>0</v>
      </c>
      <c r="KK35" s="8"/>
      <c r="KL35" s="2"/>
      <c r="KM35" s="17"/>
      <c r="KN35" s="8"/>
      <c r="KO35" s="18"/>
      <c r="KP35" s="45">
        <f t="shared" si="48"/>
        <v>0</v>
      </c>
      <c r="KR35" s="397"/>
      <c r="KS35" s="38" t="s">
        <v>78</v>
      </c>
      <c r="KT35" s="17"/>
      <c r="KU35" s="397"/>
      <c r="KV35" s="18"/>
      <c r="KW35" s="45">
        <f t="shared" si="211"/>
        <v>0</v>
      </c>
      <c r="KY35" s="2"/>
      <c r="KZ35" s="38" t="s">
        <v>78</v>
      </c>
      <c r="LA35" s="17"/>
      <c r="LB35" s="8"/>
      <c r="LC35" s="18"/>
      <c r="LD35" s="45">
        <f t="shared" si="50"/>
        <v>0</v>
      </c>
      <c r="LF35" s="577"/>
      <c r="LG35" s="2"/>
      <c r="LH35" s="17"/>
      <c r="LI35" s="8"/>
      <c r="LJ35" s="18"/>
      <c r="LK35" s="45">
        <f t="shared" si="0"/>
        <v>0</v>
      </c>
      <c r="LM35" s="575"/>
      <c r="LN35" s="27"/>
      <c r="LO35" s="25"/>
      <c r="LP35" s="26"/>
      <c r="LQ35" s="30"/>
      <c r="LR35" s="19">
        <f t="shared" si="51"/>
        <v>0</v>
      </c>
      <c r="LT35" s="575"/>
      <c r="LU35" s="27"/>
      <c r="LV35" s="25"/>
      <c r="LW35" s="143"/>
      <c r="LX35" s="30"/>
      <c r="LY35" s="19">
        <f t="shared" ref="LY35:LY44" si="256">LY34+LV35-LX35</f>
        <v>0</v>
      </c>
      <c r="MA35" s="577"/>
      <c r="MB35" s="2"/>
      <c r="MC35" s="17"/>
      <c r="MD35" s="8"/>
      <c r="ME35" s="18"/>
      <c r="MF35" s="19">
        <f t="shared" si="212"/>
        <v>0</v>
      </c>
      <c r="MH35" s="2"/>
      <c r="MI35" s="2"/>
      <c r="MJ35" s="17"/>
      <c r="MK35" s="8"/>
      <c r="ML35" s="18"/>
      <c r="MM35" s="19">
        <f t="shared" si="54"/>
        <v>0</v>
      </c>
      <c r="MO35" s="8"/>
      <c r="MP35" s="2"/>
      <c r="MQ35" s="25"/>
      <c r="MR35" s="209"/>
      <c r="MS35" s="18"/>
      <c r="MT35" s="45">
        <f t="shared" si="199"/>
        <v>20586.5</v>
      </c>
      <c r="MV35" s="8"/>
      <c r="MW35" s="2"/>
      <c r="MX35" s="25"/>
      <c r="MY35" s="209"/>
      <c r="MZ35" s="18"/>
      <c r="NA35" s="45">
        <f t="shared" si="55"/>
        <v>0</v>
      </c>
      <c r="NC35" s="8"/>
      <c r="ND35" s="39"/>
      <c r="NE35" s="3"/>
      <c r="NF35" s="8"/>
      <c r="NG35" s="18"/>
      <c r="NH35" s="45">
        <f t="shared" si="247"/>
        <v>0</v>
      </c>
      <c r="NJ35" s="577"/>
      <c r="NK35" s="39"/>
      <c r="NL35" s="18"/>
      <c r="NM35" s="577"/>
      <c r="NN35" s="18"/>
      <c r="NO35" s="45">
        <f t="shared" si="57"/>
        <v>0</v>
      </c>
      <c r="NQ35" s="2"/>
      <c r="NR35" s="2"/>
      <c r="NS35" s="17"/>
      <c r="NT35" s="8"/>
      <c r="NU35" s="18"/>
      <c r="NV35" s="19">
        <f t="shared" si="58"/>
        <v>0</v>
      </c>
      <c r="NX35" s="2"/>
      <c r="NY35" s="2"/>
      <c r="NZ35" s="17"/>
      <c r="OA35" s="8"/>
      <c r="OB35" s="18"/>
      <c r="OC35" s="19">
        <f t="shared" si="59"/>
        <v>0</v>
      </c>
      <c r="OE35" s="2"/>
      <c r="OF35" s="2"/>
      <c r="OG35" s="17"/>
      <c r="OH35" s="8"/>
      <c r="OI35" s="18"/>
      <c r="OJ35" s="19">
        <f t="shared" si="60"/>
        <v>0</v>
      </c>
      <c r="OL35" s="2"/>
      <c r="OM35" s="2"/>
      <c r="ON35" s="17"/>
      <c r="OO35" s="8"/>
      <c r="OP35" s="18"/>
      <c r="OQ35" s="19">
        <f t="shared" si="61"/>
        <v>0</v>
      </c>
      <c r="OS35" s="2"/>
      <c r="OT35" s="2"/>
      <c r="OU35" s="17"/>
      <c r="OV35" s="8"/>
      <c r="OW35" s="18"/>
      <c r="OX35" s="19">
        <f t="shared" si="62"/>
        <v>0</v>
      </c>
      <c r="OZ35" s="2"/>
      <c r="PA35" s="2"/>
      <c r="PB35" s="17"/>
      <c r="PC35" s="8"/>
      <c r="PD35" s="18"/>
      <c r="PE35" s="19">
        <f t="shared" si="63"/>
        <v>0</v>
      </c>
      <c r="PG35" s="8"/>
      <c r="PH35" s="2"/>
      <c r="PI35" s="17"/>
      <c r="PJ35" s="8"/>
      <c r="PK35" s="18"/>
      <c r="PL35" s="19">
        <f t="shared" si="64"/>
        <v>0</v>
      </c>
      <c r="PN35" s="2"/>
      <c r="PO35" s="2"/>
      <c r="PP35" s="17"/>
      <c r="PQ35" s="8"/>
      <c r="PR35" s="18"/>
      <c r="PS35" s="19">
        <f t="shared" si="65"/>
        <v>0</v>
      </c>
      <c r="PU35" s="2"/>
      <c r="PV35" s="2"/>
      <c r="PW35" s="17"/>
      <c r="PX35" s="8"/>
      <c r="PY35" s="18"/>
      <c r="PZ35" s="19">
        <f t="shared" si="66"/>
        <v>0</v>
      </c>
      <c r="QB35" s="577"/>
      <c r="QC35" s="2"/>
      <c r="QD35" s="2"/>
      <c r="QE35" s="17"/>
      <c r="QF35" s="8"/>
      <c r="QG35" s="18"/>
      <c r="QH35" s="19">
        <f t="shared" si="67"/>
        <v>0</v>
      </c>
      <c r="QJ35" s="776"/>
      <c r="QK35" s="547"/>
      <c r="QL35" s="778"/>
      <c r="QM35" s="8">
        <v>41145</v>
      </c>
      <c r="QN35" s="58">
        <v>100</v>
      </c>
      <c r="QO35" s="45">
        <f t="shared" si="254"/>
        <v>26933.5</v>
      </c>
      <c r="QQ35" s="469"/>
      <c r="QR35" s="43"/>
      <c r="QS35" s="3"/>
      <c r="QT35" s="8"/>
      <c r="QU35" s="58"/>
      <c r="QV35" s="45">
        <f t="shared" si="69"/>
        <v>0</v>
      </c>
      <c r="QX35" s="27"/>
      <c r="QY35" s="27"/>
      <c r="QZ35" s="44"/>
      <c r="RA35" s="70"/>
      <c r="RB35" s="75"/>
      <c r="RC35" s="19">
        <f t="shared" si="240"/>
        <v>0</v>
      </c>
      <c r="RE35" s="27"/>
      <c r="RF35" s="27"/>
      <c r="RG35" s="44"/>
      <c r="RH35" s="313"/>
      <c r="RI35" s="75"/>
      <c r="RJ35" s="19">
        <f t="shared" si="200"/>
        <v>0</v>
      </c>
      <c r="RL35" s="27"/>
      <c r="RM35" s="315"/>
      <c r="RN35" s="44"/>
      <c r="RO35" s="313"/>
      <c r="RP35" s="75"/>
      <c r="RQ35" s="19">
        <f t="shared" si="72"/>
        <v>0</v>
      </c>
      <c r="RS35" s="2"/>
      <c r="RT35" s="2"/>
      <c r="RU35" s="17"/>
      <c r="RV35" s="8"/>
      <c r="RW35" s="18"/>
      <c r="RX35" s="19">
        <f t="shared" si="189"/>
        <v>23250</v>
      </c>
      <c r="RZ35" s="2"/>
      <c r="SA35" s="2"/>
      <c r="SB35" s="17"/>
      <c r="SC35" s="8"/>
      <c r="SD35" s="18"/>
      <c r="SE35" s="19">
        <f t="shared" si="190"/>
        <v>0</v>
      </c>
      <c r="SG35" s="2"/>
      <c r="SH35" s="2"/>
      <c r="SI35" s="17"/>
      <c r="SJ35" s="8"/>
      <c r="SK35" s="18"/>
      <c r="SL35" s="19">
        <f t="shared" si="73"/>
        <v>0</v>
      </c>
      <c r="SN35" s="2"/>
      <c r="SO35" s="2"/>
      <c r="SP35" s="17"/>
      <c r="SQ35" s="8"/>
      <c r="SR35" s="18"/>
      <c r="SS35" s="19">
        <f t="shared" si="191"/>
        <v>0</v>
      </c>
      <c r="SU35" s="549"/>
      <c r="SV35" s="2"/>
      <c r="SW35" s="17"/>
      <c r="SX35" s="8"/>
      <c r="SY35" s="18"/>
      <c r="SZ35" s="19">
        <f t="shared" si="75"/>
        <v>10127.5</v>
      </c>
      <c r="TB35" s="2"/>
      <c r="TC35" s="2"/>
      <c r="TD35" s="17"/>
      <c r="TE35" s="8"/>
      <c r="TF35" s="18"/>
      <c r="TG35" s="19">
        <f t="shared" si="236"/>
        <v>20668.5</v>
      </c>
      <c r="TI35" s="148"/>
      <c r="TJ35" s="148"/>
      <c r="TK35" s="356"/>
      <c r="TL35" s="74"/>
      <c r="TM35" s="86"/>
      <c r="TN35" s="19">
        <f t="shared" si="237"/>
        <v>0</v>
      </c>
      <c r="TP35" s="577"/>
      <c r="TQ35" s="2"/>
      <c r="TR35" s="17"/>
      <c r="TS35" s="8"/>
      <c r="TT35" s="18"/>
      <c r="TU35" s="19">
        <f t="shared" si="238"/>
        <v>0</v>
      </c>
      <c r="TW35" s="577"/>
      <c r="TX35" s="2"/>
      <c r="TY35" s="17"/>
      <c r="TZ35" s="8"/>
      <c r="UA35" s="18"/>
      <c r="UB35" s="19">
        <f t="shared" si="79"/>
        <v>0</v>
      </c>
      <c r="UD35" s="577"/>
      <c r="UE35" s="2"/>
      <c r="UF35" s="17"/>
      <c r="UG35" s="8"/>
      <c r="UH35" s="18"/>
      <c r="UI35" s="19">
        <f t="shared" si="80"/>
        <v>0</v>
      </c>
      <c r="UK35" s="577"/>
      <c r="UL35" s="2"/>
      <c r="UM35" s="17"/>
      <c r="UN35" s="8"/>
      <c r="UO35" s="18"/>
      <c r="UP35" s="19">
        <f t="shared" si="81"/>
        <v>0</v>
      </c>
      <c r="UR35" s="577"/>
      <c r="US35" s="2"/>
      <c r="UT35" s="17"/>
      <c r="UU35" s="8"/>
      <c r="UV35" s="18"/>
      <c r="UW35" s="19">
        <f t="shared" si="82"/>
        <v>12824</v>
      </c>
      <c r="UY35" s="2"/>
      <c r="UZ35" s="2"/>
      <c r="VA35" s="17"/>
      <c r="VB35" s="8"/>
      <c r="VC35" s="18"/>
      <c r="VD35" s="19">
        <f t="shared" si="83"/>
        <v>47775</v>
      </c>
      <c r="VF35" s="2"/>
      <c r="VG35" s="2"/>
      <c r="VH35" s="17"/>
      <c r="VI35" s="8"/>
      <c r="VJ35" s="18"/>
      <c r="VK35" s="19">
        <f t="shared" si="84"/>
        <v>0</v>
      </c>
      <c r="VM35" s="2"/>
      <c r="VN35" s="2"/>
      <c r="VO35" s="17"/>
      <c r="VP35" s="8"/>
      <c r="VQ35" s="18"/>
      <c r="VR35" s="19">
        <f t="shared" si="85"/>
        <v>0</v>
      </c>
      <c r="VT35" s="577"/>
      <c r="VU35" s="2"/>
      <c r="VV35" s="17"/>
      <c r="VW35" s="8"/>
      <c r="VX35" s="18"/>
      <c r="VY35" s="19">
        <f t="shared" si="196"/>
        <v>274.5</v>
      </c>
      <c r="WA35" s="2"/>
      <c r="WB35" s="2"/>
      <c r="WC35" s="17"/>
      <c r="WD35" s="8"/>
      <c r="WE35" s="18"/>
      <c r="WF35" s="19">
        <f t="shared" si="87"/>
        <v>0</v>
      </c>
      <c r="WH35" s="2"/>
      <c r="WI35" s="2"/>
      <c r="WJ35" s="17"/>
      <c r="WK35" s="8"/>
      <c r="WL35" s="18"/>
      <c r="WM35" s="19">
        <f t="shared" si="88"/>
        <v>0</v>
      </c>
      <c r="WO35" s="2"/>
      <c r="WP35" s="2"/>
      <c r="WQ35" s="17"/>
      <c r="WR35" s="8"/>
      <c r="WS35" s="18"/>
      <c r="WT35" s="19">
        <f t="shared" si="201"/>
        <v>0</v>
      </c>
      <c r="WV35" s="2"/>
      <c r="WW35" s="2"/>
      <c r="WX35" s="17"/>
      <c r="WY35" s="8"/>
      <c r="WZ35" s="18"/>
      <c r="XA35" s="19">
        <f t="shared" si="90"/>
        <v>0</v>
      </c>
      <c r="XC35" s="577"/>
      <c r="XD35" s="2"/>
      <c r="XE35" s="17"/>
      <c r="XF35" s="8"/>
      <c r="XG35" s="18"/>
      <c r="XH35" s="19">
        <f t="shared" si="91"/>
        <v>0</v>
      </c>
      <c r="XJ35" s="2"/>
      <c r="XK35" s="2"/>
      <c r="XL35" s="17"/>
      <c r="XM35" s="8"/>
      <c r="XN35" s="18"/>
      <c r="XO35" s="19">
        <f t="shared" si="248"/>
        <v>0</v>
      </c>
      <c r="XQ35" s="2"/>
      <c r="XR35" s="2"/>
      <c r="XS35" s="17"/>
      <c r="XT35" s="8"/>
      <c r="XU35" s="18"/>
      <c r="XV35" s="19">
        <f t="shared" si="93"/>
        <v>0</v>
      </c>
      <c r="XX35" s="8"/>
      <c r="XY35" s="2"/>
      <c r="XZ35" s="17"/>
      <c r="YA35" s="8"/>
      <c r="YB35" s="18"/>
      <c r="YC35" s="19">
        <f t="shared" si="94"/>
        <v>0</v>
      </c>
      <c r="YE35" s="2"/>
      <c r="YF35" s="2"/>
      <c r="YG35" s="17"/>
      <c r="YH35" s="8"/>
      <c r="YI35" s="18"/>
      <c r="YJ35" s="19">
        <f t="shared" si="95"/>
        <v>0</v>
      </c>
      <c r="YL35" s="2"/>
      <c r="YM35" s="2"/>
      <c r="YN35" s="17"/>
      <c r="YO35" s="8"/>
      <c r="YP35" s="18"/>
      <c r="YQ35" s="19">
        <f t="shared" si="96"/>
        <v>0</v>
      </c>
      <c r="YS35" s="8">
        <v>41333</v>
      </c>
      <c r="YT35" s="2" t="s">
        <v>1375</v>
      </c>
      <c r="YU35" s="17">
        <v>2681</v>
      </c>
      <c r="YV35" s="8">
        <v>41333</v>
      </c>
      <c r="YW35" s="18">
        <v>2681</v>
      </c>
      <c r="YX35" s="19">
        <f t="shared" si="221"/>
        <v>0</v>
      </c>
      <c r="YZ35" s="2"/>
      <c r="ZA35" s="2"/>
      <c r="ZB35" s="17"/>
      <c r="ZC35" s="8"/>
      <c r="ZD35" s="18"/>
      <c r="ZE35" s="19">
        <f t="shared" si="213"/>
        <v>0</v>
      </c>
      <c r="ZG35" s="2"/>
      <c r="ZH35" s="2"/>
      <c r="ZI35" s="17"/>
      <c r="ZJ35" s="8"/>
      <c r="ZK35" s="18"/>
      <c r="ZL35" s="19">
        <f t="shared" si="99"/>
        <v>11212</v>
      </c>
      <c r="ZN35" s="2"/>
      <c r="ZO35" s="2"/>
      <c r="ZP35" s="17"/>
      <c r="ZQ35" s="8"/>
      <c r="ZR35" s="18"/>
      <c r="ZS35" s="19">
        <f t="shared" si="100"/>
        <v>0</v>
      </c>
      <c r="ZU35" s="2"/>
      <c r="ZV35" s="2"/>
      <c r="ZW35" s="17"/>
      <c r="ZX35" s="8"/>
      <c r="ZY35" s="18"/>
      <c r="ZZ35" s="19">
        <f t="shared" si="101"/>
        <v>0</v>
      </c>
      <c r="AAB35" s="2"/>
      <c r="AAC35" s="2"/>
      <c r="AAD35" s="17"/>
      <c r="AAE35" s="8"/>
      <c r="AAF35" s="18"/>
      <c r="AAG35" s="19">
        <f t="shared" si="102"/>
        <v>0</v>
      </c>
      <c r="AAI35" s="577"/>
      <c r="AAJ35" s="2"/>
      <c r="AAK35" s="17"/>
      <c r="AAL35" s="8"/>
      <c r="AAM35" s="18"/>
      <c r="AAN35" s="19">
        <f t="shared" si="103"/>
        <v>0</v>
      </c>
      <c r="AAP35" s="577"/>
      <c r="AAQ35" s="2"/>
      <c r="AAR35" s="17"/>
      <c r="AAT35" s="18"/>
      <c r="AAU35" s="19">
        <f t="shared" si="104"/>
        <v>0</v>
      </c>
      <c r="AAW35" s="2"/>
      <c r="AAX35" s="2"/>
      <c r="AAY35" s="17"/>
      <c r="AAZ35" s="8"/>
      <c r="ABA35" s="18"/>
      <c r="ABB35" s="19">
        <f t="shared" si="105"/>
        <v>0</v>
      </c>
      <c r="ABD35" s="2"/>
      <c r="ABE35" s="2"/>
      <c r="ABF35" s="17"/>
      <c r="ABG35" s="8"/>
      <c r="ABH35" s="18"/>
      <c r="ABI35" s="19">
        <f t="shared" si="106"/>
        <v>0</v>
      </c>
      <c r="ABK35" s="2"/>
      <c r="ABL35" s="2"/>
      <c r="ABM35" s="17"/>
      <c r="ABN35" s="8"/>
      <c r="ABO35" s="18"/>
      <c r="ABP35" s="19">
        <f t="shared" si="107"/>
        <v>0</v>
      </c>
      <c r="ABR35" s="366"/>
      <c r="ABS35" s="2"/>
      <c r="ABT35" s="17"/>
      <c r="ABU35" s="577"/>
      <c r="ABV35" s="18"/>
      <c r="ABW35" s="19">
        <f t="shared" si="214"/>
        <v>0</v>
      </c>
      <c r="ABY35" s="366"/>
      <c r="ABZ35" s="2"/>
      <c r="ACA35" s="17"/>
      <c r="ACB35" s="366"/>
      <c r="ACC35" s="18"/>
      <c r="ACD35" s="19">
        <f t="shared" si="109"/>
        <v>0</v>
      </c>
      <c r="ACF35" s="2"/>
      <c r="ACG35" s="2"/>
      <c r="ACH35" s="17"/>
      <c r="ACI35" s="8"/>
      <c r="ACJ35" s="18"/>
      <c r="ACK35" s="19">
        <f t="shared" si="205"/>
        <v>0</v>
      </c>
      <c r="ACM35" s="577"/>
      <c r="ACN35" s="2"/>
      <c r="ACO35" s="17"/>
      <c r="ACP35" s="577"/>
      <c r="ACQ35" s="18"/>
      <c r="ACR35" s="19">
        <f t="shared" si="110"/>
        <v>0</v>
      </c>
      <c r="ACT35" s="577"/>
      <c r="ACU35" s="2"/>
      <c r="ACV35" s="17"/>
      <c r="ACW35" s="366"/>
      <c r="ACX35" s="18"/>
      <c r="ACY35" s="19">
        <f t="shared" si="111"/>
        <v>0</v>
      </c>
      <c r="ADB35" s="2"/>
      <c r="ADC35" s="17"/>
      <c r="ADD35" s="8"/>
      <c r="ADE35" s="18"/>
      <c r="ADF35" s="19">
        <f t="shared" si="244"/>
        <v>0</v>
      </c>
      <c r="ADI35" s="2"/>
      <c r="ADJ35" s="17"/>
      <c r="ADK35" s="577"/>
      <c r="ADL35" s="18"/>
      <c r="ADM35" s="19">
        <f t="shared" si="113"/>
        <v>40815</v>
      </c>
      <c r="ADP35" s="39"/>
      <c r="ADQ35" s="18"/>
      <c r="ADR35" s="8"/>
      <c r="ADS35" s="393"/>
      <c r="ADT35" s="45">
        <f t="shared" si="252"/>
        <v>0</v>
      </c>
      <c r="ADV35" s="2"/>
      <c r="ADW35" s="39"/>
      <c r="ADX35" s="18"/>
      <c r="ADY35" s="8"/>
      <c r="ADZ35" s="393"/>
      <c r="AEA35" s="45">
        <f t="shared" si="192"/>
        <v>0</v>
      </c>
      <c r="AEC35" s="577"/>
      <c r="AED35" s="39"/>
      <c r="AEE35" s="18"/>
      <c r="AEF35" s="577"/>
      <c r="AEG35" s="393"/>
      <c r="AEH35" s="45">
        <f t="shared" si="224"/>
        <v>0</v>
      </c>
      <c r="AEJ35" s="2"/>
      <c r="AEK35" s="2"/>
      <c r="AEL35" s="17"/>
      <c r="AEM35" s="8"/>
      <c r="AEN35" s="18"/>
      <c r="AEO35" s="19">
        <f t="shared" si="255"/>
        <v>0</v>
      </c>
      <c r="AEQ35" s="2"/>
      <c r="AER35" s="2"/>
      <c r="AES35" s="17"/>
      <c r="AET35" s="8"/>
      <c r="AEU35" s="18"/>
      <c r="AEV35" s="19">
        <f t="shared" si="117"/>
        <v>6523</v>
      </c>
      <c r="AEX35" s="577"/>
      <c r="AEY35" s="2"/>
      <c r="AEZ35" s="17"/>
      <c r="AFA35" s="8"/>
      <c r="AFB35" s="18"/>
      <c r="AFC35" s="19">
        <f t="shared" si="118"/>
        <v>0</v>
      </c>
      <c r="AFE35" s="577"/>
      <c r="AFF35" s="2"/>
      <c r="AFG35" s="17"/>
      <c r="AFH35" s="8"/>
      <c r="AFI35" s="18"/>
      <c r="AFJ35" s="19">
        <f t="shared" si="249"/>
        <v>0</v>
      </c>
      <c r="AFL35" s="8"/>
      <c r="AFM35" s="2"/>
      <c r="AFN35" s="17"/>
      <c r="AFO35" s="8"/>
      <c r="AFP35" s="18"/>
      <c r="AFQ35" s="19">
        <f t="shared" si="120"/>
        <v>0</v>
      </c>
      <c r="AFS35" s="2"/>
      <c r="AFT35" s="2"/>
      <c r="AFU35" s="17"/>
      <c r="AFV35" s="8"/>
      <c r="AFW35" s="18"/>
      <c r="AFX35" s="19">
        <f t="shared" si="121"/>
        <v>0</v>
      </c>
      <c r="AFZ35" s="2"/>
      <c r="AGA35" s="2"/>
      <c r="AGB35" s="17"/>
      <c r="AGC35" s="8"/>
      <c r="AGD35" s="18"/>
      <c r="AGE35" s="19">
        <f t="shared" si="215"/>
        <v>0</v>
      </c>
      <c r="AGG35" s="2"/>
      <c r="AGH35" s="2"/>
      <c r="AGI35" s="17"/>
      <c r="AGJ35" s="8"/>
      <c r="AGK35" s="18"/>
      <c r="AGL35" s="19">
        <f t="shared" si="123"/>
        <v>0</v>
      </c>
      <c r="AGN35" s="2"/>
      <c r="AGO35" s="2"/>
      <c r="AGP35" s="17"/>
      <c r="AGQ35" s="8"/>
      <c r="AGR35" s="18"/>
      <c r="AGS35" s="19">
        <f t="shared" si="124"/>
        <v>0</v>
      </c>
      <c r="AGU35" s="2"/>
      <c r="AGV35" s="2"/>
      <c r="AGW35" s="17"/>
      <c r="AGX35" s="8"/>
      <c r="AGY35" s="18"/>
      <c r="AGZ35" s="19">
        <f t="shared" si="125"/>
        <v>37741</v>
      </c>
      <c r="AHB35" s="2"/>
      <c r="AHC35" s="2"/>
      <c r="AHD35" s="17"/>
      <c r="AHE35" s="8"/>
      <c r="AHF35" s="18"/>
      <c r="AHG35" s="19">
        <f t="shared" si="126"/>
        <v>0</v>
      </c>
      <c r="AHI35" s="2"/>
      <c r="AHJ35" s="2"/>
      <c r="AHK35" s="17"/>
      <c r="AHL35" s="8"/>
      <c r="AHM35" s="18"/>
      <c r="AHN35" s="19">
        <f t="shared" si="127"/>
        <v>0</v>
      </c>
      <c r="AHP35" s="577"/>
      <c r="AHQ35" s="2"/>
      <c r="AHR35" s="17"/>
      <c r="AHS35" s="8"/>
      <c r="AHT35" s="18"/>
      <c r="AHU35" s="19">
        <f t="shared" si="128"/>
        <v>0</v>
      </c>
      <c r="AHW35" s="366"/>
      <c r="AHX35" s="2"/>
      <c r="AHY35" s="17"/>
      <c r="AHZ35" s="26"/>
      <c r="AIA35" s="18"/>
      <c r="AIB35" s="19">
        <f t="shared" si="129"/>
        <v>0</v>
      </c>
      <c r="AID35" s="577"/>
      <c r="AIE35" s="2"/>
      <c r="AIF35" s="17"/>
      <c r="AIG35" s="8"/>
      <c r="AIH35" s="18"/>
      <c r="AII35" s="19">
        <f t="shared" si="218"/>
        <v>0</v>
      </c>
      <c r="AIK35" s="2"/>
      <c r="AIL35" s="2"/>
      <c r="AIM35" s="17"/>
      <c r="AIN35" s="8"/>
      <c r="AIO35" s="18"/>
      <c r="AIP35" s="19">
        <f t="shared" si="131"/>
        <v>0</v>
      </c>
      <c r="AIR35" s="143"/>
      <c r="AIS35" s="27"/>
      <c r="AIT35" s="25"/>
      <c r="AIU35" s="143"/>
      <c r="AIV35" s="30"/>
      <c r="AIW35" s="45">
        <f t="shared" si="132"/>
        <v>0</v>
      </c>
      <c r="AIY35" s="2"/>
      <c r="AIZ35" s="2"/>
      <c r="AJA35" s="17"/>
      <c r="AJB35" s="8"/>
      <c r="AJC35" s="18"/>
      <c r="AJD35" s="19">
        <f t="shared" si="133"/>
        <v>0</v>
      </c>
      <c r="AJF35" s="2"/>
      <c r="AJG35" s="2"/>
      <c r="AJH35" s="17"/>
      <c r="AJI35" s="8"/>
      <c r="AJJ35" s="18"/>
      <c r="AJK35" s="19">
        <f t="shared" si="134"/>
        <v>0</v>
      </c>
      <c r="AJM35" s="8"/>
      <c r="AJN35" s="2"/>
      <c r="AJO35" s="17"/>
      <c r="AJP35" s="8"/>
      <c r="AJQ35" s="18"/>
      <c r="AJR35" s="19">
        <f t="shared" si="135"/>
        <v>0</v>
      </c>
      <c r="AJT35" s="2"/>
      <c r="AJU35" s="2"/>
      <c r="AJV35" s="351"/>
      <c r="AJW35" s="8"/>
      <c r="AJX35" s="18"/>
      <c r="AJY35" s="19">
        <f t="shared" si="243"/>
        <v>0</v>
      </c>
      <c r="AKA35" s="27"/>
      <c r="AKB35" s="27"/>
      <c r="AKC35" s="25"/>
      <c r="AKD35" s="143"/>
      <c r="AKE35" s="30"/>
      <c r="AKF35" s="19">
        <f t="shared" si="232"/>
        <v>0</v>
      </c>
      <c r="AKH35" s="2"/>
      <c r="AKI35" s="2"/>
      <c r="AKJ35" s="17"/>
      <c r="AKK35" s="8"/>
      <c r="AKL35" s="18"/>
      <c r="AKM35" s="19">
        <f t="shared" si="137"/>
        <v>0</v>
      </c>
      <c r="AKO35" s="2"/>
      <c r="AKP35" s="2"/>
      <c r="AKQ35" s="17"/>
      <c r="AKR35" s="8"/>
      <c r="AKS35" s="18"/>
      <c r="AKT35" s="19">
        <f t="shared" si="138"/>
        <v>0</v>
      </c>
      <c r="AKV35" s="2"/>
      <c r="AKW35" s="2"/>
      <c r="AKX35" s="17"/>
      <c r="AKY35" s="8"/>
      <c r="AKZ35" s="18"/>
      <c r="ALA35" s="19">
        <f t="shared" si="139"/>
        <v>0</v>
      </c>
      <c r="ALC35" s="2"/>
      <c r="ALD35" s="2"/>
      <c r="ALE35" s="17"/>
      <c r="ALF35" s="8"/>
      <c r="ALG35" s="18"/>
      <c r="ALH35" s="19">
        <f t="shared" si="140"/>
        <v>0</v>
      </c>
      <c r="ALJ35" s="577"/>
      <c r="ALK35" s="2"/>
      <c r="ALL35" s="17"/>
      <c r="ALN35" s="18"/>
      <c r="ALO35" s="19">
        <f t="shared" si="141"/>
        <v>0</v>
      </c>
      <c r="ALQ35" s="2"/>
      <c r="ALR35" s="2"/>
      <c r="ALS35" s="17"/>
      <c r="ALT35" s="8"/>
      <c r="ALU35" s="18"/>
      <c r="ALV35" s="19">
        <f t="shared" si="142"/>
        <v>0</v>
      </c>
      <c r="ALX35" s="8"/>
      <c r="ALY35" s="2"/>
      <c r="ALZ35" s="17"/>
      <c r="AMA35" s="8"/>
      <c r="AMB35" s="18"/>
      <c r="AMC35" s="45">
        <f t="shared" si="245"/>
        <v>0</v>
      </c>
      <c r="AME35" s="577"/>
      <c r="AMF35" s="2"/>
      <c r="AMG35" s="17"/>
      <c r="AMH35" s="366"/>
      <c r="AMI35" s="18"/>
      <c r="AMJ35" s="19">
        <f t="shared" si="143"/>
        <v>0</v>
      </c>
      <c r="AML35" s="366"/>
      <c r="AMM35" s="2"/>
      <c r="AMN35" s="17"/>
      <c r="AMO35" s="577"/>
      <c r="AMP35" s="18"/>
      <c r="AMQ35" s="19">
        <f t="shared" si="144"/>
        <v>0</v>
      </c>
      <c r="AMS35" s="8"/>
      <c r="AMT35" s="2"/>
      <c r="AMU35" s="17"/>
      <c r="AMV35" s="8"/>
      <c r="AMW35" s="18"/>
      <c r="AMX35" s="19">
        <f t="shared" si="145"/>
        <v>0</v>
      </c>
      <c r="AMZ35" s="2"/>
      <c r="ANA35" s="2"/>
      <c r="ANB35" s="17"/>
      <c r="ANC35" s="8"/>
      <c r="AND35" s="18"/>
      <c r="ANE35" s="19">
        <f t="shared" si="146"/>
        <v>0</v>
      </c>
      <c r="ANG35" s="2"/>
      <c r="ANH35" s="2"/>
      <c r="ANI35" s="17"/>
      <c r="ANJ35" s="8"/>
      <c r="ANK35" s="18"/>
      <c r="ANL35" s="19">
        <f t="shared" si="147"/>
        <v>0</v>
      </c>
      <c r="ANN35" s="366"/>
      <c r="ANO35" s="2"/>
      <c r="ANP35" s="17"/>
      <c r="ANQ35" s="577"/>
      <c r="ANR35" s="18"/>
      <c r="ANS35" s="19">
        <f t="shared" si="148"/>
        <v>0</v>
      </c>
      <c r="ANU35" s="2"/>
      <c r="ANV35" s="2"/>
      <c r="ANW35" s="17"/>
      <c r="ANX35" s="8"/>
      <c r="ANY35" s="18"/>
      <c r="ANZ35" s="19">
        <f t="shared" si="229"/>
        <v>4592</v>
      </c>
      <c r="AOB35" s="577"/>
      <c r="AOC35" s="2"/>
      <c r="AOD35" s="17"/>
      <c r="AOE35" s="8"/>
      <c r="AOF35" s="18"/>
      <c r="AOG35" s="19">
        <f t="shared" si="149"/>
        <v>0</v>
      </c>
      <c r="AOI35" s="366"/>
      <c r="AOJ35" s="2"/>
      <c r="AOK35" s="17"/>
      <c r="AOL35" s="8"/>
      <c r="AOM35" s="18"/>
      <c r="AON35" s="19">
        <f t="shared" si="150"/>
        <v>16524.5</v>
      </c>
      <c r="AOP35" s="366"/>
      <c r="AOQ35" s="2"/>
      <c r="AOR35" s="17"/>
      <c r="AOS35" s="8"/>
      <c r="AOT35" s="18"/>
      <c r="AOU35" s="19">
        <f t="shared" si="151"/>
        <v>0</v>
      </c>
      <c r="AOW35" s="2"/>
      <c r="AOX35" s="2"/>
      <c r="AOY35" s="17"/>
      <c r="AOZ35" s="8"/>
      <c r="APA35" s="18"/>
      <c r="APB35" s="19">
        <f t="shared" si="216"/>
        <v>0</v>
      </c>
      <c r="APD35" s="8"/>
      <c r="APE35" s="2"/>
      <c r="APF35" s="17"/>
      <c r="APG35" s="74"/>
      <c r="APH35" s="86"/>
      <c r="API35" s="19">
        <f t="shared" si="250"/>
        <v>2000</v>
      </c>
      <c r="APL35" s="2"/>
      <c r="APM35" s="17"/>
      <c r="APN35" s="8"/>
      <c r="APO35" s="18"/>
      <c r="APP35" s="45">
        <f t="shared" si="253"/>
        <v>7383.5</v>
      </c>
      <c r="APS35" s="2"/>
      <c r="APT35" s="17"/>
      <c r="APU35" s="8"/>
      <c r="APV35" s="18"/>
      <c r="APW35" s="45">
        <f t="shared" si="6"/>
        <v>0</v>
      </c>
      <c r="APY35" s="2"/>
      <c r="APZ35" s="2"/>
      <c r="AQA35" s="17"/>
      <c r="AQB35" s="8"/>
      <c r="AQC35" s="18"/>
      <c r="AQD35" s="45">
        <f t="shared" si="153"/>
        <v>4518.5</v>
      </c>
      <c r="AQF35" s="366"/>
      <c r="AQG35" s="2"/>
      <c r="AQH35" s="17"/>
      <c r="AQJ35" s="18"/>
      <c r="AQK35" s="19">
        <f t="shared" si="154"/>
        <v>0</v>
      </c>
      <c r="AQM35" s="2"/>
      <c r="AQN35" s="2"/>
      <c r="AQO35" s="17"/>
      <c r="AQP35" s="8"/>
      <c r="AQQ35" s="18"/>
      <c r="AQR35" s="19">
        <f t="shared" si="155"/>
        <v>0</v>
      </c>
      <c r="AQT35" s="577"/>
      <c r="AQU35" s="2"/>
      <c r="AQV35" s="17"/>
      <c r="AQW35" s="577"/>
      <c r="AQX35" s="18"/>
      <c r="AQY35" s="19">
        <f t="shared" si="156"/>
        <v>715</v>
      </c>
      <c r="ARA35" s="577"/>
      <c r="ARB35" s="2"/>
      <c r="ARC35" s="17"/>
      <c r="ARD35" s="366"/>
      <c r="ARE35" s="18"/>
      <c r="ARF35" s="19">
        <f t="shared" si="208"/>
        <v>0</v>
      </c>
      <c r="ARH35" s="577"/>
      <c r="ARI35" s="2"/>
      <c r="ARJ35" s="17"/>
      <c r="ARK35" s="8"/>
      <c r="ARL35" s="18"/>
      <c r="ARM35" s="19">
        <f t="shared" si="157"/>
        <v>0</v>
      </c>
      <c r="ARO35" s="577"/>
      <c r="ARP35" s="2"/>
      <c r="ARQ35" s="17"/>
      <c r="ARR35" s="8"/>
      <c r="ARS35" s="18"/>
      <c r="ART35" s="45">
        <f t="shared" si="230"/>
        <v>0</v>
      </c>
      <c r="ARV35" s="2"/>
      <c r="ARW35" s="2"/>
      <c r="ARX35" s="17"/>
      <c r="ARY35" s="8"/>
      <c r="ARZ35" s="18"/>
      <c r="ASA35" s="45">
        <f t="shared" si="159"/>
        <v>0</v>
      </c>
      <c r="ASC35" s="2"/>
      <c r="ASD35" s="2"/>
      <c r="ASE35" s="17"/>
      <c r="ASF35" s="8"/>
      <c r="ASG35" s="18"/>
      <c r="ASH35" s="45">
        <f t="shared" si="160"/>
        <v>0</v>
      </c>
      <c r="ASJ35" s="2"/>
      <c r="ASK35" s="2"/>
      <c r="ASL35" s="17"/>
      <c r="ASM35" s="8"/>
      <c r="ASN35" s="18"/>
      <c r="ASO35" s="19">
        <f t="shared" si="161"/>
        <v>0</v>
      </c>
      <c r="ASQ35" s="366"/>
      <c r="ASR35" s="2"/>
      <c r="ASS35" s="17"/>
      <c r="AST35" s="8"/>
      <c r="ASU35" s="18"/>
      <c r="ASV35" s="19">
        <f t="shared" si="234"/>
        <v>0</v>
      </c>
      <c r="ASX35" s="366"/>
      <c r="ASY35" s="2"/>
      <c r="ASZ35" s="17"/>
      <c r="ATA35" s="8"/>
      <c r="ATB35" s="18"/>
      <c r="ATC35" s="19">
        <f t="shared" si="163"/>
        <v>0</v>
      </c>
      <c r="ATE35" s="366"/>
      <c r="ATF35" s="2"/>
      <c r="ATG35" s="17"/>
      <c r="ATH35" s="8"/>
      <c r="ATI35" s="18"/>
      <c r="ATJ35" s="19">
        <f t="shared" si="164"/>
        <v>0</v>
      </c>
      <c r="ATL35" s="397"/>
      <c r="ATM35" s="43"/>
      <c r="ATO35" s="456"/>
      <c r="ATP35" s="76"/>
      <c r="ATQ35" s="45">
        <f t="shared" si="242"/>
        <v>0</v>
      </c>
      <c r="ATS35" s="2"/>
      <c r="ATT35" s="43"/>
      <c r="ATV35" s="69"/>
      <c r="ATW35" s="76"/>
      <c r="ATX35" s="45">
        <f t="shared" si="222"/>
        <v>0</v>
      </c>
      <c r="ATZ35" s="1"/>
      <c r="AUA35" s="2"/>
      <c r="AUB35" s="17"/>
      <c r="AUC35" s="8"/>
      <c r="AUD35" s="18"/>
      <c r="AUE35" s="19">
        <f t="shared" si="167"/>
        <v>0</v>
      </c>
      <c r="AUG35" s="1"/>
      <c r="AUH35" s="2"/>
      <c r="AUI35" s="17"/>
      <c r="AUJ35" s="8"/>
      <c r="AUK35" s="18"/>
      <c r="AUL35" s="19">
        <f t="shared" si="168"/>
        <v>0</v>
      </c>
      <c r="AUO35" s="2"/>
      <c r="AUP35" s="17"/>
      <c r="AUQ35" s="8"/>
      <c r="AUR35" s="18"/>
      <c r="AUS35" s="19">
        <f t="shared" si="169"/>
        <v>2512.5</v>
      </c>
      <c r="AUU35" s="368"/>
      <c r="AUV35" s="315"/>
      <c r="AUW35" s="30"/>
      <c r="AUX35" s="143"/>
      <c r="AUY35" s="346"/>
      <c r="AUZ35" s="45">
        <f t="shared" si="170"/>
        <v>0</v>
      </c>
      <c r="AVB35" s="577"/>
      <c r="AVC35" s="2"/>
      <c r="AVD35" s="17"/>
      <c r="AVE35" s="8"/>
      <c r="AVF35" s="18"/>
      <c r="AVG35" s="19">
        <f t="shared" si="193"/>
        <v>0</v>
      </c>
      <c r="AVI35" s="2"/>
      <c r="AVJ35" s="2"/>
      <c r="AVK35" s="17"/>
      <c r="AVL35" s="8"/>
      <c r="AVM35" s="18"/>
      <c r="AVN35" s="19">
        <f t="shared" si="194"/>
        <v>0</v>
      </c>
      <c r="AVP35" s="2"/>
      <c r="AVQ35" s="2"/>
      <c r="AVR35" s="17"/>
      <c r="AVS35" s="8"/>
      <c r="AVT35" s="18"/>
      <c r="AVU35" s="19">
        <f t="shared" si="203"/>
        <v>0</v>
      </c>
      <c r="AVW35" s="27"/>
      <c r="AVX35" s="27"/>
      <c r="AVY35" s="25"/>
      <c r="AVZ35" s="143"/>
      <c r="AWA35" s="30"/>
      <c r="AWB35" s="19">
        <f t="shared" si="197"/>
        <v>0</v>
      </c>
      <c r="AWD35" s="8"/>
      <c r="AWE35" s="2"/>
      <c r="AWF35" s="17"/>
      <c r="AWG35" s="8"/>
      <c r="AWH35" s="18"/>
      <c r="AWI35" s="19">
        <f t="shared" si="219"/>
        <v>0</v>
      </c>
      <c r="AWK35" s="2"/>
      <c r="AWL35" s="2"/>
      <c r="AWM35" s="17"/>
      <c r="AWN35" s="8"/>
      <c r="AWO35" s="18"/>
      <c r="AWP35" s="19">
        <f t="shared" si="204"/>
        <v>0</v>
      </c>
      <c r="AWR35" s="2"/>
      <c r="AWS35" s="2"/>
      <c r="AWT35" s="17"/>
      <c r="AWU35" s="8"/>
      <c r="AWV35" s="18"/>
      <c r="AWW35" s="19">
        <f t="shared" si="174"/>
        <v>0</v>
      </c>
      <c r="AWY35" s="2"/>
      <c r="AWZ35" s="2"/>
      <c r="AXA35" s="17"/>
      <c r="AXB35" s="8"/>
      <c r="AXC35" s="18"/>
      <c r="AXD35" s="19">
        <f t="shared" si="175"/>
        <v>0</v>
      </c>
      <c r="AXF35" s="577"/>
      <c r="AXG35" s="2"/>
      <c r="AXH35" s="17"/>
      <c r="AXI35" s="8"/>
      <c r="AXJ35" s="18"/>
      <c r="AXK35" s="19">
        <f t="shared" si="176"/>
        <v>0</v>
      </c>
      <c r="AXM35" s="577"/>
      <c r="AXN35" s="2"/>
      <c r="AXO35" s="17"/>
      <c r="AXP35" s="8"/>
      <c r="AXQ35" s="18"/>
      <c r="AXR35" s="19">
        <f t="shared" si="177"/>
        <v>0</v>
      </c>
      <c r="AXT35" s="577"/>
      <c r="AXU35" s="2"/>
      <c r="AXV35" s="17"/>
      <c r="AXW35" s="577"/>
      <c r="AXX35" s="18"/>
      <c r="AXY35" s="19">
        <f t="shared" si="195"/>
        <v>0</v>
      </c>
      <c r="AYA35" s="2"/>
      <c r="AYB35" s="2"/>
      <c r="AYC35" s="17"/>
      <c r="AYD35" s="8"/>
      <c r="AYE35" s="18"/>
      <c r="AYF35" s="19">
        <f t="shared" si="179"/>
        <v>0</v>
      </c>
      <c r="AYH35" s="575"/>
      <c r="AYI35" s="27"/>
      <c r="AYJ35" s="25"/>
      <c r="AYK35" s="575"/>
      <c r="AYL35" s="30"/>
      <c r="AYM35" s="19">
        <f t="shared" si="239"/>
        <v>0</v>
      </c>
      <c r="AYO35" s="2"/>
      <c r="AYP35" s="2"/>
      <c r="AYQ35" s="17"/>
      <c r="AYR35" s="8"/>
      <c r="AYS35" s="18"/>
      <c r="AYT35" s="19">
        <f t="shared" si="181"/>
        <v>0</v>
      </c>
      <c r="AYV35" s="2"/>
      <c r="AYW35" s="2"/>
      <c r="AYX35" s="17"/>
      <c r="AYY35" s="8"/>
      <c r="AYZ35" s="18"/>
      <c r="AZA35" s="19">
        <f t="shared" si="182"/>
        <v>0</v>
      </c>
      <c r="AZC35" s="2"/>
      <c r="AZD35" s="2"/>
      <c r="AZE35" s="17"/>
      <c r="AZF35" s="8"/>
      <c r="AZG35" s="18"/>
      <c r="AZH35" s="19">
        <f t="shared" si="183"/>
        <v>0</v>
      </c>
      <c r="AZJ35" s="2"/>
      <c r="AZK35" s="2"/>
      <c r="AZL35" s="17"/>
      <c r="AZM35" s="8"/>
      <c r="AZN35" s="18"/>
      <c r="AZO35" s="19">
        <f t="shared" si="184"/>
        <v>0</v>
      </c>
    </row>
    <row r="36" spans="1:1024 1026:1367">
      <c r="A36" s="8"/>
      <c r="C36" s="337"/>
      <c r="D36" s="26"/>
      <c r="E36" s="18"/>
      <c r="F36" s="45">
        <f t="shared" si="246"/>
        <v>0</v>
      </c>
      <c r="H36" s="577"/>
      <c r="I36" s="2"/>
      <c r="J36" s="17"/>
      <c r="K36" s="577"/>
      <c r="L36" s="18"/>
      <c r="M36" s="19">
        <f t="shared" si="231"/>
        <v>0</v>
      </c>
      <c r="O36" s="2"/>
      <c r="P36" s="2"/>
      <c r="Q36" s="17"/>
      <c r="R36" s="8"/>
      <c r="S36" s="18"/>
      <c r="T36" s="19">
        <f t="shared" si="10"/>
        <v>10753.5</v>
      </c>
      <c r="V36" s="2"/>
      <c r="W36" s="2"/>
      <c r="X36" s="17"/>
      <c r="Y36" s="8"/>
      <c r="Z36" s="18"/>
      <c r="AA36" s="19">
        <f t="shared" si="11"/>
        <v>0</v>
      </c>
      <c r="AC36" s="2"/>
      <c r="AD36" s="2"/>
      <c r="AE36" s="17"/>
      <c r="AF36" s="8"/>
      <c r="AG36" s="18"/>
      <c r="AH36" s="19">
        <f t="shared" si="12"/>
        <v>0</v>
      </c>
      <c r="AJ36" s="2"/>
      <c r="AK36" s="2"/>
      <c r="AL36" s="17"/>
      <c r="AM36" s="8"/>
      <c r="AN36" s="18"/>
      <c r="AO36" s="19">
        <f t="shared" si="13"/>
        <v>0</v>
      </c>
      <c r="AQ36" s="2"/>
      <c r="AR36" s="2"/>
      <c r="AS36" s="17"/>
      <c r="AT36" s="8"/>
      <c r="AU36" s="18"/>
      <c r="AV36" s="19">
        <f t="shared" si="14"/>
        <v>0</v>
      </c>
      <c r="AX36" s="2"/>
      <c r="AY36" s="2"/>
      <c r="AZ36" s="17"/>
      <c r="BA36" s="8"/>
      <c r="BB36" s="18"/>
      <c r="BC36" s="19">
        <f t="shared" si="15"/>
        <v>0</v>
      </c>
      <c r="BE36" s="2"/>
      <c r="BF36" s="2"/>
      <c r="BG36" s="17"/>
      <c r="BH36" s="8"/>
      <c r="BI36" s="18"/>
      <c r="BJ36" s="19">
        <f t="shared" si="16"/>
        <v>0</v>
      </c>
      <c r="BL36" s="2"/>
      <c r="BM36" s="2"/>
      <c r="BN36" s="17"/>
      <c r="BO36" s="8"/>
      <c r="BP36" s="18"/>
      <c r="BQ36" s="19">
        <f t="shared" si="209"/>
        <v>0</v>
      </c>
      <c r="BS36" s="2"/>
      <c r="BT36" s="2"/>
      <c r="BU36" s="2"/>
      <c r="BV36" s="17"/>
      <c r="BW36" s="8"/>
      <c r="BX36" s="18"/>
      <c r="BY36" s="19">
        <f t="shared" si="18"/>
        <v>0</v>
      </c>
      <c r="CA36" s="575">
        <v>40893</v>
      </c>
      <c r="CB36" s="78" t="s">
        <v>767</v>
      </c>
      <c r="CC36" s="346"/>
      <c r="CD36" s="538" t="s">
        <v>768</v>
      </c>
      <c r="CE36" s="44"/>
      <c r="CF36" s="45">
        <f t="shared" si="19"/>
        <v>328393</v>
      </c>
      <c r="CH36" s="143"/>
      <c r="CI36" s="27"/>
      <c r="CJ36" s="44"/>
      <c r="CK36" s="489"/>
      <c r="CL36" s="44"/>
      <c r="CM36" s="45">
        <f t="shared" si="20"/>
        <v>0</v>
      </c>
      <c r="CO36" s="368"/>
      <c r="CP36" s="78"/>
      <c r="CQ36" s="346"/>
      <c r="CR36" s="490"/>
      <c r="CS36" s="346"/>
      <c r="CT36" s="45">
        <f t="shared" si="251"/>
        <v>0</v>
      </c>
      <c r="CV36" s="8"/>
      <c r="CW36" s="2"/>
      <c r="CX36" s="17"/>
      <c r="CY36" s="8"/>
      <c r="CZ36" s="18"/>
      <c r="DA36" s="19">
        <f t="shared" si="21"/>
        <v>0</v>
      </c>
      <c r="DC36" s="2"/>
      <c r="DD36" s="2"/>
      <c r="DE36" s="2"/>
      <c r="DF36" s="17"/>
      <c r="DG36" s="8"/>
      <c r="DH36" s="18"/>
      <c r="DI36" s="19">
        <f t="shared" si="210"/>
        <v>0</v>
      </c>
      <c r="DK36" s="577"/>
      <c r="DL36" s="2"/>
      <c r="DM36" s="17"/>
      <c r="DO36" s="18"/>
      <c r="DP36" s="19">
        <f t="shared" si="23"/>
        <v>0</v>
      </c>
      <c r="DR36" s="2"/>
      <c r="DS36" s="2"/>
      <c r="DT36" s="17"/>
      <c r="DU36" s="8"/>
      <c r="DV36" s="18"/>
      <c r="DW36" s="19">
        <f t="shared" si="24"/>
        <v>0</v>
      </c>
      <c r="DY36" s="2"/>
      <c r="DZ36" s="2"/>
      <c r="EA36" s="17"/>
      <c r="EB36" s="8"/>
      <c r="EC36" s="18"/>
      <c r="ED36" s="19">
        <f t="shared" si="25"/>
        <v>0</v>
      </c>
      <c r="EF36" s="2"/>
      <c r="EG36" s="2"/>
      <c r="EH36" s="17"/>
      <c r="EI36" s="8"/>
      <c r="EJ36" s="18"/>
      <c r="EK36" s="19">
        <f t="shared" si="226"/>
        <v>0</v>
      </c>
      <c r="EM36" s="366"/>
      <c r="EN36" s="2"/>
      <c r="EO36" s="17"/>
      <c r="EP36" s="8"/>
      <c r="EQ36" s="18"/>
      <c r="ER36" s="19">
        <f t="shared" si="27"/>
        <v>0</v>
      </c>
      <c r="ET36" s="366"/>
      <c r="EU36" s="2"/>
      <c r="EV36" s="17"/>
      <c r="EW36" s="8"/>
      <c r="EX36" s="18"/>
      <c r="EY36" s="19">
        <f t="shared" si="28"/>
        <v>0</v>
      </c>
      <c r="FA36" s="2"/>
      <c r="FB36" s="2"/>
      <c r="FC36" s="17"/>
      <c r="FD36" s="8"/>
      <c r="FE36" s="18"/>
      <c r="FF36" s="19">
        <f t="shared" si="29"/>
        <v>0</v>
      </c>
      <c r="FH36" s="2"/>
      <c r="FI36" s="2"/>
      <c r="FJ36" s="17"/>
      <c r="FK36" s="8"/>
      <c r="FL36" s="18"/>
      <c r="FM36" s="19">
        <f t="shared" si="30"/>
        <v>0</v>
      </c>
      <c r="FO36" s="549">
        <v>39728</v>
      </c>
      <c r="FP36" s="2" t="s">
        <v>553</v>
      </c>
      <c r="FQ36" s="25">
        <v>21155</v>
      </c>
      <c r="FR36" s="8"/>
      <c r="FS36" s="18"/>
      <c r="FT36" s="19">
        <f t="shared" si="31"/>
        <v>194357.5</v>
      </c>
      <c r="FV36" s="2"/>
      <c r="FW36" s="2"/>
      <c r="FX36" s="17"/>
      <c r="FY36" s="8"/>
      <c r="FZ36" s="18"/>
      <c r="GA36" s="19">
        <f t="shared" si="32"/>
        <v>0</v>
      </c>
      <c r="GC36" s="2"/>
      <c r="GD36" s="2"/>
      <c r="GE36" s="17"/>
      <c r="GF36" s="8"/>
      <c r="GG36" s="18"/>
      <c r="GH36" s="19">
        <f t="shared" si="33"/>
        <v>0</v>
      </c>
      <c r="GJ36" s="2"/>
      <c r="GK36" s="2"/>
      <c r="GL36" s="17"/>
      <c r="GM36" s="8"/>
      <c r="GN36" s="18"/>
      <c r="GO36" s="19">
        <f t="shared" si="34"/>
        <v>0</v>
      </c>
      <c r="GQ36" s="8"/>
      <c r="GR36" s="2"/>
      <c r="GS36" s="17"/>
      <c r="GT36" s="8"/>
      <c r="GU36" s="18"/>
      <c r="GV36" s="19">
        <f t="shared" si="35"/>
        <v>0</v>
      </c>
      <c r="GX36" s="2"/>
      <c r="GY36" s="2"/>
      <c r="GZ36" s="17"/>
      <c r="HA36" s="8"/>
      <c r="HB36" s="18"/>
      <c r="HC36" s="19">
        <f t="shared" si="36"/>
        <v>0</v>
      </c>
      <c r="HE36" s="8"/>
      <c r="HF36" s="2"/>
      <c r="HG36" s="17"/>
      <c r="HH36" s="8"/>
      <c r="HI36" s="18"/>
      <c r="HJ36" s="19">
        <f t="shared" si="220"/>
        <v>13433</v>
      </c>
      <c r="HL36" s="8"/>
      <c r="HM36" s="2"/>
      <c r="HN36" s="17"/>
      <c r="HO36" s="8"/>
      <c r="HP36" s="18"/>
      <c r="HQ36" s="19">
        <f t="shared" si="38"/>
        <v>0</v>
      </c>
      <c r="HU36" s="3"/>
      <c r="HW36" s="3"/>
      <c r="HX36" s="115">
        <f t="shared" si="39"/>
        <v>476</v>
      </c>
      <c r="HZ36" s="8"/>
      <c r="IA36" s="2"/>
      <c r="IB36" s="17"/>
      <c r="IC36" s="8"/>
      <c r="ID36" s="18"/>
      <c r="IE36" s="19">
        <f t="shared" si="40"/>
        <v>0</v>
      </c>
      <c r="IG36" s="2"/>
      <c r="IH36" s="2"/>
      <c r="II36" s="17"/>
      <c r="IJ36" s="8"/>
      <c r="IK36" s="18"/>
      <c r="IL36" s="19">
        <f t="shared" si="41"/>
        <v>0</v>
      </c>
      <c r="IN36" s="8"/>
      <c r="IO36" s="145"/>
      <c r="IP36" s="17"/>
      <c r="IQ36" s="8"/>
      <c r="IR36" s="18"/>
      <c r="IS36" s="19">
        <f t="shared" si="42"/>
        <v>0</v>
      </c>
      <c r="IU36" s="8"/>
      <c r="IV36" s="2"/>
      <c r="IW36" s="17"/>
      <c r="IX36" s="8"/>
      <c r="IY36" s="18"/>
      <c r="IZ36" s="19">
        <f t="shared" si="43"/>
        <v>0</v>
      </c>
      <c r="JB36" s="2"/>
      <c r="JC36" s="2"/>
      <c r="JD36" s="17"/>
      <c r="JE36" s="8"/>
      <c r="JF36" s="18"/>
      <c r="JG36" s="19">
        <f t="shared" si="198"/>
        <v>0</v>
      </c>
      <c r="JI36" s="397"/>
      <c r="JJ36" s="38"/>
      <c r="JK36" s="17"/>
      <c r="JL36" s="397"/>
      <c r="JM36" s="18"/>
      <c r="JN36" s="45">
        <f t="shared" si="223"/>
        <v>0</v>
      </c>
      <c r="JP36" s="397"/>
      <c r="JQ36" s="38"/>
      <c r="JR36" s="17"/>
      <c r="JS36" s="397"/>
      <c r="JT36" s="18"/>
      <c r="JU36" s="45">
        <f t="shared" si="233"/>
        <v>0</v>
      </c>
      <c r="JW36" s="821"/>
      <c r="JX36" s="808"/>
      <c r="JY36" s="794"/>
      <c r="JZ36" s="821"/>
      <c r="KA36" s="814"/>
      <c r="KB36" s="811">
        <f t="shared" si="46"/>
        <v>0</v>
      </c>
      <c r="KD36" s="821"/>
      <c r="KE36" s="808"/>
      <c r="KF36" s="794"/>
      <c r="KG36" s="821"/>
      <c r="KH36" s="814"/>
      <c r="KI36" s="811">
        <f t="shared" si="47"/>
        <v>0</v>
      </c>
      <c r="KK36" s="8"/>
      <c r="KL36" s="2"/>
      <c r="KM36" s="17"/>
      <c r="KN36" s="8"/>
      <c r="KO36" s="18"/>
      <c r="KP36" s="45">
        <f t="shared" si="48"/>
        <v>0</v>
      </c>
      <c r="KR36" s="397"/>
      <c r="KS36" s="38"/>
      <c r="KT36" s="17"/>
      <c r="KU36" s="397"/>
      <c r="KV36" s="18"/>
      <c r="KW36" s="45">
        <f t="shared" si="211"/>
        <v>0</v>
      </c>
      <c r="KY36" s="2"/>
      <c r="KZ36" s="38"/>
      <c r="LA36" s="17"/>
      <c r="LB36" s="8"/>
      <c r="LC36" s="18"/>
      <c r="LD36" s="45">
        <f t="shared" si="50"/>
        <v>0</v>
      </c>
      <c r="LF36" s="577"/>
      <c r="LG36" s="2"/>
      <c r="LH36" s="17"/>
      <c r="LI36" s="8"/>
      <c r="LJ36" s="18"/>
      <c r="LK36" s="45">
        <f t="shared" si="0"/>
        <v>0</v>
      </c>
      <c r="LM36" s="575"/>
      <c r="LN36" s="27"/>
      <c r="LO36" s="25"/>
      <c r="LP36" s="26"/>
      <c r="LQ36" s="30"/>
      <c r="LR36" s="19">
        <f t="shared" si="51"/>
        <v>0</v>
      </c>
      <c r="LT36" s="575"/>
      <c r="LU36" s="27"/>
      <c r="LV36" s="25"/>
      <c r="LW36" s="143"/>
      <c r="LX36" s="30"/>
      <c r="LY36" s="19">
        <f t="shared" si="256"/>
        <v>0</v>
      </c>
      <c r="MA36" s="577"/>
      <c r="MB36" s="2"/>
      <c r="MC36" s="17"/>
      <c r="MD36" s="8"/>
      <c r="ME36" s="18"/>
      <c r="MF36" s="19">
        <f t="shared" si="212"/>
        <v>0</v>
      </c>
      <c r="MH36" s="2"/>
      <c r="MI36" s="2"/>
      <c r="MJ36" s="17"/>
      <c r="MK36" s="8"/>
      <c r="ML36" s="18"/>
      <c r="MM36" s="19">
        <f t="shared" si="54"/>
        <v>0</v>
      </c>
      <c r="MO36" s="8"/>
      <c r="MP36" s="2"/>
      <c r="MQ36" s="25"/>
      <c r="MR36" s="209"/>
      <c r="MS36" s="18"/>
      <c r="MT36" s="45">
        <f t="shared" si="199"/>
        <v>20586.5</v>
      </c>
      <c r="MV36" s="8"/>
      <c r="MW36" s="2"/>
      <c r="MX36" s="25"/>
      <c r="MY36" s="209"/>
      <c r="MZ36" s="18"/>
      <c r="NA36" s="45">
        <f t="shared" si="55"/>
        <v>0</v>
      </c>
      <c r="NC36" s="8"/>
      <c r="ND36" s="39"/>
      <c r="NE36" s="18"/>
      <c r="NF36" s="8"/>
      <c r="NG36" s="18"/>
      <c r="NH36" s="45">
        <f t="shared" si="247"/>
        <v>0</v>
      </c>
      <c r="NJ36" s="577"/>
      <c r="NK36" s="39"/>
      <c r="NL36" s="18"/>
      <c r="NM36" s="577"/>
      <c r="NN36" s="18"/>
      <c r="NO36" s="45">
        <f t="shared" si="57"/>
        <v>0</v>
      </c>
      <c r="NQ36" s="2"/>
      <c r="NR36" s="2"/>
      <c r="NS36" s="17"/>
      <c r="NT36" s="8"/>
      <c r="NU36" s="18"/>
      <c r="NV36" s="19">
        <f t="shared" si="58"/>
        <v>0</v>
      </c>
      <c r="NX36" s="2"/>
      <c r="NY36" s="2"/>
      <c r="NZ36" s="17"/>
      <c r="OA36" s="8"/>
      <c r="OB36" s="18"/>
      <c r="OC36" s="19">
        <f t="shared" si="59"/>
        <v>0</v>
      </c>
      <c r="OE36" s="2"/>
      <c r="OF36" s="2"/>
      <c r="OG36" s="17"/>
      <c r="OH36" s="8"/>
      <c r="OI36" s="18"/>
      <c r="OJ36" s="19">
        <f t="shared" si="60"/>
        <v>0</v>
      </c>
      <c r="OL36" s="2"/>
      <c r="OM36" s="2"/>
      <c r="ON36" s="17"/>
      <c r="OO36" s="8"/>
      <c r="OP36" s="18"/>
      <c r="OQ36" s="19">
        <f t="shared" si="61"/>
        <v>0</v>
      </c>
      <c r="OS36" s="2"/>
      <c r="OT36" s="2"/>
      <c r="OU36" s="17"/>
      <c r="OV36" s="8"/>
      <c r="OW36" s="18"/>
      <c r="OX36" s="19">
        <f t="shared" si="62"/>
        <v>0</v>
      </c>
      <c r="OZ36" s="2"/>
      <c r="PA36" s="2"/>
      <c r="PB36" s="17"/>
      <c r="PC36" s="8"/>
      <c r="PD36" s="18"/>
      <c r="PE36" s="19">
        <f t="shared" si="63"/>
        <v>0</v>
      </c>
      <c r="PG36" s="8"/>
      <c r="PH36" s="2"/>
      <c r="PI36" s="17"/>
      <c r="PJ36" s="8"/>
      <c r="PK36" s="18"/>
      <c r="PL36" s="19">
        <f t="shared" si="64"/>
        <v>0</v>
      </c>
      <c r="PN36" s="2"/>
      <c r="PO36" s="2"/>
      <c r="PP36" s="17"/>
      <c r="PQ36" s="8"/>
      <c r="PR36" s="18"/>
      <c r="PS36" s="19">
        <f t="shared" si="65"/>
        <v>0</v>
      </c>
      <c r="PU36" s="2"/>
      <c r="PV36" s="2"/>
      <c r="PW36" s="17"/>
      <c r="PX36" s="8"/>
      <c r="PY36" s="18"/>
      <c r="PZ36" s="19">
        <f t="shared" si="66"/>
        <v>0</v>
      </c>
      <c r="QB36" s="577"/>
      <c r="QC36" s="2"/>
      <c r="QD36" s="2"/>
      <c r="QE36" s="17"/>
      <c r="QF36" s="8"/>
      <c r="QG36" s="18"/>
      <c r="QH36" s="19">
        <f t="shared" si="67"/>
        <v>0</v>
      </c>
      <c r="QJ36" s="366"/>
      <c r="QK36" s="2"/>
      <c r="QL36" s="337"/>
      <c r="QM36" s="8">
        <v>41148</v>
      </c>
      <c r="QN36" s="58">
        <v>100</v>
      </c>
      <c r="QO36" s="45">
        <f t="shared" si="254"/>
        <v>26833.5</v>
      </c>
      <c r="QQ36" s="469"/>
      <c r="QR36" s="43"/>
      <c r="QS36" s="3"/>
      <c r="QT36" s="8"/>
      <c r="QU36" s="58"/>
      <c r="QV36" s="45">
        <f t="shared" si="69"/>
        <v>0</v>
      </c>
      <c r="QX36" s="143"/>
      <c r="QY36" s="78"/>
      <c r="QZ36" s="30"/>
      <c r="RA36" s="26"/>
      <c r="RB36" s="30"/>
      <c r="RC36" s="19">
        <f t="shared" si="240"/>
        <v>0</v>
      </c>
      <c r="RE36" s="143"/>
      <c r="RF36" s="78"/>
      <c r="RG36" s="30"/>
      <c r="RH36" s="143"/>
      <c r="RI36" s="30"/>
      <c r="RJ36" s="19">
        <f t="shared" si="200"/>
        <v>0</v>
      </c>
      <c r="RL36" s="143"/>
      <c r="RM36" s="315"/>
      <c r="RN36" s="30"/>
      <c r="RO36" s="143"/>
      <c r="RP36" s="30"/>
      <c r="RQ36" s="19">
        <f t="shared" si="72"/>
        <v>0</v>
      </c>
      <c r="RS36" s="2"/>
      <c r="RT36" s="2"/>
      <c r="RU36" s="17"/>
      <c r="RV36" s="8"/>
      <c r="RW36" s="18"/>
      <c r="RX36" s="19">
        <f t="shared" si="189"/>
        <v>23250</v>
      </c>
      <c r="RZ36" s="2"/>
      <c r="SA36" s="2"/>
      <c r="SB36" s="17"/>
      <c r="SC36" s="8"/>
      <c r="SD36" s="18"/>
      <c r="SE36" s="19">
        <f t="shared" si="190"/>
        <v>0</v>
      </c>
      <c r="SG36" s="2"/>
      <c r="SH36" s="2"/>
      <c r="SI36" s="17"/>
      <c r="SJ36" s="8"/>
      <c r="SK36" s="18"/>
      <c r="SL36" s="19">
        <f t="shared" si="73"/>
        <v>0</v>
      </c>
      <c r="SN36" s="2"/>
      <c r="SO36" s="2"/>
      <c r="SP36" s="17"/>
      <c r="SQ36" s="8"/>
      <c r="SR36" s="18"/>
      <c r="SS36" s="19">
        <f t="shared" si="191"/>
        <v>0</v>
      </c>
      <c r="SU36" s="549"/>
      <c r="SV36" s="2"/>
      <c r="SW36" s="17"/>
      <c r="SX36" s="8"/>
      <c r="SY36" s="18"/>
      <c r="SZ36" s="19">
        <f t="shared" si="75"/>
        <v>10127.5</v>
      </c>
      <c r="TB36" s="2"/>
      <c r="TC36" s="2"/>
      <c r="TD36" s="17"/>
      <c r="TE36" s="8"/>
      <c r="TF36" s="18"/>
      <c r="TG36" s="19">
        <f t="shared" si="236"/>
        <v>20668.5</v>
      </c>
      <c r="TI36" s="148"/>
      <c r="TJ36" s="148"/>
      <c r="TK36" s="356"/>
      <c r="TL36" s="74"/>
      <c r="TM36" s="86"/>
      <c r="TN36" s="19">
        <f t="shared" si="237"/>
        <v>0</v>
      </c>
      <c r="TP36" s="577"/>
      <c r="TQ36" s="2"/>
      <c r="TR36" s="17"/>
      <c r="TS36" s="8"/>
      <c r="TT36" s="18"/>
      <c r="TU36" s="19">
        <f t="shared" si="238"/>
        <v>0</v>
      </c>
      <c r="TW36" s="577"/>
      <c r="TX36" s="2"/>
      <c r="TY36" s="17"/>
      <c r="TZ36" s="8"/>
      <c r="UA36" s="18"/>
      <c r="UB36" s="19">
        <f t="shared" si="79"/>
        <v>0</v>
      </c>
      <c r="UD36" s="577"/>
      <c r="UE36" s="2"/>
      <c r="UF36" s="17"/>
      <c r="UG36" s="8"/>
      <c r="UH36" s="18"/>
      <c r="UI36" s="19">
        <f t="shared" si="80"/>
        <v>0</v>
      </c>
      <c r="UK36" s="577"/>
      <c r="UL36" s="2"/>
      <c r="UM36" s="17"/>
      <c r="UN36" s="8"/>
      <c r="UO36" s="18"/>
      <c r="UP36" s="19">
        <f t="shared" si="81"/>
        <v>0</v>
      </c>
      <c r="UR36" s="577"/>
      <c r="US36" s="2"/>
      <c r="UT36" s="17"/>
      <c r="UU36" s="8"/>
      <c r="UV36" s="18"/>
      <c r="UW36" s="19">
        <f t="shared" si="82"/>
        <v>12824</v>
      </c>
      <c r="UY36" s="2"/>
      <c r="UZ36" s="2"/>
      <c r="VA36" s="17"/>
      <c r="VB36" s="8"/>
      <c r="VC36" s="18"/>
      <c r="VD36" s="19">
        <f t="shared" si="83"/>
        <v>47775</v>
      </c>
      <c r="VF36" s="2"/>
      <c r="VG36" s="2"/>
      <c r="VH36" s="17"/>
      <c r="VI36" s="8"/>
      <c r="VJ36" s="18"/>
      <c r="VK36" s="19">
        <f t="shared" si="84"/>
        <v>0</v>
      </c>
      <c r="VM36" s="2"/>
      <c r="VN36" s="2"/>
      <c r="VO36" s="17"/>
      <c r="VP36" s="8"/>
      <c r="VQ36" s="18"/>
      <c r="VR36" s="19">
        <f t="shared" si="85"/>
        <v>0</v>
      </c>
      <c r="VT36" s="577"/>
      <c r="VU36" s="2"/>
      <c r="VV36" s="17"/>
      <c r="VW36" s="8"/>
      <c r="VX36" s="18"/>
      <c r="VY36" s="19">
        <f t="shared" si="196"/>
        <v>274.5</v>
      </c>
      <c r="WA36" s="2"/>
      <c r="WB36" s="2"/>
      <c r="WC36" s="17"/>
      <c r="WD36" s="8"/>
      <c r="WE36" s="18"/>
      <c r="WF36" s="19">
        <f t="shared" si="87"/>
        <v>0</v>
      </c>
      <c r="WH36" s="2"/>
      <c r="WI36" s="2"/>
      <c r="WJ36" s="17"/>
      <c r="WK36" s="8"/>
      <c r="WL36" s="18"/>
      <c r="WM36" s="19">
        <f t="shared" si="88"/>
        <v>0</v>
      </c>
      <c r="WO36" s="2"/>
      <c r="WP36" s="2"/>
      <c r="WQ36" s="17"/>
      <c r="WR36" s="8"/>
      <c r="WS36" s="18"/>
      <c r="WT36" s="19">
        <f t="shared" si="201"/>
        <v>0</v>
      </c>
      <c r="WV36" s="2"/>
      <c r="WW36" s="2"/>
      <c r="WX36" s="17"/>
      <c r="WY36" s="8"/>
      <c r="WZ36" s="18"/>
      <c r="XA36" s="19">
        <f t="shared" si="90"/>
        <v>0</v>
      </c>
      <c r="XC36" s="577"/>
      <c r="XD36" s="2"/>
      <c r="XE36" s="17"/>
      <c r="XF36" s="8"/>
      <c r="XG36" s="18"/>
      <c r="XH36" s="19">
        <f t="shared" si="91"/>
        <v>0</v>
      </c>
      <c r="XJ36" s="2"/>
      <c r="XK36" s="2"/>
      <c r="XL36" s="17"/>
      <c r="XM36" s="8"/>
      <c r="XN36" s="18"/>
      <c r="XO36" s="19">
        <f t="shared" si="248"/>
        <v>0</v>
      </c>
      <c r="XQ36" s="2"/>
      <c r="XR36" s="2"/>
      <c r="XS36" s="17"/>
      <c r="XT36" s="8"/>
      <c r="XU36" s="18"/>
      <c r="XV36" s="19">
        <f t="shared" si="93"/>
        <v>0</v>
      </c>
      <c r="XX36" s="2"/>
      <c r="XY36" s="2"/>
      <c r="XZ36" s="17"/>
      <c r="YA36" s="8"/>
      <c r="YB36" s="18"/>
      <c r="YC36" s="19">
        <f t="shared" si="94"/>
        <v>0</v>
      </c>
      <c r="YE36" s="2"/>
      <c r="YF36" s="2"/>
      <c r="YG36" s="17"/>
      <c r="YH36" s="8"/>
      <c r="YI36" s="18"/>
      <c r="YJ36" s="19">
        <f t="shared" si="95"/>
        <v>0</v>
      </c>
      <c r="YL36" s="2"/>
      <c r="YM36" s="2"/>
      <c r="YN36" s="17"/>
      <c r="YO36" s="8"/>
      <c r="YP36" s="18"/>
      <c r="YQ36" s="19">
        <f t="shared" si="96"/>
        <v>0</v>
      </c>
      <c r="YS36" s="2"/>
      <c r="YT36" s="2"/>
      <c r="YU36" s="17"/>
      <c r="YV36" s="8"/>
      <c r="YW36" s="18"/>
      <c r="YX36" s="19">
        <f t="shared" si="221"/>
        <v>0</v>
      </c>
      <c r="YZ36" s="2"/>
      <c r="ZA36" s="2"/>
      <c r="ZB36" s="17"/>
      <c r="ZC36" s="8"/>
      <c r="ZD36" s="18"/>
      <c r="ZE36" s="19">
        <f t="shared" si="213"/>
        <v>0</v>
      </c>
      <c r="ZG36" s="2"/>
      <c r="ZH36" s="2"/>
      <c r="ZI36" s="17"/>
      <c r="ZJ36" s="8"/>
      <c r="ZK36" s="18"/>
      <c r="ZL36" s="19">
        <f t="shared" si="99"/>
        <v>11212</v>
      </c>
      <c r="ZN36" s="2"/>
      <c r="ZO36" s="2"/>
      <c r="ZP36" s="17"/>
      <c r="ZQ36" s="8"/>
      <c r="ZR36" s="18"/>
      <c r="ZS36" s="19">
        <f t="shared" si="100"/>
        <v>0</v>
      </c>
      <c r="ZU36" s="2"/>
      <c r="ZV36" s="2"/>
      <c r="ZW36" s="17"/>
      <c r="ZX36" s="8"/>
      <c r="ZY36" s="18"/>
      <c r="ZZ36" s="19">
        <f t="shared" si="101"/>
        <v>0</v>
      </c>
      <c r="AAB36" s="2"/>
      <c r="AAC36" s="2"/>
      <c r="AAD36" s="17"/>
      <c r="AAE36" s="8"/>
      <c r="AAF36" s="18"/>
      <c r="AAG36" s="19">
        <f t="shared" si="102"/>
        <v>0</v>
      </c>
      <c r="AAI36" s="577"/>
      <c r="AAJ36" s="2"/>
      <c r="AAK36" s="17"/>
      <c r="AAL36" s="8"/>
      <c r="AAM36" s="18"/>
      <c r="AAN36" s="19">
        <f t="shared" si="103"/>
        <v>0</v>
      </c>
      <c r="AAP36" s="577"/>
      <c r="AAQ36" s="2"/>
      <c r="AAR36" s="17"/>
      <c r="AAT36" s="18"/>
      <c r="AAU36" s="19">
        <f t="shared" si="104"/>
        <v>0</v>
      </c>
      <c r="AAW36" s="2"/>
      <c r="AAX36" s="2"/>
      <c r="AAY36" s="17"/>
      <c r="AAZ36" s="8"/>
      <c r="ABA36" s="18"/>
      <c r="ABB36" s="19">
        <f t="shared" si="105"/>
        <v>0</v>
      </c>
      <c r="ABD36" s="2"/>
      <c r="ABE36" s="2"/>
      <c r="ABF36" s="17"/>
      <c r="ABG36" s="8"/>
      <c r="ABH36" s="18"/>
      <c r="ABI36" s="19">
        <f t="shared" si="106"/>
        <v>0</v>
      </c>
      <c r="ABK36" s="2"/>
      <c r="ABL36" s="2"/>
      <c r="ABM36" s="17"/>
      <c r="ABN36" s="8"/>
      <c r="ABO36" s="18"/>
      <c r="ABP36" s="19">
        <f t="shared" si="107"/>
        <v>0</v>
      </c>
      <c r="ABR36" s="366"/>
      <c r="ABS36" s="2"/>
      <c r="ABT36" s="17"/>
      <c r="ABU36" s="577"/>
      <c r="ABV36" s="18"/>
      <c r="ABW36" s="19">
        <f t="shared" si="214"/>
        <v>0</v>
      </c>
      <c r="ABY36" s="366"/>
      <c r="ABZ36" s="2"/>
      <c r="ACA36" s="17"/>
      <c r="ACB36" s="366"/>
      <c r="ACC36" s="18"/>
      <c r="ACD36" s="19">
        <f t="shared" si="109"/>
        <v>0</v>
      </c>
      <c r="ACF36" s="2"/>
      <c r="ACG36" s="2"/>
      <c r="ACH36" s="17"/>
      <c r="ACI36" s="8"/>
      <c r="ACJ36" s="18"/>
      <c r="ACK36" s="19">
        <f t="shared" si="205"/>
        <v>0</v>
      </c>
      <c r="ACM36" s="577"/>
      <c r="ACN36" s="2"/>
      <c r="ACO36" s="17"/>
      <c r="ACP36" s="577"/>
      <c r="ACQ36" s="18"/>
      <c r="ACR36" s="19">
        <f t="shared" si="110"/>
        <v>0</v>
      </c>
      <c r="ACT36" s="577"/>
      <c r="ACU36" s="2"/>
      <c r="ACV36" s="17"/>
      <c r="ACW36" s="366"/>
      <c r="ACX36" s="18"/>
      <c r="ACY36" s="19">
        <f t="shared" si="111"/>
        <v>0</v>
      </c>
      <c r="ADB36" s="2"/>
      <c r="ADC36" s="17"/>
      <c r="ADD36" s="8"/>
      <c r="ADE36" s="18"/>
      <c r="ADF36" s="19">
        <f t="shared" si="244"/>
        <v>0</v>
      </c>
      <c r="ADI36" s="2"/>
      <c r="ADJ36" s="17"/>
      <c r="ADK36" s="577"/>
      <c r="ADL36" s="18"/>
      <c r="ADM36" s="19">
        <f t="shared" si="113"/>
        <v>40815</v>
      </c>
      <c r="ADP36" s="39"/>
      <c r="ADQ36" s="18"/>
      <c r="ADR36" s="8"/>
      <c r="ADS36" s="393"/>
      <c r="ADT36" s="45">
        <f t="shared" si="252"/>
        <v>0</v>
      </c>
      <c r="ADV36" s="2"/>
      <c r="ADW36" s="39"/>
      <c r="ADX36" s="18"/>
      <c r="ADY36" s="8"/>
      <c r="ADZ36" s="393"/>
      <c r="AEA36" s="45">
        <f t="shared" si="192"/>
        <v>0</v>
      </c>
      <c r="AEC36" s="577"/>
      <c r="AED36" s="39"/>
      <c r="AEE36" s="18"/>
      <c r="AEF36" s="577"/>
      <c r="AEG36" s="393"/>
      <c r="AEH36" s="45">
        <f t="shared" si="224"/>
        <v>0</v>
      </c>
      <c r="AEJ36" s="2"/>
      <c r="AEK36" s="2"/>
      <c r="AEL36" s="17"/>
      <c r="AEM36" s="8"/>
      <c r="AEN36" s="18"/>
      <c r="AEO36" s="19">
        <f t="shared" si="255"/>
        <v>0</v>
      </c>
      <c r="AEQ36" s="2"/>
      <c r="AER36" s="2"/>
      <c r="AES36" s="17"/>
      <c r="AET36" s="8"/>
      <c r="AEU36" s="18"/>
      <c r="AEV36" s="19">
        <f t="shared" si="117"/>
        <v>6523</v>
      </c>
      <c r="AEX36" s="577"/>
      <c r="AEY36" s="2"/>
      <c r="AEZ36" s="17"/>
      <c r="AFA36" s="8"/>
      <c r="AFB36" s="18"/>
      <c r="AFC36" s="19">
        <f t="shared" si="118"/>
        <v>0</v>
      </c>
      <c r="AFE36" s="577"/>
      <c r="AFF36" s="2"/>
      <c r="AFG36" s="17"/>
      <c r="AFH36" s="8"/>
      <c r="AFI36" s="18"/>
      <c r="AFJ36" s="19">
        <f t="shared" si="249"/>
        <v>0</v>
      </c>
      <c r="AFL36" s="8"/>
      <c r="AFM36" s="2"/>
      <c r="AFN36" s="17"/>
      <c r="AFO36" s="8"/>
      <c r="AFP36" s="18"/>
      <c r="AFQ36" s="19">
        <f t="shared" si="120"/>
        <v>0</v>
      </c>
      <c r="AFS36" s="2"/>
      <c r="AFT36" s="2"/>
      <c r="AFU36" s="17"/>
      <c r="AFV36" s="8"/>
      <c r="AFW36" s="18"/>
      <c r="AFX36" s="19">
        <f t="shared" si="121"/>
        <v>0</v>
      </c>
      <c r="AFZ36" s="2"/>
      <c r="AGA36" s="2"/>
      <c r="AGB36" s="17"/>
      <c r="AGC36" s="8"/>
      <c r="AGD36" s="18"/>
      <c r="AGE36" s="19">
        <f t="shared" si="215"/>
        <v>0</v>
      </c>
      <c r="AGG36" s="2"/>
      <c r="AGH36" s="2"/>
      <c r="AGI36" s="17"/>
      <c r="AGJ36" s="8"/>
      <c r="AGK36" s="18"/>
      <c r="AGL36" s="19">
        <f t="shared" si="123"/>
        <v>0</v>
      </c>
      <c r="AGN36" s="2"/>
      <c r="AGO36" s="2"/>
      <c r="AGP36" s="17"/>
      <c r="AGQ36" s="8"/>
      <c r="AGR36" s="18"/>
      <c r="AGS36" s="19">
        <f t="shared" si="124"/>
        <v>0</v>
      </c>
      <c r="AGU36" s="2"/>
      <c r="AGV36" s="2"/>
      <c r="AGW36" s="17"/>
      <c r="AGX36" s="8"/>
      <c r="AGY36" s="18"/>
      <c r="AGZ36" s="19">
        <f t="shared" si="125"/>
        <v>37741</v>
      </c>
      <c r="AHB36" s="2"/>
      <c r="AHC36" s="2"/>
      <c r="AHD36" s="17"/>
      <c r="AHE36" s="8"/>
      <c r="AHF36" s="18"/>
      <c r="AHG36" s="19">
        <f t="shared" si="126"/>
        <v>0</v>
      </c>
      <c r="AHI36" s="2"/>
      <c r="AHJ36" s="2"/>
      <c r="AHK36" s="17"/>
      <c r="AHL36" s="8"/>
      <c r="AHM36" s="18"/>
      <c r="AHN36" s="19">
        <f t="shared" si="127"/>
        <v>0</v>
      </c>
      <c r="AHP36" s="577"/>
      <c r="AHQ36" s="2"/>
      <c r="AHR36" s="17"/>
      <c r="AHS36" s="8"/>
      <c r="AHT36" s="18"/>
      <c r="AHU36" s="19">
        <f t="shared" si="128"/>
        <v>0</v>
      </c>
      <c r="AHW36" s="366"/>
      <c r="AHX36" s="2"/>
      <c r="AHY36" s="17"/>
      <c r="AHZ36" s="26"/>
      <c r="AIA36" s="18"/>
      <c r="AIB36" s="19">
        <f t="shared" si="129"/>
        <v>0</v>
      </c>
      <c r="AID36" s="577"/>
      <c r="AIE36" s="2"/>
      <c r="AIF36" s="17"/>
      <c r="AIG36" s="8"/>
      <c r="AIH36" s="18"/>
      <c r="AII36" s="19">
        <f t="shared" si="218"/>
        <v>0</v>
      </c>
      <c r="AIK36" s="2"/>
      <c r="AIL36" s="2"/>
      <c r="AIM36" s="17"/>
      <c r="AIN36" s="8"/>
      <c r="AIO36" s="18"/>
      <c r="AIP36" s="19">
        <f t="shared" si="131"/>
        <v>0</v>
      </c>
      <c r="AIR36" s="143"/>
      <c r="AIS36" s="27"/>
      <c r="AIT36" s="25"/>
      <c r="AIU36" s="143"/>
      <c r="AIV36" s="30"/>
      <c r="AIW36" s="45">
        <f t="shared" si="132"/>
        <v>0</v>
      </c>
      <c r="AIY36" s="2"/>
      <c r="AIZ36" s="2"/>
      <c r="AJA36" s="17"/>
      <c r="AJB36" s="8"/>
      <c r="AJC36" s="18"/>
      <c r="AJD36" s="19">
        <f t="shared" si="133"/>
        <v>0</v>
      </c>
      <c r="AJF36" s="2"/>
      <c r="AJG36" s="2"/>
      <c r="AJH36" s="17"/>
      <c r="AJI36" s="8"/>
      <c r="AJJ36" s="18"/>
      <c r="AJK36" s="19">
        <f t="shared" si="134"/>
        <v>0</v>
      </c>
      <c r="AJM36" s="8"/>
      <c r="AJN36" s="2"/>
      <c r="AJO36" s="17"/>
      <c r="AJP36" s="8"/>
      <c r="AJQ36" s="18"/>
      <c r="AJR36" s="19">
        <f t="shared" si="135"/>
        <v>0</v>
      </c>
      <c r="AJT36" s="2"/>
      <c r="AJU36" s="2"/>
      <c r="AJV36" s="351"/>
      <c r="AJW36" s="8"/>
      <c r="AJX36" s="18"/>
      <c r="AJY36" s="19">
        <f t="shared" si="243"/>
        <v>0</v>
      </c>
      <c r="AKA36" s="27"/>
      <c r="AKB36" s="27"/>
      <c r="AKC36" s="25"/>
      <c r="AKD36" s="143"/>
      <c r="AKE36" s="30"/>
      <c r="AKF36" s="19">
        <f t="shared" si="232"/>
        <v>0</v>
      </c>
      <c r="AKH36" s="2"/>
      <c r="AKI36" s="2"/>
      <c r="AKJ36" s="17"/>
      <c r="AKK36" s="8"/>
      <c r="AKL36" s="18"/>
      <c r="AKM36" s="19">
        <f t="shared" si="137"/>
        <v>0</v>
      </c>
      <c r="AKO36" s="2"/>
      <c r="AKP36" s="2"/>
      <c r="AKQ36" s="17"/>
      <c r="AKR36" s="8"/>
      <c r="AKS36" s="18"/>
      <c r="AKT36" s="19">
        <f t="shared" si="138"/>
        <v>0</v>
      </c>
      <c r="AKV36" s="2"/>
      <c r="AKW36" s="2"/>
      <c r="AKX36" s="17"/>
      <c r="AKY36" s="8"/>
      <c r="AKZ36" s="18"/>
      <c r="ALA36" s="19">
        <f t="shared" si="139"/>
        <v>0</v>
      </c>
      <c r="ALC36" s="2"/>
      <c r="ALD36" s="2"/>
      <c r="ALE36" s="17"/>
      <c r="ALF36" s="8"/>
      <c r="ALG36" s="18"/>
      <c r="ALH36" s="19">
        <f t="shared" si="140"/>
        <v>0</v>
      </c>
      <c r="ALJ36" s="577"/>
      <c r="ALK36" s="2"/>
      <c r="ALL36" s="17"/>
      <c r="ALN36" s="18"/>
      <c r="ALO36" s="19">
        <f t="shared" si="141"/>
        <v>0</v>
      </c>
      <c r="ALQ36" s="2"/>
      <c r="ALR36" s="2"/>
      <c r="ALS36" s="17"/>
      <c r="ALT36" s="8"/>
      <c r="ALU36" s="18"/>
      <c r="ALV36" s="19">
        <f t="shared" si="142"/>
        <v>0</v>
      </c>
      <c r="ALX36" s="8"/>
      <c r="ALY36" s="2"/>
      <c r="ALZ36" s="17"/>
      <c r="AMA36" s="8"/>
      <c r="AMB36" s="18"/>
      <c r="AMC36" s="45">
        <f t="shared" si="245"/>
        <v>0</v>
      </c>
      <c r="AME36" s="577"/>
      <c r="AMF36" s="2"/>
      <c r="AMG36" s="17"/>
      <c r="AMH36" s="366"/>
      <c r="AMI36" s="18"/>
      <c r="AMJ36" s="19">
        <f t="shared" si="143"/>
        <v>0</v>
      </c>
      <c r="AML36" s="366"/>
      <c r="AMM36" s="2"/>
      <c r="AMN36" s="17"/>
      <c r="AMO36" s="577"/>
      <c r="AMP36" s="18"/>
      <c r="AMQ36" s="19">
        <f t="shared" si="144"/>
        <v>0</v>
      </c>
      <c r="AMS36" s="8"/>
      <c r="AMT36" s="2"/>
      <c r="AMU36" s="17"/>
      <c r="AMV36" s="8"/>
      <c r="AMW36" s="18"/>
      <c r="AMX36" s="19">
        <f t="shared" si="145"/>
        <v>0</v>
      </c>
      <c r="AMZ36" s="2"/>
      <c r="ANA36" s="2"/>
      <c r="ANB36" s="17"/>
      <c r="ANC36" s="8"/>
      <c r="AND36" s="18"/>
      <c r="ANE36" s="19">
        <f t="shared" si="146"/>
        <v>0</v>
      </c>
      <c r="ANG36" s="2"/>
      <c r="ANH36" s="2"/>
      <c r="ANI36" s="17"/>
      <c r="ANJ36" s="8"/>
      <c r="ANK36" s="18"/>
      <c r="ANL36" s="19">
        <f t="shared" si="147"/>
        <v>0</v>
      </c>
      <c r="ANN36" s="366"/>
      <c r="ANO36" s="2"/>
      <c r="ANP36" s="17"/>
      <c r="ANQ36" s="577"/>
      <c r="ANR36" s="18"/>
      <c r="ANS36" s="19">
        <f t="shared" si="148"/>
        <v>0</v>
      </c>
      <c r="ANU36" s="2"/>
      <c r="ANV36" s="2"/>
      <c r="ANW36" s="17"/>
      <c r="ANX36" s="8"/>
      <c r="ANY36" s="18"/>
      <c r="ANZ36" s="19">
        <f t="shared" si="229"/>
        <v>4592</v>
      </c>
      <c r="AOB36" s="577"/>
      <c r="AOC36" s="2"/>
      <c r="AOD36" s="17"/>
      <c r="AOE36" s="8"/>
      <c r="AOF36" s="18"/>
      <c r="AOG36" s="19">
        <f t="shared" si="149"/>
        <v>0</v>
      </c>
      <c r="AOI36" s="366"/>
      <c r="AOJ36" s="2"/>
      <c r="AOK36" s="17"/>
      <c r="AOL36" s="8"/>
      <c r="AOM36" s="18"/>
      <c r="AON36" s="19">
        <f t="shared" si="150"/>
        <v>16524.5</v>
      </c>
      <c r="AOP36" s="366"/>
      <c r="AOQ36" s="2"/>
      <c r="AOR36" s="17"/>
      <c r="AOS36" s="8"/>
      <c r="AOT36" s="18"/>
      <c r="AOU36" s="19">
        <f t="shared" si="151"/>
        <v>0</v>
      </c>
      <c r="AOW36" s="2"/>
      <c r="AOX36" s="2"/>
      <c r="AOY36" s="17"/>
      <c r="AOZ36" s="8"/>
      <c r="APA36" s="18"/>
      <c r="APB36" s="19">
        <f t="shared" si="216"/>
        <v>0</v>
      </c>
      <c r="APD36" s="8"/>
      <c r="APE36" s="2"/>
      <c r="APF36" s="17"/>
      <c r="APG36" s="74"/>
      <c r="APH36" s="86"/>
      <c r="API36" s="19">
        <f t="shared" si="250"/>
        <v>2000</v>
      </c>
      <c r="APL36" s="2"/>
      <c r="APM36" s="17"/>
      <c r="APN36" s="8"/>
      <c r="APO36" s="18"/>
      <c r="APP36" s="45">
        <f t="shared" si="253"/>
        <v>7383.5</v>
      </c>
      <c r="APS36" s="2"/>
      <c r="APT36" s="17"/>
      <c r="APU36" s="8"/>
      <c r="APV36" s="18"/>
      <c r="APW36" s="45">
        <f t="shared" si="6"/>
        <v>0</v>
      </c>
      <c r="APY36" s="2"/>
      <c r="APZ36" s="2"/>
      <c r="AQA36" s="17"/>
      <c r="AQB36" s="8"/>
      <c r="AQC36" s="18"/>
      <c r="AQD36" s="45">
        <f t="shared" si="153"/>
        <v>4518.5</v>
      </c>
      <c r="AQF36" s="366"/>
      <c r="AQG36" s="2"/>
      <c r="AQH36" s="17"/>
      <c r="AQJ36" s="18"/>
      <c r="AQK36" s="19">
        <f t="shared" si="154"/>
        <v>0</v>
      </c>
      <c r="AQM36" s="2"/>
      <c r="AQN36" s="2"/>
      <c r="AQO36" s="17"/>
      <c r="AQP36" s="8"/>
      <c r="AQQ36" s="18"/>
      <c r="AQR36" s="19">
        <f t="shared" si="155"/>
        <v>0</v>
      </c>
      <c r="AQT36" s="577"/>
      <c r="AQU36" s="2"/>
      <c r="AQV36" s="17"/>
      <c r="AQW36" s="577"/>
      <c r="AQX36" s="18"/>
      <c r="AQY36" s="19">
        <f t="shared" si="156"/>
        <v>715</v>
      </c>
      <c r="ARA36" s="577"/>
      <c r="ARB36" s="2"/>
      <c r="ARC36" s="17"/>
      <c r="ARD36" s="366"/>
      <c r="ARE36" s="18"/>
      <c r="ARF36" s="19">
        <f t="shared" si="208"/>
        <v>0</v>
      </c>
      <c r="ARH36" s="577"/>
      <c r="ARI36" s="2"/>
      <c r="ARJ36" s="17"/>
      <c r="ARK36" s="8"/>
      <c r="ARL36" s="18"/>
      <c r="ARM36" s="19">
        <f t="shared" si="157"/>
        <v>0</v>
      </c>
      <c r="ARO36" s="577"/>
      <c r="ARP36" s="2"/>
      <c r="ARQ36" s="17"/>
      <c r="ARR36" s="8"/>
      <c r="ARS36" s="18"/>
      <c r="ART36" s="45">
        <f t="shared" si="230"/>
        <v>0</v>
      </c>
      <c r="ARV36" s="2"/>
      <c r="ARW36" s="2"/>
      <c r="ARX36" s="17"/>
      <c r="ARY36" s="8"/>
      <c r="ARZ36" s="18"/>
      <c r="ASA36" s="45">
        <f t="shared" si="159"/>
        <v>0</v>
      </c>
      <c r="ASC36" s="2"/>
      <c r="ASD36" s="2"/>
      <c r="ASE36" s="17"/>
      <c r="ASF36" s="8"/>
      <c r="ASG36" s="18"/>
      <c r="ASH36" s="45">
        <f t="shared" si="160"/>
        <v>0</v>
      </c>
      <c r="ASJ36" s="2"/>
      <c r="ASK36" s="2"/>
      <c r="ASL36" s="17"/>
      <c r="ASM36" s="8"/>
      <c r="ASN36" s="18"/>
      <c r="ASO36" s="19">
        <f t="shared" si="161"/>
        <v>0</v>
      </c>
      <c r="ASQ36" s="366"/>
      <c r="ASR36" s="2"/>
      <c r="ASS36" s="17"/>
      <c r="AST36" s="8"/>
      <c r="ASU36" s="18"/>
      <c r="ASV36" s="19">
        <f t="shared" si="234"/>
        <v>0</v>
      </c>
      <c r="ASX36" s="366"/>
      <c r="ASY36" s="2"/>
      <c r="ASZ36" s="17"/>
      <c r="ATA36" s="8"/>
      <c r="ATB36" s="18"/>
      <c r="ATC36" s="19">
        <f t="shared" si="163"/>
        <v>0</v>
      </c>
      <c r="ATE36" s="366"/>
      <c r="ATF36" s="2"/>
      <c r="ATG36" s="17"/>
      <c r="ATH36" s="8"/>
      <c r="ATI36" s="18"/>
      <c r="ATJ36" s="19">
        <f t="shared" si="164"/>
        <v>0</v>
      </c>
      <c r="ATL36" s="397"/>
      <c r="ATM36" s="43"/>
      <c r="ATO36" s="456"/>
      <c r="ATP36" s="76"/>
      <c r="ATQ36" s="45">
        <f t="shared" si="242"/>
        <v>0</v>
      </c>
      <c r="ATS36" s="2"/>
      <c r="ATT36" s="43"/>
      <c r="ATV36" s="69"/>
      <c r="ATW36" s="76"/>
      <c r="ATX36" s="45">
        <f t="shared" si="222"/>
        <v>0</v>
      </c>
      <c r="ATZ36" s="1"/>
      <c r="AUA36" s="2"/>
      <c r="AUB36" s="17"/>
      <c r="AUC36" s="8"/>
      <c r="AUD36" s="18"/>
      <c r="AUE36" s="19">
        <f t="shared" si="167"/>
        <v>0</v>
      </c>
      <c r="AUG36" s="1"/>
      <c r="AUH36" s="2"/>
      <c r="AUI36" s="17"/>
      <c r="AUJ36" s="8"/>
      <c r="AUK36" s="18"/>
      <c r="AUL36" s="19">
        <f t="shared" si="168"/>
        <v>0</v>
      </c>
      <c r="AUO36" s="2"/>
      <c r="AUP36" s="17"/>
      <c r="AUQ36" s="8"/>
      <c r="AUR36" s="18"/>
      <c r="AUS36" s="19">
        <f t="shared" si="169"/>
        <v>2512.5</v>
      </c>
      <c r="AUV36" s="39"/>
      <c r="AUW36" s="337"/>
      <c r="AUX36" s="143"/>
      <c r="AUY36" s="346"/>
      <c r="AUZ36" s="45">
        <f t="shared" si="170"/>
        <v>0</v>
      </c>
      <c r="AVB36" s="577"/>
      <c r="AVC36" s="2"/>
      <c r="AVD36" s="17"/>
      <c r="AVE36" s="8"/>
      <c r="AVF36" s="18"/>
      <c r="AVG36" s="19">
        <f t="shared" si="193"/>
        <v>0</v>
      </c>
      <c r="AVI36" s="2"/>
      <c r="AVJ36" s="2"/>
      <c r="AVK36" s="17"/>
      <c r="AVL36" s="8"/>
      <c r="AVM36" s="18"/>
      <c r="AVN36" s="19">
        <f t="shared" si="194"/>
        <v>0</v>
      </c>
      <c r="AVP36" s="2"/>
      <c r="AVQ36" s="2"/>
      <c r="AVR36" s="17"/>
      <c r="AVS36" s="8"/>
      <c r="AVT36" s="18"/>
      <c r="AVU36" s="19">
        <f t="shared" si="203"/>
        <v>0</v>
      </c>
      <c r="AVW36" s="2"/>
      <c r="AVX36" s="2"/>
      <c r="AVY36" s="17"/>
      <c r="AVZ36" s="8"/>
      <c r="AWA36" s="18"/>
      <c r="AWB36" s="19">
        <f t="shared" si="197"/>
        <v>0</v>
      </c>
      <c r="AWD36" s="2"/>
      <c r="AWE36" s="2"/>
      <c r="AWF36" s="17"/>
      <c r="AWG36" s="8"/>
      <c r="AWH36" s="18"/>
      <c r="AWI36" s="19">
        <f t="shared" si="219"/>
        <v>0</v>
      </c>
      <c r="AWK36" s="2"/>
      <c r="AWL36" s="2"/>
      <c r="AWM36" s="17"/>
      <c r="AWN36" s="8"/>
      <c r="AWO36" s="18"/>
      <c r="AWP36" s="19">
        <f t="shared" si="204"/>
        <v>0</v>
      </c>
      <c r="AWR36" s="2"/>
      <c r="AWS36" s="2"/>
      <c r="AWT36" s="17"/>
      <c r="AWU36" s="8"/>
      <c r="AWV36" s="18"/>
      <c r="AWW36" s="19">
        <f t="shared" si="174"/>
        <v>0</v>
      </c>
      <c r="AWY36" s="2"/>
      <c r="AWZ36" s="2"/>
      <c r="AXA36" s="17"/>
      <c r="AXB36" s="8"/>
      <c r="AXC36" s="18"/>
      <c r="AXD36" s="19">
        <f t="shared" si="175"/>
        <v>0</v>
      </c>
      <c r="AXF36" s="577"/>
      <c r="AXG36" s="2"/>
      <c r="AXH36" s="17"/>
      <c r="AXI36" s="8"/>
      <c r="AXJ36" s="18"/>
      <c r="AXK36" s="19">
        <f t="shared" si="176"/>
        <v>0</v>
      </c>
      <c r="AXM36" s="577"/>
      <c r="AXN36" s="2"/>
      <c r="AXO36" s="17"/>
      <c r="AXP36" s="8"/>
      <c r="AXQ36" s="18"/>
      <c r="AXR36" s="19">
        <f t="shared" si="177"/>
        <v>0</v>
      </c>
      <c r="AXT36" s="577"/>
      <c r="AXU36" s="2"/>
      <c r="AXV36" s="17"/>
      <c r="AXW36" s="577"/>
      <c r="AXX36" s="18"/>
      <c r="AXY36" s="19">
        <f t="shared" si="195"/>
        <v>0</v>
      </c>
      <c r="AYA36" s="2"/>
      <c r="AYB36" s="2"/>
      <c r="AYC36" s="17"/>
      <c r="AYD36" s="8"/>
      <c r="AYE36" s="18"/>
      <c r="AYF36" s="19">
        <f t="shared" si="179"/>
        <v>0</v>
      </c>
      <c r="AYH36" s="575"/>
      <c r="AYI36" s="27"/>
      <c r="AYJ36" s="25"/>
      <c r="AYK36" s="575"/>
      <c r="AYL36" s="30"/>
      <c r="AYM36" s="19">
        <f t="shared" si="239"/>
        <v>0</v>
      </c>
      <c r="AYO36" s="2"/>
      <c r="AYP36" s="2"/>
      <c r="AYQ36" s="17"/>
      <c r="AYR36" s="8"/>
      <c r="AYS36" s="18"/>
      <c r="AYT36" s="19">
        <f t="shared" si="181"/>
        <v>0</v>
      </c>
      <c r="AYV36" s="2"/>
      <c r="AYW36" s="2"/>
      <c r="AYX36" s="17"/>
      <c r="AYY36" s="8"/>
      <c r="AYZ36" s="18"/>
      <c r="AZA36" s="19">
        <f t="shared" si="182"/>
        <v>0</v>
      </c>
      <c r="AZC36" s="2"/>
      <c r="AZD36" s="2"/>
      <c r="AZE36" s="17"/>
      <c r="AZF36" s="8"/>
      <c r="AZG36" s="18"/>
      <c r="AZH36" s="19">
        <f t="shared" si="183"/>
        <v>0</v>
      </c>
      <c r="AZJ36" s="2"/>
      <c r="AZK36" s="2"/>
      <c r="AZL36" s="17"/>
      <c r="AZM36" s="8"/>
      <c r="AZN36" s="18"/>
      <c r="AZO36" s="19">
        <f t="shared" si="184"/>
        <v>0</v>
      </c>
    </row>
    <row r="37" spans="1:1024 1026:1367">
      <c r="C37" s="337"/>
      <c r="D37" s="8"/>
      <c r="E37" s="18"/>
      <c r="F37" s="45">
        <f>F36+C37-E37</f>
        <v>0</v>
      </c>
      <c r="H37" s="577"/>
      <c r="I37" s="2"/>
      <c r="J37" s="17"/>
      <c r="K37" s="577"/>
      <c r="L37" s="18"/>
      <c r="M37" s="19">
        <f t="shared" si="231"/>
        <v>0</v>
      </c>
      <c r="O37" s="2"/>
      <c r="P37" s="2"/>
      <c r="Q37" s="17"/>
      <c r="R37" s="8"/>
      <c r="S37" s="18"/>
      <c r="T37" s="19">
        <f t="shared" si="10"/>
        <v>10753.5</v>
      </c>
      <c r="V37" s="2"/>
      <c r="W37" s="2"/>
      <c r="X37" s="17"/>
      <c r="Y37" s="8"/>
      <c r="Z37" s="18"/>
      <c r="AA37" s="19">
        <f t="shared" si="11"/>
        <v>0</v>
      </c>
      <c r="AC37" s="2"/>
      <c r="AD37" s="2"/>
      <c r="AE37" s="17"/>
      <c r="AF37" s="8"/>
      <c r="AG37" s="18"/>
      <c r="AH37" s="19">
        <f t="shared" si="12"/>
        <v>0</v>
      </c>
      <c r="AJ37" s="2"/>
      <c r="AK37" s="2"/>
      <c r="AL37" s="17"/>
      <c r="AM37" s="8"/>
      <c r="AN37" s="18"/>
      <c r="AO37" s="19">
        <f t="shared" si="13"/>
        <v>0</v>
      </c>
      <c r="AQ37" s="2"/>
      <c r="AR37" s="2"/>
      <c r="AS37" s="17"/>
      <c r="AT37" s="8"/>
      <c r="AU37" s="18"/>
      <c r="AV37" s="19">
        <f t="shared" si="14"/>
        <v>0</v>
      </c>
      <c r="AX37" s="2"/>
      <c r="AY37" s="2"/>
      <c r="AZ37" s="17"/>
      <c r="BA37" s="8"/>
      <c r="BB37" s="18"/>
      <c r="BC37" s="19">
        <f t="shared" si="15"/>
        <v>0</v>
      </c>
      <c r="BE37" s="2"/>
      <c r="BF37" s="2"/>
      <c r="BG37" s="17"/>
      <c r="BH37" s="8"/>
      <c r="BI37" s="18"/>
      <c r="BJ37" s="19">
        <f t="shared" si="16"/>
        <v>0</v>
      </c>
      <c r="BL37" s="2"/>
      <c r="BM37" s="2"/>
      <c r="BN37" s="17"/>
      <c r="BO37" s="8"/>
      <c r="BP37" s="18"/>
      <c r="BQ37" s="19">
        <f t="shared" si="209"/>
        <v>0</v>
      </c>
      <c r="BS37" s="2"/>
      <c r="BT37" s="2"/>
      <c r="BU37" s="2"/>
      <c r="BV37" s="17"/>
      <c r="BW37" s="8"/>
      <c r="BX37" s="18"/>
      <c r="BY37" s="19">
        <f t="shared" si="18"/>
        <v>0</v>
      </c>
      <c r="CA37" s="575"/>
      <c r="CB37" s="78"/>
      <c r="CC37" s="346"/>
      <c r="CD37" s="53"/>
      <c r="CE37" s="44"/>
      <c r="CF37" s="45">
        <f t="shared" si="19"/>
        <v>328393</v>
      </c>
      <c r="CH37" s="143"/>
      <c r="CI37" s="27"/>
      <c r="CJ37" s="44"/>
      <c r="CK37" s="489"/>
      <c r="CL37" s="44"/>
      <c r="CM37" s="45">
        <f t="shared" si="20"/>
        <v>0</v>
      </c>
      <c r="CO37" s="368"/>
      <c r="CP37" s="78"/>
      <c r="CQ37" s="346"/>
      <c r="CR37" s="490"/>
      <c r="CS37" s="346"/>
      <c r="CT37" s="45">
        <f t="shared" si="251"/>
        <v>0</v>
      </c>
      <c r="CV37" s="2"/>
      <c r="CW37" s="2"/>
      <c r="CX37" s="17"/>
      <c r="CY37" s="8"/>
      <c r="CZ37" s="18"/>
      <c r="DA37" s="19">
        <f t="shared" si="21"/>
        <v>0</v>
      </c>
      <c r="DC37" s="2"/>
      <c r="DD37" s="2"/>
      <c r="DE37" s="2"/>
      <c r="DF37" s="17"/>
      <c r="DG37" s="8"/>
      <c r="DH37" s="18"/>
      <c r="DI37" s="19">
        <f t="shared" si="210"/>
        <v>0</v>
      </c>
      <c r="DK37" s="577"/>
      <c r="DL37" s="2"/>
      <c r="DM37" s="17"/>
      <c r="DO37" s="18"/>
      <c r="DP37" s="19">
        <f t="shared" si="23"/>
        <v>0</v>
      </c>
      <c r="DR37" s="2"/>
      <c r="DS37" s="2"/>
      <c r="DT37" s="17"/>
      <c r="DU37" s="8"/>
      <c r="DV37" s="18"/>
      <c r="DW37" s="19">
        <f t="shared" si="24"/>
        <v>0</v>
      </c>
      <c r="DY37" s="2"/>
      <c r="DZ37" s="2"/>
      <c r="EA37" s="17"/>
      <c r="EB37" s="8"/>
      <c r="EC37" s="18"/>
      <c r="ED37" s="19">
        <f t="shared" si="25"/>
        <v>0</v>
      </c>
      <c r="EF37" s="2"/>
      <c r="EG37" s="2"/>
      <c r="EH37" s="17"/>
      <c r="EI37" s="8"/>
      <c r="EJ37" s="18"/>
      <c r="EK37" s="19">
        <f t="shared" si="226"/>
        <v>0</v>
      </c>
      <c r="EM37" s="366"/>
      <c r="EN37" s="2"/>
      <c r="EO37" s="17"/>
      <c r="EP37" s="8"/>
      <c r="EQ37" s="18"/>
      <c r="ER37" s="19">
        <f t="shared" si="27"/>
        <v>0</v>
      </c>
      <c r="ET37" s="366"/>
      <c r="EU37" s="2"/>
      <c r="EV37" s="17"/>
      <c r="EW37" s="8"/>
      <c r="EX37" s="18"/>
      <c r="EY37" s="19">
        <f t="shared" si="28"/>
        <v>0</v>
      </c>
      <c r="FA37" s="8"/>
      <c r="FB37" s="2"/>
      <c r="FC37" s="17"/>
      <c r="FD37" s="8"/>
      <c r="FE37" s="18"/>
      <c r="FF37" s="19">
        <f t="shared" si="29"/>
        <v>0</v>
      </c>
      <c r="FH37" s="8"/>
      <c r="FI37" s="2"/>
      <c r="FJ37" s="17"/>
      <c r="FK37" s="8"/>
      <c r="FL37" s="18"/>
      <c r="FM37" s="19">
        <f t="shared" si="30"/>
        <v>0</v>
      </c>
      <c r="FO37" s="549">
        <v>39730</v>
      </c>
      <c r="FP37" s="2" t="s">
        <v>554</v>
      </c>
      <c r="FQ37" s="17">
        <v>55224.5</v>
      </c>
      <c r="FR37" s="8"/>
      <c r="FS37" s="18"/>
      <c r="FT37" s="19">
        <f t="shared" si="31"/>
        <v>249582</v>
      </c>
      <c r="FV37" s="2"/>
      <c r="FW37" s="2"/>
      <c r="FX37" s="17"/>
      <c r="FY37" s="8"/>
      <c r="FZ37" s="18"/>
      <c r="GA37" s="19">
        <f t="shared" si="32"/>
        <v>0</v>
      </c>
      <c r="GC37" s="2"/>
      <c r="GD37" s="2"/>
      <c r="GE37" s="17"/>
      <c r="GF37" s="8"/>
      <c r="GG37" s="18"/>
      <c r="GH37" s="19">
        <f t="shared" si="33"/>
        <v>0</v>
      </c>
      <c r="GJ37" s="2"/>
      <c r="GK37" s="2"/>
      <c r="GL37" s="17"/>
      <c r="GM37" s="8"/>
      <c r="GN37" s="18"/>
      <c r="GO37" s="19">
        <f t="shared" si="34"/>
        <v>0</v>
      </c>
      <c r="GQ37" s="8"/>
      <c r="GR37" s="2"/>
      <c r="GS37" s="17"/>
      <c r="GT37" s="8"/>
      <c r="GU37" s="18"/>
      <c r="GV37" s="19">
        <f t="shared" si="35"/>
        <v>0</v>
      </c>
      <c r="GX37" s="2"/>
      <c r="GY37" s="2"/>
      <c r="GZ37" s="17"/>
      <c r="HA37" s="8"/>
      <c r="HB37" s="18"/>
      <c r="HC37" s="19">
        <f t="shared" si="36"/>
        <v>0</v>
      </c>
      <c r="HE37" s="8"/>
      <c r="HF37" s="2"/>
      <c r="HG37" s="17"/>
      <c r="HH37" s="8"/>
      <c r="HI37" s="18"/>
      <c r="HJ37" s="19">
        <f t="shared" si="220"/>
        <v>13433</v>
      </c>
      <c r="HL37" s="8"/>
      <c r="HM37" s="2"/>
      <c r="HN37" s="17"/>
      <c r="HO37" s="8"/>
      <c r="HP37" s="18"/>
      <c r="HQ37" s="19">
        <f t="shared" si="38"/>
        <v>0</v>
      </c>
      <c r="HU37" s="3"/>
      <c r="HW37" s="3"/>
      <c r="HX37" s="115">
        <f t="shared" si="39"/>
        <v>476</v>
      </c>
      <c r="HZ37" s="8"/>
      <c r="IA37" s="2"/>
      <c r="IB37" s="17"/>
      <c r="IC37" s="8"/>
      <c r="ID37" s="18"/>
      <c r="IE37" s="19">
        <f t="shared" si="40"/>
        <v>0</v>
      </c>
      <c r="IG37" s="2"/>
      <c r="IH37" s="2"/>
      <c r="II37" s="17"/>
      <c r="IJ37" s="8"/>
      <c r="IK37" s="18"/>
      <c r="IL37" s="19">
        <f t="shared" si="41"/>
        <v>0</v>
      </c>
      <c r="IN37" s="2"/>
      <c r="IO37" s="145"/>
      <c r="IP37" s="17"/>
      <c r="IQ37" s="8"/>
      <c r="IR37" s="18"/>
      <c r="IS37" s="19">
        <f t="shared" si="42"/>
        <v>0</v>
      </c>
      <c r="IU37" s="2"/>
      <c r="IV37" s="2"/>
      <c r="IW37" s="17"/>
      <c r="IX37" s="8"/>
      <c r="IY37" s="18"/>
      <c r="IZ37" s="19">
        <f t="shared" si="43"/>
        <v>0</v>
      </c>
      <c r="JB37" s="2"/>
      <c r="JC37" s="2"/>
      <c r="JD37" s="17"/>
      <c r="JE37" s="8"/>
      <c r="JF37" s="18"/>
      <c r="JG37" s="19">
        <f t="shared" si="198"/>
        <v>0</v>
      </c>
      <c r="JI37" s="397"/>
      <c r="JJ37" s="38"/>
      <c r="JK37" s="17"/>
      <c r="JL37" s="397"/>
      <c r="JM37" s="18"/>
      <c r="JN37" s="45">
        <f t="shared" si="223"/>
        <v>0</v>
      </c>
      <c r="JP37" s="397"/>
      <c r="JQ37" s="38"/>
      <c r="JR37" s="17"/>
      <c r="JS37" s="397"/>
      <c r="JT37" s="18"/>
      <c r="JU37" s="45">
        <f t="shared" si="233"/>
        <v>0</v>
      </c>
      <c r="JW37" s="821"/>
      <c r="JX37" s="808"/>
      <c r="JY37" s="794"/>
      <c r="JZ37" s="821"/>
      <c r="KA37" s="814"/>
      <c r="KB37" s="811">
        <f t="shared" si="46"/>
        <v>0</v>
      </c>
      <c r="KD37" s="821"/>
      <c r="KE37" s="808"/>
      <c r="KF37" s="794"/>
      <c r="KG37" s="821"/>
      <c r="KH37" s="814"/>
      <c r="KI37" s="811">
        <f t="shared" si="47"/>
        <v>0</v>
      </c>
      <c r="KK37" s="8"/>
      <c r="KL37" s="2"/>
      <c r="KM37" s="17"/>
      <c r="KN37" s="8"/>
      <c r="KO37" s="18"/>
      <c r="KP37" s="45">
        <f t="shared" si="48"/>
        <v>0</v>
      </c>
      <c r="KR37" s="397"/>
      <c r="KS37" s="38"/>
      <c r="KT37" s="17"/>
      <c r="KU37" s="397"/>
      <c r="KV37" s="18"/>
      <c r="KW37" s="45">
        <f t="shared" si="211"/>
        <v>0</v>
      </c>
      <c r="KY37" s="2"/>
      <c r="KZ37" s="38"/>
      <c r="LA37" s="17"/>
      <c r="LB37" s="8"/>
      <c r="LC37" s="18"/>
      <c r="LD37" s="45">
        <f t="shared" si="50"/>
        <v>0</v>
      </c>
      <c r="LF37" s="577"/>
      <c r="LG37" s="2"/>
      <c r="LH37" s="17"/>
      <c r="LI37" s="8"/>
      <c r="LJ37" s="18"/>
      <c r="LK37" s="19">
        <f t="shared" ref="LK37:LK44" si="257">LK36+LH37-LJ37</f>
        <v>0</v>
      </c>
      <c r="LM37" s="575"/>
      <c r="LN37" s="27"/>
      <c r="LO37" s="25"/>
      <c r="LP37" s="26"/>
      <c r="LQ37" s="30"/>
      <c r="LR37" s="19">
        <f t="shared" si="51"/>
        <v>0</v>
      </c>
      <c r="LT37" s="575"/>
      <c r="LU37" s="27"/>
      <c r="LV37" s="25"/>
      <c r="LW37" s="143"/>
      <c r="LX37" s="30"/>
      <c r="LY37" s="19">
        <f t="shared" si="256"/>
        <v>0</v>
      </c>
      <c r="MA37" s="577"/>
      <c r="MB37" s="2"/>
      <c r="MC37" s="17"/>
      <c r="MD37" s="8"/>
      <c r="ME37" s="18"/>
      <c r="MF37" s="19">
        <f t="shared" si="212"/>
        <v>0</v>
      </c>
      <c r="MH37" s="2"/>
      <c r="MI37" s="2"/>
      <c r="MJ37" s="17"/>
      <c r="MK37" s="8"/>
      <c r="ML37" s="18"/>
      <c r="MM37" s="19">
        <f t="shared" si="54"/>
        <v>0</v>
      </c>
      <c r="MO37" s="8"/>
      <c r="MP37" s="2"/>
      <c r="MQ37" s="25"/>
      <c r="MR37" s="209"/>
      <c r="MS37" s="18"/>
      <c r="MT37" s="45">
        <f t="shared" si="199"/>
        <v>20586.5</v>
      </c>
      <c r="MV37" s="8"/>
      <c r="MW37" s="2"/>
      <c r="MX37" s="25"/>
      <c r="MY37" s="209"/>
      <c r="MZ37" s="18"/>
      <c r="NA37" s="45">
        <f t="shared" si="55"/>
        <v>0</v>
      </c>
      <c r="NC37" s="2"/>
      <c r="ND37" s="39"/>
      <c r="NE37" s="3"/>
      <c r="NF37" s="8"/>
      <c r="NG37" s="18"/>
      <c r="NH37" s="45">
        <f t="shared" si="247"/>
        <v>0</v>
      </c>
      <c r="NJ37" s="577"/>
      <c r="NK37" s="39"/>
      <c r="NL37" s="3"/>
      <c r="NM37" s="577"/>
      <c r="NN37" s="18"/>
      <c r="NO37" s="45">
        <f t="shared" si="57"/>
        <v>0</v>
      </c>
      <c r="NQ37" s="2"/>
      <c r="NR37" s="2"/>
      <c r="NS37" s="17"/>
      <c r="NT37" s="8"/>
      <c r="NU37" s="18"/>
      <c r="NV37" s="19">
        <f t="shared" si="58"/>
        <v>0</v>
      </c>
      <c r="NX37" s="2"/>
      <c r="NY37" s="2"/>
      <c r="NZ37" s="17"/>
      <c r="OA37" s="8"/>
      <c r="OB37" s="18"/>
      <c r="OC37" s="19">
        <f t="shared" si="59"/>
        <v>0</v>
      </c>
      <c r="OE37" s="2"/>
      <c r="OF37" s="2"/>
      <c r="OG37" s="17"/>
      <c r="OH37" s="8"/>
      <c r="OI37" s="18"/>
      <c r="OJ37" s="19">
        <f t="shared" si="60"/>
        <v>0</v>
      </c>
      <c r="OL37" s="2"/>
      <c r="OM37" s="2"/>
      <c r="ON37" s="17"/>
      <c r="OO37" s="8"/>
      <c r="OP37" s="18"/>
      <c r="OQ37" s="19">
        <f t="shared" si="61"/>
        <v>0</v>
      </c>
      <c r="OS37" s="2"/>
      <c r="OT37" s="2"/>
      <c r="OU37" s="17"/>
      <c r="OV37" s="8"/>
      <c r="OW37" s="18"/>
      <c r="OX37" s="19">
        <f t="shared" si="62"/>
        <v>0</v>
      </c>
      <c r="OZ37" s="2"/>
      <c r="PA37" s="2"/>
      <c r="PB37" s="17"/>
      <c r="PC37" s="8"/>
      <c r="PD37" s="18"/>
      <c r="PE37" s="19">
        <f t="shared" si="63"/>
        <v>0</v>
      </c>
      <c r="PG37" s="2"/>
      <c r="PH37" s="2"/>
      <c r="PI37" s="17"/>
      <c r="PJ37" s="8"/>
      <c r="PK37" s="18"/>
      <c r="PL37" s="19">
        <f t="shared" si="64"/>
        <v>0</v>
      </c>
      <c r="PN37" s="2"/>
      <c r="PO37" s="2"/>
      <c r="PP37" s="17"/>
      <c r="PQ37" s="8"/>
      <c r="PR37" s="18"/>
      <c r="PS37" s="19">
        <f t="shared" si="65"/>
        <v>0</v>
      </c>
      <c r="PU37" s="2"/>
      <c r="PV37" s="2"/>
      <c r="PW37" s="17"/>
      <c r="PX37" s="8"/>
      <c r="PY37" s="18"/>
      <c r="PZ37" s="19">
        <f t="shared" si="66"/>
        <v>0</v>
      </c>
      <c r="QB37" s="577"/>
      <c r="QC37" s="2"/>
      <c r="QD37" s="2"/>
      <c r="QE37" s="17"/>
      <c r="QF37" s="8"/>
      <c r="QG37" s="18"/>
      <c r="QH37" s="19">
        <f t="shared" si="67"/>
        <v>0</v>
      </c>
      <c r="QJ37" s="366"/>
      <c r="QK37" s="2"/>
      <c r="QL37" s="3"/>
      <c r="QM37" s="8">
        <v>41153</v>
      </c>
      <c r="QN37" s="58">
        <v>100</v>
      </c>
      <c r="QO37" s="45">
        <f t="shared" si="254"/>
        <v>26733.5</v>
      </c>
      <c r="QQ37" s="468"/>
      <c r="QR37" s="240"/>
      <c r="QT37" s="54"/>
      <c r="QU37" s="58"/>
      <c r="QV37" s="45">
        <f t="shared" si="69"/>
        <v>0</v>
      </c>
      <c r="QX37" s="143"/>
      <c r="QY37" s="78"/>
      <c r="QZ37" s="30"/>
      <c r="RA37" s="26"/>
      <c r="RB37" s="30"/>
      <c r="RC37" s="19">
        <f t="shared" si="240"/>
        <v>0</v>
      </c>
      <c r="RE37" s="143"/>
      <c r="RF37" s="78"/>
      <c r="RG37" s="30"/>
      <c r="RH37" s="143"/>
      <c r="RI37" s="30"/>
      <c r="RJ37" s="19">
        <f t="shared" si="200"/>
        <v>0</v>
      </c>
      <c r="RL37" s="143"/>
      <c r="RM37" s="315"/>
      <c r="RN37" s="30"/>
      <c r="RO37" s="143"/>
      <c r="RP37" s="30"/>
      <c r="RQ37" s="19">
        <f t="shared" si="72"/>
        <v>0</v>
      </c>
      <c r="RS37" s="2"/>
      <c r="RT37" s="2"/>
      <c r="RU37" s="17"/>
      <c r="RV37" s="8"/>
      <c r="RW37" s="18"/>
      <c r="RX37" s="19">
        <f t="shared" si="189"/>
        <v>23250</v>
      </c>
      <c r="RZ37" s="2"/>
      <c r="SA37" s="2"/>
      <c r="SB37" s="17"/>
      <c r="SC37" s="8"/>
      <c r="SD37" s="18"/>
      <c r="SE37" s="19">
        <f t="shared" si="190"/>
        <v>0</v>
      </c>
      <c r="SG37" s="2"/>
      <c r="SH37" s="2"/>
      <c r="SI37" s="17"/>
      <c r="SJ37" s="8"/>
      <c r="SK37" s="18"/>
      <c r="SL37" s="19">
        <f t="shared" si="73"/>
        <v>0</v>
      </c>
      <c r="SN37" s="2"/>
      <c r="SO37" s="2"/>
      <c r="SP37" s="17"/>
      <c r="SQ37" s="8"/>
      <c r="SR37" s="18"/>
      <c r="SS37" s="19">
        <f t="shared" si="191"/>
        <v>0</v>
      </c>
      <c r="SU37" s="549"/>
      <c r="SV37" s="2"/>
      <c r="SW37" s="17"/>
      <c r="SX37" s="8"/>
      <c r="SY37" s="18"/>
      <c r="SZ37" s="19">
        <f t="shared" si="75"/>
        <v>10127.5</v>
      </c>
      <c r="TB37" s="2"/>
      <c r="TC37" s="2"/>
      <c r="TD37" s="17"/>
      <c r="TE37" s="8"/>
      <c r="TF37" s="18"/>
      <c r="TG37" s="19">
        <f t="shared" si="236"/>
        <v>20668.5</v>
      </c>
      <c r="TI37" s="148"/>
      <c r="TJ37" s="148"/>
      <c r="TK37" s="356"/>
      <c r="TL37" s="74"/>
      <c r="TM37" s="86"/>
      <c r="TN37" s="19">
        <f t="shared" si="237"/>
        <v>0</v>
      </c>
      <c r="TP37" s="577"/>
      <c r="TQ37" s="2"/>
      <c r="TR37" s="17"/>
      <c r="TS37" s="8"/>
      <c r="TT37" s="18"/>
      <c r="TU37" s="19">
        <f t="shared" si="238"/>
        <v>0</v>
      </c>
      <c r="TW37" s="577"/>
      <c r="TX37" s="2"/>
      <c r="TY37" s="17"/>
      <c r="TZ37" s="8"/>
      <c r="UA37" s="18"/>
      <c r="UB37" s="19">
        <f t="shared" si="79"/>
        <v>0</v>
      </c>
      <c r="UD37" s="577"/>
      <c r="UE37" s="2"/>
      <c r="UF37" s="17"/>
      <c r="UG37" s="8"/>
      <c r="UH37" s="18"/>
      <c r="UI37" s="19">
        <f t="shared" si="80"/>
        <v>0</v>
      </c>
      <c r="UK37" s="577"/>
      <c r="UL37" s="2"/>
      <c r="UM37" s="17"/>
      <c r="UN37" s="8"/>
      <c r="UO37" s="18"/>
      <c r="UP37" s="19">
        <f t="shared" si="81"/>
        <v>0</v>
      </c>
      <c r="UR37" s="577"/>
      <c r="US37" s="2"/>
      <c r="UT37" s="17"/>
      <c r="UU37" s="8"/>
      <c r="UV37" s="18"/>
      <c r="UW37" s="19">
        <f t="shared" si="82"/>
        <v>12824</v>
      </c>
      <c r="UY37" s="2"/>
      <c r="UZ37" s="2"/>
      <c r="VA37" s="17"/>
      <c r="VB37" s="8"/>
      <c r="VC37" s="18"/>
      <c r="VD37" s="19">
        <f t="shared" si="83"/>
        <v>47775</v>
      </c>
      <c r="VF37" s="2"/>
      <c r="VG37" s="2"/>
      <c r="VH37" s="17"/>
      <c r="VI37" s="8"/>
      <c r="VJ37" s="18"/>
      <c r="VK37" s="19">
        <f t="shared" si="84"/>
        <v>0</v>
      </c>
      <c r="VM37" s="2"/>
      <c r="VN37" s="2"/>
      <c r="VO37" s="17"/>
      <c r="VP37" s="8"/>
      <c r="VQ37" s="18"/>
      <c r="VR37" s="19">
        <f t="shared" si="85"/>
        <v>0</v>
      </c>
      <c r="VT37" s="577"/>
      <c r="VU37" s="2"/>
      <c r="VV37" s="17"/>
      <c r="VW37" s="8"/>
      <c r="VX37" s="18"/>
      <c r="VY37" s="19">
        <f t="shared" si="196"/>
        <v>274.5</v>
      </c>
      <c r="WA37" s="2"/>
      <c r="WB37" s="2"/>
      <c r="WC37" s="17"/>
      <c r="WD37" s="8"/>
      <c r="WE37" s="18"/>
      <c r="WF37" s="19">
        <f t="shared" si="87"/>
        <v>0</v>
      </c>
      <c r="WH37" s="2"/>
      <c r="WI37" s="2"/>
      <c r="WJ37" s="17"/>
      <c r="WK37" s="8"/>
      <c r="WL37" s="18"/>
      <c r="WM37" s="19">
        <f t="shared" si="88"/>
        <v>0</v>
      </c>
      <c r="WO37" s="2"/>
      <c r="WP37" s="2"/>
      <c r="WQ37" s="17"/>
      <c r="WR37" s="8"/>
      <c r="WS37" s="18"/>
      <c r="WT37" s="19">
        <f t="shared" si="201"/>
        <v>0</v>
      </c>
      <c r="WV37" s="2"/>
      <c r="WW37" s="2"/>
      <c r="WX37" s="17"/>
      <c r="WY37" s="8"/>
      <c r="WZ37" s="18"/>
      <c r="XA37" s="19">
        <f t="shared" si="90"/>
        <v>0</v>
      </c>
      <c r="XC37" s="577"/>
      <c r="XD37" s="2"/>
      <c r="XE37" s="17"/>
      <c r="XF37" s="8"/>
      <c r="XG37" s="18"/>
      <c r="XH37" s="19">
        <f t="shared" si="91"/>
        <v>0</v>
      </c>
      <c r="XJ37" s="2"/>
      <c r="XK37" s="2"/>
      <c r="XL37" s="17"/>
      <c r="XM37" s="8"/>
      <c r="XN37" s="18"/>
      <c r="XO37" s="19">
        <f t="shared" si="248"/>
        <v>0</v>
      </c>
      <c r="XQ37" s="2"/>
      <c r="XR37" s="2"/>
      <c r="XS37" s="17"/>
      <c r="XT37" s="8"/>
      <c r="XU37" s="18"/>
      <c r="XV37" s="19">
        <f t="shared" si="93"/>
        <v>0</v>
      </c>
      <c r="XX37" s="2"/>
      <c r="XY37" s="2"/>
      <c r="XZ37" s="17"/>
      <c r="YA37" s="8"/>
      <c r="YB37" s="18"/>
      <c r="YC37" s="19">
        <f t="shared" si="94"/>
        <v>0</v>
      </c>
      <c r="YE37" s="2"/>
      <c r="YF37" s="2"/>
      <c r="YG37" s="17"/>
      <c r="YH37" s="8"/>
      <c r="YI37" s="18"/>
      <c r="YJ37" s="19">
        <f t="shared" si="95"/>
        <v>0</v>
      </c>
      <c r="YL37" s="2"/>
      <c r="YM37" s="2"/>
      <c r="YN37" s="17"/>
      <c r="YO37" s="8"/>
      <c r="YP37" s="18"/>
      <c r="YQ37" s="19">
        <f t="shared" si="96"/>
        <v>0</v>
      </c>
      <c r="YS37" s="2"/>
      <c r="YT37" s="2"/>
      <c r="YU37" s="17"/>
      <c r="YV37" s="8"/>
      <c r="YW37" s="18"/>
      <c r="YX37" s="19">
        <f t="shared" si="221"/>
        <v>0</v>
      </c>
      <c r="YZ37" s="2"/>
      <c r="ZA37" s="2"/>
      <c r="ZB37" s="17"/>
      <c r="ZC37" s="8"/>
      <c r="ZD37" s="18"/>
      <c r="ZE37" s="19">
        <f t="shared" si="213"/>
        <v>0</v>
      </c>
      <c r="ZG37" s="2"/>
      <c r="ZH37" s="2"/>
      <c r="ZI37" s="17"/>
      <c r="ZJ37" s="8"/>
      <c r="ZK37" s="18"/>
      <c r="ZL37" s="19">
        <f t="shared" si="99"/>
        <v>11212</v>
      </c>
      <c r="ZN37" s="2"/>
      <c r="ZO37" s="2"/>
      <c r="ZP37" s="17"/>
      <c r="ZQ37" s="8"/>
      <c r="ZR37" s="18"/>
      <c r="ZS37" s="19">
        <f t="shared" si="100"/>
        <v>0</v>
      </c>
      <c r="ZU37" s="2"/>
      <c r="ZV37" s="2"/>
      <c r="ZW37" s="17"/>
      <c r="ZX37" s="8"/>
      <c r="ZY37" s="18"/>
      <c r="ZZ37" s="19">
        <f t="shared" si="101"/>
        <v>0</v>
      </c>
      <c r="AAB37" s="2"/>
      <c r="AAC37" s="2"/>
      <c r="AAD37" s="17"/>
      <c r="AAE37" s="8"/>
      <c r="AAF37" s="18"/>
      <c r="AAG37" s="19">
        <f t="shared" si="102"/>
        <v>0</v>
      </c>
      <c r="AAI37" s="577"/>
      <c r="AAJ37" s="2"/>
      <c r="AAK37" s="17"/>
      <c r="AAL37" s="8"/>
      <c r="AAM37" s="18"/>
      <c r="AAN37" s="19">
        <f t="shared" si="103"/>
        <v>0</v>
      </c>
      <c r="AAP37" s="577"/>
      <c r="AAQ37" s="2"/>
      <c r="AAR37" s="17"/>
      <c r="AAT37" s="18"/>
      <c r="AAU37" s="19">
        <f t="shared" si="104"/>
        <v>0</v>
      </c>
      <c r="AAW37" s="2"/>
      <c r="AAX37" s="2"/>
      <c r="AAY37" s="17"/>
      <c r="AAZ37" s="8"/>
      <c r="ABA37" s="18"/>
      <c r="ABB37" s="19">
        <f t="shared" si="105"/>
        <v>0</v>
      </c>
      <c r="ABD37" s="2"/>
      <c r="ABE37" s="2"/>
      <c r="ABF37" s="17"/>
      <c r="ABG37" s="8"/>
      <c r="ABH37" s="18"/>
      <c r="ABI37" s="19">
        <f t="shared" si="106"/>
        <v>0</v>
      </c>
      <c r="ABK37" s="2"/>
      <c r="ABL37" s="2"/>
      <c r="ABM37" s="17"/>
      <c r="ABN37" s="8"/>
      <c r="ABO37" s="18"/>
      <c r="ABP37" s="19">
        <f t="shared" si="107"/>
        <v>0</v>
      </c>
      <c r="ABR37" s="366"/>
      <c r="ABS37" s="2"/>
      <c r="ABT37" s="17"/>
      <c r="ABU37" s="577"/>
      <c r="ABV37" s="18"/>
      <c r="ABW37" s="19">
        <f t="shared" si="214"/>
        <v>0</v>
      </c>
      <c r="ABY37" s="366"/>
      <c r="ABZ37" s="2"/>
      <c r="ACA37" s="17"/>
      <c r="ACB37" s="366"/>
      <c r="ACC37" s="18"/>
      <c r="ACD37" s="19">
        <f t="shared" si="109"/>
        <v>0</v>
      </c>
      <c r="ACF37" s="2"/>
      <c r="ACG37" s="2"/>
      <c r="ACH37" s="17"/>
      <c r="ACI37" s="8"/>
      <c r="ACJ37" s="18"/>
      <c r="ACK37" s="19">
        <f t="shared" si="205"/>
        <v>0</v>
      </c>
      <c r="ACM37" s="577"/>
      <c r="ACN37" s="2"/>
      <c r="ACO37" s="17"/>
      <c r="ACP37" s="577"/>
      <c r="ACQ37" s="18"/>
      <c r="ACR37" s="19">
        <f t="shared" si="110"/>
        <v>0</v>
      </c>
      <c r="ACT37" s="577"/>
      <c r="ACU37" s="2"/>
      <c r="ACV37" s="17"/>
      <c r="ACW37" s="366"/>
      <c r="ACX37" s="18"/>
      <c r="ACY37" s="19">
        <f t="shared" si="111"/>
        <v>0</v>
      </c>
      <c r="ADB37" s="2"/>
      <c r="ADC37" s="17"/>
      <c r="ADD37" s="8"/>
      <c r="ADE37" s="18"/>
      <c r="ADF37" s="19">
        <f t="shared" si="244"/>
        <v>0</v>
      </c>
      <c r="ADI37" s="2"/>
      <c r="ADJ37" s="17"/>
      <c r="ADK37" s="577"/>
      <c r="ADL37" s="18"/>
      <c r="ADM37" s="19">
        <f t="shared" si="113"/>
        <v>40815</v>
      </c>
      <c r="ADP37" s="39"/>
      <c r="ADQ37" s="18"/>
      <c r="ADR37" s="8"/>
      <c r="ADS37" s="393"/>
      <c r="ADT37" s="45">
        <f t="shared" si="252"/>
        <v>0</v>
      </c>
      <c r="ADV37" s="2"/>
      <c r="ADW37" s="39"/>
      <c r="ADX37" s="18"/>
      <c r="ADY37" s="8"/>
      <c r="ADZ37" s="393"/>
      <c r="AEA37" s="45">
        <f t="shared" si="192"/>
        <v>0</v>
      </c>
      <c r="AEC37" s="577"/>
      <c r="AED37" s="39"/>
      <c r="AEE37" s="18"/>
      <c r="AEF37" s="577"/>
      <c r="AEG37" s="393"/>
      <c r="AEH37" s="45">
        <f t="shared" si="224"/>
        <v>0</v>
      </c>
      <c r="AEJ37" s="2"/>
      <c r="AEK37" s="2"/>
      <c r="AEL37" s="17"/>
      <c r="AEM37" s="8"/>
      <c r="AEN37" s="18"/>
      <c r="AEO37" s="19">
        <f t="shared" si="255"/>
        <v>0</v>
      </c>
      <c r="AEQ37" s="2"/>
      <c r="AER37" s="2"/>
      <c r="AES37" s="17"/>
      <c r="AET37" s="8"/>
      <c r="AEU37" s="18"/>
      <c r="AEV37" s="19">
        <f t="shared" si="117"/>
        <v>6523</v>
      </c>
      <c r="AEX37" s="577"/>
      <c r="AEY37" s="2"/>
      <c r="AEZ37" s="17"/>
      <c r="AFA37" s="8"/>
      <c r="AFB37" s="18"/>
      <c r="AFC37" s="19">
        <f t="shared" si="118"/>
        <v>0</v>
      </c>
      <c r="AFE37" s="577"/>
      <c r="AFF37" s="2"/>
      <c r="AFG37" s="17"/>
      <c r="AFH37" s="8"/>
      <c r="AFI37" s="18"/>
      <c r="AFJ37" s="19">
        <f t="shared" si="249"/>
        <v>0</v>
      </c>
      <c r="AFL37" s="143"/>
      <c r="AFM37" s="27"/>
      <c r="AFN37" s="25"/>
      <c r="AFO37" s="143"/>
      <c r="AFP37" s="30"/>
      <c r="AFQ37" s="19">
        <f t="shared" si="120"/>
        <v>0</v>
      </c>
      <c r="AFS37" s="2"/>
      <c r="AFT37" s="2"/>
      <c r="AFU37" s="17"/>
      <c r="AFV37" s="8"/>
      <c r="AFW37" s="18"/>
      <c r="AFX37" s="19">
        <f t="shared" si="121"/>
        <v>0</v>
      </c>
      <c r="AFZ37" s="2"/>
      <c r="AGA37" s="2"/>
      <c r="AGB37" s="17"/>
      <c r="AGC37" s="8"/>
      <c r="AGD37" s="18"/>
      <c r="AGE37" s="19">
        <f t="shared" si="215"/>
        <v>0</v>
      </c>
      <c r="AGG37" s="2"/>
      <c r="AGH37" s="2"/>
      <c r="AGI37" s="17"/>
      <c r="AGJ37" s="8"/>
      <c r="AGK37" s="18"/>
      <c r="AGL37" s="19">
        <f t="shared" si="123"/>
        <v>0</v>
      </c>
      <c r="AGN37" s="2"/>
      <c r="AGO37" s="2"/>
      <c r="AGP37" s="17"/>
      <c r="AGQ37" s="8"/>
      <c r="AGR37" s="18"/>
      <c r="AGS37" s="19">
        <f t="shared" si="124"/>
        <v>0</v>
      </c>
      <c r="AGU37" s="2"/>
      <c r="AGV37" s="2"/>
      <c r="AGW37" s="17"/>
      <c r="AGX37" s="8"/>
      <c r="AGY37" s="18"/>
      <c r="AGZ37" s="19">
        <f t="shared" si="125"/>
        <v>37741</v>
      </c>
      <c r="AHB37" s="2"/>
      <c r="AHC37" s="2"/>
      <c r="AHD37" s="17"/>
      <c r="AHE37" s="8"/>
      <c r="AHF37" s="18"/>
      <c r="AHG37" s="19">
        <f t="shared" si="126"/>
        <v>0</v>
      </c>
      <c r="AHI37" s="2"/>
      <c r="AHJ37" s="2"/>
      <c r="AHK37" s="17"/>
      <c r="AHL37" s="8"/>
      <c r="AHM37" s="18"/>
      <c r="AHN37" s="19">
        <f t="shared" si="127"/>
        <v>0</v>
      </c>
      <c r="AHP37" s="577"/>
      <c r="AHQ37" s="2"/>
      <c r="AHR37" s="17"/>
      <c r="AHS37" s="8"/>
      <c r="AHT37" s="18"/>
      <c r="AHU37" s="19">
        <f t="shared" si="128"/>
        <v>0</v>
      </c>
      <c r="AHW37" s="366"/>
      <c r="AHX37" s="2"/>
      <c r="AHY37" s="17"/>
      <c r="AHZ37" s="26"/>
      <c r="AIA37" s="18"/>
      <c r="AIB37" s="19">
        <f t="shared" si="129"/>
        <v>0</v>
      </c>
      <c r="AID37" s="577"/>
      <c r="AIE37" s="2"/>
      <c r="AIF37" s="17"/>
      <c r="AIG37" s="8"/>
      <c r="AIH37" s="18"/>
      <c r="AII37" s="19">
        <f t="shared" si="218"/>
        <v>0</v>
      </c>
      <c r="AIK37" s="2"/>
      <c r="AIL37" s="2"/>
      <c r="AIM37" s="17"/>
      <c r="AIN37" s="8"/>
      <c r="AIO37" s="18"/>
      <c r="AIP37" s="19">
        <f t="shared" si="131"/>
        <v>0</v>
      </c>
      <c r="AIR37" s="143"/>
      <c r="AIS37" s="27"/>
      <c r="AIT37" s="25"/>
      <c r="AIU37" s="143"/>
      <c r="AIV37" s="30"/>
      <c r="AIW37" s="45">
        <f t="shared" si="132"/>
        <v>0</v>
      </c>
      <c r="AIY37" s="2"/>
      <c r="AIZ37" s="2"/>
      <c r="AJA37" s="17"/>
      <c r="AJB37" s="8"/>
      <c r="AJC37" s="18"/>
      <c r="AJD37" s="19">
        <f t="shared" si="133"/>
        <v>0</v>
      </c>
      <c r="AJF37" s="2"/>
      <c r="AJG37" s="2"/>
      <c r="AJH37" s="17"/>
      <c r="AJI37" s="8"/>
      <c r="AJJ37" s="18"/>
      <c r="AJK37" s="19">
        <f t="shared" si="134"/>
        <v>0</v>
      </c>
      <c r="AJM37" s="8"/>
      <c r="AJN37" s="2"/>
      <c r="AJO37" s="17"/>
      <c r="AJP37" s="8"/>
      <c r="AJQ37" s="18"/>
      <c r="AJR37" s="19">
        <f t="shared" si="135"/>
        <v>0</v>
      </c>
      <c r="AJT37" s="2"/>
      <c r="AJU37" s="2"/>
      <c r="AJV37" s="351"/>
      <c r="AJW37" s="8"/>
      <c r="AJX37" s="18"/>
      <c r="AJY37" s="19">
        <f t="shared" si="243"/>
        <v>0</v>
      </c>
      <c r="AKA37" s="27"/>
      <c r="AKB37" s="27"/>
      <c r="AKC37" s="25"/>
      <c r="AKD37" s="143"/>
      <c r="AKE37" s="30"/>
      <c r="AKF37" s="19">
        <f t="shared" si="232"/>
        <v>0</v>
      </c>
      <c r="AKH37" s="2"/>
      <c r="AKI37" s="2"/>
      <c r="AKJ37" s="17"/>
      <c r="AKK37" s="8"/>
      <c r="AKL37" s="18"/>
      <c r="AKM37" s="19">
        <f t="shared" si="137"/>
        <v>0</v>
      </c>
      <c r="AKO37" s="2"/>
      <c r="AKP37" s="2"/>
      <c r="AKQ37" s="17"/>
      <c r="AKR37" s="8"/>
      <c r="AKS37" s="18"/>
      <c r="AKT37" s="19">
        <f t="shared" si="138"/>
        <v>0</v>
      </c>
      <c r="AKV37" s="2"/>
      <c r="AKW37" s="2"/>
      <c r="AKX37" s="17"/>
      <c r="AKY37" s="8"/>
      <c r="AKZ37" s="18"/>
      <c r="ALA37" s="19">
        <f t="shared" si="139"/>
        <v>0</v>
      </c>
      <c r="ALC37" s="2"/>
      <c r="ALD37" s="2"/>
      <c r="ALE37" s="17"/>
      <c r="ALF37" s="8"/>
      <c r="ALG37" s="18"/>
      <c r="ALH37" s="19">
        <f t="shared" si="140"/>
        <v>0</v>
      </c>
      <c r="ALJ37" s="577"/>
      <c r="ALK37" s="2"/>
      <c r="ALL37" s="17"/>
      <c r="ALN37" s="18"/>
      <c r="ALO37" s="19">
        <f t="shared" si="141"/>
        <v>0</v>
      </c>
      <c r="ALQ37" s="2"/>
      <c r="ALR37" s="2"/>
      <c r="ALS37" s="17"/>
      <c r="ALT37" s="8"/>
      <c r="ALU37" s="18"/>
      <c r="ALV37" s="19">
        <f t="shared" si="142"/>
        <v>0</v>
      </c>
      <c r="ALX37" s="8"/>
      <c r="ALY37" s="2"/>
      <c r="ALZ37" s="17"/>
      <c r="AMA37" s="8"/>
      <c r="AMB37" s="18"/>
      <c r="AMC37" s="19">
        <f t="shared" ref="AMC37:AMC44" si="258">AMC36+ALZ37-AMB37</f>
        <v>0</v>
      </c>
      <c r="AME37" s="577"/>
      <c r="AMF37" s="2"/>
      <c r="AMG37" s="17"/>
      <c r="AMH37" s="366"/>
      <c r="AMI37" s="18"/>
      <c r="AMJ37" s="19">
        <f t="shared" si="143"/>
        <v>0</v>
      </c>
      <c r="AML37" s="366"/>
      <c r="AMM37" s="2"/>
      <c r="AMN37" s="17"/>
      <c r="AMO37" s="577"/>
      <c r="AMP37" s="18"/>
      <c r="AMQ37" s="19">
        <f t="shared" si="144"/>
        <v>0</v>
      </c>
      <c r="AMS37" s="8"/>
      <c r="AMT37" s="2"/>
      <c r="AMU37" s="17"/>
      <c r="AMV37" s="8"/>
      <c r="AMW37" s="18"/>
      <c r="AMX37" s="19">
        <f t="shared" si="145"/>
        <v>0</v>
      </c>
      <c r="AMZ37" s="2"/>
      <c r="ANA37" s="2"/>
      <c r="ANB37" s="17"/>
      <c r="ANC37" s="8"/>
      <c r="AND37" s="18"/>
      <c r="ANE37" s="19">
        <f t="shared" si="146"/>
        <v>0</v>
      </c>
      <c r="ANG37" s="2"/>
      <c r="ANH37" s="2"/>
      <c r="ANI37" s="17"/>
      <c r="ANJ37" s="8"/>
      <c r="ANK37" s="18"/>
      <c r="ANL37" s="19">
        <f t="shared" si="147"/>
        <v>0</v>
      </c>
      <c r="ANN37" s="366"/>
      <c r="ANO37" s="2"/>
      <c r="ANP37" s="17"/>
      <c r="ANQ37" s="577"/>
      <c r="ANR37" s="18"/>
      <c r="ANS37" s="19">
        <f t="shared" si="148"/>
        <v>0</v>
      </c>
      <c r="ANU37" s="2"/>
      <c r="ANV37" s="2"/>
      <c r="ANW37" s="17"/>
      <c r="ANX37" s="8"/>
      <c r="ANY37" s="18"/>
      <c r="ANZ37" s="19">
        <f t="shared" si="229"/>
        <v>4592</v>
      </c>
      <c r="AOB37" s="577"/>
      <c r="AOC37" s="2"/>
      <c r="AOD37" s="17"/>
      <c r="AOE37" s="8"/>
      <c r="AOF37" s="18"/>
      <c r="AOG37" s="19">
        <f t="shared" si="149"/>
        <v>0</v>
      </c>
      <c r="AOI37" s="366"/>
      <c r="AOJ37" s="2"/>
      <c r="AOK37" s="17"/>
      <c r="AOL37" s="8"/>
      <c r="AOM37" s="18"/>
      <c r="AON37" s="19">
        <f t="shared" si="150"/>
        <v>16524.5</v>
      </c>
      <c r="AOP37" s="366"/>
      <c r="AOQ37" s="2"/>
      <c r="AOR37" s="17"/>
      <c r="AOS37" s="8"/>
      <c r="AOT37" s="18"/>
      <c r="AOU37" s="19">
        <f t="shared" si="151"/>
        <v>0</v>
      </c>
      <c r="AOW37" s="2"/>
      <c r="AOX37" s="2"/>
      <c r="AOY37" s="17"/>
      <c r="AOZ37" s="8"/>
      <c r="APA37" s="18"/>
      <c r="APB37" s="19">
        <f t="shared" si="216"/>
        <v>0</v>
      </c>
      <c r="APD37" s="2"/>
      <c r="APE37" s="2"/>
      <c r="APF37" s="17"/>
      <c r="APG37" s="74"/>
      <c r="APH37" s="86"/>
      <c r="API37" s="19">
        <f t="shared" si="250"/>
        <v>2000</v>
      </c>
      <c r="APL37" s="2"/>
      <c r="APM37" s="17"/>
      <c r="APN37" s="8"/>
      <c r="APO37" s="18"/>
      <c r="APP37" s="45">
        <f t="shared" si="253"/>
        <v>7383.5</v>
      </c>
      <c r="APS37" s="2"/>
      <c r="APT37" s="17"/>
      <c r="APU37" s="8"/>
      <c r="APV37" s="18"/>
      <c r="APW37" s="45">
        <f t="shared" si="6"/>
        <v>0</v>
      </c>
      <c r="APY37" s="2"/>
      <c r="APZ37" s="2"/>
      <c r="AQA37" s="17"/>
      <c r="AQB37" s="8"/>
      <c r="AQC37" s="18"/>
      <c r="AQD37" s="45">
        <f t="shared" si="153"/>
        <v>4518.5</v>
      </c>
      <c r="AQF37" s="366"/>
      <c r="AQG37" s="2"/>
      <c r="AQH37" s="17"/>
      <c r="AQJ37" s="18"/>
      <c r="AQK37" s="19">
        <f t="shared" si="154"/>
        <v>0</v>
      </c>
      <c r="AQM37" s="2"/>
      <c r="AQN37" s="2"/>
      <c r="AQO37" s="17"/>
      <c r="AQP37" s="8"/>
      <c r="AQQ37" s="18"/>
      <c r="AQR37" s="19">
        <f t="shared" si="155"/>
        <v>0</v>
      </c>
      <c r="AQT37" s="577"/>
      <c r="AQU37" s="2"/>
      <c r="AQV37" s="17"/>
      <c r="AQW37" s="577"/>
      <c r="AQX37" s="18"/>
      <c r="AQY37" s="19">
        <f t="shared" si="156"/>
        <v>715</v>
      </c>
      <c r="ARA37" s="577"/>
      <c r="ARB37" s="2"/>
      <c r="ARC37" s="17"/>
      <c r="ARD37" s="366"/>
      <c r="ARE37" s="18"/>
      <c r="ARF37" s="19">
        <f t="shared" si="208"/>
        <v>0</v>
      </c>
      <c r="ARH37" s="577"/>
      <c r="ARI37" s="2"/>
      <c r="ARJ37" s="17"/>
      <c r="ARK37" s="8"/>
      <c r="ARL37" s="18"/>
      <c r="ARM37" s="19">
        <f t="shared" si="157"/>
        <v>0</v>
      </c>
      <c r="ARO37" s="577"/>
      <c r="ARP37" s="2"/>
      <c r="ARQ37" s="17"/>
      <c r="ARR37" s="8"/>
      <c r="ARS37" s="18"/>
      <c r="ART37" s="45">
        <f t="shared" si="230"/>
        <v>0</v>
      </c>
      <c r="ARV37" s="2"/>
      <c r="ARW37" s="2"/>
      <c r="ARX37" s="17"/>
      <c r="ARY37" s="8"/>
      <c r="ARZ37" s="18"/>
      <c r="ASA37" s="45">
        <f t="shared" si="159"/>
        <v>0</v>
      </c>
      <c r="ASC37" s="2"/>
      <c r="ASD37" s="2"/>
      <c r="ASE37" s="17"/>
      <c r="ASF37" s="8"/>
      <c r="ASG37" s="18"/>
      <c r="ASH37" s="45">
        <f t="shared" si="160"/>
        <v>0</v>
      </c>
      <c r="ASJ37" s="2"/>
      <c r="ASK37" s="2"/>
      <c r="ASL37" s="17"/>
      <c r="ASM37" s="8"/>
      <c r="ASN37" s="18"/>
      <c r="ASO37" s="19">
        <f t="shared" si="161"/>
        <v>0</v>
      </c>
      <c r="ASQ37" s="366"/>
      <c r="ASR37" s="2"/>
      <c r="ASS37" s="17"/>
      <c r="AST37" s="8"/>
      <c r="ASU37" s="18"/>
      <c r="ASV37" s="19">
        <f t="shared" si="234"/>
        <v>0</v>
      </c>
      <c r="ASX37" s="366"/>
      <c r="ASY37" s="2"/>
      <c r="ASZ37" s="17"/>
      <c r="ATA37" s="8"/>
      <c r="ATB37" s="18"/>
      <c r="ATC37" s="19">
        <f t="shared" si="163"/>
        <v>0</v>
      </c>
      <c r="ATE37" s="366"/>
      <c r="ATF37" s="2"/>
      <c r="ATG37" s="17"/>
      <c r="ATH37" s="8"/>
      <c r="ATI37" s="18"/>
      <c r="ATJ37" s="19">
        <f t="shared" si="164"/>
        <v>0</v>
      </c>
      <c r="ATL37" s="397"/>
      <c r="ATM37" s="43"/>
      <c r="ATN37" s="18"/>
      <c r="ATO37" s="456"/>
      <c r="ATP37" s="76"/>
      <c r="ATQ37" s="45">
        <f>ATQ36+ATN37-ATP37</f>
        <v>0</v>
      </c>
      <c r="ATS37" s="8"/>
      <c r="ATT37" s="43"/>
      <c r="ATU37" s="18"/>
      <c r="ATV37" s="69"/>
      <c r="ATW37" s="76"/>
      <c r="ATX37" s="45">
        <f t="shared" si="222"/>
        <v>0</v>
      </c>
      <c r="ATZ37" s="1"/>
      <c r="AUA37" s="2"/>
      <c r="AUB37" s="17"/>
      <c r="AUC37" s="8"/>
      <c r="AUD37" s="18"/>
      <c r="AUE37" s="19">
        <f t="shared" si="167"/>
        <v>0</v>
      </c>
      <c r="AUG37" s="1"/>
      <c r="AUH37" s="2"/>
      <c r="AUI37" s="17"/>
      <c r="AUJ37" s="8"/>
      <c r="AUK37" s="18"/>
      <c r="AUL37" s="19">
        <f t="shared" si="168"/>
        <v>0</v>
      </c>
      <c r="AUO37" s="2"/>
      <c r="AUP37" s="17"/>
      <c r="AUQ37" s="8"/>
      <c r="AUR37" s="18"/>
      <c r="AUS37" s="19">
        <f t="shared" si="169"/>
        <v>2512.5</v>
      </c>
      <c r="AUV37" s="39"/>
      <c r="AUW37" s="337"/>
      <c r="AUX37" s="143"/>
      <c r="AUY37" s="346"/>
      <c r="AUZ37" s="45">
        <f t="shared" si="170"/>
        <v>0</v>
      </c>
      <c r="AVB37" s="577"/>
      <c r="AVC37" s="2"/>
      <c r="AVD37" s="17"/>
      <c r="AVE37" s="8"/>
      <c r="AVF37" s="18"/>
      <c r="AVG37" s="19">
        <f t="shared" si="193"/>
        <v>0</v>
      </c>
      <c r="AVI37" s="2"/>
      <c r="AVJ37" s="2"/>
      <c r="AVK37" s="17"/>
      <c r="AVL37" s="8"/>
      <c r="AVM37" s="18"/>
      <c r="AVN37" s="19">
        <f t="shared" si="194"/>
        <v>0</v>
      </c>
      <c r="AVP37" s="2"/>
      <c r="AVQ37" s="2"/>
      <c r="AVR37" s="17"/>
      <c r="AVS37" s="8"/>
      <c r="AVT37" s="18"/>
      <c r="AVU37" s="19">
        <f t="shared" si="203"/>
        <v>0</v>
      </c>
      <c r="AVW37" s="2"/>
      <c r="AVX37" s="2"/>
      <c r="AVY37" s="17"/>
      <c r="AVZ37" s="8"/>
      <c r="AWA37" s="18"/>
      <c r="AWB37" s="19">
        <f t="shared" si="197"/>
        <v>0</v>
      </c>
      <c r="AWD37" s="2"/>
      <c r="AWE37" s="2"/>
      <c r="AWF37" s="17"/>
      <c r="AWG37" s="8"/>
      <c r="AWH37" s="18"/>
      <c r="AWI37" s="19">
        <f t="shared" si="219"/>
        <v>0</v>
      </c>
      <c r="AWK37" s="2"/>
      <c r="AWL37" s="2"/>
      <c r="AWM37" s="17"/>
      <c r="AWN37" s="8"/>
      <c r="AWO37" s="18"/>
      <c r="AWP37" s="19">
        <f t="shared" si="204"/>
        <v>0</v>
      </c>
      <c r="AWR37" s="2"/>
      <c r="AWS37" s="2"/>
      <c r="AWT37" s="17"/>
      <c r="AWU37" s="8"/>
      <c r="AWV37" s="18"/>
      <c r="AWW37" s="19">
        <f t="shared" si="174"/>
        <v>0</v>
      </c>
      <c r="AWY37" s="2"/>
      <c r="AWZ37" s="2"/>
      <c r="AXA37" s="17"/>
      <c r="AXB37" s="8"/>
      <c r="AXC37" s="18"/>
      <c r="AXD37" s="19">
        <f t="shared" si="175"/>
        <v>0</v>
      </c>
      <c r="AXF37" s="577"/>
      <c r="AXG37" s="2"/>
      <c r="AXH37" s="17"/>
      <c r="AXI37" s="8"/>
      <c r="AXJ37" s="18"/>
      <c r="AXK37" s="19">
        <f t="shared" si="176"/>
        <v>0</v>
      </c>
      <c r="AXM37" s="577"/>
      <c r="AXN37" s="2"/>
      <c r="AXO37" s="17"/>
      <c r="AXP37" s="8"/>
      <c r="AXQ37" s="18"/>
      <c r="AXR37" s="19">
        <f t="shared" si="177"/>
        <v>0</v>
      </c>
      <c r="AXT37" s="577"/>
      <c r="AXU37" s="2"/>
      <c r="AXV37" s="17"/>
      <c r="AXW37" s="577"/>
      <c r="AXX37" s="18"/>
      <c r="AXY37" s="19">
        <f t="shared" si="195"/>
        <v>0</v>
      </c>
      <c r="AYA37" s="2"/>
      <c r="AYB37" s="2"/>
      <c r="AYC37" s="17"/>
      <c r="AYD37" s="8"/>
      <c r="AYE37" s="18"/>
      <c r="AYF37" s="19">
        <f t="shared" si="179"/>
        <v>0</v>
      </c>
      <c r="AYH37" s="575"/>
      <c r="AYI37" s="27"/>
      <c r="AYJ37" s="25"/>
      <c r="AYK37" s="575"/>
      <c r="AYL37" s="30"/>
      <c r="AYM37" s="19">
        <f t="shared" si="239"/>
        <v>0</v>
      </c>
      <c r="AYO37" s="2"/>
      <c r="AYP37" s="2"/>
      <c r="AYQ37" s="17"/>
      <c r="AYR37" s="8"/>
      <c r="AYS37" s="18"/>
      <c r="AYT37" s="19">
        <f t="shared" si="181"/>
        <v>0</v>
      </c>
      <c r="AYV37" s="2"/>
      <c r="AYW37" s="2"/>
      <c r="AYX37" s="17"/>
      <c r="AYY37" s="8"/>
      <c r="AYZ37" s="18"/>
      <c r="AZA37" s="19">
        <f t="shared" si="182"/>
        <v>0</v>
      </c>
      <c r="AZC37" s="2"/>
      <c r="AZD37" s="2"/>
      <c r="AZE37" s="17"/>
      <c r="AZF37" s="8"/>
      <c r="AZG37" s="18"/>
      <c r="AZH37" s="19">
        <f t="shared" si="183"/>
        <v>0</v>
      </c>
      <c r="AZJ37" s="2"/>
      <c r="AZK37" s="2"/>
      <c r="AZL37" s="17"/>
      <c r="AZM37" s="8"/>
      <c r="AZN37" s="18"/>
      <c r="AZO37" s="19">
        <f t="shared" si="184"/>
        <v>0</v>
      </c>
    </row>
    <row r="38" spans="1:1024 1026:1367">
      <c r="A38" s="8"/>
      <c r="C38" s="346"/>
      <c r="D38" s="8"/>
      <c r="E38" s="18"/>
      <c r="F38" s="45">
        <f t="shared" ref="F38:F44" si="259">F37+C38-E38</f>
        <v>0</v>
      </c>
      <c r="H38" s="577"/>
      <c r="I38" s="2"/>
      <c r="J38" s="17"/>
      <c r="K38" s="577"/>
      <c r="L38" s="18"/>
      <c r="M38" s="19">
        <f t="shared" si="231"/>
        <v>0</v>
      </c>
      <c r="O38" s="2"/>
      <c r="P38" s="2"/>
      <c r="Q38" s="17"/>
      <c r="R38" s="8"/>
      <c r="S38" s="18"/>
      <c r="T38" s="19">
        <f t="shared" si="10"/>
        <v>10753.5</v>
      </c>
      <c r="V38" s="2"/>
      <c r="W38" s="2"/>
      <c r="X38" s="17"/>
      <c r="Y38" s="8"/>
      <c r="Z38" s="18"/>
      <c r="AA38" s="19">
        <f t="shared" si="11"/>
        <v>0</v>
      </c>
      <c r="AC38" s="2"/>
      <c r="AD38" s="2"/>
      <c r="AE38" s="17"/>
      <c r="AF38" s="8"/>
      <c r="AG38" s="18"/>
      <c r="AH38" s="19">
        <f t="shared" si="12"/>
        <v>0</v>
      </c>
      <c r="AJ38" s="2"/>
      <c r="AK38" s="2"/>
      <c r="AL38" s="17"/>
      <c r="AM38" s="8"/>
      <c r="AN38" s="18"/>
      <c r="AO38" s="19">
        <f t="shared" si="13"/>
        <v>0</v>
      </c>
      <c r="AQ38" s="2"/>
      <c r="AR38" s="2"/>
      <c r="AS38" s="17"/>
      <c r="AT38" s="8"/>
      <c r="AU38" s="18"/>
      <c r="AV38" s="19">
        <f t="shared" si="14"/>
        <v>0</v>
      </c>
      <c r="AX38" s="2"/>
      <c r="AY38" s="2"/>
      <c r="AZ38" s="17"/>
      <c r="BA38" s="8"/>
      <c r="BB38" s="18"/>
      <c r="BC38" s="19">
        <f t="shared" si="15"/>
        <v>0</v>
      </c>
      <c r="BE38" s="2"/>
      <c r="BF38" s="2"/>
      <c r="BG38" s="17"/>
      <c r="BH38" s="8"/>
      <c r="BI38" s="18"/>
      <c r="BJ38" s="19">
        <f t="shared" si="16"/>
        <v>0</v>
      </c>
      <c r="BL38" s="2"/>
      <c r="BM38" s="2"/>
      <c r="BN38" s="17"/>
      <c r="BO38" s="8"/>
      <c r="BP38" s="18"/>
      <c r="BQ38" s="19">
        <f t="shared" si="209"/>
        <v>0</v>
      </c>
      <c r="BS38" s="2"/>
      <c r="BT38" s="2"/>
      <c r="BU38" s="2"/>
      <c r="BV38" s="17"/>
      <c r="BW38" s="8"/>
      <c r="BX38" s="18"/>
      <c r="BY38" s="19">
        <f t="shared" si="18"/>
        <v>0</v>
      </c>
      <c r="CA38" s="577">
        <v>40981</v>
      </c>
      <c r="CB38" s="2" t="s">
        <v>800</v>
      </c>
      <c r="CC38" s="407">
        <v>313320</v>
      </c>
      <c r="CD38" s="733">
        <v>40991</v>
      </c>
      <c r="CE38" s="727">
        <v>179480</v>
      </c>
      <c r="CF38" s="45">
        <f t="shared" si="19"/>
        <v>462233</v>
      </c>
      <c r="CH38" s="143"/>
      <c r="CI38" s="27"/>
      <c r="CJ38" s="44"/>
      <c r="CK38" s="489"/>
      <c r="CL38" s="44"/>
      <c r="CM38" s="45">
        <f t="shared" si="20"/>
        <v>0</v>
      </c>
      <c r="CO38" s="368"/>
      <c r="CP38" s="78"/>
      <c r="CQ38" s="346"/>
      <c r="CR38" s="490"/>
      <c r="CS38" s="346"/>
      <c r="CT38" s="45">
        <f t="shared" si="251"/>
        <v>0</v>
      </c>
      <c r="CV38" s="8"/>
      <c r="CW38" s="2"/>
      <c r="CX38" s="17"/>
      <c r="CY38" s="8"/>
      <c r="CZ38" s="18"/>
      <c r="DA38" s="19">
        <f t="shared" si="21"/>
        <v>0</v>
      </c>
      <c r="DC38" s="2"/>
      <c r="DD38" s="2"/>
      <c r="DE38" s="2"/>
      <c r="DF38" s="17"/>
      <c r="DG38" s="8"/>
      <c r="DH38" s="18"/>
      <c r="DI38" s="19">
        <f t="shared" si="210"/>
        <v>0</v>
      </c>
      <c r="DK38" s="577"/>
      <c r="DL38" s="2"/>
      <c r="DM38" s="17"/>
      <c r="DO38" s="18"/>
      <c r="DP38" s="19">
        <f t="shared" si="23"/>
        <v>0</v>
      </c>
      <c r="DR38" s="2"/>
      <c r="DS38" s="2"/>
      <c r="DT38" s="17"/>
      <c r="DU38" s="8"/>
      <c r="DV38" s="18"/>
      <c r="DW38" s="19">
        <f t="shared" si="24"/>
        <v>0</v>
      </c>
      <c r="DY38" s="2"/>
      <c r="DZ38" s="2"/>
      <c r="EA38" s="17"/>
      <c r="EB38" s="8"/>
      <c r="EC38" s="18"/>
      <c r="ED38" s="19">
        <f t="shared" si="25"/>
        <v>0</v>
      </c>
      <c r="EF38" s="2"/>
      <c r="EG38" s="2"/>
      <c r="EH38" s="17"/>
      <c r="EI38" s="8"/>
      <c r="EJ38" s="18"/>
      <c r="EK38" s="19">
        <f t="shared" si="226"/>
        <v>0</v>
      </c>
      <c r="EM38" s="366"/>
      <c r="EN38" s="2"/>
      <c r="EO38" s="17"/>
      <c r="EP38" s="8"/>
      <c r="EQ38" s="18"/>
      <c r="ER38" s="19">
        <f t="shared" si="27"/>
        <v>0</v>
      </c>
      <c r="ET38" s="366"/>
      <c r="EU38" s="2"/>
      <c r="EV38" s="17"/>
      <c r="EW38" s="8"/>
      <c r="EX38" s="18"/>
      <c r="EY38" s="19">
        <f t="shared" si="28"/>
        <v>0</v>
      </c>
      <c r="FA38" s="34"/>
      <c r="FB38" s="2"/>
      <c r="FC38" s="17"/>
      <c r="FD38" s="8"/>
      <c r="FE38" s="18"/>
      <c r="FF38" s="19">
        <f t="shared" si="29"/>
        <v>0</v>
      </c>
      <c r="FH38" s="34"/>
      <c r="FI38" s="2"/>
      <c r="FJ38" s="17"/>
      <c r="FK38" s="8"/>
      <c r="FL38" s="18"/>
      <c r="FM38" s="19">
        <f t="shared" si="30"/>
        <v>0</v>
      </c>
      <c r="FO38" s="549">
        <v>39732</v>
      </c>
      <c r="FP38" s="2" t="s">
        <v>545</v>
      </c>
      <c r="FQ38" s="25">
        <v>71132.5</v>
      </c>
      <c r="FR38" s="8"/>
      <c r="FS38" s="18"/>
      <c r="FT38" s="19">
        <f t="shared" si="31"/>
        <v>320714.5</v>
      </c>
      <c r="FV38" s="2"/>
      <c r="FW38" s="2"/>
      <c r="FX38" s="17"/>
      <c r="FY38" s="8"/>
      <c r="FZ38" s="18"/>
      <c r="GA38" s="19">
        <f t="shared" si="32"/>
        <v>0</v>
      </c>
      <c r="GC38" s="2"/>
      <c r="GD38" s="2"/>
      <c r="GE38" s="17"/>
      <c r="GF38" s="8"/>
      <c r="GG38" s="18"/>
      <c r="GH38" s="19">
        <f t="shared" si="33"/>
        <v>0</v>
      </c>
      <c r="GJ38" s="2"/>
      <c r="GK38" s="2"/>
      <c r="GL38" s="17"/>
      <c r="GM38" s="8"/>
      <c r="GN38" s="18"/>
      <c r="GO38" s="19">
        <f t="shared" si="34"/>
        <v>0</v>
      </c>
      <c r="GQ38" s="8"/>
      <c r="GR38" s="2"/>
      <c r="GS38" s="17"/>
      <c r="GT38" s="8"/>
      <c r="GU38" s="18"/>
      <c r="GV38" s="19">
        <f t="shared" si="35"/>
        <v>0</v>
      </c>
      <c r="GX38" s="2"/>
      <c r="GY38" s="2"/>
      <c r="GZ38" s="17"/>
      <c r="HA38" s="8"/>
      <c r="HB38" s="18"/>
      <c r="HC38" s="19">
        <f t="shared" si="36"/>
        <v>0</v>
      </c>
      <c r="HE38" s="8"/>
      <c r="HF38" s="2"/>
      <c r="HG38" s="17"/>
      <c r="HH38" s="8"/>
      <c r="HI38" s="18"/>
      <c r="HJ38" s="19">
        <f t="shared" si="220"/>
        <v>13433</v>
      </c>
      <c r="HL38" s="8"/>
      <c r="HM38" s="2"/>
      <c r="HN38" s="17"/>
      <c r="HO38" s="8"/>
      <c r="HP38" s="18"/>
      <c r="HQ38" s="19">
        <f t="shared" si="38"/>
        <v>0</v>
      </c>
      <c r="HU38" s="3"/>
      <c r="HW38" s="3"/>
      <c r="HX38" s="115">
        <f t="shared" si="39"/>
        <v>476</v>
      </c>
      <c r="HZ38" s="8"/>
      <c r="IA38" s="2"/>
      <c r="IB38" s="17"/>
      <c r="IC38" s="8"/>
      <c r="ID38" s="18"/>
      <c r="IE38" s="19">
        <f t="shared" si="40"/>
        <v>0</v>
      </c>
      <c r="IG38" s="2"/>
      <c r="IH38" s="2"/>
      <c r="II38" s="17"/>
      <c r="IJ38" s="8"/>
      <c r="IK38" s="18"/>
      <c r="IL38" s="19">
        <f t="shared" si="41"/>
        <v>0</v>
      </c>
      <c r="IN38" s="2"/>
      <c r="IO38" s="145"/>
      <c r="IP38" s="17"/>
      <c r="IQ38" s="8"/>
      <c r="IR38" s="18"/>
      <c r="IS38" s="19">
        <f t="shared" si="42"/>
        <v>0</v>
      </c>
      <c r="IU38" s="8"/>
      <c r="IV38" s="2"/>
      <c r="IW38" s="17"/>
      <c r="IX38" s="8"/>
      <c r="IY38" s="18"/>
      <c r="IZ38" s="19">
        <f t="shared" si="43"/>
        <v>0</v>
      </c>
      <c r="JB38" s="2"/>
      <c r="JC38" s="2"/>
      <c r="JD38" s="17"/>
      <c r="JE38" s="8"/>
      <c r="JF38" s="18"/>
      <c r="JG38" s="19">
        <f t="shared" si="198"/>
        <v>0</v>
      </c>
      <c r="JI38" s="397"/>
      <c r="JJ38" s="38"/>
      <c r="JK38" s="17"/>
      <c r="JL38" s="397"/>
      <c r="JM38" s="18"/>
      <c r="JN38" s="45">
        <f t="shared" si="223"/>
        <v>0</v>
      </c>
      <c r="JP38" s="397"/>
      <c r="JQ38" s="38"/>
      <c r="JR38" s="17"/>
      <c r="JS38" s="397"/>
      <c r="JT38" s="18"/>
      <c r="JU38" s="45">
        <f t="shared" si="233"/>
        <v>0</v>
      </c>
      <c r="JW38" s="821"/>
      <c r="JX38" s="808"/>
      <c r="JY38" s="794"/>
      <c r="JZ38" s="821"/>
      <c r="KA38" s="814"/>
      <c r="KB38" s="811">
        <f t="shared" si="46"/>
        <v>0</v>
      </c>
      <c r="KD38" s="821"/>
      <c r="KE38" s="808"/>
      <c r="KF38" s="794"/>
      <c r="KG38" s="821"/>
      <c r="KH38" s="814"/>
      <c r="KI38" s="811">
        <f t="shared" si="47"/>
        <v>0</v>
      </c>
      <c r="KK38" s="8"/>
      <c r="KL38" s="2"/>
      <c r="KM38" s="17"/>
      <c r="KN38" s="8"/>
      <c r="KO38" s="18"/>
      <c r="KP38" s="45">
        <f t="shared" si="48"/>
        <v>0</v>
      </c>
      <c r="KR38" s="2"/>
      <c r="KS38" s="38"/>
      <c r="KT38" s="17"/>
      <c r="KU38" s="397"/>
      <c r="KV38" s="18"/>
      <c r="KW38" s="45">
        <f t="shared" si="211"/>
        <v>0</v>
      </c>
      <c r="KY38" s="2"/>
      <c r="KZ38" s="38"/>
      <c r="LA38" s="17"/>
      <c r="LB38" s="8"/>
      <c r="LC38" s="18"/>
      <c r="LD38" s="45">
        <f t="shared" si="50"/>
        <v>0</v>
      </c>
      <c r="LF38" s="577"/>
      <c r="LG38" s="2"/>
      <c r="LH38" s="17"/>
      <c r="LI38" s="8"/>
      <c r="LJ38" s="18"/>
      <c r="LK38" s="19">
        <f t="shared" si="257"/>
        <v>0</v>
      </c>
      <c r="LM38" s="577"/>
      <c r="LN38" s="2"/>
      <c r="LO38" s="17"/>
      <c r="LP38" s="8"/>
      <c r="LQ38" s="18"/>
      <c r="LR38" s="19">
        <f t="shared" si="51"/>
        <v>0</v>
      </c>
      <c r="LT38" s="577"/>
      <c r="LU38" s="2"/>
      <c r="LV38" s="17"/>
      <c r="LW38" s="8"/>
      <c r="LX38" s="18"/>
      <c r="LY38" s="19">
        <f t="shared" si="256"/>
        <v>0</v>
      </c>
      <c r="MA38" s="577"/>
      <c r="MB38" s="2"/>
      <c r="MC38" s="17"/>
      <c r="MD38" s="8"/>
      <c r="ME38" s="18"/>
      <c r="MF38" s="19">
        <f t="shared" si="212"/>
        <v>0</v>
      </c>
      <c r="MH38" s="2"/>
      <c r="MI38" s="2"/>
      <c r="MJ38" s="17"/>
      <c r="MK38" s="8"/>
      <c r="ML38" s="18"/>
      <c r="MM38" s="19">
        <f t="shared" si="54"/>
        <v>0</v>
      </c>
      <c r="MO38" s="8"/>
      <c r="MP38" s="2"/>
      <c r="MQ38" s="25"/>
      <c r="MR38" s="209"/>
      <c r="MS38" s="18"/>
      <c r="MT38" s="45">
        <f t="shared" si="199"/>
        <v>20586.5</v>
      </c>
      <c r="MV38" s="8"/>
      <c r="MW38" s="2"/>
      <c r="MX38" s="25"/>
      <c r="MY38" s="209"/>
      <c r="MZ38" s="18"/>
      <c r="NA38" s="45">
        <f t="shared" si="55"/>
        <v>0</v>
      </c>
      <c r="NC38" s="8"/>
      <c r="ND38" s="39"/>
      <c r="NE38" s="18"/>
      <c r="NF38" s="8"/>
      <c r="NG38" s="18"/>
      <c r="NH38" s="45">
        <f t="shared" ref="NH38:NH43" si="260">NH37+NE38-NG38</f>
        <v>0</v>
      </c>
      <c r="NJ38" s="577"/>
      <c r="NK38" s="39"/>
      <c r="NL38" s="18"/>
      <c r="NM38" s="577"/>
      <c r="NN38" s="18"/>
      <c r="NO38" s="45">
        <f t="shared" si="57"/>
        <v>0</v>
      </c>
      <c r="NQ38" s="2"/>
      <c r="NR38" s="2"/>
      <c r="NS38" s="17"/>
      <c r="NT38" s="8"/>
      <c r="NU38" s="18"/>
      <c r="NV38" s="19">
        <f t="shared" si="58"/>
        <v>0</v>
      </c>
      <c r="NX38" s="2"/>
      <c r="NY38" s="2"/>
      <c r="NZ38" s="17"/>
      <c r="OA38" s="8"/>
      <c r="OB38" s="18"/>
      <c r="OC38" s="19">
        <f t="shared" si="59"/>
        <v>0</v>
      </c>
      <c r="OE38" s="2"/>
      <c r="OF38" s="2"/>
      <c r="OG38" s="17"/>
      <c r="OH38" s="8"/>
      <c r="OI38" s="18"/>
      <c r="OJ38" s="19">
        <f t="shared" si="60"/>
        <v>0</v>
      </c>
      <c r="OL38" s="2"/>
      <c r="OM38" s="2"/>
      <c r="ON38" s="17"/>
      <c r="OO38" s="8"/>
      <c r="OP38" s="18"/>
      <c r="OQ38" s="19">
        <f t="shared" si="61"/>
        <v>0</v>
      </c>
      <c r="OS38" s="2"/>
      <c r="OT38" s="2"/>
      <c r="OU38" s="17"/>
      <c r="OV38" s="8"/>
      <c r="OW38" s="18"/>
      <c r="OX38" s="19">
        <f t="shared" si="62"/>
        <v>0</v>
      </c>
      <c r="OZ38" s="2"/>
      <c r="PA38" s="2"/>
      <c r="PB38" s="17"/>
      <c r="PC38" s="8"/>
      <c r="PD38" s="18"/>
      <c r="PE38" s="19">
        <f t="shared" si="63"/>
        <v>0</v>
      </c>
      <c r="PG38" s="2"/>
      <c r="PH38" s="2"/>
      <c r="PI38" s="17"/>
      <c r="PJ38" s="8"/>
      <c r="PK38" s="18"/>
      <c r="PL38" s="19">
        <f t="shared" si="64"/>
        <v>0</v>
      </c>
      <c r="PN38" s="2"/>
      <c r="PO38" s="2"/>
      <c r="PP38" s="17"/>
      <c r="PQ38" s="8"/>
      <c r="PR38" s="18"/>
      <c r="PS38" s="19">
        <f t="shared" si="65"/>
        <v>0</v>
      </c>
      <c r="PU38" s="2"/>
      <c r="PV38" s="2"/>
      <c r="PW38" s="17"/>
      <c r="PX38" s="8"/>
      <c r="PY38" s="18"/>
      <c r="PZ38" s="19">
        <f t="shared" si="66"/>
        <v>0</v>
      </c>
      <c r="QB38" s="577"/>
      <c r="QC38" s="2"/>
      <c r="QD38" s="2"/>
      <c r="QE38" s="17"/>
      <c r="QF38" s="8"/>
      <c r="QG38" s="18"/>
      <c r="QH38" s="19">
        <f t="shared" si="67"/>
        <v>0</v>
      </c>
      <c r="QJ38" s="366"/>
      <c r="QK38" s="2"/>
      <c r="QL38" s="3"/>
      <c r="QM38" s="8">
        <v>41157</v>
      </c>
      <c r="QN38" s="58">
        <v>100</v>
      </c>
      <c r="QO38" s="45">
        <f t="shared" si="254"/>
        <v>26633.5</v>
      </c>
      <c r="QQ38" s="469"/>
      <c r="QR38" s="43"/>
      <c r="QS38" s="3"/>
      <c r="QT38" s="54"/>
      <c r="QU38" s="58"/>
      <c r="QV38" s="45">
        <f t="shared" si="69"/>
        <v>0</v>
      </c>
      <c r="QX38" s="143"/>
      <c r="QY38" s="78"/>
      <c r="QZ38" s="30"/>
      <c r="RA38" s="26"/>
      <c r="RB38" s="30"/>
      <c r="RC38" s="19">
        <f t="shared" si="240"/>
        <v>0</v>
      </c>
      <c r="RE38" s="143"/>
      <c r="RF38" s="78"/>
      <c r="RG38" s="30"/>
      <c r="RH38" s="143"/>
      <c r="RI38" s="30"/>
      <c r="RJ38" s="19">
        <f t="shared" si="200"/>
        <v>0</v>
      </c>
      <c r="RL38" s="143"/>
      <c r="RM38" s="315"/>
      <c r="RN38" s="30"/>
      <c r="RO38" s="143"/>
      <c r="RP38" s="30"/>
      <c r="RQ38" s="19">
        <f t="shared" si="72"/>
        <v>0</v>
      </c>
      <c r="RS38" s="2"/>
      <c r="RT38" s="2"/>
      <c r="RU38" s="17"/>
      <c r="RV38" s="8"/>
      <c r="RW38" s="18"/>
      <c r="RX38" s="19">
        <f t="shared" si="189"/>
        <v>23250</v>
      </c>
      <c r="RZ38" s="2"/>
      <c r="SA38" s="2"/>
      <c r="SB38" s="17"/>
      <c r="SC38" s="8"/>
      <c r="SD38" s="18"/>
      <c r="SE38" s="19">
        <f t="shared" si="190"/>
        <v>0</v>
      </c>
      <c r="SG38" s="2"/>
      <c r="SH38" s="2"/>
      <c r="SI38" s="17"/>
      <c r="SJ38" s="8"/>
      <c r="SK38" s="18"/>
      <c r="SL38" s="19">
        <f t="shared" si="73"/>
        <v>0</v>
      </c>
      <c r="SN38" s="2"/>
      <c r="SO38" s="2"/>
      <c r="SP38" s="17"/>
      <c r="SQ38" s="8"/>
      <c r="SR38" s="18"/>
      <c r="SS38" s="19">
        <f t="shared" si="191"/>
        <v>0</v>
      </c>
      <c r="SU38" s="549"/>
      <c r="SV38" s="2"/>
      <c r="SW38" s="17"/>
      <c r="SX38" s="8"/>
      <c r="SY38" s="18"/>
      <c r="SZ38" s="19">
        <f t="shared" si="75"/>
        <v>10127.5</v>
      </c>
      <c r="TB38" s="2"/>
      <c r="TC38" s="2"/>
      <c r="TD38" s="17"/>
      <c r="TE38" s="8"/>
      <c r="TF38" s="18"/>
      <c r="TG38" s="19">
        <f t="shared" si="236"/>
        <v>20668.5</v>
      </c>
      <c r="TI38" s="148"/>
      <c r="TJ38" s="148"/>
      <c r="TK38" s="356"/>
      <c r="TL38" s="74"/>
      <c r="TM38" s="86"/>
      <c r="TN38" s="19">
        <f t="shared" si="237"/>
        <v>0</v>
      </c>
      <c r="TP38" s="577"/>
      <c r="TQ38" s="2"/>
      <c r="TR38" s="17"/>
      <c r="TS38" s="8"/>
      <c r="TT38" s="18"/>
      <c r="TU38" s="19">
        <f t="shared" si="238"/>
        <v>0</v>
      </c>
      <c r="TW38" s="577"/>
      <c r="TX38" s="2"/>
      <c r="TY38" s="17"/>
      <c r="TZ38" s="8"/>
      <c r="UA38" s="18"/>
      <c r="UB38" s="19">
        <f t="shared" si="79"/>
        <v>0</v>
      </c>
      <c r="UD38" s="577"/>
      <c r="UE38" s="2"/>
      <c r="UF38" s="17"/>
      <c r="UG38" s="8"/>
      <c r="UH38" s="18"/>
      <c r="UI38" s="19">
        <f t="shared" si="80"/>
        <v>0</v>
      </c>
      <c r="UK38" s="577"/>
      <c r="UL38" s="2"/>
      <c r="UM38" s="17"/>
      <c r="UN38" s="8"/>
      <c r="UO38" s="18"/>
      <c r="UP38" s="19">
        <f t="shared" si="81"/>
        <v>0</v>
      </c>
      <c r="UR38" s="577"/>
      <c r="US38" s="2"/>
      <c r="UT38" s="17"/>
      <c r="UU38" s="8"/>
      <c r="UV38" s="18"/>
      <c r="UW38" s="19">
        <f t="shared" si="82"/>
        <v>12824</v>
      </c>
      <c r="UY38" s="2"/>
      <c r="UZ38" s="2"/>
      <c r="VA38" s="17"/>
      <c r="VB38" s="8"/>
      <c r="VC38" s="18"/>
      <c r="VD38" s="19">
        <f t="shared" si="83"/>
        <v>47775</v>
      </c>
      <c r="VF38" s="2"/>
      <c r="VG38" s="2"/>
      <c r="VH38" s="17"/>
      <c r="VI38" s="8"/>
      <c r="VJ38" s="18"/>
      <c r="VK38" s="19">
        <f t="shared" si="84"/>
        <v>0</v>
      </c>
      <c r="VM38" s="2"/>
      <c r="VN38" s="2"/>
      <c r="VO38" s="17"/>
      <c r="VP38" s="8"/>
      <c r="VQ38" s="18"/>
      <c r="VR38" s="19">
        <f t="shared" si="85"/>
        <v>0</v>
      </c>
      <c r="VT38" s="577"/>
      <c r="VU38" s="2"/>
      <c r="VV38" s="17"/>
      <c r="VW38" s="8"/>
      <c r="VX38" s="18"/>
      <c r="VY38" s="19">
        <f t="shared" si="196"/>
        <v>274.5</v>
      </c>
      <c r="WA38" s="2"/>
      <c r="WB38" s="2"/>
      <c r="WC38" s="17"/>
      <c r="WD38" s="8"/>
      <c r="WE38" s="18"/>
      <c r="WF38" s="19">
        <f t="shared" si="87"/>
        <v>0</v>
      </c>
      <c r="WH38" s="2"/>
      <c r="WI38" s="2"/>
      <c r="WJ38" s="17"/>
      <c r="WK38" s="8"/>
      <c r="WL38" s="18"/>
      <c r="WM38" s="19">
        <f t="shared" si="88"/>
        <v>0</v>
      </c>
      <c r="WO38" s="2"/>
      <c r="WP38" s="2"/>
      <c r="WQ38" s="17"/>
      <c r="WR38" s="8"/>
      <c r="WS38" s="18"/>
      <c r="WT38" s="19">
        <f t="shared" si="201"/>
        <v>0</v>
      </c>
      <c r="WV38" s="2"/>
      <c r="WW38" s="2"/>
      <c r="WX38" s="17"/>
      <c r="WY38" s="8"/>
      <c r="WZ38" s="18"/>
      <c r="XA38" s="19">
        <f t="shared" si="90"/>
        <v>0</v>
      </c>
      <c r="XC38" s="577"/>
      <c r="XD38" s="2"/>
      <c r="XE38" s="17"/>
      <c r="XF38" s="8"/>
      <c r="XG38" s="18"/>
      <c r="XH38" s="19">
        <f t="shared" si="91"/>
        <v>0</v>
      </c>
      <c r="XJ38" s="2"/>
      <c r="XK38" s="2"/>
      <c r="XL38" s="17"/>
      <c r="XM38" s="8"/>
      <c r="XN38" s="18"/>
      <c r="XO38" s="19">
        <f t="shared" si="248"/>
        <v>0</v>
      </c>
      <c r="XQ38" s="2"/>
      <c r="XR38" s="2"/>
      <c r="XS38" s="17"/>
      <c r="XT38" s="8"/>
      <c r="XU38" s="18"/>
      <c r="XV38" s="19">
        <f t="shared" si="93"/>
        <v>0</v>
      </c>
      <c r="XX38" s="2"/>
      <c r="XY38" s="2"/>
      <c r="XZ38" s="17"/>
      <c r="YA38" s="8"/>
      <c r="YB38" s="18"/>
      <c r="YC38" s="19">
        <f t="shared" si="94"/>
        <v>0</v>
      </c>
      <c r="YE38" s="2"/>
      <c r="YF38" s="2"/>
      <c r="YG38" s="17"/>
      <c r="YH38" s="8"/>
      <c r="YI38" s="18"/>
      <c r="YJ38" s="19">
        <f t="shared" si="95"/>
        <v>0</v>
      </c>
      <c r="YL38" s="2"/>
      <c r="YM38" s="2"/>
      <c r="YN38" s="17"/>
      <c r="YO38" s="8"/>
      <c r="YP38" s="18"/>
      <c r="YQ38" s="19">
        <f t="shared" si="96"/>
        <v>0</v>
      </c>
      <c r="YS38" s="2"/>
      <c r="YT38" s="2"/>
      <c r="YU38" s="17"/>
      <c r="YV38" s="8"/>
      <c r="YW38" s="18"/>
      <c r="YX38" s="19">
        <f t="shared" si="221"/>
        <v>0</v>
      </c>
      <c r="YZ38" s="2"/>
      <c r="ZA38" s="2"/>
      <c r="ZB38" s="17"/>
      <c r="ZC38" s="8"/>
      <c r="ZD38" s="18"/>
      <c r="ZE38" s="19">
        <f t="shared" si="213"/>
        <v>0</v>
      </c>
      <c r="ZG38" s="2"/>
      <c r="ZH38" s="2"/>
      <c r="ZI38" s="17"/>
      <c r="ZJ38" s="8"/>
      <c r="ZK38" s="18"/>
      <c r="ZL38" s="19">
        <f t="shared" si="99"/>
        <v>11212</v>
      </c>
      <c r="ZN38" s="2"/>
      <c r="ZO38" s="2"/>
      <c r="ZP38" s="17"/>
      <c r="ZQ38" s="8"/>
      <c r="ZR38" s="18"/>
      <c r="ZS38" s="19">
        <f t="shared" si="100"/>
        <v>0</v>
      </c>
      <c r="ZU38" s="2"/>
      <c r="ZV38" s="2"/>
      <c r="ZW38" s="17"/>
      <c r="ZX38" s="8"/>
      <c r="ZY38" s="18"/>
      <c r="ZZ38" s="19">
        <f t="shared" si="101"/>
        <v>0</v>
      </c>
      <c r="AAB38" s="2"/>
      <c r="AAC38" s="2"/>
      <c r="AAD38" s="17"/>
      <c r="AAE38" s="8"/>
      <c r="AAF38" s="18"/>
      <c r="AAG38" s="19">
        <f t="shared" si="102"/>
        <v>0</v>
      </c>
      <c r="AAI38" s="577"/>
      <c r="AAJ38" s="2"/>
      <c r="AAK38" s="17"/>
      <c r="AAL38" s="8"/>
      <c r="AAM38" s="18"/>
      <c r="AAN38" s="19">
        <f t="shared" si="103"/>
        <v>0</v>
      </c>
      <c r="AAP38" s="577"/>
      <c r="AAQ38" s="2"/>
      <c r="AAR38" s="17"/>
      <c r="AAT38" s="18"/>
      <c r="AAU38" s="19">
        <f t="shared" si="104"/>
        <v>0</v>
      </c>
      <c r="AAW38" s="2"/>
      <c r="AAX38" s="2"/>
      <c r="AAY38" s="17"/>
      <c r="AAZ38" s="8"/>
      <c r="ABA38" s="18"/>
      <c r="ABB38" s="19">
        <f t="shared" si="105"/>
        <v>0</v>
      </c>
      <c r="ABD38" s="2"/>
      <c r="ABE38" s="2"/>
      <c r="ABF38" s="17"/>
      <c r="ABG38" s="8"/>
      <c r="ABH38" s="18"/>
      <c r="ABI38" s="19">
        <f t="shared" si="106"/>
        <v>0</v>
      </c>
      <c r="ABK38" s="2"/>
      <c r="ABL38" s="2"/>
      <c r="ABM38" s="17"/>
      <c r="ABN38" s="8"/>
      <c r="ABO38" s="18"/>
      <c r="ABP38" s="19">
        <f t="shared" si="107"/>
        <v>0</v>
      </c>
      <c r="ABR38" s="366"/>
      <c r="ABS38" s="2"/>
      <c r="ABT38" s="17"/>
      <c r="ABU38" s="577"/>
      <c r="ABV38" s="18"/>
      <c r="ABW38" s="19">
        <f t="shared" si="214"/>
        <v>0</v>
      </c>
      <c r="ABY38" s="366"/>
      <c r="ABZ38" s="2"/>
      <c r="ACA38" s="17"/>
      <c r="ACB38" s="366"/>
      <c r="ACC38" s="18"/>
      <c r="ACD38" s="19">
        <f t="shared" si="109"/>
        <v>0</v>
      </c>
      <c r="ACF38" s="2"/>
      <c r="ACG38" s="2"/>
      <c r="ACH38" s="17"/>
      <c r="ACI38" s="8"/>
      <c r="ACJ38" s="18"/>
      <c r="ACK38" s="19">
        <f t="shared" si="205"/>
        <v>0</v>
      </c>
      <c r="ACM38" s="577"/>
      <c r="ACN38" s="2"/>
      <c r="ACO38" s="17"/>
      <c r="ACP38" s="577"/>
      <c r="ACQ38" s="18"/>
      <c r="ACR38" s="19">
        <f t="shared" si="110"/>
        <v>0</v>
      </c>
      <c r="ACT38" s="577"/>
      <c r="ACU38" s="2"/>
      <c r="ACV38" s="17"/>
      <c r="ACW38" s="366"/>
      <c r="ACX38" s="18"/>
      <c r="ACY38" s="19">
        <f t="shared" si="111"/>
        <v>0</v>
      </c>
      <c r="ADB38" s="2"/>
      <c r="ADC38" s="17"/>
      <c r="ADD38" s="8"/>
      <c r="ADE38" s="18"/>
      <c r="ADF38" s="19">
        <f t="shared" si="244"/>
        <v>0</v>
      </c>
      <c r="ADI38" s="2"/>
      <c r="ADJ38" s="17"/>
      <c r="ADK38" s="577"/>
      <c r="ADL38" s="18"/>
      <c r="ADM38" s="19">
        <f t="shared" si="113"/>
        <v>40815</v>
      </c>
      <c r="ADP38" s="2"/>
      <c r="ADQ38" s="17"/>
      <c r="ADR38" s="8"/>
      <c r="ADS38" s="393"/>
      <c r="ADT38" s="45">
        <f t="shared" si="252"/>
        <v>0</v>
      </c>
      <c r="ADV38" s="2"/>
      <c r="ADW38" s="2"/>
      <c r="ADX38" s="17"/>
      <c r="ADY38" s="8"/>
      <c r="ADZ38" s="393"/>
      <c r="AEA38" s="45">
        <f t="shared" si="192"/>
        <v>0</v>
      </c>
      <c r="AEC38" s="577"/>
      <c r="AED38" s="2"/>
      <c r="AEE38" s="17"/>
      <c r="AEF38" s="577"/>
      <c r="AEG38" s="393"/>
      <c r="AEH38" s="45">
        <f t="shared" si="224"/>
        <v>0</v>
      </c>
      <c r="AEJ38" s="2"/>
      <c r="AEK38" s="2"/>
      <c r="AEL38" s="17"/>
      <c r="AEM38" s="8"/>
      <c r="AEN38" s="18"/>
      <c r="AEO38" s="19">
        <f t="shared" si="255"/>
        <v>0</v>
      </c>
      <c r="AEQ38" s="2"/>
      <c r="AER38" s="2"/>
      <c r="AES38" s="17"/>
      <c r="AET38" s="8"/>
      <c r="AEU38" s="18"/>
      <c r="AEV38" s="19">
        <f t="shared" si="117"/>
        <v>6523</v>
      </c>
      <c r="AEX38" s="577"/>
      <c r="AEY38" s="2"/>
      <c r="AEZ38" s="17"/>
      <c r="AFA38" s="8"/>
      <c r="AFB38" s="18"/>
      <c r="AFC38" s="19">
        <f t="shared" si="118"/>
        <v>0</v>
      </c>
      <c r="AFE38" s="577"/>
      <c r="AFF38" s="2"/>
      <c r="AFG38" s="17"/>
      <c r="AFH38" s="8"/>
      <c r="AFI38" s="18"/>
      <c r="AFJ38" s="19">
        <f t="shared" si="249"/>
        <v>0</v>
      </c>
      <c r="AFL38" s="143"/>
      <c r="AFM38" s="27"/>
      <c r="AFN38" s="25"/>
      <c r="AFO38" s="143"/>
      <c r="AFP38" s="30"/>
      <c r="AFQ38" s="19">
        <f t="shared" si="120"/>
        <v>0</v>
      </c>
      <c r="AFS38" s="2"/>
      <c r="AFT38" s="2"/>
      <c r="AFU38" s="17"/>
      <c r="AFV38" s="8"/>
      <c r="AFW38" s="18"/>
      <c r="AFX38" s="19">
        <f t="shared" si="121"/>
        <v>0</v>
      </c>
      <c r="AFZ38" s="2"/>
      <c r="AGA38" s="2"/>
      <c r="AGB38" s="17"/>
      <c r="AGC38" s="8"/>
      <c r="AGD38" s="18"/>
      <c r="AGE38" s="19">
        <f t="shared" si="215"/>
        <v>0</v>
      </c>
      <c r="AGG38" s="2"/>
      <c r="AGH38" s="2"/>
      <c r="AGI38" s="17"/>
      <c r="AGJ38" s="8"/>
      <c r="AGK38" s="18"/>
      <c r="AGL38" s="19">
        <f t="shared" si="123"/>
        <v>0</v>
      </c>
      <c r="AGN38" s="2"/>
      <c r="AGO38" s="2"/>
      <c r="AGP38" s="17"/>
      <c r="AGQ38" s="8"/>
      <c r="AGR38" s="18"/>
      <c r="AGS38" s="19">
        <f t="shared" si="124"/>
        <v>0</v>
      </c>
      <c r="AGU38" s="2"/>
      <c r="AGV38" s="2"/>
      <c r="AGW38" s="17"/>
      <c r="AGX38" s="8"/>
      <c r="AGY38" s="18"/>
      <c r="AGZ38" s="19">
        <f t="shared" si="125"/>
        <v>37741</v>
      </c>
      <c r="AHB38" s="2"/>
      <c r="AHC38" s="2"/>
      <c r="AHD38" s="17"/>
      <c r="AHE38" s="8"/>
      <c r="AHF38" s="18"/>
      <c r="AHG38" s="19">
        <f t="shared" si="126"/>
        <v>0</v>
      </c>
      <c r="AHI38" s="2"/>
      <c r="AHJ38" s="2"/>
      <c r="AHK38" s="17"/>
      <c r="AHL38" s="8"/>
      <c r="AHM38" s="18"/>
      <c r="AHN38" s="19">
        <f t="shared" si="127"/>
        <v>0</v>
      </c>
      <c r="AHP38" s="577"/>
      <c r="AHQ38" s="2"/>
      <c r="AHR38" s="17"/>
      <c r="AHS38" s="8"/>
      <c r="AHT38" s="18"/>
      <c r="AHU38" s="19">
        <f t="shared" si="128"/>
        <v>0</v>
      </c>
      <c r="AHW38" s="366"/>
      <c r="AHX38" s="2"/>
      <c r="AHY38" s="17"/>
      <c r="AHZ38" s="26"/>
      <c r="AIA38" s="18"/>
      <c r="AIB38" s="19">
        <f t="shared" ref="AIB38:AIB44" si="261">AIB37+AHY38-AIA38</f>
        <v>0</v>
      </c>
      <c r="AID38" s="577"/>
      <c r="AIE38" s="2"/>
      <c r="AIF38" s="17"/>
      <c r="AIG38" s="8"/>
      <c r="AIH38" s="18"/>
      <c r="AII38" s="19">
        <f t="shared" si="218"/>
        <v>0</v>
      </c>
      <c r="AIK38" s="2"/>
      <c r="AIL38" s="2"/>
      <c r="AIM38" s="17"/>
      <c r="AIN38" s="8"/>
      <c r="AIO38" s="18"/>
      <c r="AIP38" s="19">
        <f t="shared" si="131"/>
        <v>0</v>
      </c>
      <c r="AIR38" s="143"/>
      <c r="AIS38" s="27"/>
      <c r="AIT38" s="25"/>
      <c r="AIU38" s="143"/>
      <c r="AIV38" s="30"/>
      <c r="AIW38" s="19">
        <f t="shared" si="132"/>
        <v>0</v>
      </c>
      <c r="AIY38" s="2"/>
      <c r="AIZ38" s="2"/>
      <c r="AJA38" s="17"/>
      <c r="AJB38" s="8"/>
      <c r="AJC38" s="18"/>
      <c r="AJD38" s="19">
        <f t="shared" si="133"/>
        <v>0</v>
      </c>
      <c r="AJF38" s="2"/>
      <c r="AJG38" s="2"/>
      <c r="AJH38" s="17"/>
      <c r="AJI38" s="8"/>
      <c r="AJJ38" s="18"/>
      <c r="AJK38" s="19">
        <f t="shared" si="134"/>
        <v>0</v>
      </c>
      <c r="AJM38" s="8"/>
      <c r="AJN38" s="2"/>
      <c r="AJO38" s="17"/>
      <c r="AJP38" s="8"/>
      <c r="AJQ38" s="18"/>
      <c r="AJR38" s="19">
        <f t="shared" si="135"/>
        <v>0</v>
      </c>
      <c r="AJT38" s="2"/>
      <c r="AJU38" s="2"/>
      <c r="AJV38" s="351"/>
      <c r="AJW38" s="8"/>
      <c r="AJX38" s="18"/>
      <c r="AJY38" s="19">
        <f t="shared" si="243"/>
        <v>0</v>
      </c>
      <c r="AKA38" s="2"/>
      <c r="AKB38" s="2"/>
      <c r="AKC38" s="17"/>
      <c r="AKD38" s="8"/>
      <c r="AKE38" s="18"/>
      <c r="AKF38" s="19">
        <f t="shared" si="232"/>
        <v>0</v>
      </c>
      <c r="AKH38" s="2"/>
      <c r="AKI38" s="2"/>
      <c r="AKJ38" s="17"/>
      <c r="AKK38" s="8"/>
      <c r="AKL38" s="18"/>
      <c r="AKM38" s="19">
        <f t="shared" si="137"/>
        <v>0</v>
      </c>
      <c r="AKO38" s="2"/>
      <c r="AKP38" s="2"/>
      <c r="AKQ38" s="17"/>
      <c r="AKR38" s="8"/>
      <c r="AKS38" s="18"/>
      <c r="AKT38" s="19">
        <f t="shared" si="138"/>
        <v>0</v>
      </c>
      <c r="AKV38" s="2"/>
      <c r="AKW38" s="2"/>
      <c r="AKX38" s="17"/>
      <c r="AKY38" s="8"/>
      <c r="AKZ38" s="18"/>
      <c r="ALA38" s="19">
        <f t="shared" si="139"/>
        <v>0</v>
      </c>
      <c r="ALC38" s="2"/>
      <c r="ALD38" s="2"/>
      <c r="ALE38" s="17"/>
      <c r="ALF38" s="8"/>
      <c r="ALG38" s="18"/>
      <c r="ALH38" s="19">
        <f t="shared" si="140"/>
        <v>0</v>
      </c>
      <c r="ALJ38" s="577"/>
      <c r="ALK38" s="2"/>
      <c r="ALL38" s="17"/>
      <c r="ALN38" s="18"/>
      <c r="ALO38" s="19">
        <f t="shared" si="141"/>
        <v>0</v>
      </c>
      <c r="ALQ38" s="2"/>
      <c r="ALR38" s="2"/>
      <c r="ALS38" s="17"/>
      <c r="ALT38" s="8"/>
      <c r="ALU38" s="18"/>
      <c r="ALV38" s="19">
        <f t="shared" si="142"/>
        <v>0</v>
      </c>
      <c r="ALX38" s="8"/>
      <c r="ALY38" s="2"/>
      <c r="ALZ38" s="17"/>
      <c r="AMA38" s="8"/>
      <c r="AMB38" s="18"/>
      <c r="AMC38" s="19">
        <f t="shared" si="258"/>
        <v>0</v>
      </c>
      <c r="AME38" s="577"/>
      <c r="AMF38" s="2"/>
      <c r="AMG38" s="17"/>
      <c r="AMH38" s="366"/>
      <c r="AMI38" s="18"/>
      <c r="AMJ38" s="19">
        <f t="shared" si="143"/>
        <v>0</v>
      </c>
      <c r="AML38" s="366"/>
      <c r="AMM38" s="2"/>
      <c r="AMN38" s="17"/>
      <c r="AMO38" s="577"/>
      <c r="AMP38" s="18"/>
      <c r="AMQ38" s="19">
        <f t="shared" si="144"/>
        <v>0</v>
      </c>
      <c r="AMS38" s="8"/>
      <c r="AMT38" s="2"/>
      <c r="AMU38" s="17"/>
      <c r="AMV38" s="8"/>
      <c r="AMW38" s="18"/>
      <c r="AMX38" s="19">
        <f t="shared" si="145"/>
        <v>0</v>
      </c>
      <c r="AMZ38" s="2"/>
      <c r="ANA38" s="2"/>
      <c r="ANB38" s="17"/>
      <c r="ANC38" s="8"/>
      <c r="AND38" s="18"/>
      <c r="ANE38" s="19">
        <f t="shared" si="146"/>
        <v>0</v>
      </c>
      <c r="ANG38" s="2"/>
      <c r="ANH38" s="2"/>
      <c r="ANI38" s="17"/>
      <c r="ANJ38" s="8"/>
      <c r="ANK38" s="18"/>
      <c r="ANL38" s="19">
        <f t="shared" si="147"/>
        <v>0</v>
      </c>
      <c r="ANN38" s="366"/>
      <c r="ANO38" s="2"/>
      <c r="ANP38" s="17"/>
      <c r="ANQ38" s="577"/>
      <c r="ANR38" s="18"/>
      <c r="ANS38" s="19">
        <f t="shared" si="148"/>
        <v>0</v>
      </c>
      <c r="ANU38" s="2"/>
      <c r="ANV38" s="2"/>
      <c r="ANW38" s="17"/>
      <c r="ANX38" s="8"/>
      <c r="ANY38" s="18"/>
      <c r="ANZ38" s="19">
        <f t="shared" si="229"/>
        <v>4592</v>
      </c>
      <c r="AOB38" s="577"/>
      <c r="AOC38" s="2"/>
      <c r="AOD38" s="17"/>
      <c r="AOE38" s="8"/>
      <c r="AOF38" s="18"/>
      <c r="AOG38" s="19">
        <f t="shared" si="149"/>
        <v>0</v>
      </c>
      <c r="AOI38" s="366"/>
      <c r="AOJ38" s="2"/>
      <c r="AOK38" s="17"/>
      <c r="AOL38" s="8"/>
      <c r="AOM38" s="18"/>
      <c r="AON38" s="19">
        <f t="shared" si="150"/>
        <v>16524.5</v>
      </c>
      <c r="AOP38" s="366"/>
      <c r="AOQ38" s="2"/>
      <c r="AOR38" s="17"/>
      <c r="AOS38" s="8"/>
      <c r="AOT38" s="18"/>
      <c r="AOU38" s="19">
        <f t="shared" si="151"/>
        <v>0</v>
      </c>
      <c r="AOW38" s="2"/>
      <c r="AOX38" s="2"/>
      <c r="AOY38" s="17"/>
      <c r="AOZ38" s="8"/>
      <c r="APA38" s="18"/>
      <c r="APB38" s="19">
        <f t="shared" si="216"/>
        <v>0</v>
      </c>
      <c r="APD38" s="2"/>
      <c r="APE38" s="2"/>
      <c r="APF38" s="17"/>
      <c r="APG38" s="74"/>
      <c r="APH38" s="86"/>
      <c r="API38" s="19">
        <f t="shared" si="250"/>
        <v>2000</v>
      </c>
      <c r="APL38" s="2"/>
      <c r="APM38" s="17"/>
      <c r="APN38" s="8"/>
      <c r="APO38" s="18"/>
      <c r="APP38" s="45">
        <f t="shared" si="253"/>
        <v>7383.5</v>
      </c>
      <c r="APS38" s="2"/>
      <c r="APT38" s="17"/>
      <c r="APU38" s="8"/>
      <c r="APV38" s="18"/>
      <c r="APW38" s="45">
        <f t="shared" si="6"/>
        <v>0</v>
      </c>
      <c r="APY38" s="2"/>
      <c r="APZ38" s="2"/>
      <c r="AQA38" s="17"/>
      <c r="AQB38" s="8"/>
      <c r="AQC38" s="18"/>
      <c r="AQD38" s="45">
        <f t="shared" si="153"/>
        <v>4518.5</v>
      </c>
      <c r="AQF38" s="366"/>
      <c r="AQG38" s="2"/>
      <c r="AQH38" s="17"/>
      <c r="AQJ38" s="18"/>
      <c r="AQK38" s="19">
        <f t="shared" si="154"/>
        <v>0</v>
      </c>
      <c r="AQM38" s="2"/>
      <c r="AQN38" s="2"/>
      <c r="AQO38" s="17"/>
      <c r="AQP38" s="8"/>
      <c r="AQQ38" s="18"/>
      <c r="AQR38" s="19">
        <f t="shared" si="155"/>
        <v>0</v>
      </c>
      <c r="AQT38" s="577"/>
      <c r="AQU38" s="2"/>
      <c r="AQV38" s="17"/>
      <c r="AQW38" s="577"/>
      <c r="AQX38" s="18"/>
      <c r="AQY38" s="19">
        <f t="shared" si="156"/>
        <v>715</v>
      </c>
      <c r="ARA38" s="577"/>
      <c r="ARB38" s="2"/>
      <c r="ARC38" s="17"/>
      <c r="ARD38" s="366"/>
      <c r="ARE38" s="18"/>
      <c r="ARF38" s="19">
        <f t="shared" si="208"/>
        <v>0</v>
      </c>
      <c r="ARH38" s="577"/>
      <c r="ARI38" s="2"/>
      <c r="ARJ38" s="17"/>
      <c r="ARK38" s="8"/>
      <c r="ARL38" s="18"/>
      <c r="ARM38" s="19">
        <f t="shared" si="157"/>
        <v>0</v>
      </c>
      <c r="ARO38" s="577"/>
      <c r="ARP38" s="2"/>
      <c r="ARQ38" s="17"/>
      <c r="ARR38" s="8"/>
      <c r="ARS38" s="18"/>
      <c r="ART38" s="45">
        <f t="shared" si="230"/>
        <v>0</v>
      </c>
      <c r="ARV38" s="2"/>
      <c r="ARW38" s="2"/>
      <c r="ARX38" s="17"/>
      <c r="ARY38" s="8"/>
      <c r="ARZ38" s="18"/>
      <c r="ASA38" s="45">
        <f t="shared" si="159"/>
        <v>0</v>
      </c>
      <c r="ASC38" s="2"/>
      <c r="ASD38" s="2"/>
      <c r="ASE38" s="17"/>
      <c r="ASF38" s="8"/>
      <c r="ASG38" s="18"/>
      <c r="ASH38" s="45">
        <f t="shared" si="160"/>
        <v>0</v>
      </c>
      <c r="ASJ38" s="2"/>
      <c r="ASK38" s="2"/>
      <c r="ASL38" s="17"/>
      <c r="ASM38" s="8"/>
      <c r="ASN38" s="18"/>
      <c r="ASO38" s="19">
        <f t="shared" si="161"/>
        <v>0</v>
      </c>
      <c r="ASQ38" s="366"/>
      <c r="ASR38" s="2"/>
      <c r="ASS38" s="17"/>
      <c r="AST38" s="8"/>
      <c r="ASU38" s="18"/>
      <c r="ASV38" s="19">
        <f t="shared" si="234"/>
        <v>0</v>
      </c>
      <c r="ASX38" s="366"/>
      <c r="ASY38" s="2"/>
      <c r="ASZ38" s="17"/>
      <c r="ATA38" s="8"/>
      <c r="ATB38" s="18"/>
      <c r="ATC38" s="19">
        <f t="shared" si="163"/>
        <v>0</v>
      </c>
      <c r="ATE38" s="366"/>
      <c r="ATF38" s="2"/>
      <c r="ATG38" s="17"/>
      <c r="ATH38" s="8"/>
      <c r="ATI38" s="18"/>
      <c r="ATJ38" s="19">
        <f t="shared" si="164"/>
        <v>0</v>
      </c>
      <c r="ATL38" s="397"/>
      <c r="ATM38" s="43"/>
      <c r="ATO38" s="456"/>
      <c r="ATP38" s="75"/>
      <c r="ATQ38" s="45">
        <f>ATQ37+ATN38-ATP38</f>
        <v>0</v>
      </c>
      <c r="ATS38" s="2"/>
      <c r="ATT38" s="43"/>
      <c r="ATV38" s="69"/>
      <c r="ATW38" s="75"/>
      <c r="ATX38" s="45">
        <f t="shared" si="222"/>
        <v>0</v>
      </c>
      <c r="ATZ38" s="1"/>
      <c r="AUA38" s="2"/>
      <c r="AUB38" s="17"/>
      <c r="AUC38" s="8"/>
      <c r="AUD38" s="18"/>
      <c r="AUE38" s="19">
        <f t="shared" si="167"/>
        <v>0</v>
      </c>
      <c r="AUG38" s="1"/>
      <c r="AUH38" s="2"/>
      <c r="AUI38" s="17"/>
      <c r="AUJ38" s="8"/>
      <c r="AUK38" s="18"/>
      <c r="AUL38" s="19">
        <f t="shared" si="168"/>
        <v>0</v>
      </c>
      <c r="AUO38" s="2"/>
      <c r="AUP38" s="17"/>
      <c r="AUQ38" s="8"/>
      <c r="AUR38" s="18"/>
      <c r="AUS38" s="19">
        <f t="shared" si="169"/>
        <v>2512.5</v>
      </c>
      <c r="AUU38" s="368"/>
      <c r="AUV38" s="315"/>
      <c r="AUW38" s="346"/>
      <c r="AUX38" s="34"/>
      <c r="AUY38" s="346"/>
      <c r="AUZ38" s="45">
        <f t="shared" si="170"/>
        <v>0</v>
      </c>
      <c r="AVB38" s="577"/>
      <c r="AVC38" s="2"/>
      <c r="AVD38" s="17"/>
      <c r="AVE38" s="8"/>
      <c r="AVF38" s="18"/>
      <c r="AVG38" s="19">
        <f t="shared" si="193"/>
        <v>0</v>
      </c>
      <c r="AVI38" s="2"/>
      <c r="AVJ38" s="2"/>
      <c r="AVK38" s="17"/>
      <c r="AVL38" s="8"/>
      <c r="AVM38" s="18"/>
      <c r="AVN38" s="19">
        <f t="shared" si="194"/>
        <v>0</v>
      </c>
      <c r="AVP38" s="2"/>
      <c r="AVQ38" s="2"/>
      <c r="AVR38" s="17"/>
      <c r="AVS38" s="8"/>
      <c r="AVT38" s="18"/>
      <c r="AVU38" s="19">
        <f t="shared" si="203"/>
        <v>0</v>
      </c>
      <c r="AVW38" s="2"/>
      <c r="AVX38" s="2"/>
      <c r="AVY38" s="17"/>
      <c r="AVZ38" s="8"/>
      <c r="AWA38" s="18"/>
      <c r="AWB38" s="19">
        <f t="shared" si="197"/>
        <v>0</v>
      </c>
      <c r="AWD38" s="2"/>
      <c r="AWE38" s="2"/>
      <c r="AWF38" s="17"/>
      <c r="AWG38" s="8"/>
      <c r="AWH38" s="18"/>
      <c r="AWI38" s="19">
        <f t="shared" si="219"/>
        <v>0</v>
      </c>
      <c r="AWK38" s="2"/>
      <c r="AWL38" s="2"/>
      <c r="AWM38" s="17"/>
      <c r="AWN38" s="8"/>
      <c r="AWO38" s="18"/>
      <c r="AWP38" s="19">
        <f t="shared" si="204"/>
        <v>0</v>
      </c>
      <c r="AWR38" s="2"/>
      <c r="AWS38" s="2"/>
      <c r="AWT38" s="17"/>
      <c r="AWU38" s="8"/>
      <c r="AWV38" s="18"/>
      <c r="AWW38" s="19">
        <f t="shared" si="174"/>
        <v>0</v>
      </c>
      <c r="AWY38" s="2"/>
      <c r="AWZ38" s="2"/>
      <c r="AXA38" s="17"/>
      <c r="AXB38" s="8"/>
      <c r="AXC38" s="18"/>
      <c r="AXD38" s="19">
        <f t="shared" si="175"/>
        <v>0</v>
      </c>
      <c r="AXF38" s="577"/>
      <c r="AXG38" s="2"/>
      <c r="AXH38" s="17"/>
      <c r="AXI38" s="8"/>
      <c r="AXJ38" s="18"/>
      <c r="AXK38" s="19">
        <f t="shared" si="176"/>
        <v>0</v>
      </c>
      <c r="AXM38" s="577"/>
      <c r="AXN38" s="2"/>
      <c r="AXO38" s="17"/>
      <c r="AXP38" s="8"/>
      <c r="AXQ38" s="18"/>
      <c r="AXR38" s="19">
        <f t="shared" si="177"/>
        <v>0</v>
      </c>
      <c r="AXT38" s="577"/>
      <c r="AXU38" s="2"/>
      <c r="AXV38" s="17"/>
      <c r="AXW38" s="577"/>
      <c r="AXX38" s="18"/>
      <c r="AXY38" s="19">
        <f t="shared" si="195"/>
        <v>0</v>
      </c>
      <c r="AYA38" s="2"/>
      <c r="AYB38" s="2"/>
      <c r="AYC38" s="17"/>
      <c r="AYD38" s="8"/>
      <c r="AYE38" s="18"/>
      <c r="AYF38" s="19">
        <f t="shared" si="179"/>
        <v>0</v>
      </c>
      <c r="AYH38" s="575"/>
      <c r="AYI38" s="27"/>
      <c r="AYJ38" s="25"/>
      <c r="AYK38" s="575"/>
      <c r="AYL38" s="30"/>
      <c r="AYM38" s="19">
        <f t="shared" si="239"/>
        <v>0</v>
      </c>
      <c r="AYO38" s="2"/>
      <c r="AYP38" s="2"/>
      <c r="AYQ38" s="17"/>
      <c r="AYR38" s="8"/>
      <c r="AYS38" s="18"/>
      <c r="AYT38" s="19">
        <f t="shared" si="181"/>
        <v>0</v>
      </c>
      <c r="AYV38" s="2"/>
      <c r="AYW38" s="2"/>
      <c r="AYX38" s="17"/>
      <c r="AYY38" s="8"/>
      <c r="AYZ38" s="18"/>
      <c r="AZA38" s="19">
        <f t="shared" si="182"/>
        <v>0</v>
      </c>
      <c r="AZC38" s="2"/>
      <c r="AZD38" s="2"/>
      <c r="AZE38" s="17"/>
      <c r="AZF38" s="8"/>
      <c r="AZG38" s="18"/>
      <c r="AZH38" s="19">
        <f t="shared" si="183"/>
        <v>0</v>
      </c>
      <c r="AZJ38" s="2"/>
      <c r="AZK38" s="2"/>
      <c r="AZL38" s="17"/>
      <c r="AZM38" s="8"/>
      <c r="AZN38" s="18"/>
      <c r="AZO38" s="19">
        <f t="shared" si="184"/>
        <v>0</v>
      </c>
    </row>
    <row r="39" spans="1:1024 1026:1367" ht="15.75" thickBot="1">
      <c r="A39" s="8"/>
      <c r="C39" s="351"/>
      <c r="D39" s="8"/>
      <c r="E39" s="18"/>
      <c r="F39" s="45">
        <f t="shared" si="259"/>
        <v>0</v>
      </c>
      <c r="H39" s="577"/>
      <c r="I39" s="2"/>
      <c r="J39" s="17"/>
      <c r="K39" s="577"/>
      <c r="L39" s="18"/>
      <c r="M39" s="19">
        <f t="shared" si="231"/>
        <v>0</v>
      </c>
      <c r="O39" s="2"/>
      <c r="P39" s="2"/>
      <c r="Q39" s="17"/>
      <c r="R39" s="8"/>
      <c r="S39" s="18"/>
      <c r="T39" s="19">
        <f t="shared" si="10"/>
        <v>10753.5</v>
      </c>
      <c r="V39" s="2"/>
      <c r="W39" s="2"/>
      <c r="X39" s="17"/>
      <c r="Y39" s="8"/>
      <c r="Z39" s="18"/>
      <c r="AA39" s="19">
        <f t="shared" si="11"/>
        <v>0</v>
      </c>
      <c r="AC39" s="2"/>
      <c r="AD39" s="2"/>
      <c r="AE39" s="17"/>
      <c r="AF39" s="8"/>
      <c r="AG39" s="18"/>
      <c r="AH39" s="19">
        <f t="shared" si="12"/>
        <v>0</v>
      </c>
      <c r="AJ39" s="2"/>
      <c r="AK39" s="2"/>
      <c r="AL39" s="17"/>
      <c r="AM39" s="8"/>
      <c r="AN39" s="18"/>
      <c r="AO39" s="19">
        <f t="shared" si="13"/>
        <v>0</v>
      </c>
      <c r="AQ39" s="2"/>
      <c r="AR39" s="2"/>
      <c r="AS39" s="17"/>
      <c r="AT39" s="8"/>
      <c r="AU39" s="18"/>
      <c r="AV39" s="19">
        <f t="shared" si="14"/>
        <v>0</v>
      </c>
      <c r="AX39" s="2"/>
      <c r="AY39" s="2"/>
      <c r="AZ39" s="17"/>
      <c r="BA39" s="8"/>
      <c r="BB39" s="18"/>
      <c r="BC39" s="19">
        <f t="shared" si="15"/>
        <v>0</v>
      </c>
      <c r="BE39" s="2"/>
      <c r="BF39" s="2"/>
      <c r="BG39" s="17"/>
      <c r="BH39" s="8"/>
      <c r="BI39" s="18"/>
      <c r="BJ39" s="19">
        <f t="shared" si="16"/>
        <v>0</v>
      </c>
      <c r="BL39" s="2"/>
      <c r="BM39" s="2"/>
      <c r="BN39" s="17"/>
      <c r="BO39" s="8"/>
      <c r="BP39" s="18"/>
      <c r="BQ39" s="19">
        <f t="shared" si="209"/>
        <v>0</v>
      </c>
      <c r="BS39" s="2"/>
      <c r="BT39" s="2"/>
      <c r="BU39" s="2"/>
      <c r="BV39" s="17"/>
      <c r="BW39" s="8"/>
      <c r="BX39" s="18"/>
      <c r="BY39" s="19">
        <f t="shared" si="18"/>
        <v>0</v>
      </c>
      <c r="CA39" s="575"/>
      <c r="CB39" s="27"/>
      <c r="CC39" s="407"/>
      <c r="CD39" s="540"/>
      <c r="CE39" s="347"/>
      <c r="CF39" s="45">
        <f t="shared" si="19"/>
        <v>462233</v>
      </c>
      <c r="CH39" s="143"/>
      <c r="CI39" s="27"/>
      <c r="CJ39" s="44"/>
      <c r="CK39" s="41"/>
      <c r="CL39" s="44"/>
      <c r="CM39" s="45">
        <f t="shared" si="20"/>
        <v>0</v>
      </c>
      <c r="CO39" s="368"/>
      <c r="CP39" s="78"/>
      <c r="CQ39" s="346"/>
      <c r="CR39" s="490"/>
      <c r="CS39" s="346"/>
      <c r="CT39" s="45">
        <f t="shared" si="251"/>
        <v>0</v>
      </c>
      <c r="CV39" s="2"/>
      <c r="CW39" s="2"/>
      <c r="CX39" s="17"/>
      <c r="CY39" s="8"/>
      <c r="CZ39" s="18"/>
      <c r="DA39" s="19">
        <f t="shared" si="21"/>
        <v>0</v>
      </c>
      <c r="DC39" s="2"/>
      <c r="DD39" s="2"/>
      <c r="DE39" s="2"/>
      <c r="DF39" s="17"/>
      <c r="DG39" s="8"/>
      <c r="DH39" s="18"/>
      <c r="DI39" s="19">
        <f t="shared" si="210"/>
        <v>0</v>
      </c>
      <c r="DK39" s="577"/>
      <c r="DL39" s="2"/>
      <c r="DM39" s="17"/>
      <c r="DO39" s="18"/>
      <c r="DP39" s="19">
        <f t="shared" si="23"/>
        <v>0</v>
      </c>
      <c r="DR39" s="2"/>
      <c r="DS39" s="2"/>
      <c r="DT39" s="17"/>
      <c r="DU39" s="8"/>
      <c r="DV39" s="18"/>
      <c r="DW39" s="19">
        <f t="shared" si="24"/>
        <v>0</v>
      </c>
      <c r="DY39" s="2"/>
      <c r="DZ39" s="2"/>
      <c r="EA39" s="17"/>
      <c r="EB39" s="8"/>
      <c r="EC39" s="18"/>
      <c r="ED39" s="19">
        <f t="shared" si="25"/>
        <v>0</v>
      </c>
      <c r="EF39" s="2"/>
      <c r="EG39" s="2"/>
      <c r="EH39" s="17"/>
      <c r="EI39" s="8"/>
      <c r="EJ39" s="18"/>
      <c r="EK39" s="19">
        <f t="shared" si="226"/>
        <v>0</v>
      </c>
      <c r="EM39" s="366"/>
      <c r="EN39" s="2"/>
      <c r="EO39" s="17"/>
      <c r="EP39" s="8"/>
      <c r="EQ39" s="18"/>
      <c r="ER39" s="19">
        <f t="shared" si="27"/>
        <v>0</v>
      </c>
      <c r="ET39" s="366"/>
      <c r="EU39" s="2"/>
      <c r="EV39" s="17"/>
      <c r="EW39" s="8"/>
      <c r="EX39" s="18"/>
      <c r="EY39" s="19">
        <f t="shared" si="28"/>
        <v>0</v>
      </c>
      <c r="FA39" s="8"/>
      <c r="FB39" s="2"/>
      <c r="FC39" s="17"/>
      <c r="FD39" s="8"/>
      <c r="FE39" s="18"/>
      <c r="FF39" s="19">
        <f t="shared" si="29"/>
        <v>0</v>
      </c>
      <c r="FH39" s="8"/>
      <c r="FI39" s="2"/>
      <c r="FJ39" s="17"/>
      <c r="FK39" s="8"/>
      <c r="FL39" s="18"/>
      <c r="FM39" s="19">
        <f t="shared" si="30"/>
        <v>0</v>
      </c>
      <c r="FO39" s="549">
        <v>39732</v>
      </c>
      <c r="FP39" s="2" t="s">
        <v>546</v>
      </c>
      <c r="FQ39" s="25">
        <v>15690</v>
      </c>
      <c r="FR39" s="8"/>
      <c r="FS39" s="18"/>
      <c r="FT39" s="19">
        <f t="shared" si="31"/>
        <v>336404.5</v>
      </c>
      <c r="FV39" s="2"/>
      <c r="FW39" s="2"/>
      <c r="FX39" s="17"/>
      <c r="FY39" s="8"/>
      <c r="FZ39" s="18"/>
      <c r="GA39" s="19">
        <f t="shared" si="32"/>
        <v>0</v>
      </c>
      <c r="GC39" s="2"/>
      <c r="GD39" s="2"/>
      <c r="GE39" s="17"/>
      <c r="GF39" s="8"/>
      <c r="GG39" s="18"/>
      <c r="GH39" s="19">
        <f t="shared" si="33"/>
        <v>0</v>
      </c>
      <c r="GJ39" s="2"/>
      <c r="GK39" s="2"/>
      <c r="GL39" s="17"/>
      <c r="GM39" s="8"/>
      <c r="GN39" s="18"/>
      <c r="GO39" s="19">
        <f t="shared" si="34"/>
        <v>0</v>
      </c>
      <c r="GQ39" s="2"/>
      <c r="GR39" s="2"/>
      <c r="GS39" s="17"/>
      <c r="GT39" s="8"/>
      <c r="GU39" s="18"/>
      <c r="GV39" s="19">
        <f t="shared" si="35"/>
        <v>0</v>
      </c>
      <c r="GX39" s="2"/>
      <c r="GY39" s="2"/>
      <c r="GZ39" s="17"/>
      <c r="HA39" s="8"/>
      <c r="HB39" s="18"/>
      <c r="HC39" s="19">
        <f t="shared" si="36"/>
        <v>0</v>
      </c>
      <c r="HE39" s="8"/>
      <c r="HF39" s="2"/>
      <c r="HG39" s="17"/>
      <c r="HH39" s="8"/>
      <c r="HI39" s="18"/>
      <c r="HJ39" s="19">
        <f t="shared" si="220"/>
        <v>13433</v>
      </c>
      <c r="HL39" s="8"/>
      <c r="HM39" s="2"/>
      <c r="HN39" s="17"/>
      <c r="HO39" s="8"/>
      <c r="HP39" s="18"/>
      <c r="HQ39" s="19">
        <f t="shared" si="38"/>
        <v>0</v>
      </c>
      <c r="HU39" s="3"/>
      <c r="HW39" s="3"/>
      <c r="HX39" s="115">
        <f>HX38+HU39-HW39</f>
        <v>476</v>
      </c>
      <c r="HZ39" s="8"/>
      <c r="IA39" s="2"/>
      <c r="IB39" s="17"/>
      <c r="IC39" s="8"/>
      <c r="ID39" s="18"/>
      <c r="IE39" s="19">
        <f t="shared" si="40"/>
        <v>0</v>
      </c>
      <c r="IG39" s="2"/>
      <c r="IH39" s="2"/>
      <c r="II39" s="17"/>
      <c r="IJ39" s="8"/>
      <c r="IK39" s="18"/>
      <c r="IL39" s="19">
        <f t="shared" si="41"/>
        <v>0</v>
      </c>
      <c r="IN39" s="2"/>
      <c r="IO39" s="145"/>
      <c r="IP39" s="17"/>
      <c r="IQ39" s="8"/>
      <c r="IR39" s="18"/>
      <c r="IS39" s="19">
        <f t="shared" si="42"/>
        <v>0</v>
      </c>
      <c r="IU39" s="8"/>
      <c r="IV39" s="2"/>
      <c r="IW39" s="17"/>
      <c r="IX39" s="8"/>
      <c r="IY39" s="18"/>
      <c r="IZ39" s="19">
        <f t="shared" si="43"/>
        <v>0</v>
      </c>
      <c r="JB39" s="2"/>
      <c r="JC39" s="2"/>
      <c r="JD39" s="17"/>
      <c r="JE39" s="8"/>
      <c r="JF39" s="18"/>
      <c r="JG39" s="19">
        <f t="shared" si="198"/>
        <v>0</v>
      </c>
      <c r="JI39" s="397"/>
      <c r="JJ39" s="38"/>
      <c r="JK39" s="17"/>
      <c r="JL39" s="397"/>
      <c r="JM39" s="18"/>
      <c r="JN39" s="45">
        <f t="shared" si="223"/>
        <v>0</v>
      </c>
      <c r="JP39" s="397"/>
      <c r="JQ39" s="38"/>
      <c r="JR39" s="17"/>
      <c r="JS39" s="397"/>
      <c r="JT39" s="18"/>
      <c r="JU39" s="45">
        <f t="shared" si="233"/>
        <v>0</v>
      </c>
      <c r="JW39" s="821"/>
      <c r="JX39" s="808"/>
      <c r="JY39" s="794"/>
      <c r="JZ39" s="821"/>
      <c r="KA39" s="814"/>
      <c r="KB39" s="811">
        <f t="shared" si="46"/>
        <v>0</v>
      </c>
      <c r="KD39" s="821"/>
      <c r="KE39" s="808"/>
      <c r="KF39" s="794"/>
      <c r="KG39" s="821"/>
      <c r="KH39" s="814"/>
      <c r="KI39" s="811">
        <f t="shared" si="47"/>
        <v>0</v>
      </c>
      <c r="KK39" s="8"/>
      <c r="KL39" s="2"/>
      <c r="KM39" s="17"/>
      <c r="KN39" s="8"/>
      <c r="KO39" s="18"/>
      <c r="KP39" s="45">
        <f t="shared" si="48"/>
        <v>0</v>
      </c>
      <c r="KR39" s="2"/>
      <c r="KS39" s="38"/>
      <c r="KT39" s="17"/>
      <c r="KU39" s="397"/>
      <c r="KV39" s="18"/>
      <c r="KW39" s="45">
        <f t="shared" si="211"/>
        <v>0</v>
      </c>
      <c r="KY39" s="2"/>
      <c r="KZ39" s="38"/>
      <c r="LA39" s="17"/>
      <c r="LB39" s="8"/>
      <c r="LC39" s="18"/>
      <c r="LD39" s="45">
        <f t="shared" si="50"/>
        <v>0</v>
      </c>
      <c r="LF39" s="577"/>
      <c r="LG39" s="2"/>
      <c r="LH39" s="17"/>
      <c r="LI39" s="8"/>
      <c r="LJ39" s="18"/>
      <c r="LK39" s="19">
        <f t="shared" si="257"/>
        <v>0</v>
      </c>
      <c r="LM39" s="577"/>
      <c r="LN39" s="2"/>
      <c r="LO39" s="17"/>
      <c r="LP39" s="8"/>
      <c r="LQ39" s="18"/>
      <c r="LR39" s="19">
        <f t="shared" si="51"/>
        <v>0</v>
      </c>
      <c r="LT39" s="577"/>
      <c r="LU39" s="2"/>
      <c r="LV39" s="17"/>
      <c r="LW39" s="8"/>
      <c r="LX39" s="18"/>
      <c r="LY39" s="19">
        <f t="shared" si="256"/>
        <v>0</v>
      </c>
      <c r="MA39" s="577"/>
      <c r="MB39" s="2"/>
      <c r="MC39" s="17"/>
      <c r="MD39" s="8"/>
      <c r="ME39" s="18"/>
      <c r="MF39" s="19">
        <f t="shared" si="212"/>
        <v>0</v>
      </c>
      <c r="MH39" s="2"/>
      <c r="MI39" s="2"/>
      <c r="MJ39" s="17"/>
      <c r="MK39" s="8"/>
      <c r="ML39" s="18"/>
      <c r="MM39" s="19">
        <f t="shared" si="54"/>
        <v>0</v>
      </c>
      <c r="MO39" s="2"/>
      <c r="MP39" s="2"/>
      <c r="MQ39" s="17"/>
      <c r="MR39" s="209"/>
      <c r="MS39" s="18"/>
      <c r="MT39" s="45">
        <f t="shared" si="199"/>
        <v>20586.5</v>
      </c>
      <c r="MV39" s="2"/>
      <c r="MW39" s="2"/>
      <c r="MX39" s="17"/>
      <c r="MY39" s="209"/>
      <c r="MZ39" s="18"/>
      <c r="NA39" s="45">
        <f t="shared" si="55"/>
        <v>0</v>
      </c>
      <c r="NC39" s="2"/>
      <c r="ND39" s="39"/>
      <c r="NE39" s="18"/>
      <c r="NF39" s="8"/>
      <c r="NG39" s="18"/>
      <c r="NH39" s="45">
        <f t="shared" si="260"/>
        <v>0</v>
      </c>
      <c r="NJ39" s="577"/>
      <c r="NK39" s="39"/>
      <c r="NL39" s="18"/>
      <c r="NM39" s="577"/>
      <c r="NN39" s="18"/>
      <c r="NO39" s="45">
        <f t="shared" si="57"/>
        <v>0</v>
      </c>
      <c r="NQ39" s="2"/>
      <c r="NR39" s="2"/>
      <c r="NS39" s="17"/>
      <c r="NT39" s="8"/>
      <c r="NU39" s="18"/>
      <c r="NV39" s="19">
        <f t="shared" si="58"/>
        <v>0</v>
      </c>
      <c r="NX39" s="2"/>
      <c r="NY39" s="2"/>
      <c r="NZ39" s="17"/>
      <c r="OA39" s="8"/>
      <c r="OB39" s="18"/>
      <c r="OC39" s="19">
        <f t="shared" si="59"/>
        <v>0</v>
      </c>
      <c r="OE39" s="2"/>
      <c r="OF39" s="2"/>
      <c r="OG39" s="17"/>
      <c r="OH39" s="8"/>
      <c r="OI39" s="18"/>
      <c r="OJ39" s="19">
        <f t="shared" si="60"/>
        <v>0</v>
      </c>
      <c r="OL39" s="2"/>
      <c r="OM39" s="2"/>
      <c r="ON39" s="17"/>
      <c r="OO39" s="8"/>
      <c r="OP39" s="18"/>
      <c r="OQ39" s="19">
        <f t="shared" si="61"/>
        <v>0</v>
      </c>
      <c r="OS39" s="2"/>
      <c r="OT39" s="2"/>
      <c r="OU39" s="17"/>
      <c r="OV39" s="8"/>
      <c r="OW39" s="18"/>
      <c r="OX39" s="19">
        <f t="shared" si="62"/>
        <v>0</v>
      </c>
      <c r="OZ39" s="2"/>
      <c r="PA39" s="2"/>
      <c r="PB39" s="17"/>
      <c r="PC39" s="8"/>
      <c r="PD39" s="18"/>
      <c r="PE39" s="19">
        <f t="shared" si="63"/>
        <v>0</v>
      </c>
      <c r="PG39" s="2"/>
      <c r="PH39" s="2"/>
      <c r="PI39" s="17"/>
      <c r="PJ39" s="8"/>
      <c r="PK39" s="18"/>
      <c r="PL39" s="19">
        <f t="shared" si="64"/>
        <v>0</v>
      </c>
      <c r="PN39" s="2"/>
      <c r="PO39" s="2"/>
      <c r="PP39" s="17"/>
      <c r="PQ39" s="8"/>
      <c r="PR39" s="18"/>
      <c r="PS39" s="19">
        <f t="shared" si="65"/>
        <v>0</v>
      </c>
      <c r="PU39" s="2"/>
      <c r="PV39" s="2"/>
      <c r="PW39" s="17"/>
      <c r="PX39" s="8"/>
      <c r="PY39" s="18"/>
      <c r="PZ39" s="19">
        <f t="shared" si="66"/>
        <v>0</v>
      </c>
      <c r="QB39" s="577"/>
      <c r="QC39" s="2"/>
      <c r="QD39" s="2"/>
      <c r="QE39" s="17"/>
      <c r="QF39" s="8"/>
      <c r="QG39" s="18"/>
      <c r="QH39" s="19">
        <f t="shared" si="67"/>
        <v>0</v>
      </c>
      <c r="QJ39" s="366"/>
      <c r="QK39" s="2"/>
      <c r="QL39" s="3"/>
      <c r="QM39" s="8">
        <v>41165</v>
      </c>
      <c r="QN39" s="58">
        <v>100</v>
      </c>
      <c r="QO39" s="45">
        <f t="shared" si="254"/>
        <v>26533.5</v>
      </c>
      <c r="QQ39" s="469"/>
      <c r="QR39" s="43"/>
      <c r="QS39" s="3"/>
      <c r="QT39" s="8"/>
      <c r="QU39" s="58"/>
      <c r="QV39" s="45">
        <f t="shared" si="69"/>
        <v>0</v>
      </c>
      <c r="QX39" s="143"/>
      <c r="QY39" s="78"/>
      <c r="QZ39" s="30"/>
      <c r="RA39" s="26"/>
      <c r="RB39" s="30"/>
      <c r="RC39" s="19">
        <f t="shared" si="240"/>
        <v>0</v>
      </c>
      <c r="RE39" s="143"/>
      <c r="RF39" s="78"/>
      <c r="RG39" s="30"/>
      <c r="RH39" s="143"/>
      <c r="RI39" s="30"/>
      <c r="RJ39" s="19">
        <f t="shared" si="200"/>
        <v>0</v>
      </c>
      <c r="RL39" s="325"/>
      <c r="RM39" s="536"/>
      <c r="RN39" s="59"/>
      <c r="RO39" s="325"/>
      <c r="RP39" s="59"/>
      <c r="RQ39" s="22">
        <f t="shared" si="72"/>
        <v>0</v>
      </c>
      <c r="RS39" s="2"/>
      <c r="RT39" s="2"/>
      <c r="RU39" s="17"/>
      <c r="RV39" s="8"/>
      <c r="RW39" s="18"/>
      <c r="RX39" s="19">
        <f t="shared" si="189"/>
        <v>23250</v>
      </c>
      <c r="RZ39" s="2"/>
      <c r="SA39" s="2"/>
      <c r="SB39" s="17"/>
      <c r="SC39" s="8"/>
      <c r="SD39" s="18"/>
      <c r="SE39" s="19">
        <f t="shared" si="190"/>
        <v>0</v>
      </c>
      <c r="SG39" s="2"/>
      <c r="SH39" s="2"/>
      <c r="SI39" s="17"/>
      <c r="SJ39" s="8"/>
      <c r="SK39" s="18"/>
      <c r="SL39" s="19">
        <f t="shared" si="73"/>
        <v>0</v>
      </c>
      <c r="SN39" s="2"/>
      <c r="SO39" s="2"/>
      <c r="SP39" s="17"/>
      <c r="SQ39" s="8"/>
      <c r="SR39" s="18"/>
      <c r="SS39" s="19">
        <f t="shared" si="191"/>
        <v>0</v>
      </c>
      <c r="SU39" s="549"/>
      <c r="SV39" s="2"/>
      <c r="SW39" s="17"/>
      <c r="SX39" s="8"/>
      <c r="SY39" s="18"/>
      <c r="SZ39" s="19">
        <f t="shared" si="75"/>
        <v>10127.5</v>
      </c>
      <c r="TB39" s="2"/>
      <c r="TC39" s="2"/>
      <c r="TD39" s="17"/>
      <c r="TE39" s="8"/>
      <c r="TF39" s="18"/>
      <c r="TG39" s="19">
        <f t="shared" si="236"/>
        <v>20668.5</v>
      </c>
      <c r="TI39" s="2"/>
      <c r="TJ39" s="2"/>
      <c r="TK39" s="17"/>
      <c r="TL39" s="8"/>
      <c r="TM39" s="18"/>
      <c r="TN39" s="19">
        <f t="shared" si="237"/>
        <v>0</v>
      </c>
      <c r="TP39" s="577"/>
      <c r="TQ39" s="2"/>
      <c r="TR39" s="17"/>
      <c r="TS39" s="8"/>
      <c r="TT39" s="18"/>
      <c r="TU39" s="19">
        <f t="shared" si="238"/>
        <v>0</v>
      </c>
      <c r="TW39" s="577"/>
      <c r="TX39" s="2"/>
      <c r="TY39" s="17"/>
      <c r="TZ39" s="8"/>
      <c r="UA39" s="18"/>
      <c r="UB39" s="19">
        <f t="shared" si="79"/>
        <v>0</v>
      </c>
      <c r="UD39" s="577"/>
      <c r="UE39" s="2"/>
      <c r="UF39" s="17"/>
      <c r="UG39" s="8"/>
      <c r="UH39" s="18"/>
      <c r="UI39" s="19">
        <f t="shared" si="80"/>
        <v>0</v>
      </c>
      <c r="UK39" s="577"/>
      <c r="UL39" s="2"/>
      <c r="UM39" s="17"/>
      <c r="UN39" s="8"/>
      <c r="UO39" s="18"/>
      <c r="UP39" s="19">
        <f t="shared" si="81"/>
        <v>0</v>
      </c>
      <c r="UR39" s="577"/>
      <c r="US39" s="2"/>
      <c r="UT39" s="17"/>
      <c r="UU39" s="8"/>
      <c r="UV39" s="18"/>
      <c r="UW39" s="19">
        <f t="shared" si="82"/>
        <v>12824</v>
      </c>
      <c r="UY39" s="2"/>
      <c r="UZ39" s="2"/>
      <c r="VA39" s="17"/>
      <c r="VB39" s="8"/>
      <c r="VC39" s="18"/>
      <c r="VD39" s="19">
        <f t="shared" si="83"/>
        <v>47775</v>
      </c>
      <c r="VF39" s="2"/>
      <c r="VG39" s="2"/>
      <c r="VH39" s="17"/>
      <c r="VI39" s="8"/>
      <c r="VJ39" s="18"/>
      <c r="VK39" s="19">
        <f t="shared" si="84"/>
        <v>0</v>
      </c>
      <c r="VM39" s="2"/>
      <c r="VN39" s="2"/>
      <c r="VO39" s="17"/>
      <c r="VP39" s="8"/>
      <c r="VQ39" s="18"/>
      <c r="VR39" s="19">
        <f t="shared" si="85"/>
        <v>0</v>
      </c>
      <c r="VT39" s="577"/>
      <c r="VU39" s="2"/>
      <c r="VV39" s="17"/>
      <c r="VW39" s="8"/>
      <c r="VX39" s="18"/>
      <c r="VY39" s="19">
        <f t="shared" si="196"/>
        <v>274.5</v>
      </c>
      <c r="WA39" s="2"/>
      <c r="WB39" s="2"/>
      <c r="WC39" s="17"/>
      <c r="WD39" s="8"/>
      <c r="WE39" s="18"/>
      <c r="WF39" s="19">
        <f t="shared" si="87"/>
        <v>0</v>
      </c>
      <c r="WH39" s="2"/>
      <c r="WI39" s="2"/>
      <c r="WJ39" s="17"/>
      <c r="WK39" s="8"/>
      <c r="WL39" s="18"/>
      <c r="WM39" s="19">
        <f t="shared" si="88"/>
        <v>0</v>
      </c>
      <c r="WO39" s="2"/>
      <c r="WP39" s="2"/>
      <c r="WQ39" s="17"/>
      <c r="WR39" s="8"/>
      <c r="WS39" s="18"/>
      <c r="WT39" s="19">
        <f t="shared" si="201"/>
        <v>0</v>
      </c>
      <c r="WV39" s="2"/>
      <c r="WW39" s="2"/>
      <c r="WX39" s="17"/>
      <c r="WY39" s="8"/>
      <c r="WZ39" s="18"/>
      <c r="XA39" s="19">
        <f t="shared" si="90"/>
        <v>0</v>
      </c>
      <c r="XC39" s="577"/>
      <c r="XD39" s="2"/>
      <c r="XE39" s="17"/>
      <c r="XF39" s="8"/>
      <c r="XG39" s="18"/>
      <c r="XH39" s="19">
        <f t="shared" si="91"/>
        <v>0</v>
      </c>
      <c r="XJ39" s="2"/>
      <c r="XK39" s="2"/>
      <c r="XL39" s="17"/>
      <c r="XM39" s="8"/>
      <c r="XN39" s="18"/>
      <c r="XO39" s="19">
        <f t="shared" si="248"/>
        <v>0</v>
      </c>
      <c r="XQ39" s="2"/>
      <c r="XR39" s="2"/>
      <c r="XS39" s="17"/>
      <c r="XT39" s="8"/>
      <c r="XU39" s="18"/>
      <c r="XV39" s="19">
        <f t="shared" si="93"/>
        <v>0</v>
      </c>
      <c r="XX39" s="2"/>
      <c r="XY39" s="2"/>
      <c r="XZ39" s="17"/>
      <c r="YA39" s="8"/>
      <c r="YB39" s="18"/>
      <c r="YC39" s="19">
        <f t="shared" si="94"/>
        <v>0</v>
      </c>
      <c r="YE39" s="2"/>
      <c r="YF39" s="2"/>
      <c r="YG39" s="17"/>
      <c r="YH39" s="8"/>
      <c r="YI39" s="18"/>
      <c r="YJ39" s="19">
        <f t="shared" si="95"/>
        <v>0</v>
      </c>
      <c r="YL39" s="2"/>
      <c r="YM39" s="2"/>
      <c r="YN39" s="17"/>
      <c r="YO39" s="8"/>
      <c r="YP39" s="18"/>
      <c r="YQ39" s="19">
        <f t="shared" si="96"/>
        <v>0</v>
      </c>
      <c r="YS39" s="2"/>
      <c r="YT39" s="2"/>
      <c r="YU39" s="17"/>
      <c r="YV39" s="8"/>
      <c r="YW39" s="18"/>
      <c r="YX39" s="19">
        <f t="shared" si="221"/>
        <v>0</v>
      </c>
      <c r="YZ39" s="2"/>
      <c r="ZA39" s="2"/>
      <c r="ZB39" s="17"/>
      <c r="ZC39" s="8"/>
      <c r="ZD39" s="18"/>
      <c r="ZE39" s="19">
        <f t="shared" si="213"/>
        <v>0</v>
      </c>
      <c r="ZG39" s="2"/>
      <c r="ZH39" s="2"/>
      <c r="ZI39" s="17"/>
      <c r="ZJ39" s="8"/>
      <c r="ZK39" s="18"/>
      <c r="ZL39" s="19">
        <f t="shared" si="99"/>
        <v>11212</v>
      </c>
      <c r="ZN39" s="2"/>
      <c r="ZO39" s="2"/>
      <c r="ZP39" s="17"/>
      <c r="ZQ39" s="8"/>
      <c r="ZR39" s="18"/>
      <c r="ZS39" s="19">
        <f t="shared" si="100"/>
        <v>0</v>
      </c>
      <c r="ZU39" s="2"/>
      <c r="ZV39" s="2"/>
      <c r="ZW39" s="17"/>
      <c r="ZX39" s="8"/>
      <c r="ZY39" s="18"/>
      <c r="ZZ39" s="19">
        <f t="shared" si="101"/>
        <v>0</v>
      </c>
      <c r="AAB39" s="2"/>
      <c r="AAC39" s="2"/>
      <c r="AAD39" s="17"/>
      <c r="AAE39" s="8"/>
      <c r="AAF39" s="18"/>
      <c r="AAG39" s="19">
        <f t="shared" si="102"/>
        <v>0</v>
      </c>
      <c r="AAI39" s="577"/>
      <c r="AAJ39" s="2"/>
      <c r="AAK39" s="17"/>
      <c r="AAL39" s="8"/>
      <c r="AAM39" s="18"/>
      <c r="AAN39" s="19">
        <f t="shared" si="103"/>
        <v>0</v>
      </c>
      <c r="AAP39" s="577"/>
      <c r="AAQ39" s="2"/>
      <c r="AAR39" s="17"/>
      <c r="AAT39" s="18"/>
      <c r="AAU39" s="19">
        <f t="shared" si="104"/>
        <v>0</v>
      </c>
      <c r="AAW39" s="2"/>
      <c r="AAX39" s="2"/>
      <c r="AAY39" s="17"/>
      <c r="AAZ39" s="8"/>
      <c r="ABA39" s="18"/>
      <c r="ABB39" s="19">
        <f t="shared" si="105"/>
        <v>0</v>
      </c>
      <c r="ABD39" s="2"/>
      <c r="ABE39" s="2"/>
      <c r="ABF39" s="17"/>
      <c r="ABG39" s="8"/>
      <c r="ABH39" s="18"/>
      <c r="ABI39" s="19">
        <f t="shared" si="106"/>
        <v>0</v>
      </c>
      <c r="ABK39" s="2"/>
      <c r="ABL39" s="2"/>
      <c r="ABM39" s="17"/>
      <c r="ABN39" s="8"/>
      <c r="ABO39" s="18"/>
      <c r="ABP39" s="19">
        <f t="shared" si="107"/>
        <v>0</v>
      </c>
      <c r="ABR39" s="366"/>
      <c r="ABS39" s="2"/>
      <c r="ABT39" s="17"/>
      <c r="ABU39" s="577"/>
      <c r="ABV39" s="18"/>
      <c r="ABW39" s="19">
        <f t="shared" si="214"/>
        <v>0</v>
      </c>
      <c r="ABY39" s="366"/>
      <c r="ABZ39" s="2"/>
      <c r="ACA39" s="17"/>
      <c r="ACB39" s="366"/>
      <c r="ACC39" s="18"/>
      <c r="ACD39" s="19">
        <f t="shared" si="109"/>
        <v>0</v>
      </c>
      <c r="ACF39" s="2"/>
      <c r="ACG39" s="2"/>
      <c r="ACH39" s="17"/>
      <c r="ACI39" s="8"/>
      <c r="ACJ39" s="18"/>
      <c r="ACK39" s="19">
        <f t="shared" si="205"/>
        <v>0</v>
      </c>
      <c r="ACM39" s="577"/>
      <c r="ACN39" s="2"/>
      <c r="ACO39" s="17"/>
      <c r="ACP39" s="577"/>
      <c r="ACQ39" s="18"/>
      <c r="ACR39" s="19">
        <f t="shared" si="110"/>
        <v>0</v>
      </c>
      <c r="ACT39" s="577"/>
      <c r="ACU39" s="2"/>
      <c r="ACV39" s="17"/>
      <c r="ACW39" s="366"/>
      <c r="ACX39" s="18"/>
      <c r="ACY39" s="19">
        <f t="shared" si="111"/>
        <v>0</v>
      </c>
      <c r="ADB39" s="2"/>
      <c r="ADC39" s="17"/>
      <c r="ADD39" s="8"/>
      <c r="ADE39" s="18"/>
      <c r="ADF39" s="19">
        <f t="shared" si="244"/>
        <v>0</v>
      </c>
      <c r="ADI39" s="2"/>
      <c r="ADJ39" s="17"/>
      <c r="ADK39" s="577"/>
      <c r="ADL39" s="18"/>
      <c r="ADM39" s="19">
        <f t="shared" si="113"/>
        <v>40815</v>
      </c>
      <c r="ADP39" s="2"/>
      <c r="ADQ39" s="17"/>
      <c r="ADR39" s="8"/>
      <c r="ADS39" s="18"/>
      <c r="ADT39" s="45">
        <f t="shared" si="252"/>
        <v>0</v>
      </c>
      <c r="ADV39" s="2"/>
      <c r="ADW39" s="2"/>
      <c r="ADX39" s="17"/>
      <c r="ADY39" s="8"/>
      <c r="ADZ39" s="18"/>
      <c r="AEA39" s="45">
        <f t="shared" si="192"/>
        <v>0</v>
      </c>
      <c r="AEC39" s="577"/>
      <c r="AED39" s="2"/>
      <c r="AEE39" s="17"/>
      <c r="AEF39" s="577"/>
      <c r="AEG39" s="18"/>
      <c r="AEH39" s="45">
        <f t="shared" si="224"/>
        <v>0</v>
      </c>
      <c r="AEJ39" s="2"/>
      <c r="AEK39" s="2"/>
      <c r="AEL39" s="17"/>
      <c r="AEM39" s="8"/>
      <c r="AEN39" s="18"/>
      <c r="AEO39" s="19">
        <f t="shared" si="255"/>
        <v>0</v>
      </c>
      <c r="AEQ39" s="2"/>
      <c r="AER39" s="2"/>
      <c r="AES39" s="17"/>
      <c r="AET39" s="8"/>
      <c r="AEU39" s="18"/>
      <c r="AEV39" s="19">
        <f t="shared" si="117"/>
        <v>6523</v>
      </c>
      <c r="AEX39" s="577"/>
      <c r="AEY39" s="2"/>
      <c r="AEZ39" s="17"/>
      <c r="AFA39" s="8"/>
      <c r="AFB39" s="18"/>
      <c r="AFC39" s="19">
        <f t="shared" si="118"/>
        <v>0</v>
      </c>
      <c r="AFE39" s="577"/>
      <c r="AFF39" s="2"/>
      <c r="AFG39" s="17"/>
      <c r="AFH39" s="8"/>
      <c r="AFI39" s="18"/>
      <c r="AFJ39" s="19">
        <f t="shared" si="249"/>
        <v>0</v>
      </c>
      <c r="AFL39" s="143"/>
      <c r="AFM39" s="27"/>
      <c r="AFN39" s="25"/>
      <c r="AFO39" s="143"/>
      <c r="AFP39" s="30"/>
      <c r="AFQ39" s="19">
        <f t="shared" si="120"/>
        <v>0</v>
      </c>
      <c r="AFS39" s="2"/>
      <c r="AFT39" s="2"/>
      <c r="AFU39" s="17"/>
      <c r="AFV39" s="8"/>
      <c r="AFW39" s="18"/>
      <c r="AFX39" s="19">
        <f t="shared" si="121"/>
        <v>0</v>
      </c>
      <c r="AFZ39" s="2"/>
      <c r="AGA39" s="2"/>
      <c r="AGB39" s="17"/>
      <c r="AGC39" s="8"/>
      <c r="AGD39" s="18"/>
      <c r="AGE39" s="19">
        <f t="shared" si="215"/>
        <v>0</v>
      </c>
      <c r="AGG39" s="2"/>
      <c r="AGH39" s="2"/>
      <c r="AGI39" s="17"/>
      <c r="AGJ39" s="8"/>
      <c r="AGK39" s="18"/>
      <c r="AGL39" s="19">
        <f t="shared" si="123"/>
        <v>0</v>
      </c>
      <c r="AGN39" s="2"/>
      <c r="AGO39" s="2"/>
      <c r="AGP39" s="17"/>
      <c r="AGQ39" s="8"/>
      <c r="AGR39" s="18"/>
      <c r="AGS39" s="19">
        <f t="shared" si="124"/>
        <v>0</v>
      </c>
      <c r="AGU39" s="2"/>
      <c r="AGV39" s="2"/>
      <c r="AGW39" s="17"/>
      <c r="AGX39" s="8"/>
      <c r="AGY39" s="18"/>
      <c r="AGZ39" s="19">
        <f t="shared" si="125"/>
        <v>37741</v>
      </c>
      <c r="AHB39" s="2"/>
      <c r="AHC39" s="2"/>
      <c r="AHD39" s="17"/>
      <c r="AHE39" s="8"/>
      <c r="AHF39" s="18"/>
      <c r="AHG39" s="19">
        <f t="shared" si="126"/>
        <v>0</v>
      </c>
      <c r="AHI39" s="2"/>
      <c r="AHJ39" s="2"/>
      <c r="AHK39" s="17"/>
      <c r="AHL39" s="8"/>
      <c r="AHM39" s="18"/>
      <c r="AHN39" s="19">
        <f t="shared" si="127"/>
        <v>0</v>
      </c>
      <c r="AHP39" s="577"/>
      <c r="AHQ39" s="2"/>
      <c r="AHR39" s="17"/>
      <c r="AHS39" s="8"/>
      <c r="AHT39" s="18"/>
      <c r="AHU39" s="19">
        <f t="shared" si="128"/>
        <v>0</v>
      </c>
      <c r="AHW39" s="366"/>
      <c r="AHX39" s="2"/>
      <c r="AHY39" s="17"/>
      <c r="AHZ39" s="26"/>
      <c r="AIA39" s="18"/>
      <c r="AIB39" s="19">
        <f t="shared" si="261"/>
        <v>0</v>
      </c>
      <c r="AID39" s="577"/>
      <c r="AIE39" s="2"/>
      <c r="AIF39" s="17"/>
      <c r="AIG39" s="8"/>
      <c r="AIH39" s="18"/>
      <c r="AII39" s="19">
        <f t="shared" si="218"/>
        <v>0</v>
      </c>
      <c r="AIK39" s="2"/>
      <c r="AIL39" s="2"/>
      <c r="AIM39" s="17"/>
      <c r="AIN39" s="8"/>
      <c r="AIO39" s="18"/>
      <c r="AIP39" s="19">
        <f t="shared" si="131"/>
        <v>0</v>
      </c>
      <c r="AIR39" s="143"/>
      <c r="AIS39" s="27"/>
      <c r="AIT39" s="25"/>
      <c r="AIU39" s="143"/>
      <c r="AIV39" s="30"/>
      <c r="AIW39" s="19">
        <f t="shared" si="132"/>
        <v>0</v>
      </c>
      <c r="AIY39" s="2"/>
      <c r="AIZ39" s="2"/>
      <c r="AJA39" s="17"/>
      <c r="AJB39" s="8"/>
      <c r="AJC39" s="18"/>
      <c r="AJD39" s="19">
        <f t="shared" si="133"/>
        <v>0</v>
      </c>
      <c r="AJF39" s="2"/>
      <c r="AJG39" s="2"/>
      <c r="AJH39" s="17"/>
      <c r="AJI39" s="8"/>
      <c r="AJJ39" s="18"/>
      <c r="AJK39" s="19">
        <f t="shared" si="134"/>
        <v>0</v>
      </c>
      <c r="AJM39" s="2"/>
      <c r="AJN39" s="2"/>
      <c r="AJO39" s="17"/>
      <c r="AJP39" s="8"/>
      <c r="AJQ39" s="18"/>
      <c r="AJR39" s="19">
        <f t="shared" si="135"/>
        <v>0</v>
      </c>
      <c r="AJT39" s="2"/>
      <c r="AJU39" s="2"/>
      <c r="AJV39" s="351"/>
      <c r="AJW39" s="8"/>
      <c r="AJX39" s="18"/>
      <c r="AJY39" s="19">
        <f t="shared" si="243"/>
        <v>0</v>
      </c>
      <c r="AKA39" s="2"/>
      <c r="AKB39" s="2"/>
      <c r="AKC39" s="17"/>
      <c r="AKD39" s="8"/>
      <c r="AKE39" s="18"/>
      <c r="AKF39" s="19">
        <f t="shared" si="232"/>
        <v>0</v>
      </c>
      <c r="AKH39" s="2"/>
      <c r="AKI39" s="2"/>
      <c r="AKJ39" s="17"/>
      <c r="AKK39" s="8"/>
      <c r="AKL39" s="18"/>
      <c r="AKM39" s="19">
        <f t="shared" si="137"/>
        <v>0</v>
      </c>
      <c r="AKO39" s="2"/>
      <c r="AKP39" s="2"/>
      <c r="AKQ39" s="17"/>
      <c r="AKR39" s="8"/>
      <c r="AKS39" s="18"/>
      <c r="AKT39" s="19">
        <f t="shared" si="138"/>
        <v>0</v>
      </c>
      <c r="AKV39" s="2"/>
      <c r="AKW39" s="2"/>
      <c r="AKX39" s="17"/>
      <c r="AKY39" s="8"/>
      <c r="AKZ39" s="18"/>
      <c r="ALA39" s="19">
        <f t="shared" si="139"/>
        <v>0</v>
      </c>
      <c r="ALC39" s="2"/>
      <c r="ALD39" s="2"/>
      <c r="ALE39" s="17"/>
      <c r="ALF39" s="8"/>
      <c r="ALG39" s="18"/>
      <c r="ALH39" s="19">
        <f t="shared" si="140"/>
        <v>0</v>
      </c>
      <c r="ALJ39" s="577"/>
      <c r="ALK39" s="2"/>
      <c r="ALL39" s="17"/>
      <c r="ALN39" s="18"/>
      <c r="ALO39" s="19">
        <f t="shared" si="141"/>
        <v>0</v>
      </c>
      <c r="ALQ39" s="2"/>
      <c r="ALR39" s="2"/>
      <c r="ALS39" s="17"/>
      <c r="ALT39" s="8"/>
      <c r="ALU39" s="18"/>
      <c r="ALV39" s="19">
        <f t="shared" si="142"/>
        <v>0</v>
      </c>
      <c r="ALX39" s="8"/>
      <c r="ALY39" s="2"/>
      <c r="ALZ39" s="17"/>
      <c r="AMA39" s="8"/>
      <c r="AMB39" s="18"/>
      <c r="AMC39" s="19">
        <f t="shared" si="258"/>
        <v>0</v>
      </c>
      <c r="AME39" s="577"/>
      <c r="AMF39" s="2"/>
      <c r="AMG39" s="17"/>
      <c r="AMH39" s="366"/>
      <c r="AMI39" s="18"/>
      <c r="AMJ39" s="19">
        <f t="shared" si="143"/>
        <v>0</v>
      </c>
      <c r="AML39" s="366"/>
      <c r="AMM39" s="2"/>
      <c r="AMN39" s="17"/>
      <c r="AMO39" s="577"/>
      <c r="AMP39" s="18"/>
      <c r="AMQ39" s="19">
        <f t="shared" si="144"/>
        <v>0</v>
      </c>
      <c r="AMS39" s="8"/>
      <c r="AMT39" s="2"/>
      <c r="AMU39" s="17"/>
      <c r="AMV39" s="8"/>
      <c r="AMW39" s="18"/>
      <c r="AMX39" s="19">
        <f t="shared" si="145"/>
        <v>0</v>
      </c>
      <c r="AMZ39" s="2"/>
      <c r="ANA39" s="2"/>
      <c r="ANB39" s="17"/>
      <c r="ANC39" s="8"/>
      <c r="AND39" s="18"/>
      <c r="ANE39" s="19">
        <f t="shared" si="146"/>
        <v>0</v>
      </c>
      <c r="ANG39" s="2"/>
      <c r="ANH39" s="2"/>
      <c r="ANI39" s="17"/>
      <c r="ANJ39" s="8"/>
      <c r="ANK39" s="18"/>
      <c r="ANL39" s="19">
        <f t="shared" si="147"/>
        <v>0</v>
      </c>
      <c r="ANN39" s="366"/>
      <c r="ANO39" s="2"/>
      <c r="ANP39" s="17"/>
      <c r="ANQ39" s="577"/>
      <c r="ANR39" s="18"/>
      <c r="ANS39" s="19">
        <f t="shared" si="148"/>
        <v>0</v>
      </c>
      <c r="ANU39" s="2"/>
      <c r="ANV39" s="2"/>
      <c r="ANW39" s="17"/>
      <c r="ANX39" s="8"/>
      <c r="ANY39" s="18"/>
      <c r="ANZ39" s="19">
        <f t="shared" si="229"/>
        <v>4592</v>
      </c>
      <c r="AOB39" s="577"/>
      <c r="AOC39" s="2"/>
      <c r="AOD39" s="17"/>
      <c r="AOE39" s="8"/>
      <c r="AOF39" s="18"/>
      <c r="AOG39" s="19">
        <f t="shared" si="149"/>
        <v>0</v>
      </c>
      <c r="AOI39" s="366"/>
      <c r="AOJ39" s="2"/>
      <c r="AOK39" s="17"/>
      <c r="AOL39" s="8"/>
      <c r="AOM39" s="18"/>
      <c r="AON39" s="19">
        <f t="shared" si="150"/>
        <v>16524.5</v>
      </c>
      <c r="AOP39" s="366"/>
      <c r="AOQ39" s="2"/>
      <c r="AOR39" s="17"/>
      <c r="AOS39" s="8"/>
      <c r="AOT39" s="18"/>
      <c r="AOU39" s="19">
        <f t="shared" si="151"/>
        <v>0</v>
      </c>
      <c r="AOW39" s="2"/>
      <c r="AOX39" s="2"/>
      <c r="AOY39" s="17"/>
      <c r="AOZ39" s="8"/>
      <c r="APA39" s="18"/>
      <c r="APB39" s="19">
        <f t="shared" si="216"/>
        <v>0</v>
      </c>
      <c r="APD39" s="2"/>
      <c r="APE39" s="2"/>
      <c r="APF39" s="17"/>
      <c r="APG39" s="74"/>
      <c r="APH39" s="86"/>
      <c r="API39" s="19">
        <f t="shared" si="250"/>
        <v>2000</v>
      </c>
      <c r="APL39" s="2"/>
      <c r="APM39" s="17"/>
      <c r="APN39" s="8"/>
      <c r="APO39" s="18"/>
      <c r="APP39" s="45">
        <f t="shared" si="253"/>
        <v>7383.5</v>
      </c>
      <c r="APS39" s="2"/>
      <c r="APT39" s="17"/>
      <c r="APU39" s="8"/>
      <c r="APV39" s="18"/>
      <c r="APW39" s="45">
        <f t="shared" si="6"/>
        <v>0</v>
      </c>
      <c r="APY39" s="2"/>
      <c r="APZ39" s="2"/>
      <c r="AQA39" s="17"/>
      <c r="AQB39" s="8"/>
      <c r="AQC39" s="18"/>
      <c r="AQD39" s="45">
        <f t="shared" si="153"/>
        <v>4518.5</v>
      </c>
      <c r="AQF39" s="366"/>
      <c r="AQG39" s="2"/>
      <c r="AQH39" s="17"/>
      <c r="AQJ39" s="18"/>
      <c r="AQK39" s="19">
        <f t="shared" si="154"/>
        <v>0</v>
      </c>
      <c r="AQM39" s="2"/>
      <c r="AQN39" s="2"/>
      <c r="AQO39" s="17"/>
      <c r="AQP39" s="8"/>
      <c r="AQQ39" s="18"/>
      <c r="AQR39" s="19">
        <f t="shared" si="155"/>
        <v>0</v>
      </c>
      <c r="AQT39" s="577"/>
      <c r="AQU39" s="2"/>
      <c r="AQV39" s="17"/>
      <c r="AQW39" s="577"/>
      <c r="AQX39" s="18"/>
      <c r="AQY39" s="19">
        <f t="shared" si="156"/>
        <v>715</v>
      </c>
      <c r="ARA39" s="577"/>
      <c r="ARB39" s="2"/>
      <c r="ARC39" s="17"/>
      <c r="ARD39" s="366"/>
      <c r="ARE39" s="18"/>
      <c r="ARF39" s="19">
        <f t="shared" si="208"/>
        <v>0</v>
      </c>
      <c r="ARH39" s="577"/>
      <c r="ARI39" s="2"/>
      <c r="ARJ39" s="17"/>
      <c r="ARK39" s="8"/>
      <c r="ARL39" s="18"/>
      <c r="ARM39" s="19">
        <f t="shared" si="157"/>
        <v>0</v>
      </c>
      <c r="ARO39" s="577"/>
      <c r="ARP39" s="2"/>
      <c r="ARQ39" s="17"/>
      <c r="ARR39" s="8"/>
      <c r="ARS39" s="18"/>
      <c r="ART39" s="45">
        <f t="shared" si="230"/>
        <v>0</v>
      </c>
      <c r="ARV39" s="2"/>
      <c r="ARW39" s="2"/>
      <c r="ARX39" s="17"/>
      <c r="ARY39" s="8"/>
      <c r="ARZ39" s="18"/>
      <c r="ASA39" s="45">
        <f t="shared" si="159"/>
        <v>0</v>
      </c>
      <c r="ASC39" s="2"/>
      <c r="ASD39" s="2"/>
      <c r="ASE39" s="17"/>
      <c r="ASF39" s="8"/>
      <c r="ASG39" s="18"/>
      <c r="ASH39" s="45">
        <f t="shared" si="160"/>
        <v>0</v>
      </c>
      <c r="ASJ39" s="2"/>
      <c r="ASK39" s="2"/>
      <c r="ASL39" s="17"/>
      <c r="ASM39" s="8"/>
      <c r="ASN39" s="18"/>
      <c r="ASO39" s="19">
        <f t="shared" si="161"/>
        <v>0</v>
      </c>
      <c r="ASQ39" s="366"/>
      <c r="ASR39" s="2"/>
      <c r="ASS39" s="17"/>
      <c r="AST39" s="8"/>
      <c r="ASU39" s="18"/>
      <c r="ASV39" s="19">
        <f t="shared" si="234"/>
        <v>0</v>
      </c>
      <c r="ASX39" s="366"/>
      <c r="ASY39" s="2"/>
      <c r="ASZ39" s="17"/>
      <c r="ATA39" s="8"/>
      <c r="ATB39" s="18"/>
      <c r="ATC39" s="19">
        <f t="shared" si="163"/>
        <v>0</v>
      </c>
      <c r="ATE39" s="366"/>
      <c r="ATF39" s="2"/>
      <c r="ATG39" s="17"/>
      <c r="ATH39" s="8"/>
      <c r="ATI39" s="18"/>
      <c r="ATJ39" s="19">
        <f t="shared" si="164"/>
        <v>0</v>
      </c>
      <c r="ATL39" s="8"/>
      <c r="ATM39" s="43"/>
      <c r="ATN39" s="18"/>
      <c r="ATO39" s="456"/>
      <c r="ATP39" s="76"/>
      <c r="ATQ39" s="45">
        <f>ATQ38+ATN39-ATP39</f>
        <v>0</v>
      </c>
      <c r="ATS39" s="8"/>
      <c r="ATT39" s="43"/>
      <c r="ATU39" s="18"/>
      <c r="ATV39" s="69"/>
      <c r="ATW39" s="76"/>
      <c r="ATX39" s="45">
        <f t="shared" si="222"/>
        <v>0</v>
      </c>
      <c r="AUA39" s="2"/>
      <c r="AUB39" s="17"/>
      <c r="AUC39" s="8"/>
      <c r="AUD39" s="18"/>
      <c r="AUE39" s="19">
        <f t="shared" si="167"/>
        <v>0</v>
      </c>
      <c r="AUH39" s="2"/>
      <c r="AUI39" s="17"/>
      <c r="AUJ39" s="8"/>
      <c r="AUK39" s="18"/>
      <c r="AUL39" s="19">
        <f t="shared" si="168"/>
        <v>0</v>
      </c>
      <c r="AUO39" s="2"/>
      <c r="AUP39" s="17"/>
      <c r="AUQ39" s="8"/>
      <c r="AUR39" s="18"/>
      <c r="AUS39" s="19">
        <f t="shared" si="169"/>
        <v>2512.5</v>
      </c>
      <c r="AUU39" s="368"/>
      <c r="AUV39" s="315"/>
      <c r="AUW39" s="346"/>
      <c r="AUX39" s="143"/>
      <c r="AUY39" s="346"/>
      <c r="AUZ39" s="45">
        <f t="shared" si="170"/>
        <v>0</v>
      </c>
      <c r="AVB39" s="577"/>
      <c r="AVC39" s="2"/>
      <c r="AVD39" s="17"/>
      <c r="AVE39" s="8"/>
      <c r="AVF39" s="18"/>
      <c r="AVG39" s="19">
        <f t="shared" si="193"/>
        <v>0</v>
      </c>
      <c r="AVI39" s="2"/>
      <c r="AVJ39" s="2"/>
      <c r="AVK39" s="17"/>
      <c r="AVL39" s="8"/>
      <c r="AVM39" s="18"/>
      <c r="AVN39" s="19">
        <f t="shared" si="194"/>
        <v>0</v>
      </c>
      <c r="AVP39" s="2"/>
      <c r="AVQ39" s="2"/>
      <c r="AVR39" s="17"/>
      <c r="AVS39" s="8"/>
      <c r="AVT39" s="18"/>
      <c r="AVU39" s="19">
        <f t="shared" si="203"/>
        <v>0</v>
      </c>
      <c r="AVW39" s="2"/>
      <c r="AVX39" s="2"/>
      <c r="AVY39" s="17"/>
      <c r="AVZ39" s="8"/>
      <c r="AWA39" s="18"/>
      <c r="AWB39" s="19">
        <f t="shared" si="197"/>
        <v>0</v>
      </c>
      <c r="AWD39" s="2"/>
      <c r="AWE39" s="2"/>
      <c r="AWF39" s="17"/>
      <c r="AWG39" s="8"/>
      <c r="AWH39" s="18"/>
      <c r="AWI39" s="19">
        <f t="shared" si="219"/>
        <v>0</v>
      </c>
      <c r="AWK39" s="2"/>
      <c r="AWL39" s="2"/>
      <c r="AWM39" s="17"/>
      <c r="AWN39" s="8"/>
      <c r="AWO39" s="18"/>
      <c r="AWP39" s="19">
        <f t="shared" si="204"/>
        <v>0</v>
      </c>
      <c r="AWR39" s="2"/>
      <c r="AWS39" s="2"/>
      <c r="AWT39" s="17"/>
      <c r="AWU39" s="8"/>
      <c r="AWV39" s="18"/>
      <c r="AWW39" s="19">
        <f t="shared" si="174"/>
        <v>0</v>
      </c>
      <c r="AWY39" s="2"/>
      <c r="AWZ39" s="2"/>
      <c r="AXA39" s="17"/>
      <c r="AXB39" s="8"/>
      <c r="AXC39" s="18"/>
      <c r="AXD39" s="19">
        <f t="shared" si="175"/>
        <v>0</v>
      </c>
      <c r="AXF39" s="577"/>
      <c r="AXG39" s="2"/>
      <c r="AXH39" s="17"/>
      <c r="AXI39" s="8"/>
      <c r="AXJ39" s="18"/>
      <c r="AXK39" s="19">
        <f t="shared" si="176"/>
        <v>0</v>
      </c>
      <c r="AXM39" s="577"/>
      <c r="AXN39" s="2"/>
      <c r="AXO39" s="17"/>
      <c r="AXP39" s="8"/>
      <c r="AXQ39" s="18"/>
      <c r="AXR39" s="19">
        <f t="shared" si="177"/>
        <v>0</v>
      </c>
      <c r="AXT39" s="577"/>
      <c r="AXU39" s="2"/>
      <c r="AXV39" s="17"/>
      <c r="AXW39" s="577"/>
      <c r="AXX39" s="18"/>
      <c r="AXY39" s="19">
        <f t="shared" si="195"/>
        <v>0</v>
      </c>
      <c r="AYA39" s="2"/>
      <c r="AYB39" s="2"/>
      <c r="AYC39" s="17"/>
      <c r="AYD39" s="8"/>
      <c r="AYE39" s="18"/>
      <c r="AYF39" s="19">
        <f t="shared" si="179"/>
        <v>0</v>
      </c>
      <c r="AYH39" s="577"/>
      <c r="AYI39" s="2"/>
      <c r="AYJ39" s="17"/>
      <c r="AYK39" s="577"/>
      <c r="AYL39" s="18"/>
      <c r="AYM39" s="19">
        <f t="shared" si="239"/>
        <v>0</v>
      </c>
      <c r="AYO39" s="2"/>
      <c r="AYP39" s="2"/>
      <c r="AYQ39" s="17"/>
      <c r="AYR39" s="8"/>
      <c r="AYS39" s="18"/>
      <c r="AYT39" s="19">
        <f t="shared" si="181"/>
        <v>0</v>
      </c>
      <c r="AYV39" s="2"/>
      <c r="AYW39" s="2"/>
      <c r="AYX39" s="17"/>
      <c r="AYY39" s="8"/>
      <c r="AYZ39" s="18"/>
      <c r="AZA39" s="19">
        <f t="shared" si="182"/>
        <v>0</v>
      </c>
      <c r="AZC39" s="2"/>
      <c r="AZD39" s="2"/>
      <c r="AZE39" s="17"/>
      <c r="AZF39" s="8"/>
      <c r="AZG39" s="18"/>
      <c r="AZH39" s="19">
        <f t="shared" si="183"/>
        <v>0</v>
      </c>
      <c r="AZJ39" s="2"/>
      <c r="AZK39" s="2"/>
      <c r="AZL39" s="17"/>
      <c r="AZM39" s="8"/>
      <c r="AZN39" s="18"/>
      <c r="AZO39" s="19">
        <f t="shared" si="184"/>
        <v>0</v>
      </c>
    </row>
    <row r="40" spans="1:1024 1026:1367" ht="15.75" thickTop="1">
      <c r="A40" s="8"/>
      <c r="C40" s="351"/>
      <c r="D40" s="8"/>
      <c r="E40" s="18"/>
      <c r="F40" s="45">
        <f t="shared" si="259"/>
        <v>0</v>
      </c>
      <c r="H40" s="577"/>
      <c r="I40" s="2"/>
      <c r="J40" s="17"/>
      <c r="K40" s="577"/>
      <c r="L40" s="18"/>
      <c r="M40" s="19">
        <f>M39+J40-L40</f>
        <v>0</v>
      </c>
      <c r="O40" s="2"/>
      <c r="P40" s="2"/>
      <c r="Q40" s="17"/>
      <c r="R40" s="8"/>
      <c r="S40" s="18"/>
      <c r="T40" s="19">
        <f>T39+Q40-S40</f>
        <v>10753.5</v>
      </c>
      <c r="V40" s="2"/>
      <c r="W40" s="2"/>
      <c r="X40" s="17"/>
      <c r="Y40" s="8"/>
      <c r="Z40" s="18"/>
      <c r="AA40" s="19">
        <f>AA39+X40-Z40</f>
        <v>0</v>
      </c>
      <c r="AC40" s="2"/>
      <c r="AD40" s="2"/>
      <c r="AE40" s="17"/>
      <c r="AF40" s="8"/>
      <c r="AG40" s="18"/>
      <c r="AH40" s="19">
        <f>AH39+AE40-AG40</f>
        <v>0</v>
      </c>
      <c r="AJ40" s="2"/>
      <c r="AK40" s="2"/>
      <c r="AL40" s="17"/>
      <c r="AM40" s="8"/>
      <c r="AN40" s="18"/>
      <c r="AO40" s="19">
        <f>AO39+AL40-AN40</f>
        <v>0</v>
      </c>
      <c r="AQ40" s="2"/>
      <c r="AR40" s="2"/>
      <c r="AS40" s="17"/>
      <c r="AT40" s="8"/>
      <c r="AU40" s="18"/>
      <c r="AV40" s="19">
        <f>AV39+AS40-AU40</f>
        <v>0</v>
      </c>
      <c r="AX40" s="2"/>
      <c r="AY40" s="2"/>
      <c r="AZ40" s="17"/>
      <c r="BA40" s="8"/>
      <c r="BB40" s="18"/>
      <c r="BC40" s="19">
        <f>BC39+AZ40-BB40</f>
        <v>0</v>
      </c>
      <c r="BE40" s="2"/>
      <c r="BF40" s="2"/>
      <c r="BG40" s="17"/>
      <c r="BH40" s="8"/>
      <c r="BI40" s="18"/>
      <c r="BJ40" s="19">
        <f t="shared" si="16"/>
        <v>0</v>
      </c>
      <c r="BL40" s="2"/>
      <c r="BM40" s="2"/>
      <c r="BN40" s="17"/>
      <c r="BO40" s="8"/>
      <c r="BP40" s="18"/>
      <c r="BQ40" s="19">
        <f t="shared" si="209"/>
        <v>0</v>
      </c>
      <c r="BS40" s="2"/>
      <c r="BT40" s="2"/>
      <c r="BU40" s="2"/>
      <c r="BV40" s="17"/>
      <c r="BW40" s="8"/>
      <c r="BX40" s="18"/>
      <c r="BY40" s="19">
        <f t="shared" si="18"/>
        <v>0</v>
      </c>
      <c r="CA40" s="575"/>
      <c r="CB40" s="37"/>
      <c r="CC40" s="407"/>
      <c r="CD40" s="292"/>
      <c r="CE40" s="49"/>
      <c r="CF40" s="45">
        <f t="shared" si="19"/>
        <v>462233</v>
      </c>
      <c r="CH40" s="143"/>
      <c r="CI40" s="27"/>
      <c r="CJ40" s="44"/>
      <c r="CK40" s="489"/>
      <c r="CL40" s="44"/>
      <c r="CM40" s="45">
        <f t="shared" si="20"/>
        <v>0</v>
      </c>
      <c r="CO40" s="368"/>
      <c r="CP40" s="78"/>
      <c r="CQ40" s="346"/>
      <c r="CR40" s="490"/>
      <c r="CS40" s="346"/>
      <c r="CT40" s="45">
        <f t="shared" si="251"/>
        <v>0</v>
      </c>
      <c r="CV40" s="2"/>
      <c r="CW40" s="2"/>
      <c r="CX40" s="17"/>
      <c r="CY40" s="8"/>
      <c r="CZ40" s="18"/>
      <c r="DA40" s="19">
        <f t="shared" si="21"/>
        <v>0</v>
      </c>
      <c r="DC40" s="2"/>
      <c r="DD40" s="2"/>
      <c r="DE40" s="2"/>
      <c r="DF40" s="17"/>
      <c r="DG40" s="8"/>
      <c r="DH40" s="18"/>
      <c r="DI40" s="19">
        <f t="shared" si="210"/>
        <v>0</v>
      </c>
      <c r="DK40" s="577"/>
      <c r="DL40" s="2"/>
      <c r="DM40" s="17"/>
      <c r="DO40" s="18"/>
      <c r="DP40" s="19">
        <f t="shared" si="23"/>
        <v>0</v>
      </c>
      <c r="DR40" s="2"/>
      <c r="DS40" s="2"/>
      <c r="DT40" s="17"/>
      <c r="DU40" s="8"/>
      <c r="DV40" s="18"/>
      <c r="DW40" s="19">
        <f t="shared" si="24"/>
        <v>0</v>
      </c>
      <c r="DY40" s="2"/>
      <c r="DZ40" s="2"/>
      <c r="EA40" s="17"/>
      <c r="EB40" s="8"/>
      <c r="EC40" s="18"/>
      <c r="ED40" s="19">
        <f t="shared" si="25"/>
        <v>0</v>
      </c>
      <c r="EF40" s="2"/>
      <c r="EG40" s="2"/>
      <c r="EH40" s="17"/>
      <c r="EI40" s="8"/>
      <c r="EJ40" s="18"/>
      <c r="EK40" s="19">
        <f t="shared" si="226"/>
        <v>0</v>
      </c>
      <c r="EM40" s="366"/>
      <c r="EN40" s="2"/>
      <c r="EO40" s="17"/>
      <c r="EP40" s="8"/>
      <c r="EQ40" s="18"/>
      <c r="ER40" s="19">
        <f t="shared" si="27"/>
        <v>0</v>
      </c>
      <c r="ET40" s="366"/>
      <c r="EU40" s="2"/>
      <c r="EV40" s="17"/>
      <c r="EW40" s="8"/>
      <c r="EX40" s="18"/>
      <c r="EY40" s="19">
        <f t="shared" si="28"/>
        <v>0</v>
      </c>
      <c r="FA40" s="8"/>
      <c r="FB40" s="2"/>
      <c r="FC40" s="24"/>
      <c r="FD40" s="8"/>
      <c r="FE40" s="18"/>
      <c r="FF40" s="19">
        <f t="shared" si="29"/>
        <v>0</v>
      </c>
      <c r="FH40" s="8"/>
      <c r="FI40" s="2"/>
      <c r="FJ40" s="24"/>
      <c r="FK40" s="8"/>
      <c r="FL40" s="18"/>
      <c r="FM40" s="19">
        <f t="shared" si="30"/>
        <v>0</v>
      </c>
      <c r="FO40" s="549">
        <v>39735</v>
      </c>
      <c r="FP40" s="2" t="s">
        <v>550</v>
      </c>
      <c r="FQ40" s="17">
        <v>22653</v>
      </c>
      <c r="FR40" s="8"/>
      <c r="FS40" s="18"/>
      <c r="FT40" s="19">
        <f t="shared" si="31"/>
        <v>359057.5</v>
      </c>
      <c r="FV40" s="2"/>
      <c r="FW40" s="2"/>
      <c r="FX40" s="17"/>
      <c r="FY40" s="8"/>
      <c r="FZ40" s="18"/>
      <c r="GA40" s="19">
        <f t="shared" si="32"/>
        <v>0</v>
      </c>
      <c r="GC40" s="2"/>
      <c r="GD40" s="2"/>
      <c r="GE40" s="17"/>
      <c r="GF40" s="8"/>
      <c r="GG40" s="18"/>
      <c r="GH40" s="19">
        <f t="shared" si="33"/>
        <v>0</v>
      </c>
      <c r="GJ40" s="2"/>
      <c r="GK40" s="2"/>
      <c r="GL40" s="17"/>
      <c r="GM40" s="8"/>
      <c r="GN40" s="18"/>
      <c r="GO40" s="19">
        <f t="shared" si="34"/>
        <v>0</v>
      </c>
      <c r="GQ40" s="2"/>
      <c r="GR40" s="2"/>
      <c r="GS40" s="17"/>
      <c r="GT40" s="8"/>
      <c r="GU40" s="18"/>
      <c r="GV40" s="19">
        <f t="shared" si="35"/>
        <v>0</v>
      </c>
      <c r="GX40" s="2"/>
      <c r="GY40" s="2"/>
      <c r="GZ40" s="17"/>
      <c r="HA40" s="8"/>
      <c r="HB40" s="18"/>
      <c r="HC40" s="19">
        <f t="shared" si="36"/>
        <v>0</v>
      </c>
      <c r="HE40" s="8"/>
      <c r="HF40" s="2"/>
      <c r="HG40" s="17"/>
      <c r="HH40" s="8"/>
      <c r="HI40" s="18"/>
      <c r="HJ40" s="19">
        <f t="shared" si="220"/>
        <v>13433</v>
      </c>
      <c r="HL40" s="2"/>
      <c r="HM40" s="2"/>
      <c r="HN40" s="17"/>
      <c r="HO40" s="8"/>
      <c r="HP40" s="18"/>
      <c r="HQ40" s="19">
        <f t="shared" si="38"/>
        <v>0</v>
      </c>
      <c r="HU40" s="3"/>
      <c r="HW40" s="3"/>
      <c r="HX40" s="115">
        <f t="shared" si="39"/>
        <v>476</v>
      </c>
      <c r="IC40" s="8"/>
      <c r="ID40" s="18"/>
      <c r="IE40" s="19">
        <f t="shared" si="40"/>
        <v>0</v>
      </c>
      <c r="IG40" s="2"/>
      <c r="IH40" s="2"/>
      <c r="II40" s="17"/>
      <c r="IJ40" s="8"/>
      <c r="IK40" s="18"/>
      <c r="IL40" s="19">
        <f t="shared" si="41"/>
        <v>0</v>
      </c>
      <c r="IN40" s="2"/>
      <c r="IO40" s="145"/>
      <c r="IP40" s="17"/>
      <c r="IQ40" s="8"/>
      <c r="IR40" s="18"/>
      <c r="IS40" s="19">
        <f t="shared" si="42"/>
        <v>0</v>
      </c>
      <c r="IU40" s="2"/>
      <c r="IV40" s="2"/>
      <c r="IW40" s="17"/>
      <c r="IX40" s="8"/>
      <c r="IY40" s="18"/>
      <c r="IZ40" s="19">
        <f t="shared" si="43"/>
        <v>0</v>
      </c>
      <c r="JB40" s="2"/>
      <c r="JC40" s="2"/>
      <c r="JD40" s="17"/>
      <c r="JE40" s="8"/>
      <c r="JF40" s="18"/>
      <c r="JG40" s="19">
        <f t="shared" si="198"/>
        <v>0</v>
      </c>
      <c r="JI40" s="397"/>
      <c r="JJ40" s="38"/>
      <c r="JK40" s="17"/>
      <c r="JL40" s="8"/>
      <c r="JM40" s="18"/>
      <c r="JN40" s="45">
        <f t="shared" si="223"/>
        <v>0</v>
      </c>
      <c r="JP40" s="397"/>
      <c r="JQ40" s="38"/>
      <c r="JR40" s="17"/>
      <c r="JS40" s="8"/>
      <c r="JT40" s="18"/>
      <c r="JU40" s="45">
        <f t="shared" si="233"/>
        <v>0</v>
      </c>
      <c r="JW40" s="821"/>
      <c r="JX40" s="808"/>
      <c r="JY40" s="794"/>
      <c r="JZ40" s="807"/>
      <c r="KA40" s="814"/>
      <c r="KB40" s="811">
        <f t="shared" si="46"/>
        <v>0</v>
      </c>
      <c r="KD40" s="821"/>
      <c r="KE40" s="808"/>
      <c r="KF40" s="794"/>
      <c r="KG40" s="807"/>
      <c r="KH40" s="814"/>
      <c r="KI40" s="811">
        <f t="shared" si="47"/>
        <v>0</v>
      </c>
      <c r="KK40" s="8"/>
      <c r="KL40" s="2"/>
      <c r="KM40" s="17"/>
      <c r="KN40" s="8"/>
      <c r="KO40" s="18"/>
      <c r="KP40" s="45">
        <f t="shared" si="48"/>
        <v>0</v>
      </c>
      <c r="KR40" s="2"/>
      <c r="KS40" s="38"/>
      <c r="KT40" s="17"/>
      <c r="KU40" s="397"/>
      <c r="KV40" s="18"/>
      <c r="KW40" s="45">
        <f t="shared" si="211"/>
        <v>0</v>
      </c>
      <c r="KY40" s="2"/>
      <c r="KZ40" s="38"/>
      <c r="LA40" s="17"/>
      <c r="LB40" s="8"/>
      <c r="LC40" s="18"/>
      <c r="LD40" s="45">
        <f t="shared" si="50"/>
        <v>0</v>
      </c>
      <c r="LF40" s="577"/>
      <c r="LG40" s="2"/>
      <c r="LH40" s="17"/>
      <c r="LI40" s="8"/>
      <c r="LJ40" s="18"/>
      <c r="LK40" s="19">
        <f t="shared" si="257"/>
        <v>0</v>
      </c>
      <c r="LM40" s="577"/>
      <c r="LN40" s="2"/>
      <c r="LO40" s="17"/>
      <c r="LP40" s="8"/>
      <c r="LQ40" s="18"/>
      <c r="LR40" s="19">
        <f t="shared" si="51"/>
        <v>0</v>
      </c>
      <c r="LT40" s="577"/>
      <c r="LU40" s="2"/>
      <c r="LV40" s="17"/>
      <c r="LW40" s="8"/>
      <c r="LX40" s="18"/>
      <c r="LY40" s="19">
        <f t="shared" si="256"/>
        <v>0</v>
      </c>
      <c r="MA40" s="577"/>
      <c r="MB40" s="2"/>
      <c r="MC40" s="17"/>
      <c r="MD40" s="8"/>
      <c r="ME40" s="18"/>
      <c r="MF40" s="19">
        <f t="shared" si="212"/>
        <v>0</v>
      </c>
      <c r="MH40" s="2"/>
      <c r="MI40" s="2"/>
      <c r="MJ40" s="17"/>
      <c r="MK40" s="8"/>
      <c r="ML40" s="18"/>
      <c r="MM40" s="19">
        <f t="shared" si="54"/>
        <v>0</v>
      </c>
      <c r="MO40" s="2"/>
      <c r="MP40" s="2"/>
      <c r="MQ40" s="17"/>
      <c r="MR40" s="209"/>
      <c r="MS40" s="18"/>
      <c r="MT40" s="45">
        <f t="shared" si="199"/>
        <v>20586.5</v>
      </c>
      <c r="MV40" s="2"/>
      <c r="MW40" s="2"/>
      <c r="MX40" s="17"/>
      <c r="MY40" s="209"/>
      <c r="MZ40" s="18"/>
      <c r="NA40" s="45">
        <f t="shared" si="55"/>
        <v>0</v>
      </c>
      <c r="NC40" s="2"/>
      <c r="ND40" s="39"/>
      <c r="NE40" s="3"/>
      <c r="NF40" s="8"/>
      <c r="NG40" s="18"/>
      <c r="NH40" s="45">
        <f t="shared" si="260"/>
        <v>0</v>
      </c>
      <c r="NJ40" s="577"/>
      <c r="NK40" s="39"/>
      <c r="NL40" s="18"/>
      <c r="NM40" s="577"/>
      <c r="NN40" s="18"/>
      <c r="NO40" s="45">
        <f t="shared" si="57"/>
        <v>0</v>
      </c>
      <c r="NQ40" s="2"/>
      <c r="NR40" s="2"/>
      <c r="NS40" s="17"/>
      <c r="NT40" s="8"/>
      <c r="NU40" s="18"/>
      <c r="NV40" s="19">
        <f t="shared" si="58"/>
        <v>0</v>
      </c>
      <c r="NX40" s="2"/>
      <c r="NY40" s="2"/>
      <c r="NZ40" s="17"/>
      <c r="OA40" s="8"/>
      <c r="OB40" s="18"/>
      <c r="OC40" s="19">
        <f t="shared" si="59"/>
        <v>0</v>
      </c>
      <c r="OE40" s="2"/>
      <c r="OF40" s="2"/>
      <c r="OG40" s="17"/>
      <c r="OH40" s="8"/>
      <c r="OI40" s="18"/>
      <c r="OJ40" s="19">
        <f t="shared" si="60"/>
        <v>0</v>
      </c>
      <c r="OL40" s="2"/>
      <c r="OM40" s="2"/>
      <c r="ON40" s="17"/>
      <c r="OO40" s="8"/>
      <c r="OP40" s="18"/>
      <c r="OQ40" s="19">
        <f t="shared" si="61"/>
        <v>0</v>
      </c>
      <c r="OS40" s="2"/>
      <c r="OT40" s="2"/>
      <c r="OU40" s="17"/>
      <c r="OV40" s="8"/>
      <c r="OW40" s="18"/>
      <c r="OX40" s="19">
        <f t="shared" si="62"/>
        <v>0</v>
      </c>
      <c r="OZ40" s="2"/>
      <c r="PA40" s="2"/>
      <c r="PB40" s="17"/>
      <c r="PC40" s="8"/>
      <c r="PD40" s="18"/>
      <c r="PE40" s="19">
        <f t="shared" si="63"/>
        <v>0</v>
      </c>
      <c r="PG40" s="2"/>
      <c r="PH40" s="2"/>
      <c r="PI40" s="17"/>
      <c r="PJ40" s="8"/>
      <c r="PK40" s="18"/>
      <c r="PL40" s="19">
        <f t="shared" si="64"/>
        <v>0</v>
      </c>
      <c r="PN40" s="2"/>
      <c r="PO40" s="2"/>
      <c r="PP40" s="17"/>
      <c r="PQ40" s="8"/>
      <c r="PR40" s="18"/>
      <c r="PS40" s="19">
        <f t="shared" si="65"/>
        <v>0</v>
      </c>
      <c r="PU40" s="2"/>
      <c r="PV40" s="2"/>
      <c r="PW40" s="17"/>
      <c r="PX40" s="8"/>
      <c r="PY40" s="18"/>
      <c r="PZ40" s="19">
        <f t="shared" si="66"/>
        <v>0</v>
      </c>
      <c r="QB40" s="577"/>
      <c r="QC40" s="2"/>
      <c r="QD40" s="2"/>
      <c r="QE40" s="17"/>
      <c r="QF40" s="8"/>
      <c r="QG40" s="18"/>
      <c r="QH40" s="19">
        <f t="shared" si="67"/>
        <v>0</v>
      </c>
      <c r="QJ40" s="366"/>
      <c r="QM40" s="8">
        <v>41169</v>
      </c>
      <c r="QN40" s="58">
        <v>100</v>
      </c>
      <c r="QO40" s="45">
        <f t="shared" si="254"/>
        <v>26433.5</v>
      </c>
      <c r="QQ40" s="468"/>
      <c r="QR40" s="240"/>
      <c r="QT40" s="8"/>
      <c r="QU40" s="58"/>
      <c r="QV40" s="45">
        <f t="shared" si="69"/>
        <v>0</v>
      </c>
      <c r="QX40" s="143"/>
      <c r="QY40" s="78"/>
      <c r="QZ40" s="30"/>
      <c r="RA40" s="26"/>
      <c r="RB40" s="30"/>
      <c r="RC40" s="19">
        <f t="shared" si="240"/>
        <v>0</v>
      </c>
      <c r="RE40" s="143"/>
      <c r="RF40" s="78"/>
      <c r="RG40" s="30"/>
      <c r="RH40" s="143"/>
      <c r="RI40" s="30"/>
      <c r="RJ40" s="19">
        <f t="shared" si="200"/>
        <v>0</v>
      </c>
      <c r="RS40" s="2"/>
      <c r="RT40" s="2"/>
      <c r="RU40" s="17"/>
      <c r="RV40" s="8"/>
      <c r="RW40" s="18"/>
      <c r="RX40" s="19">
        <f t="shared" si="189"/>
        <v>23250</v>
      </c>
      <c r="RZ40" s="2"/>
      <c r="SA40" s="2"/>
      <c r="SB40" s="17"/>
      <c r="SC40" s="8"/>
      <c r="SD40" s="18"/>
      <c r="SE40" s="19">
        <f t="shared" si="190"/>
        <v>0</v>
      </c>
      <c r="SG40" s="2"/>
      <c r="SH40" s="2"/>
      <c r="SI40" s="17"/>
      <c r="SJ40" s="8"/>
      <c r="SK40" s="18"/>
      <c r="SL40" s="19">
        <f t="shared" si="73"/>
        <v>0</v>
      </c>
      <c r="SN40" s="2"/>
      <c r="SO40" s="2"/>
      <c r="SP40" s="17"/>
      <c r="SQ40" s="8"/>
      <c r="SR40" s="18"/>
      <c r="SS40" s="19">
        <f t="shared" si="191"/>
        <v>0</v>
      </c>
      <c r="SU40" s="549"/>
      <c r="SV40" s="2"/>
      <c r="SW40" s="17"/>
      <c r="SX40" s="8"/>
      <c r="SY40" s="18"/>
      <c r="SZ40" s="19">
        <f t="shared" si="75"/>
        <v>10127.5</v>
      </c>
      <c r="TB40" s="2"/>
      <c r="TC40" s="2"/>
      <c r="TD40" s="17"/>
      <c r="TE40" s="8"/>
      <c r="TF40" s="18"/>
      <c r="TG40" s="19">
        <f t="shared" si="236"/>
        <v>20668.5</v>
      </c>
      <c r="TI40" s="2"/>
      <c r="TJ40" s="2"/>
      <c r="TK40" s="17"/>
      <c r="TL40" s="8"/>
      <c r="TM40" s="18"/>
      <c r="TN40" s="19">
        <f t="shared" si="237"/>
        <v>0</v>
      </c>
      <c r="TP40" s="577"/>
      <c r="TQ40" s="2"/>
      <c r="TR40" s="17"/>
      <c r="TS40" s="8"/>
      <c r="TT40" s="18"/>
      <c r="TU40" s="19">
        <f t="shared" si="238"/>
        <v>0</v>
      </c>
      <c r="TW40" s="577"/>
      <c r="TX40" s="2"/>
      <c r="TY40" s="17"/>
      <c r="TZ40" s="8"/>
      <c r="UA40" s="18"/>
      <c r="UB40" s="19">
        <f t="shared" si="79"/>
        <v>0</v>
      </c>
      <c r="UD40" s="577"/>
      <c r="UE40" s="2"/>
      <c r="UF40" s="17"/>
      <c r="UG40" s="8"/>
      <c r="UH40" s="18"/>
      <c r="UI40" s="19">
        <f t="shared" si="80"/>
        <v>0</v>
      </c>
      <c r="UK40" s="577"/>
      <c r="UL40" s="2"/>
      <c r="UM40" s="17"/>
      <c r="UN40" s="8"/>
      <c r="UO40" s="18"/>
      <c r="UP40" s="19">
        <f t="shared" si="81"/>
        <v>0</v>
      </c>
      <c r="UR40" s="577"/>
      <c r="US40" s="2"/>
      <c r="UT40" s="17"/>
      <c r="UU40" s="8"/>
      <c r="UV40" s="18"/>
      <c r="UW40" s="19">
        <f t="shared" si="82"/>
        <v>12824</v>
      </c>
      <c r="UY40" s="2"/>
      <c r="UZ40" s="2"/>
      <c r="VA40" s="17"/>
      <c r="VB40" s="8"/>
      <c r="VC40" s="18"/>
      <c r="VD40" s="19">
        <f t="shared" si="83"/>
        <v>47775</v>
      </c>
      <c r="VF40" s="2"/>
      <c r="VG40" s="2"/>
      <c r="VH40" s="17"/>
      <c r="VI40" s="8"/>
      <c r="VJ40" s="18"/>
      <c r="VK40" s="19">
        <f t="shared" si="84"/>
        <v>0</v>
      </c>
      <c r="VM40" s="2"/>
      <c r="VN40" s="2"/>
      <c r="VO40" s="17"/>
      <c r="VP40" s="8"/>
      <c r="VQ40" s="18"/>
      <c r="VR40" s="19">
        <f t="shared" si="85"/>
        <v>0</v>
      </c>
      <c r="VT40" s="577"/>
      <c r="VU40" s="2"/>
      <c r="VV40" s="17"/>
      <c r="VW40" s="8"/>
      <c r="VX40" s="18"/>
      <c r="VY40" s="19">
        <f t="shared" si="196"/>
        <v>274.5</v>
      </c>
      <c r="WA40" s="2"/>
      <c r="WB40" s="2"/>
      <c r="WC40" s="17"/>
      <c r="WD40" s="8"/>
      <c r="WE40" s="18"/>
      <c r="WF40" s="19">
        <f t="shared" si="87"/>
        <v>0</v>
      </c>
      <c r="WH40" s="2"/>
      <c r="WI40" s="2"/>
      <c r="WJ40" s="17"/>
      <c r="WK40" s="8"/>
      <c r="WL40" s="18"/>
      <c r="WM40" s="19">
        <f t="shared" si="88"/>
        <v>0</v>
      </c>
      <c r="WO40" s="2"/>
      <c r="WP40" s="2"/>
      <c r="WQ40" s="17"/>
      <c r="WR40" s="8"/>
      <c r="WS40" s="18"/>
      <c r="WT40" s="19">
        <f t="shared" si="201"/>
        <v>0</v>
      </c>
      <c r="WV40" s="2"/>
      <c r="WW40" s="2"/>
      <c r="WX40" s="17"/>
      <c r="WY40" s="8"/>
      <c r="WZ40" s="18"/>
      <c r="XA40" s="19">
        <f t="shared" si="90"/>
        <v>0</v>
      </c>
      <c r="XC40" s="577"/>
      <c r="XD40" s="2"/>
      <c r="XE40" s="17"/>
      <c r="XF40" s="8"/>
      <c r="XG40" s="18"/>
      <c r="XH40" s="19">
        <f t="shared" si="91"/>
        <v>0</v>
      </c>
      <c r="XJ40" s="2"/>
      <c r="XK40" s="2"/>
      <c r="XL40" s="17"/>
      <c r="XM40" s="8"/>
      <c r="XN40" s="18"/>
      <c r="XO40" s="19">
        <f t="shared" si="248"/>
        <v>0</v>
      </c>
      <c r="XQ40" s="2"/>
      <c r="XR40" s="2"/>
      <c r="XS40" s="17"/>
      <c r="XT40" s="8"/>
      <c r="XU40" s="18"/>
      <c r="XV40" s="19">
        <f t="shared" si="93"/>
        <v>0</v>
      </c>
      <c r="XX40" s="2"/>
      <c r="XY40" s="2"/>
      <c r="XZ40" s="17"/>
      <c r="YA40" s="8"/>
      <c r="YB40" s="18"/>
      <c r="YC40" s="19">
        <f t="shared" si="94"/>
        <v>0</v>
      </c>
      <c r="YE40" s="2"/>
      <c r="YF40" s="2"/>
      <c r="YG40" s="17"/>
      <c r="YH40" s="8"/>
      <c r="YI40" s="18"/>
      <c r="YJ40" s="19">
        <f t="shared" si="95"/>
        <v>0</v>
      </c>
      <c r="YL40" s="2"/>
      <c r="YM40" s="2"/>
      <c r="YN40" s="17"/>
      <c r="YO40" s="8"/>
      <c r="YP40" s="18"/>
      <c r="YQ40" s="19">
        <f t="shared" si="96"/>
        <v>0</v>
      </c>
      <c r="YS40" s="2"/>
      <c r="YT40" s="2"/>
      <c r="YU40" s="17"/>
      <c r="YV40" s="8"/>
      <c r="YW40" s="18"/>
      <c r="YX40" s="19">
        <f t="shared" si="221"/>
        <v>0</v>
      </c>
      <c r="YZ40" s="2"/>
      <c r="ZA40" s="2"/>
      <c r="ZB40" s="17"/>
      <c r="ZC40" s="8"/>
      <c r="ZD40" s="18"/>
      <c r="ZE40" s="19">
        <f t="shared" si="213"/>
        <v>0</v>
      </c>
      <c r="ZG40" s="2"/>
      <c r="ZH40" s="2"/>
      <c r="ZI40" s="17"/>
      <c r="ZJ40" s="8"/>
      <c r="ZK40" s="18"/>
      <c r="ZL40" s="19">
        <f t="shared" si="99"/>
        <v>11212</v>
      </c>
      <c r="ZN40" s="2"/>
      <c r="ZO40" s="2"/>
      <c r="ZP40" s="17"/>
      <c r="ZQ40" s="8"/>
      <c r="ZR40" s="18"/>
      <c r="ZS40" s="19">
        <f t="shared" si="100"/>
        <v>0</v>
      </c>
      <c r="ZU40" s="2"/>
      <c r="ZV40" s="2"/>
      <c r="ZW40" s="17"/>
      <c r="ZX40" s="8"/>
      <c r="ZY40" s="18"/>
      <c r="ZZ40" s="19">
        <f t="shared" si="101"/>
        <v>0</v>
      </c>
      <c r="AAB40" s="2"/>
      <c r="AAC40" s="2"/>
      <c r="AAD40" s="17"/>
      <c r="AAE40" s="8"/>
      <c r="AAF40" s="18"/>
      <c r="AAG40" s="19">
        <f t="shared" si="102"/>
        <v>0</v>
      </c>
      <c r="AAI40" s="577"/>
      <c r="AAJ40" s="2"/>
      <c r="AAK40" s="17"/>
      <c r="AAL40" s="8"/>
      <c r="AAM40" s="18"/>
      <c r="AAN40" s="19">
        <f t="shared" si="103"/>
        <v>0</v>
      </c>
      <c r="AAP40" s="577"/>
      <c r="AAQ40" s="2"/>
      <c r="AAR40" s="17"/>
      <c r="AAT40" s="18"/>
      <c r="AAU40" s="19">
        <f t="shared" si="104"/>
        <v>0</v>
      </c>
      <c r="AAW40" s="2"/>
      <c r="AAX40" s="2"/>
      <c r="AAY40" s="17"/>
      <c r="AAZ40" s="8"/>
      <c r="ABA40" s="18"/>
      <c r="ABB40" s="19">
        <f t="shared" si="105"/>
        <v>0</v>
      </c>
      <c r="ABD40" s="2"/>
      <c r="ABE40" s="2"/>
      <c r="ABF40" s="17"/>
      <c r="ABG40" s="8"/>
      <c r="ABH40" s="18"/>
      <c r="ABI40" s="19">
        <f t="shared" si="106"/>
        <v>0</v>
      </c>
      <c r="ABK40" s="2"/>
      <c r="ABL40" s="2"/>
      <c r="ABM40" s="17"/>
      <c r="ABN40" s="8"/>
      <c r="ABO40" s="18"/>
      <c r="ABP40" s="19">
        <f t="shared" si="107"/>
        <v>0</v>
      </c>
      <c r="ABR40" s="366"/>
      <c r="ABS40" s="2"/>
      <c r="ABT40" s="17"/>
      <c r="ABU40" s="577"/>
      <c r="ABV40" s="18"/>
      <c r="ABW40" s="19">
        <f t="shared" si="214"/>
        <v>0</v>
      </c>
      <c r="ABY40" s="366"/>
      <c r="ABZ40" s="2"/>
      <c r="ACA40" s="17"/>
      <c r="ACB40" s="366"/>
      <c r="ACC40" s="18"/>
      <c r="ACD40" s="19">
        <f t="shared" si="109"/>
        <v>0</v>
      </c>
      <c r="ACF40" s="2"/>
      <c r="ACG40" s="2"/>
      <c r="ACH40" s="17"/>
      <c r="ACI40" s="8"/>
      <c r="ACJ40" s="18"/>
      <c r="ACK40" s="19">
        <f t="shared" si="205"/>
        <v>0</v>
      </c>
      <c r="ACM40" s="577"/>
      <c r="ACN40" s="2"/>
      <c r="ACO40" s="17"/>
      <c r="ACP40" s="577"/>
      <c r="ACQ40" s="18"/>
      <c r="ACR40" s="19">
        <f t="shared" si="110"/>
        <v>0</v>
      </c>
      <c r="ACT40" s="577"/>
      <c r="ACU40" s="2"/>
      <c r="ACV40" s="17"/>
      <c r="ACW40" s="366"/>
      <c r="ACX40" s="18"/>
      <c r="ACY40" s="19">
        <f t="shared" si="111"/>
        <v>0</v>
      </c>
      <c r="ADB40" s="2"/>
      <c r="ADC40" s="17"/>
      <c r="ADD40" s="8"/>
      <c r="ADE40" s="18"/>
      <c r="ADF40" s="19">
        <f t="shared" si="244"/>
        <v>0</v>
      </c>
      <c r="ADI40" s="2"/>
      <c r="ADJ40" s="17"/>
      <c r="ADK40" s="577"/>
      <c r="ADL40" s="18"/>
      <c r="ADM40" s="19">
        <f t="shared" si="113"/>
        <v>40815</v>
      </c>
      <c r="ADP40" s="2"/>
      <c r="ADQ40" s="17"/>
      <c r="ADR40" s="8"/>
      <c r="ADS40" s="18"/>
      <c r="ADT40" s="45">
        <f t="shared" si="252"/>
        <v>0</v>
      </c>
      <c r="ADV40" s="2"/>
      <c r="ADW40" s="2"/>
      <c r="ADX40" s="17"/>
      <c r="ADY40" s="8"/>
      <c r="ADZ40" s="18"/>
      <c r="AEA40" s="45">
        <f t="shared" si="192"/>
        <v>0</v>
      </c>
      <c r="AEC40" s="577"/>
      <c r="AED40" s="2"/>
      <c r="AEE40" s="17"/>
      <c r="AEF40" s="577"/>
      <c r="AEG40" s="18"/>
      <c r="AEH40" s="45">
        <f t="shared" si="224"/>
        <v>0</v>
      </c>
      <c r="AEJ40" s="2"/>
      <c r="AEK40" s="2"/>
      <c r="AEL40" s="17"/>
      <c r="AEM40" s="8"/>
      <c r="AEN40" s="18"/>
      <c r="AEO40" s="19">
        <f t="shared" si="255"/>
        <v>0</v>
      </c>
      <c r="AEQ40" s="2"/>
      <c r="AER40" s="2"/>
      <c r="AES40" s="17"/>
      <c r="AET40" s="8"/>
      <c r="AEU40" s="18"/>
      <c r="AEV40" s="19">
        <f t="shared" si="117"/>
        <v>6523</v>
      </c>
      <c r="AEX40" s="577"/>
      <c r="AEY40" s="2"/>
      <c r="AEZ40" s="17"/>
      <c r="AFA40" s="8"/>
      <c r="AFB40" s="18"/>
      <c r="AFC40" s="19">
        <f t="shared" si="118"/>
        <v>0</v>
      </c>
      <c r="AFE40" s="577"/>
      <c r="AFF40" s="2"/>
      <c r="AFG40" s="17"/>
      <c r="AFH40" s="8"/>
      <c r="AFI40" s="18"/>
      <c r="AFJ40" s="19">
        <f t="shared" si="249"/>
        <v>0</v>
      </c>
      <c r="AFL40" s="8"/>
      <c r="AFM40" s="2"/>
      <c r="AFN40" s="17"/>
      <c r="AFO40" s="8"/>
      <c r="AFP40" s="18"/>
      <c r="AFQ40" s="19">
        <f t="shared" si="120"/>
        <v>0</v>
      </c>
      <c r="AFS40" s="2"/>
      <c r="AFT40" s="2"/>
      <c r="AFU40" s="17"/>
      <c r="AFV40" s="8"/>
      <c r="AFW40" s="18"/>
      <c r="AFX40" s="19">
        <f t="shared" si="121"/>
        <v>0</v>
      </c>
      <c r="AFZ40" s="2"/>
      <c r="AGA40" s="2"/>
      <c r="AGB40" s="17"/>
      <c r="AGC40" s="8"/>
      <c r="AGD40" s="18"/>
      <c r="AGE40" s="19">
        <f t="shared" si="215"/>
        <v>0</v>
      </c>
      <c r="AGG40" s="2"/>
      <c r="AGH40" s="2"/>
      <c r="AGI40" s="17"/>
      <c r="AGJ40" s="8"/>
      <c r="AGK40" s="18"/>
      <c r="AGL40" s="19">
        <f t="shared" si="123"/>
        <v>0</v>
      </c>
      <c r="AGN40" s="2"/>
      <c r="AGO40" s="2"/>
      <c r="AGP40" s="17"/>
      <c r="AGQ40" s="8"/>
      <c r="AGR40" s="18"/>
      <c r="AGS40" s="19">
        <f t="shared" si="124"/>
        <v>0</v>
      </c>
      <c r="AGU40" s="2"/>
      <c r="AGV40" s="2"/>
      <c r="AGW40" s="17"/>
      <c r="AGX40" s="8"/>
      <c r="AGY40" s="18"/>
      <c r="AGZ40" s="19">
        <f t="shared" si="125"/>
        <v>37741</v>
      </c>
      <c r="AHB40" s="2"/>
      <c r="AHC40" s="2"/>
      <c r="AHD40" s="17"/>
      <c r="AHE40" s="8"/>
      <c r="AHF40" s="18"/>
      <c r="AHG40" s="19">
        <f t="shared" si="126"/>
        <v>0</v>
      </c>
      <c r="AHI40" s="2"/>
      <c r="AHJ40" s="2"/>
      <c r="AHK40" s="17"/>
      <c r="AHL40" s="8"/>
      <c r="AHM40" s="18"/>
      <c r="AHN40" s="19">
        <f t="shared" si="127"/>
        <v>0</v>
      </c>
      <c r="AHP40" s="577"/>
      <c r="AHQ40" s="2"/>
      <c r="AHR40" s="17"/>
      <c r="AHS40" s="8"/>
      <c r="AHT40" s="18"/>
      <c r="AHU40" s="19">
        <f t="shared" si="128"/>
        <v>0</v>
      </c>
      <c r="AHW40" s="366"/>
      <c r="AHX40" s="2"/>
      <c r="AHY40" s="17"/>
      <c r="AHZ40" s="26"/>
      <c r="AIA40" s="18"/>
      <c r="AIB40" s="19">
        <f t="shared" si="261"/>
        <v>0</v>
      </c>
      <c r="AID40" s="577"/>
      <c r="AIE40" s="2"/>
      <c r="AIF40" s="17"/>
      <c r="AIG40" s="8"/>
      <c r="AIH40" s="18"/>
      <c r="AII40" s="19">
        <f t="shared" si="218"/>
        <v>0</v>
      </c>
      <c r="AIK40" s="2"/>
      <c r="AIL40" s="2"/>
      <c r="AIM40" s="17"/>
      <c r="AIN40" s="8"/>
      <c r="AIO40" s="18"/>
      <c r="AIP40" s="19">
        <f t="shared" si="131"/>
        <v>0</v>
      </c>
      <c r="AIR40" s="143"/>
      <c r="AIS40" s="27"/>
      <c r="AIT40" s="25"/>
      <c r="AIU40" s="143"/>
      <c r="AIV40" s="30"/>
      <c r="AIW40" s="19">
        <f t="shared" si="132"/>
        <v>0</v>
      </c>
      <c r="AIY40" s="2"/>
      <c r="AIZ40" s="2"/>
      <c r="AJA40" s="17"/>
      <c r="AJB40" s="8"/>
      <c r="AJC40" s="18"/>
      <c r="AJD40" s="19">
        <f t="shared" si="133"/>
        <v>0</v>
      </c>
      <c r="AJF40" s="2"/>
      <c r="AJG40" s="2"/>
      <c r="AJH40" s="17"/>
      <c r="AJI40" s="8"/>
      <c r="AJJ40" s="18"/>
      <c r="AJK40" s="19">
        <f t="shared" si="134"/>
        <v>0</v>
      </c>
      <c r="AJM40" s="2"/>
      <c r="AJN40" s="2"/>
      <c r="AJO40" s="17"/>
      <c r="AJP40" s="8"/>
      <c r="AJQ40" s="18"/>
      <c r="AJR40" s="19">
        <f t="shared" si="135"/>
        <v>0</v>
      </c>
      <c r="AJT40" s="2"/>
      <c r="AJU40" s="2"/>
      <c r="AJV40" s="351"/>
      <c r="AJW40" s="8"/>
      <c r="AJX40" s="18"/>
      <c r="AJY40" s="19">
        <f t="shared" si="243"/>
        <v>0</v>
      </c>
      <c r="AKA40" s="2"/>
      <c r="AKB40" s="2"/>
      <c r="AKC40" s="17"/>
      <c r="AKD40" s="8"/>
      <c r="AKE40" s="18"/>
      <c r="AKF40" s="19">
        <f t="shared" si="232"/>
        <v>0</v>
      </c>
      <c r="AKH40" s="2"/>
      <c r="AKI40" s="2"/>
      <c r="AKJ40" s="17"/>
      <c r="AKK40" s="8"/>
      <c r="AKL40" s="18"/>
      <c r="AKM40" s="19">
        <f t="shared" si="137"/>
        <v>0</v>
      </c>
      <c r="AKO40" s="2"/>
      <c r="AKP40" s="2"/>
      <c r="AKQ40" s="17"/>
      <c r="AKR40" s="8"/>
      <c r="AKS40" s="18"/>
      <c r="AKT40" s="19">
        <f t="shared" si="138"/>
        <v>0</v>
      </c>
      <c r="AKV40" s="2"/>
      <c r="AKW40" s="2"/>
      <c r="AKX40" s="17"/>
      <c r="AKY40" s="8"/>
      <c r="AKZ40" s="18"/>
      <c r="ALA40" s="19">
        <f t="shared" si="139"/>
        <v>0</v>
      </c>
      <c r="ALC40" s="2"/>
      <c r="ALD40" s="2"/>
      <c r="ALE40" s="17"/>
      <c r="ALF40" s="8"/>
      <c r="ALG40" s="18"/>
      <c r="ALH40" s="19">
        <f t="shared" si="140"/>
        <v>0</v>
      </c>
      <c r="ALJ40" s="577"/>
      <c r="ALK40" s="2"/>
      <c r="ALL40" s="17"/>
      <c r="ALN40" s="18"/>
      <c r="ALO40" s="19">
        <f t="shared" si="141"/>
        <v>0</v>
      </c>
      <c r="ALQ40" s="2"/>
      <c r="ALR40" s="2"/>
      <c r="ALS40" s="17"/>
      <c r="ALT40" s="8"/>
      <c r="ALU40" s="18"/>
      <c r="ALV40" s="19">
        <f t="shared" si="142"/>
        <v>0</v>
      </c>
      <c r="ALX40" s="8"/>
      <c r="ALY40" s="2"/>
      <c r="ALZ40" s="17"/>
      <c r="AMA40" s="8"/>
      <c r="AMB40" s="18"/>
      <c r="AMC40" s="19">
        <f t="shared" si="258"/>
        <v>0</v>
      </c>
      <c r="AME40" s="577"/>
      <c r="AMF40" s="2"/>
      <c r="AMG40" s="17"/>
      <c r="AMH40" s="366"/>
      <c r="AMI40" s="18"/>
      <c r="AMJ40" s="19">
        <f t="shared" si="143"/>
        <v>0</v>
      </c>
      <c r="AML40" s="366"/>
      <c r="AMM40" s="2"/>
      <c r="AMN40" s="17"/>
      <c r="AMO40" s="577"/>
      <c r="AMP40" s="18"/>
      <c r="AMQ40" s="19">
        <f t="shared" si="144"/>
        <v>0</v>
      </c>
      <c r="AMS40" s="8"/>
      <c r="AMT40" s="2"/>
      <c r="AMU40" s="17"/>
      <c r="AMV40" s="8"/>
      <c r="AMW40" s="18"/>
      <c r="AMX40" s="19">
        <f t="shared" si="145"/>
        <v>0</v>
      </c>
      <c r="AMZ40" s="2"/>
      <c r="ANA40" s="2"/>
      <c r="ANB40" s="17"/>
      <c r="ANC40" s="8"/>
      <c r="AND40" s="18"/>
      <c r="ANE40" s="19">
        <f t="shared" si="146"/>
        <v>0</v>
      </c>
      <c r="ANG40" s="2"/>
      <c r="ANH40" s="2"/>
      <c r="ANI40" s="17"/>
      <c r="ANJ40" s="8"/>
      <c r="ANK40" s="18"/>
      <c r="ANL40" s="19">
        <f t="shared" si="147"/>
        <v>0</v>
      </c>
      <c r="ANN40" s="366"/>
      <c r="ANO40" s="2"/>
      <c r="ANP40" s="17"/>
      <c r="ANQ40" s="577"/>
      <c r="ANR40" s="18"/>
      <c r="ANS40" s="19">
        <f t="shared" si="148"/>
        <v>0</v>
      </c>
      <c r="ANU40" s="2"/>
      <c r="ANV40" s="2"/>
      <c r="ANW40" s="17"/>
      <c r="ANX40" s="8"/>
      <c r="ANY40" s="18"/>
      <c r="ANZ40" s="19">
        <f t="shared" si="229"/>
        <v>4592</v>
      </c>
      <c r="AOB40" s="577"/>
      <c r="AOC40" s="2"/>
      <c r="AOD40" s="17"/>
      <c r="AOE40" s="8"/>
      <c r="AOF40" s="18"/>
      <c r="AOG40" s="19">
        <f t="shared" si="149"/>
        <v>0</v>
      </c>
      <c r="AOI40" s="366"/>
      <c r="AOJ40" s="2"/>
      <c r="AOK40" s="17"/>
      <c r="AOL40" s="8"/>
      <c r="AOM40" s="18"/>
      <c r="AON40" s="19">
        <f t="shared" si="150"/>
        <v>16524.5</v>
      </c>
      <c r="AOP40" s="366"/>
      <c r="AOQ40" s="2"/>
      <c r="AOR40" s="17"/>
      <c r="AOS40" s="8"/>
      <c r="AOT40" s="18"/>
      <c r="AOU40" s="19">
        <f t="shared" si="151"/>
        <v>0</v>
      </c>
      <c r="AOW40" s="2"/>
      <c r="AOX40" s="2"/>
      <c r="AOY40" s="17"/>
      <c r="AOZ40" s="8"/>
      <c r="APA40" s="18"/>
      <c r="APB40" s="19">
        <f t="shared" si="216"/>
        <v>0</v>
      </c>
      <c r="APD40" s="2"/>
      <c r="APE40" s="2"/>
      <c r="APF40" s="17"/>
      <c r="APG40" s="74"/>
      <c r="APH40" s="86"/>
      <c r="API40" s="19">
        <f t="shared" si="250"/>
        <v>2000</v>
      </c>
      <c r="APL40" s="2"/>
      <c r="APM40" s="17"/>
      <c r="APN40" s="8"/>
      <c r="APO40" s="18"/>
      <c r="APP40" s="45">
        <f t="shared" si="253"/>
        <v>7383.5</v>
      </c>
      <c r="APS40" s="2"/>
      <c r="APT40" s="17"/>
      <c r="APU40" s="8"/>
      <c r="APV40" s="18"/>
      <c r="APW40" s="45">
        <f t="shared" si="6"/>
        <v>0</v>
      </c>
      <c r="APY40" s="2"/>
      <c r="APZ40" s="2"/>
      <c r="AQA40" s="17"/>
      <c r="AQB40" s="8"/>
      <c r="AQC40" s="18"/>
      <c r="AQD40" s="45">
        <f t="shared" si="153"/>
        <v>4518.5</v>
      </c>
      <c r="AQF40" s="366"/>
      <c r="AQG40" s="2"/>
      <c r="AQH40" s="17"/>
      <c r="AQJ40" s="18"/>
      <c r="AQK40" s="19">
        <f t="shared" si="154"/>
        <v>0</v>
      </c>
      <c r="AQM40" s="2"/>
      <c r="AQN40" s="2"/>
      <c r="AQO40" s="17"/>
      <c r="AQP40" s="8"/>
      <c r="AQQ40" s="18"/>
      <c r="AQR40" s="19">
        <f t="shared" si="155"/>
        <v>0</v>
      </c>
      <c r="AQT40" s="577"/>
      <c r="AQU40" s="2"/>
      <c r="AQV40" s="17"/>
      <c r="AQW40" s="577"/>
      <c r="AQX40" s="18"/>
      <c r="AQY40" s="19">
        <f t="shared" si="156"/>
        <v>715</v>
      </c>
      <c r="ARA40" s="577"/>
      <c r="ARB40" s="2"/>
      <c r="ARC40" s="17"/>
      <c r="ARD40" s="366"/>
      <c r="ARE40" s="18"/>
      <c r="ARF40" s="19">
        <f t="shared" si="208"/>
        <v>0</v>
      </c>
      <c r="ARH40" s="577"/>
      <c r="ARI40" s="2"/>
      <c r="ARJ40" s="17"/>
      <c r="ARK40" s="8"/>
      <c r="ARL40" s="18"/>
      <c r="ARM40" s="19">
        <f t="shared" si="157"/>
        <v>0</v>
      </c>
      <c r="ARO40" s="577"/>
      <c r="ARP40" s="2"/>
      <c r="ARQ40" s="17"/>
      <c r="ARR40" s="8"/>
      <c r="ARS40" s="18"/>
      <c r="ART40" s="45">
        <f t="shared" si="230"/>
        <v>0</v>
      </c>
      <c r="ARV40" s="2"/>
      <c r="ARW40" s="2"/>
      <c r="ARX40" s="17"/>
      <c r="ARY40" s="8"/>
      <c r="ARZ40" s="18"/>
      <c r="ASA40" s="45">
        <f t="shared" si="159"/>
        <v>0</v>
      </c>
      <c r="ASC40" s="2"/>
      <c r="ASD40" s="2"/>
      <c r="ASE40" s="17"/>
      <c r="ASF40" s="8"/>
      <c r="ASG40" s="18"/>
      <c r="ASH40" s="45">
        <f t="shared" si="160"/>
        <v>0</v>
      </c>
      <c r="ASJ40" s="2"/>
      <c r="ASK40" s="2"/>
      <c r="ASL40" s="17"/>
      <c r="ASM40" s="8"/>
      <c r="ASN40" s="18"/>
      <c r="ASO40" s="19">
        <f t="shared" si="161"/>
        <v>0</v>
      </c>
      <c r="ASQ40" s="2"/>
      <c r="ASR40" s="2"/>
      <c r="ASS40" s="17"/>
      <c r="AST40" s="8"/>
      <c r="ASU40" s="18"/>
      <c r="ASV40" s="19">
        <f t="shared" si="234"/>
        <v>0</v>
      </c>
      <c r="ASX40" s="2"/>
      <c r="ASY40" s="2"/>
      <c r="ASZ40" s="17"/>
      <c r="ATA40" s="8"/>
      <c r="ATB40" s="18"/>
      <c r="ATC40" s="19">
        <f t="shared" si="163"/>
        <v>0</v>
      </c>
      <c r="ATE40" s="2"/>
      <c r="ATF40" s="2"/>
      <c r="ATG40" s="17"/>
      <c r="ATH40" s="8"/>
      <c r="ATI40" s="18"/>
      <c r="ATJ40" s="19">
        <f t="shared" si="164"/>
        <v>0</v>
      </c>
      <c r="ATL40" s="2"/>
      <c r="ATM40" s="43"/>
      <c r="ATO40" s="456"/>
      <c r="ATP40" s="75"/>
      <c r="ATQ40" s="19">
        <f t="shared" ref="ATQ40:ATQ56" si="262">ATQ39+ATN40-ATP40</f>
        <v>0</v>
      </c>
      <c r="ATS40" s="2"/>
      <c r="ATT40" s="43"/>
      <c r="ATV40" s="69"/>
      <c r="ATW40" s="75"/>
      <c r="ATX40" s="19">
        <f t="shared" si="222"/>
        <v>0</v>
      </c>
      <c r="AUA40" s="2"/>
      <c r="AUB40" s="17"/>
      <c r="AUC40" s="8"/>
      <c r="AUD40" s="18"/>
      <c r="AUE40" s="19">
        <f t="shared" si="167"/>
        <v>0</v>
      </c>
      <c r="AUH40" s="2"/>
      <c r="AUI40" s="17"/>
      <c r="AUJ40" s="8"/>
      <c r="AUK40" s="18"/>
      <c r="AUL40" s="19">
        <f t="shared" si="168"/>
        <v>0</v>
      </c>
      <c r="AUO40" s="2"/>
      <c r="AUP40" s="17"/>
      <c r="AUQ40" s="8"/>
      <c r="AUR40" s="18"/>
      <c r="AUS40" s="19">
        <f t="shared" si="169"/>
        <v>2512.5</v>
      </c>
      <c r="AUU40" s="368"/>
      <c r="AUV40" s="315"/>
      <c r="AUW40" s="346"/>
      <c r="AUX40" s="143"/>
      <c r="AUY40" s="30"/>
      <c r="AUZ40" s="45">
        <f t="shared" ref="AUZ40:AUZ52" si="263">AUZ39+AUW40-AUY40</f>
        <v>0</v>
      </c>
      <c r="AVB40" s="577"/>
      <c r="AVC40" s="2"/>
      <c r="AVD40" s="17"/>
      <c r="AVE40" s="8"/>
      <c r="AVF40" s="18"/>
      <c r="AVG40" s="19">
        <f t="shared" si="193"/>
        <v>0</v>
      </c>
      <c r="AVI40" s="2"/>
      <c r="AVJ40" s="2"/>
      <c r="AVK40" s="17"/>
      <c r="AVL40" s="8"/>
      <c r="AVM40" s="18"/>
      <c r="AVN40" s="19">
        <f t="shared" si="194"/>
        <v>0</v>
      </c>
      <c r="AVP40" s="2"/>
      <c r="AVQ40" s="2"/>
      <c r="AVR40" s="17"/>
      <c r="AVS40" s="8"/>
      <c r="AVT40" s="18"/>
      <c r="AVU40" s="19">
        <f t="shared" si="203"/>
        <v>0</v>
      </c>
      <c r="AVW40" s="2"/>
      <c r="AVX40" s="2"/>
      <c r="AVY40" s="17"/>
      <c r="AVZ40" s="8"/>
      <c r="AWA40" s="18"/>
      <c r="AWB40" s="19">
        <f t="shared" si="197"/>
        <v>0</v>
      </c>
      <c r="AWD40" s="2"/>
      <c r="AWE40" s="2"/>
      <c r="AWF40" s="17"/>
      <c r="AWG40" s="8"/>
      <c r="AWH40" s="18"/>
      <c r="AWI40" s="19">
        <f t="shared" si="219"/>
        <v>0</v>
      </c>
      <c r="AWK40" s="2"/>
      <c r="AWL40" s="2"/>
      <c r="AWM40" s="17"/>
      <c r="AWN40" s="8"/>
      <c r="AWO40" s="18"/>
      <c r="AWP40" s="19">
        <f t="shared" si="204"/>
        <v>0</v>
      </c>
      <c r="AWR40" s="2"/>
      <c r="AWS40" s="2"/>
      <c r="AWT40" s="17"/>
      <c r="AWU40" s="8"/>
      <c r="AWV40" s="18"/>
      <c r="AWW40" s="19">
        <f t="shared" si="174"/>
        <v>0</v>
      </c>
      <c r="AWY40" s="2"/>
      <c r="AWZ40" s="2"/>
      <c r="AXA40" s="17"/>
      <c r="AXB40" s="8"/>
      <c r="AXC40" s="18"/>
      <c r="AXD40" s="19">
        <f t="shared" si="175"/>
        <v>0</v>
      </c>
      <c r="AXF40" s="577"/>
      <c r="AXG40" s="2"/>
      <c r="AXH40" s="17"/>
      <c r="AXI40" s="8"/>
      <c r="AXJ40" s="18"/>
      <c r="AXK40" s="19">
        <f t="shared" si="176"/>
        <v>0</v>
      </c>
      <c r="AXM40" s="577"/>
      <c r="AXN40" s="2"/>
      <c r="AXO40" s="17"/>
      <c r="AXP40" s="8"/>
      <c r="AXQ40" s="18"/>
      <c r="AXR40" s="19">
        <f t="shared" si="177"/>
        <v>0</v>
      </c>
      <c r="AXT40" s="577"/>
      <c r="AXU40" s="2"/>
      <c r="AXV40" s="17"/>
      <c r="AXW40" s="577"/>
      <c r="AXX40" s="18"/>
      <c r="AXY40" s="19">
        <f t="shared" si="195"/>
        <v>0</v>
      </c>
      <c r="AYA40" s="2"/>
      <c r="AYB40" s="2"/>
      <c r="AYC40" s="17"/>
      <c r="AYD40" s="8"/>
      <c r="AYE40" s="18"/>
      <c r="AYF40" s="19">
        <f t="shared" si="179"/>
        <v>0</v>
      </c>
      <c r="AYH40" s="577"/>
      <c r="AYI40" s="2"/>
      <c r="AYJ40" s="17"/>
      <c r="AYK40" s="577"/>
      <c r="AYL40" s="18"/>
      <c r="AYM40" s="19">
        <f t="shared" si="239"/>
        <v>0</v>
      </c>
      <c r="AYO40" s="2"/>
      <c r="AYP40" s="2"/>
      <c r="AYQ40" s="17"/>
      <c r="AYR40" s="8"/>
      <c r="AYS40" s="18"/>
      <c r="AYT40" s="19">
        <f t="shared" si="181"/>
        <v>0</v>
      </c>
      <c r="AYV40" s="2"/>
      <c r="AYW40" s="2"/>
      <c r="AYX40" s="17"/>
      <c r="AYY40" s="8"/>
      <c r="AYZ40" s="18"/>
      <c r="AZA40" s="19">
        <f t="shared" si="182"/>
        <v>0</v>
      </c>
      <c r="AZC40" s="2"/>
      <c r="AZD40" s="2"/>
      <c r="AZE40" s="17"/>
      <c r="AZF40" s="8"/>
      <c r="AZG40" s="18"/>
      <c r="AZH40" s="19">
        <f t="shared" si="183"/>
        <v>0</v>
      </c>
      <c r="AZJ40" s="2"/>
      <c r="AZK40" s="2"/>
      <c r="AZL40" s="17"/>
      <c r="AZM40" s="8"/>
      <c r="AZN40" s="18"/>
      <c r="AZO40" s="19">
        <f t="shared" si="184"/>
        <v>0</v>
      </c>
    </row>
    <row r="41" spans="1:1024 1026:1367">
      <c r="A41" s="8"/>
      <c r="C41" s="351"/>
      <c r="D41" s="8"/>
      <c r="E41" s="18"/>
      <c r="F41" s="45">
        <f t="shared" si="259"/>
        <v>0</v>
      </c>
      <c r="H41" s="577"/>
      <c r="I41" s="2"/>
      <c r="J41" s="17"/>
      <c r="K41" s="577"/>
      <c r="L41" s="18"/>
      <c r="M41" s="19">
        <f t="shared" si="231"/>
        <v>0</v>
      </c>
      <c r="O41" s="2"/>
      <c r="P41" s="2"/>
      <c r="Q41" s="17"/>
      <c r="R41" s="8"/>
      <c r="S41" s="18"/>
      <c r="T41" s="19">
        <f>T40+Q41-S41</f>
        <v>10753.5</v>
      </c>
      <c r="V41" s="2"/>
      <c r="W41" s="2"/>
      <c r="X41" s="17"/>
      <c r="Y41" s="8"/>
      <c r="Z41" s="18"/>
      <c r="AA41" s="19">
        <f>AA40+X41-Z41</f>
        <v>0</v>
      </c>
      <c r="AC41" s="2"/>
      <c r="AD41" s="2"/>
      <c r="AE41" s="17"/>
      <c r="AF41" s="8"/>
      <c r="AG41" s="18"/>
      <c r="AH41" s="19">
        <f>AH40+AE41-AG41</f>
        <v>0</v>
      </c>
      <c r="AJ41" s="2"/>
      <c r="AK41" s="2"/>
      <c r="AL41" s="17"/>
      <c r="AM41" s="8"/>
      <c r="AN41" s="18"/>
      <c r="AO41" s="19">
        <f>AO40+AL41-AN41</f>
        <v>0</v>
      </c>
      <c r="AQ41" s="2"/>
      <c r="AR41" s="2"/>
      <c r="AS41" s="17"/>
      <c r="AT41" s="8"/>
      <c r="AU41" s="18"/>
      <c r="AV41" s="19">
        <f>AV40+AS41-AU41</f>
        <v>0</v>
      </c>
      <c r="AX41" s="2"/>
      <c r="AY41" s="2"/>
      <c r="AZ41" s="17"/>
      <c r="BA41" s="8"/>
      <c r="BB41" s="18"/>
      <c r="BC41" s="19">
        <f>BC40+AZ41-BB41</f>
        <v>0</v>
      </c>
      <c r="BE41" s="2"/>
      <c r="BF41" s="2"/>
      <c r="BG41" s="17"/>
      <c r="BH41" s="8"/>
      <c r="BI41" s="18"/>
      <c r="BJ41" s="19">
        <f t="shared" si="16"/>
        <v>0</v>
      </c>
      <c r="BL41" s="2"/>
      <c r="BM41" s="2"/>
      <c r="BN41" s="17"/>
      <c r="BO41" s="8"/>
      <c r="BP41" s="18"/>
      <c r="BQ41" s="19">
        <f t="shared" si="209"/>
        <v>0</v>
      </c>
      <c r="BS41" s="2"/>
      <c r="BT41" s="2"/>
      <c r="BU41" s="2"/>
      <c r="BV41" s="17"/>
      <c r="BW41" s="8"/>
      <c r="BX41" s="18"/>
      <c r="BY41" s="19">
        <f t="shared" si="18"/>
        <v>0</v>
      </c>
      <c r="CA41" s="575"/>
      <c r="CB41" s="37"/>
      <c r="CC41" s="407"/>
      <c r="CD41" s="419"/>
      <c r="CE41" s="347"/>
      <c r="CF41" s="45">
        <f t="shared" si="19"/>
        <v>462233</v>
      </c>
      <c r="CH41" s="143"/>
      <c r="CI41" s="27"/>
      <c r="CJ41" s="44"/>
      <c r="CK41" s="489"/>
      <c r="CL41" s="44"/>
      <c r="CM41" s="45">
        <f t="shared" si="20"/>
        <v>0</v>
      </c>
      <c r="CO41" s="368"/>
      <c r="CP41" s="78"/>
      <c r="CQ41" s="346"/>
      <c r="CR41" s="490"/>
      <c r="CS41" s="346"/>
      <c r="CT41" s="45">
        <f t="shared" ref="CT41:CT47" si="264">CT40+CQ41-CS41</f>
        <v>0</v>
      </c>
      <c r="CV41" s="2"/>
      <c r="CW41" s="2"/>
      <c r="CX41" s="17"/>
      <c r="CY41" s="8"/>
      <c r="CZ41" s="18"/>
      <c r="DA41" s="19">
        <f t="shared" si="21"/>
        <v>0</v>
      </c>
      <c r="DC41" s="2"/>
      <c r="DD41" s="2"/>
      <c r="DE41" s="2"/>
      <c r="DF41" s="17"/>
      <c r="DG41" s="8"/>
      <c r="DH41" s="18"/>
      <c r="DI41" s="19">
        <f t="shared" si="210"/>
        <v>0</v>
      </c>
      <c r="DK41" s="577"/>
      <c r="DL41" s="2"/>
      <c r="DM41" s="17"/>
      <c r="DO41" s="18"/>
      <c r="DP41" s="19">
        <f t="shared" si="23"/>
        <v>0</v>
      </c>
      <c r="DR41" s="2"/>
      <c r="DS41" s="2"/>
      <c r="DT41" s="17"/>
      <c r="DU41" s="8"/>
      <c r="DV41" s="18"/>
      <c r="DW41" s="19">
        <f t="shared" si="24"/>
        <v>0</v>
      </c>
      <c r="DY41" s="2"/>
      <c r="DZ41" s="2"/>
      <c r="EA41" s="17"/>
      <c r="EB41" s="8"/>
      <c r="EC41" s="18"/>
      <c r="ED41" s="19">
        <f t="shared" si="25"/>
        <v>0</v>
      </c>
      <c r="EF41" s="2"/>
      <c r="EG41" s="2"/>
      <c r="EH41" s="17"/>
      <c r="EI41" s="8"/>
      <c r="EJ41" s="18"/>
      <c r="EK41" s="19">
        <f t="shared" si="226"/>
        <v>0</v>
      </c>
      <c r="EM41" s="366"/>
      <c r="EN41" s="2"/>
      <c r="EO41" s="17"/>
      <c r="EP41" s="8"/>
      <c r="EQ41" s="18"/>
      <c r="ER41" s="19">
        <f t="shared" si="27"/>
        <v>0</v>
      </c>
      <c r="ET41" s="366"/>
      <c r="EU41" s="2"/>
      <c r="EV41" s="17"/>
      <c r="EW41" s="8"/>
      <c r="EX41" s="18"/>
      <c r="EY41" s="19">
        <f t="shared" si="28"/>
        <v>0</v>
      </c>
      <c r="FA41" s="2"/>
      <c r="FB41" s="2"/>
      <c r="FC41" s="17"/>
      <c r="FD41" s="8"/>
      <c r="FE41" s="18"/>
      <c r="FF41" s="19">
        <f t="shared" si="29"/>
        <v>0</v>
      </c>
      <c r="FH41" s="2"/>
      <c r="FI41" s="2"/>
      <c r="FJ41" s="17"/>
      <c r="FK41" s="8"/>
      <c r="FL41" s="18"/>
      <c r="FM41" s="19">
        <f t="shared" si="30"/>
        <v>0</v>
      </c>
      <c r="FO41" s="549"/>
      <c r="FP41" s="2"/>
      <c r="FQ41" s="17"/>
      <c r="FR41" s="8"/>
      <c r="FS41" s="18"/>
      <c r="FT41" s="19">
        <f t="shared" si="31"/>
        <v>359057.5</v>
      </c>
      <c r="FV41" s="2"/>
      <c r="FW41" s="2"/>
      <c r="FX41" s="17"/>
      <c r="FY41" s="8"/>
      <c r="FZ41" s="18"/>
      <c r="GA41" s="19">
        <f t="shared" si="32"/>
        <v>0</v>
      </c>
      <c r="GC41" s="2"/>
      <c r="GD41" s="2"/>
      <c r="GE41" s="17"/>
      <c r="GF41" s="8"/>
      <c r="GG41" s="18"/>
      <c r="GH41" s="19">
        <f t="shared" si="33"/>
        <v>0</v>
      </c>
      <c r="GJ41" s="2"/>
      <c r="GK41" s="2"/>
      <c r="GL41" s="17"/>
      <c r="GM41" s="8"/>
      <c r="GN41" s="18"/>
      <c r="GO41" s="19">
        <f t="shared" si="34"/>
        <v>0</v>
      </c>
      <c r="GQ41" s="2"/>
      <c r="GR41" s="2"/>
      <c r="GS41" s="17"/>
      <c r="GT41" s="8"/>
      <c r="GU41" s="18"/>
      <c r="GV41" s="19">
        <f t="shared" si="35"/>
        <v>0</v>
      </c>
      <c r="GX41" s="2"/>
      <c r="GY41" s="2"/>
      <c r="GZ41" s="17"/>
      <c r="HA41" s="8"/>
      <c r="HB41" s="18"/>
      <c r="HC41" s="19">
        <f t="shared" si="36"/>
        <v>0</v>
      </c>
      <c r="HE41" s="2"/>
      <c r="HF41" s="2"/>
      <c r="HG41" s="17"/>
      <c r="HH41" s="8"/>
      <c r="HI41" s="18"/>
      <c r="HJ41" s="19">
        <f t="shared" si="220"/>
        <v>13433</v>
      </c>
      <c r="HL41" s="2"/>
      <c r="HM41" s="2"/>
      <c r="HN41" s="17"/>
      <c r="HO41" s="8"/>
      <c r="HP41" s="18"/>
      <c r="HQ41" s="19">
        <f t="shared" si="38"/>
        <v>0</v>
      </c>
      <c r="HU41" s="3"/>
      <c r="HW41" s="3"/>
      <c r="HX41" s="115">
        <f t="shared" si="39"/>
        <v>476</v>
      </c>
      <c r="HZ41" s="8"/>
      <c r="IA41" s="2"/>
      <c r="IB41" s="17"/>
      <c r="IC41" s="8"/>
      <c r="ID41" s="18"/>
      <c r="IE41" s="19">
        <f t="shared" si="40"/>
        <v>0</v>
      </c>
      <c r="IG41" s="2"/>
      <c r="IH41" s="2"/>
      <c r="II41" s="17"/>
      <c r="IJ41" s="8"/>
      <c r="IK41" s="18"/>
      <c r="IL41" s="19">
        <f t="shared" si="41"/>
        <v>0</v>
      </c>
      <c r="IN41" s="2"/>
      <c r="IO41" s="145"/>
      <c r="IP41" s="17"/>
      <c r="IQ41" s="8"/>
      <c r="IR41" s="18"/>
      <c r="IS41" s="19">
        <f t="shared" si="42"/>
        <v>0</v>
      </c>
      <c r="IU41" s="2"/>
      <c r="IV41" s="2"/>
      <c r="IW41" s="17"/>
      <c r="IX41" s="8"/>
      <c r="IY41" s="18"/>
      <c r="IZ41" s="19">
        <f t="shared" si="43"/>
        <v>0</v>
      </c>
      <c r="JB41" s="2"/>
      <c r="JC41" s="2"/>
      <c r="JD41" s="17"/>
      <c r="JE41" s="8"/>
      <c r="JF41" s="18"/>
      <c r="JG41" s="19">
        <f t="shared" si="198"/>
        <v>0</v>
      </c>
      <c r="JI41" s="397"/>
      <c r="JJ41" s="38"/>
      <c r="JK41" s="17"/>
      <c r="JL41" s="8"/>
      <c r="JM41" s="18"/>
      <c r="JN41" s="45">
        <f t="shared" si="223"/>
        <v>0</v>
      </c>
      <c r="JP41" s="397"/>
      <c r="JQ41" s="38"/>
      <c r="JR41" s="17"/>
      <c r="JS41" s="8"/>
      <c r="JT41" s="18"/>
      <c r="JU41" s="45">
        <f t="shared" si="233"/>
        <v>0</v>
      </c>
      <c r="JW41" s="821"/>
      <c r="JX41" s="808"/>
      <c r="JY41" s="794"/>
      <c r="JZ41" s="807"/>
      <c r="KA41" s="814"/>
      <c r="KB41" s="811">
        <f t="shared" si="46"/>
        <v>0</v>
      </c>
      <c r="KD41" s="821"/>
      <c r="KE41" s="808"/>
      <c r="KF41" s="794"/>
      <c r="KG41" s="807"/>
      <c r="KH41" s="814"/>
      <c r="KI41" s="811">
        <f t="shared" si="47"/>
        <v>0</v>
      </c>
      <c r="KK41" s="2"/>
      <c r="KL41" s="148"/>
      <c r="KM41" s="17"/>
      <c r="KN41" s="8"/>
      <c r="KO41" s="18"/>
      <c r="KP41" s="45">
        <f t="shared" si="48"/>
        <v>0</v>
      </c>
      <c r="KR41" s="2"/>
      <c r="KS41" s="38"/>
      <c r="KT41" s="17"/>
      <c r="KU41" s="397"/>
      <c r="KV41" s="18"/>
      <c r="KW41" s="45">
        <f t="shared" si="211"/>
        <v>0</v>
      </c>
      <c r="KY41" s="2"/>
      <c r="KZ41" s="38"/>
      <c r="LA41" s="17"/>
      <c r="LB41" s="8"/>
      <c r="LC41" s="18"/>
      <c r="LD41" s="45">
        <f t="shared" si="50"/>
        <v>0</v>
      </c>
      <c r="LF41" s="577"/>
      <c r="LG41" s="2"/>
      <c r="LH41" s="17"/>
      <c r="LI41" s="8"/>
      <c r="LJ41" s="18"/>
      <c r="LK41" s="19">
        <f t="shared" si="257"/>
        <v>0</v>
      </c>
      <c r="LM41" s="577"/>
      <c r="LN41" s="2"/>
      <c r="LO41" s="17"/>
      <c r="LP41" s="8"/>
      <c r="LQ41" s="18"/>
      <c r="LR41" s="19">
        <f t="shared" si="51"/>
        <v>0</v>
      </c>
      <c r="LT41" s="577"/>
      <c r="LU41" s="2"/>
      <c r="LV41" s="17"/>
      <c r="LW41" s="8"/>
      <c r="LX41" s="18"/>
      <c r="LY41" s="19">
        <f t="shared" si="256"/>
        <v>0</v>
      </c>
      <c r="MA41" s="577"/>
      <c r="MB41" s="2"/>
      <c r="MC41" s="17"/>
      <c r="MD41" s="8"/>
      <c r="ME41" s="18"/>
      <c r="MF41" s="19">
        <f>MF40+MC41-ME41</f>
        <v>0</v>
      </c>
      <c r="MH41" s="2"/>
      <c r="MI41" s="2"/>
      <c r="MJ41" s="17"/>
      <c r="MK41" s="8"/>
      <c r="ML41" s="18"/>
      <c r="MM41" s="19">
        <f t="shared" si="54"/>
        <v>0</v>
      </c>
      <c r="MO41" s="2"/>
      <c r="MP41" s="2"/>
      <c r="MQ41" s="17"/>
      <c r="MR41" s="209"/>
      <c r="MS41" s="18"/>
      <c r="MT41" s="45">
        <f t="shared" si="199"/>
        <v>20586.5</v>
      </c>
      <c r="MV41" s="2"/>
      <c r="MW41" s="2"/>
      <c r="MX41" s="17"/>
      <c r="MY41" s="209"/>
      <c r="MZ41" s="18"/>
      <c r="NA41" s="45">
        <f t="shared" si="55"/>
        <v>0</v>
      </c>
      <c r="NC41" s="8"/>
      <c r="ND41" s="39"/>
      <c r="NE41" s="18"/>
      <c r="NF41" s="8"/>
      <c r="NG41" s="18"/>
      <c r="NH41" s="45">
        <f t="shared" si="260"/>
        <v>0</v>
      </c>
      <c r="NJ41" s="577"/>
      <c r="NK41" s="39"/>
      <c r="NL41" s="18"/>
      <c r="NM41" s="577"/>
      <c r="NN41" s="18"/>
      <c r="NO41" s="45">
        <f t="shared" si="57"/>
        <v>0</v>
      </c>
      <c r="NQ41" s="2"/>
      <c r="NR41" s="2"/>
      <c r="NS41" s="17"/>
      <c r="NT41" s="8"/>
      <c r="NU41" s="18"/>
      <c r="NV41" s="19">
        <f t="shared" si="58"/>
        <v>0</v>
      </c>
      <c r="NX41" s="2"/>
      <c r="NY41" s="2"/>
      <c r="NZ41" s="17"/>
      <c r="OA41" s="8"/>
      <c r="OB41" s="18"/>
      <c r="OC41" s="19">
        <f t="shared" si="59"/>
        <v>0</v>
      </c>
      <c r="OE41" s="2"/>
      <c r="OF41" s="2"/>
      <c r="OG41" s="17"/>
      <c r="OH41" s="8"/>
      <c r="OI41" s="18"/>
      <c r="OJ41" s="19">
        <f t="shared" si="60"/>
        <v>0</v>
      </c>
      <c r="OL41" s="2"/>
      <c r="OM41" s="2"/>
      <c r="ON41" s="17"/>
      <c r="OO41" s="8"/>
      <c r="OP41" s="18"/>
      <c r="OQ41" s="19">
        <f t="shared" si="61"/>
        <v>0</v>
      </c>
      <c r="OS41" s="2"/>
      <c r="OT41" s="2"/>
      <c r="OU41" s="17"/>
      <c r="OV41" s="8"/>
      <c r="OW41" s="18"/>
      <c r="OX41" s="19">
        <f t="shared" si="62"/>
        <v>0</v>
      </c>
      <c r="OZ41" s="2"/>
      <c r="PA41" s="2"/>
      <c r="PB41" s="17"/>
      <c r="PC41" s="8"/>
      <c r="PD41" s="18"/>
      <c r="PE41" s="19">
        <f t="shared" si="63"/>
        <v>0</v>
      </c>
      <c r="PG41" s="2"/>
      <c r="PH41" s="2"/>
      <c r="PI41" s="17"/>
      <c r="PJ41" s="8"/>
      <c r="PK41" s="18"/>
      <c r="PL41" s="19">
        <f t="shared" si="64"/>
        <v>0</v>
      </c>
      <c r="PN41" s="2"/>
      <c r="PO41" s="2"/>
      <c r="PP41" s="17"/>
      <c r="PQ41" s="8"/>
      <c r="PR41" s="18"/>
      <c r="PS41" s="19">
        <f t="shared" si="65"/>
        <v>0</v>
      </c>
      <c r="PU41" s="2"/>
      <c r="PV41" s="2"/>
      <c r="PW41" s="17"/>
      <c r="PX41" s="8"/>
      <c r="PY41" s="18"/>
      <c r="PZ41" s="19">
        <f t="shared" si="66"/>
        <v>0</v>
      </c>
      <c r="QB41" s="577"/>
      <c r="QC41" s="2"/>
      <c r="QD41" s="2"/>
      <c r="QE41" s="17"/>
      <c r="QF41" s="8"/>
      <c r="QG41" s="18"/>
      <c r="QH41" s="19">
        <f t="shared" si="67"/>
        <v>0</v>
      </c>
      <c r="QJ41" s="366"/>
      <c r="QM41" s="8">
        <v>41177</v>
      </c>
      <c r="QN41" s="58">
        <v>100</v>
      </c>
      <c r="QO41" s="45">
        <f t="shared" si="254"/>
        <v>26333.5</v>
      </c>
      <c r="QQ41" s="468"/>
      <c r="QR41" s="240"/>
      <c r="QT41" s="8"/>
      <c r="QU41" s="58"/>
      <c r="QV41" s="45">
        <f t="shared" si="69"/>
        <v>0</v>
      </c>
      <c r="QX41" s="143"/>
      <c r="QY41" s="78"/>
      <c r="QZ41" s="30"/>
      <c r="RA41" s="26"/>
      <c r="RB41" s="30"/>
      <c r="RC41" s="19">
        <f t="shared" si="240"/>
        <v>0</v>
      </c>
      <c r="RE41" s="143"/>
      <c r="RF41" s="78"/>
      <c r="RG41" s="30"/>
      <c r="RH41" s="143"/>
      <c r="RI41" s="30"/>
      <c r="RJ41" s="19">
        <f t="shared" si="200"/>
        <v>0</v>
      </c>
      <c r="RS41" s="2"/>
      <c r="RT41" s="2"/>
      <c r="RU41" s="17"/>
      <c r="RV41" s="8"/>
      <c r="RW41" s="18"/>
      <c r="RX41" s="19">
        <f t="shared" si="189"/>
        <v>23250</v>
      </c>
      <c r="RZ41" s="2"/>
      <c r="SA41" s="2"/>
      <c r="SB41" s="17"/>
      <c r="SC41" s="8"/>
      <c r="SD41" s="18"/>
      <c r="SE41" s="19">
        <f t="shared" si="190"/>
        <v>0</v>
      </c>
      <c r="SG41" s="2"/>
      <c r="SH41" s="2"/>
      <c r="SI41" s="17"/>
      <c r="SJ41" s="8"/>
      <c r="SK41" s="18"/>
      <c r="SL41" s="19">
        <f t="shared" si="73"/>
        <v>0</v>
      </c>
      <c r="SN41" s="2"/>
      <c r="SO41" s="2"/>
      <c r="SP41" s="17"/>
      <c r="SQ41" s="8"/>
      <c r="SR41" s="18"/>
      <c r="SS41" s="19">
        <f t="shared" si="191"/>
        <v>0</v>
      </c>
      <c r="SU41" s="549"/>
      <c r="SV41" s="2"/>
      <c r="SW41" s="17"/>
      <c r="SX41" s="8"/>
      <c r="SY41" s="18"/>
      <c r="SZ41" s="19">
        <f t="shared" si="75"/>
        <v>10127.5</v>
      </c>
      <c r="TB41" s="2"/>
      <c r="TC41" s="2"/>
      <c r="TD41" s="17"/>
      <c r="TE41" s="8"/>
      <c r="TF41" s="18"/>
      <c r="TG41" s="19">
        <f t="shared" si="236"/>
        <v>20668.5</v>
      </c>
      <c r="TI41" s="2"/>
      <c r="TJ41" s="2"/>
      <c r="TK41" s="17"/>
      <c r="TL41" s="8"/>
      <c r="TM41" s="18"/>
      <c r="TN41" s="19">
        <f t="shared" si="237"/>
        <v>0</v>
      </c>
      <c r="TP41" s="577"/>
      <c r="TQ41" s="2"/>
      <c r="TR41" s="17"/>
      <c r="TS41" s="8"/>
      <c r="TT41" s="18"/>
      <c r="TU41" s="19">
        <f t="shared" si="238"/>
        <v>0</v>
      </c>
      <c r="TW41" s="577"/>
      <c r="TX41" s="2"/>
      <c r="TY41" s="17"/>
      <c r="TZ41" s="8"/>
      <c r="UA41" s="18"/>
      <c r="UB41" s="19">
        <f t="shared" si="79"/>
        <v>0</v>
      </c>
      <c r="UD41" s="577"/>
      <c r="UE41" s="2"/>
      <c r="UF41" s="17"/>
      <c r="UG41" s="8"/>
      <c r="UH41" s="18"/>
      <c r="UI41" s="19">
        <f t="shared" si="80"/>
        <v>0</v>
      </c>
      <c r="UK41" s="577"/>
      <c r="UL41" s="2"/>
      <c r="UM41" s="17"/>
      <c r="UN41" s="8"/>
      <c r="UO41" s="18"/>
      <c r="UP41" s="19">
        <f t="shared" si="81"/>
        <v>0</v>
      </c>
      <c r="UR41" s="577"/>
      <c r="US41" s="2"/>
      <c r="UT41" s="17"/>
      <c r="UU41" s="8"/>
      <c r="UV41" s="18"/>
      <c r="UW41" s="19">
        <f t="shared" si="82"/>
        <v>12824</v>
      </c>
      <c r="UY41" s="2"/>
      <c r="UZ41" s="2"/>
      <c r="VA41" s="17"/>
      <c r="VB41" s="8"/>
      <c r="VC41" s="18"/>
      <c r="VD41" s="19">
        <f t="shared" si="83"/>
        <v>47775</v>
      </c>
      <c r="VF41" s="2"/>
      <c r="VG41" s="2"/>
      <c r="VH41" s="17"/>
      <c r="VI41" s="8"/>
      <c r="VJ41" s="18"/>
      <c r="VK41" s="19">
        <f t="shared" si="84"/>
        <v>0</v>
      </c>
      <c r="VM41" s="2"/>
      <c r="VN41" s="2"/>
      <c r="VO41" s="17"/>
      <c r="VP41" s="8"/>
      <c r="VQ41" s="18"/>
      <c r="VR41" s="19">
        <f t="shared" si="85"/>
        <v>0</v>
      </c>
      <c r="VT41" s="577"/>
      <c r="VU41" s="2"/>
      <c r="VV41" s="17"/>
      <c r="VW41" s="8"/>
      <c r="VX41" s="18"/>
      <c r="VY41" s="19">
        <f t="shared" si="196"/>
        <v>274.5</v>
      </c>
      <c r="WA41" s="2"/>
      <c r="WB41" s="2"/>
      <c r="WC41" s="17"/>
      <c r="WD41" s="8"/>
      <c r="WE41" s="18"/>
      <c r="WF41" s="19">
        <f t="shared" si="87"/>
        <v>0</v>
      </c>
      <c r="WH41" s="2"/>
      <c r="WI41" s="2"/>
      <c r="WJ41" s="17"/>
      <c r="WK41" s="8"/>
      <c r="WL41" s="18"/>
      <c r="WM41" s="19">
        <f t="shared" si="88"/>
        <v>0</v>
      </c>
      <c r="WO41" s="2"/>
      <c r="WP41" s="2"/>
      <c r="WQ41" s="17"/>
      <c r="WR41" s="8"/>
      <c r="WS41" s="18"/>
      <c r="WT41" s="19">
        <f t="shared" si="201"/>
        <v>0</v>
      </c>
      <c r="WV41" s="2"/>
      <c r="WW41" s="2"/>
      <c r="WX41" s="17"/>
      <c r="WY41" s="8"/>
      <c r="WZ41" s="18"/>
      <c r="XA41" s="19">
        <f t="shared" si="90"/>
        <v>0</v>
      </c>
      <c r="XC41" s="577"/>
      <c r="XD41" s="2"/>
      <c r="XE41" s="17"/>
      <c r="XF41" s="8"/>
      <c r="XG41" s="18"/>
      <c r="XH41" s="19">
        <f t="shared" si="91"/>
        <v>0</v>
      </c>
      <c r="XJ41" s="2"/>
      <c r="XK41" s="2"/>
      <c r="XL41" s="17"/>
      <c r="XM41" s="8"/>
      <c r="XN41" s="18"/>
      <c r="XO41" s="19">
        <f t="shared" si="248"/>
        <v>0</v>
      </c>
      <c r="XQ41" s="2"/>
      <c r="XR41" s="2"/>
      <c r="XS41" s="17"/>
      <c r="XT41" s="8"/>
      <c r="XU41" s="18"/>
      <c r="XV41" s="19">
        <f t="shared" si="93"/>
        <v>0</v>
      </c>
      <c r="XX41" s="2"/>
      <c r="XY41" s="2"/>
      <c r="XZ41" s="17"/>
      <c r="YA41" s="8"/>
      <c r="YB41" s="18"/>
      <c r="YC41" s="19">
        <f t="shared" si="94"/>
        <v>0</v>
      </c>
      <c r="YE41" s="2"/>
      <c r="YF41" s="2"/>
      <c r="YG41" s="17"/>
      <c r="YH41" s="8"/>
      <c r="YI41" s="18"/>
      <c r="YJ41" s="19">
        <f t="shared" si="95"/>
        <v>0</v>
      </c>
      <c r="YL41" s="2"/>
      <c r="YM41" s="2"/>
      <c r="YN41" s="17"/>
      <c r="YO41" s="8"/>
      <c r="YP41" s="18"/>
      <c r="YQ41" s="19">
        <f t="shared" si="96"/>
        <v>0</v>
      </c>
      <c r="YS41" s="2"/>
      <c r="YT41" s="2"/>
      <c r="YU41" s="17"/>
      <c r="YV41" s="8"/>
      <c r="YW41" s="18"/>
      <c r="YX41" s="19">
        <f t="shared" si="221"/>
        <v>0</v>
      </c>
      <c r="YZ41" s="2"/>
      <c r="ZA41" s="2"/>
      <c r="ZB41" s="17"/>
      <c r="ZC41" s="8"/>
      <c r="ZD41" s="18"/>
      <c r="ZE41" s="19">
        <f t="shared" si="213"/>
        <v>0</v>
      </c>
      <c r="ZG41" s="2"/>
      <c r="ZH41" s="2"/>
      <c r="ZI41" s="17"/>
      <c r="ZJ41" s="8"/>
      <c r="ZK41" s="18"/>
      <c r="ZL41" s="19">
        <f t="shared" si="99"/>
        <v>11212</v>
      </c>
      <c r="ZN41" s="2"/>
      <c r="ZO41" s="2"/>
      <c r="ZP41" s="17"/>
      <c r="ZQ41" s="8"/>
      <c r="ZR41" s="18"/>
      <c r="ZS41" s="19">
        <f t="shared" si="100"/>
        <v>0</v>
      </c>
      <c r="ZU41" s="2"/>
      <c r="ZV41" s="2"/>
      <c r="ZW41" s="17"/>
      <c r="ZX41" s="8"/>
      <c r="ZY41" s="18"/>
      <c r="ZZ41" s="19">
        <f t="shared" si="101"/>
        <v>0</v>
      </c>
      <c r="AAB41" s="2"/>
      <c r="AAC41" s="2"/>
      <c r="AAD41" s="17"/>
      <c r="AAE41" s="8"/>
      <c r="AAF41" s="18"/>
      <c r="AAG41" s="19">
        <f t="shared" si="102"/>
        <v>0</v>
      </c>
      <c r="AAI41" s="577"/>
      <c r="AAJ41" s="2"/>
      <c r="AAK41" s="17"/>
      <c r="AAL41" s="8"/>
      <c r="AAM41" s="18"/>
      <c r="AAN41" s="19">
        <f t="shared" si="103"/>
        <v>0</v>
      </c>
      <c r="AAP41" s="577"/>
      <c r="AAQ41" s="2"/>
      <c r="AAR41" s="17"/>
      <c r="AAT41" s="18"/>
      <c r="AAU41" s="19">
        <f t="shared" si="104"/>
        <v>0</v>
      </c>
      <c r="AAW41" s="2"/>
      <c r="AAX41" s="2"/>
      <c r="AAY41" s="17"/>
      <c r="AAZ41" s="8"/>
      <c r="ABA41" s="18"/>
      <c r="ABB41" s="19">
        <f t="shared" si="105"/>
        <v>0</v>
      </c>
      <c r="ABD41" s="2"/>
      <c r="ABE41" s="2"/>
      <c r="ABF41" s="17"/>
      <c r="ABG41" s="8"/>
      <c r="ABH41" s="18"/>
      <c r="ABI41" s="19">
        <f t="shared" si="106"/>
        <v>0</v>
      </c>
      <c r="ABK41" s="2"/>
      <c r="ABL41" s="2"/>
      <c r="ABM41" s="17"/>
      <c r="ABN41" s="8"/>
      <c r="ABO41" s="18"/>
      <c r="ABP41" s="19">
        <f t="shared" si="107"/>
        <v>0</v>
      </c>
      <c r="ABR41" s="366"/>
      <c r="ABS41" s="2"/>
      <c r="ABT41" s="17"/>
      <c r="ABU41" s="577"/>
      <c r="ABV41" s="18"/>
      <c r="ABW41" s="19">
        <f t="shared" si="214"/>
        <v>0</v>
      </c>
      <c r="ABY41" s="366"/>
      <c r="ABZ41" s="2"/>
      <c r="ACA41" s="17"/>
      <c r="ACB41" s="366"/>
      <c r="ACC41" s="18"/>
      <c r="ACD41" s="19">
        <f t="shared" si="109"/>
        <v>0</v>
      </c>
      <c r="ACF41" s="2"/>
      <c r="ACG41" s="2"/>
      <c r="ACH41" s="17"/>
      <c r="ACI41" s="8"/>
      <c r="ACJ41" s="18"/>
      <c r="ACK41" s="19">
        <f t="shared" si="205"/>
        <v>0</v>
      </c>
      <c r="ACM41" s="577"/>
      <c r="ACN41" s="2"/>
      <c r="ACO41" s="17"/>
      <c r="ACP41" s="577"/>
      <c r="ACQ41" s="18"/>
      <c r="ACR41" s="19">
        <f t="shared" si="110"/>
        <v>0</v>
      </c>
      <c r="ACT41" s="577"/>
      <c r="ACU41" s="2"/>
      <c r="ACV41" s="17"/>
      <c r="ACW41" s="366"/>
      <c r="ACX41" s="18"/>
      <c r="ACY41" s="19">
        <f t="shared" si="111"/>
        <v>0</v>
      </c>
      <c r="ADB41" s="2"/>
      <c r="ADC41" s="17"/>
      <c r="ADD41" s="8"/>
      <c r="ADE41" s="18"/>
      <c r="ADF41" s="19">
        <f t="shared" si="244"/>
        <v>0</v>
      </c>
      <c r="ADI41" s="2"/>
      <c r="ADJ41" s="17"/>
      <c r="ADK41" s="577"/>
      <c r="ADL41" s="18"/>
      <c r="ADM41" s="19">
        <f t="shared" si="113"/>
        <v>40815</v>
      </c>
      <c r="ADP41" s="2"/>
      <c r="ADQ41" s="17"/>
      <c r="ADR41" s="8"/>
      <c r="ADS41" s="18"/>
      <c r="ADT41" s="19">
        <f>ADT40+ADQ41-ADS41</f>
        <v>0</v>
      </c>
      <c r="ADV41" s="2"/>
      <c r="ADW41" s="2"/>
      <c r="ADX41" s="17"/>
      <c r="ADY41" s="8"/>
      <c r="ADZ41" s="18"/>
      <c r="AEA41" s="45">
        <f t="shared" si="192"/>
        <v>0</v>
      </c>
      <c r="AEC41" s="577"/>
      <c r="AED41" s="2"/>
      <c r="AEE41" s="17"/>
      <c r="AEF41" s="577"/>
      <c r="AEG41" s="18"/>
      <c r="AEH41" s="19">
        <f>AEH40+AEE41-AEG41</f>
        <v>0</v>
      </c>
      <c r="AEJ41" s="2"/>
      <c r="AEK41" s="2"/>
      <c r="AEL41" s="17"/>
      <c r="AEM41" s="8"/>
      <c r="AEN41" s="18"/>
      <c r="AEO41" s="19">
        <f t="shared" si="255"/>
        <v>0</v>
      </c>
      <c r="AEQ41" s="2"/>
      <c r="AER41" s="2"/>
      <c r="AES41" s="17"/>
      <c r="AET41" s="8"/>
      <c r="AEU41" s="18"/>
      <c r="AEV41" s="19">
        <f t="shared" si="117"/>
        <v>6523</v>
      </c>
      <c r="AEX41" s="577"/>
      <c r="AEY41" s="2"/>
      <c r="AEZ41" s="17"/>
      <c r="AFA41" s="8"/>
      <c r="AFB41" s="18"/>
      <c r="AFC41" s="19">
        <f t="shared" si="118"/>
        <v>0</v>
      </c>
      <c r="AFE41" s="577"/>
      <c r="AFF41" s="2"/>
      <c r="AFG41" s="17"/>
      <c r="AFH41" s="8"/>
      <c r="AFI41" s="18"/>
      <c r="AFJ41" s="19">
        <f t="shared" si="249"/>
        <v>0</v>
      </c>
      <c r="AFL41" s="8"/>
      <c r="AFM41" s="2"/>
      <c r="AFN41" s="17"/>
      <c r="AFO41" s="8"/>
      <c r="AFP41" s="18"/>
      <c r="AFQ41" s="19">
        <f t="shared" si="120"/>
        <v>0</v>
      </c>
      <c r="AFS41" s="2"/>
      <c r="AFT41" s="2"/>
      <c r="AFU41" s="17"/>
      <c r="AFV41" s="8"/>
      <c r="AFW41" s="18"/>
      <c r="AFX41" s="19">
        <f t="shared" si="121"/>
        <v>0</v>
      </c>
      <c r="AFZ41" s="2"/>
      <c r="AGA41" s="2"/>
      <c r="AGB41" s="17"/>
      <c r="AGC41" s="8"/>
      <c r="AGD41" s="18"/>
      <c r="AGE41" s="19">
        <f t="shared" si="215"/>
        <v>0</v>
      </c>
      <c r="AGG41" s="2"/>
      <c r="AGH41" s="2"/>
      <c r="AGI41" s="17"/>
      <c r="AGJ41" s="8"/>
      <c r="AGK41" s="18"/>
      <c r="AGL41" s="19">
        <f t="shared" si="123"/>
        <v>0</v>
      </c>
      <c r="AGN41" s="2"/>
      <c r="AGO41" s="2"/>
      <c r="AGP41" s="17"/>
      <c r="AGQ41" s="8"/>
      <c r="AGR41" s="18"/>
      <c r="AGS41" s="19">
        <f t="shared" si="124"/>
        <v>0</v>
      </c>
      <c r="AGU41" s="2"/>
      <c r="AGV41" s="2"/>
      <c r="AGW41" s="17"/>
      <c r="AGX41" s="8"/>
      <c r="AGY41" s="18"/>
      <c r="AGZ41" s="19">
        <f t="shared" si="125"/>
        <v>37741</v>
      </c>
      <c r="AHB41" s="2"/>
      <c r="AHC41" s="2"/>
      <c r="AHD41" s="17"/>
      <c r="AHE41" s="8"/>
      <c r="AHF41" s="18"/>
      <c r="AHG41" s="19">
        <f t="shared" si="126"/>
        <v>0</v>
      </c>
      <c r="AHI41" s="2"/>
      <c r="AHJ41" s="2"/>
      <c r="AHK41" s="17"/>
      <c r="AHL41" s="8"/>
      <c r="AHM41" s="18"/>
      <c r="AHN41" s="19">
        <f t="shared" si="127"/>
        <v>0</v>
      </c>
      <c r="AHP41" s="577"/>
      <c r="AHQ41" s="2"/>
      <c r="AHR41" s="17"/>
      <c r="AHS41" s="8"/>
      <c r="AHT41" s="18"/>
      <c r="AHU41" s="19">
        <f t="shared" si="128"/>
        <v>0</v>
      </c>
      <c r="AHW41" s="366"/>
      <c r="AHX41" s="2"/>
      <c r="AHY41" s="17"/>
      <c r="AHZ41" s="26"/>
      <c r="AIA41" s="18"/>
      <c r="AIB41" s="19">
        <f t="shared" si="261"/>
        <v>0</v>
      </c>
      <c r="AID41" s="577"/>
      <c r="AIE41" s="2"/>
      <c r="AIF41" s="17"/>
      <c r="AIG41" s="8"/>
      <c r="AIH41" s="18"/>
      <c r="AII41" s="19">
        <f t="shared" si="218"/>
        <v>0</v>
      </c>
      <c r="AIK41" s="2"/>
      <c r="AIL41" s="2"/>
      <c r="AIM41" s="17"/>
      <c r="AIN41" s="8"/>
      <c r="AIO41" s="18"/>
      <c r="AIP41" s="19">
        <f t="shared" si="131"/>
        <v>0</v>
      </c>
      <c r="AIR41" s="143"/>
      <c r="AIS41" s="27"/>
      <c r="AIT41" s="25"/>
      <c r="AIU41" s="143"/>
      <c r="AIV41" s="30"/>
      <c r="AIW41" s="19">
        <f t="shared" si="132"/>
        <v>0</v>
      </c>
      <c r="AIY41" s="2"/>
      <c r="AIZ41" s="2"/>
      <c r="AJA41" s="17"/>
      <c r="AJB41" s="8"/>
      <c r="AJC41" s="18"/>
      <c r="AJD41" s="19">
        <f t="shared" si="133"/>
        <v>0</v>
      </c>
      <c r="AJF41" s="2"/>
      <c r="AJG41" s="2"/>
      <c r="AJH41" s="17"/>
      <c r="AJI41" s="8"/>
      <c r="AJJ41" s="18"/>
      <c r="AJK41" s="19">
        <f t="shared" si="134"/>
        <v>0</v>
      </c>
      <c r="AJM41" s="2"/>
      <c r="AJN41" s="2"/>
      <c r="AJO41" s="17"/>
      <c r="AJP41" s="8"/>
      <c r="AJQ41" s="18"/>
      <c r="AJR41" s="19">
        <f t="shared" si="135"/>
        <v>0</v>
      </c>
      <c r="AJT41" s="2"/>
      <c r="AJU41" s="2"/>
      <c r="AJV41" s="351"/>
      <c r="AJW41" s="8"/>
      <c r="AJX41" s="18"/>
      <c r="AJY41" s="19">
        <f t="shared" si="243"/>
        <v>0</v>
      </c>
      <c r="AKA41" s="2"/>
      <c r="AKB41" s="2"/>
      <c r="AKC41" s="17"/>
      <c r="AKD41" s="8"/>
      <c r="AKE41" s="18"/>
      <c r="AKF41" s="19">
        <f t="shared" si="232"/>
        <v>0</v>
      </c>
      <c r="AKH41" s="2"/>
      <c r="AKI41" s="2"/>
      <c r="AKJ41" s="17"/>
      <c r="AKK41" s="8"/>
      <c r="AKL41" s="18"/>
      <c r="AKM41" s="19">
        <f t="shared" si="137"/>
        <v>0</v>
      </c>
      <c r="AKO41" s="2"/>
      <c r="AKP41" s="2"/>
      <c r="AKQ41" s="17"/>
      <c r="AKR41" s="8"/>
      <c r="AKS41" s="18"/>
      <c r="AKT41" s="19">
        <f t="shared" si="138"/>
        <v>0</v>
      </c>
      <c r="AKV41" s="2"/>
      <c r="AKW41" s="2"/>
      <c r="AKX41" s="17"/>
      <c r="AKY41" s="8"/>
      <c r="AKZ41" s="18"/>
      <c r="ALA41" s="19">
        <f t="shared" si="139"/>
        <v>0</v>
      </c>
      <c r="ALC41" s="2"/>
      <c r="ALD41" s="2"/>
      <c r="ALE41" s="17"/>
      <c r="ALF41" s="8"/>
      <c r="ALG41" s="18"/>
      <c r="ALH41" s="19">
        <f t="shared" si="140"/>
        <v>0</v>
      </c>
      <c r="ALJ41" s="577"/>
      <c r="ALK41" s="2"/>
      <c r="ALL41" s="17"/>
      <c r="ALN41" s="18"/>
      <c r="ALO41" s="19">
        <f t="shared" si="141"/>
        <v>0</v>
      </c>
      <c r="ALQ41" s="2"/>
      <c r="ALR41" s="2"/>
      <c r="ALS41" s="17"/>
      <c r="ALT41" s="8"/>
      <c r="ALU41" s="18"/>
      <c r="ALV41" s="19">
        <f t="shared" si="142"/>
        <v>0</v>
      </c>
      <c r="ALX41" s="2"/>
      <c r="ALY41" s="2"/>
      <c r="ALZ41" s="17"/>
      <c r="AMA41" s="8"/>
      <c r="AMB41" s="18"/>
      <c r="AMC41" s="19">
        <f t="shared" si="258"/>
        <v>0</v>
      </c>
      <c r="AME41" s="577"/>
      <c r="AMF41" s="2"/>
      <c r="AMG41" s="17"/>
      <c r="AMH41" s="366"/>
      <c r="AMI41" s="18"/>
      <c r="AMJ41" s="19">
        <f t="shared" si="143"/>
        <v>0</v>
      </c>
      <c r="AML41" s="366"/>
      <c r="AMM41" s="2"/>
      <c r="AMN41" s="17"/>
      <c r="AMO41" s="577"/>
      <c r="AMP41" s="18"/>
      <c r="AMQ41" s="19">
        <f t="shared" si="144"/>
        <v>0</v>
      </c>
      <c r="AMS41" s="8"/>
      <c r="AMT41" s="2"/>
      <c r="AMU41" s="17"/>
      <c r="AMV41" s="8"/>
      <c r="AMW41" s="18"/>
      <c r="AMX41" s="19">
        <f t="shared" si="145"/>
        <v>0</v>
      </c>
      <c r="AMZ41" s="2"/>
      <c r="ANA41" s="2"/>
      <c r="ANB41" s="17"/>
      <c r="ANC41" s="8"/>
      <c r="AND41" s="18"/>
      <c r="ANE41" s="19">
        <f t="shared" si="146"/>
        <v>0</v>
      </c>
      <c r="ANG41" s="2"/>
      <c r="ANH41" s="2"/>
      <c r="ANI41" s="17"/>
      <c r="ANJ41" s="8"/>
      <c r="ANK41" s="18"/>
      <c r="ANL41" s="19">
        <f t="shared" si="147"/>
        <v>0</v>
      </c>
      <c r="ANN41" s="366"/>
      <c r="ANO41" s="2"/>
      <c r="ANP41" s="17"/>
      <c r="ANQ41" s="577"/>
      <c r="ANR41" s="18"/>
      <c r="ANS41" s="19">
        <f t="shared" si="148"/>
        <v>0</v>
      </c>
      <c r="ANU41" s="2"/>
      <c r="ANV41" s="2"/>
      <c r="ANW41" s="17"/>
      <c r="ANX41" s="8"/>
      <c r="ANY41" s="18"/>
      <c r="ANZ41" s="19">
        <f t="shared" si="229"/>
        <v>4592</v>
      </c>
      <c r="AOB41" s="577"/>
      <c r="AOC41" s="2"/>
      <c r="AOD41" s="17"/>
      <c r="AOE41" s="8"/>
      <c r="AOF41" s="18"/>
      <c r="AOG41" s="19">
        <f t="shared" si="149"/>
        <v>0</v>
      </c>
      <c r="AOI41" s="366"/>
      <c r="AOJ41" s="2"/>
      <c r="AOK41" s="17"/>
      <c r="AOL41" s="8"/>
      <c r="AOM41" s="18"/>
      <c r="AON41" s="19">
        <f t="shared" si="150"/>
        <v>16524.5</v>
      </c>
      <c r="AOP41" s="366"/>
      <c r="AOQ41" s="2"/>
      <c r="AOR41" s="17"/>
      <c r="AOS41" s="8"/>
      <c r="AOT41" s="18"/>
      <c r="AOU41" s="19">
        <f t="shared" si="151"/>
        <v>0</v>
      </c>
      <c r="AOW41" s="2"/>
      <c r="AOX41" s="2"/>
      <c r="AOY41" s="17"/>
      <c r="AOZ41" s="8"/>
      <c r="APA41" s="18"/>
      <c r="APB41" s="19">
        <f t="shared" si="216"/>
        <v>0</v>
      </c>
      <c r="APD41" s="2"/>
      <c r="APE41" s="2"/>
      <c r="APF41" s="17"/>
      <c r="APG41" s="8"/>
      <c r="APH41" s="18"/>
      <c r="API41" s="19">
        <f t="shared" si="250"/>
        <v>2000</v>
      </c>
      <c r="APL41" s="2"/>
      <c r="APM41" s="17"/>
      <c r="APN41" s="8"/>
      <c r="APO41" s="18"/>
      <c r="APP41" s="45">
        <f t="shared" si="253"/>
        <v>7383.5</v>
      </c>
      <c r="APS41" s="2"/>
      <c r="APT41" s="17"/>
      <c r="APU41" s="8"/>
      <c r="APV41" s="18"/>
      <c r="APW41" s="45">
        <f t="shared" si="6"/>
        <v>0</v>
      </c>
      <c r="APY41" s="2"/>
      <c r="APZ41" s="2"/>
      <c r="AQA41" s="17"/>
      <c r="AQB41" s="8"/>
      <c r="AQC41" s="18"/>
      <c r="AQD41" s="45">
        <f t="shared" si="153"/>
        <v>4518.5</v>
      </c>
      <c r="AQF41" s="366"/>
      <c r="AQG41" s="2"/>
      <c r="AQH41" s="17"/>
      <c r="AQJ41" s="18"/>
      <c r="AQK41" s="19">
        <f t="shared" si="154"/>
        <v>0</v>
      </c>
      <c r="AQM41" s="2"/>
      <c r="AQN41" s="2"/>
      <c r="AQO41" s="17"/>
      <c r="AQP41" s="8"/>
      <c r="AQQ41" s="18"/>
      <c r="AQR41" s="19">
        <f t="shared" si="155"/>
        <v>0</v>
      </c>
      <c r="AQT41" s="577"/>
      <c r="AQU41" s="2"/>
      <c r="AQV41" s="17"/>
      <c r="AQW41" s="577"/>
      <c r="AQX41" s="18"/>
      <c r="AQY41" s="19">
        <f t="shared" si="156"/>
        <v>715</v>
      </c>
      <c r="ARA41" s="577"/>
      <c r="ARB41" s="2"/>
      <c r="ARC41" s="17"/>
      <c r="ARD41" s="366"/>
      <c r="ARE41" s="18"/>
      <c r="ARF41" s="19">
        <f t="shared" si="208"/>
        <v>0</v>
      </c>
      <c r="ARH41" s="577"/>
      <c r="ARI41" s="2"/>
      <c r="ARJ41" s="17"/>
      <c r="ARK41" s="8"/>
      <c r="ARL41" s="18"/>
      <c r="ARM41" s="19">
        <f t="shared" si="157"/>
        <v>0</v>
      </c>
      <c r="ARO41" s="577"/>
      <c r="ARP41" s="2"/>
      <c r="ARQ41" s="17"/>
      <c r="ARR41" s="8"/>
      <c r="ARS41" s="18"/>
      <c r="ART41" s="19">
        <f>ART40+ARQ41-ARS41</f>
        <v>0</v>
      </c>
      <c r="ARV41" s="2"/>
      <c r="ARW41" s="2"/>
      <c r="ARX41" s="17"/>
      <c r="ARY41" s="8"/>
      <c r="ARZ41" s="18"/>
      <c r="ASA41" s="19">
        <f t="shared" si="159"/>
        <v>0</v>
      </c>
      <c r="ASC41" s="2"/>
      <c r="ASD41" s="2"/>
      <c r="ASE41" s="17"/>
      <c r="ASF41" s="8"/>
      <c r="ASG41" s="18"/>
      <c r="ASH41" s="19">
        <f t="shared" si="160"/>
        <v>0</v>
      </c>
      <c r="ASJ41" s="2"/>
      <c r="ASK41" s="2"/>
      <c r="ASL41" s="17"/>
      <c r="ASM41" s="8"/>
      <c r="ASN41" s="18"/>
      <c r="ASO41" s="19">
        <f t="shared" si="161"/>
        <v>0</v>
      </c>
      <c r="ASQ41" s="2"/>
      <c r="ASR41" s="2"/>
      <c r="ASS41" s="17"/>
      <c r="AST41" s="8"/>
      <c r="ASU41" s="18"/>
      <c r="ASV41" s="19">
        <f t="shared" si="234"/>
        <v>0</v>
      </c>
      <c r="ASX41" s="2"/>
      <c r="ASY41" s="2"/>
      <c r="ASZ41" s="17"/>
      <c r="ATA41" s="8"/>
      <c r="ATB41" s="18"/>
      <c r="ATC41" s="19">
        <f t="shared" si="163"/>
        <v>0</v>
      </c>
      <c r="ATE41" s="2"/>
      <c r="ATF41" s="2"/>
      <c r="ATG41" s="17"/>
      <c r="ATH41" s="8"/>
      <c r="ATI41" s="18"/>
      <c r="ATJ41" s="19">
        <f t="shared" si="164"/>
        <v>0</v>
      </c>
      <c r="ATL41" s="8"/>
      <c r="ATM41" s="43"/>
      <c r="ATN41" s="18"/>
      <c r="ATO41" s="456"/>
      <c r="ATP41" s="76"/>
      <c r="ATQ41" s="19">
        <f t="shared" si="262"/>
        <v>0</v>
      </c>
      <c r="ATS41" s="8"/>
      <c r="ATT41" s="43"/>
      <c r="ATU41" s="18"/>
      <c r="ATV41" s="69"/>
      <c r="ATW41" s="76"/>
      <c r="ATX41" s="19">
        <f t="shared" si="222"/>
        <v>0</v>
      </c>
      <c r="AUA41" s="2"/>
      <c r="AUB41" s="17"/>
      <c r="AUC41" s="8"/>
      <c r="AUD41" s="18"/>
      <c r="AUE41" s="19">
        <f t="shared" si="167"/>
        <v>0</v>
      </c>
      <c r="AUH41" s="2"/>
      <c r="AUI41" s="17"/>
      <c r="AUJ41" s="8"/>
      <c r="AUK41" s="18"/>
      <c r="AUL41" s="19">
        <f t="shared" si="168"/>
        <v>0</v>
      </c>
      <c r="AUO41" s="2"/>
      <c r="AUP41" s="17"/>
      <c r="AUQ41" s="8"/>
      <c r="AUR41" s="18"/>
      <c r="AUS41" s="19">
        <f t="shared" si="169"/>
        <v>2512.5</v>
      </c>
      <c r="AUU41" s="368"/>
      <c r="AUV41" s="315"/>
      <c r="AUW41" s="346"/>
      <c r="AUX41" s="53"/>
      <c r="AUY41" s="30"/>
      <c r="AUZ41" s="45">
        <f t="shared" si="263"/>
        <v>0</v>
      </c>
      <c r="AVB41" s="577"/>
      <c r="AVC41" s="2"/>
      <c r="AVD41" s="17"/>
      <c r="AVE41" s="8"/>
      <c r="AVF41" s="18"/>
      <c r="AVG41" s="19">
        <f t="shared" si="193"/>
        <v>0</v>
      </c>
      <c r="AVI41" s="2"/>
      <c r="AVJ41" s="2"/>
      <c r="AVK41" s="17"/>
      <c r="AVL41" s="8"/>
      <c r="AVM41" s="18"/>
      <c r="AVN41" s="19">
        <f t="shared" si="194"/>
        <v>0</v>
      </c>
      <c r="AVP41" s="2"/>
      <c r="AVQ41" s="2"/>
      <c r="AVR41" s="17"/>
      <c r="AVS41" s="8"/>
      <c r="AVT41" s="18"/>
      <c r="AVU41" s="19">
        <f t="shared" si="203"/>
        <v>0</v>
      </c>
      <c r="AVW41" s="2"/>
      <c r="AVX41" s="2"/>
      <c r="AVY41" s="17"/>
      <c r="AVZ41" s="8"/>
      <c r="AWA41" s="18"/>
      <c r="AWB41" s="19">
        <f t="shared" si="197"/>
        <v>0</v>
      </c>
      <c r="AWD41" s="2"/>
      <c r="AWE41" s="2"/>
      <c r="AWF41" s="17"/>
      <c r="AWG41" s="8"/>
      <c r="AWH41" s="18"/>
      <c r="AWI41" s="19">
        <f t="shared" si="219"/>
        <v>0</v>
      </c>
      <c r="AWK41" s="2"/>
      <c r="AWL41" s="2"/>
      <c r="AWM41" s="17"/>
      <c r="AWN41" s="8"/>
      <c r="AWO41" s="18"/>
      <c r="AWP41" s="19">
        <f t="shared" si="204"/>
        <v>0</v>
      </c>
      <c r="AWR41" s="2"/>
      <c r="AWS41" s="2"/>
      <c r="AWT41" s="17"/>
      <c r="AWU41" s="8"/>
      <c r="AWV41" s="18"/>
      <c r="AWW41" s="19">
        <f t="shared" si="174"/>
        <v>0</v>
      </c>
      <c r="AWY41" s="2"/>
      <c r="AWZ41" s="2"/>
      <c r="AXA41" s="17"/>
      <c r="AXB41" s="8"/>
      <c r="AXC41" s="18"/>
      <c r="AXD41" s="19">
        <f t="shared" si="175"/>
        <v>0</v>
      </c>
      <c r="AXF41" s="577"/>
      <c r="AXG41" s="2"/>
      <c r="AXH41" s="17"/>
      <c r="AXI41" s="8"/>
      <c r="AXJ41" s="18"/>
      <c r="AXK41" s="19">
        <f t="shared" si="176"/>
        <v>0</v>
      </c>
      <c r="AXM41" s="577"/>
      <c r="AXN41" s="2"/>
      <c r="AXO41" s="17"/>
      <c r="AXP41" s="8"/>
      <c r="AXQ41" s="18"/>
      <c r="AXR41" s="19">
        <f t="shared" si="177"/>
        <v>0</v>
      </c>
      <c r="AXT41" s="577"/>
      <c r="AXU41" s="2"/>
      <c r="AXV41" s="17"/>
      <c r="AXW41" s="577"/>
      <c r="AXX41" s="18"/>
      <c r="AXY41" s="19">
        <f t="shared" si="195"/>
        <v>0</v>
      </c>
      <c r="AYA41" s="2"/>
      <c r="AYB41" s="2"/>
      <c r="AYC41" s="17"/>
      <c r="AYD41" s="8"/>
      <c r="AYE41" s="18"/>
      <c r="AYF41" s="19">
        <f t="shared" si="179"/>
        <v>0</v>
      </c>
      <c r="AYH41" s="577"/>
      <c r="AYI41" s="2"/>
      <c r="AYJ41" s="17"/>
      <c r="AYK41" s="577"/>
      <c r="AYL41" s="18"/>
      <c r="AYM41" s="19">
        <f t="shared" si="239"/>
        <v>0</v>
      </c>
      <c r="AYO41" s="2"/>
      <c r="AYP41" s="2"/>
      <c r="AYQ41" s="17"/>
      <c r="AYR41" s="8"/>
      <c r="AYS41" s="18"/>
      <c r="AYT41" s="19">
        <f t="shared" si="181"/>
        <v>0</v>
      </c>
      <c r="AYV41" s="2"/>
      <c r="AYW41" s="2"/>
      <c r="AYX41" s="17"/>
      <c r="AYY41" s="8"/>
      <c r="AYZ41" s="18"/>
      <c r="AZA41" s="19">
        <f t="shared" si="182"/>
        <v>0</v>
      </c>
      <c r="AZC41" s="2"/>
      <c r="AZD41" s="2"/>
      <c r="AZE41" s="17"/>
      <c r="AZF41" s="8"/>
      <c r="AZG41" s="18"/>
      <c r="AZH41" s="19">
        <f t="shared" si="183"/>
        <v>0</v>
      </c>
      <c r="AZJ41" s="2"/>
      <c r="AZK41" s="2"/>
      <c r="AZL41" s="17"/>
      <c r="AZM41" s="8"/>
      <c r="AZN41" s="18"/>
      <c r="AZO41" s="19">
        <f t="shared" si="184"/>
        <v>0</v>
      </c>
    </row>
    <row r="42" spans="1:1024 1026:1367">
      <c r="C42" s="337"/>
      <c r="D42" s="8"/>
      <c r="E42" s="18"/>
      <c r="F42" s="45">
        <f t="shared" si="259"/>
        <v>0</v>
      </c>
      <c r="H42" s="577"/>
      <c r="I42" s="2"/>
      <c r="J42" s="17"/>
      <c r="K42" s="577"/>
      <c r="L42" s="18"/>
      <c r="M42" s="19">
        <f t="shared" si="231"/>
        <v>0</v>
      </c>
      <c r="O42" s="2"/>
      <c r="P42" s="2"/>
      <c r="Q42" s="17"/>
      <c r="R42" s="8"/>
      <c r="S42" s="18"/>
      <c r="T42" s="19">
        <f>T41+Q42-S42</f>
        <v>10753.5</v>
      </c>
      <c r="V42" s="2"/>
      <c r="W42" s="2"/>
      <c r="X42" s="17"/>
      <c r="Y42" s="8"/>
      <c r="Z42" s="18"/>
      <c r="AA42" s="19">
        <f>AA41+X42-Z42</f>
        <v>0</v>
      </c>
      <c r="AC42" s="2"/>
      <c r="AD42" s="2"/>
      <c r="AE42" s="17"/>
      <c r="AF42" s="8"/>
      <c r="AG42" s="18"/>
      <c r="AH42" s="19">
        <f>AH41+AE42-AG42</f>
        <v>0</v>
      </c>
      <c r="AJ42" s="2"/>
      <c r="AK42" s="2"/>
      <c r="AL42" s="17"/>
      <c r="AM42" s="8"/>
      <c r="AN42" s="18"/>
      <c r="AO42" s="19">
        <f>AO41+AL42-AN42</f>
        <v>0</v>
      </c>
      <c r="AQ42" s="2"/>
      <c r="AR42" s="2"/>
      <c r="AS42" s="17"/>
      <c r="AT42" s="8"/>
      <c r="AU42" s="18"/>
      <c r="AV42" s="19">
        <f>AV41+AS42-AU42</f>
        <v>0</v>
      </c>
      <c r="AX42" s="2"/>
      <c r="AY42" s="2"/>
      <c r="AZ42" s="17"/>
      <c r="BA42" s="8"/>
      <c r="BB42" s="18"/>
      <c r="BC42" s="19">
        <f>BC41+AZ42-BB42</f>
        <v>0</v>
      </c>
      <c r="BE42" s="2"/>
      <c r="BF42" s="2"/>
      <c r="BG42" s="17"/>
      <c r="BH42" s="8"/>
      <c r="BI42" s="18"/>
      <c r="BJ42" s="19">
        <f t="shared" si="16"/>
        <v>0</v>
      </c>
      <c r="BL42" s="2"/>
      <c r="BM42" s="2"/>
      <c r="BN42" s="17"/>
      <c r="BO42" s="8"/>
      <c r="BP42" s="18"/>
      <c r="BQ42" s="19">
        <f t="shared" si="209"/>
        <v>0</v>
      </c>
      <c r="BS42" s="2"/>
      <c r="BT42" s="2"/>
      <c r="BU42" s="2"/>
      <c r="BV42" s="17"/>
      <c r="BW42" s="8"/>
      <c r="BX42" s="18"/>
      <c r="BY42" s="19">
        <f t="shared" si="18"/>
        <v>0</v>
      </c>
      <c r="CA42" s="575"/>
      <c r="CB42" s="37"/>
      <c r="CC42" s="346"/>
      <c r="CD42" s="716"/>
      <c r="CE42" s="44"/>
      <c r="CF42" s="45">
        <f t="shared" si="19"/>
        <v>462233</v>
      </c>
      <c r="CH42" s="143"/>
      <c r="CI42" s="27"/>
      <c r="CJ42" s="44"/>
      <c r="CK42" s="489"/>
      <c r="CL42" s="44"/>
      <c r="CM42" s="45">
        <f t="shared" si="20"/>
        <v>0</v>
      </c>
      <c r="CO42" s="368"/>
      <c r="CP42" s="78"/>
      <c r="CQ42" s="346"/>
      <c r="CR42" s="490"/>
      <c r="CS42" s="346"/>
      <c r="CT42" s="45">
        <f t="shared" si="264"/>
        <v>0</v>
      </c>
      <c r="CV42" s="2"/>
      <c r="CW42" s="2"/>
      <c r="CX42" s="17"/>
      <c r="CY42" s="8"/>
      <c r="CZ42" s="18"/>
      <c r="DA42" s="19">
        <f t="shared" si="21"/>
        <v>0</v>
      </c>
      <c r="DC42" s="2"/>
      <c r="DD42" s="2"/>
      <c r="DE42" s="2"/>
      <c r="DF42" s="17"/>
      <c r="DG42" s="8"/>
      <c r="DH42" s="18"/>
      <c r="DI42" s="19">
        <f t="shared" si="210"/>
        <v>0</v>
      </c>
      <c r="DK42" s="577"/>
      <c r="DL42" s="2"/>
      <c r="DM42" s="17"/>
      <c r="DO42" s="18"/>
      <c r="DP42" s="19">
        <f t="shared" si="23"/>
        <v>0</v>
      </c>
      <c r="DR42" s="2"/>
      <c r="DS42" s="2"/>
      <c r="DT42" s="17"/>
      <c r="DU42" s="8"/>
      <c r="DV42" s="18"/>
      <c r="DW42" s="19">
        <f t="shared" si="24"/>
        <v>0</v>
      </c>
      <c r="DY42" s="2"/>
      <c r="DZ42" s="2"/>
      <c r="EA42" s="17"/>
      <c r="EB42" s="8"/>
      <c r="EC42" s="18"/>
      <c r="ED42" s="19">
        <f t="shared" si="25"/>
        <v>0</v>
      </c>
      <c r="EF42" s="2"/>
      <c r="EG42" s="2"/>
      <c r="EH42" s="17"/>
      <c r="EI42" s="8"/>
      <c r="EJ42" s="18"/>
      <c r="EK42" s="19">
        <f t="shared" si="226"/>
        <v>0</v>
      </c>
      <c r="EM42" s="366"/>
      <c r="EN42" s="2"/>
      <c r="EO42" s="17"/>
      <c r="EP42" s="8"/>
      <c r="EQ42" s="18"/>
      <c r="ER42" s="19">
        <f t="shared" si="27"/>
        <v>0</v>
      </c>
      <c r="ET42" s="366"/>
      <c r="EU42" s="2"/>
      <c r="EV42" s="17"/>
      <c r="EW42" s="8"/>
      <c r="EX42" s="18"/>
      <c r="EY42" s="19">
        <f t="shared" si="28"/>
        <v>0</v>
      </c>
      <c r="FA42" s="8"/>
      <c r="FB42" s="2"/>
      <c r="FC42" s="17"/>
      <c r="FD42" s="8"/>
      <c r="FE42" s="18"/>
      <c r="FF42" s="19"/>
      <c r="FH42" s="8"/>
      <c r="FI42" s="2"/>
      <c r="FJ42" s="17"/>
      <c r="FK42" s="8"/>
      <c r="FL42" s="18"/>
      <c r="FM42" s="19">
        <f t="shared" si="30"/>
        <v>0</v>
      </c>
      <c r="FO42" s="549"/>
      <c r="FP42" s="2"/>
      <c r="FQ42" s="17"/>
      <c r="FR42" s="8"/>
      <c r="FS42" s="18"/>
      <c r="FT42" s="19">
        <f t="shared" si="31"/>
        <v>359057.5</v>
      </c>
      <c r="FV42" s="2"/>
      <c r="FW42" s="2"/>
      <c r="FX42" s="17"/>
      <c r="FY42" s="8"/>
      <c r="FZ42" s="18"/>
      <c r="GA42" s="19">
        <f t="shared" si="32"/>
        <v>0</v>
      </c>
      <c r="GC42" s="2"/>
      <c r="GD42" s="2"/>
      <c r="GE42" s="17"/>
      <c r="GF42" s="8"/>
      <c r="GG42" s="18"/>
      <c r="GH42" s="19">
        <f t="shared" si="33"/>
        <v>0</v>
      </c>
      <c r="GJ42" s="2"/>
      <c r="GK42" s="2"/>
      <c r="GL42" s="17"/>
      <c r="GM42" s="8"/>
      <c r="GN42" s="18"/>
      <c r="GO42" s="19">
        <f t="shared" si="34"/>
        <v>0</v>
      </c>
      <c r="GQ42" s="2"/>
      <c r="GR42" s="2"/>
      <c r="GS42" s="17"/>
      <c r="GT42" s="8"/>
      <c r="GU42" s="18"/>
      <c r="GV42" s="19">
        <f t="shared" si="35"/>
        <v>0</v>
      </c>
      <c r="GX42" s="2"/>
      <c r="GY42" s="2"/>
      <c r="GZ42" s="17"/>
      <c r="HA42" s="8"/>
      <c r="HB42" s="18"/>
      <c r="HC42" s="19">
        <f t="shared" si="36"/>
        <v>0</v>
      </c>
      <c r="HE42" s="2"/>
      <c r="HF42" s="2"/>
      <c r="HG42" s="17"/>
      <c r="HH42" s="8"/>
      <c r="HI42" s="18"/>
      <c r="HJ42" s="19">
        <f t="shared" si="220"/>
        <v>13433</v>
      </c>
      <c r="HL42" s="2"/>
      <c r="HM42" s="2"/>
      <c r="HN42" s="17"/>
      <c r="HO42" s="8"/>
      <c r="HP42" s="18"/>
      <c r="HQ42" s="19">
        <f t="shared" si="38"/>
        <v>0</v>
      </c>
      <c r="HS42" s="575"/>
      <c r="HT42" s="27"/>
      <c r="HU42" s="17"/>
      <c r="HV42" s="8"/>
      <c r="HW42" s="18"/>
      <c r="HX42" s="115">
        <f t="shared" si="39"/>
        <v>476</v>
      </c>
      <c r="HZ42" s="8"/>
      <c r="IA42" s="2"/>
      <c r="IB42" s="17"/>
      <c r="IC42" s="8"/>
      <c r="ID42" s="18"/>
      <c r="IE42" s="19">
        <f t="shared" si="40"/>
        <v>0</v>
      </c>
      <c r="IG42" s="2"/>
      <c r="IH42" s="2"/>
      <c r="II42" s="17"/>
      <c r="IJ42" s="8"/>
      <c r="IK42" s="18"/>
      <c r="IL42" s="19">
        <f t="shared" si="41"/>
        <v>0</v>
      </c>
      <c r="IN42" s="2"/>
      <c r="IO42" s="145"/>
      <c r="IP42" s="17"/>
      <c r="IQ42" s="8"/>
      <c r="IR42" s="18"/>
      <c r="IS42" s="19">
        <f t="shared" si="42"/>
        <v>0</v>
      </c>
      <c r="IU42" s="2"/>
      <c r="IV42" s="2"/>
      <c r="IW42" s="17"/>
      <c r="IX42" s="8"/>
      <c r="IY42" s="18"/>
      <c r="IZ42" s="19">
        <f t="shared" si="43"/>
        <v>0</v>
      </c>
      <c r="JB42" s="2"/>
      <c r="JC42" s="2"/>
      <c r="JD42" s="17"/>
      <c r="JE42" s="8"/>
      <c r="JF42" s="18"/>
      <c r="JG42" s="19">
        <f t="shared" si="198"/>
        <v>0</v>
      </c>
      <c r="JI42" s="397"/>
      <c r="JJ42" s="38"/>
      <c r="JK42" s="17"/>
      <c r="JL42" s="8"/>
      <c r="JM42" s="18"/>
      <c r="JN42" s="45">
        <f t="shared" si="223"/>
        <v>0</v>
      </c>
      <c r="JP42" s="397"/>
      <c r="JQ42" s="38"/>
      <c r="JR42" s="17"/>
      <c r="JS42" s="8"/>
      <c r="JT42" s="18"/>
      <c r="JU42" s="45">
        <f t="shared" si="233"/>
        <v>0</v>
      </c>
      <c r="JW42" s="821"/>
      <c r="JX42" s="808"/>
      <c r="JY42" s="794"/>
      <c r="JZ42" s="807"/>
      <c r="KA42" s="814"/>
      <c r="KB42" s="811">
        <f t="shared" si="46"/>
        <v>0</v>
      </c>
      <c r="KD42" s="821"/>
      <c r="KE42" s="808"/>
      <c r="KF42" s="794"/>
      <c r="KG42" s="807"/>
      <c r="KH42" s="814"/>
      <c r="KI42" s="811">
        <f t="shared" si="47"/>
        <v>0</v>
      </c>
      <c r="KK42" s="2"/>
      <c r="KL42" s="148"/>
      <c r="KM42" s="17"/>
      <c r="KN42" s="8"/>
      <c r="KO42" s="18"/>
      <c r="KP42" s="45">
        <f t="shared" si="48"/>
        <v>0</v>
      </c>
      <c r="KR42" s="2"/>
      <c r="KS42" s="38"/>
      <c r="KT42" s="17"/>
      <c r="KU42" s="8"/>
      <c r="KV42" s="18"/>
      <c r="KW42" s="45">
        <f t="shared" si="211"/>
        <v>0</v>
      </c>
      <c r="KY42" s="2"/>
      <c r="KZ42" s="38"/>
      <c r="LA42" s="17"/>
      <c r="LB42" s="8"/>
      <c r="LC42" s="18"/>
      <c r="LD42" s="45">
        <f t="shared" si="50"/>
        <v>0</v>
      </c>
      <c r="LF42" s="577"/>
      <c r="LG42" s="2"/>
      <c r="LH42" s="17"/>
      <c r="LI42" s="8"/>
      <c r="LJ42" s="18"/>
      <c r="LK42" s="19">
        <f t="shared" si="257"/>
        <v>0</v>
      </c>
      <c r="LM42" s="577"/>
      <c r="LN42" s="2"/>
      <c r="LO42" s="17"/>
      <c r="LP42" s="8"/>
      <c r="LQ42" s="18"/>
      <c r="LR42" s="19">
        <f t="shared" si="51"/>
        <v>0</v>
      </c>
      <c r="LT42" s="577"/>
      <c r="LU42" s="2"/>
      <c r="LV42" s="17"/>
      <c r="LW42" s="8"/>
      <c r="LX42" s="18"/>
      <c r="LY42" s="19">
        <f t="shared" si="256"/>
        <v>0</v>
      </c>
      <c r="MA42" s="577"/>
      <c r="MB42" s="2"/>
      <c r="MC42" s="17"/>
      <c r="MD42" s="8"/>
      <c r="ME42" s="18"/>
      <c r="MF42" s="19">
        <f>MF41+MC42-ME42</f>
        <v>0</v>
      </c>
      <c r="MH42" s="2"/>
      <c r="MI42" s="2"/>
      <c r="MJ42" s="17"/>
      <c r="MK42" s="8"/>
      <c r="ML42" s="18"/>
      <c r="MM42" s="19">
        <f t="shared" si="54"/>
        <v>0</v>
      </c>
      <c r="MO42" s="2"/>
      <c r="MP42" s="2"/>
      <c r="MQ42" s="17"/>
      <c r="MR42" s="209"/>
      <c r="MS42" s="18"/>
      <c r="MT42" s="45">
        <f t="shared" si="199"/>
        <v>20586.5</v>
      </c>
      <c r="MV42" s="2"/>
      <c r="MW42" s="2"/>
      <c r="MX42" s="17"/>
      <c r="MY42" s="209"/>
      <c r="MZ42" s="18"/>
      <c r="NA42" s="45">
        <f t="shared" si="55"/>
        <v>0</v>
      </c>
      <c r="NC42" s="2"/>
      <c r="ND42" s="39"/>
      <c r="NE42" s="18"/>
      <c r="NF42" s="8"/>
      <c r="NG42" s="18"/>
      <c r="NH42" s="45">
        <f t="shared" si="260"/>
        <v>0</v>
      </c>
      <c r="NJ42" s="577"/>
      <c r="NK42" s="39"/>
      <c r="NL42" s="18"/>
      <c r="NM42" s="577"/>
      <c r="NN42" s="18"/>
      <c r="NO42" s="45">
        <f t="shared" si="57"/>
        <v>0</v>
      </c>
      <c r="NQ42" s="2"/>
      <c r="NR42" s="2"/>
      <c r="NS42" s="17"/>
      <c r="NT42" s="8"/>
      <c r="NU42" s="18"/>
      <c r="NV42" s="19">
        <f t="shared" si="58"/>
        <v>0</v>
      </c>
      <c r="NX42" s="2"/>
      <c r="NY42" s="2"/>
      <c r="NZ42" s="17"/>
      <c r="OA42" s="8"/>
      <c r="OB42" s="18"/>
      <c r="OC42" s="19">
        <f t="shared" si="59"/>
        <v>0</v>
      </c>
      <c r="OE42" s="2"/>
      <c r="OF42" s="2"/>
      <c r="OG42" s="17"/>
      <c r="OH42" s="8"/>
      <c r="OI42" s="18"/>
      <c r="OJ42" s="19">
        <f t="shared" si="60"/>
        <v>0</v>
      </c>
      <c r="OL42" s="2"/>
      <c r="OM42" s="2"/>
      <c r="ON42" s="17"/>
      <c r="OO42" s="8"/>
      <c r="OP42" s="18"/>
      <c r="OQ42" s="19">
        <f t="shared" si="61"/>
        <v>0</v>
      </c>
      <c r="OS42" s="2"/>
      <c r="OT42" s="2"/>
      <c r="OU42" s="17"/>
      <c r="OV42" s="8"/>
      <c r="OW42" s="18"/>
      <c r="OX42" s="19">
        <f t="shared" si="62"/>
        <v>0</v>
      </c>
      <c r="OZ42" s="2"/>
      <c r="PA42" s="2"/>
      <c r="PB42" s="17"/>
      <c r="PC42" s="8"/>
      <c r="PD42" s="18"/>
      <c r="PE42" s="19">
        <f t="shared" si="63"/>
        <v>0</v>
      </c>
      <c r="PG42" s="2"/>
      <c r="PH42" s="2"/>
      <c r="PI42" s="17"/>
      <c r="PJ42" s="8"/>
      <c r="PK42" s="18"/>
      <c r="PL42" s="19">
        <f t="shared" si="64"/>
        <v>0</v>
      </c>
      <c r="PN42" s="2"/>
      <c r="PO42" s="2"/>
      <c r="PP42" s="17"/>
      <c r="PQ42" s="8"/>
      <c r="PR42" s="18"/>
      <c r="PS42" s="19">
        <f t="shared" si="65"/>
        <v>0</v>
      </c>
      <c r="PU42" s="2"/>
      <c r="PV42" s="2"/>
      <c r="PW42" s="17"/>
      <c r="PX42" s="8"/>
      <c r="PY42" s="18"/>
      <c r="PZ42" s="19">
        <f t="shared" si="66"/>
        <v>0</v>
      </c>
      <c r="QB42" s="577"/>
      <c r="QC42" s="2"/>
      <c r="QD42" s="2"/>
      <c r="QE42" s="17"/>
      <c r="QF42" s="8"/>
      <c r="QG42" s="18"/>
      <c r="QH42" s="19">
        <f t="shared" si="67"/>
        <v>0</v>
      </c>
      <c r="QJ42" s="366"/>
      <c r="QK42" s="2"/>
      <c r="QL42" s="337"/>
      <c r="QM42" s="8">
        <v>41178</v>
      </c>
      <c r="QN42" s="58">
        <v>100</v>
      </c>
      <c r="QO42" s="45">
        <f t="shared" si="254"/>
        <v>26233.5</v>
      </c>
      <c r="QQ42" s="468"/>
      <c r="QR42" s="240"/>
      <c r="QT42" s="8"/>
      <c r="QU42" s="58"/>
      <c r="QV42" s="45">
        <f t="shared" si="69"/>
        <v>0</v>
      </c>
      <c r="QX42" s="143"/>
      <c r="QY42" s="78"/>
      <c r="QZ42" s="30"/>
      <c r="RA42" s="26"/>
      <c r="RB42" s="30"/>
      <c r="RC42" s="19">
        <f t="shared" si="240"/>
        <v>0</v>
      </c>
      <c r="RE42" s="143"/>
      <c r="RF42" s="78"/>
      <c r="RG42" s="30"/>
      <c r="RH42" s="143"/>
      <c r="RI42" s="30"/>
      <c r="RJ42" s="19">
        <f t="shared" si="200"/>
        <v>0</v>
      </c>
      <c r="RS42" s="2"/>
      <c r="RT42" s="2"/>
      <c r="RU42" s="17"/>
      <c r="RV42" s="8"/>
      <c r="RW42" s="18"/>
      <c r="RX42" s="19">
        <f t="shared" si="189"/>
        <v>23250</v>
      </c>
      <c r="RZ42" s="2"/>
      <c r="SA42" s="2"/>
      <c r="SB42" s="17"/>
      <c r="SC42" s="8"/>
      <c r="SD42" s="18"/>
      <c r="SE42" s="19">
        <f t="shared" si="190"/>
        <v>0</v>
      </c>
      <c r="SG42" s="2"/>
      <c r="SH42" s="2"/>
      <c r="SI42" s="17"/>
      <c r="SJ42" s="8"/>
      <c r="SK42" s="18"/>
      <c r="SL42" s="19">
        <f t="shared" si="73"/>
        <v>0</v>
      </c>
      <c r="SN42" s="2"/>
      <c r="SO42" s="2"/>
      <c r="SP42" s="17"/>
      <c r="SQ42" s="8"/>
      <c r="SR42" s="18"/>
      <c r="SS42" s="19">
        <f t="shared" si="191"/>
        <v>0</v>
      </c>
      <c r="SU42" s="549"/>
      <c r="SV42" s="2"/>
      <c r="SW42" s="17"/>
      <c r="SX42" s="8"/>
      <c r="SY42" s="18"/>
      <c r="SZ42" s="19">
        <f t="shared" si="75"/>
        <v>10127.5</v>
      </c>
      <c r="TB42" s="2"/>
      <c r="TC42" s="2"/>
      <c r="TD42" s="17"/>
      <c r="TE42" s="8"/>
      <c r="TF42" s="18"/>
      <c r="TG42" s="19">
        <f t="shared" si="236"/>
        <v>20668.5</v>
      </c>
      <c r="TI42" s="2"/>
      <c r="TJ42" s="2"/>
      <c r="TK42" s="17"/>
      <c r="TL42" s="8"/>
      <c r="TM42" s="18"/>
      <c r="TN42" s="19">
        <f t="shared" si="237"/>
        <v>0</v>
      </c>
      <c r="TP42" s="577"/>
      <c r="TQ42" s="2"/>
      <c r="TR42" s="17"/>
      <c r="TS42" s="8"/>
      <c r="TT42" s="18"/>
      <c r="TU42" s="19">
        <f t="shared" si="238"/>
        <v>0</v>
      </c>
      <c r="TW42" s="577"/>
      <c r="TX42" s="2"/>
      <c r="TY42" s="17"/>
      <c r="TZ42" s="8"/>
      <c r="UA42" s="18"/>
      <c r="UB42" s="19">
        <f t="shared" si="79"/>
        <v>0</v>
      </c>
      <c r="UD42" s="577"/>
      <c r="UE42" s="2"/>
      <c r="UF42" s="17"/>
      <c r="UG42" s="8"/>
      <c r="UH42" s="18"/>
      <c r="UI42" s="19">
        <f t="shared" si="80"/>
        <v>0</v>
      </c>
      <c r="UK42" s="577"/>
      <c r="UL42" s="2"/>
      <c r="UM42" s="17"/>
      <c r="UN42" s="8"/>
      <c r="UO42" s="18"/>
      <c r="UP42" s="19">
        <f t="shared" si="81"/>
        <v>0</v>
      </c>
      <c r="UR42" s="577"/>
      <c r="US42" s="2"/>
      <c r="UT42" s="17"/>
      <c r="UU42" s="8"/>
      <c r="UV42" s="18"/>
      <c r="UW42" s="19">
        <f t="shared" si="82"/>
        <v>12824</v>
      </c>
      <c r="UY42" s="2"/>
      <c r="UZ42" s="2"/>
      <c r="VA42" s="17"/>
      <c r="VB42" s="8"/>
      <c r="VC42" s="18"/>
      <c r="VD42" s="19">
        <f t="shared" si="83"/>
        <v>47775</v>
      </c>
      <c r="VF42" s="2"/>
      <c r="VG42" s="2"/>
      <c r="VH42" s="17"/>
      <c r="VI42" s="8"/>
      <c r="VJ42" s="18"/>
      <c r="VK42" s="19">
        <f t="shared" si="84"/>
        <v>0</v>
      </c>
      <c r="VM42" s="2"/>
      <c r="VN42" s="2"/>
      <c r="VO42" s="17"/>
      <c r="VP42" s="8"/>
      <c r="VQ42" s="18"/>
      <c r="VR42" s="19">
        <f t="shared" si="85"/>
        <v>0</v>
      </c>
      <c r="VT42" s="577"/>
      <c r="VU42" s="2"/>
      <c r="VV42" s="17"/>
      <c r="VW42" s="8"/>
      <c r="VX42" s="18"/>
      <c r="VY42" s="19">
        <f t="shared" si="196"/>
        <v>274.5</v>
      </c>
      <c r="WA42" s="2"/>
      <c r="WB42" s="2"/>
      <c r="WC42" s="17"/>
      <c r="WD42" s="8"/>
      <c r="WE42" s="18"/>
      <c r="WF42" s="19">
        <f t="shared" si="87"/>
        <v>0</v>
      </c>
      <c r="WH42" s="2"/>
      <c r="WI42" s="2"/>
      <c r="WJ42" s="17"/>
      <c r="WK42" s="8"/>
      <c r="WL42" s="18"/>
      <c r="WM42" s="19">
        <f t="shared" si="88"/>
        <v>0</v>
      </c>
      <c r="WO42" s="2"/>
      <c r="WP42" s="2"/>
      <c r="WQ42" s="17"/>
      <c r="WR42" s="8"/>
      <c r="WS42" s="18"/>
      <c r="WT42" s="19">
        <f t="shared" si="201"/>
        <v>0</v>
      </c>
      <c r="WV42" s="2"/>
      <c r="WW42" s="2"/>
      <c r="WX42" s="17"/>
      <c r="WY42" s="8"/>
      <c r="WZ42" s="18"/>
      <c r="XA42" s="19">
        <f t="shared" si="90"/>
        <v>0</v>
      </c>
      <c r="XC42" s="577"/>
      <c r="XD42" s="2"/>
      <c r="XE42" s="17"/>
      <c r="XF42" s="8"/>
      <c r="XG42" s="18"/>
      <c r="XH42" s="19">
        <f t="shared" si="91"/>
        <v>0</v>
      </c>
      <c r="XJ42" s="2"/>
      <c r="XK42" s="2"/>
      <c r="XL42" s="17"/>
      <c r="XM42" s="8"/>
      <c r="XN42" s="18"/>
      <c r="XO42" s="19">
        <f t="shared" si="248"/>
        <v>0</v>
      </c>
      <c r="XQ42" s="2"/>
      <c r="XR42" s="2"/>
      <c r="XS42" s="17"/>
      <c r="XT42" s="8"/>
      <c r="XU42" s="18"/>
      <c r="XV42" s="19">
        <f t="shared" si="93"/>
        <v>0</v>
      </c>
      <c r="XX42" s="2"/>
      <c r="XY42" s="2"/>
      <c r="XZ42" s="17"/>
      <c r="YA42" s="8"/>
      <c r="YB42" s="18"/>
      <c r="YC42" s="19">
        <f t="shared" si="94"/>
        <v>0</v>
      </c>
      <c r="YE42" s="2"/>
      <c r="YF42" s="2"/>
      <c r="YG42" s="17"/>
      <c r="YH42" s="8"/>
      <c r="YI42" s="18"/>
      <c r="YJ42" s="19">
        <f t="shared" si="95"/>
        <v>0</v>
      </c>
      <c r="YL42" s="2"/>
      <c r="YM42" s="2"/>
      <c r="YN42" s="17"/>
      <c r="YO42" s="8"/>
      <c r="YP42" s="18"/>
      <c r="YQ42" s="19">
        <f t="shared" si="96"/>
        <v>0</v>
      </c>
      <c r="YS42" s="2"/>
      <c r="YT42" s="2"/>
      <c r="YU42" s="17"/>
      <c r="YV42" s="8"/>
      <c r="YW42" s="18"/>
      <c r="YX42" s="19">
        <f t="shared" si="221"/>
        <v>0</v>
      </c>
      <c r="YZ42" s="2"/>
      <c r="ZA42" s="2"/>
      <c r="ZB42" s="17"/>
      <c r="ZC42" s="8"/>
      <c r="ZD42" s="18"/>
      <c r="ZE42" s="19">
        <f t="shared" si="213"/>
        <v>0</v>
      </c>
      <c r="ZG42" s="2"/>
      <c r="ZH42" s="2"/>
      <c r="ZI42" s="17"/>
      <c r="ZJ42" s="8"/>
      <c r="ZK42" s="18"/>
      <c r="ZL42" s="19">
        <f t="shared" si="99"/>
        <v>11212</v>
      </c>
      <c r="ZN42" s="2"/>
      <c r="ZO42" s="2"/>
      <c r="ZP42" s="17"/>
      <c r="ZQ42" s="8"/>
      <c r="ZR42" s="18"/>
      <c r="ZS42" s="19">
        <f t="shared" si="100"/>
        <v>0</v>
      </c>
      <c r="ZU42" s="2"/>
      <c r="ZV42" s="2"/>
      <c r="ZW42" s="17"/>
      <c r="ZX42" s="8"/>
      <c r="ZY42" s="18"/>
      <c r="ZZ42" s="19">
        <f t="shared" si="101"/>
        <v>0</v>
      </c>
      <c r="AAB42" s="2"/>
      <c r="AAC42" s="2"/>
      <c r="AAD42" s="17"/>
      <c r="AAE42" s="8"/>
      <c r="AAF42" s="18"/>
      <c r="AAG42" s="19">
        <f t="shared" si="102"/>
        <v>0</v>
      </c>
      <c r="AAI42" s="577"/>
      <c r="AAJ42" s="2"/>
      <c r="AAK42" s="17"/>
      <c r="AAL42" s="8"/>
      <c r="AAM42" s="18"/>
      <c r="AAN42" s="19">
        <f t="shared" si="103"/>
        <v>0</v>
      </c>
      <c r="AAP42" s="577"/>
      <c r="AAQ42" s="2"/>
      <c r="AAR42" s="17"/>
      <c r="AAT42" s="18"/>
      <c r="AAU42" s="19">
        <f t="shared" si="104"/>
        <v>0</v>
      </c>
      <c r="AAW42" s="2"/>
      <c r="AAX42" s="2"/>
      <c r="AAY42" s="17"/>
      <c r="AAZ42" s="8"/>
      <c r="ABA42" s="18"/>
      <c r="ABB42" s="19">
        <f t="shared" si="105"/>
        <v>0</v>
      </c>
      <c r="ABD42" s="2"/>
      <c r="ABE42" s="2"/>
      <c r="ABF42" s="17"/>
      <c r="ABG42" s="8"/>
      <c r="ABH42" s="18"/>
      <c r="ABI42" s="19">
        <f t="shared" si="106"/>
        <v>0</v>
      </c>
      <c r="ABK42" s="2"/>
      <c r="ABL42" s="2"/>
      <c r="ABM42" s="17"/>
      <c r="ABN42" s="8"/>
      <c r="ABO42" s="18"/>
      <c r="ABP42" s="19">
        <f t="shared" si="107"/>
        <v>0</v>
      </c>
      <c r="ABR42" s="366"/>
      <c r="ABS42" s="2"/>
      <c r="ABT42" s="17"/>
      <c r="ABU42" s="577"/>
      <c r="ABV42" s="18"/>
      <c r="ABW42" s="19">
        <f t="shared" si="214"/>
        <v>0</v>
      </c>
      <c r="ABY42" s="366"/>
      <c r="ABZ42" s="2"/>
      <c r="ACA42" s="17"/>
      <c r="ACB42" s="366"/>
      <c r="ACC42" s="18"/>
      <c r="ACD42" s="19">
        <f t="shared" si="109"/>
        <v>0</v>
      </c>
      <c r="ACF42" s="2"/>
      <c r="ACG42" s="2"/>
      <c r="ACH42" s="17"/>
      <c r="ACI42" s="8"/>
      <c r="ACJ42" s="18"/>
      <c r="ACK42" s="19">
        <f t="shared" si="205"/>
        <v>0</v>
      </c>
      <c r="ACM42" s="577"/>
      <c r="ACN42" s="2"/>
      <c r="ACO42" s="17"/>
      <c r="ACP42" s="577"/>
      <c r="ACQ42" s="18"/>
      <c r="ACR42" s="19">
        <f t="shared" si="110"/>
        <v>0</v>
      </c>
      <c r="ACT42" s="577"/>
      <c r="ACU42" s="2"/>
      <c r="ACV42" s="17"/>
      <c r="ACW42" s="366"/>
      <c r="ACX42" s="18"/>
      <c r="ACY42" s="19">
        <f t="shared" si="111"/>
        <v>0</v>
      </c>
      <c r="ADB42" s="2"/>
      <c r="ADC42" s="17"/>
      <c r="ADD42" s="8"/>
      <c r="ADE42" s="18"/>
      <c r="ADF42" s="19">
        <f t="shared" si="244"/>
        <v>0</v>
      </c>
      <c r="ADI42" s="2"/>
      <c r="ADJ42" s="17"/>
      <c r="ADK42" s="577"/>
      <c r="ADL42" s="18"/>
      <c r="ADM42" s="19">
        <f t="shared" si="113"/>
        <v>40815</v>
      </c>
      <c r="ADP42" s="2"/>
      <c r="ADQ42" s="17"/>
      <c r="ADR42" s="8"/>
      <c r="ADS42" s="18"/>
      <c r="ADT42" s="19">
        <f>ADT41+ADQ42-ADS42</f>
        <v>0</v>
      </c>
      <c r="ADV42" s="2"/>
      <c r="ADW42" s="2"/>
      <c r="ADX42" s="17"/>
      <c r="ADY42" s="8"/>
      <c r="ADZ42" s="18"/>
      <c r="AEA42" s="45">
        <f t="shared" si="192"/>
        <v>0</v>
      </c>
      <c r="AEC42" s="577"/>
      <c r="AED42" s="2"/>
      <c r="AEE42" s="17"/>
      <c r="AEF42" s="577"/>
      <c r="AEG42" s="18"/>
      <c r="AEH42" s="19">
        <f>AEH41+AEE42-AEG42</f>
        <v>0</v>
      </c>
      <c r="AEJ42" s="2"/>
      <c r="AEK42" s="2"/>
      <c r="AEL42" s="17"/>
      <c r="AEM42" s="8"/>
      <c r="AEN42" s="18"/>
      <c r="AEO42" s="19">
        <f t="shared" si="255"/>
        <v>0</v>
      </c>
      <c r="AEQ42" s="2"/>
      <c r="AER42" s="2"/>
      <c r="AES42" s="17"/>
      <c r="AET42" s="8"/>
      <c r="AEU42" s="18"/>
      <c r="AEV42" s="19">
        <f t="shared" si="117"/>
        <v>6523</v>
      </c>
      <c r="AEX42" s="577"/>
      <c r="AEY42" s="2"/>
      <c r="AEZ42" s="17"/>
      <c r="AFA42" s="8"/>
      <c r="AFB42" s="18"/>
      <c r="AFC42" s="19">
        <f t="shared" si="118"/>
        <v>0</v>
      </c>
      <c r="AFE42" s="577"/>
      <c r="AFF42" s="2"/>
      <c r="AFG42" s="17"/>
      <c r="AFH42" s="8"/>
      <c r="AFI42" s="18"/>
      <c r="AFJ42" s="19">
        <f t="shared" si="249"/>
        <v>0</v>
      </c>
      <c r="AFL42" s="8"/>
      <c r="AFM42" s="2"/>
      <c r="AFN42" s="17"/>
      <c r="AFO42" s="8"/>
      <c r="AFP42" s="18"/>
      <c r="AFQ42" s="19">
        <f t="shared" si="120"/>
        <v>0</v>
      </c>
      <c r="AFS42" s="2"/>
      <c r="AFT42" s="2"/>
      <c r="AFU42" s="17"/>
      <c r="AFV42" s="8"/>
      <c r="AFW42" s="18"/>
      <c r="AFX42" s="19">
        <f t="shared" si="121"/>
        <v>0</v>
      </c>
      <c r="AFZ42" s="2"/>
      <c r="AGA42" s="2"/>
      <c r="AGB42" s="17"/>
      <c r="AGC42" s="8"/>
      <c r="AGD42" s="18"/>
      <c r="AGE42" s="19">
        <f t="shared" si="215"/>
        <v>0</v>
      </c>
      <c r="AGG42" s="2"/>
      <c r="AGH42" s="2"/>
      <c r="AGI42" s="17"/>
      <c r="AGJ42" s="8"/>
      <c r="AGK42" s="18"/>
      <c r="AGL42" s="19">
        <f t="shared" si="123"/>
        <v>0</v>
      </c>
      <c r="AGN42" s="2"/>
      <c r="AGO42" s="2"/>
      <c r="AGP42" s="17"/>
      <c r="AGQ42" s="8"/>
      <c r="AGR42" s="18"/>
      <c r="AGS42" s="19">
        <f t="shared" si="124"/>
        <v>0</v>
      </c>
      <c r="AGU42" s="2"/>
      <c r="AGV42" s="2"/>
      <c r="AGW42" s="17"/>
      <c r="AGX42" s="8"/>
      <c r="AGY42" s="18"/>
      <c r="AGZ42" s="19">
        <f t="shared" si="125"/>
        <v>37741</v>
      </c>
      <c r="AHB42" s="2"/>
      <c r="AHC42" s="2"/>
      <c r="AHD42" s="17"/>
      <c r="AHE42" s="8"/>
      <c r="AHF42" s="18"/>
      <c r="AHG42" s="19">
        <f t="shared" si="126"/>
        <v>0</v>
      </c>
      <c r="AHI42" s="2"/>
      <c r="AHJ42" s="2"/>
      <c r="AHK42" s="17"/>
      <c r="AHL42" s="8"/>
      <c r="AHM42" s="18"/>
      <c r="AHN42" s="19">
        <f t="shared" si="127"/>
        <v>0</v>
      </c>
      <c r="AHP42" s="577"/>
      <c r="AHQ42" s="2"/>
      <c r="AHR42" s="17"/>
      <c r="AHS42" s="8"/>
      <c r="AHT42" s="18"/>
      <c r="AHU42" s="19">
        <f t="shared" si="128"/>
        <v>0</v>
      </c>
      <c r="AHW42" s="366"/>
      <c r="AHX42" s="2"/>
      <c r="AHY42" s="17"/>
      <c r="AHZ42" s="26"/>
      <c r="AIA42" s="18"/>
      <c r="AIB42" s="45">
        <f t="shared" si="261"/>
        <v>0</v>
      </c>
      <c r="AID42" s="577"/>
      <c r="AIE42" s="2"/>
      <c r="AIF42" s="17"/>
      <c r="AIG42" s="8"/>
      <c r="AIH42" s="18"/>
      <c r="AII42" s="19">
        <f t="shared" si="218"/>
        <v>0</v>
      </c>
      <c r="AIK42" s="2"/>
      <c r="AIL42" s="2"/>
      <c r="AIM42" s="17"/>
      <c r="AIN42" s="8"/>
      <c r="AIO42" s="18"/>
      <c r="AIP42" s="19">
        <f t="shared" si="131"/>
        <v>0</v>
      </c>
      <c r="AIR42" s="143"/>
      <c r="AIS42" s="27"/>
      <c r="AIT42" s="25"/>
      <c r="AIU42" s="143"/>
      <c r="AIV42" s="30"/>
      <c r="AIW42" s="19">
        <f t="shared" si="132"/>
        <v>0</v>
      </c>
      <c r="AIY42" s="2"/>
      <c r="AIZ42" s="2"/>
      <c r="AJA42" s="17"/>
      <c r="AJB42" s="8"/>
      <c r="AJC42" s="18"/>
      <c r="AJD42" s="19">
        <f t="shared" si="133"/>
        <v>0</v>
      </c>
      <c r="AJF42" s="2"/>
      <c r="AJG42" s="2"/>
      <c r="AJH42" s="17"/>
      <c r="AJI42" s="8"/>
      <c r="AJJ42" s="18"/>
      <c r="AJK42" s="19">
        <f t="shared" si="134"/>
        <v>0</v>
      </c>
      <c r="AJM42" s="2"/>
      <c r="AJN42" s="2"/>
      <c r="AJO42" s="17"/>
      <c r="AJP42" s="8"/>
      <c r="AJQ42" s="18"/>
      <c r="AJR42" s="19">
        <f t="shared" si="135"/>
        <v>0</v>
      </c>
      <c r="AJT42" s="2"/>
      <c r="AJU42" s="2"/>
      <c r="AJV42" s="17"/>
      <c r="AJW42" s="8"/>
      <c r="AJX42" s="18"/>
      <c r="AJY42" s="19">
        <f t="shared" si="243"/>
        <v>0</v>
      </c>
      <c r="AKA42" s="2"/>
      <c r="AKB42" s="2"/>
      <c r="AKC42" s="17"/>
      <c r="AKD42" s="8"/>
      <c r="AKE42" s="18"/>
      <c r="AKF42" s="19">
        <f t="shared" si="232"/>
        <v>0</v>
      </c>
      <c r="AKH42" s="2"/>
      <c r="AKI42" s="2"/>
      <c r="AKJ42" s="17"/>
      <c r="AKK42" s="8"/>
      <c r="AKL42" s="18"/>
      <c r="AKM42" s="19">
        <f t="shared" si="137"/>
        <v>0</v>
      </c>
      <c r="AKO42" s="2"/>
      <c r="AKP42" s="2"/>
      <c r="AKQ42" s="17"/>
      <c r="AKR42" s="8"/>
      <c r="AKS42" s="18"/>
      <c r="AKT42" s="19">
        <f t="shared" si="138"/>
        <v>0</v>
      </c>
      <c r="AKV42" s="2"/>
      <c r="AKW42" s="2"/>
      <c r="AKX42" s="17"/>
      <c r="AKY42" s="8"/>
      <c r="AKZ42" s="18"/>
      <c r="ALA42" s="19">
        <f t="shared" si="139"/>
        <v>0</v>
      </c>
      <c r="ALC42" s="2"/>
      <c r="ALD42" s="2"/>
      <c r="ALE42" s="17"/>
      <c r="ALF42" s="8"/>
      <c r="ALG42" s="18"/>
      <c r="ALH42" s="19">
        <f t="shared" si="140"/>
        <v>0</v>
      </c>
      <c r="ALJ42" s="577"/>
      <c r="ALK42" s="2"/>
      <c r="ALL42" s="17"/>
      <c r="ALN42" s="18"/>
      <c r="ALO42" s="19">
        <f t="shared" si="141"/>
        <v>0</v>
      </c>
      <c r="ALQ42" s="2"/>
      <c r="ALR42" s="2"/>
      <c r="ALS42" s="17"/>
      <c r="ALT42" s="8"/>
      <c r="ALU42" s="18"/>
      <c r="ALV42" s="19">
        <f t="shared" si="142"/>
        <v>0</v>
      </c>
      <c r="ALX42" s="2"/>
      <c r="ALY42" s="2"/>
      <c r="ALZ42" s="17"/>
      <c r="AMA42" s="8"/>
      <c r="AMB42" s="18"/>
      <c r="AMC42" s="19">
        <f t="shared" si="258"/>
        <v>0</v>
      </c>
      <c r="AME42" s="577"/>
      <c r="AMF42" s="2"/>
      <c r="AMG42" s="17"/>
      <c r="AMH42" s="366"/>
      <c r="AMI42" s="18"/>
      <c r="AMJ42" s="19">
        <f t="shared" si="143"/>
        <v>0</v>
      </c>
      <c r="AML42" s="366"/>
      <c r="AMM42" s="2"/>
      <c r="AMN42" s="17"/>
      <c r="AMO42" s="577"/>
      <c r="AMP42" s="18"/>
      <c r="AMQ42" s="19">
        <f t="shared" si="144"/>
        <v>0</v>
      </c>
      <c r="AMS42" s="8"/>
      <c r="AMT42" s="2"/>
      <c r="AMU42" s="17"/>
      <c r="AMV42" s="8"/>
      <c r="AMW42" s="18"/>
      <c r="AMX42" s="19">
        <f t="shared" si="145"/>
        <v>0</v>
      </c>
      <c r="AMZ42" s="2"/>
      <c r="ANA42" s="2"/>
      <c r="ANB42" s="17"/>
      <c r="ANC42" s="8"/>
      <c r="AND42" s="18"/>
      <c r="ANE42" s="19">
        <f t="shared" si="146"/>
        <v>0</v>
      </c>
      <c r="ANG42" s="2"/>
      <c r="ANH42" s="2"/>
      <c r="ANI42" s="17"/>
      <c r="ANJ42" s="8"/>
      <c r="ANK42" s="18"/>
      <c r="ANL42" s="19">
        <f t="shared" si="147"/>
        <v>0</v>
      </c>
      <c r="ANN42" s="366"/>
      <c r="ANO42" s="2"/>
      <c r="ANP42" s="17"/>
      <c r="ANQ42" s="577"/>
      <c r="ANR42" s="18"/>
      <c r="ANS42" s="19">
        <f t="shared" si="148"/>
        <v>0</v>
      </c>
      <c r="ANU42" s="2"/>
      <c r="ANV42" s="2"/>
      <c r="ANW42" s="17"/>
      <c r="ANX42" s="8"/>
      <c r="ANY42" s="18"/>
      <c r="ANZ42" s="19">
        <f t="shared" si="229"/>
        <v>4592</v>
      </c>
      <c r="AOB42" s="577"/>
      <c r="AOC42" s="2"/>
      <c r="AOD42" s="17"/>
      <c r="AOE42" s="8"/>
      <c r="AOF42" s="18"/>
      <c r="AOG42" s="19">
        <f t="shared" si="149"/>
        <v>0</v>
      </c>
      <c r="AOI42" s="366"/>
      <c r="AOJ42" s="2"/>
      <c r="AOK42" s="17"/>
      <c r="AOL42" s="8"/>
      <c r="AOM42" s="18"/>
      <c r="AON42" s="19">
        <f t="shared" si="150"/>
        <v>16524.5</v>
      </c>
      <c r="AOP42" s="366"/>
      <c r="AOQ42" s="2"/>
      <c r="AOR42" s="17"/>
      <c r="AOS42" s="8"/>
      <c r="AOT42" s="18"/>
      <c r="AOU42" s="19">
        <f t="shared" si="151"/>
        <v>0</v>
      </c>
      <c r="AOW42" s="2"/>
      <c r="AOX42" s="2"/>
      <c r="AOY42" s="17"/>
      <c r="AOZ42" s="8"/>
      <c r="APA42" s="18"/>
      <c r="APB42" s="19">
        <f t="shared" si="216"/>
        <v>0</v>
      </c>
      <c r="APD42" s="2"/>
      <c r="APE42" s="2"/>
      <c r="APF42" s="17"/>
      <c r="APG42" s="8"/>
      <c r="APH42" s="18"/>
      <c r="API42" s="19">
        <f t="shared" si="250"/>
        <v>2000</v>
      </c>
      <c r="APL42" s="2"/>
      <c r="APM42" s="17"/>
      <c r="APN42" s="8"/>
      <c r="APO42" s="18"/>
      <c r="APP42" s="45">
        <f t="shared" si="253"/>
        <v>7383.5</v>
      </c>
      <c r="APS42" s="2"/>
      <c r="APT42" s="17"/>
      <c r="APU42" s="8"/>
      <c r="APV42" s="18"/>
      <c r="APW42" s="45">
        <f t="shared" si="6"/>
        <v>0</v>
      </c>
      <c r="APY42" s="2"/>
      <c r="APZ42" s="2"/>
      <c r="AQA42" s="17"/>
      <c r="AQB42" s="8"/>
      <c r="AQC42" s="18"/>
      <c r="AQD42" s="45">
        <f t="shared" si="153"/>
        <v>4518.5</v>
      </c>
      <c r="AQF42" s="366"/>
      <c r="AQG42" s="2"/>
      <c r="AQH42" s="17"/>
      <c r="AQJ42" s="18"/>
      <c r="AQK42" s="19">
        <f t="shared" si="154"/>
        <v>0</v>
      </c>
      <c r="AQM42" s="2"/>
      <c r="AQN42" s="2"/>
      <c r="AQO42" s="17"/>
      <c r="AQP42" s="8"/>
      <c r="AQQ42" s="18"/>
      <c r="AQR42" s="19">
        <f t="shared" si="155"/>
        <v>0</v>
      </c>
      <c r="AQT42" s="577"/>
      <c r="AQU42" s="2"/>
      <c r="AQV42" s="17"/>
      <c r="AQW42" s="577"/>
      <c r="AQX42" s="18"/>
      <c r="AQY42" s="19">
        <f t="shared" si="156"/>
        <v>715</v>
      </c>
      <c r="ARA42" s="577"/>
      <c r="ARB42" s="2"/>
      <c r="ARC42" s="17"/>
      <c r="ARD42" s="366"/>
      <c r="ARE42" s="18"/>
      <c r="ARF42" s="19">
        <f t="shared" si="208"/>
        <v>0</v>
      </c>
      <c r="ARH42" s="577"/>
      <c r="ARI42" s="2"/>
      <c r="ARJ42" s="17"/>
      <c r="ARK42" s="8"/>
      <c r="ARL42" s="18"/>
      <c r="ARM42" s="19">
        <f t="shared" si="157"/>
        <v>0</v>
      </c>
      <c r="ARO42" s="577"/>
      <c r="ARP42" s="2"/>
      <c r="ARQ42" s="17"/>
      <c r="ARR42" s="8"/>
      <c r="ARS42" s="18"/>
      <c r="ART42" s="19">
        <f>ART41+ARQ42-ARS42</f>
        <v>0</v>
      </c>
      <c r="ARV42" s="2"/>
      <c r="ARW42" s="2"/>
      <c r="ARX42" s="17"/>
      <c r="ARY42" s="8"/>
      <c r="ARZ42" s="18"/>
      <c r="ASA42" s="19">
        <f t="shared" si="159"/>
        <v>0</v>
      </c>
      <c r="ASC42" s="2"/>
      <c r="ASD42" s="2"/>
      <c r="ASE42" s="17"/>
      <c r="ASF42" s="8"/>
      <c r="ASG42" s="18"/>
      <c r="ASH42" s="19">
        <f t="shared" si="160"/>
        <v>0</v>
      </c>
      <c r="ASJ42" s="2"/>
      <c r="ASK42" s="2"/>
      <c r="ASL42" s="17"/>
      <c r="ASM42" s="8"/>
      <c r="ASN42" s="18"/>
      <c r="ASO42" s="19">
        <f t="shared" si="161"/>
        <v>0</v>
      </c>
      <c r="ASQ42" s="2"/>
      <c r="ASR42" s="2"/>
      <c r="ASS42" s="17"/>
      <c r="AST42" s="8"/>
      <c r="ASU42" s="18"/>
      <c r="ASV42" s="19">
        <f t="shared" si="234"/>
        <v>0</v>
      </c>
      <c r="ASX42" s="2"/>
      <c r="ASY42" s="2"/>
      <c r="ASZ42" s="17"/>
      <c r="ATA42" s="8"/>
      <c r="ATB42" s="18"/>
      <c r="ATC42" s="19">
        <f t="shared" si="163"/>
        <v>0</v>
      </c>
      <c r="ATE42" s="2"/>
      <c r="ATF42" s="2"/>
      <c r="ATG42" s="17"/>
      <c r="ATH42" s="8"/>
      <c r="ATI42" s="18"/>
      <c r="ATJ42" s="19">
        <f t="shared" si="164"/>
        <v>0</v>
      </c>
      <c r="ATL42" s="8"/>
      <c r="ATM42" s="43"/>
      <c r="ATN42" s="18"/>
      <c r="ATO42" s="456"/>
      <c r="ATP42" s="76"/>
      <c r="ATQ42" s="19">
        <f t="shared" si="262"/>
        <v>0</v>
      </c>
      <c r="ATS42" s="8"/>
      <c r="ATT42" s="43"/>
      <c r="ATU42" s="18"/>
      <c r="ATV42" s="69"/>
      <c r="ATW42" s="76"/>
      <c r="ATX42" s="19">
        <f t="shared" si="222"/>
        <v>0</v>
      </c>
      <c r="AUA42" s="2"/>
      <c r="AUB42" s="17"/>
      <c r="AUC42" s="8"/>
      <c r="AUD42" s="18"/>
      <c r="AUE42" s="19">
        <f t="shared" si="167"/>
        <v>0</v>
      </c>
      <c r="AUH42" s="2"/>
      <c r="AUI42" s="17"/>
      <c r="AUJ42" s="8"/>
      <c r="AUK42" s="18"/>
      <c r="AUL42" s="19">
        <f t="shared" si="168"/>
        <v>0</v>
      </c>
      <c r="AUO42" s="2"/>
      <c r="AUP42" s="17"/>
      <c r="AUQ42" s="8"/>
      <c r="AUR42" s="18"/>
      <c r="AUS42" s="19">
        <f t="shared" si="169"/>
        <v>2512.5</v>
      </c>
      <c r="AUU42" s="368"/>
      <c r="AUV42" s="584"/>
      <c r="AUW42" s="347"/>
      <c r="AUX42" s="143"/>
      <c r="AUY42" s="30"/>
      <c r="AUZ42" s="45">
        <f t="shared" si="263"/>
        <v>0</v>
      </c>
      <c r="AVB42" s="577"/>
      <c r="AVC42" s="2"/>
      <c r="AVD42" s="17"/>
      <c r="AVE42" s="8"/>
      <c r="AVF42" s="18"/>
      <c r="AVG42" s="19">
        <f t="shared" si="193"/>
        <v>0</v>
      </c>
      <c r="AVI42" s="2"/>
      <c r="AVJ42" s="2"/>
      <c r="AVK42" s="17"/>
      <c r="AVL42" s="8"/>
      <c r="AVM42" s="18"/>
      <c r="AVN42" s="19">
        <f t="shared" si="194"/>
        <v>0</v>
      </c>
      <c r="AVP42" s="2"/>
      <c r="AVQ42" s="2"/>
      <c r="AVR42" s="17"/>
      <c r="AVS42" s="8"/>
      <c r="AVT42" s="18"/>
      <c r="AVU42" s="19">
        <f t="shared" si="203"/>
        <v>0</v>
      </c>
      <c r="AVW42" s="2"/>
      <c r="AVX42" s="2"/>
      <c r="AVY42" s="17"/>
      <c r="AVZ42" s="8"/>
      <c r="AWA42" s="18"/>
      <c r="AWB42" s="19">
        <f t="shared" si="197"/>
        <v>0</v>
      </c>
      <c r="AWD42" s="2"/>
      <c r="AWE42" s="2"/>
      <c r="AWF42" s="17"/>
      <c r="AWG42" s="8"/>
      <c r="AWH42" s="18"/>
      <c r="AWI42" s="19">
        <f t="shared" si="219"/>
        <v>0</v>
      </c>
      <c r="AWK42" s="2"/>
      <c r="AWL42" s="2"/>
      <c r="AWM42" s="17"/>
      <c r="AWN42" s="8"/>
      <c r="AWO42" s="18"/>
      <c r="AWP42" s="19">
        <f t="shared" si="204"/>
        <v>0</v>
      </c>
      <c r="AWR42" s="2"/>
      <c r="AWS42" s="2"/>
      <c r="AWT42" s="17"/>
      <c r="AWU42" s="8"/>
      <c r="AWV42" s="18"/>
      <c r="AWW42" s="19">
        <f t="shared" si="174"/>
        <v>0</v>
      </c>
      <c r="AWY42" s="2"/>
      <c r="AWZ42" s="2"/>
      <c r="AXA42" s="17"/>
      <c r="AXB42" s="8"/>
      <c r="AXC42" s="18"/>
      <c r="AXD42" s="19">
        <f t="shared" si="175"/>
        <v>0</v>
      </c>
      <c r="AXF42" s="577"/>
      <c r="AXG42" s="2"/>
      <c r="AXH42" s="17"/>
      <c r="AXI42" s="8"/>
      <c r="AXJ42" s="18"/>
      <c r="AXK42" s="19">
        <f t="shared" si="176"/>
        <v>0</v>
      </c>
      <c r="AXM42" s="577"/>
      <c r="AXN42" s="2"/>
      <c r="AXO42" s="17"/>
      <c r="AXP42" s="8"/>
      <c r="AXQ42" s="18"/>
      <c r="AXR42" s="19">
        <f t="shared" si="177"/>
        <v>0</v>
      </c>
      <c r="AXT42" s="577"/>
      <c r="AXU42" s="2"/>
      <c r="AXV42" s="17"/>
      <c r="AXW42" s="577"/>
      <c r="AXX42" s="18"/>
      <c r="AXY42" s="19">
        <f t="shared" si="195"/>
        <v>0</v>
      </c>
      <c r="AYA42" s="2"/>
      <c r="AYB42" s="2"/>
      <c r="AYC42" s="17"/>
      <c r="AYD42" s="8"/>
      <c r="AYE42" s="18"/>
      <c r="AYF42" s="19">
        <f t="shared" si="179"/>
        <v>0</v>
      </c>
      <c r="AYH42" s="577"/>
      <c r="AYI42" s="2"/>
      <c r="AYJ42" s="17"/>
      <c r="AYK42" s="577"/>
      <c r="AYL42" s="18"/>
      <c r="AYM42" s="19">
        <f t="shared" si="239"/>
        <v>0</v>
      </c>
      <c r="AYO42" s="2"/>
      <c r="AYP42" s="2"/>
      <c r="AYQ42" s="17"/>
      <c r="AYR42" s="8"/>
      <c r="AYS42" s="18"/>
      <c r="AYT42" s="19">
        <f t="shared" si="181"/>
        <v>0</v>
      </c>
      <c r="AYV42" s="2"/>
      <c r="AYW42" s="2"/>
      <c r="AYX42" s="17"/>
      <c r="AYY42" s="8"/>
      <c r="AYZ42" s="18"/>
      <c r="AZA42" s="19">
        <f t="shared" si="182"/>
        <v>0</v>
      </c>
      <c r="AZC42" s="2"/>
      <c r="AZD42" s="2"/>
      <c r="AZE42" s="17"/>
      <c r="AZF42" s="8"/>
      <c r="AZG42" s="18"/>
      <c r="AZH42" s="19">
        <f t="shared" si="183"/>
        <v>0</v>
      </c>
      <c r="AZJ42" s="2"/>
      <c r="AZK42" s="2"/>
      <c r="AZL42" s="17"/>
      <c r="AZM42" s="8"/>
      <c r="AZN42" s="18"/>
      <c r="AZO42" s="19">
        <f t="shared" si="184"/>
        <v>0</v>
      </c>
    </row>
    <row r="43" spans="1:1024 1026:1367">
      <c r="A43" s="8"/>
      <c r="C43" s="351"/>
      <c r="D43" s="8"/>
      <c r="E43" s="18"/>
      <c r="F43" s="45">
        <f t="shared" si="259"/>
        <v>0</v>
      </c>
      <c r="H43" s="577"/>
      <c r="I43" s="2"/>
      <c r="J43" s="17"/>
      <c r="K43" s="577"/>
      <c r="L43" s="18"/>
      <c r="M43" s="19">
        <f t="shared" si="231"/>
        <v>0</v>
      </c>
      <c r="O43" s="2"/>
      <c r="P43" s="2"/>
      <c r="Q43" s="17"/>
      <c r="R43" s="8"/>
      <c r="S43" s="18"/>
      <c r="T43" s="19">
        <f>T42+Q43-S43</f>
        <v>10753.5</v>
      </c>
      <c r="V43" s="2"/>
      <c r="W43" s="2"/>
      <c r="X43" s="17"/>
      <c r="Y43" s="8"/>
      <c r="Z43" s="18"/>
      <c r="AA43" s="19">
        <f>AA42+X43-Z43</f>
        <v>0</v>
      </c>
      <c r="AC43" s="2"/>
      <c r="AD43" s="2"/>
      <c r="AE43" s="17"/>
      <c r="AF43" s="8"/>
      <c r="AG43" s="18"/>
      <c r="AH43" s="19">
        <f>AH42+AE43-AG43</f>
        <v>0</v>
      </c>
      <c r="AJ43" s="2"/>
      <c r="AK43" s="2"/>
      <c r="AL43" s="17"/>
      <c r="AM43" s="8"/>
      <c r="AN43" s="18"/>
      <c r="AO43" s="19">
        <f>AO42+AL43-AN43</f>
        <v>0</v>
      </c>
      <c r="AQ43" s="2"/>
      <c r="AR43" s="2"/>
      <c r="AS43" s="17"/>
      <c r="AT43" s="8"/>
      <c r="AU43" s="18"/>
      <c r="AV43" s="19">
        <f>AV42+AS43-AU43</f>
        <v>0</v>
      </c>
      <c r="AX43" s="2"/>
      <c r="AY43" s="2"/>
      <c r="AZ43" s="17"/>
      <c r="BA43" s="8"/>
      <c r="BB43" s="18"/>
      <c r="BC43" s="19">
        <f>BC42+AZ43-BB43</f>
        <v>0</v>
      </c>
      <c r="BE43" s="2"/>
      <c r="BF43" s="2"/>
      <c r="BG43" s="17"/>
      <c r="BH43" s="8"/>
      <c r="BI43" s="18"/>
      <c r="BJ43" s="19">
        <f t="shared" si="16"/>
        <v>0</v>
      </c>
      <c r="BL43" s="2"/>
      <c r="BM43" s="2"/>
      <c r="BN43" s="17"/>
      <c r="BO43" s="8"/>
      <c r="BP43" s="18"/>
      <c r="BQ43" s="19">
        <f t="shared" si="209"/>
        <v>0</v>
      </c>
      <c r="BS43" s="2"/>
      <c r="BT43" s="2"/>
      <c r="BU43" s="2"/>
      <c r="BV43" s="17"/>
      <c r="BW43" s="8"/>
      <c r="BX43" s="18"/>
      <c r="BY43" s="19">
        <f t="shared" si="18"/>
        <v>0</v>
      </c>
      <c r="CA43" s="575"/>
      <c r="CB43" s="78"/>
      <c r="CC43" s="346"/>
      <c r="CD43" s="738"/>
      <c r="CE43" s="347"/>
      <c r="CF43" s="45">
        <f t="shared" si="19"/>
        <v>462233</v>
      </c>
      <c r="CH43" s="143"/>
      <c r="CI43" s="27"/>
      <c r="CJ43" s="44"/>
      <c r="CK43" s="489"/>
      <c r="CL43" s="44"/>
      <c r="CM43" s="45">
        <f t="shared" si="20"/>
        <v>0</v>
      </c>
      <c r="CO43" s="368"/>
      <c r="CP43" s="78"/>
      <c r="CQ43" s="346"/>
      <c r="CR43" s="490"/>
      <c r="CS43" s="346"/>
      <c r="CT43" s="45">
        <f t="shared" si="264"/>
        <v>0</v>
      </c>
      <c r="CV43" s="2"/>
      <c r="CW43" s="2"/>
      <c r="CX43" s="17"/>
      <c r="CY43" s="8"/>
      <c r="CZ43" s="18"/>
      <c r="DA43" s="19">
        <f t="shared" si="21"/>
        <v>0</v>
      </c>
      <c r="DC43" s="2"/>
      <c r="DD43" s="2"/>
      <c r="DE43" s="2"/>
      <c r="DF43" s="17"/>
      <c r="DG43" s="8"/>
      <c r="DH43" s="18"/>
      <c r="DI43" s="19">
        <f t="shared" si="210"/>
        <v>0</v>
      </c>
      <c r="DK43" s="577"/>
      <c r="DL43" s="2"/>
      <c r="DM43" s="17"/>
      <c r="DO43" s="18"/>
      <c r="DP43" s="19">
        <f t="shared" si="23"/>
        <v>0</v>
      </c>
      <c r="DR43" s="2"/>
      <c r="DS43" s="2"/>
      <c r="DT43" s="17"/>
      <c r="DU43" s="8"/>
      <c r="DV43" s="18"/>
      <c r="DW43" s="19">
        <f t="shared" si="24"/>
        <v>0</v>
      </c>
      <c r="DY43" s="2"/>
      <c r="DZ43" s="2"/>
      <c r="EA43" s="17"/>
      <c r="EB43" s="8"/>
      <c r="EC43" s="18"/>
      <c r="ED43" s="19">
        <f t="shared" si="25"/>
        <v>0</v>
      </c>
      <c r="EF43" s="2"/>
      <c r="EG43" s="2"/>
      <c r="EH43" s="17"/>
      <c r="EI43" s="8"/>
      <c r="EJ43" s="18"/>
      <c r="EK43" s="19">
        <f t="shared" si="226"/>
        <v>0</v>
      </c>
      <c r="EM43" s="366"/>
      <c r="EN43" s="2"/>
      <c r="EO43" s="17"/>
      <c r="EP43" s="8"/>
      <c r="EQ43" s="18"/>
      <c r="ER43" s="19">
        <f t="shared" si="27"/>
        <v>0</v>
      </c>
      <c r="ET43" s="366"/>
      <c r="EU43" s="2"/>
      <c r="EV43" s="17"/>
      <c r="EW43" s="8"/>
      <c r="EX43" s="18"/>
      <c r="EY43" s="19">
        <f t="shared" si="28"/>
        <v>0</v>
      </c>
      <c r="FA43" s="8"/>
      <c r="FB43" s="2"/>
      <c r="FC43" s="17"/>
      <c r="FD43" s="8"/>
      <c r="FE43" s="18"/>
      <c r="FF43" s="19"/>
      <c r="FH43" s="8"/>
      <c r="FI43" s="2"/>
      <c r="FJ43" s="17"/>
      <c r="FK43" s="8"/>
      <c r="FL43" s="18"/>
      <c r="FM43" s="19"/>
      <c r="FR43" s="8"/>
      <c r="FS43" s="18"/>
      <c r="FT43" s="19">
        <f t="shared" si="31"/>
        <v>359057.5</v>
      </c>
      <c r="FV43" s="2"/>
      <c r="FW43" s="2"/>
      <c r="FX43" s="17"/>
      <c r="FY43" s="8"/>
      <c r="FZ43" s="18"/>
      <c r="GA43" s="19">
        <f t="shared" si="32"/>
        <v>0</v>
      </c>
      <c r="GC43" s="2"/>
      <c r="GD43" s="2"/>
      <c r="GE43" s="17"/>
      <c r="GF43" s="8"/>
      <c r="GG43" s="18"/>
      <c r="GH43" s="19">
        <f t="shared" si="33"/>
        <v>0</v>
      </c>
      <c r="GJ43" s="2"/>
      <c r="GK43" s="2"/>
      <c r="GL43" s="17"/>
      <c r="GM43" s="8"/>
      <c r="GN43" s="18"/>
      <c r="GO43" s="19">
        <f t="shared" si="34"/>
        <v>0</v>
      </c>
      <c r="GQ43" s="2"/>
      <c r="GR43" s="2"/>
      <c r="GS43" s="17"/>
      <c r="GT43" s="8"/>
      <c r="GU43" s="18"/>
      <c r="GV43" s="19">
        <f t="shared" si="35"/>
        <v>0</v>
      </c>
      <c r="GX43" s="2"/>
      <c r="GY43" s="2"/>
      <c r="GZ43" s="17"/>
      <c r="HA43" s="8"/>
      <c r="HB43" s="18"/>
      <c r="HC43" s="19">
        <f t="shared" si="36"/>
        <v>0</v>
      </c>
      <c r="HE43" s="2"/>
      <c r="HF43" s="2"/>
      <c r="HG43" s="17"/>
      <c r="HH43" s="8"/>
      <c r="HI43" s="18"/>
      <c r="HJ43" s="19">
        <f t="shared" si="220"/>
        <v>13433</v>
      </c>
      <c r="HL43" s="2"/>
      <c r="HM43" s="2"/>
      <c r="HN43" s="17"/>
      <c r="HO43" s="8"/>
      <c r="HP43" s="18"/>
      <c r="HQ43" s="19">
        <f t="shared" si="38"/>
        <v>0</v>
      </c>
      <c r="HS43" s="577"/>
      <c r="HT43" s="2"/>
      <c r="HU43" s="17"/>
      <c r="HV43" s="8"/>
      <c r="HW43" s="18"/>
      <c r="HX43" s="115">
        <f t="shared" si="39"/>
        <v>476</v>
      </c>
      <c r="IC43" s="8"/>
      <c r="ID43" s="18"/>
      <c r="IE43" s="19">
        <f t="shared" si="40"/>
        <v>0</v>
      </c>
      <c r="IG43" s="2"/>
      <c r="IH43" s="2"/>
      <c r="II43" s="17"/>
      <c r="IJ43" s="8"/>
      <c r="IK43" s="18"/>
      <c r="IL43" s="19">
        <f t="shared" si="41"/>
        <v>0</v>
      </c>
      <c r="IN43" s="2"/>
      <c r="IO43" s="145"/>
      <c r="IP43" s="17"/>
      <c r="IQ43" s="8"/>
      <c r="IR43" s="18"/>
      <c r="IS43" s="19">
        <f t="shared" si="42"/>
        <v>0</v>
      </c>
      <c r="IU43" s="2"/>
      <c r="IV43" s="2"/>
      <c r="IW43" s="17"/>
      <c r="IX43" s="8"/>
      <c r="IY43" s="18"/>
      <c r="IZ43" s="19">
        <f t="shared" si="43"/>
        <v>0</v>
      </c>
      <c r="JB43" s="2"/>
      <c r="JC43" s="2"/>
      <c r="JD43" s="17"/>
      <c r="JE43" s="8"/>
      <c r="JF43" s="18"/>
      <c r="JG43" s="19">
        <f t="shared" si="198"/>
        <v>0</v>
      </c>
      <c r="JI43" s="8"/>
      <c r="JJ43" s="38"/>
      <c r="JK43" s="17"/>
      <c r="JL43" s="8"/>
      <c r="JM43" s="353"/>
      <c r="JN43" s="45">
        <f t="shared" si="223"/>
        <v>0</v>
      </c>
      <c r="JP43" s="8"/>
      <c r="JQ43" s="38"/>
      <c r="JR43" s="17"/>
      <c r="JS43" s="8"/>
      <c r="JT43" s="353"/>
      <c r="JU43" s="45">
        <f t="shared" si="233"/>
        <v>0</v>
      </c>
      <c r="JW43" s="807"/>
      <c r="JX43" s="808"/>
      <c r="JY43" s="794"/>
      <c r="JZ43" s="807"/>
      <c r="KA43" s="822"/>
      <c r="KB43" s="811">
        <f t="shared" si="46"/>
        <v>0</v>
      </c>
      <c r="KD43" s="807"/>
      <c r="KE43" s="808"/>
      <c r="KF43" s="794"/>
      <c r="KG43" s="807"/>
      <c r="KH43" s="822"/>
      <c r="KI43" s="811">
        <f t="shared" si="47"/>
        <v>0</v>
      </c>
      <c r="KK43" s="2"/>
      <c r="KL43" s="148"/>
      <c r="KM43" s="17"/>
      <c r="KN43" s="8"/>
      <c r="KO43" s="18"/>
      <c r="KP43" s="45">
        <f t="shared" si="48"/>
        <v>0</v>
      </c>
      <c r="KR43" s="2"/>
      <c r="KS43" s="38"/>
      <c r="KT43" s="17"/>
      <c r="KU43" s="8"/>
      <c r="KV43" s="18"/>
      <c r="KW43" s="45">
        <f t="shared" si="211"/>
        <v>0</v>
      </c>
      <c r="KY43" s="2"/>
      <c r="KZ43" s="38"/>
      <c r="LA43" s="17"/>
      <c r="LB43" s="8"/>
      <c r="LC43" s="18"/>
      <c r="LD43" s="45">
        <f t="shared" si="50"/>
        <v>0</v>
      </c>
      <c r="LF43" s="577"/>
      <c r="LG43" s="2"/>
      <c r="LH43" s="17"/>
      <c r="LI43" s="8"/>
      <c r="LJ43" s="18"/>
      <c r="LK43" s="19">
        <f t="shared" si="257"/>
        <v>0</v>
      </c>
      <c r="LM43" s="577"/>
      <c r="LN43" s="2"/>
      <c r="LO43" s="17"/>
      <c r="LP43" s="8"/>
      <c r="LQ43" s="18"/>
      <c r="LR43" s="19">
        <f t="shared" si="51"/>
        <v>0</v>
      </c>
      <c r="LT43" s="577"/>
      <c r="LU43" s="2"/>
      <c r="LV43" s="17"/>
      <c r="LW43" s="8"/>
      <c r="LX43" s="18"/>
      <c r="LY43" s="19">
        <f t="shared" si="256"/>
        <v>0</v>
      </c>
      <c r="MA43" s="577"/>
      <c r="MB43" s="2"/>
      <c r="MC43" s="17"/>
      <c r="MD43" s="8"/>
      <c r="ME43" s="18"/>
      <c r="MF43" s="19">
        <f>MF42+MC43-ME43</f>
        <v>0</v>
      </c>
      <c r="MH43" s="2"/>
      <c r="MI43" s="2"/>
      <c r="MJ43" s="17"/>
      <c r="MK43" s="8"/>
      <c r="ML43" s="18"/>
      <c r="MM43" s="19">
        <f t="shared" si="54"/>
        <v>0</v>
      </c>
      <c r="MO43" s="2"/>
      <c r="MP43" s="2"/>
      <c r="MQ43" s="17"/>
      <c r="MR43" s="209"/>
      <c r="MS43" s="18"/>
      <c r="MT43" s="45">
        <f t="shared" si="199"/>
        <v>20586.5</v>
      </c>
      <c r="MV43" s="2"/>
      <c r="MW43" s="2"/>
      <c r="MX43" s="17"/>
      <c r="MY43" s="209"/>
      <c r="MZ43" s="18"/>
      <c r="NA43" s="45">
        <f t="shared" si="55"/>
        <v>0</v>
      </c>
      <c r="NC43" s="2"/>
      <c r="ND43" s="39"/>
      <c r="NE43" s="18"/>
      <c r="NF43" s="8"/>
      <c r="NG43" s="18"/>
      <c r="NH43" s="19">
        <f t="shared" si="260"/>
        <v>0</v>
      </c>
      <c r="NJ43" s="577"/>
      <c r="NK43" s="39"/>
      <c r="NL43" s="18"/>
      <c r="NM43" s="577"/>
      <c r="NN43" s="18"/>
      <c r="NO43" s="19">
        <f t="shared" si="57"/>
        <v>0</v>
      </c>
      <c r="NQ43" s="2"/>
      <c r="NR43" s="2"/>
      <c r="NS43" s="17"/>
      <c r="NT43" s="8"/>
      <c r="NU43" s="18"/>
      <c r="NV43" s="19">
        <f t="shared" si="58"/>
        <v>0</v>
      </c>
      <c r="NX43" s="2"/>
      <c r="NY43" s="2"/>
      <c r="NZ43" s="17"/>
      <c r="OA43" s="8"/>
      <c r="OB43" s="18"/>
      <c r="OC43" s="19">
        <f t="shared" si="59"/>
        <v>0</v>
      </c>
      <c r="OE43" s="2"/>
      <c r="OF43" s="2"/>
      <c r="OG43" s="17"/>
      <c r="OH43" s="8"/>
      <c r="OI43" s="18"/>
      <c r="OJ43" s="19">
        <f t="shared" si="60"/>
        <v>0</v>
      </c>
      <c r="OL43" s="2"/>
      <c r="OM43" s="2"/>
      <c r="ON43" s="17"/>
      <c r="OO43" s="8"/>
      <c r="OP43" s="18"/>
      <c r="OQ43" s="19">
        <f t="shared" si="61"/>
        <v>0</v>
      </c>
      <c r="OS43" s="2"/>
      <c r="OT43" s="2"/>
      <c r="OU43" s="17"/>
      <c r="OV43" s="8"/>
      <c r="OW43" s="18"/>
      <c r="OX43" s="19">
        <f t="shared" si="62"/>
        <v>0</v>
      </c>
      <c r="OZ43" s="2"/>
      <c r="PA43" s="2"/>
      <c r="PB43" s="17"/>
      <c r="PC43" s="8"/>
      <c r="PD43" s="18"/>
      <c r="PE43" s="19">
        <f t="shared" si="63"/>
        <v>0</v>
      </c>
      <c r="PG43" s="2"/>
      <c r="PH43" s="2"/>
      <c r="PI43" s="17"/>
      <c r="PJ43" s="8"/>
      <c r="PK43" s="18"/>
      <c r="PL43" s="19">
        <f t="shared" si="64"/>
        <v>0</v>
      </c>
      <c r="PN43" s="2"/>
      <c r="PO43" s="2"/>
      <c r="PP43" s="17"/>
      <c r="PQ43" s="8"/>
      <c r="PR43" s="18"/>
      <c r="PS43" s="19">
        <f t="shared" si="65"/>
        <v>0</v>
      </c>
      <c r="PU43" s="2"/>
      <c r="PV43" s="2"/>
      <c r="PW43" s="17"/>
      <c r="PX43" s="8"/>
      <c r="PY43" s="18"/>
      <c r="PZ43" s="19">
        <f t="shared" si="66"/>
        <v>0</v>
      </c>
      <c r="QB43" s="577"/>
      <c r="QC43" s="2"/>
      <c r="QD43" s="2"/>
      <c r="QE43" s="17"/>
      <c r="QF43" s="8"/>
      <c r="QG43" s="18"/>
      <c r="QH43" s="19">
        <f t="shared" si="67"/>
        <v>0</v>
      </c>
      <c r="QJ43" s="366"/>
      <c r="QK43" s="2"/>
      <c r="QL43" s="337"/>
      <c r="QM43" s="54">
        <v>41179</v>
      </c>
      <c r="QN43" s="58">
        <v>100</v>
      </c>
      <c r="QO43" s="45">
        <f t="shared" si="254"/>
        <v>26133.5</v>
      </c>
      <c r="QQ43" s="469"/>
      <c r="QR43" s="43"/>
      <c r="QS43" s="3"/>
      <c r="QT43" s="54"/>
      <c r="QU43" s="58"/>
      <c r="QV43" s="45">
        <f t="shared" si="69"/>
        <v>0</v>
      </c>
      <c r="QX43" s="143"/>
      <c r="QY43" s="78"/>
      <c r="QZ43" s="30"/>
      <c r="RA43" s="26"/>
      <c r="RB43" s="30"/>
      <c r="RC43" s="19">
        <f t="shared" si="240"/>
        <v>0</v>
      </c>
      <c r="RE43" s="143"/>
      <c r="RF43" s="78"/>
      <c r="RG43" s="30"/>
      <c r="RH43" s="143"/>
      <c r="RI43" s="30"/>
      <c r="RJ43" s="19">
        <f t="shared" si="200"/>
        <v>0</v>
      </c>
      <c r="RS43" s="2"/>
      <c r="RT43" s="2"/>
      <c r="RU43" s="17"/>
      <c r="RV43" s="8"/>
      <c r="RW43" s="18"/>
      <c r="RX43" s="19">
        <f t="shared" si="189"/>
        <v>23250</v>
      </c>
      <c r="RZ43" s="2"/>
      <c r="SA43" s="2"/>
      <c r="SB43" s="17"/>
      <c r="SC43" s="8"/>
      <c r="SD43" s="18"/>
      <c r="SE43" s="19">
        <f t="shared" si="190"/>
        <v>0</v>
      </c>
      <c r="SG43" s="2"/>
      <c r="SH43" s="2"/>
      <c r="SI43" s="17"/>
      <c r="SJ43" s="8"/>
      <c r="SK43" s="18"/>
      <c r="SL43" s="19">
        <f t="shared" si="73"/>
        <v>0</v>
      </c>
      <c r="SN43" s="2"/>
      <c r="SO43" s="2"/>
      <c r="SP43" s="17"/>
      <c r="SQ43" s="8"/>
      <c r="SR43" s="18"/>
      <c r="SS43" s="19">
        <f t="shared" si="191"/>
        <v>0</v>
      </c>
      <c r="SU43" s="549"/>
      <c r="SV43" s="2"/>
      <c r="SW43" s="17"/>
      <c r="SX43" s="8"/>
      <c r="SY43" s="18"/>
      <c r="SZ43" s="19">
        <f t="shared" si="75"/>
        <v>10127.5</v>
      </c>
      <c r="TB43" s="2"/>
      <c r="TC43" s="2"/>
      <c r="TD43" s="17"/>
      <c r="TE43" s="8"/>
      <c r="TF43" s="18"/>
      <c r="TG43" s="19">
        <f t="shared" si="236"/>
        <v>20668.5</v>
      </c>
      <c r="TI43" s="2"/>
      <c r="TJ43" s="2"/>
      <c r="TK43" s="17"/>
      <c r="TL43" s="8"/>
      <c r="TM43" s="18"/>
      <c r="TN43" s="19">
        <f t="shared" si="237"/>
        <v>0</v>
      </c>
      <c r="TP43" s="577"/>
      <c r="TQ43" s="2"/>
      <c r="TR43" s="17"/>
      <c r="TS43" s="8"/>
      <c r="TT43" s="18"/>
      <c r="TU43" s="19">
        <f t="shared" si="238"/>
        <v>0</v>
      </c>
      <c r="TW43" s="577"/>
      <c r="TX43" s="2"/>
      <c r="TY43" s="17"/>
      <c r="TZ43" s="8"/>
      <c r="UA43" s="18"/>
      <c r="UB43" s="19">
        <f t="shared" si="79"/>
        <v>0</v>
      </c>
      <c r="UD43" s="577"/>
      <c r="UE43" s="2"/>
      <c r="UF43" s="17"/>
      <c r="UG43" s="8"/>
      <c r="UH43" s="18"/>
      <c r="UI43" s="19">
        <f t="shared" si="80"/>
        <v>0</v>
      </c>
      <c r="UK43" s="577"/>
      <c r="UL43" s="2"/>
      <c r="UM43" s="17"/>
      <c r="UN43" s="8"/>
      <c r="UO43" s="18"/>
      <c r="UP43" s="19">
        <f t="shared" si="81"/>
        <v>0</v>
      </c>
      <c r="UR43" s="577"/>
      <c r="US43" s="2"/>
      <c r="UT43" s="17"/>
      <c r="UU43" s="8"/>
      <c r="UV43" s="18"/>
      <c r="UW43" s="19">
        <f t="shared" si="82"/>
        <v>12824</v>
      </c>
      <c r="UY43" s="2"/>
      <c r="UZ43" s="2"/>
      <c r="VA43" s="17"/>
      <c r="VB43" s="8"/>
      <c r="VC43" s="18"/>
      <c r="VD43" s="19">
        <f t="shared" si="83"/>
        <v>47775</v>
      </c>
      <c r="VF43" s="2"/>
      <c r="VG43" s="2"/>
      <c r="VH43" s="17"/>
      <c r="VI43" s="8"/>
      <c r="VJ43" s="18"/>
      <c r="VK43" s="19">
        <f t="shared" si="84"/>
        <v>0</v>
      </c>
      <c r="VM43" s="2"/>
      <c r="VN43" s="2"/>
      <c r="VO43" s="17"/>
      <c r="VP43" s="8"/>
      <c r="VQ43" s="18"/>
      <c r="VR43" s="19">
        <f t="shared" si="85"/>
        <v>0</v>
      </c>
      <c r="VT43" s="577"/>
      <c r="VU43" s="2"/>
      <c r="VV43" s="17"/>
      <c r="VW43" s="8"/>
      <c r="VX43" s="18"/>
      <c r="VY43" s="19">
        <f t="shared" si="196"/>
        <v>274.5</v>
      </c>
      <c r="WA43" s="2"/>
      <c r="WB43" s="2"/>
      <c r="WC43" s="17"/>
      <c r="WD43" s="8"/>
      <c r="WE43" s="18"/>
      <c r="WF43" s="19">
        <f t="shared" si="87"/>
        <v>0</v>
      </c>
      <c r="WH43" s="2"/>
      <c r="WI43" s="2"/>
      <c r="WJ43" s="17"/>
      <c r="WK43" s="8"/>
      <c r="WL43" s="18"/>
      <c r="WM43" s="19">
        <f t="shared" si="88"/>
        <v>0</v>
      </c>
      <c r="WO43" s="2"/>
      <c r="WP43" s="2"/>
      <c r="WQ43" s="17"/>
      <c r="WR43" s="8"/>
      <c r="WS43" s="18"/>
      <c r="WT43" s="19">
        <f t="shared" si="201"/>
        <v>0</v>
      </c>
      <c r="WV43" s="2"/>
      <c r="WW43" s="2"/>
      <c r="WX43" s="17"/>
      <c r="WY43" s="8"/>
      <c r="WZ43" s="18"/>
      <c r="XA43" s="19">
        <f t="shared" si="90"/>
        <v>0</v>
      </c>
      <c r="XC43" s="577"/>
      <c r="XD43" s="2"/>
      <c r="XE43" s="17"/>
      <c r="XF43" s="8"/>
      <c r="XG43" s="18"/>
      <c r="XH43" s="19">
        <f t="shared" si="91"/>
        <v>0</v>
      </c>
      <c r="XJ43" s="2"/>
      <c r="XK43" s="2"/>
      <c r="XL43" s="17"/>
      <c r="XM43" s="8"/>
      <c r="XN43" s="18"/>
      <c r="XO43" s="19">
        <f t="shared" si="248"/>
        <v>0</v>
      </c>
      <c r="XQ43" s="2"/>
      <c r="XR43" s="2"/>
      <c r="XS43" s="17"/>
      <c r="XT43" s="8"/>
      <c r="XU43" s="18"/>
      <c r="XV43" s="19">
        <f t="shared" si="93"/>
        <v>0</v>
      </c>
      <c r="XX43" s="2"/>
      <c r="XY43" s="2"/>
      <c r="XZ43" s="17"/>
      <c r="YA43" s="8"/>
      <c r="YB43" s="18"/>
      <c r="YC43" s="19">
        <f t="shared" si="94"/>
        <v>0</v>
      </c>
      <c r="YE43" s="2"/>
      <c r="YF43" s="2"/>
      <c r="YG43" s="17"/>
      <c r="YH43" s="8"/>
      <c r="YI43" s="18"/>
      <c r="YJ43" s="19">
        <f t="shared" si="95"/>
        <v>0</v>
      </c>
      <c r="YL43" s="2"/>
      <c r="YM43" s="2"/>
      <c r="YN43" s="17"/>
      <c r="YO43" s="8"/>
      <c r="YP43" s="18"/>
      <c r="YQ43" s="19">
        <f t="shared" si="96"/>
        <v>0</v>
      </c>
      <c r="YS43" s="2"/>
      <c r="YT43" s="2"/>
      <c r="YU43" s="17"/>
      <c r="YV43" s="8"/>
      <c r="YW43" s="18"/>
      <c r="YX43" s="19">
        <f>YX42+YU43-YW43</f>
        <v>0</v>
      </c>
      <c r="YZ43" s="2"/>
      <c r="ZA43" s="2"/>
      <c r="ZB43" s="17"/>
      <c r="ZC43" s="8"/>
      <c r="ZD43" s="18"/>
      <c r="ZE43" s="19">
        <f t="shared" si="213"/>
        <v>0</v>
      </c>
      <c r="ZG43" s="2"/>
      <c r="ZH43" s="2"/>
      <c r="ZI43" s="17"/>
      <c r="ZJ43" s="8"/>
      <c r="ZK43" s="18"/>
      <c r="ZL43" s="19">
        <f t="shared" si="99"/>
        <v>11212</v>
      </c>
      <c r="ZN43" s="2"/>
      <c r="ZO43" s="2"/>
      <c r="ZP43" s="17"/>
      <c r="ZQ43" s="8"/>
      <c r="ZR43" s="18"/>
      <c r="ZS43" s="19">
        <f t="shared" si="100"/>
        <v>0</v>
      </c>
      <c r="ZU43" s="2"/>
      <c r="ZV43" s="2"/>
      <c r="ZW43" s="17"/>
      <c r="ZX43" s="8"/>
      <c r="ZY43" s="18"/>
      <c r="ZZ43" s="19">
        <f t="shared" si="101"/>
        <v>0</v>
      </c>
      <c r="AAB43" s="2"/>
      <c r="AAC43" s="2"/>
      <c r="AAD43" s="17"/>
      <c r="AAE43" s="8"/>
      <c r="AAF43" s="18"/>
      <c r="AAG43" s="19">
        <f t="shared" si="102"/>
        <v>0</v>
      </c>
      <c r="AAI43" s="577"/>
      <c r="AAJ43" s="2"/>
      <c r="AAK43" s="17"/>
      <c r="AAL43" s="8"/>
      <c r="AAM43" s="18"/>
      <c r="AAN43" s="19">
        <f t="shared" si="103"/>
        <v>0</v>
      </c>
      <c r="AAP43" s="577"/>
      <c r="AAQ43" s="2"/>
      <c r="AAR43" s="17"/>
      <c r="AAT43" s="18"/>
      <c r="AAU43" s="19">
        <f t="shared" si="104"/>
        <v>0</v>
      </c>
      <c r="AAW43" s="2"/>
      <c r="AAX43" s="2"/>
      <c r="AAY43" s="17"/>
      <c r="AAZ43" s="8"/>
      <c r="ABA43" s="18"/>
      <c r="ABB43" s="19">
        <f t="shared" si="105"/>
        <v>0</v>
      </c>
      <c r="ABD43" s="2"/>
      <c r="ABE43" s="2"/>
      <c r="ABF43" s="17"/>
      <c r="ABG43" s="8"/>
      <c r="ABH43" s="18"/>
      <c r="ABI43" s="19">
        <f t="shared" si="106"/>
        <v>0</v>
      </c>
      <c r="ABK43" s="2"/>
      <c r="ABL43" s="2"/>
      <c r="ABM43" s="17"/>
      <c r="ABN43" s="8"/>
      <c r="ABO43" s="18"/>
      <c r="ABP43" s="19">
        <f t="shared" si="107"/>
        <v>0</v>
      </c>
      <c r="ABR43" s="366"/>
      <c r="ABS43" s="2"/>
      <c r="ABT43" s="17"/>
      <c r="ABU43" s="577"/>
      <c r="ABV43" s="18"/>
      <c r="ABW43" s="19">
        <f t="shared" si="214"/>
        <v>0</v>
      </c>
      <c r="ABY43" s="366"/>
      <c r="ABZ43" s="2"/>
      <c r="ACA43" s="17"/>
      <c r="ACB43" s="366"/>
      <c r="ACC43" s="18"/>
      <c r="ACD43" s="19">
        <f t="shared" si="109"/>
        <v>0</v>
      </c>
      <c r="ACF43" s="2"/>
      <c r="ACG43" s="2"/>
      <c r="ACH43" s="17"/>
      <c r="ACI43" s="8"/>
      <c r="ACJ43" s="18"/>
      <c r="ACK43" s="19">
        <f t="shared" si="205"/>
        <v>0</v>
      </c>
      <c r="ACM43" s="577"/>
      <c r="ACN43" s="2"/>
      <c r="ACO43" s="17"/>
      <c r="ACP43" s="577"/>
      <c r="ACQ43" s="18"/>
      <c r="ACR43" s="19">
        <f t="shared" si="110"/>
        <v>0</v>
      </c>
      <c r="ACT43" s="577"/>
      <c r="ACU43" s="2"/>
      <c r="ACV43" s="17"/>
      <c r="ACW43" s="366"/>
      <c r="ACX43" s="18"/>
      <c r="ACY43" s="19">
        <f t="shared" si="111"/>
        <v>0</v>
      </c>
      <c r="ADB43" s="2"/>
      <c r="ADC43" s="17"/>
      <c r="ADD43" s="8"/>
      <c r="ADE43" s="18"/>
      <c r="ADF43" s="19">
        <f t="shared" si="244"/>
        <v>0</v>
      </c>
      <c r="ADI43" s="2"/>
      <c r="ADJ43" s="17"/>
      <c r="ADK43" s="577"/>
      <c r="ADL43" s="18"/>
      <c r="ADM43" s="19">
        <f t="shared" si="113"/>
        <v>40815</v>
      </c>
      <c r="ADP43" s="2"/>
      <c r="ADQ43" s="17"/>
      <c r="ADR43" s="8"/>
      <c r="ADS43" s="18"/>
      <c r="ADT43" s="19">
        <f>ADT42+ADQ43-ADS43</f>
        <v>0</v>
      </c>
      <c r="ADV43" s="2"/>
      <c r="ADW43" s="2"/>
      <c r="ADX43" s="17"/>
      <c r="ADY43" s="8"/>
      <c r="ADZ43" s="18"/>
      <c r="AEA43" s="45">
        <f t="shared" si="192"/>
        <v>0</v>
      </c>
      <c r="AEC43" s="577"/>
      <c r="AED43" s="2"/>
      <c r="AEE43" s="17"/>
      <c r="AEF43" s="577"/>
      <c r="AEG43" s="18"/>
      <c r="AEH43" s="19">
        <f>AEH42+AEE43-AEG43</f>
        <v>0</v>
      </c>
      <c r="AEJ43" s="2"/>
      <c r="AEK43" s="2"/>
      <c r="AEL43" s="17"/>
      <c r="AEM43" s="8"/>
      <c r="AEN43" s="18"/>
      <c r="AEO43" s="19">
        <f t="shared" si="255"/>
        <v>0</v>
      </c>
      <c r="AEQ43" s="2"/>
      <c r="AER43" s="2"/>
      <c r="AES43" s="17"/>
      <c r="AET43" s="8"/>
      <c r="AEU43" s="18"/>
      <c r="AEV43" s="19">
        <f t="shared" si="117"/>
        <v>6523</v>
      </c>
      <c r="AEX43" s="577"/>
      <c r="AEY43" s="2"/>
      <c r="AEZ43" s="17"/>
      <c r="AFA43" s="8"/>
      <c r="AFB43" s="18"/>
      <c r="AFC43" s="19">
        <f t="shared" si="118"/>
        <v>0</v>
      </c>
      <c r="AFE43" s="577"/>
      <c r="AFF43" s="2"/>
      <c r="AFG43" s="17"/>
      <c r="AFH43" s="8"/>
      <c r="AFI43" s="18"/>
      <c r="AFJ43" s="19">
        <f t="shared" si="249"/>
        <v>0</v>
      </c>
      <c r="AFL43" s="2"/>
      <c r="AFM43" s="2"/>
      <c r="AFN43" s="17"/>
      <c r="AFO43" s="8"/>
      <c r="AFP43" s="18"/>
      <c r="AFQ43" s="19">
        <f t="shared" si="120"/>
        <v>0</v>
      </c>
      <c r="AFS43" s="2"/>
      <c r="AFT43" s="2"/>
      <c r="AFU43" s="17"/>
      <c r="AFV43" s="8"/>
      <c r="AFW43" s="18"/>
      <c r="AFX43" s="19">
        <f t="shared" si="121"/>
        <v>0</v>
      </c>
      <c r="AFZ43" s="2"/>
      <c r="AGA43" s="2"/>
      <c r="AGB43" s="17"/>
      <c r="AGC43" s="8"/>
      <c r="AGD43" s="18"/>
      <c r="AGE43" s="19">
        <f t="shared" si="215"/>
        <v>0</v>
      </c>
      <c r="AGG43" s="2"/>
      <c r="AGH43" s="2"/>
      <c r="AGI43" s="17"/>
      <c r="AGJ43" s="8"/>
      <c r="AGK43" s="18"/>
      <c r="AGL43" s="19">
        <f t="shared" si="123"/>
        <v>0</v>
      </c>
      <c r="AGN43" s="2"/>
      <c r="AGO43" s="2"/>
      <c r="AGP43" s="17"/>
      <c r="AGQ43" s="8"/>
      <c r="AGR43" s="18"/>
      <c r="AGS43" s="19">
        <f t="shared" si="124"/>
        <v>0</v>
      </c>
      <c r="AGU43" s="2"/>
      <c r="AGV43" s="2"/>
      <c r="AGW43" s="17"/>
      <c r="AGX43" s="8"/>
      <c r="AGY43" s="18"/>
      <c r="AGZ43" s="19">
        <f t="shared" si="125"/>
        <v>37741</v>
      </c>
      <c r="AHB43" s="2"/>
      <c r="AHC43" s="2"/>
      <c r="AHD43" s="17"/>
      <c r="AHE43" s="8"/>
      <c r="AHF43" s="18"/>
      <c r="AHG43" s="19">
        <f t="shared" si="126"/>
        <v>0</v>
      </c>
      <c r="AHI43" s="2"/>
      <c r="AHJ43" s="2"/>
      <c r="AHK43" s="17"/>
      <c r="AHL43" s="8"/>
      <c r="AHM43" s="18"/>
      <c r="AHN43" s="19">
        <f t="shared" si="127"/>
        <v>0</v>
      </c>
      <c r="AHP43" s="577"/>
      <c r="AHQ43" s="2"/>
      <c r="AHR43" s="17"/>
      <c r="AHS43" s="8"/>
      <c r="AHT43" s="18"/>
      <c r="AHU43" s="19">
        <f t="shared" si="128"/>
        <v>0</v>
      </c>
      <c r="AHW43" s="366"/>
      <c r="AHX43" s="2"/>
      <c r="AHY43" s="17"/>
      <c r="AHZ43" s="26"/>
      <c r="AIA43" s="18"/>
      <c r="AIB43" s="45">
        <f t="shared" si="261"/>
        <v>0</v>
      </c>
      <c r="AID43" s="577"/>
      <c r="AIE43" s="2"/>
      <c r="AIF43" s="17"/>
      <c r="AIG43" s="8"/>
      <c r="AIH43" s="18"/>
      <c r="AII43" s="19">
        <f t="shared" si="218"/>
        <v>0</v>
      </c>
      <c r="AIK43" s="2"/>
      <c r="AIL43" s="2"/>
      <c r="AIM43" s="17"/>
      <c r="AIN43" s="8"/>
      <c r="AIO43" s="18"/>
      <c r="AIP43" s="19">
        <f t="shared" si="131"/>
        <v>0</v>
      </c>
      <c r="AIR43" s="143"/>
      <c r="AIS43" s="27"/>
      <c r="AIT43" s="25"/>
      <c r="AIU43" s="143"/>
      <c r="AIV43" s="30"/>
      <c r="AIW43" s="19">
        <f t="shared" si="132"/>
        <v>0</v>
      </c>
      <c r="AIY43" s="2"/>
      <c r="AIZ43" s="2"/>
      <c r="AJA43" s="17"/>
      <c r="AJB43" s="8"/>
      <c r="AJC43" s="18"/>
      <c r="AJD43" s="19">
        <f t="shared" si="133"/>
        <v>0</v>
      </c>
      <c r="AJF43" s="2"/>
      <c r="AJG43" s="2"/>
      <c r="AJH43" s="17"/>
      <c r="AJI43" s="8"/>
      <c r="AJJ43" s="18"/>
      <c r="AJK43" s="19">
        <f t="shared" si="134"/>
        <v>0</v>
      </c>
      <c r="AJM43" s="2"/>
      <c r="AJN43" s="2"/>
      <c r="AJO43" s="17"/>
      <c r="AJP43" s="8"/>
      <c r="AJQ43" s="18"/>
      <c r="AJR43" s="19">
        <f t="shared" si="135"/>
        <v>0</v>
      </c>
      <c r="AJT43" s="2"/>
      <c r="AJU43" s="2"/>
      <c r="AJV43" s="17"/>
      <c r="AJW43" s="8"/>
      <c r="AJX43" s="18"/>
      <c r="AJY43" s="19">
        <f t="shared" si="243"/>
        <v>0</v>
      </c>
      <c r="AKA43" s="2"/>
      <c r="AKB43" s="2"/>
      <c r="AKC43" s="17"/>
      <c r="AKD43" s="8"/>
      <c r="AKE43" s="18"/>
      <c r="AKF43" s="19">
        <f t="shared" si="232"/>
        <v>0</v>
      </c>
      <c r="AKH43" s="2"/>
      <c r="AKI43" s="2"/>
      <c r="AKJ43" s="17"/>
      <c r="AKK43" s="8"/>
      <c r="AKL43" s="18"/>
      <c r="AKM43" s="19">
        <f t="shared" si="137"/>
        <v>0</v>
      </c>
      <c r="AKO43" s="2"/>
      <c r="AKP43" s="2"/>
      <c r="AKQ43" s="17"/>
      <c r="AKR43" s="8"/>
      <c r="AKS43" s="18"/>
      <c r="AKT43" s="19">
        <f t="shared" si="138"/>
        <v>0</v>
      </c>
      <c r="AKV43" s="2"/>
      <c r="AKW43" s="2"/>
      <c r="AKX43" s="17"/>
      <c r="AKY43" s="8"/>
      <c r="AKZ43" s="18"/>
      <c r="ALA43" s="19">
        <f t="shared" si="139"/>
        <v>0</v>
      </c>
      <c r="ALC43" s="2"/>
      <c r="ALD43" s="2"/>
      <c r="ALE43" s="17"/>
      <c r="ALF43" s="8"/>
      <c r="ALG43" s="18"/>
      <c r="ALH43" s="19">
        <f t="shared" si="140"/>
        <v>0</v>
      </c>
      <c r="ALJ43" s="577"/>
      <c r="ALK43" s="2"/>
      <c r="ALL43" s="17"/>
      <c r="ALN43" s="18"/>
      <c r="ALO43" s="19">
        <f t="shared" si="141"/>
        <v>0</v>
      </c>
      <c r="ALQ43" s="2"/>
      <c r="ALR43" s="2"/>
      <c r="ALS43" s="17"/>
      <c r="ALT43" s="8"/>
      <c r="ALU43" s="18"/>
      <c r="ALV43" s="19">
        <f t="shared" si="142"/>
        <v>0</v>
      </c>
      <c r="ALX43" s="2"/>
      <c r="ALY43" s="2"/>
      <c r="ALZ43" s="17"/>
      <c r="AMA43" s="8"/>
      <c r="AMB43" s="18"/>
      <c r="AMC43" s="19">
        <f t="shared" si="258"/>
        <v>0</v>
      </c>
      <c r="AME43" s="577"/>
      <c r="AMF43" s="2"/>
      <c r="AMG43" s="17"/>
      <c r="AMH43" s="366"/>
      <c r="AMI43" s="18"/>
      <c r="AMJ43" s="19">
        <f t="shared" si="143"/>
        <v>0</v>
      </c>
      <c r="AML43" s="366"/>
      <c r="AMM43" s="2"/>
      <c r="AMN43" s="17"/>
      <c r="AMO43" s="577"/>
      <c r="AMP43" s="18"/>
      <c r="AMQ43" s="19">
        <f t="shared" si="144"/>
        <v>0</v>
      </c>
      <c r="AMS43" s="8"/>
      <c r="AMT43" s="2"/>
      <c r="AMU43" s="17"/>
      <c r="AMV43" s="8"/>
      <c r="AMW43" s="18"/>
      <c r="AMX43" s="19">
        <f t="shared" si="145"/>
        <v>0</v>
      </c>
      <c r="AMZ43" s="2"/>
      <c r="ANA43" s="2"/>
      <c r="ANB43" s="17"/>
      <c r="ANC43" s="8"/>
      <c r="AND43" s="18"/>
      <c r="ANE43" s="19">
        <f t="shared" si="146"/>
        <v>0</v>
      </c>
      <c r="ANG43" s="2"/>
      <c r="ANH43" s="2"/>
      <c r="ANI43" s="17"/>
      <c r="ANJ43" s="8"/>
      <c r="ANK43" s="18"/>
      <c r="ANL43" s="19">
        <f t="shared" si="147"/>
        <v>0</v>
      </c>
      <c r="ANN43" s="366"/>
      <c r="ANO43" s="2"/>
      <c r="ANP43" s="17"/>
      <c r="ANQ43" s="577"/>
      <c r="ANR43" s="18"/>
      <c r="ANS43" s="19">
        <f t="shared" si="148"/>
        <v>0</v>
      </c>
      <c r="ANU43" s="2"/>
      <c r="ANV43" s="2"/>
      <c r="ANW43" s="17"/>
      <c r="ANX43" s="8"/>
      <c r="ANY43" s="18"/>
      <c r="ANZ43" s="19">
        <f t="shared" si="229"/>
        <v>4592</v>
      </c>
      <c r="AOB43" s="577"/>
      <c r="AOC43" s="2"/>
      <c r="AOD43" s="17"/>
      <c r="AOE43" s="8"/>
      <c r="AOF43" s="18"/>
      <c r="AOG43" s="19">
        <f t="shared" si="149"/>
        <v>0</v>
      </c>
      <c r="AOI43" s="366"/>
      <c r="AOJ43" s="2"/>
      <c r="AOK43" s="17"/>
      <c r="AOL43" s="8"/>
      <c r="AOM43" s="18"/>
      <c r="AON43" s="19">
        <f t="shared" si="150"/>
        <v>16524.5</v>
      </c>
      <c r="AOP43" s="366"/>
      <c r="AOQ43" s="2"/>
      <c r="AOR43" s="17"/>
      <c r="AOS43" s="8"/>
      <c r="AOT43" s="18"/>
      <c r="AOU43" s="19">
        <f t="shared" si="151"/>
        <v>0</v>
      </c>
      <c r="AOW43" s="2"/>
      <c r="AOX43" s="2"/>
      <c r="AOY43" s="17"/>
      <c r="AOZ43" s="8"/>
      <c r="APA43" s="18"/>
      <c r="APB43" s="19">
        <f t="shared" si="216"/>
        <v>0</v>
      </c>
      <c r="APD43" s="2"/>
      <c r="APE43" s="2"/>
      <c r="APF43" s="17"/>
      <c r="APG43" s="8"/>
      <c r="APH43" s="18"/>
      <c r="API43" s="19">
        <f t="shared" si="250"/>
        <v>2000</v>
      </c>
      <c r="APL43" s="2"/>
      <c r="APM43" s="17"/>
      <c r="APN43" s="8"/>
      <c r="APO43" s="18"/>
      <c r="APP43" s="45">
        <f t="shared" si="253"/>
        <v>7383.5</v>
      </c>
      <c r="APS43" s="2"/>
      <c r="APT43" s="17"/>
      <c r="APU43" s="8"/>
      <c r="APV43" s="18"/>
      <c r="APW43" s="45">
        <f t="shared" si="6"/>
        <v>0</v>
      </c>
      <c r="APY43" s="2"/>
      <c r="APZ43" s="2"/>
      <c r="AQA43" s="17"/>
      <c r="AQB43" s="8"/>
      <c r="AQC43" s="18"/>
      <c r="AQD43" s="45">
        <f t="shared" si="153"/>
        <v>4518.5</v>
      </c>
      <c r="AQF43" s="366"/>
      <c r="AQG43" s="2"/>
      <c r="AQH43" s="17"/>
      <c r="AQJ43" s="18"/>
      <c r="AQK43" s="19">
        <f t="shared" si="154"/>
        <v>0</v>
      </c>
      <c r="AQM43" s="2"/>
      <c r="AQN43" s="2"/>
      <c r="AQO43" s="17"/>
      <c r="AQP43" s="8"/>
      <c r="AQQ43" s="18"/>
      <c r="AQR43" s="19">
        <f t="shared" si="155"/>
        <v>0</v>
      </c>
      <c r="AQT43" s="577"/>
      <c r="AQU43" s="2"/>
      <c r="AQV43" s="17"/>
      <c r="AQW43" s="577"/>
      <c r="AQX43" s="18"/>
      <c r="AQY43" s="19">
        <f t="shared" si="156"/>
        <v>715</v>
      </c>
      <c r="ARA43" s="577"/>
      <c r="ARB43" s="2"/>
      <c r="ARC43" s="17"/>
      <c r="ARD43" s="366"/>
      <c r="ARE43" s="18"/>
      <c r="ARF43" s="19">
        <f t="shared" si="208"/>
        <v>0</v>
      </c>
      <c r="ARH43" s="577"/>
      <c r="ARI43" s="2"/>
      <c r="ARJ43" s="17"/>
      <c r="ARK43" s="8"/>
      <c r="ARL43" s="18"/>
      <c r="ARM43" s="19">
        <f t="shared" si="157"/>
        <v>0</v>
      </c>
      <c r="ARO43" s="577"/>
      <c r="ARP43" s="2"/>
      <c r="ARQ43" s="17"/>
      <c r="ARR43" s="8"/>
      <c r="ARS43" s="18"/>
      <c r="ART43" s="19">
        <f>ART42+ARQ43-ARS43</f>
        <v>0</v>
      </c>
      <c r="ARV43" s="2"/>
      <c r="ARW43" s="2"/>
      <c r="ARX43" s="17"/>
      <c r="ARY43" s="8"/>
      <c r="ARZ43" s="18"/>
      <c r="ASA43" s="19">
        <f t="shared" si="159"/>
        <v>0</v>
      </c>
      <c r="ASC43" s="2"/>
      <c r="ASD43" s="2"/>
      <c r="ASE43" s="17"/>
      <c r="ASF43" s="8"/>
      <c r="ASG43" s="18"/>
      <c r="ASH43" s="19">
        <f t="shared" si="160"/>
        <v>0</v>
      </c>
      <c r="ASJ43" s="2"/>
      <c r="ASK43" s="2"/>
      <c r="ASL43" s="17"/>
      <c r="ASM43" s="8"/>
      <c r="ASN43" s="18"/>
      <c r="ASO43" s="19">
        <f t="shared" si="161"/>
        <v>0</v>
      </c>
      <c r="ASQ43" s="2"/>
      <c r="ASR43" s="2"/>
      <c r="ASS43" s="17"/>
      <c r="AST43" s="8"/>
      <c r="ASU43" s="18"/>
      <c r="ASV43" s="19">
        <f t="shared" si="234"/>
        <v>0</v>
      </c>
      <c r="ASX43" s="2"/>
      <c r="ASY43" s="2"/>
      <c r="ASZ43" s="17"/>
      <c r="ATA43" s="8"/>
      <c r="ATB43" s="18"/>
      <c r="ATC43" s="19">
        <f t="shared" si="163"/>
        <v>0</v>
      </c>
      <c r="ATE43" s="2"/>
      <c r="ATF43" s="2"/>
      <c r="ATG43" s="17"/>
      <c r="ATH43" s="8"/>
      <c r="ATI43" s="18"/>
      <c r="ATJ43" s="19">
        <f t="shared" si="164"/>
        <v>0</v>
      </c>
      <c r="ATL43" s="2"/>
      <c r="ATM43" s="43"/>
      <c r="ATO43" s="69"/>
      <c r="ATP43" s="76"/>
      <c r="ATQ43" s="19">
        <f t="shared" si="262"/>
        <v>0</v>
      </c>
      <c r="ATS43" s="2"/>
      <c r="ATT43" s="43"/>
      <c r="ATV43" s="69"/>
      <c r="ATW43" s="76"/>
      <c r="ATX43" s="19">
        <f t="shared" si="222"/>
        <v>0</v>
      </c>
      <c r="AUA43" s="2"/>
      <c r="AUB43" s="17"/>
      <c r="AUC43" s="8"/>
      <c r="AUD43" s="18"/>
      <c r="AUE43" s="19">
        <f t="shared" si="167"/>
        <v>0</v>
      </c>
      <c r="AUH43" s="2"/>
      <c r="AUI43" s="17"/>
      <c r="AUJ43" s="8"/>
      <c r="AUK43" s="18"/>
      <c r="AUL43" s="19">
        <f t="shared" si="168"/>
        <v>0</v>
      </c>
      <c r="AUO43" s="2"/>
      <c r="AUP43" s="17"/>
      <c r="AUQ43" s="8"/>
      <c r="AUR43" s="18"/>
      <c r="AUS43" s="19">
        <f t="shared" si="169"/>
        <v>2512.5</v>
      </c>
      <c r="AUU43" s="368"/>
      <c r="AUV43" s="315"/>
      <c r="AUW43" s="346"/>
      <c r="AUX43" s="143"/>
      <c r="AUY43" s="30"/>
      <c r="AUZ43" s="45">
        <f t="shared" si="263"/>
        <v>0</v>
      </c>
      <c r="AVB43" s="577"/>
      <c r="AVC43" s="2"/>
      <c r="AVD43" s="17"/>
      <c r="AVE43" s="8"/>
      <c r="AVF43" s="18"/>
      <c r="AVG43" s="19">
        <f t="shared" si="193"/>
        <v>0</v>
      </c>
      <c r="AVI43" s="2"/>
      <c r="AVJ43" s="2"/>
      <c r="AVK43" s="17"/>
      <c r="AVL43" s="8"/>
      <c r="AVM43" s="18"/>
      <c r="AVN43" s="19">
        <f t="shared" si="194"/>
        <v>0</v>
      </c>
      <c r="AVP43" s="2"/>
      <c r="AVQ43" s="2"/>
      <c r="AVR43" s="17"/>
      <c r="AVS43" s="8"/>
      <c r="AVT43" s="18"/>
      <c r="AVU43" s="19">
        <f t="shared" si="203"/>
        <v>0</v>
      </c>
      <c r="AVW43" s="2"/>
      <c r="AVX43" s="2"/>
      <c r="AVY43" s="17"/>
      <c r="AVZ43" s="8"/>
      <c r="AWA43" s="18"/>
      <c r="AWB43" s="19">
        <f t="shared" si="197"/>
        <v>0</v>
      </c>
      <c r="AWD43" s="2"/>
      <c r="AWE43" s="2"/>
      <c r="AWF43" s="17"/>
      <c r="AWG43" s="8"/>
      <c r="AWH43" s="18"/>
      <c r="AWI43" s="19">
        <f t="shared" si="219"/>
        <v>0</v>
      </c>
      <c r="AWK43" s="2"/>
      <c r="AWL43" s="2"/>
      <c r="AWM43" s="17"/>
      <c r="AWN43" s="8"/>
      <c r="AWO43" s="18"/>
      <c r="AWP43" s="19">
        <f t="shared" si="204"/>
        <v>0</v>
      </c>
      <c r="AWR43" s="2"/>
      <c r="AWS43" s="2"/>
      <c r="AWT43" s="17"/>
      <c r="AWU43" s="8"/>
      <c r="AWV43" s="18"/>
      <c r="AWW43" s="19">
        <f t="shared" si="174"/>
        <v>0</v>
      </c>
      <c r="AWY43" s="2"/>
      <c r="AWZ43" s="2"/>
      <c r="AXA43" s="17"/>
      <c r="AXB43" s="8"/>
      <c r="AXC43" s="18"/>
      <c r="AXD43" s="19">
        <f t="shared" si="175"/>
        <v>0</v>
      </c>
      <c r="AXF43" s="577"/>
      <c r="AXG43" s="2"/>
      <c r="AXH43" s="17"/>
      <c r="AXI43" s="8"/>
      <c r="AXJ43" s="18"/>
      <c r="AXK43" s="19">
        <f t="shared" si="176"/>
        <v>0</v>
      </c>
      <c r="AXM43" s="577"/>
      <c r="AXN43" s="2"/>
      <c r="AXO43" s="17"/>
      <c r="AXP43" s="8"/>
      <c r="AXQ43" s="18"/>
      <c r="AXR43" s="19">
        <f t="shared" si="177"/>
        <v>0</v>
      </c>
      <c r="AXT43" s="577"/>
      <c r="AXU43" s="2"/>
      <c r="AXV43" s="17"/>
      <c r="AXW43" s="577"/>
      <c r="AXX43" s="18"/>
      <c r="AXY43" s="19">
        <f t="shared" si="195"/>
        <v>0</v>
      </c>
      <c r="AYA43" s="2"/>
      <c r="AYB43" s="2"/>
      <c r="AYC43" s="17"/>
      <c r="AYD43" s="8"/>
      <c r="AYE43" s="18"/>
      <c r="AYF43" s="19">
        <f t="shared" si="179"/>
        <v>0</v>
      </c>
      <c r="AYH43" s="577"/>
      <c r="AYI43" s="2"/>
      <c r="AYJ43" s="17"/>
      <c r="AYK43" s="577"/>
      <c r="AYL43" s="18"/>
      <c r="AYM43" s="19">
        <f t="shared" si="239"/>
        <v>0</v>
      </c>
      <c r="AYO43" s="2"/>
      <c r="AYP43" s="2"/>
      <c r="AYQ43" s="17"/>
      <c r="AYR43" s="8"/>
      <c r="AYS43" s="18"/>
      <c r="AYT43" s="19">
        <f t="shared" si="181"/>
        <v>0</v>
      </c>
      <c r="AYV43" s="2"/>
      <c r="AYW43" s="2"/>
      <c r="AYX43" s="17"/>
      <c r="AYY43" s="8"/>
      <c r="AYZ43" s="18"/>
      <c r="AZA43" s="19">
        <f t="shared" si="182"/>
        <v>0</v>
      </c>
      <c r="AZC43" s="2"/>
      <c r="AZD43" s="2"/>
      <c r="AZE43" s="17"/>
      <c r="AZF43" s="8"/>
      <c r="AZG43" s="18"/>
      <c r="AZH43" s="19">
        <f t="shared" si="183"/>
        <v>0</v>
      </c>
      <c r="AZJ43" s="2"/>
      <c r="AZK43" s="2"/>
      <c r="AZL43" s="17"/>
      <c r="AZM43" s="8"/>
      <c r="AZN43" s="18"/>
      <c r="AZO43" s="19">
        <f t="shared" si="184"/>
        <v>0</v>
      </c>
    </row>
    <row r="44" spans="1:1024 1026:1367">
      <c r="A44" s="8"/>
      <c r="C44" s="351"/>
      <c r="D44" s="8"/>
      <c r="E44" s="18"/>
      <c r="F44" s="45">
        <f t="shared" si="259"/>
        <v>0</v>
      </c>
      <c r="H44" s="577"/>
      <c r="I44" s="2"/>
      <c r="J44" s="17"/>
      <c r="K44" s="577"/>
      <c r="L44" s="18"/>
      <c r="M44" s="19">
        <f t="shared" si="231"/>
        <v>0</v>
      </c>
      <c r="O44" s="2"/>
      <c r="P44" s="2"/>
      <c r="Q44" s="17"/>
      <c r="R44" s="8"/>
      <c r="S44" s="18"/>
      <c r="T44" s="19">
        <f>T43+Q44-S44</f>
        <v>10753.5</v>
      </c>
      <c r="V44" s="2"/>
      <c r="W44" s="2"/>
      <c r="X44" s="17"/>
      <c r="Y44" s="8"/>
      <c r="Z44" s="18"/>
      <c r="AA44" s="19">
        <f>AA43+X44-Z44</f>
        <v>0</v>
      </c>
      <c r="AC44" s="2"/>
      <c r="AD44" s="2"/>
      <c r="AE44" s="17"/>
      <c r="AF44" s="8"/>
      <c r="AG44" s="18"/>
      <c r="AH44" s="19">
        <f>AH43+AE44-AG44</f>
        <v>0</v>
      </c>
      <c r="AJ44" s="2"/>
      <c r="AK44" s="2"/>
      <c r="AL44" s="17"/>
      <c r="AM44" s="8"/>
      <c r="AN44" s="18"/>
      <c r="AO44" s="19">
        <f>AO43+AL44-AN44</f>
        <v>0</v>
      </c>
      <c r="AQ44" s="2"/>
      <c r="AR44" s="2"/>
      <c r="AS44" s="17"/>
      <c r="AT44" s="8"/>
      <c r="AU44" s="18"/>
      <c r="AV44" s="19">
        <f>AV43+AS44-AU44</f>
        <v>0</v>
      </c>
      <c r="AX44" s="2"/>
      <c r="AY44" s="2"/>
      <c r="AZ44" s="17"/>
      <c r="BA44" s="8"/>
      <c r="BB44" s="18"/>
      <c r="BC44" s="19">
        <f>BC43+AZ44-BB44</f>
        <v>0</v>
      </c>
      <c r="BE44" s="2"/>
      <c r="BF44" s="2"/>
      <c r="BG44" s="17"/>
      <c r="BH44" s="8"/>
      <c r="BI44" s="18"/>
      <c r="BJ44" s="19">
        <f t="shared" si="16"/>
        <v>0</v>
      </c>
      <c r="BL44" s="2"/>
      <c r="BM44" s="2"/>
      <c r="BN44" s="17"/>
      <c r="BO44" s="8"/>
      <c r="BP44" s="18"/>
      <c r="BQ44" s="19">
        <f t="shared" si="209"/>
        <v>0</v>
      </c>
      <c r="BS44" s="2"/>
      <c r="BT44" s="2"/>
      <c r="BU44" s="2"/>
      <c r="BV44" s="17"/>
      <c r="BW44" s="8"/>
      <c r="BX44" s="18"/>
      <c r="BY44" s="19">
        <f t="shared" si="18"/>
        <v>0</v>
      </c>
      <c r="CA44" s="575"/>
      <c r="CB44" s="78"/>
      <c r="CC44" s="346"/>
      <c r="CD44" s="738"/>
      <c r="CE44" s="347"/>
      <c r="CF44" s="45">
        <f t="shared" si="19"/>
        <v>462233</v>
      </c>
      <c r="CH44" s="143"/>
      <c r="CI44" s="27"/>
      <c r="CJ44" s="44"/>
      <c r="CK44" s="489"/>
      <c r="CL44" s="44"/>
      <c r="CM44" s="45">
        <f t="shared" si="20"/>
        <v>0</v>
      </c>
      <c r="CO44" s="368"/>
      <c r="CP44" s="78"/>
      <c r="CQ44" s="346"/>
      <c r="CR44" s="490"/>
      <c r="CS44" s="346"/>
      <c r="CT44" s="45">
        <f t="shared" si="264"/>
        <v>0</v>
      </c>
      <c r="CV44" s="2"/>
      <c r="CW44" s="2"/>
      <c r="CX44" s="17"/>
      <c r="CY44" s="8"/>
      <c r="CZ44" s="18"/>
      <c r="DA44" s="19">
        <f t="shared" si="21"/>
        <v>0</v>
      </c>
      <c r="DC44" s="2"/>
      <c r="DD44" s="2"/>
      <c r="DE44" s="2"/>
      <c r="DF44" s="17"/>
      <c r="DG44" s="8"/>
      <c r="DH44" s="18"/>
      <c r="DI44" s="19">
        <f t="shared" si="210"/>
        <v>0</v>
      </c>
      <c r="DK44" s="577"/>
      <c r="DL44" s="2"/>
      <c r="DM44" s="17"/>
      <c r="DO44" s="18"/>
      <c r="DP44" s="19">
        <f t="shared" si="23"/>
        <v>0</v>
      </c>
      <c r="DR44" s="2"/>
      <c r="DS44" s="2"/>
      <c r="DT44" s="17"/>
      <c r="DU44" s="8"/>
      <c r="DV44" s="18"/>
      <c r="DW44" s="19">
        <f t="shared" si="24"/>
        <v>0</v>
      </c>
      <c r="DY44" s="2"/>
      <c r="DZ44" s="2"/>
      <c r="EA44" s="17"/>
      <c r="EB44" s="8"/>
      <c r="EC44" s="18"/>
      <c r="ED44" s="19">
        <f t="shared" si="25"/>
        <v>0</v>
      </c>
      <c r="EF44" s="2"/>
      <c r="EG44" s="2"/>
      <c r="EH44" s="17"/>
      <c r="EI44" s="8"/>
      <c r="EJ44" s="18"/>
      <c r="EK44" s="19">
        <f t="shared" si="226"/>
        <v>0</v>
      </c>
      <c r="EM44" s="366"/>
      <c r="EN44" s="2"/>
      <c r="EO44" s="17"/>
      <c r="EP44" s="8"/>
      <c r="EQ44" s="18"/>
      <c r="ER44" s="19">
        <f t="shared" si="27"/>
        <v>0</v>
      </c>
      <c r="ET44" s="366"/>
      <c r="EU44" s="2"/>
      <c r="EV44" s="17"/>
      <c r="EW44" s="8"/>
      <c r="EX44" s="18"/>
      <c r="EY44" s="19">
        <f t="shared" si="28"/>
        <v>0</v>
      </c>
      <c r="FA44" s="8"/>
      <c r="FB44" s="2"/>
      <c r="FC44" s="17"/>
      <c r="FD44" s="8"/>
      <c r="FE44" s="18"/>
      <c r="FF44" s="19"/>
      <c r="FH44" s="8"/>
      <c r="FI44" s="2"/>
      <c r="FJ44" s="17"/>
      <c r="FK44" s="8"/>
      <c r="FL44" s="18"/>
      <c r="FM44" s="19"/>
      <c r="FR44" s="8"/>
      <c r="FS44" s="18"/>
      <c r="FT44" s="19">
        <f t="shared" si="31"/>
        <v>359057.5</v>
      </c>
      <c r="FV44" s="2"/>
      <c r="FW44" s="2"/>
      <c r="FX44" s="17"/>
      <c r="FY44" s="8"/>
      <c r="FZ44" s="18"/>
      <c r="GA44" s="19">
        <f t="shared" si="32"/>
        <v>0</v>
      </c>
      <c r="GC44" s="2"/>
      <c r="GD44" s="2"/>
      <c r="GE44" s="17"/>
      <c r="GF44" s="8"/>
      <c r="GG44" s="18"/>
      <c r="GH44" s="19">
        <f t="shared" si="33"/>
        <v>0</v>
      </c>
      <c r="GJ44" s="2"/>
      <c r="GK44" s="2"/>
      <c r="GL44" s="17"/>
      <c r="GM44" s="8"/>
      <c r="GN44" s="18"/>
      <c r="GO44" s="19">
        <f t="shared" si="34"/>
        <v>0</v>
      </c>
      <c r="GQ44" s="2"/>
      <c r="GR44" s="2"/>
      <c r="GS44" s="17"/>
      <c r="GT44" s="8"/>
      <c r="GU44" s="18"/>
      <c r="GV44" s="19">
        <f t="shared" si="35"/>
        <v>0</v>
      </c>
      <c r="GX44" s="2"/>
      <c r="GY44" s="2"/>
      <c r="GZ44" s="17"/>
      <c r="HA44" s="8"/>
      <c r="HB44" s="18"/>
      <c r="HC44" s="19">
        <f t="shared" si="36"/>
        <v>0</v>
      </c>
      <c r="HE44" s="2"/>
      <c r="HF44" s="2"/>
      <c r="HG44" s="17"/>
      <c r="HH44" s="8"/>
      <c r="HI44" s="18"/>
      <c r="HJ44" s="19">
        <f t="shared" si="220"/>
        <v>13433</v>
      </c>
      <c r="HL44" s="2"/>
      <c r="HM44" s="2"/>
      <c r="HN44" s="17"/>
      <c r="HO44" s="8"/>
      <c r="HP44" s="18"/>
      <c r="HQ44" s="19">
        <f t="shared" si="38"/>
        <v>0</v>
      </c>
      <c r="HS44" s="577"/>
      <c r="HT44" s="2"/>
      <c r="HU44" s="17"/>
      <c r="HV44" s="8"/>
      <c r="HW44" s="18"/>
      <c r="HX44" s="19">
        <f>HX43+HU44-HW44</f>
        <v>476</v>
      </c>
      <c r="IC44" s="8"/>
      <c r="ID44" s="18"/>
      <c r="IE44" s="19">
        <f t="shared" si="40"/>
        <v>0</v>
      </c>
      <c r="IG44" s="2"/>
      <c r="IH44" s="2"/>
      <c r="II44" s="17"/>
      <c r="IJ44" s="8"/>
      <c r="IK44" s="18"/>
      <c r="IL44" s="19">
        <f t="shared" si="41"/>
        <v>0</v>
      </c>
      <c r="IN44" s="2"/>
      <c r="IO44" s="145"/>
      <c r="IP44" s="17"/>
      <c r="IQ44" s="8"/>
      <c r="IR44" s="18"/>
      <c r="IS44" s="19">
        <f t="shared" si="42"/>
        <v>0</v>
      </c>
      <c r="IU44" s="2"/>
      <c r="IV44" s="2"/>
      <c r="IW44" s="17"/>
      <c r="IX44" s="8"/>
      <c r="IY44" s="18"/>
      <c r="IZ44" s="19">
        <f t="shared" si="43"/>
        <v>0</v>
      </c>
      <c r="JB44" s="2"/>
      <c r="JC44" s="2"/>
      <c r="JD44" s="17"/>
      <c r="JE44" s="8"/>
      <c r="JF44" s="18"/>
      <c r="JG44" s="19">
        <f t="shared" si="198"/>
        <v>0</v>
      </c>
      <c r="JI44" s="8"/>
      <c r="JJ44" s="38"/>
      <c r="JK44" s="17"/>
      <c r="JL44" s="8"/>
      <c r="JM44" s="353"/>
      <c r="JN44" s="19">
        <f>JN43+JK44-JM44</f>
        <v>0</v>
      </c>
      <c r="JP44" s="8"/>
      <c r="JQ44" s="38"/>
      <c r="JR44" s="17"/>
      <c r="JS44" s="8"/>
      <c r="JT44" s="353"/>
      <c r="JU44" s="19">
        <f>JU43+JR44-JT44</f>
        <v>0</v>
      </c>
      <c r="JW44" s="807"/>
      <c r="JX44" s="808"/>
      <c r="JY44" s="794"/>
      <c r="JZ44" s="807"/>
      <c r="KA44" s="822"/>
      <c r="KB44" s="811">
        <f>KB43+JY44-KA44</f>
        <v>0</v>
      </c>
      <c r="KD44" s="807"/>
      <c r="KE44" s="808"/>
      <c r="KF44" s="794"/>
      <c r="KG44" s="807"/>
      <c r="KH44" s="822"/>
      <c r="KI44" s="811">
        <f>KI43+KF44-KH44</f>
        <v>0</v>
      </c>
      <c r="KK44" s="2"/>
      <c r="KL44" s="38"/>
      <c r="KM44" s="17"/>
      <c r="KN44" s="8"/>
      <c r="KO44" s="18"/>
      <c r="KP44" s="19">
        <f>KP43+KM44-KO44</f>
        <v>0</v>
      </c>
      <c r="KR44" s="2"/>
      <c r="KS44" s="38"/>
      <c r="KT44" s="17"/>
      <c r="KU44" s="8"/>
      <c r="KV44" s="18"/>
      <c r="KW44" s="19">
        <f>KW43+KT44-KV44</f>
        <v>0</v>
      </c>
      <c r="KY44" s="2"/>
      <c r="KZ44" s="38"/>
      <c r="LA44" s="17"/>
      <c r="LB44" s="8"/>
      <c r="LC44" s="18"/>
      <c r="LD44" s="19">
        <f>LD43+LA44-LC44</f>
        <v>0</v>
      </c>
      <c r="LF44" s="577"/>
      <c r="LG44" s="2"/>
      <c r="LH44" s="17"/>
      <c r="LI44" s="8"/>
      <c r="LJ44" s="18"/>
      <c r="LK44" s="19">
        <f t="shared" si="257"/>
        <v>0</v>
      </c>
      <c r="LM44" s="577"/>
      <c r="LN44" s="2"/>
      <c r="LO44" s="17"/>
      <c r="LP44" s="8"/>
      <c r="LQ44" s="18"/>
      <c r="LR44" s="19">
        <f t="shared" si="51"/>
        <v>0</v>
      </c>
      <c r="LT44" s="577"/>
      <c r="LU44" s="2"/>
      <c r="LV44" s="17"/>
      <c r="LW44" s="8"/>
      <c r="LX44" s="18"/>
      <c r="LY44" s="19">
        <f t="shared" si="256"/>
        <v>0</v>
      </c>
      <c r="MA44" s="577"/>
      <c r="MB44" s="2"/>
      <c r="MC44" s="17"/>
      <c r="MD44" s="8"/>
      <c r="ME44" s="18"/>
      <c r="MF44" s="19">
        <f>MF43+MC44-ME44</f>
        <v>0</v>
      </c>
      <c r="MH44" s="2"/>
      <c r="MI44" s="2"/>
      <c r="MJ44" s="17"/>
      <c r="MK44" s="8"/>
      <c r="ML44" s="18"/>
      <c r="MM44" s="19">
        <f t="shared" si="54"/>
        <v>0</v>
      </c>
      <c r="MO44" s="2"/>
      <c r="MP44" s="2"/>
      <c r="MQ44" s="17"/>
      <c r="MR44" s="209"/>
      <c r="MS44" s="18"/>
      <c r="MT44" s="19">
        <f>MT43+MQ44-MS44</f>
        <v>20586.5</v>
      </c>
      <c r="MV44" s="2"/>
      <c r="MW44" s="2"/>
      <c r="MX44" s="17"/>
      <c r="MY44" s="209"/>
      <c r="MZ44" s="18"/>
      <c r="NA44" s="19">
        <f>NA43+MX44-MZ44</f>
        <v>0</v>
      </c>
      <c r="NC44" s="2"/>
      <c r="ND44" s="39"/>
      <c r="NE44" s="18"/>
      <c r="NF44" s="8"/>
      <c r="NG44" s="18"/>
      <c r="NH44" s="19"/>
      <c r="NJ44" s="577"/>
      <c r="NK44" s="39"/>
      <c r="NL44" s="18"/>
      <c r="NM44" s="577"/>
      <c r="NN44" s="18"/>
      <c r="NO44" s="19"/>
      <c r="NQ44" s="2"/>
      <c r="NR44" s="2"/>
      <c r="NS44" s="17"/>
      <c r="NT44" s="8"/>
      <c r="NU44" s="18"/>
      <c r="NV44" s="19">
        <f t="shared" si="58"/>
        <v>0</v>
      </c>
      <c r="NX44" s="2"/>
      <c r="NY44" s="2"/>
      <c r="NZ44" s="17"/>
      <c r="OA44" s="8"/>
      <c r="OB44" s="18"/>
      <c r="OC44" s="19">
        <f t="shared" si="59"/>
        <v>0</v>
      </c>
      <c r="OE44" s="2"/>
      <c r="OF44" s="2"/>
      <c r="OG44" s="17"/>
      <c r="OH44" s="8"/>
      <c r="OI44" s="18"/>
      <c r="OJ44" s="19">
        <f t="shared" si="60"/>
        <v>0</v>
      </c>
      <c r="OL44" s="2"/>
      <c r="OM44" s="2"/>
      <c r="ON44" s="17"/>
      <c r="OO44" s="8"/>
      <c r="OP44" s="18"/>
      <c r="OQ44" s="19">
        <f t="shared" si="61"/>
        <v>0</v>
      </c>
      <c r="OS44" s="2"/>
      <c r="OT44" s="2"/>
      <c r="OU44" s="17"/>
      <c r="OV44" s="8"/>
      <c r="OW44" s="18"/>
      <c r="OX44" s="19">
        <f t="shared" si="62"/>
        <v>0</v>
      </c>
      <c r="OZ44" s="2"/>
      <c r="PA44" s="2"/>
      <c r="PB44" s="17"/>
      <c r="PC44" s="8"/>
      <c r="PD44" s="18"/>
      <c r="PE44" s="19">
        <f t="shared" si="63"/>
        <v>0</v>
      </c>
      <c r="PG44" s="2"/>
      <c r="PH44" s="2"/>
      <c r="PI44" s="17"/>
      <c r="PJ44" s="8"/>
      <c r="PK44" s="18"/>
      <c r="PL44" s="19">
        <f t="shared" si="64"/>
        <v>0</v>
      </c>
      <c r="PN44" s="2"/>
      <c r="PO44" s="2"/>
      <c r="PP44" s="17"/>
      <c r="PQ44" s="8"/>
      <c r="PR44" s="18"/>
      <c r="PS44" s="19">
        <f t="shared" si="65"/>
        <v>0</v>
      </c>
      <c r="PU44" s="2"/>
      <c r="PV44" s="2"/>
      <c r="PW44" s="17"/>
      <c r="PX44" s="8"/>
      <c r="PY44" s="18"/>
      <c r="PZ44" s="19">
        <f t="shared" si="66"/>
        <v>0</v>
      </c>
      <c r="QB44" s="577"/>
      <c r="QC44" s="2"/>
      <c r="QD44" s="2"/>
      <c r="QE44" s="17"/>
      <c r="QF44" s="8"/>
      <c r="QG44" s="18"/>
      <c r="QH44" s="19">
        <f t="shared" si="67"/>
        <v>0</v>
      </c>
      <c r="QJ44" s="366"/>
      <c r="QK44" s="2"/>
      <c r="QL44" s="337"/>
      <c r="QM44" s="8">
        <v>41185</v>
      </c>
      <c r="QN44" s="58">
        <v>100</v>
      </c>
      <c r="QO44" s="45">
        <f t="shared" si="254"/>
        <v>26033.5</v>
      </c>
      <c r="QQ44" s="468"/>
      <c r="QR44" s="240"/>
      <c r="QT44" s="54"/>
      <c r="QU44" s="58"/>
      <c r="QV44" s="45">
        <f t="shared" si="69"/>
        <v>0</v>
      </c>
      <c r="QX44" s="143"/>
      <c r="QY44" s="78"/>
      <c r="QZ44" s="30"/>
      <c r="RA44" s="26"/>
      <c r="RB44" s="30"/>
      <c r="RC44" s="19">
        <f t="shared" si="240"/>
        <v>0</v>
      </c>
      <c r="RE44" s="143"/>
      <c r="RF44" s="78"/>
      <c r="RG44" s="30"/>
      <c r="RH44" s="143"/>
      <c r="RI44" s="30"/>
      <c r="RJ44" s="19">
        <f t="shared" si="200"/>
        <v>0</v>
      </c>
      <c r="RS44" s="2"/>
      <c r="RT44" s="2"/>
      <c r="RU44" s="17"/>
      <c r="RV44" s="8"/>
      <c r="RW44" s="18"/>
      <c r="RX44" s="19"/>
      <c r="RZ44" s="2"/>
      <c r="SA44" s="2"/>
      <c r="SB44" s="17"/>
      <c r="SC44" s="8"/>
      <c r="SD44" s="18"/>
      <c r="SE44" s="19"/>
      <c r="SG44" s="2"/>
      <c r="SH44" s="2"/>
      <c r="SI44" s="17"/>
      <c r="SJ44" s="8"/>
      <c r="SK44" s="18"/>
      <c r="SL44" s="19"/>
      <c r="SN44" s="2"/>
      <c r="SO44" s="2"/>
      <c r="SP44" s="17"/>
      <c r="SQ44" s="8"/>
      <c r="SR44" s="18"/>
      <c r="SS44" s="19"/>
      <c r="SU44" s="549"/>
      <c r="SV44" s="2"/>
      <c r="SW44" s="17"/>
      <c r="SX44" s="8"/>
      <c r="SY44" s="18"/>
      <c r="SZ44" s="19"/>
      <c r="TB44" s="2"/>
      <c r="TC44" s="2"/>
      <c r="TD44" s="17"/>
      <c r="TE44" s="8"/>
      <c r="TF44" s="18"/>
      <c r="TG44" s="19">
        <f>TG43+TD44-TF44</f>
        <v>20668.5</v>
      </c>
      <c r="TI44" s="2"/>
      <c r="TJ44" s="2"/>
      <c r="TK44" s="17"/>
      <c r="TL44" s="8"/>
      <c r="TM44" s="18"/>
      <c r="TN44" s="19">
        <f>TN43+TK44-TM44</f>
        <v>0</v>
      </c>
      <c r="TP44" s="577"/>
      <c r="TQ44" s="2"/>
      <c r="TR44" s="17"/>
      <c r="TS44" s="8"/>
      <c r="TT44" s="18"/>
      <c r="TU44" s="19">
        <f>TU43+TR44-TT44</f>
        <v>0</v>
      </c>
      <c r="TW44" s="577"/>
      <c r="TX44" s="2"/>
      <c r="TY44" s="17"/>
      <c r="TZ44" s="8"/>
      <c r="UA44" s="18"/>
      <c r="UB44" s="19">
        <f t="shared" si="79"/>
        <v>0</v>
      </c>
      <c r="UD44" s="577"/>
      <c r="UE44" s="2"/>
      <c r="UF44" s="17"/>
      <c r="UG44" s="8"/>
      <c r="UH44" s="18"/>
      <c r="UI44" s="19">
        <f t="shared" si="80"/>
        <v>0</v>
      </c>
      <c r="UK44" s="577"/>
      <c r="UL44" s="2"/>
      <c r="UM44" s="17"/>
      <c r="UN44" s="8"/>
      <c r="UO44" s="18"/>
      <c r="UP44" s="19">
        <f t="shared" si="81"/>
        <v>0</v>
      </c>
      <c r="UR44" s="577"/>
      <c r="US44" s="2"/>
      <c r="UT44" s="17"/>
      <c r="UU44" s="8"/>
      <c r="UV44" s="18"/>
      <c r="UW44" s="19">
        <f t="shared" si="82"/>
        <v>12824</v>
      </c>
      <c r="UY44" s="2"/>
      <c r="UZ44" s="2"/>
      <c r="VA44" s="17"/>
      <c r="VB44" s="8"/>
      <c r="VC44" s="18"/>
      <c r="VD44" s="19">
        <f t="shared" si="83"/>
        <v>47775</v>
      </c>
      <c r="VF44" s="2"/>
      <c r="VG44" s="2"/>
      <c r="VH44" s="17"/>
      <c r="VI44" s="8"/>
      <c r="VJ44" s="18"/>
      <c r="VK44" s="19">
        <f t="shared" si="84"/>
        <v>0</v>
      </c>
      <c r="VM44" s="2"/>
      <c r="VN44" s="2"/>
      <c r="VO44" s="17"/>
      <c r="VP44" s="8"/>
      <c r="VQ44" s="18"/>
      <c r="VR44" s="19">
        <f t="shared" si="85"/>
        <v>0</v>
      </c>
      <c r="VT44" s="577"/>
      <c r="VU44" s="2"/>
      <c r="VV44" s="17"/>
      <c r="VW44" s="8"/>
      <c r="VX44" s="18"/>
      <c r="VY44" s="19">
        <f t="shared" si="196"/>
        <v>274.5</v>
      </c>
      <c r="WA44" s="2"/>
      <c r="WB44" s="2"/>
      <c r="WC44" s="17"/>
      <c r="WD44" s="8"/>
      <c r="WE44" s="18"/>
      <c r="WF44" s="19">
        <f t="shared" si="87"/>
        <v>0</v>
      </c>
      <c r="WH44" s="2"/>
      <c r="WI44" s="2"/>
      <c r="WJ44" s="17"/>
      <c r="WK44" s="8"/>
      <c r="WL44" s="18"/>
      <c r="WM44" s="19">
        <f t="shared" si="88"/>
        <v>0</v>
      </c>
      <c r="WO44" s="2"/>
      <c r="WP44" s="2"/>
      <c r="WQ44" s="17"/>
      <c r="WR44" s="8"/>
      <c r="WS44" s="18"/>
      <c r="WT44" s="19">
        <f t="shared" si="201"/>
        <v>0</v>
      </c>
      <c r="WV44" s="2"/>
      <c r="WW44" s="2"/>
      <c r="WX44" s="17"/>
      <c r="WY44" s="8"/>
      <c r="WZ44" s="18"/>
      <c r="XA44" s="19">
        <f t="shared" si="90"/>
        <v>0</v>
      </c>
      <c r="XC44" s="577"/>
      <c r="XD44" s="2"/>
      <c r="XE44" s="17"/>
      <c r="XF44" s="8"/>
      <c r="XG44" s="18"/>
      <c r="XH44" s="19">
        <f t="shared" si="91"/>
        <v>0</v>
      </c>
      <c r="XJ44" s="2"/>
      <c r="XK44" s="2"/>
      <c r="XL44" s="17"/>
      <c r="XM44" s="8"/>
      <c r="XN44" s="18"/>
      <c r="XO44" s="19">
        <f t="shared" si="248"/>
        <v>0</v>
      </c>
      <c r="XQ44" s="2"/>
      <c r="XR44" s="2"/>
      <c r="XS44" s="17"/>
      <c r="XT44" s="8"/>
      <c r="XU44" s="18"/>
      <c r="XV44" s="19">
        <f t="shared" si="93"/>
        <v>0</v>
      </c>
      <c r="XX44" s="2"/>
      <c r="XY44" s="2"/>
      <c r="XZ44" s="17"/>
      <c r="YA44" s="8"/>
      <c r="YB44" s="18"/>
      <c r="YC44" s="19">
        <f t="shared" si="94"/>
        <v>0</v>
      </c>
      <c r="YE44" s="2"/>
      <c r="YF44" s="2"/>
      <c r="YG44" s="17"/>
      <c r="YH44" s="8"/>
      <c r="YI44" s="18"/>
      <c r="YJ44" s="19">
        <f t="shared" si="95"/>
        <v>0</v>
      </c>
      <c r="YL44" s="2"/>
      <c r="YM44" s="2"/>
      <c r="YN44" s="17"/>
      <c r="YO44" s="8"/>
      <c r="YP44" s="18"/>
      <c r="YQ44" s="19">
        <f t="shared" si="96"/>
        <v>0</v>
      </c>
      <c r="YS44" s="2"/>
      <c r="YT44" s="2"/>
      <c r="YU44" s="17"/>
      <c r="YV44" s="8"/>
      <c r="YW44" s="18"/>
      <c r="YX44" s="19">
        <f>YX43+YU44-YW44</f>
        <v>0</v>
      </c>
      <c r="YZ44" s="2"/>
      <c r="ZA44" s="2"/>
      <c r="ZB44" s="17"/>
      <c r="ZC44" s="8"/>
      <c r="ZD44" s="18"/>
      <c r="ZE44" s="19">
        <f t="shared" si="213"/>
        <v>0</v>
      </c>
      <c r="ZG44" s="2"/>
      <c r="ZH44" s="2"/>
      <c r="ZI44" s="17"/>
      <c r="ZJ44" s="8"/>
      <c r="ZK44" s="18"/>
      <c r="ZL44" s="19">
        <f t="shared" si="99"/>
        <v>11212</v>
      </c>
      <c r="ZN44" s="2"/>
      <c r="ZO44" s="2"/>
      <c r="ZP44" s="17"/>
      <c r="ZQ44" s="8"/>
      <c r="ZR44" s="18"/>
      <c r="ZS44" s="19">
        <f t="shared" si="100"/>
        <v>0</v>
      </c>
      <c r="ZU44" s="2"/>
      <c r="ZV44" s="2"/>
      <c r="ZW44" s="17"/>
      <c r="ZX44" s="8"/>
      <c r="ZY44" s="18"/>
      <c r="ZZ44" s="19">
        <f t="shared" si="101"/>
        <v>0</v>
      </c>
      <c r="AAB44" s="2"/>
      <c r="AAC44" s="2"/>
      <c r="AAD44" s="17"/>
      <c r="AAE44" s="8"/>
      <c r="AAF44" s="18"/>
      <c r="AAG44" s="19">
        <f t="shared" si="102"/>
        <v>0</v>
      </c>
      <c r="AAI44" s="577"/>
      <c r="AAJ44" s="2"/>
      <c r="AAK44" s="17"/>
      <c r="AAL44" s="8"/>
      <c r="AAM44" s="18"/>
      <c r="AAN44" s="19">
        <f t="shared" si="103"/>
        <v>0</v>
      </c>
      <c r="AAP44" s="577"/>
      <c r="AAQ44" s="2"/>
      <c r="AAR44" s="17"/>
      <c r="AAT44" s="18"/>
      <c r="AAU44" s="19">
        <f t="shared" si="104"/>
        <v>0</v>
      </c>
      <c r="AAW44" s="2"/>
      <c r="AAX44" s="2"/>
      <c r="AAY44" s="17"/>
      <c r="AAZ44" s="8"/>
      <c r="ABA44" s="18"/>
      <c r="ABB44" s="19">
        <f t="shared" si="105"/>
        <v>0</v>
      </c>
      <c r="ABD44" s="2"/>
      <c r="ABE44" s="2"/>
      <c r="ABF44" s="17"/>
      <c r="ABG44" s="8"/>
      <c r="ABH44" s="18"/>
      <c r="ABI44" s="19">
        <f t="shared" si="106"/>
        <v>0</v>
      </c>
      <c r="ABK44" s="2"/>
      <c r="ABL44" s="2"/>
      <c r="ABM44" s="17"/>
      <c r="ABN44" s="8"/>
      <c r="ABO44" s="18"/>
      <c r="ABP44" s="19">
        <f t="shared" si="107"/>
        <v>0</v>
      </c>
      <c r="ABR44" s="366"/>
      <c r="ABS44" s="2"/>
      <c r="ABT44" s="17"/>
      <c r="ABU44" s="577"/>
      <c r="ABV44" s="18"/>
      <c r="ABW44" s="19">
        <f t="shared" si="214"/>
        <v>0</v>
      </c>
      <c r="ABY44" s="366"/>
      <c r="ABZ44" s="2"/>
      <c r="ACA44" s="17"/>
      <c r="ACB44" s="366"/>
      <c r="ACC44" s="18"/>
      <c r="ACD44" s="19">
        <f t="shared" si="109"/>
        <v>0</v>
      </c>
      <c r="ACF44" s="2"/>
      <c r="ACG44" s="2"/>
      <c r="ACH44" s="17"/>
      <c r="ACI44" s="8"/>
      <c r="ACJ44" s="18"/>
      <c r="ACK44" s="19">
        <f t="shared" si="205"/>
        <v>0</v>
      </c>
      <c r="ACM44" s="577"/>
      <c r="ACN44" s="2"/>
      <c r="ACO44" s="17"/>
      <c r="ACP44" s="577"/>
      <c r="ACQ44" s="18"/>
      <c r="ACR44" s="19">
        <f t="shared" si="110"/>
        <v>0</v>
      </c>
      <c r="ACT44" s="577"/>
      <c r="ACU44" s="2"/>
      <c r="ACV44" s="17"/>
      <c r="ACW44" s="366"/>
      <c r="ACX44" s="18"/>
      <c r="ACY44" s="19">
        <f t="shared" si="111"/>
        <v>0</v>
      </c>
      <c r="ADB44" s="2"/>
      <c r="ADC44" s="17"/>
      <c r="ADD44" s="8"/>
      <c r="ADE44" s="18"/>
      <c r="ADF44" s="19">
        <f t="shared" si="244"/>
        <v>0</v>
      </c>
      <c r="ADI44" s="2"/>
      <c r="ADJ44" s="17"/>
      <c r="ADK44" s="577"/>
      <c r="ADL44" s="18"/>
      <c r="ADM44" s="19">
        <f t="shared" si="113"/>
        <v>40815</v>
      </c>
      <c r="ADP44" s="2"/>
      <c r="ADQ44" s="17"/>
      <c r="ADR44" s="8"/>
      <c r="ADS44" s="18"/>
      <c r="ADT44" s="331">
        <f>ADT43+ADQ44-ADS44+ADT11</f>
        <v>4000</v>
      </c>
      <c r="ADV44" s="2"/>
      <c r="ADW44" s="2"/>
      <c r="ADX44" s="17"/>
      <c r="ADY44" s="8"/>
      <c r="ADZ44" s="18"/>
      <c r="AEA44" s="45">
        <f t="shared" si="192"/>
        <v>0</v>
      </c>
      <c r="AEC44" s="577"/>
      <c r="AED44" s="2"/>
      <c r="AEE44" s="17"/>
      <c r="AEF44" s="577"/>
      <c r="AEG44" s="18"/>
      <c r="AEH44" s="331">
        <f>AEH43+AEE44-AEG44</f>
        <v>0</v>
      </c>
      <c r="AEJ44" s="2"/>
      <c r="AEK44" s="2"/>
      <c r="AEL44" s="17"/>
      <c r="AEM44" s="8"/>
      <c r="AEN44" s="18"/>
      <c r="AEO44" s="19">
        <f t="shared" si="255"/>
        <v>0</v>
      </c>
      <c r="AEQ44" s="2"/>
      <c r="AER44" s="2"/>
      <c r="AES44" s="17"/>
      <c r="AET44" s="8"/>
      <c r="AEU44" s="18"/>
      <c r="AEV44" s="19">
        <f t="shared" si="117"/>
        <v>6523</v>
      </c>
      <c r="AEX44" s="577"/>
      <c r="AEY44" s="2"/>
      <c r="AEZ44" s="17"/>
      <c r="AFA44" s="8"/>
      <c r="AFB44" s="18"/>
      <c r="AFC44" s="19">
        <f t="shared" si="118"/>
        <v>0</v>
      </c>
      <c r="AFE44" s="577"/>
      <c r="AFF44" s="2"/>
      <c r="AFG44" s="17"/>
      <c r="AFH44" s="8"/>
      <c r="AFI44" s="18"/>
      <c r="AFJ44" s="19"/>
      <c r="AFL44" s="2"/>
      <c r="AFM44" s="2"/>
      <c r="AFN44" s="17"/>
      <c r="AFO44" s="8"/>
      <c r="AFP44" s="18"/>
      <c r="AFQ44" s="19"/>
      <c r="AFS44" s="2"/>
      <c r="AFT44" s="2"/>
      <c r="AFU44" s="17"/>
      <c r="AFV44" s="8"/>
      <c r="AFW44" s="18"/>
      <c r="AFX44" s="19"/>
      <c r="AFZ44" s="2"/>
      <c r="AGA44" s="2"/>
      <c r="AGB44" s="17"/>
      <c r="AGC44" s="8"/>
      <c r="AGD44" s="18"/>
      <c r="AGE44" s="19"/>
      <c r="AGG44" s="2"/>
      <c r="AGH44" s="2"/>
      <c r="AGI44" s="17"/>
      <c r="AGJ44" s="8"/>
      <c r="AGK44" s="18"/>
      <c r="AGL44" s="19"/>
      <c r="AGN44" s="2"/>
      <c r="AGO44" s="2"/>
      <c r="AGP44" s="17"/>
      <c r="AGQ44" s="8"/>
      <c r="AGR44" s="18"/>
      <c r="AGS44" s="19"/>
      <c r="AGU44" s="2"/>
      <c r="AGV44" s="2"/>
      <c r="AGW44" s="17"/>
      <c r="AGX44" s="8"/>
      <c r="AGY44" s="18"/>
      <c r="AGZ44" s="19"/>
      <c r="AHB44" s="2"/>
      <c r="AHC44" s="2"/>
      <c r="AHD44" s="17"/>
      <c r="AHE44" s="8"/>
      <c r="AHF44" s="18"/>
      <c r="AHG44" s="19"/>
      <c r="AHI44" s="2"/>
      <c r="AHJ44" s="2"/>
      <c r="AHK44" s="17"/>
      <c r="AHL44" s="8"/>
      <c r="AHM44" s="18"/>
      <c r="AHN44" s="19"/>
      <c r="AHP44" s="577"/>
      <c r="AHQ44" s="2"/>
      <c r="AHR44" s="17"/>
      <c r="AHS44" s="8"/>
      <c r="AHT44" s="18"/>
      <c r="AHU44" s="19"/>
      <c r="AHW44" s="366"/>
      <c r="AHX44" s="2"/>
      <c r="AHY44" s="17"/>
      <c r="AHZ44" s="26"/>
      <c r="AIA44" s="18"/>
      <c r="AIB44" s="45">
        <f t="shared" si="261"/>
        <v>0</v>
      </c>
      <c r="AID44" s="577"/>
      <c r="AIE44" s="2"/>
      <c r="AIF44" s="17"/>
      <c r="AIG44" s="8"/>
      <c r="AIH44" s="18"/>
      <c r="AII44" s="19">
        <f t="shared" si="218"/>
        <v>0</v>
      </c>
      <c r="AIK44" s="2"/>
      <c r="AIL44" s="2"/>
      <c r="AIM44" s="17"/>
      <c r="AIN44" s="8"/>
      <c r="AIO44" s="18"/>
      <c r="AIP44" s="19">
        <f t="shared" si="131"/>
        <v>0</v>
      </c>
      <c r="AIR44" s="143"/>
      <c r="AIS44" s="27"/>
      <c r="AIT44" s="25"/>
      <c r="AIU44" s="143"/>
      <c r="AIV44" s="30"/>
      <c r="AIW44" s="19">
        <f t="shared" si="132"/>
        <v>0</v>
      </c>
      <c r="AIY44" s="2"/>
      <c r="AIZ44" s="2"/>
      <c r="AJA44" s="17"/>
      <c r="AJB44" s="8"/>
      <c r="AJC44" s="18"/>
      <c r="AJD44" s="19">
        <f t="shared" si="133"/>
        <v>0</v>
      </c>
      <c r="AJF44" s="2"/>
      <c r="AJG44" s="2"/>
      <c r="AJH44" s="17"/>
      <c r="AJI44" s="8"/>
      <c r="AJJ44" s="18"/>
      <c r="AJK44" s="19">
        <f t="shared" si="134"/>
        <v>0</v>
      </c>
      <c r="AJM44" s="2"/>
      <c r="AJN44" s="2"/>
      <c r="AJO44" s="17"/>
      <c r="AJP44" s="8"/>
      <c r="AJQ44" s="18"/>
      <c r="AJR44" s="19">
        <f t="shared" si="135"/>
        <v>0</v>
      </c>
      <c r="AJT44" s="2"/>
      <c r="AJU44" s="2"/>
      <c r="AJV44" s="17"/>
      <c r="AJW44" s="8"/>
      <c r="AJX44" s="18"/>
      <c r="AJY44" s="19">
        <f t="shared" si="243"/>
        <v>0</v>
      </c>
      <c r="AKA44" s="2"/>
      <c r="AKB44" s="2"/>
      <c r="AKC44" s="17"/>
      <c r="AKD44" s="8"/>
      <c r="AKE44" s="18"/>
      <c r="AKF44" s="19">
        <f t="shared" si="232"/>
        <v>0</v>
      </c>
      <c r="AKH44" s="2"/>
      <c r="AKI44" s="2"/>
      <c r="AKJ44" s="17"/>
      <c r="AKK44" s="8"/>
      <c r="AKL44" s="18"/>
      <c r="AKM44" s="19">
        <f t="shared" si="137"/>
        <v>0</v>
      </c>
      <c r="AKO44" s="2"/>
      <c r="AKP44" s="2"/>
      <c r="AKQ44" s="17"/>
      <c r="AKR44" s="8"/>
      <c r="AKS44" s="18"/>
      <c r="AKT44" s="19">
        <f t="shared" si="138"/>
        <v>0</v>
      </c>
      <c r="AKV44" s="2"/>
      <c r="AKW44" s="2"/>
      <c r="AKX44" s="17"/>
      <c r="AKY44" s="8"/>
      <c r="AKZ44" s="18"/>
      <c r="ALA44" s="19">
        <f t="shared" si="139"/>
        <v>0</v>
      </c>
      <c r="ALC44" s="2"/>
      <c r="ALD44" s="2"/>
      <c r="ALE44" s="17"/>
      <c r="ALF44" s="8"/>
      <c r="ALG44" s="18"/>
      <c r="ALH44" s="19">
        <f t="shared" si="140"/>
        <v>0</v>
      </c>
      <c r="ALJ44" s="577"/>
      <c r="ALK44" s="2"/>
      <c r="ALL44" s="17"/>
      <c r="ALN44" s="18"/>
      <c r="ALO44" s="19">
        <f t="shared" si="141"/>
        <v>0</v>
      </c>
      <c r="ALQ44" s="2"/>
      <c r="ALR44" s="2"/>
      <c r="ALS44" s="17"/>
      <c r="ALT44" s="8"/>
      <c r="ALU44" s="18"/>
      <c r="ALV44" s="19">
        <f t="shared" si="142"/>
        <v>0</v>
      </c>
      <c r="ALX44" s="2"/>
      <c r="ALY44" s="2"/>
      <c r="ALZ44" s="17"/>
      <c r="AMA44" s="8"/>
      <c r="AMB44" s="18"/>
      <c r="AMC44" s="19">
        <f t="shared" si="258"/>
        <v>0</v>
      </c>
      <c r="AME44" s="577"/>
      <c r="AMF44" s="2"/>
      <c r="AMG44" s="17"/>
      <c r="AMH44" s="366"/>
      <c r="AMI44" s="18"/>
      <c r="AMJ44" s="19">
        <f t="shared" si="143"/>
        <v>0</v>
      </c>
      <c r="AML44" s="366"/>
      <c r="AMM44" s="2"/>
      <c r="AMN44" s="17"/>
      <c r="AMO44" s="577"/>
      <c r="AMP44" s="18"/>
      <c r="AMQ44" s="19">
        <f t="shared" si="144"/>
        <v>0</v>
      </c>
      <c r="AMS44" s="8"/>
      <c r="AMT44" s="2"/>
      <c r="AMU44" s="17"/>
      <c r="AMV44" s="8"/>
      <c r="AMW44" s="18"/>
      <c r="AMX44" s="45">
        <f t="shared" si="145"/>
        <v>0</v>
      </c>
      <c r="AMZ44" s="2"/>
      <c r="ANA44" s="2"/>
      <c r="ANB44" s="17"/>
      <c r="ANC44" s="8"/>
      <c r="AND44" s="18"/>
      <c r="ANE44" s="19">
        <f t="shared" si="146"/>
        <v>0</v>
      </c>
      <c r="ANG44" s="2"/>
      <c r="ANH44" s="2"/>
      <c r="ANI44" s="17"/>
      <c r="ANJ44" s="8"/>
      <c r="ANK44" s="18"/>
      <c r="ANL44" s="19">
        <f t="shared" si="147"/>
        <v>0</v>
      </c>
      <c r="ANN44" s="366"/>
      <c r="ANO44" s="2"/>
      <c r="ANP44" s="17"/>
      <c r="ANQ44" s="577"/>
      <c r="ANR44" s="18"/>
      <c r="ANS44" s="19">
        <f t="shared" si="148"/>
        <v>0</v>
      </c>
      <c r="ANU44" s="2"/>
      <c r="ANV44" s="2"/>
      <c r="ANW44" s="17"/>
      <c r="ANX44" s="8"/>
      <c r="ANY44" s="18"/>
      <c r="ANZ44" s="19">
        <f t="shared" si="229"/>
        <v>4592</v>
      </c>
      <c r="AOB44" s="577"/>
      <c r="AOC44" s="2"/>
      <c r="AOD44" s="17"/>
      <c r="AOE44" s="8"/>
      <c r="AOF44" s="18"/>
      <c r="AOG44" s="19"/>
      <c r="AOI44" s="366"/>
      <c r="AOJ44" s="2"/>
      <c r="AOK44" s="17"/>
      <c r="AOL44" s="8"/>
      <c r="AOM44" s="18"/>
      <c r="AON44" s="19"/>
      <c r="AOP44" s="366"/>
      <c r="AOQ44" s="2"/>
      <c r="AOR44" s="17"/>
      <c r="AOS44" s="8"/>
      <c r="AOT44" s="18"/>
      <c r="AOU44" s="19"/>
      <c r="AOW44" s="2"/>
      <c r="AOX44" s="2"/>
      <c r="AOY44" s="17"/>
      <c r="AOZ44" s="8"/>
      <c r="APA44" s="18"/>
      <c r="APB44" s="19"/>
      <c r="APD44" s="2"/>
      <c r="APE44" s="2"/>
      <c r="APF44" s="17"/>
      <c r="APG44" s="8"/>
      <c r="APH44" s="18"/>
      <c r="API44" s="19">
        <f t="shared" si="250"/>
        <v>2000</v>
      </c>
      <c r="APL44" s="2"/>
      <c r="APM44" s="17"/>
      <c r="APN44" s="8"/>
      <c r="APO44" s="18"/>
      <c r="APP44" s="19">
        <f>APP43+APM44-APO44</f>
        <v>7383.5</v>
      </c>
      <c r="APS44" s="2"/>
      <c r="APT44" s="17"/>
      <c r="APU44" s="8"/>
      <c r="APV44" s="18"/>
      <c r="APW44" s="19">
        <f>APW43+APT44-APV44</f>
        <v>0</v>
      </c>
      <c r="APY44" s="2"/>
      <c r="APZ44" s="2"/>
      <c r="AQA44" s="17"/>
      <c r="AQB44" s="8"/>
      <c r="AQC44" s="18"/>
      <c r="AQD44" s="19">
        <f>AQD43+AQA44-AQC44</f>
        <v>4518.5</v>
      </c>
      <c r="AQF44" s="366"/>
      <c r="AQG44" s="2"/>
      <c r="AQH44" s="17"/>
      <c r="AQJ44" s="18"/>
      <c r="AQK44" s="19">
        <f t="shared" si="154"/>
        <v>0</v>
      </c>
      <c r="AQM44" s="2"/>
      <c r="AQN44" s="2"/>
      <c r="AQO44" s="17"/>
      <c r="AQP44" s="8"/>
      <c r="AQQ44" s="18"/>
      <c r="AQR44" s="19">
        <f t="shared" si="155"/>
        <v>0</v>
      </c>
      <c r="AQT44" s="577"/>
      <c r="AQU44" s="2"/>
      <c r="AQV44" s="17"/>
      <c r="AQW44" s="577"/>
      <c r="AQX44" s="18"/>
      <c r="AQY44" s="19">
        <f t="shared" si="156"/>
        <v>715</v>
      </c>
      <c r="ARA44" s="577"/>
      <c r="ARB44" s="2"/>
      <c r="ARC44" s="17"/>
      <c r="ARD44" s="366"/>
      <c r="ARE44" s="18"/>
      <c r="ARF44" s="19">
        <f t="shared" si="208"/>
        <v>0</v>
      </c>
      <c r="ARH44" s="577"/>
      <c r="ARI44" s="2"/>
      <c r="ARJ44" s="17"/>
      <c r="ARK44" s="8"/>
      <c r="ARL44" s="18"/>
      <c r="ARM44" s="19">
        <f t="shared" si="157"/>
        <v>0</v>
      </c>
      <c r="ARO44" s="577"/>
      <c r="ARP44" s="2"/>
      <c r="ARQ44" s="17"/>
      <c r="ARR44" s="8"/>
      <c r="ARS44" s="18"/>
      <c r="ART44" s="19">
        <f>ART43+ARQ44-ARS44</f>
        <v>0</v>
      </c>
      <c r="ARV44" s="2"/>
      <c r="ARW44" s="2"/>
      <c r="ARX44" s="17"/>
      <c r="ARY44" s="8"/>
      <c r="ARZ44" s="18"/>
      <c r="ASA44" s="19">
        <f t="shared" si="159"/>
        <v>0</v>
      </c>
      <c r="ASC44" s="2"/>
      <c r="ASD44" s="2"/>
      <c r="ASE44" s="17"/>
      <c r="ASF44" s="8"/>
      <c r="ASG44" s="18"/>
      <c r="ASH44" s="19">
        <f t="shared" si="160"/>
        <v>0</v>
      </c>
      <c r="ASJ44" s="2"/>
      <c r="ASK44" s="2"/>
      <c r="ASL44" s="17"/>
      <c r="ASM44" s="8"/>
      <c r="ASN44" s="18"/>
      <c r="ASO44" s="19">
        <f t="shared" si="161"/>
        <v>0</v>
      </c>
      <c r="ASQ44" s="2"/>
      <c r="ASR44" s="2"/>
      <c r="ASS44" s="17"/>
      <c r="AST44" s="8"/>
      <c r="ASU44" s="18"/>
      <c r="ASV44" s="19">
        <f t="shared" si="234"/>
        <v>0</v>
      </c>
      <c r="ASX44" s="2"/>
      <c r="ASY44" s="2"/>
      <c r="ASZ44" s="17"/>
      <c r="ATA44" s="8"/>
      <c r="ATB44" s="18"/>
      <c r="ATC44" s="19">
        <f t="shared" si="163"/>
        <v>0</v>
      </c>
      <c r="ATE44" s="2"/>
      <c r="ATF44" s="2"/>
      <c r="ATG44" s="17"/>
      <c r="ATH44" s="8"/>
      <c r="ATI44" s="18"/>
      <c r="ATJ44" s="19">
        <f t="shared" si="164"/>
        <v>0</v>
      </c>
      <c r="ATL44" s="8"/>
      <c r="ATM44" s="43"/>
      <c r="ATN44" s="18"/>
      <c r="ATO44" s="69"/>
      <c r="ATP44" s="76"/>
      <c r="ATQ44" s="19">
        <f t="shared" si="262"/>
        <v>0</v>
      </c>
      <c r="ATS44" s="8"/>
      <c r="ATT44" s="43"/>
      <c r="ATU44" s="18"/>
      <c r="ATV44" s="69"/>
      <c r="ATW44" s="76"/>
      <c r="ATX44" s="19">
        <f t="shared" si="222"/>
        <v>0</v>
      </c>
      <c r="AUA44" s="2"/>
      <c r="AUB44" s="17"/>
      <c r="AUC44" s="8"/>
      <c r="AUD44" s="18"/>
      <c r="AUE44" s="19">
        <f t="shared" si="167"/>
        <v>0</v>
      </c>
      <c r="AUH44" s="2"/>
      <c r="AUI44" s="17"/>
      <c r="AUJ44" s="8"/>
      <c r="AUK44" s="18"/>
      <c r="AUL44" s="19">
        <f t="shared" si="168"/>
        <v>0</v>
      </c>
      <c r="AUO44" s="2"/>
      <c r="AUP44" s="17"/>
      <c r="AUQ44" s="8"/>
      <c r="AUR44" s="18"/>
      <c r="AUS44" s="19">
        <f t="shared" si="169"/>
        <v>2512.5</v>
      </c>
      <c r="AUU44" s="368"/>
      <c r="AUV44" s="584"/>
      <c r="AUW44" s="347"/>
      <c r="AUX44" s="143"/>
      <c r="AUY44" s="30"/>
      <c r="AUZ44" s="45">
        <f t="shared" si="263"/>
        <v>0</v>
      </c>
      <c r="AVB44" s="577"/>
      <c r="AVC44" s="2"/>
      <c r="AVD44" s="17"/>
      <c r="AVE44" s="8"/>
      <c r="AVF44" s="18"/>
      <c r="AVG44" s="19">
        <f t="shared" si="193"/>
        <v>0</v>
      </c>
      <c r="AVI44" s="2"/>
      <c r="AVJ44" s="2"/>
      <c r="AVK44" s="17"/>
      <c r="AVL44" s="8"/>
      <c r="AVM44" s="18"/>
      <c r="AVN44" s="19">
        <f t="shared" si="194"/>
        <v>0</v>
      </c>
      <c r="AVP44" s="2"/>
      <c r="AVQ44" s="2"/>
      <c r="AVR44" s="17"/>
      <c r="AVS44" s="8"/>
      <c r="AVT44" s="18"/>
      <c r="AVU44" s="19">
        <f t="shared" si="203"/>
        <v>0</v>
      </c>
      <c r="AVW44" s="2"/>
      <c r="AVX44" s="2"/>
      <c r="AVY44" s="17"/>
      <c r="AVZ44" s="8"/>
      <c r="AWA44" s="18"/>
      <c r="AWB44" s="19">
        <f t="shared" si="197"/>
        <v>0</v>
      </c>
      <c r="AWD44" s="2"/>
      <c r="AWE44" s="2"/>
      <c r="AWF44" s="17"/>
      <c r="AWG44" s="8"/>
      <c r="AWH44" s="18"/>
      <c r="AWI44" s="19">
        <f t="shared" si="219"/>
        <v>0</v>
      </c>
      <c r="AWK44" s="2"/>
      <c r="AWL44" s="2"/>
      <c r="AWM44" s="17"/>
      <c r="AWN44" s="8"/>
      <c r="AWO44" s="18"/>
      <c r="AWP44" s="19">
        <f t="shared" si="204"/>
        <v>0</v>
      </c>
      <c r="AWR44" s="2"/>
      <c r="AWS44" s="2"/>
      <c r="AWT44" s="17"/>
      <c r="AWU44" s="8"/>
      <c r="AWV44" s="18"/>
      <c r="AWW44" s="19">
        <f t="shared" si="174"/>
        <v>0</v>
      </c>
      <c r="AWY44" s="2"/>
      <c r="AWZ44" s="2"/>
      <c r="AXA44" s="17"/>
      <c r="AXB44" s="8"/>
      <c r="AXC44" s="18"/>
      <c r="AXD44" s="19">
        <f t="shared" si="175"/>
        <v>0</v>
      </c>
      <c r="AXF44" s="577"/>
      <c r="AXG44" s="2"/>
      <c r="AXH44" s="17"/>
      <c r="AXI44" s="8"/>
      <c r="AXJ44" s="18"/>
      <c r="AXK44" s="19">
        <f t="shared" si="176"/>
        <v>0</v>
      </c>
      <c r="AXM44" s="577"/>
      <c r="AXN44" s="2"/>
      <c r="AXO44" s="17"/>
      <c r="AXP44" s="8"/>
      <c r="AXQ44" s="18"/>
      <c r="AXR44" s="19">
        <f t="shared" si="177"/>
        <v>0</v>
      </c>
      <c r="AXT44" s="577"/>
      <c r="AXU44" s="2"/>
      <c r="AXV44" s="17"/>
      <c r="AXW44" s="577"/>
      <c r="AXX44" s="18"/>
      <c r="AXY44" s="19">
        <f t="shared" si="195"/>
        <v>0</v>
      </c>
      <c r="AYA44" s="2"/>
      <c r="AYB44" s="2"/>
      <c r="AYC44" s="17"/>
      <c r="AYD44" s="8"/>
      <c r="AYE44" s="18"/>
      <c r="AYF44" s="19">
        <f t="shared" si="179"/>
        <v>0</v>
      </c>
      <c r="AYH44" s="577"/>
      <c r="AYI44" s="2"/>
      <c r="AYJ44" s="17"/>
      <c r="AYK44" s="577"/>
      <c r="AYL44" s="18"/>
      <c r="AYM44" s="19">
        <f t="shared" si="239"/>
        <v>0</v>
      </c>
      <c r="AYO44" s="2"/>
      <c r="AYP44" s="2"/>
      <c r="AYQ44" s="17"/>
      <c r="AYR44" s="8"/>
      <c r="AYS44" s="18"/>
      <c r="AYT44" s="19">
        <f t="shared" si="181"/>
        <v>0</v>
      </c>
      <c r="AYV44" s="2"/>
      <c r="AYW44" s="2"/>
      <c r="AYX44" s="17"/>
      <c r="AYY44" s="8"/>
      <c r="AYZ44" s="18"/>
      <c r="AZA44" s="19">
        <f t="shared" si="182"/>
        <v>0</v>
      </c>
      <c r="AZC44" s="2"/>
      <c r="AZD44" s="2"/>
      <c r="AZE44" s="17"/>
      <c r="AZF44" s="8"/>
      <c r="AZG44" s="18"/>
      <c r="AZH44" s="19">
        <f t="shared" si="183"/>
        <v>0</v>
      </c>
      <c r="AZJ44" s="2"/>
      <c r="AZK44" s="2"/>
      <c r="AZL44" s="17"/>
      <c r="AZM44" s="8"/>
      <c r="AZN44" s="18"/>
      <c r="AZO44" s="19">
        <f t="shared" si="184"/>
        <v>0</v>
      </c>
    </row>
    <row r="45" spans="1:1024 1026:1367" ht="15.75" thickBot="1">
      <c r="C45" s="337"/>
      <c r="D45" s="8"/>
      <c r="E45" s="18"/>
      <c r="F45" s="45">
        <f>F44+C45-E45</f>
        <v>0</v>
      </c>
      <c r="H45" s="577"/>
      <c r="I45" s="2"/>
      <c r="J45" s="20"/>
      <c r="K45" s="578"/>
      <c r="L45" s="21"/>
      <c r="M45" s="22"/>
      <c r="O45" s="2"/>
      <c r="P45" s="2"/>
      <c r="Q45" s="20"/>
      <c r="R45" s="21"/>
      <c r="S45" s="21"/>
      <c r="T45" s="22"/>
      <c r="V45" s="2"/>
      <c r="W45" s="2"/>
      <c r="X45" s="20"/>
      <c r="Y45" s="21"/>
      <c r="Z45" s="21"/>
      <c r="AA45" s="22"/>
      <c r="AC45" s="2"/>
      <c r="AD45" s="2"/>
      <c r="AE45" s="20"/>
      <c r="AF45" s="21"/>
      <c r="AG45" s="21"/>
      <c r="AH45" s="22"/>
      <c r="AJ45" s="2"/>
      <c r="AK45" s="2"/>
      <c r="AL45" s="20"/>
      <c r="AM45" s="21"/>
      <c r="AN45" s="21"/>
      <c r="AO45" s="22"/>
      <c r="AQ45" s="2"/>
      <c r="AR45" s="2"/>
      <c r="AS45" s="20"/>
      <c r="AT45" s="21"/>
      <c r="AU45" s="21"/>
      <c r="AV45" s="22"/>
      <c r="AX45" s="2"/>
      <c r="AY45" s="2"/>
      <c r="AZ45" s="20"/>
      <c r="BA45" s="21"/>
      <c r="BB45" s="21"/>
      <c r="BC45" s="22"/>
      <c r="BE45" s="2"/>
      <c r="BF45" s="2"/>
      <c r="BG45" s="20"/>
      <c r="BH45" s="21"/>
      <c r="BI45" s="21"/>
      <c r="BJ45" s="22"/>
      <c r="BL45" s="2"/>
      <c r="BM45" s="2"/>
      <c r="BN45" s="20"/>
      <c r="BO45" s="21"/>
      <c r="BP45" s="21"/>
      <c r="BQ45" s="22"/>
      <c r="BS45" s="2"/>
      <c r="BT45" s="2"/>
      <c r="BU45" s="2"/>
      <c r="BV45" s="20"/>
      <c r="BW45" s="21"/>
      <c r="BX45" s="21"/>
      <c r="BY45" s="22"/>
      <c r="CA45" s="575"/>
      <c r="CB45" s="27"/>
      <c r="CC45" s="30"/>
      <c r="CD45" s="732"/>
      <c r="CE45" s="347"/>
      <c r="CF45" s="45">
        <f t="shared" si="19"/>
        <v>462233</v>
      </c>
      <c r="CH45" s="143"/>
      <c r="CI45" s="27"/>
      <c r="CJ45" s="44"/>
      <c r="CK45" s="489"/>
      <c r="CL45" s="44"/>
      <c r="CM45" s="45">
        <f t="shared" si="20"/>
        <v>0</v>
      </c>
      <c r="CO45" s="368"/>
      <c r="CP45" s="78"/>
      <c r="CQ45" s="346"/>
      <c r="CR45" s="490"/>
      <c r="CS45" s="346"/>
      <c r="CT45" s="45">
        <f t="shared" si="264"/>
        <v>0</v>
      </c>
      <c r="CV45" s="2"/>
      <c r="CW45" s="2"/>
      <c r="CX45" s="17"/>
      <c r="CY45" s="18"/>
      <c r="CZ45" s="18"/>
      <c r="DA45" s="19">
        <f t="shared" si="21"/>
        <v>0</v>
      </c>
      <c r="DC45" s="2"/>
      <c r="DD45" s="2"/>
      <c r="DE45" s="2"/>
      <c r="DF45" s="20"/>
      <c r="DG45" s="21"/>
      <c r="DH45" s="21"/>
      <c r="DI45" s="22"/>
      <c r="DK45" s="577"/>
      <c r="DL45" s="2"/>
      <c r="DM45" s="20"/>
      <c r="DN45" s="786"/>
      <c r="DO45" s="21"/>
      <c r="DP45" s="22"/>
      <c r="DR45" s="2"/>
      <c r="DS45" s="2"/>
      <c r="DT45" s="20"/>
      <c r="DU45" s="21"/>
      <c r="DV45" s="21"/>
      <c r="DW45" s="22"/>
      <c r="DY45" s="2"/>
      <c r="DZ45" s="2"/>
      <c r="EA45" s="20"/>
      <c r="EB45" s="21"/>
      <c r="EC45" s="21"/>
      <c r="ED45" s="22"/>
      <c r="EF45" s="2"/>
      <c r="EG45" s="2"/>
      <c r="EH45" s="20"/>
      <c r="EI45" s="21"/>
      <c r="EJ45" s="21"/>
      <c r="EK45" s="22"/>
      <c r="EM45" s="366"/>
      <c r="EN45" s="2"/>
      <c r="EO45" s="20"/>
      <c r="EP45" s="21"/>
      <c r="EQ45" s="21"/>
      <c r="ER45" s="22"/>
      <c r="ET45" s="366"/>
      <c r="EU45" s="2"/>
      <c r="EV45" s="20"/>
      <c r="EW45" s="21"/>
      <c r="EX45" s="21"/>
      <c r="EY45" s="22"/>
      <c r="FA45" s="2"/>
      <c r="FB45" s="2"/>
      <c r="FC45" s="20"/>
      <c r="FD45" s="21"/>
      <c r="FE45" s="21"/>
      <c r="FF45" s="22"/>
      <c r="FH45" s="2"/>
      <c r="FI45" s="2"/>
      <c r="FJ45" s="20"/>
      <c r="FK45" s="21"/>
      <c r="FL45" s="21"/>
      <c r="FM45" s="22"/>
      <c r="FR45" s="18"/>
      <c r="FS45" s="18"/>
      <c r="FT45" s="19">
        <f t="shared" si="31"/>
        <v>359057.5</v>
      </c>
      <c r="FV45" s="2"/>
      <c r="FW45" s="2"/>
      <c r="FX45" s="20"/>
      <c r="FY45" s="21"/>
      <c r="FZ45" s="21"/>
      <c r="GA45" s="22"/>
      <c r="GC45" s="2"/>
      <c r="GD45" s="2"/>
      <c r="GE45" s="20"/>
      <c r="GF45" s="21"/>
      <c r="GG45" s="21"/>
      <c r="GH45" s="22"/>
      <c r="GJ45" s="2"/>
      <c r="GK45" s="2"/>
      <c r="GL45" s="20"/>
      <c r="GM45" s="21"/>
      <c r="GN45" s="21"/>
      <c r="GO45" s="22"/>
      <c r="GQ45" s="2"/>
      <c r="GR45" s="2"/>
      <c r="GS45" s="20"/>
      <c r="GT45" s="21"/>
      <c r="GU45" s="21"/>
      <c r="GV45" s="22"/>
      <c r="GX45" s="2"/>
      <c r="GY45" s="2"/>
      <c r="GZ45" s="20"/>
      <c r="HA45" s="21"/>
      <c r="HB45" s="21"/>
      <c r="HC45" s="22"/>
      <c r="HE45" s="2"/>
      <c r="HF45" s="2"/>
      <c r="HG45" s="20"/>
      <c r="HH45" s="21"/>
      <c r="HI45" s="21"/>
      <c r="HJ45" s="22"/>
      <c r="HL45" s="2"/>
      <c r="HM45" s="2"/>
      <c r="HN45" s="20"/>
      <c r="HO45" s="21"/>
      <c r="HP45" s="21"/>
      <c r="HQ45" s="22"/>
      <c r="HS45" s="577"/>
      <c r="HT45" s="2"/>
      <c r="HU45" s="20"/>
      <c r="HV45" s="21"/>
      <c r="HW45" s="21"/>
      <c r="HX45" s="22"/>
      <c r="IC45" s="18"/>
      <c r="ID45" s="18"/>
      <c r="IE45" s="19"/>
      <c r="IG45" s="2"/>
      <c r="IH45" s="2"/>
      <c r="II45" s="20"/>
      <c r="IJ45" s="21"/>
      <c r="IK45" s="21"/>
      <c r="IL45" s="22"/>
      <c r="IN45" s="2"/>
      <c r="IO45" s="145"/>
      <c r="IP45" s="20"/>
      <c r="IQ45" s="21"/>
      <c r="IR45" s="21"/>
      <c r="IS45" s="22"/>
      <c r="IU45" s="2"/>
      <c r="IV45" s="2"/>
      <c r="IW45" s="20"/>
      <c r="IX45" s="21"/>
      <c r="IY45" s="21"/>
      <c r="IZ45" s="22"/>
      <c r="JB45" s="2"/>
      <c r="JC45" s="2"/>
      <c r="JD45" s="20"/>
      <c r="JE45" s="21"/>
      <c r="JF45" s="21"/>
      <c r="JG45" s="22"/>
      <c r="JI45" s="8"/>
      <c r="JJ45" s="38"/>
      <c r="JK45" s="17"/>
      <c r="JL45" s="8"/>
      <c r="JM45" s="353"/>
      <c r="JN45" s="19">
        <f t="shared" ref="JN45:JN70" si="265">JN44+JK45-JM45</f>
        <v>0</v>
      </c>
      <c r="JP45" s="8"/>
      <c r="JQ45" s="38"/>
      <c r="JR45" s="17"/>
      <c r="JS45" s="8"/>
      <c r="JT45" s="353"/>
      <c r="JU45" s="19">
        <f t="shared" ref="JU45:JU51" si="266">JU44+JR45-JT45</f>
        <v>0</v>
      </c>
      <c r="JW45" s="807"/>
      <c r="JX45" s="808"/>
      <c r="JY45" s="794"/>
      <c r="JZ45" s="807"/>
      <c r="KA45" s="822"/>
      <c r="KB45" s="811">
        <f t="shared" ref="KB45:KB51" si="267">KB44+JY45-KA45</f>
        <v>0</v>
      </c>
      <c r="KD45" s="807"/>
      <c r="KE45" s="808"/>
      <c r="KF45" s="794"/>
      <c r="KG45" s="807"/>
      <c r="KH45" s="822"/>
      <c r="KI45" s="811">
        <f t="shared" ref="KI45:KI51" si="268">KI44+KF45-KH45</f>
        <v>0</v>
      </c>
      <c r="KK45" s="2"/>
      <c r="KL45" s="2"/>
      <c r="KM45" s="20"/>
      <c r="KN45" s="21"/>
      <c r="KO45" s="21"/>
      <c r="KP45" s="22"/>
      <c r="KR45" s="2"/>
      <c r="KS45" s="2"/>
      <c r="KT45" s="20"/>
      <c r="KU45" s="21"/>
      <c r="KV45" s="21"/>
      <c r="KW45" s="22"/>
      <c r="KY45" s="2"/>
      <c r="KZ45" s="2"/>
      <c r="LA45" s="20"/>
      <c r="LB45" s="21"/>
      <c r="LC45" s="21"/>
      <c r="LD45" s="22"/>
      <c r="LF45" s="577"/>
      <c r="LG45" s="2"/>
      <c r="LH45" s="20"/>
      <c r="LI45" s="21"/>
      <c r="LJ45" s="21"/>
      <c r="LK45" s="22"/>
      <c r="LM45" s="577"/>
      <c r="LN45" s="2"/>
      <c r="LO45" s="20"/>
      <c r="LP45" s="21"/>
      <c r="LQ45" s="21"/>
      <c r="LR45" s="22"/>
      <c r="LT45" s="577"/>
      <c r="LU45" s="2"/>
      <c r="LV45" s="20"/>
      <c r="LW45" s="21"/>
      <c r="LX45" s="21"/>
      <c r="LY45" s="22"/>
      <c r="MA45" s="577"/>
      <c r="MB45" s="2"/>
      <c r="MC45" s="20"/>
      <c r="MD45" s="21"/>
      <c r="ME45" s="21"/>
      <c r="MF45" s="22"/>
      <c r="MH45" s="2"/>
      <c r="MI45" s="2"/>
      <c r="MJ45" s="20"/>
      <c r="MK45" s="21"/>
      <c r="ML45" s="21"/>
      <c r="MM45" s="22"/>
      <c r="MO45" s="2"/>
      <c r="MP45" s="2"/>
      <c r="MQ45" s="20"/>
      <c r="MR45" s="289"/>
      <c r="MS45" s="21"/>
      <c r="MT45" s="22"/>
      <c r="MV45" s="2"/>
      <c r="MW45" s="2"/>
      <c r="MX45" s="20"/>
      <c r="MY45" s="289"/>
      <c r="MZ45" s="21"/>
      <c r="NA45" s="22"/>
      <c r="NC45" s="2"/>
      <c r="ND45" s="39"/>
      <c r="NE45" s="21"/>
      <c r="NF45" s="21"/>
      <c r="NG45" s="21"/>
      <c r="NH45" s="22"/>
      <c r="NJ45" s="577"/>
      <c r="NK45" s="39"/>
      <c r="NL45" s="21"/>
      <c r="NM45" s="578"/>
      <c r="NN45" s="21"/>
      <c r="NO45" s="22"/>
      <c r="NQ45" s="2"/>
      <c r="NR45" s="2"/>
      <c r="NS45" s="20"/>
      <c r="NT45" s="21"/>
      <c r="NU45" s="21"/>
      <c r="NV45" s="22"/>
      <c r="NX45" s="2"/>
      <c r="NY45" s="2"/>
      <c r="NZ45" s="20"/>
      <c r="OA45" s="21"/>
      <c r="OB45" s="21"/>
      <c r="OC45" s="22"/>
      <c r="OE45" s="2"/>
      <c r="OF45" s="2"/>
      <c r="OG45" s="20"/>
      <c r="OH45" s="21"/>
      <c r="OI45" s="21"/>
      <c r="OJ45" s="22"/>
      <c r="OL45" s="2"/>
      <c r="OM45" s="2"/>
      <c r="ON45" s="20"/>
      <c r="OO45" s="21"/>
      <c r="OP45" s="21"/>
      <c r="OQ45" s="22"/>
      <c r="OS45" s="2"/>
      <c r="OT45" s="2"/>
      <c r="OU45" s="20"/>
      <c r="OV45" s="21"/>
      <c r="OW45" s="21"/>
      <c r="OX45" s="22"/>
      <c r="OZ45" s="2"/>
      <c r="PA45" s="2"/>
      <c r="PB45" s="20"/>
      <c r="PC45" s="21"/>
      <c r="PD45" s="21"/>
      <c r="PE45" s="22"/>
      <c r="PG45" s="2"/>
      <c r="PH45" s="2"/>
      <c r="PI45" s="20"/>
      <c r="PJ45" s="21"/>
      <c r="PK45" s="21"/>
      <c r="PL45" s="22"/>
      <c r="PN45" s="2"/>
      <c r="PO45" s="2"/>
      <c r="PP45" s="20"/>
      <c r="PQ45" s="21"/>
      <c r="PR45" s="21"/>
      <c r="PS45" s="22"/>
      <c r="PU45" s="2"/>
      <c r="PV45" s="2"/>
      <c r="PW45" s="20"/>
      <c r="PX45" s="21"/>
      <c r="PY45" s="21"/>
      <c r="PZ45" s="22"/>
      <c r="QB45" s="577"/>
      <c r="QC45" s="2"/>
      <c r="QD45" s="2"/>
      <c r="QE45" s="20"/>
      <c r="QF45" s="21"/>
      <c r="QG45" s="21"/>
      <c r="QH45" s="22"/>
      <c r="QJ45" s="366"/>
      <c r="QK45" s="2"/>
      <c r="QL45" s="337"/>
      <c r="QM45" s="8">
        <v>41187</v>
      </c>
      <c r="QN45" s="58">
        <v>100</v>
      </c>
      <c r="QO45" s="45">
        <f t="shared" si="254"/>
        <v>25933.5</v>
      </c>
      <c r="QQ45" s="470"/>
      <c r="QR45" s="476"/>
      <c r="QS45" s="471"/>
      <c r="QT45" s="472"/>
      <c r="QU45" s="473"/>
      <c r="QV45" s="474">
        <f t="shared" si="69"/>
        <v>0</v>
      </c>
      <c r="QX45" s="143"/>
      <c r="QY45" s="78"/>
      <c r="QZ45" s="30"/>
      <c r="RA45" s="70"/>
      <c r="RB45" s="30"/>
      <c r="RC45" s="19">
        <f t="shared" si="240"/>
        <v>0</v>
      </c>
      <c r="RE45" s="143"/>
      <c r="RF45" s="78"/>
      <c r="RG45" s="30"/>
      <c r="RH45" s="313"/>
      <c r="RI45" s="30"/>
      <c r="RJ45" s="19">
        <f t="shared" si="200"/>
        <v>0</v>
      </c>
      <c r="RS45" s="2"/>
      <c r="RT45" s="2"/>
      <c r="RU45" s="20"/>
      <c r="RV45" s="21"/>
      <c r="RW45" s="21"/>
      <c r="RX45" s="22"/>
      <c r="RZ45" s="2"/>
      <c r="SA45" s="2"/>
      <c r="SB45" s="20"/>
      <c r="SC45" s="21"/>
      <c r="SD45" s="21"/>
      <c r="SE45" s="22"/>
      <c r="SG45" s="2"/>
      <c r="SH45" s="2"/>
      <c r="SI45" s="20"/>
      <c r="SJ45" s="21"/>
      <c r="SK45" s="21"/>
      <c r="SL45" s="22"/>
      <c r="SN45" s="2"/>
      <c r="SO45" s="2"/>
      <c r="SP45" s="20"/>
      <c r="SQ45" s="21"/>
      <c r="SR45" s="21"/>
      <c r="SS45" s="22"/>
      <c r="SU45" s="549"/>
      <c r="SV45" s="2"/>
      <c r="SW45" s="20"/>
      <c r="SX45" s="21"/>
      <c r="SY45" s="21"/>
      <c r="SZ45" s="22"/>
      <c r="TB45" s="2"/>
      <c r="TC45" s="2"/>
      <c r="TD45" s="20"/>
      <c r="TE45" s="21"/>
      <c r="TF45" s="21"/>
      <c r="TG45" s="22"/>
      <c r="TI45" s="2"/>
      <c r="TJ45" s="2"/>
      <c r="TK45" s="20"/>
      <c r="TL45" s="21"/>
      <c r="TM45" s="21"/>
      <c r="TN45" s="22"/>
      <c r="TP45" s="577"/>
      <c r="TQ45" s="2"/>
      <c r="TR45" s="20"/>
      <c r="TS45" s="21"/>
      <c r="TT45" s="21"/>
      <c r="TU45" s="22"/>
      <c r="TW45" s="577"/>
      <c r="TX45" s="2"/>
      <c r="TY45" s="20"/>
      <c r="TZ45" s="21"/>
      <c r="UA45" s="21"/>
      <c r="UB45" s="22"/>
      <c r="UD45" s="577"/>
      <c r="UE45" s="2"/>
      <c r="UF45" s="20"/>
      <c r="UG45" s="21"/>
      <c r="UH45" s="21"/>
      <c r="UI45" s="22"/>
      <c r="UK45" s="577"/>
      <c r="UL45" s="2"/>
      <c r="UM45" s="20"/>
      <c r="UN45" s="21"/>
      <c r="UO45" s="21"/>
      <c r="UP45" s="22"/>
      <c r="UR45" s="577"/>
      <c r="US45" s="2"/>
      <c r="UT45" s="20"/>
      <c r="UU45" s="21"/>
      <c r="UV45" s="21"/>
      <c r="UW45" s="22"/>
      <c r="UY45" s="2"/>
      <c r="UZ45" s="2"/>
      <c r="VA45" s="20"/>
      <c r="VB45" s="21"/>
      <c r="VC45" s="21"/>
      <c r="VD45" s="22"/>
      <c r="VF45" s="2"/>
      <c r="VG45" s="2"/>
      <c r="VH45" s="20"/>
      <c r="VI45" s="21"/>
      <c r="VJ45" s="21"/>
      <c r="VK45" s="22"/>
      <c r="VM45" s="2"/>
      <c r="VN45" s="2"/>
      <c r="VO45" s="20"/>
      <c r="VP45" s="21"/>
      <c r="VQ45" s="21"/>
      <c r="VR45" s="22"/>
      <c r="VT45" s="577"/>
      <c r="VU45" s="2"/>
      <c r="VV45" s="20"/>
      <c r="VW45" s="21"/>
      <c r="VX45" s="21"/>
      <c r="VY45" s="22"/>
      <c r="WA45" s="2"/>
      <c r="WB45" s="2"/>
      <c r="WC45" s="20"/>
      <c r="WD45" s="21"/>
      <c r="WE45" s="21"/>
      <c r="WF45" s="22"/>
      <c r="WH45" s="2"/>
      <c r="WI45" s="2"/>
      <c r="WJ45" s="20"/>
      <c r="WK45" s="21"/>
      <c r="WL45" s="21"/>
      <c r="WM45" s="22"/>
      <c r="WO45" s="2"/>
      <c r="WP45" s="2"/>
      <c r="WQ45" s="20"/>
      <c r="WR45" s="21"/>
      <c r="WS45" s="21"/>
      <c r="WT45" s="22"/>
      <c r="WV45" s="2"/>
      <c r="WW45" s="2"/>
      <c r="WX45" s="20"/>
      <c r="WY45" s="21"/>
      <c r="WZ45" s="21"/>
      <c r="XA45" s="22"/>
      <c r="XC45" s="2"/>
      <c r="XD45" s="2"/>
      <c r="XE45" s="20"/>
      <c r="XF45" s="21"/>
      <c r="XG45" s="21"/>
      <c r="XH45" s="22"/>
      <c r="XJ45" s="2"/>
      <c r="XK45" s="2"/>
      <c r="XL45" s="20"/>
      <c r="XM45" s="21"/>
      <c r="XN45" s="21"/>
      <c r="XO45" s="22"/>
      <c r="XQ45" s="2"/>
      <c r="XR45" s="2"/>
      <c r="XS45" s="20"/>
      <c r="XT45" s="21"/>
      <c r="XU45" s="21"/>
      <c r="XV45" s="22"/>
      <c r="XX45" s="2"/>
      <c r="XY45" s="2"/>
      <c r="XZ45" s="20"/>
      <c r="YA45" s="21"/>
      <c r="YB45" s="21"/>
      <c r="YC45" s="22"/>
      <c r="YE45" s="2"/>
      <c r="YF45" s="2"/>
      <c r="YG45" s="20"/>
      <c r="YH45" s="21"/>
      <c r="YI45" s="21"/>
      <c r="YJ45" s="22"/>
      <c r="YL45" s="2"/>
      <c r="YM45" s="2"/>
      <c r="YN45" s="20"/>
      <c r="YO45" s="21"/>
      <c r="YP45" s="21"/>
      <c r="YQ45" s="22"/>
      <c r="YS45" s="2"/>
      <c r="YT45" s="2"/>
      <c r="YU45" s="20"/>
      <c r="YV45" s="21"/>
      <c r="YW45" s="21"/>
      <c r="YX45" s="22"/>
      <c r="YZ45" s="2"/>
      <c r="ZA45" s="2"/>
      <c r="ZB45" s="20"/>
      <c r="ZC45" s="21"/>
      <c r="ZD45" s="21"/>
      <c r="ZE45" s="22"/>
      <c r="ZG45" s="2"/>
      <c r="ZH45" s="2"/>
      <c r="ZI45" s="20"/>
      <c r="ZJ45" s="21"/>
      <c r="ZK45" s="21"/>
      <c r="ZL45" s="22"/>
      <c r="ZN45" s="2"/>
      <c r="ZO45" s="2"/>
      <c r="ZP45" s="20"/>
      <c r="ZQ45" s="21"/>
      <c r="ZR45" s="21"/>
      <c r="ZS45" s="22"/>
      <c r="ZU45" s="2"/>
      <c r="ZV45" s="2"/>
      <c r="ZW45" s="20"/>
      <c r="ZX45" s="21"/>
      <c r="ZY45" s="21"/>
      <c r="ZZ45" s="22"/>
      <c r="AAB45" s="2"/>
      <c r="AAC45" s="2"/>
      <c r="AAD45" s="20"/>
      <c r="AAE45" s="21"/>
      <c r="AAF45" s="21"/>
      <c r="AAG45" s="22"/>
      <c r="AAI45" s="577"/>
      <c r="AAJ45" s="2"/>
      <c r="AAK45" s="20"/>
      <c r="AAL45" s="21"/>
      <c r="AAM45" s="21"/>
      <c r="AAN45" s="22"/>
      <c r="AAP45" s="577"/>
      <c r="AAQ45" s="2"/>
      <c r="AAR45" s="20"/>
      <c r="AAS45" s="786"/>
      <c r="AAT45" s="21"/>
      <c r="AAU45" s="22"/>
      <c r="AAW45" s="2"/>
      <c r="AAX45" s="2"/>
      <c r="AAY45" s="20"/>
      <c r="AAZ45" s="21"/>
      <c r="ABA45" s="21"/>
      <c r="ABB45" s="22"/>
      <c r="ABD45" s="2"/>
      <c r="ABE45" s="2"/>
      <c r="ABF45" s="20"/>
      <c r="ABG45" s="21"/>
      <c r="ABH45" s="21"/>
      <c r="ABI45" s="22"/>
      <c r="ABK45" s="2"/>
      <c r="ABL45" s="2"/>
      <c r="ABM45" s="20"/>
      <c r="ABN45" s="21"/>
      <c r="ABO45" s="21"/>
      <c r="ABP45" s="22"/>
      <c r="ABR45" s="366"/>
      <c r="ABS45" s="2"/>
      <c r="ABT45" s="20"/>
      <c r="ABU45" s="578"/>
      <c r="ABV45" s="21"/>
      <c r="ABW45" s="22"/>
      <c r="ABY45" s="366"/>
      <c r="ABZ45" s="2"/>
      <c r="ACA45" s="20"/>
      <c r="ACB45" s="666"/>
      <c r="ACC45" s="21"/>
      <c r="ACD45" s="22"/>
      <c r="ACF45" s="2"/>
      <c r="ACG45" s="2"/>
      <c r="ACH45" s="20"/>
      <c r="ACI45" s="21"/>
      <c r="ACJ45" s="21"/>
      <c r="ACK45" s="22"/>
      <c r="ACN45" s="2"/>
      <c r="ACO45" s="20"/>
      <c r="ACP45" s="578"/>
      <c r="ACQ45" s="21"/>
      <c r="ACR45" s="22"/>
      <c r="ACT45" s="577"/>
      <c r="ACU45" s="2"/>
      <c r="ACV45" s="20"/>
      <c r="ACW45" s="666"/>
      <c r="ACX45" s="21"/>
      <c r="ACY45" s="22"/>
      <c r="ADB45" s="2"/>
      <c r="ADC45" s="20"/>
      <c r="ADD45" s="21"/>
      <c r="ADE45" s="21"/>
      <c r="ADF45" s="22"/>
      <c r="ADI45" s="2"/>
      <c r="ADJ45" s="20"/>
      <c r="ADK45" s="578"/>
      <c r="ADL45" s="21"/>
      <c r="ADM45" s="22"/>
      <c r="ADP45" s="2"/>
      <c r="ADQ45" s="20"/>
      <c r="ADR45" s="21"/>
      <c r="ADS45" s="21"/>
      <c r="ADT45" s="22"/>
      <c r="ADV45" s="2"/>
      <c r="ADW45" s="2"/>
      <c r="ADX45" s="20"/>
      <c r="ADY45" s="21"/>
      <c r="ADZ45" s="21"/>
      <c r="AEA45" s="22"/>
      <c r="AEC45" s="577"/>
      <c r="AED45" s="2"/>
      <c r="AEE45" s="20"/>
      <c r="AEF45" s="578"/>
      <c r="AEG45" s="21"/>
      <c r="AEH45" s="22"/>
      <c r="AEJ45" s="2"/>
      <c r="AEK45" s="2"/>
      <c r="AEL45" s="20"/>
      <c r="AEM45" s="21"/>
      <c r="AEN45" s="21"/>
      <c r="AEO45" s="22"/>
      <c r="AEQ45" s="2"/>
      <c r="AER45" s="2"/>
      <c r="AES45" s="20"/>
      <c r="AET45" s="21"/>
      <c r="AEU45" s="21"/>
      <c r="AEV45" s="22"/>
      <c r="AEX45" s="577"/>
      <c r="AEY45" s="2"/>
      <c r="AEZ45" s="20"/>
      <c r="AFA45" s="21"/>
      <c r="AFB45" s="21"/>
      <c r="AFC45" s="22"/>
      <c r="AFE45" s="577"/>
      <c r="AFF45" s="2"/>
      <c r="AFG45" s="20"/>
      <c r="AFH45" s="21"/>
      <c r="AFI45" s="21"/>
      <c r="AFJ45" s="22"/>
      <c r="AFL45" s="2"/>
      <c r="AFM45" s="2"/>
      <c r="AFN45" s="20"/>
      <c r="AFO45" s="21"/>
      <c r="AFP45" s="21"/>
      <c r="AFQ45" s="22"/>
      <c r="AFS45" s="2"/>
      <c r="AFT45" s="2"/>
      <c r="AFU45" s="20"/>
      <c r="AFV45" s="21"/>
      <c r="AFW45" s="21"/>
      <c r="AFX45" s="22"/>
      <c r="AFZ45" s="2"/>
      <c r="AGA45" s="2"/>
      <c r="AGB45" s="20"/>
      <c r="AGC45" s="21"/>
      <c r="AGD45" s="21"/>
      <c r="AGE45" s="22"/>
      <c r="AGG45" s="2"/>
      <c r="AGH45" s="2"/>
      <c r="AGI45" s="20"/>
      <c r="AGJ45" s="21"/>
      <c r="AGK45" s="21"/>
      <c r="AGL45" s="22"/>
      <c r="AGN45" s="2"/>
      <c r="AGO45" s="2"/>
      <c r="AGP45" s="20"/>
      <c r="AGQ45" s="21"/>
      <c r="AGR45" s="21"/>
      <c r="AGS45" s="22"/>
      <c r="AGU45" s="2"/>
      <c r="AGV45" s="2"/>
      <c r="AGW45" s="20"/>
      <c r="AGX45" s="21"/>
      <c r="AGY45" s="21"/>
      <c r="AGZ45" s="22"/>
      <c r="AHB45" s="2"/>
      <c r="AHC45" s="2"/>
      <c r="AHD45" s="20"/>
      <c r="AHE45" s="21"/>
      <c r="AHF45" s="21"/>
      <c r="AHG45" s="22"/>
      <c r="AHI45" s="2"/>
      <c r="AHJ45" s="2"/>
      <c r="AHK45" s="20"/>
      <c r="AHL45" s="21"/>
      <c r="AHM45" s="21"/>
      <c r="AHN45" s="22"/>
      <c r="AHP45" s="577"/>
      <c r="AHQ45" s="2"/>
      <c r="AHR45" s="20"/>
      <c r="AHS45" s="21"/>
      <c r="AHT45" s="21"/>
      <c r="AHU45" s="22"/>
      <c r="AHW45" s="366"/>
      <c r="AHX45" s="2"/>
      <c r="AHY45" s="20"/>
      <c r="AHZ45" s="21"/>
      <c r="AIA45" s="21"/>
      <c r="AIB45" s="22"/>
      <c r="AID45" s="577"/>
      <c r="AIE45" s="2"/>
      <c r="AIF45" s="20"/>
      <c r="AIG45" s="21"/>
      <c r="AIH45" s="21"/>
      <c r="AII45" s="22"/>
      <c r="AIK45" s="2"/>
      <c r="AIL45" s="2"/>
      <c r="AIM45" s="20"/>
      <c r="AIN45" s="21"/>
      <c r="AIO45" s="21"/>
      <c r="AIP45" s="22"/>
      <c r="AIR45" s="143"/>
      <c r="AIS45" s="27"/>
      <c r="AIT45" s="30"/>
      <c r="AIU45" s="143"/>
      <c r="AIV45" s="30"/>
      <c r="AIW45" s="19">
        <f t="shared" si="132"/>
        <v>0</v>
      </c>
      <c r="AIY45" s="2"/>
      <c r="AIZ45" s="2"/>
      <c r="AJA45" s="20"/>
      <c r="AJB45" s="21"/>
      <c r="AJC45" s="21"/>
      <c r="AJD45" s="22"/>
      <c r="AJF45" s="2"/>
      <c r="AJG45" s="2"/>
      <c r="AJH45" s="20"/>
      <c r="AJI45" s="21"/>
      <c r="AJJ45" s="21"/>
      <c r="AJK45" s="22"/>
      <c r="AJM45" s="2"/>
      <c r="AJN45" s="2"/>
      <c r="AJO45" s="20"/>
      <c r="AJP45" s="21"/>
      <c r="AJQ45" s="21"/>
      <c r="AJR45" s="22"/>
      <c r="AJT45" s="2"/>
      <c r="AJU45" s="2"/>
      <c r="AJV45" s="20"/>
      <c r="AJW45" s="21"/>
      <c r="AJX45" s="21"/>
      <c r="AJY45" s="22"/>
      <c r="AKA45" s="2"/>
      <c r="AKB45" s="2"/>
      <c r="AKC45" s="20"/>
      <c r="AKD45" s="21"/>
      <c r="AKE45" s="21"/>
      <c r="AKF45" s="22"/>
      <c r="AKH45" s="2"/>
      <c r="AKI45" s="2"/>
      <c r="AKJ45" s="20"/>
      <c r="AKK45" s="21"/>
      <c r="AKL45" s="21"/>
      <c r="AKM45" s="22"/>
      <c r="AKO45" s="2"/>
      <c r="AKP45" s="2"/>
      <c r="AKQ45" s="20"/>
      <c r="AKR45" s="21"/>
      <c r="AKS45" s="21"/>
      <c r="AKT45" s="22"/>
      <c r="AKV45" s="2"/>
      <c r="AKW45" s="2"/>
      <c r="AKX45" s="20"/>
      <c r="AKY45" s="21"/>
      <c r="AKZ45" s="21"/>
      <c r="ALA45" s="22"/>
      <c r="ALC45" s="2"/>
      <c r="ALD45" s="2"/>
      <c r="ALE45" s="20"/>
      <c r="ALF45" s="21"/>
      <c r="ALG45" s="21"/>
      <c r="ALH45" s="22"/>
      <c r="ALJ45" s="577"/>
      <c r="ALK45" s="2"/>
      <c r="ALL45" s="20"/>
      <c r="ALM45" s="788"/>
      <c r="ALN45" s="21"/>
      <c r="ALO45" s="22"/>
      <c r="ALQ45" s="2"/>
      <c r="ALR45" s="2"/>
      <c r="ALS45" s="20"/>
      <c r="ALT45" s="21"/>
      <c r="ALU45" s="21"/>
      <c r="ALV45" s="22"/>
      <c r="ALX45" s="2"/>
      <c r="ALY45" s="2"/>
      <c r="ALZ45" s="20"/>
      <c r="AMA45" s="21"/>
      <c r="AMB45" s="21"/>
      <c r="AMC45" s="22"/>
      <c r="AME45" s="577"/>
      <c r="AMF45" s="2"/>
      <c r="AMG45" s="20"/>
      <c r="AMH45" s="666"/>
      <c r="AMI45" s="21"/>
      <c r="AMJ45" s="22"/>
      <c r="AML45" s="366"/>
      <c r="AMM45" s="2"/>
      <c r="AMN45" s="20"/>
      <c r="AMO45" s="578"/>
      <c r="AMP45" s="21"/>
      <c r="AMQ45" s="22"/>
      <c r="AMS45" s="8"/>
      <c r="AMT45" s="2"/>
      <c r="AMU45" s="18"/>
      <c r="AMV45" s="18"/>
      <c r="AMW45" s="18"/>
      <c r="AMX45" s="45">
        <f t="shared" si="145"/>
        <v>0</v>
      </c>
      <c r="AMZ45" s="2"/>
      <c r="ANA45" s="2"/>
      <c r="ANB45" s="20"/>
      <c r="ANC45" s="21"/>
      <c r="AND45" s="21"/>
      <c r="ANE45" s="22"/>
      <c r="ANG45" s="2"/>
      <c r="ANH45" s="2"/>
      <c r="ANI45" s="20"/>
      <c r="ANJ45" s="21"/>
      <c r="ANK45" s="21"/>
      <c r="ANL45" s="22"/>
      <c r="ANN45" s="366"/>
      <c r="ANO45" s="2"/>
      <c r="ANP45" s="20"/>
      <c r="ANQ45" s="578"/>
      <c r="ANR45" s="21"/>
      <c r="ANS45" s="22"/>
      <c r="ANU45" s="2"/>
      <c r="ANV45" s="2"/>
      <c r="ANW45" s="20"/>
      <c r="ANX45" s="21"/>
      <c r="ANY45" s="21"/>
      <c r="ANZ45" s="22"/>
      <c r="AOB45" s="577"/>
      <c r="AOC45" s="2"/>
      <c r="AOD45" s="20"/>
      <c r="AOE45" s="21"/>
      <c r="AOF45" s="21"/>
      <c r="AOG45" s="22"/>
      <c r="AOI45" s="366"/>
      <c r="AOJ45" s="2"/>
      <c r="AOK45" s="20"/>
      <c r="AOL45" s="21"/>
      <c r="AOM45" s="21"/>
      <c r="AON45" s="22"/>
      <c r="AOP45" s="366"/>
      <c r="AOQ45" s="2"/>
      <c r="AOR45" s="20"/>
      <c r="AOS45" s="21"/>
      <c r="AOT45" s="21"/>
      <c r="AOU45" s="22"/>
      <c r="AOW45" s="2"/>
      <c r="AOX45" s="2"/>
      <c r="AOY45" s="20"/>
      <c r="AOZ45" s="21"/>
      <c r="APA45" s="21"/>
      <c r="APB45" s="22"/>
      <c r="APD45" s="2"/>
      <c r="APE45" s="2"/>
      <c r="APF45" s="20"/>
      <c r="APG45" s="21"/>
      <c r="APH45" s="21"/>
      <c r="API45" s="22"/>
      <c r="APL45" s="2"/>
      <c r="APM45" s="20"/>
      <c r="APN45" s="21"/>
      <c r="APO45" s="21"/>
      <c r="APP45" s="22"/>
      <c r="APS45" s="2"/>
      <c r="APT45" s="20"/>
      <c r="APU45" s="21"/>
      <c r="APV45" s="21"/>
      <c r="APW45" s="22"/>
      <c r="APY45" s="2"/>
      <c r="APZ45" s="2"/>
      <c r="AQA45" s="20"/>
      <c r="AQB45" s="21"/>
      <c r="AQC45" s="21"/>
      <c r="AQD45" s="22"/>
      <c r="AQF45" s="366"/>
      <c r="AQG45" s="2"/>
      <c r="AQH45" s="20"/>
      <c r="AQI45" s="786"/>
      <c r="AQJ45" s="21"/>
      <c r="AQK45" s="22"/>
      <c r="AQM45" s="2"/>
      <c r="AQN45" s="2"/>
      <c r="AQO45" s="20"/>
      <c r="AQP45" s="21"/>
      <c r="AQQ45" s="21"/>
      <c r="AQR45" s="22"/>
      <c r="AQT45" s="577"/>
      <c r="AQU45" s="2"/>
      <c r="AQV45" s="20"/>
      <c r="AQW45" s="578"/>
      <c r="AQX45" s="21"/>
      <c r="AQY45" s="22"/>
      <c r="ARA45" s="577"/>
      <c r="ARB45" s="2"/>
      <c r="ARC45" s="20"/>
      <c r="ARD45" s="666"/>
      <c r="ARE45" s="21"/>
      <c r="ARF45" s="22"/>
      <c r="ARH45" s="577"/>
      <c r="ARI45" s="2"/>
      <c r="ARJ45" s="20"/>
      <c r="ARK45" s="21"/>
      <c r="ARL45" s="21"/>
      <c r="ARM45" s="22"/>
      <c r="ARO45" s="577"/>
      <c r="ARP45" s="2"/>
      <c r="ARQ45" s="20"/>
      <c r="ARR45" s="21"/>
      <c r="ARS45" s="21"/>
      <c r="ART45" s="22"/>
      <c r="ARV45" s="2"/>
      <c r="ARW45" s="2"/>
      <c r="ARX45" s="20"/>
      <c r="ARY45" s="21"/>
      <c r="ARZ45" s="21"/>
      <c r="ASA45" s="22"/>
      <c r="ASC45" s="2"/>
      <c r="ASD45" s="2"/>
      <c r="ASE45" s="20"/>
      <c r="ASF45" s="21"/>
      <c r="ASG45" s="21"/>
      <c r="ASH45" s="22"/>
      <c r="ASJ45" s="2"/>
      <c r="ASK45" s="2"/>
      <c r="ASL45" s="20"/>
      <c r="ASM45" s="21"/>
      <c r="ASN45" s="21"/>
      <c r="ASO45" s="22"/>
      <c r="ASQ45" s="2"/>
      <c r="ASR45" s="2"/>
      <c r="ASS45" s="20"/>
      <c r="AST45" s="21"/>
      <c r="ASU45" s="21"/>
      <c r="ASV45" s="22"/>
      <c r="ASX45" s="2"/>
      <c r="ASY45" s="2"/>
      <c r="ASZ45" s="20"/>
      <c r="ATA45" s="21"/>
      <c r="ATB45" s="21"/>
      <c r="ATC45" s="22"/>
      <c r="ATE45" s="2"/>
      <c r="ATF45" s="2"/>
      <c r="ATG45" s="20"/>
      <c r="ATH45" s="21"/>
      <c r="ATI45" s="21"/>
      <c r="ATJ45" s="22"/>
      <c r="ATL45" s="2"/>
      <c r="ATM45" s="43"/>
      <c r="ATO45" s="69"/>
      <c r="ATP45" s="75"/>
      <c r="ATQ45" s="19">
        <f t="shared" si="262"/>
        <v>0</v>
      </c>
      <c r="ATS45" s="2"/>
      <c r="ATT45" s="43"/>
      <c r="ATV45" s="69"/>
      <c r="ATW45" s="75"/>
      <c r="ATX45" s="19">
        <f t="shared" si="222"/>
        <v>0</v>
      </c>
      <c r="AUA45" s="2"/>
      <c r="AUB45" s="20"/>
      <c r="AUC45" s="21"/>
      <c r="AUD45" s="21"/>
      <c r="AUE45" s="22"/>
      <c r="AUH45" s="2"/>
      <c r="AUI45" s="20"/>
      <c r="AUJ45" s="21"/>
      <c r="AUK45" s="21"/>
      <c r="AUL45" s="22"/>
      <c r="AUO45" s="2"/>
      <c r="AUP45" s="20"/>
      <c r="AUQ45" s="21"/>
      <c r="AUR45" s="21"/>
      <c r="AUS45" s="22"/>
      <c r="AUU45" s="368"/>
      <c r="AUV45" s="315"/>
      <c r="AUW45" s="346"/>
      <c r="AUX45" s="143"/>
      <c r="AUY45" s="30"/>
      <c r="AUZ45" s="45">
        <f t="shared" si="263"/>
        <v>0</v>
      </c>
      <c r="AVB45" s="577"/>
      <c r="AVC45" s="2"/>
      <c r="AVD45" s="20"/>
      <c r="AVE45" s="21"/>
      <c r="AVF45" s="21"/>
      <c r="AVG45" s="22"/>
      <c r="AVI45" s="2"/>
      <c r="AVJ45" s="2"/>
      <c r="AVK45" s="20"/>
      <c r="AVL45" s="21"/>
      <c r="AVM45" s="21"/>
      <c r="AVN45" s="22"/>
      <c r="AVP45" s="2"/>
      <c r="AVQ45" s="2"/>
      <c r="AVR45" s="20"/>
      <c r="AVS45" s="21"/>
      <c r="AVT45" s="21"/>
      <c r="AVU45" s="22"/>
      <c r="AVW45" s="2"/>
      <c r="AVX45" s="2"/>
      <c r="AVY45" s="20"/>
      <c r="AVZ45" s="21"/>
      <c r="AWA45" s="21"/>
      <c r="AWB45" s="22"/>
      <c r="AWD45" s="2"/>
      <c r="AWE45" s="2"/>
      <c r="AWF45" s="20"/>
      <c r="AWG45" s="21"/>
      <c r="AWH45" s="21"/>
      <c r="AWI45" s="22"/>
      <c r="AWK45" s="2"/>
      <c r="AWL45" s="2"/>
      <c r="AWM45" s="20"/>
      <c r="AWN45" s="21"/>
      <c r="AWO45" s="21"/>
      <c r="AWP45" s="22"/>
      <c r="AWR45" s="2"/>
      <c r="AWS45" s="2"/>
      <c r="AWT45" s="20"/>
      <c r="AWU45" s="21"/>
      <c r="AWV45" s="21"/>
      <c r="AWW45" s="22"/>
      <c r="AWY45" s="2"/>
      <c r="AWZ45" s="2"/>
      <c r="AXA45" s="20"/>
      <c r="AXB45" s="21"/>
      <c r="AXC45" s="21"/>
      <c r="AXD45" s="22"/>
      <c r="AXF45" s="577"/>
      <c r="AXG45" s="2"/>
      <c r="AXH45" s="20"/>
      <c r="AXI45" s="21"/>
      <c r="AXJ45" s="21"/>
      <c r="AXK45" s="22"/>
      <c r="AXM45" s="577"/>
      <c r="AXN45" s="2"/>
      <c r="AXO45" s="20"/>
      <c r="AXP45" s="21"/>
      <c r="AXQ45" s="21"/>
      <c r="AXR45" s="22"/>
      <c r="AXT45" s="577"/>
      <c r="AXU45" s="2"/>
      <c r="AXV45" s="20"/>
      <c r="AXW45" s="578"/>
      <c r="AXX45" s="21"/>
      <c r="AXY45" s="22"/>
      <c r="AYA45" s="2"/>
      <c r="AYB45" s="2"/>
      <c r="AYC45" s="20"/>
      <c r="AYD45" s="21"/>
      <c r="AYE45" s="21"/>
      <c r="AYF45" s="22"/>
      <c r="AYH45" s="577"/>
      <c r="AYI45" s="2"/>
      <c r="AYJ45" s="20"/>
      <c r="AYK45" s="578"/>
      <c r="AYL45" s="21"/>
      <c r="AYM45" s="22"/>
      <c r="AYO45" s="2"/>
      <c r="AYP45" s="2"/>
      <c r="AYQ45" s="20"/>
      <c r="AYR45" s="21"/>
      <c r="AYS45" s="21"/>
      <c r="AYT45" s="22"/>
      <c r="AYV45" s="2"/>
      <c r="AYW45" s="2"/>
      <c r="AYX45" s="20"/>
      <c r="AYY45" s="21"/>
      <c r="AYZ45" s="21"/>
      <c r="AZA45" s="22"/>
      <c r="AZC45" s="2"/>
      <c r="AZD45" s="2"/>
      <c r="AZE45" s="20"/>
      <c r="AZF45" s="21"/>
      <c r="AZG45" s="21"/>
      <c r="AZH45" s="22"/>
      <c r="AZJ45" s="2"/>
      <c r="AZK45" s="2"/>
      <c r="AZL45" s="20"/>
      <c r="AZM45" s="21"/>
      <c r="AZN45" s="21"/>
      <c r="AZO45" s="22"/>
    </row>
    <row r="46" spans="1:1024 1026:1367" ht="15.75" thickTop="1">
      <c r="C46" s="337"/>
      <c r="D46" s="18"/>
      <c r="E46" s="18"/>
      <c r="F46" s="45">
        <f>F45+C46-E46</f>
        <v>0</v>
      </c>
      <c r="BE46" s="2"/>
      <c r="BF46" s="2"/>
      <c r="BL46" s="2"/>
      <c r="BM46" s="2"/>
      <c r="BS46" s="2"/>
      <c r="BT46" s="2"/>
      <c r="BU46" s="2"/>
      <c r="CA46" s="575"/>
      <c r="CB46" s="37"/>
      <c r="CC46" s="407"/>
      <c r="CD46" s="732"/>
      <c r="CE46" s="347"/>
      <c r="CF46" s="45">
        <f t="shared" si="19"/>
        <v>462233</v>
      </c>
      <c r="CH46" s="143"/>
      <c r="CI46" s="27"/>
      <c r="CJ46" s="44"/>
      <c r="CK46" s="489"/>
      <c r="CL46" s="44"/>
      <c r="CM46" s="45">
        <f t="shared" si="20"/>
        <v>0</v>
      </c>
      <c r="CO46" s="368"/>
      <c r="CP46" s="78"/>
      <c r="CQ46" s="346"/>
      <c r="CR46" s="490"/>
      <c r="CS46" s="346"/>
      <c r="CT46" s="45">
        <f t="shared" si="264"/>
        <v>0</v>
      </c>
      <c r="CX46" s="192"/>
      <c r="DA46" s="19">
        <f t="shared" si="21"/>
        <v>0</v>
      </c>
      <c r="FA46" s="2"/>
      <c r="FB46" s="2"/>
      <c r="FH46" s="2"/>
      <c r="FI46" s="2"/>
      <c r="FT46" s="19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577"/>
      <c r="HT46" s="2"/>
      <c r="IE46" s="19"/>
      <c r="JI46" s="8"/>
      <c r="JJ46" s="38"/>
      <c r="JK46" s="351"/>
      <c r="JL46" s="8"/>
      <c r="JM46" s="337"/>
      <c r="JN46" s="19">
        <f t="shared" si="265"/>
        <v>0</v>
      </c>
      <c r="JP46" s="8"/>
      <c r="JQ46" s="38"/>
      <c r="JR46" s="351"/>
      <c r="JS46" s="8"/>
      <c r="JT46" s="337"/>
      <c r="JU46" s="19">
        <f t="shared" si="266"/>
        <v>0</v>
      </c>
      <c r="JW46" s="807"/>
      <c r="JX46" s="808"/>
      <c r="JY46" s="823"/>
      <c r="JZ46" s="807"/>
      <c r="KA46" s="824"/>
      <c r="KB46" s="811">
        <f t="shared" si="267"/>
        <v>0</v>
      </c>
      <c r="KD46" s="807"/>
      <c r="KE46" s="808"/>
      <c r="KF46" s="823"/>
      <c r="KG46" s="807"/>
      <c r="KH46" s="824"/>
      <c r="KI46" s="811">
        <f t="shared" si="268"/>
        <v>0</v>
      </c>
      <c r="KK46" s="2"/>
      <c r="KL46" s="2"/>
      <c r="KR46" s="2"/>
      <c r="KS46" s="2"/>
      <c r="KY46" s="2"/>
      <c r="KZ46" s="2"/>
      <c r="LM46" s="577"/>
      <c r="LN46" s="2"/>
      <c r="LT46" s="577"/>
      <c r="LU46" s="2"/>
      <c r="QJ46" s="366"/>
      <c r="QK46" s="2"/>
      <c r="QL46" s="337"/>
      <c r="QM46" s="8">
        <v>41190</v>
      </c>
      <c r="QN46" s="58">
        <v>100</v>
      </c>
      <c r="QO46" s="45">
        <f t="shared" si="254"/>
        <v>25833.5</v>
      </c>
      <c r="QX46" s="143"/>
      <c r="QY46" s="78"/>
      <c r="QZ46" s="30"/>
      <c r="RA46" s="70"/>
      <c r="RB46" s="30"/>
      <c r="RC46" s="19">
        <f t="shared" si="240"/>
        <v>0</v>
      </c>
      <c r="RE46" s="143"/>
      <c r="RF46" s="78"/>
      <c r="RG46" s="30"/>
      <c r="RH46" s="313"/>
      <c r="RI46" s="30"/>
      <c r="RJ46" s="19">
        <f t="shared" si="200"/>
        <v>0</v>
      </c>
      <c r="TB46" s="2"/>
      <c r="TC46" s="2"/>
      <c r="TI46" s="2"/>
      <c r="TJ46" s="2"/>
      <c r="TP46" s="577"/>
      <c r="TQ46" s="2"/>
      <c r="ABD46" s="2"/>
      <c r="ABE46" s="2"/>
      <c r="ADV46" s="2"/>
      <c r="AEC46" s="577"/>
      <c r="AHW46" s="366"/>
      <c r="AHX46" s="2"/>
      <c r="AIR46" s="143"/>
      <c r="AIS46" s="27"/>
      <c r="AIT46" s="30"/>
      <c r="AIU46" s="143"/>
      <c r="AIV46" s="30"/>
      <c r="AIW46" s="19">
        <f t="shared" si="132"/>
        <v>0</v>
      </c>
      <c r="ALX46" s="2"/>
      <c r="ALY46" s="2"/>
      <c r="AMX46" s="45">
        <f t="shared" si="145"/>
        <v>0</v>
      </c>
      <c r="APD46" s="2"/>
      <c r="APE46" s="2"/>
      <c r="APY46" s="2"/>
      <c r="AQF46" s="366"/>
      <c r="AQM46" s="2"/>
      <c r="AQT46" s="577"/>
      <c r="ARA46" s="577"/>
      <c r="ARH46" s="577"/>
      <c r="ATL46" s="8"/>
      <c r="ATM46" s="43"/>
      <c r="ATN46" s="18"/>
      <c r="ATO46" s="69"/>
      <c r="ATP46" s="76"/>
      <c r="ATQ46" s="19">
        <f t="shared" si="262"/>
        <v>0</v>
      </c>
      <c r="ATS46" s="8"/>
      <c r="ATT46" s="43"/>
      <c r="ATU46" s="18"/>
      <c r="ATV46" s="69"/>
      <c r="ATW46" s="76"/>
      <c r="ATX46" s="19">
        <f t="shared" si="222"/>
        <v>0</v>
      </c>
      <c r="AUA46" s="2"/>
      <c r="AUH46" s="2"/>
      <c r="AUO46" s="2"/>
      <c r="AUU46" s="368"/>
      <c r="AUV46" s="584"/>
      <c r="AUW46" s="347"/>
      <c r="AUX46" s="143"/>
      <c r="AUY46" s="346"/>
      <c r="AUZ46" s="45">
        <f t="shared" si="263"/>
        <v>0</v>
      </c>
    </row>
    <row r="47" spans="1:1024 1026:1367">
      <c r="C47" s="337"/>
      <c r="F47" s="45">
        <f>F46+C47-E47</f>
        <v>0</v>
      </c>
      <c r="CA47" s="575"/>
      <c r="CB47" s="37"/>
      <c r="CC47" s="407"/>
      <c r="CD47" s="732"/>
      <c r="CE47" s="347"/>
      <c r="CF47" s="45">
        <f t="shared" si="19"/>
        <v>462233</v>
      </c>
      <c r="CH47" s="143"/>
      <c r="CI47" s="27"/>
      <c r="CJ47" s="44"/>
      <c r="CK47" s="489"/>
      <c r="CL47" s="44"/>
      <c r="CM47" s="45">
        <f t="shared" si="20"/>
        <v>0</v>
      </c>
      <c r="CO47" s="368"/>
      <c r="CP47" s="78"/>
      <c r="CQ47" s="347"/>
      <c r="CR47" s="143"/>
      <c r="CS47" s="346"/>
      <c r="CT47" s="45">
        <f t="shared" si="264"/>
        <v>0</v>
      </c>
      <c r="CX47" s="192"/>
      <c r="DA47" s="19">
        <f t="shared" si="21"/>
        <v>0</v>
      </c>
      <c r="FT47" s="19">
        <f t="shared" si="31"/>
        <v>359057.5</v>
      </c>
      <c r="IE47" s="19"/>
      <c r="JI47" s="8"/>
      <c r="JJ47" s="482"/>
      <c r="JK47" s="351"/>
      <c r="JL47" s="8"/>
      <c r="JM47" s="337"/>
      <c r="JN47" s="19">
        <f t="shared" si="265"/>
        <v>0</v>
      </c>
      <c r="JP47" s="8"/>
      <c r="JQ47" s="482"/>
      <c r="JR47" s="351"/>
      <c r="JS47" s="8"/>
      <c r="JT47" s="337"/>
      <c r="JU47" s="19">
        <f t="shared" si="266"/>
        <v>0</v>
      </c>
      <c r="JW47" s="807"/>
      <c r="JX47" s="825"/>
      <c r="JY47" s="823"/>
      <c r="JZ47" s="807"/>
      <c r="KA47" s="824"/>
      <c r="KB47" s="811">
        <f t="shared" si="267"/>
        <v>0</v>
      </c>
      <c r="KD47" s="807"/>
      <c r="KE47" s="825"/>
      <c r="KF47" s="823"/>
      <c r="KG47" s="807"/>
      <c r="KH47" s="824"/>
      <c r="KI47" s="811">
        <f t="shared" si="268"/>
        <v>0</v>
      </c>
      <c r="QJ47" s="368"/>
      <c r="QK47" s="27"/>
      <c r="QL47" s="347"/>
      <c r="QM47" s="8">
        <v>41242</v>
      </c>
      <c r="QN47" s="58">
        <v>100</v>
      </c>
      <c r="QO47" s="45">
        <f t="shared" si="254"/>
        <v>25733.5</v>
      </c>
      <c r="QX47" s="143"/>
      <c r="QY47" s="78"/>
      <c r="QZ47" s="30"/>
      <c r="RA47" s="26"/>
      <c r="RB47" s="30"/>
      <c r="RC47" s="19">
        <f t="shared" si="240"/>
        <v>0</v>
      </c>
      <c r="RE47" s="143"/>
      <c r="RF47" s="78"/>
      <c r="RG47" s="30"/>
      <c r="RH47" s="143"/>
      <c r="RI47" s="30"/>
      <c r="RJ47" s="19">
        <f t="shared" si="200"/>
        <v>0</v>
      </c>
      <c r="ADV47" s="2"/>
      <c r="AIR47" s="143"/>
      <c r="AIS47" s="27"/>
      <c r="AIT47" s="30"/>
      <c r="AIU47" s="143"/>
      <c r="AIV47" s="30"/>
      <c r="AIW47" s="19">
        <f t="shared" si="132"/>
        <v>0</v>
      </c>
      <c r="AMX47" s="45">
        <f t="shared" si="145"/>
        <v>0</v>
      </c>
      <c r="AQF47" s="366"/>
      <c r="AQM47" s="2"/>
      <c r="ATL47" s="2"/>
      <c r="ATM47" s="2"/>
      <c r="ATQ47" s="19">
        <f t="shared" si="262"/>
        <v>0</v>
      </c>
      <c r="ATS47" s="2"/>
      <c r="ATT47" s="2"/>
      <c r="ATX47" s="19">
        <f t="shared" si="222"/>
        <v>0</v>
      </c>
      <c r="AUV47" s="39"/>
      <c r="AUW47" s="353"/>
      <c r="AUX47" s="8"/>
      <c r="AUY47" s="353"/>
      <c r="AUZ47" s="45">
        <f t="shared" si="263"/>
        <v>0</v>
      </c>
    </row>
    <row r="48" spans="1:1024 1026:1367">
      <c r="D48" s="3"/>
      <c r="CA48" s="575"/>
      <c r="CB48" s="27"/>
      <c r="CC48" s="407"/>
      <c r="CD48" s="540"/>
      <c r="CE48" s="347"/>
      <c r="CF48" s="45">
        <f t="shared" si="19"/>
        <v>462233</v>
      </c>
      <c r="CH48" s="143"/>
      <c r="CI48" s="27"/>
      <c r="CJ48" s="44"/>
      <c r="CK48" s="489"/>
      <c r="CL48" s="44"/>
      <c r="CM48" s="45">
        <f t="shared" si="20"/>
        <v>0</v>
      </c>
      <c r="CO48" s="368"/>
      <c r="CP48" s="78"/>
      <c r="CQ48" s="346"/>
      <c r="CR48" s="490"/>
      <c r="CS48" s="346"/>
      <c r="CT48" s="19">
        <f t="shared" ref="CT48:CT73" si="269">CT47+CQ48-CS48</f>
        <v>0</v>
      </c>
      <c r="CX48" s="192"/>
      <c r="DA48" s="19">
        <f t="shared" si="21"/>
        <v>0</v>
      </c>
      <c r="FT48" s="19">
        <f t="shared" si="31"/>
        <v>359057.5</v>
      </c>
      <c r="IE48" s="19"/>
      <c r="JI48" s="8"/>
      <c r="JJ48" s="482"/>
      <c r="JK48" s="351"/>
      <c r="JL48" s="8"/>
      <c r="JM48" s="337"/>
      <c r="JN48" s="19">
        <f t="shared" si="265"/>
        <v>0</v>
      </c>
      <c r="JP48" s="8"/>
      <c r="JQ48" s="482"/>
      <c r="JR48" s="351"/>
      <c r="JS48" s="8"/>
      <c r="JT48" s="337"/>
      <c r="JU48" s="19">
        <f t="shared" si="266"/>
        <v>0</v>
      </c>
      <c r="JW48" s="807"/>
      <c r="JX48" s="825"/>
      <c r="JY48" s="823"/>
      <c r="JZ48" s="807"/>
      <c r="KA48" s="824"/>
      <c r="KB48" s="811">
        <f t="shared" si="267"/>
        <v>0</v>
      </c>
      <c r="KD48" s="807"/>
      <c r="KE48" s="825"/>
      <c r="KF48" s="823"/>
      <c r="KG48" s="807"/>
      <c r="KH48" s="824"/>
      <c r="KI48" s="811">
        <f t="shared" si="268"/>
        <v>0</v>
      </c>
      <c r="QJ48" s="366"/>
      <c r="QK48" s="2"/>
      <c r="QL48" s="337"/>
      <c r="QM48" s="8">
        <v>41246</v>
      </c>
      <c r="QN48" s="58">
        <v>50</v>
      </c>
      <c r="QO48" s="45">
        <f t="shared" si="254"/>
        <v>25683.5</v>
      </c>
      <c r="QX48" s="143"/>
      <c r="QY48" s="78"/>
      <c r="QZ48" s="30"/>
      <c r="RA48" s="26"/>
      <c r="RB48" s="30"/>
      <c r="RC48" s="19">
        <f t="shared" si="240"/>
        <v>0</v>
      </c>
      <c r="RE48" s="143"/>
      <c r="RF48" s="78"/>
      <c r="RG48" s="30"/>
      <c r="RH48" s="143"/>
      <c r="RI48" s="30"/>
      <c r="RJ48" s="19">
        <f t="shared" si="200"/>
        <v>0</v>
      </c>
      <c r="AIR48" s="143"/>
      <c r="AIS48" s="27"/>
      <c r="AIT48" s="30"/>
      <c r="AIU48" s="143"/>
      <c r="AIV48" s="30"/>
      <c r="AIW48" s="19">
        <f t="shared" si="132"/>
        <v>0</v>
      </c>
      <c r="AMX48" s="45">
        <f t="shared" si="145"/>
        <v>0</v>
      </c>
      <c r="AQF48" s="366"/>
      <c r="ATL48" s="2"/>
      <c r="ATM48" s="2"/>
      <c r="ATQ48" s="19">
        <f t="shared" si="262"/>
        <v>0</v>
      </c>
      <c r="ATS48" s="2"/>
      <c r="ATT48" s="2"/>
      <c r="ATX48" s="19">
        <f t="shared" si="222"/>
        <v>0</v>
      </c>
      <c r="AUV48" s="315"/>
      <c r="AUW48" s="346"/>
      <c r="AUX48" s="2"/>
      <c r="AUY48" s="337"/>
      <c r="AUZ48" s="45">
        <f t="shared" si="263"/>
        <v>0</v>
      </c>
    </row>
    <row r="49" spans="4:933 1034:1248">
      <c r="D49" s="3"/>
      <c r="CA49" s="575"/>
      <c r="CB49" s="27"/>
      <c r="CC49" s="407"/>
      <c r="CD49" s="490"/>
      <c r="CE49" s="347"/>
      <c r="CF49" s="45">
        <f t="shared" si="19"/>
        <v>462233</v>
      </c>
      <c r="CH49" s="8"/>
      <c r="CI49" s="27"/>
      <c r="CJ49" s="44"/>
      <c r="CK49" s="489"/>
      <c r="CL49" s="3"/>
      <c r="CM49" s="45">
        <f t="shared" si="20"/>
        <v>0</v>
      </c>
      <c r="CO49" s="368"/>
      <c r="CP49" s="78"/>
      <c r="CQ49" s="346"/>
      <c r="CR49" s="508"/>
      <c r="CS49" s="347"/>
      <c r="CT49" s="19">
        <f t="shared" si="269"/>
        <v>0</v>
      </c>
      <c r="CX49" s="192"/>
      <c r="DA49" s="19">
        <f t="shared" si="21"/>
        <v>0</v>
      </c>
      <c r="FT49" s="19">
        <f t="shared" si="31"/>
        <v>359057.5</v>
      </c>
      <c r="IE49" s="19"/>
      <c r="JI49" s="8"/>
      <c r="JJ49" s="482"/>
      <c r="JK49" s="351"/>
      <c r="JL49" s="8"/>
      <c r="JM49" s="337"/>
      <c r="JN49" s="19">
        <f t="shared" si="265"/>
        <v>0</v>
      </c>
      <c r="JP49" s="8"/>
      <c r="JQ49" s="482"/>
      <c r="JR49" s="351"/>
      <c r="JS49" s="8"/>
      <c r="JT49" s="337"/>
      <c r="JU49" s="19">
        <f t="shared" si="266"/>
        <v>0</v>
      </c>
      <c r="JW49" s="807"/>
      <c r="JX49" s="825"/>
      <c r="JY49" s="823"/>
      <c r="JZ49" s="807"/>
      <c r="KA49" s="824"/>
      <c r="KB49" s="811">
        <f t="shared" si="267"/>
        <v>0</v>
      </c>
      <c r="KD49" s="807"/>
      <c r="KE49" s="825"/>
      <c r="KF49" s="823"/>
      <c r="KG49" s="807"/>
      <c r="KH49" s="824"/>
      <c r="KI49" s="811">
        <f t="shared" si="268"/>
        <v>0</v>
      </c>
      <c r="QJ49" s="368"/>
      <c r="QK49" s="27"/>
      <c r="QL49" s="347"/>
      <c r="QM49" s="54">
        <v>41247</v>
      </c>
      <c r="QN49" s="58">
        <v>100</v>
      </c>
      <c r="QO49" s="45">
        <f t="shared" si="254"/>
        <v>25583.5</v>
      </c>
      <c r="QX49" s="27"/>
      <c r="QY49" s="27"/>
      <c r="QZ49" s="44"/>
      <c r="RA49" s="26"/>
      <c r="RB49" s="30"/>
      <c r="RC49" s="19">
        <f t="shared" si="240"/>
        <v>0</v>
      </c>
      <c r="RE49" s="27"/>
      <c r="RF49" s="27"/>
      <c r="RG49" s="44"/>
      <c r="RH49" s="143"/>
      <c r="RI49" s="30"/>
      <c r="RJ49" s="19">
        <f t="shared" si="200"/>
        <v>0</v>
      </c>
      <c r="AIR49" s="143"/>
      <c r="AIS49" s="27"/>
      <c r="AIT49" s="30"/>
      <c r="AIU49" s="143"/>
      <c r="AIV49" s="30"/>
      <c r="AIW49" s="19">
        <f t="shared" si="132"/>
        <v>0</v>
      </c>
      <c r="AMX49" s="45">
        <f t="shared" si="145"/>
        <v>0</v>
      </c>
      <c r="AQF49" s="366"/>
      <c r="ATL49" s="2"/>
      <c r="ATM49" s="2"/>
      <c r="ATQ49" s="19">
        <f t="shared" si="262"/>
        <v>0</v>
      </c>
      <c r="ATS49" s="2"/>
      <c r="ATT49" s="2"/>
      <c r="ATX49" s="19">
        <f t="shared" si="222"/>
        <v>0</v>
      </c>
      <c r="AUV49" s="315"/>
      <c r="AUW49" s="346"/>
      <c r="AUX49" s="8"/>
      <c r="AUY49" s="337"/>
      <c r="AUZ49" s="45">
        <f t="shared" si="263"/>
        <v>0</v>
      </c>
    </row>
    <row r="50" spans="4:933 1034:1248">
      <c r="D50" s="3"/>
      <c r="CA50" s="575"/>
      <c r="CB50" s="27"/>
      <c r="CC50" s="407"/>
      <c r="CD50" s="540"/>
      <c r="CE50" s="347"/>
      <c r="CF50" s="45">
        <f t="shared" si="19"/>
        <v>462233</v>
      </c>
      <c r="CH50" s="8"/>
      <c r="CI50" s="2"/>
      <c r="CJ50" s="3"/>
      <c r="CK50" s="489"/>
      <c r="CL50" s="3"/>
      <c r="CM50" s="45">
        <f t="shared" si="20"/>
        <v>0</v>
      </c>
      <c r="CO50" s="368"/>
      <c r="CP50" s="78"/>
      <c r="CQ50" s="346"/>
      <c r="CR50" s="143"/>
      <c r="CS50" s="44"/>
      <c r="CT50" s="19">
        <f t="shared" si="269"/>
        <v>0</v>
      </c>
      <c r="CX50" s="192"/>
      <c r="DA50" s="19">
        <f t="shared" si="21"/>
        <v>0</v>
      </c>
      <c r="FT50" s="19">
        <f t="shared" si="31"/>
        <v>359057.5</v>
      </c>
      <c r="IE50" s="19"/>
      <c r="JI50" s="8"/>
      <c r="JJ50" s="482"/>
      <c r="JK50" s="351"/>
      <c r="JL50" s="8"/>
      <c r="JM50" s="337"/>
      <c r="JN50" s="19">
        <f t="shared" si="265"/>
        <v>0</v>
      </c>
      <c r="JP50" s="8"/>
      <c r="JQ50" s="482"/>
      <c r="JR50" s="351"/>
      <c r="JS50" s="8"/>
      <c r="JT50" s="337"/>
      <c r="JU50" s="19">
        <f t="shared" si="266"/>
        <v>0</v>
      </c>
      <c r="JW50" s="807"/>
      <c r="JX50" s="825"/>
      <c r="JY50" s="823"/>
      <c r="JZ50" s="807"/>
      <c r="KA50" s="824"/>
      <c r="KB50" s="811">
        <f t="shared" si="267"/>
        <v>0</v>
      </c>
      <c r="KD50" s="807"/>
      <c r="KE50" s="825"/>
      <c r="KF50" s="823"/>
      <c r="KG50" s="807"/>
      <c r="KH50" s="824"/>
      <c r="KI50" s="811">
        <f t="shared" si="268"/>
        <v>0</v>
      </c>
      <c r="QJ50" s="143"/>
      <c r="QK50" s="27"/>
      <c r="QL50" s="347"/>
      <c r="QM50" s="54">
        <v>41252</v>
      </c>
      <c r="QN50" s="58">
        <v>100</v>
      </c>
      <c r="QO50" s="45">
        <f t="shared" si="254"/>
        <v>25483.5</v>
      </c>
      <c r="QX50" s="143"/>
      <c r="QY50" s="78"/>
      <c r="QZ50" s="30"/>
      <c r="RA50" s="26"/>
      <c r="RB50" s="30"/>
      <c r="RC50" s="19">
        <f t="shared" si="240"/>
        <v>0</v>
      </c>
      <c r="RE50" s="143"/>
      <c r="RF50" s="78"/>
      <c r="RG50" s="30"/>
      <c r="RH50" s="143"/>
      <c r="RI50" s="30"/>
      <c r="RJ50" s="19">
        <f t="shared" si="200"/>
        <v>0</v>
      </c>
      <c r="AIR50" s="143"/>
      <c r="AIS50" s="27"/>
      <c r="AIT50" s="30"/>
      <c r="AIU50" s="143"/>
      <c r="AIV50" s="30"/>
      <c r="AIW50" s="19">
        <f t="shared" si="132"/>
        <v>0</v>
      </c>
      <c r="AMX50" s="45">
        <f t="shared" si="145"/>
        <v>0</v>
      </c>
      <c r="ATL50" s="2"/>
      <c r="ATM50" s="2"/>
      <c r="ATQ50" s="19">
        <f t="shared" si="262"/>
        <v>0</v>
      </c>
      <c r="ATS50" s="2"/>
      <c r="ATT50" s="2"/>
      <c r="ATX50" s="19">
        <f t="shared" si="222"/>
        <v>0</v>
      </c>
      <c r="AUV50" s="315"/>
      <c r="AUW50" s="30"/>
      <c r="AUX50" s="8"/>
      <c r="AUY50" s="353"/>
      <c r="AUZ50" s="45">
        <f t="shared" si="263"/>
        <v>0</v>
      </c>
    </row>
    <row r="51" spans="4:933 1034:1248">
      <c r="CA51" s="575"/>
      <c r="CB51" s="27"/>
      <c r="CC51" s="407"/>
      <c r="CD51" s="41"/>
      <c r="CE51" s="347"/>
      <c r="CF51" s="45">
        <f t="shared" si="19"/>
        <v>462233</v>
      </c>
      <c r="CH51" s="8"/>
      <c r="CI51" s="2"/>
      <c r="CJ51" s="3"/>
      <c r="CK51" s="489"/>
      <c r="CL51" s="3"/>
      <c r="CM51" s="45">
        <f t="shared" si="20"/>
        <v>0</v>
      </c>
      <c r="CO51" s="368"/>
      <c r="CP51" s="78"/>
      <c r="CQ51" s="346"/>
      <c r="CR51" s="143"/>
      <c r="CS51" s="44"/>
      <c r="CT51" s="19">
        <f t="shared" si="269"/>
        <v>0</v>
      </c>
      <c r="CX51" s="192"/>
      <c r="DA51" s="19">
        <f t="shared" si="21"/>
        <v>0</v>
      </c>
      <c r="FT51" s="19">
        <f t="shared" si="31"/>
        <v>359057.5</v>
      </c>
      <c r="IE51" s="19"/>
      <c r="JI51" s="8"/>
      <c r="JJ51" s="482"/>
      <c r="JK51" s="351"/>
      <c r="JL51" s="1"/>
      <c r="JM51" s="337"/>
      <c r="JN51" s="19">
        <f t="shared" si="265"/>
        <v>0</v>
      </c>
      <c r="JP51" s="8"/>
      <c r="JQ51" s="482"/>
      <c r="JR51" s="351"/>
      <c r="JS51" s="1"/>
      <c r="JT51" s="337"/>
      <c r="JU51" s="19">
        <f t="shared" si="266"/>
        <v>0</v>
      </c>
      <c r="JW51" s="807"/>
      <c r="JX51" s="825"/>
      <c r="JY51" s="823"/>
      <c r="JZ51" s="826"/>
      <c r="KA51" s="824"/>
      <c r="KB51" s="811">
        <f t="shared" si="267"/>
        <v>0</v>
      </c>
      <c r="KD51" s="807"/>
      <c r="KE51" s="825"/>
      <c r="KF51" s="823"/>
      <c r="KG51" s="826"/>
      <c r="KH51" s="824"/>
      <c r="KI51" s="811">
        <f t="shared" si="268"/>
        <v>0</v>
      </c>
      <c r="QJ51" s="143"/>
      <c r="QK51" s="27"/>
      <c r="QL51" s="347"/>
      <c r="QM51" s="143">
        <v>41253</v>
      </c>
      <c r="QN51" s="30">
        <v>100</v>
      </c>
      <c r="QO51" s="45">
        <f t="shared" si="254"/>
        <v>25383.5</v>
      </c>
      <c r="QX51" s="27"/>
      <c r="QY51" s="27"/>
      <c r="QZ51" s="44"/>
      <c r="RA51" s="26"/>
      <c r="RB51" s="30"/>
      <c r="RC51" s="19">
        <f t="shared" si="240"/>
        <v>0</v>
      </c>
      <c r="RE51" s="27"/>
      <c r="RF51" s="27"/>
      <c r="RG51" s="44"/>
      <c r="RH51" s="143"/>
      <c r="RI51" s="30"/>
      <c r="RJ51" s="19">
        <f t="shared" si="200"/>
        <v>0</v>
      </c>
      <c r="AIR51" s="143"/>
      <c r="AIS51" s="27"/>
      <c r="AIT51" s="30"/>
      <c r="AIU51" s="143"/>
      <c r="AIV51" s="30"/>
      <c r="AIW51" s="19">
        <f t="shared" si="132"/>
        <v>0</v>
      </c>
      <c r="AMX51" s="45">
        <f t="shared" si="145"/>
        <v>0</v>
      </c>
      <c r="ATQ51" s="19">
        <f t="shared" si="262"/>
        <v>0</v>
      </c>
      <c r="ATX51" s="19">
        <f t="shared" si="222"/>
        <v>0</v>
      </c>
      <c r="AUV51" s="39"/>
      <c r="AUW51" s="18"/>
      <c r="AUY51" s="337"/>
      <c r="AUZ51" s="45">
        <f t="shared" si="263"/>
        <v>0</v>
      </c>
    </row>
    <row r="52" spans="4:933 1034:1248" ht="15.75" customHeight="1">
      <c r="CA52" s="575"/>
      <c r="CB52" s="27"/>
      <c r="CC52" s="407"/>
      <c r="CD52" s="540"/>
      <c r="CE52" s="347"/>
      <c r="CF52" s="45">
        <f t="shared" si="19"/>
        <v>462233</v>
      </c>
      <c r="CH52" s="8"/>
      <c r="CI52" s="2"/>
      <c r="CJ52" s="3"/>
      <c r="CK52" s="489"/>
      <c r="CL52" s="3"/>
      <c r="CM52" s="45">
        <f t="shared" si="20"/>
        <v>0</v>
      </c>
      <c r="CO52" s="368"/>
      <c r="CP52" s="78"/>
      <c r="CQ52" s="346"/>
      <c r="CR52" s="2036"/>
      <c r="CS52" s="44"/>
      <c r="CT52" s="19">
        <f t="shared" si="269"/>
        <v>0</v>
      </c>
      <c r="CX52" s="192"/>
      <c r="DA52" s="19">
        <f t="shared" si="21"/>
        <v>0</v>
      </c>
      <c r="FT52" s="19">
        <f t="shared" si="31"/>
        <v>359057.5</v>
      </c>
      <c r="IE52" s="19"/>
      <c r="JI52" s="8"/>
      <c r="JJ52" s="482"/>
      <c r="JK52" s="351"/>
      <c r="JL52" s="1"/>
      <c r="JM52" s="337"/>
      <c r="JN52" s="19">
        <f t="shared" si="265"/>
        <v>0</v>
      </c>
      <c r="QJ52" s="27"/>
      <c r="QK52" s="27"/>
      <c r="QL52" s="44"/>
      <c r="QM52" s="143">
        <v>41256</v>
      </c>
      <c r="QN52" s="30">
        <v>50</v>
      </c>
      <c r="QO52" s="45">
        <f t="shared" si="254"/>
        <v>25333.5</v>
      </c>
      <c r="QX52" s="143"/>
      <c r="QY52" s="78"/>
      <c r="QZ52" s="30"/>
      <c r="RA52" s="26"/>
      <c r="RB52" s="30"/>
      <c r="RC52" s="19">
        <f t="shared" si="240"/>
        <v>0</v>
      </c>
      <c r="RE52" s="143"/>
      <c r="RF52" s="78"/>
      <c r="RG52" s="30"/>
      <c r="RH52" s="143"/>
      <c r="RI52" s="30"/>
      <c r="RJ52" s="19">
        <f t="shared" si="200"/>
        <v>0</v>
      </c>
      <c r="AHW52" s="697"/>
      <c r="AHX52" s="212"/>
      <c r="AHY52" s="88"/>
      <c r="AHZ52" s="88"/>
      <c r="AIR52" s="143"/>
      <c r="AIS52" s="27"/>
      <c r="AIT52" s="30"/>
      <c r="AIU52" s="143"/>
      <c r="AIV52" s="30"/>
      <c r="AIW52" s="19">
        <f t="shared" si="132"/>
        <v>0</v>
      </c>
      <c r="AMX52" s="45">
        <f t="shared" si="145"/>
        <v>0</v>
      </c>
      <c r="ATO52" s="69"/>
      <c r="ATQ52" s="19">
        <f t="shared" si="262"/>
        <v>0</v>
      </c>
      <c r="ATV52" s="69"/>
      <c r="ATX52" s="19">
        <f t="shared" si="222"/>
        <v>0</v>
      </c>
      <c r="AUV52" s="316"/>
      <c r="AUY52" s="337"/>
      <c r="AUZ52" s="45">
        <f t="shared" si="263"/>
        <v>0</v>
      </c>
    </row>
    <row r="53" spans="4:933 1034:1248">
      <c r="CA53" s="575"/>
      <c r="CB53" s="37"/>
      <c r="CC53" s="407"/>
      <c r="CD53" s="490"/>
      <c r="CE53" s="346"/>
      <c r="CF53" s="45">
        <f t="shared" si="19"/>
        <v>462233</v>
      </c>
      <c r="CH53" s="8"/>
      <c r="CI53" s="2"/>
      <c r="CJ53" s="3"/>
      <c r="CK53" s="489"/>
      <c r="CL53" s="3"/>
      <c r="CM53" s="45">
        <f t="shared" si="20"/>
        <v>0</v>
      </c>
      <c r="CO53" s="368"/>
      <c r="CP53" s="78"/>
      <c r="CQ53" s="346"/>
      <c r="CR53" s="2036"/>
      <c r="CS53" s="44"/>
      <c r="CT53" s="19">
        <f t="shared" si="269"/>
        <v>0</v>
      </c>
      <c r="CX53" s="192"/>
      <c r="DA53" s="19">
        <f t="shared" si="21"/>
        <v>0</v>
      </c>
      <c r="EP53" s="511"/>
      <c r="FT53" s="19">
        <f t="shared" si="31"/>
        <v>359057.5</v>
      </c>
      <c r="IE53" s="19"/>
      <c r="JI53" s="8"/>
      <c r="JJ53" s="482"/>
      <c r="JK53" s="351"/>
      <c r="JL53" s="1"/>
      <c r="JM53" s="337"/>
      <c r="JN53" s="19">
        <f t="shared" si="265"/>
        <v>0</v>
      </c>
      <c r="QJ53" s="143"/>
      <c r="QK53" s="78"/>
      <c r="QL53" s="30"/>
      <c r="QM53" s="143">
        <v>41259</v>
      </c>
      <c r="QN53" s="30">
        <v>100</v>
      </c>
      <c r="QO53" s="45">
        <f t="shared" si="254"/>
        <v>25233.5</v>
      </c>
      <c r="QX53" s="143"/>
      <c r="QY53" s="78"/>
      <c r="QZ53" s="30"/>
      <c r="RA53" s="26"/>
      <c r="RB53" s="30"/>
      <c r="RC53" s="19">
        <f t="shared" si="240"/>
        <v>0</v>
      </c>
      <c r="RE53" s="143"/>
      <c r="RF53" s="78"/>
      <c r="RG53" s="30"/>
      <c r="RH53" s="143"/>
      <c r="RI53" s="30"/>
      <c r="RJ53" s="19">
        <f t="shared" si="200"/>
        <v>0</v>
      </c>
      <c r="AHW53" s="697"/>
      <c r="AHX53" s="88"/>
      <c r="AHY53" s="88"/>
      <c r="AHZ53" s="88"/>
      <c r="AIR53" s="143"/>
      <c r="AIS53" s="27"/>
      <c r="AIT53" s="30"/>
      <c r="AIU53" s="143"/>
      <c r="AIV53" s="30"/>
      <c r="AIW53" s="19">
        <f t="shared" si="132"/>
        <v>0</v>
      </c>
      <c r="AMX53" s="45">
        <f t="shared" si="145"/>
        <v>0</v>
      </c>
      <c r="ATO53" s="69"/>
      <c r="ATQ53" s="19">
        <f t="shared" si="262"/>
        <v>0</v>
      </c>
      <c r="ATV53" s="69"/>
      <c r="ATX53" s="19">
        <f t="shared" si="222"/>
        <v>0</v>
      </c>
      <c r="AUY53" s="337"/>
      <c r="AUZ53" s="45">
        <f t="shared" ref="AUZ53:AUZ67" si="270">AUZ52+AUW53-AUY53</f>
        <v>0</v>
      </c>
    </row>
    <row r="54" spans="4:933 1034:1248" ht="15.75" customHeight="1">
      <c r="CA54" s="575"/>
      <c r="CB54" s="37"/>
      <c r="CC54" s="346"/>
      <c r="CD54" s="490"/>
      <c r="CE54" s="347"/>
      <c r="CF54" s="45">
        <f t="shared" si="19"/>
        <v>462233</v>
      </c>
      <c r="CH54" s="8"/>
      <c r="CI54" s="2"/>
      <c r="CJ54" s="3"/>
      <c r="CL54" s="3"/>
      <c r="CM54" s="45">
        <f t="shared" si="20"/>
        <v>0</v>
      </c>
      <c r="CO54" s="368"/>
      <c r="CP54" s="78"/>
      <c r="CQ54" s="346"/>
      <c r="CR54" s="404"/>
      <c r="CS54" s="44"/>
      <c r="CT54" s="19">
        <f t="shared" si="269"/>
        <v>0</v>
      </c>
      <c r="CX54" s="192"/>
      <c r="DA54" s="19">
        <f t="shared" si="21"/>
        <v>0</v>
      </c>
      <c r="EP54" s="511"/>
      <c r="FT54" s="19">
        <f t="shared" si="31"/>
        <v>359057.5</v>
      </c>
      <c r="IE54" s="19"/>
      <c r="JI54" s="8"/>
      <c r="JJ54" s="482"/>
      <c r="JK54" s="351"/>
      <c r="JL54" s="1"/>
      <c r="JM54" s="337"/>
      <c r="JN54" s="19">
        <f t="shared" si="265"/>
        <v>0</v>
      </c>
      <c r="QJ54" s="27"/>
      <c r="QK54" s="27"/>
      <c r="QL54" s="44"/>
      <c r="QM54" s="143">
        <v>41260</v>
      </c>
      <c r="QN54" s="30">
        <v>100</v>
      </c>
      <c r="QO54" s="45">
        <f t="shared" si="254"/>
        <v>25133.5</v>
      </c>
      <c r="QX54" s="27"/>
      <c r="QY54" s="27"/>
      <c r="QZ54" s="44"/>
      <c r="RA54" s="26"/>
      <c r="RB54" s="30"/>
      <c r="RC54" s="19">
        <f t="shared" si="240"/>
        <v>0</v>
      </c>
      <c r="RE54" s="27"/>
      <c r="RF54" s="27"/>
      <c r="RG54" s="44"/>
      <c r="RH54" s="143"/>
      <c r="RI54" s="30"/>
      <c r="RJ54" s="19">
        <f t="shared" si="200"/>
        <v>0</v>
      </c>
      <c r="AHW54" s="698"/>
      <c r="AHX54" s="2035"/>
      <c r="AHY54" s="2035"/>
      <c r="AHZ54" s="2035"/>
      <c r="AIR54" s="143"/>
      <c r="AIS54" s="27"/>
      <c r="AIT54" s="30"/>
      <c r="AIU54" s="143"/>
      <c r="AIV54" s="30"/>
      <c r="AIW54" s="19">
        <f t="shared" si="132"/>
        <v>0</v>
      </c>
      <c r="AMX54" s="45">
        <f t="shared" si="145"/>
        <v>0</v>
      </c>
      <c r="ATO54" s="69"/>
      <c r="ATQ54" s="19">
        <f t="shared" si="262"/>
        <v>0</v>
      </c>
      <c r="ATV54" s="69"/>
      <c r="ATX54" s="19">
        <f t="shared" si="222"/>
        <v>0</v>
      </c>
      <c r="AUY54" s="337"/>
      <c r="AUZ54" s="19">
        <f t="shared" si="270"/>
        <v>0</v>
      </c>
    </row>
    <row r="55" spans="4:933 1034:1248" ht="15.75" customHeight="1">
      <c r="D55" s="1983">
        <f>F47+M44+BJ44+BQ44+DA72+DI44+ER44+FT56+GA44+GH44+HJ44+IE44+LK44+LR44+MF44+NH43+NV44+PS44+RC71+RX43+TG44+UB44+UW44+XO44+YX44+ZE44+AAG44+AAN44+ABI44+ABP44+ABW44+ADF44+ADT44+AEO44+AFJ43+AGZ43+AIB44+AII44+AIP44+AJD44+AJY44+AKF44+AMC44+AMJ44+ANL44+AOG43+API44+APP44+ART44+ASO44+ATQ60+AUE44+AVG44+AVU44+AWI44+AWP44+ACY44+AQK44+ACK44+DW44+DP44+AHN43+HX44+YJ44+ANZ44+MM44+PZ44+FM41+MT44+OC44+ATX60+ARF44+ASA44+ZL44+EK44+QH44+ACR44+JN70+AIW59+ARM44+LY44+SZ43+ED44+ALO44+AGE43+AQD44+VR44+YC44+KP44+QO72+AAU44+SL43+VD44+VK44+SE43+XA44+RJ71+AV44+AEV44+WM44+AJK44+VY44+KW44+HQ44+LD44+ASV44+CF69+ALV44+WT44+AUZ680+T44+AUZ68+AYM44+AYT44+BY44+AQY44+AO44+AZH44+AZO44+AXY44+JG44+JU44+AMX60+AMQ44+GV44+QV45+AWB44+AON43+AKM44+BC44+AXK44+IS44+AJR44+IZ44+APB43+ZS44+UI44+ABB44+XH44+YQ44+AHU43+PL44+AFC44+CM72+EY44+AKT44+SS43+AFQ43+ATC44+TN44+AQR44+AUS44+RQ39+ZZ44+NA44+ADM44+ACD44+TU44+CT72+IL44+C55+NO43+OJ44+XV44+AEA44+AEH44+AFX43+AGL43+ANS44+AXR44+AYF44+AXD44+GO44+AVN44+AUL44+APW44+OQ44+PE44+AZA44+AHG43+AGS43+ALA44+AH44+UP44+ANE44+ATJ44+AA44+ALH44+HC44+OX44+AWW44+WF44</f>
        <v>1167935</v>
      </c>
      <c r="E55" s="2038"/>
      <c r="CA55" s="575"/>
      <c r="CB55" s="27"/>
      <c r="CC55" s="25"/>
      <c r="CD55" s="540"/>
      <c r="CE55" s="347"/>
      <c r="CF55" s="45">
        <f t="shared" si="19"/>
        <v>462233</v>
      </c>
      <c r="CH55" s="8"/>
      <c r="CI55" s="2"/>
      <c r="CJ55" s="3"/>
      <c r="CK55" s="489"/>
      <c r="CL55" s="3"/>
      <c r="CM55" s="45">
        <f t="shared" si="20"/>
        <v>0</v>
      </c>
      <c r="CO55" s="366"/>
      <c r="CP55" s="78"/>
      <c r="CQ55" s="346"/>
      <c r="CR55" s="8"/>
      <c r="CS55" s="3"/>
      <c r="CT55" s="19">
        <f t="shared" si="269"/>
        <v>0</v>
      </c>
      <c r="CX55" s="192"/>
      <c r="DA55" s="19">
        <f t="shared" si="21"/>
        <v>0</v>
      </c>
      <c r="EP55" s="511"/>
      <c r="FO55" s="549"/>
      <c r="FT55" s="19">
        <f t="shared" si="31"/>
        <v>359057.5</v>
      </c>
      <c r="HZ55" s="2"/>
      <c r="ID55" s="730"/>
      <c r="IE55" s="19"/>
      <c r="JI55" s="8"/>
      <c r="JJ55" s="482"/>
      <c r="JK55" s="351"/>
      <c r="JL55" s="1"/>
      <c r="JM55" s="337"/>
      <c r="JN55" s="19">
        <f t="shared" si="265"/>
        <v>0</v>
      </c>
      <c r="QJ55" s="27"/>
      <c r="QK55" s="27"/>
      <c r="QL55" s="44"/>
      <c r="QM55" s="143">
        <v>41263</v>
      </c>
      <c r="QN55" s="44">
        <v>100</v>
      </c>
      <c r="QO55" s="45">
        <f t="shared" si="254"/>
        <v>25033.5</v>
      </c>
      <c r="QX55" s="143"/>
      <c r="QY55" s="78"/>
      <c r="QZ55" s="30"/>
      <c r="RA55" s="26"/>
      <c r="RB55" s="44"/>
      <c r="RC55" s="19">
        <f t="shared" si="240"/>
        <v>0</v>
      </c>
      <c r="RE55" s="143"/>
      <c r="RF55" s="78"/>
      <c r="RG55" s="30"/>
      <c r="RH55" s="143"/>
      <c r="RI55" s="44"/>
      <c r="RJ55" s="19">
        <f t="shared" si="200"/>
        <v>0</v>
      </c>
      <c r="AHW55" s="696"/>
      <c r="AHX55" s="113"/>
      <c r="AHY55" s="88"/>
      <c r="AHZ55" s="88"/>
      <c r="AIR55" s="143"/>
      <c r="AIS55" s="27"/>
      <c r="AIT55" s="30"/>
      <c r="AIU55" s="143"/>
      <c r="AIV55" s="30"/>
      <c r="AIW55" s="19">
        <f t="shared" si="132"/>
        <v>0</v>
      </c>
      <c r="AMX55" s="45">
        <f t="shared" si="145"/>
        <v>0</v>
      </c>
      <c r="ATO55" s="69"/>
      <c r="ATQ55" s="19">
        <f t="shared" si="262"/>
        <v>0</v>
      </c>
      <c r="ATV55" s="69"/>
      <c r="ATX55" s="19">
        <f t="shared" si="222"/>
        <v>0</v>
      </c>
      <c r="AUY55" s="337"/>
      <c r="AUZ55" s="19">
        <f t="shared" si="270"/>
        <v>0</v>
      </c>
    </row>
    <row r="56" spans="4:933 1034:1248" ht="15.75">
      <c r="D56" s="152" t="s">
        <v>78</v>
      </c>
      <c r="CA56" s="575"/>
      <c r="CB56" s="27"/>
      <c r="CC56" s="25"/>
      <c r="CD56" s="540"/>
      <c r="CE56" s="347"/>
      <c r="CF56" s="45">
        <f t="shared" si="19"/>
        <v>462233</v>
      </c>
      <c r="CH56" s="8"/>
      <c r="CI56" s="2"/>
      <c r="CJ56" s="3"/>
      <c r="CK56" s="489"/>
      <c r="CL56" s="3"/>
      <c r="CM56" s="45">
        <f t="shared" si="20"/>
        <v>0</v>
      </c>
      <c r="CO56" s="366"/>
      <c r="CP56" s="78"/>
      <c r="CQ56" s="346"/>
      <c r="CR56" s="8"/>
      <c r="CS56" s="3"/>
      <c r="CT56" s="19">
        <f t="shared" si="269"/>
        <v>0</v>
      </c>
      <c r="CX56" s="192"/>
      <c r="DA56" s="19">
        <f t="shared" si="21"/>
        <v>0</v>
      </c>
      <c r="EP56" s="30"/>
      <c r="FO56" s="549"/>
      <c r="FT56" s="19">
        <f>FT55+FQ56-FS56</f>
        <v>359057.5</v>
      </c>
      <c r="HZ56" s="2"/>
      <c r="ID56" s="730"/>
      <c r="IE56" s="19"/>
      <c r="JI56" s="8"/>
      <c r="JJ56" s="482"/>
      <c r="JK56" s="351"/>
      <c r="JL56" s="1"/>
      <c r="JM56" s="337"/>
      <c r="JN56" s="19">
        <f t="shared" si="265"/>
        <v>0</v>
      </c>
      <c r="QJ56" s="143"/>
      <c r="QK56" s="78"/>
      <c r="QL56" s="30"/>
      <c r="QM56" s="143">
        <v>41271</v>
      </c>
      <c r="QN56" s="44">
        <v>200</v>
      </c>
      <c r="QO56" s="45">
        <f t="shared" si="254"/>
        <v>24833.5</v>
      </c>
      <c r="QX56" s="143"/>
      <c r="QY56" s="78"/>
      <c r="QZ56" s="30"/>
      <c r="RA56" s="26"/>
      <c r="RB56" s="44"/>
      <c r="RC56" s="19">
        <f t="shared" si="240"/>
        <v>0</v>
      </c>
      <c r="RE56" s="143"/>
      <c r="RF56" s="78"/>
      <c r="RG56" s="30"/>
      <c r="RH56" s="143"/>
      <c r="RI56" s="44"/>
      <c r="RJ56" s="19">
        <f t="shared" si="200"/>
        <v>0</v>
      </c>
      <c r="AHW56" s="696"/>
      <c r="AHX56" s="113"/>
      <c r="AHY56" s="88"/>
      <c r="AHZ56" s="88"/>
      <c r="AIR56" s="143"/>
      <c r="AIS56" s="27"/>
      <c r="AIT56" s="30"/>
      <c r="AIU56" s="143"/>
      <c r="AIV56" s="30"/>
      <c r="AIW56" s="19">
        <f t="shared" si="132"/>
        <v>0</v>
      </c>
      <c r="AMX56" s="45">
        <f t="shared" si="145"/>
        <v>0</v>
      </c>
      <c r="ATO56" s="69"/>
      <c r="ATQ56" s="19">
        <f t="shared" si="262"/>
        <v>0</v>
      </c>
      <c r="ATV56" s="69"/>
      <c r="ATX56" s="19">
        <f t="shared" si="222"/>
        <v>0</v>
      </c>
      <c r="AUY56" s="337"/>
      <c r="AUZ56" s="19">
        <f t="shared" si="270"/>
        <v>0</v>
      </c>
    </row>
    <row r="57" spans="4:933 1034:1248" ht="15.75">
      <c r="CA57" s="575"/>
      <c r="CB57" s="27"/>
      <c r="CC57" s="25"/>
      <c r="CD57" s="490"/>
      <c r="CE57" s="347"/>
      <c r="CF57" s="45">
        <f t="shared" si="19"/>
        <v>462233</v>
      </c>
      <c r="CH57" s="8"/>
      <c r="CI57" s="2"/>
      <c r="CJ57" s="3"/>
      <c r="CK57" s="489"/>
      <c r="CL57" s="3"/>
      <c r="CM57" s="45">
        <f t="shared" si="20"/>
        <v>0</v>
      </c>
      <c r="CO57" s="366"/>
      <c r="CP57" s="78"/>
      <c r="CQ57" s="346"/>
      <c r="CR57" s="8"/>
      <c r="CS57" s="3"/>
      <c r="CT57" s="19">
        <f t="shared" si="269"/>
        <v>0</v>
      </c>
      <c r="CX57" s="192"/>
      <c r="DA57" s="19">
        <f t="shared" si="21"/>
        <v>0</v>
      </c>
      <c r="EP57" s="30"/>
      <c r="ID57" s="730"/>
      <c r="JI57" s="8"/>
      <c r="JJ57" s="482"/>
      <c r="JK57" s="351"/>
      <c r="JL57" s="1"/>
      <c r="JM57" s="337"/>
      <c r="JN57" s="19">
        <f t="shared" si="265"/>
        <v>0</v>
      </c>
      <c r="QJ57" s="27"/>
      <c r="QK57" s="27"/>
      <c r="QL57" s="44"/>
      <c r="QM57" s="143">
        <v>41281</v>
      </c>
      <c r="QN57" s="44">
        <v>439</v>
      </c>
      <c r="QO57" s="45">
        <f t="shared" si="254"/>
        <v>24394.5</v>
      </c>
      <c r="QX57" s="27"/>
      <c r="QY57" s="27"/>
      <c r="QZ57" s="44"/>
      <c r="RA57" s="26"/>
      <c r="RB57" s="44"/>
      <c r="RC57" s="19">
        <f t="shared" si="240"/>
        <v>0</v>
      </c>
      <c r="RE57" s="27"/>
      <c r="RF57" s="27"/>
      <c r="RG57" s="44"/>
      <c r="RH57" s="143"/>
      <c r="RI57" s="44"/>
      <c r="RJ57" s="19">
        <f t="shared" si="200"/>
        <v>0</v>
      </c>
      <c r="AHW57" s="696"/>
      <c r="AHX57" s="113"/>
      <c r="AHY57" s="88"/>
      <c r="AHZ57" s="88"/>
      <c r="AIR57" s="143"/>
      <c r="AIS57" s="27"/>
      <c r="AIT57" s="30"/>
      <c r="AIU57" s="143"/>
      <c r="AIV57" s="30"/>
      <c r="AIW57" s="19">
        <f t="shared" si="132"/>
        <v>0</v>
      </c>
      <c r="AMX57" s="45">
        <f t="shared" si="145"/>
        <v>0</v>
      </c>
      <c r="ATO57" s="69"/>
      <c r="ATQ57" s="19">
        <f>ATQ56+ATN57-ATP57</f>
        <v>0</v>
      </c>
      <c r="ATV57" s="69"/>
      <c r="ATX57" s="19">
        <f t="shared" si="222"/>
        <v>0</v>
      </c>
      <c r="AUY57" s="337"/>
      <c r="AUZ57" s="19">
        <f t="shared" si="270"/>
        <v>0</v>
      </c>
    </row>
    <row r="58" spans="4:933 1034:1248" ht="15.75">
      <c r="CA58" s="575"/>
      <c r="CB58" s="27"/>
      <c r="CC58" s="25"/>
      <c r="CD58" s="540"/>
      <c r="CE58" s="347"/>
      <c r="CF58" s="45">
        <f t="shared" si="19"/>
        <v>462233</v>
      </c>
      <c r="CH58" s="8"/>
      <c r="CI58" s="2"/>
      <c r="CJ58" s="3"/>
      <c r="CK58" s="489"/>
      <c r="CL58" s="3"/>
      <c r="CM58" s="45">
        <f t="shared" si="20"/>
        <v>0</v>
      </c>
      <c r="CO58" s="366"/>
      <c r="CP58" s="78"/>
      <c r="CQ58" s="346"/>
      <c r="CR58" s="8"/>
      <c r="CS58" s="3"/>
      <c r="CT58" s="19">
        <f t="shared" si="269"/>
        <v>0</v>
      </c>
      <c r="CX58" s="192"/>
      <c r="DA58" s="19">
        <f t="shared" si="21"/>
        <v>0</v>
      </c>
      <c r="EP58" s="30"/>
      <c r="JI58" s="8"/>
      <c r="JJ58" s="482"/>
      <c r="JK58" s="351"/>
      <c r="JL58" s="1"/>
      <c r="JM58" s="337"/>
      <c r="JN58" s="19">
        <f t="shared" si="265"/>
        <v>0</v>
      </c>
      <c r="QJ58" s="27"/>
      <c r="QK58" s="40"/>
      <c r="QL58" s="44"/>
      <c r="QM58" s="143"/>
      <c r="QN58" s="44"/>
      <c r="QO58" s="45">
        <f t="shared" si="254"/>
        <v>24394.5</v>
      </c>
      <c r="QX58" s="143"/>
      <c r="QY58" s="78"/>
      <c r="QZ58" s="30"/>
      <c r="RA58" s="26"/>
      <c r="RB58" s="44"/>
      <c r="RC58" s="19">
        <f t="shared" si="240"/>
        <v>0</v>
      </c>
      <c r="RE58" s="143"/>
      <c r="RF58" s="78"/>
      <c r="RG58" s="30"/>
      <c r="RH58" s="143"/>
      <c r="RI58" s="44"/>
      <c r="RJ58" s="19">
        <f t="shared" si="200"/>
        <v>0</v>
      </c>
      <c r="AHW58" s="696"/>
      <c r="AHX58" s="113"/>
      <c r="AHY58" s="88"/>
      <c r="AHZ58" s="88"/>
      <c r="AIR58" s="143"/>
      <c r="AIS58" s="27"/>
      <c r="AIT58" s="30"/>
      <c r="AIU58" s="143"/>
      <c r="AIV58" s="30"/>
      <c r="AIW58" s="19">
        <f t="shared" si="132"/>
        <v>0</v>
      </c>
      <c r="AMX58" s="45">
        <f t="shared" si="145"/>
        <v>0</v>
      </c>
      <c r="ATO58" s="69"/>
      <c r="ATQ58" s="19">
        <f>ATQ57+ATN58-ATP58</f>
        <v>0</v>
      </c>
      <c r="ATV58" s="69"/>
      <c r="ATX58" s="19">
        <f t="shared" si="222"/>
        <v>0</v>
      </c>
      <c r="AUY58" s="337"/>
      <c r="AUZ58" s="19">
        <f t="shared" si="270"/>
        <v>0</v>
      </c>
    </row>
    <row r="59" spans="4:933 1034:1248" ht="16.5" thickBot="1">
      <c r="CA59" s="575"/>
      <c r="CB59" s="27"/>
      <c r="CC59" s="25"/>
      <c r="CD59" s="490"/>
      <c r="CE59" s="347"/>
      <c r="CF59" s="45">
        <f t="shared" si="19"/>
        <v>462233</v>
      </c>
      <c r="CH59" s="8"/>
      <c r="CI59" s="2"/>
      <c r="CJ59" s="30"/>
      <c r="CK59" s="489"/>
      <c r="CL59" s="3"/>
      <c r="CM59" s="45">
        <f t="shared" si="20"/>
        <v>0</v>
      </c>
      <c r="CO59" s="366"/>
      <c r="CP59" s="78"/>
      <c r="CQ59" s="346"/>
      <c r="CR59" s="136"/>
      <c r="CS59" s="44"/>
      <c r="CT59" s="19">
        <f t="shared" si="269"/>
        <v>0</v>
      </c>
      <c r="CX59" s="192"/>
      <c r="DA59" s="19">
        <f t="shared" si="21"/>
        <v>0</v>
      </c>
      <c r="EP59" s="30"/>
      <c r="JI59" s="8"/>
      <c r="JJ59" s="482"/>
      <c r="JK59" s="351"/>
      <c r="JL59" s="1"/>
      <c r="JM59" s="337"/>
      <c r="JN59" s="19">
        <f t="shared" si="265"/>
        <v>0</v>
      </c>
      <c r="QJ59" s="27"/>
      <c r="QK59" s="40"/>
      <c r="QL59" s="44"/>
      <c r="QM59" s="143"/>
      <c r="QN59" s="44"/>
      <c r="QO59" s="45">
        <f t="shared" si="254"/>
        <v>24394.5</v>
      </c>
      <c r="QX59" s="27"/>
      <c r="QY59" s="27"/>
      <c r="QZ59" s="44"/>
      <c r="RA59" s="26"/>
      <c r="RB59" s="44"/>
      <c r="RC59" s="19">
        <f t="shared" si="240"/>
        <v>0</v>
      </c>
      <c r="RE59" s="27"/>
      <c r="RF59" s="27"/>
      <c r="RG59" s="44"/>
      <c r="RH59" s="143"/>
      <c r="RI59" s="44"/>
      <c r="RJ59" s="19">
        <f t="shared" si="200"/>
        <v>0</v>
      </c>
      <c r="AHW59" s="696"/>
      <c r="AHX59" s="113"/>
      <c r="AHY59" s="88"/>
      <c r="AHZ59" s="88"/>
      <c r="AIR59" s="2"/>
      <c r="AIS59" s="609"/>
      <c r="AIT59" s="296"/>
      <c r="AIU59" s="296"/>
      <c r="AIV59" s="296"/>
      <c r="AIW59" s="22">
        <f t="shared" si="132"/>
        <v>0</v>
      </c>
      <c r="AMX59" s="45">
        <f t="shared" si="145"/>
        <v>0</v>
      </c>
      <c r="ATO59" s="69"/>
      <c r="ATQ59" s="19">
        <f>ATQ58+ATN59-ATP59</f>
        <v>0</v>
      </c>
      <c r="ATV59" s="69"/>
      <c r="ATX59" s="19">
        <f t="shared" si="222"/>
        <v>0</v>
      </c>
      <c r="AUY59" s="337"/>
      <c r="AUZ59" s="19">
        <f t="shared" si="270"/>
        <v>0</v>
      </c>
    </row>
    <row r="60" spans="4:933 1034:1248" ht="17.25" thickTop="1" thickBot="1">
      <c r="CA60" s="577"/>
      <c r="CB60" s="2"/>
      <c r="CC60" s="17"/>
      <c r="CD60" s="489"/>
      <c r="CE60" s="337"/>
      <c r="CF60" s="45">
        <f t="shared" si="19"/>
        <v>462233</v>
      </c>
      <c r="CH60" s="8"/>
      <c r="CI60" s="2"/>
      <c r="CJ60" s="30"/>
      <c r="CK60" s="489"/>
      <c r="CL60" s="3"/>
      <c r="CM60" s="45">
        <f t="shared" si="20"/>
        <v>0</v>
      </c>
      <c r="CO60" s="366"/>
      <c r="CP60" s="43"/>
      <c r="CQ60" s="346"/>
      <c r="CS60" s="3"/>
      <c r="CT60" s="19">
        <f t="shared" si="269"/>
        <v>0</v>
      </c>
      <c r="CX60" s="192"/>
      <c r="DA60" s="19">
        <f t="shared" si="21"/>
        <v>0</v>
      </c>
      <c r="EP60" s="30"/>
      <c r="JI60" s="8"/>
      <c r="JJ60" s="482"/>
      <c r="JK60" s="351"/>
      <c r="JL60" s="1"/>
      <c r="JM60" s="337"/>
      <c r="JN60" s="19">
        <f t="shared" si="265"/>
        <v>0</v>
      </c>
      <c r="QJ60" s="143"/>
      <c r="QK60" s="78"/>
      <c r="QL60" s="30"/>
      <c r="QM60" s="143"/>
      <c r="QN60" s="44"/>
      <c r="QO60" s="45">
        <f t="shared" si="254"/>
        <v>24394.5</v>
      </c>
      <c r="QX60" s="143"/>
      <c r="QY60" s="78"/>
      <c r="QZ60" s="30"/>
      <c r="RA60" s="26"/>
      <c r="RB60" s="44"/>
      <c r="RC60" s="19">
        <f t="shared" si="240"/>
        <v>0</v>
      </c>
      <c r="RE60" s="143"/>
      <c r="RF60" s="78"/>
      <c r="RG60" s="30"/>
      <c r="RH60" s="143"/>
      <c r="RI60" s="44"/>
      <c r="RJ60" s="19">
        <f t="shared" si="200"/>
        <v>0</v>
      </c>
      <c r="AHW60" s="696"/>
      <c r="AHX60" s="113"/>
      <c r="AHY60" s="88"/>
      <c r="AHZ60" s="88"/>
      <c r="AMT60" s="296"/>
      <c r="AMU60" s="296"/>
      <c r="AMV60" s="296"/>
      <c r="AMW60" s="296"/>
      <c r="AMX60" s="617">
        <f t="shared" si="145"/>
        <v>0</v>
      </c>
      <c r="ATO60" s="69"/>
      <c r="ATQ60" s="19">
        <f>ATQ59+ATN60-ATP60</f>
        <v>0</v>
      </c>
      <c r="ATV60" s="69"/>
      <c r="ATX60" s="19">
        <f t="shared" si="222"/>
        <v>0</v>
      </c>
      <c r="AUY60" s="337"/>
      <c r="AUZ60" s="19">
        <f t="shared" si="270"/>
        <v>0</v>
      </c>
    </row>
    <row r="61" spans="4:933 1034:1248" ht="16.5" thickTop="1">
      <c r="CA61" s="577"/>
      <c r="CB61" s="2"/>
      <c r="CC61" s="17"/>
      <c r="CD61" s="489"/>
      <c r="CE61" s="337"/>
      <c r="CF61" s="45">
        <f t="shared" si="19"/>
        <v>462233</v>
      </c>
      <c r="CH61" s="8"/>
      <c r="CI61" s="2"/>
      <c r="CJ61" s="30"/>
      <c r="CK61" s="489"/>
      <c r="CL61" s="3"/>
      <c r="CM61" s="45">
        <f t="shared" si="20"/>
        <v>0</v>
      </c>
      <c r="CO61" s="366"/>
      <c r="CP61" s="43"/>
      <c r="CQ61" s="346"/>
      <c r="CT61" s="19">
        <f t="shared" si="269"/>
        <v>0</v>
      </c>
      <c r="CX61" s="192"/>
      <c r="DA61" s="19">
        <f t="shared" si="21"/>
        <v>0</v>
      </c>
      <c r="EP61" s="30"/>
      <c r="JI61" s="8"/>
      <c r="JJ61" s="482"/>
      <c r="JK61" s="351"/>
      <c r="JL61" s="1"/>
      <c r="JM61" s="337"/>
      <c r="JN61" s="19">
        <f t="shared" si="265"/>
        <v>0</v>
      </c>
      <c r="QJ61" s="27"/>
      <c r="QK61" s="40"/>
      <c r="QL61" s="44"/>
      <c r="QM61" s="143"/>
      <c r="QN61" s="44"/>
      <c r="QO61" s="45">
        <f t="shared" si="254"/>
        <v>24394.5</v>
      </c>
      <c r="QX61" s="27"/>
      <c r="QY61" s="27"/>
      <c r="QZ61" s="44"/>
      <c r="RA61" s="26"/>
      <c r="RB61" s="44"/>
      <c r="RC61" s="19">
        <f t="shared" si="240"/>
        <v>0</v>
      </c>
      <c r="RE61" s="27"/>
      <c r="RF61" s="27"/>
      <c r="RG61" s="44"/>
      <c r="RH61" s="143"/>
      <c r="RI61" s="44"/>
      <c r="RJ61" s="19">
        <f t="shared" si="200"/>
        <v>0</v>
      </c>
      <c r="AHW61" s="696"/>
      <c r="AHX61" s="113"/>
      <c r="AHY61" s="88"/>
      <c r="AHZ61" s="88"/>
      <c r="AUY61" s="337"/>
      <c r="AUZ61" s="19">
        <f t="shared" si="270"/>
        <v>0</v>
      </c>
    </row>
    <row r="62" spans="4:933 1034:1248" ht="15.75">
      <c r="D62" t="s">
        <v>78</v>
      </c>
      <c r="CA62" s="577"/>
      <c r="CB62" s="2"/>
      <c r="CC62" s="17"/>
      <c r="CD62" s="489"/>
      <c r="CE62" s="337"/>
      <c r="CF62" s="45">
        <f t="shared" si="19"/>
        <v>462233</v>
      </c>
      <c r="CH62" s="8"/>
      <c r="CI62" s="2"/>
      <c r="CJ62" s="30"/>
      <c r="CK62" s="489"/>
      <c r="CL62" s="3"/>
      <c r="CM62" s="45">
        <f t="shared" si="20"/>
        <v>0</v>
      </c>
      <c r="CO62" s="366"/>
      <c r="CP62" s="43"/>
      <c r="CQ62" s="346"/>
      <c r="CT62" s="19">
        <f t="shared" si="269"/>
        <v>0</v>
      </c>
      <c r="CX62" s="192"/>
      <c r="DA62" s="19">
        <f t="shared" si="21"/>
        <v>0</v>
      </c>
      <c r="EP62" s="3"/>
      <c r="JI62" s="8"/>
      <c r="JJ62" s="482"/>
      <c r="JK62" s="351"/>
      <c r="JL62" s="1"/>
      <c r="JM62" s="337"/>
      <c r="JN62" s="19">
        <f t="shared" si="265"/>
        <v>0</v>
      </c>
      <c r="QJ62" s="143"/>
      <c r="QK62" s="37"/>
      <c r="QL62" s="30"/>
      <c r="QM62" s="143"/>
      <c r="QN62" s="44"/>
      <c r="QO62" s="45">
        <f t="shared" si="254"/>
        <v>24394.5</v>
      </c>
      <c r="QX62" s="27"/>
      <c r="QY62" s="27"/>
      <c r="QZ62" s="44"/>
      <c r="RA62" s="26"/>
      <c r="RB62" s="44"/>
      <c r="RC62" s="19">
        <f t="shared" si="240"/>
        <v>0</v>
      </c>
      <c r="RE62" s="27"/>
      <c r="RF62" s="27"/>
      <c r="RG62" s="44"/>
      <c r="RH62" s="143"/>
      <c r="RI62" s="44"/>
      <c r="RJ62" s="19">
        <f t="shared" si="200"/>
        <v>0</v>
      </c>
      <c r="AHW62" s="696"/>
      <c r="AHX62" s="113"/>
      <c r="AHY62" s="88"/>
      <c r="AHZ62" s="88"/>
      <c r="AUZ62" s="19">
        <f t="shared" si="270"/>
        <v>0</v>
      </c>
    </row>
    <row r="63" spans="4:933 1034:1248" ht="15.75">
      <c r="CA63" s="577"/>
      <c r="CB63" s="2"/>
      <c r="CC63" s="17"/>
      <c r="CD63" s="489"/>
      <c r="CE63" s="337"/>
      <c r="CF63" s="45">
        <f t="shared" si="19"/>
        <v>462233</v>
      </c>
      <c r="CH63" s="8"/>
      <c r="CI63" s="2"/>
      <c r="CJ63" s="30"/>
      <c r="CK63" s="489"/>
      <c r="CL63" s="3"/>
      <c r="CM63" s="45">
        <f t="shared" si="20"/>
        <v>0</v>
      </c>
      <c r="CO63" s="366"/>
      <c r="CP63" s="43"/>
      <c r="CQ63" s="346"/>
      <c r="CT63" s="19">
        <f t="shared" si="269"/>
        <v>0</v>
      </c>
      <c r="CX63" s="192"/>
      <c r="DA63" s="19">
        <f t="shared" si="21"/>
        <v>0</v>
      </c>
      <c r="JI63" s="8"/>
      <c r="JJ63" s="482"/>
      <c r="JK63" s="351"/>
      <c r="JL63" s="1"/>
      <c r="JM63" s="337"/>
      <c r="JN63" s="19">
        <f t="shared" si="265"/>
        <v>0</v>
      </c>
      <c r="QJ63" s="27"/>
      <c r="QK63" s="40"/>
      <c r="QL63" s="44"/>
      <c r="QM63" s="143"/>
      <c r="QN63" s="44"/>
      <c r="QO63" s="45">
        <f t="shared" si="254"/>
        <v>24394.5</v>
      </c>
      <c r="QX63" s="143"/>
      <c r="QY63" s="78"/>
      <c r="QZ63" s="30"/>
      <c r="RA63" s="26"/>
      <c r="RB63" s="44"/>
      <c r="RC63" s="19">
        <f t="shared" si="240"/>
        <v>0</v>
      </c>
      <c r="RE63" s="143"/>
      <c r="RF63" s="78"/>
      <c r="RG63" s="30"/>
      <c r="RH63" s="143"/>
      <c r="RI63" s="44"/>
      <c r="RJ63" s="19">
        <f t="shared" si="200"/>
        <v>0</v>
      </c>
      <c r="AHW63" s="696"/>
      <c r="AHX63" s="113"/>
      <c r="AHY63" s="88"/>
      <c r="AHZ63" s="88"/>
      <c r="AUZ63" s="19">
        <f t="shared" si="270"/>
        <v>0</v>
      </c>
    </row>
    <row r="64" spans="4:933 1034:1248" ht="15.75">
      <c r="CA64" s="577"/>
      <c r="CB64" s="2"/>
      <c r="CC64" s="17"/>
      <c r="CD64" s="489"/>
      <c r="CE64" s="337"/>
      <c r="CF64" s="45">
        <f t="shared" si="19"/>
        <v>462233</v>
      </c>
      <c r="CH64" s="8"/>
      <c r="CI64" s="2"/>
      <c r="CJ64" s="30"/>
      <c r="CK64" s="489"/>
      <c r="CL64" s="3"/>
      <c r="CM64" s="45">
        <f t="shared" si="20"/>
        <v>0</v>
      </c>
      <c r="CO64" s="366"/>
      <c r="CP64" s="43"/>
      <c r="CQ64" s="346"/>
      <c r="CT64" s="19">
        <f t="shared" si="269"/>
        <v>0</v>
      </c>
      <c r="CX64" s="192"/>
      <c r="DA64" s="19">
        <f t="shared" si="21"/>
        <v>0</v>
      </c>
      <c r="JI64" s="8"/>
      <c r="JJ64" s="482"/>
      <c r="JK64" s="351"/>
      <c r="JL64" s="1"/>
      <c r="JM64" s="337"/>
      <c r="JN64" s="19">
        <f t="shared" si="265"/>
        <v>0</v>
      </c>
      <c r="QJ64" s="143"/>
      <c r="QK64" s="37"/>
      <c r="QL64" s="30"/>
      <c r="QM64" s="143"/>
      <c r="QN64" s="44"/>
      <c r="QO64" s="45">
        <f t="shared" si="254"/>
        <v>24394.5</v>
      </c>
      <c r="QX64" s="27"/>
      <c r="QY64" s="27"/>
      <c r="QZ64" s="44"/>
      <c r="RA64" s="26"/>
      <c r="RB64" s="44"/>
      <c r="RC64" s="19">
        <f t="shared" si="240"/>
        <v>0</v>
      </c>
      <c r="RE64" s="27"/>
      <c r="RF64" s="27"/>
      <c r="RG64" s="44"/>
      <c r="RH64" s="143"/>
      <c r="RI64" s="44"/>
      <c r="RJ64" s="19">
        <f t="shared" si="200"/>
        <v>0</v>
      </c>
      <c r="AHW64" s="696"/>
      <c r="AHX64" s="113"/>
      <c r="AHY64" s="88"/>
      <c r="AHZ64" s="88"/>
      <c r="AUZ64" s="19">
        <f t="shared" si="270"/>
        <v>0</v>
      </c>
    </row>
    <row r="65" spans="2:910 1248:1248" ht="15.75">
      <c r="CA65" s="577"/>
      <c r="CB65" s="2"/>
      <c r="CC65" s="17"/>
      <c r="CD65" s="489"/>
      <c r="CE65" s="337"/>
      <c r="CF65" s="45">
        <f t="shared" si="19"/>
        <v>462233</v>
      </c>
      <c r="CH65" s="8"/>
      <c r="CI65" s="2"/>
      <c r="CJ65" s="30"/>
      <c r="CK65" s="489"/>
      <c r="CL65" s="3"/>
      <c r="CM65" s="45">
        <f t="shared" si="20"/>
        <v>0</v>
      </c>
      <c r="CO65" s="366"/>
      <c r="CP65" s="37"/>
      <c r="CQ65" s="407"/>
      <c r="CT65" s="19">
        <f t="shared" si="269"/>
        <v>0</v>
      </c>
      <c r="CX65" s="192"/>
      <c r="DA65" s="19">
        <f t="shared" si="21"/>
        <v>0</v>
      </c>
      <c r="JI65" s="8"/>
      <c r="JJ65" s="482"/>
      <c r="JK65" s="351"/>
      <c r="JL65" s="1"/>
      <c r="JM65" s="337"/>
      <c r="JN65" s="19">
        <f t="shared" si="265"/>
        <v>0</v>
      </c>
      <c r="QJ65" s="27"/>
      <c r="QK65" s="40"/>
      <c r="QL65" s="44"/>
      <c r="QM65" s="143"/>
      <c r="QN65" s="44"/>
      <c r="QO65" s="45">
        <f t="shared" si="254"/>
        <v>24394.5</v>
      </c>
      <c r="QX65" s="143"/>
      <c r="QY65" s="27"/>
      <c r="QZ65" s="30"/>
      <c r="RA65" s="26"/>
      <c r="RB65" s="44"/>
      <c r="RC65" s="19">
        <f t="shared" ref="RC65:RC71" si="271">RC64+QZ65-RB65</f>
        <v>0</v>
      </c>
      <c r="RE65" s="143"/>
      <c r="RF65" s="27"/>
      <c r="RG65" s="30"/>
      <c r="RH65" s="143"/>
      <c r="RI65" s="44"/>
      <c r="RJ65" s="19">
        <f t="shared" si="200"/>
        <v>0</v>
      </c>
      <c r="AHW65" s="696"/>
      <c r="AHX65" s="113"/>
      <c r="AHY65" s="88"/>
      <c r="AHZ65" s="88"/>
      <c r="AUZ65" s="19">
        <f t="shared" si="270"/>
        <v>0</v>
      </c>
    </row>
    <row r="66" spans="2:910 1248:1248" ht="15.75">
      <c r="CA66" s="577"/>
      <c r="CB66" s="2"/>
      <c r="CC66" s="17"/>
      <c r="CD66" s="489"/>
      <c r="CE66" s="337"/>
      <c r="CF66" s="45">
        <f t="shared" si="19"/>
        <v>462233</v>
      </c>
      <c r="CH66" s="8"/>
      <c r="CI66" s="2"/>
      <c r="CJ66" s="347"/>
      <c r="CK66" s="489"/>
      <c r="CL66" s="3"/>
      <c r="CM66" s="45">
        <f t="shared" si="20"/>
        <v>0</v>
      </c>
      <c r="CO66" s="366"/>
      <c r="CP66" s="112"/>
      <c r="CQ66" s="407"/>
      <c r="CR66" s="1"/>
      <c r="CS66" s="337"/>
      <c r="CT66" s="19">
        <f t="shared" si="269"/>
        <v>0</v>
      </c>
      <c r="CX66" s="192"/>
      <c r="DA66" s="19">
        <f t="shared" si="21"/>
        <v>0</v>
      </c>
      <c r="JI66" s="2"/>
      <c r="JJ66" s="482"/>
      <c r="JK66" s="351"/>
      <c r="JM66" s="337"/>
      <c r="JN66" s="19">
        <f t="shared" si="265"/>
        <v>0</v>
      </c>
      <c r="QJ66" s="27"/>
      <c r="QK66" s="40"/>
      <c r="QL66" s="44"/>
      <c r="QM66" s="143"/>
      <c r="QN66" s="44"/>
      <c r="QO66" s="45">
        <f t="shared" si="254"/>
        <v>24394.5</v>
      </c>
      <c r="QX66" s="143"/>
      <c r="QY66" s="37"/>
      <c r="QZ66" s="30"/>
      <c r="RA66" s="26"/>
      <c r="RB66" s="44"/>
      <c r="RC66" s="19">
        <f t="shared" si="271"/>
        <v>0</v>
      </c>
      <c r="RE66" s="143"/>
      <c r="RF66" s="37"/>
      <c r="RG66" s="30"/>
      <c r="RH66" s="143"/>
      <c r="RI66" s="44"/>
      <c r="RJ66" s="19">
        <f t="shared" si="200"/>
        <v>0</v>
      </c>
      <c r="AHW66" s="696"/>
      <c r="AHX66" s="113"/>
      <c r="AHY66" s="88"/>
      <c r="AHZ66" s="88"/>
      <c r="AUZ66" s="19">
        <f t="shared" si="270"/>
        <v>0</v>
      </c>
    </row>
    <row r="67" spans="2:910 1248:1248" ht="15.75">
      <c r="CA67" s="577"/>
      <c r="CB67" s="2"/>
      <c r="CC67" s="17"/>
      <c r="CD67" s="489"/>
      <c r="CE67" s="337"/>
      <c r="CF67" s="45">
        <f t="shared" si="19"/>
        <v>462233</v>
      </c>
      <c r="CH67" s="8"/>
      <c r="CI67" s="2"/>
      <c r="CJ67" s="30"/>
      <c r="CK67" s="489"/>
      <c r="CL67" s="3"/>
      <c r="CM67" s="45">
        <f t="shared" si="20"/>
        <v>0</v>
      </c>
      <c r="CO67" s="366"/>
      <c r="CP67" s="112"/>
      <c r="CQ67" s="407"/>
      <c r="CT67" s="19">
        <f t="shared" si="269"/>
        <v>0</v>
      </c>
      <c r="CX67" s="192"/>
      <c r="DA67" s="19">
        <f t="shared" si="21"/>
        <v>0</v>
      </c>
      <c r="JJ67" s="482"/>
      <c r="JK67" s="351"/>
      <c r="JM67" s="337"/>
      <c r="JN67" s="19">
        <f t="shared" si="265"/>
        <v>0</v>
      </c>
      <c r="QJ67" s="143"/>
      <c r="QK67" s="37"/>
      <c r="QL67" s="30"/>
      <c r="QM67" s="143"/>
      <c r="QN67" s="44"/>
      <c r="QO67" s="45">
        <f t="shared" si="254"/>
        <v>24394.5</v>
      </c>
      <c r="QX67" s="27"/>
      <c r="QY67" s="27"/>
      <c r="QZ67" s="44"/>
      <c r="RA67" s="26"/>
      <c r="RB67" s="44"/>
      <c r="RC67" s="19">
        <f t="shared" si="271"/>
        <v>0</v>
      </c>
      <c r="RE67" s="27"/>
      <c r="RF67" s="27"/>
      <c r="RG67" s="44"/>
      <c r="RH67" s="143"/>
      <c r="RI67" s="44"/>
      <c r="RJ67" s="19">
        <f t="shared" si="200"/>
        <v>0</v>
      </c>
      <c r="AHW67" s="696"/>
      <c r="AHX67" s="113"/>
      <c r="AHY67" s="88"/>
      <c r="AHZ67" s="88"/>
      <c r="AUZ67" s="19">
        <f t="shared" si="270"/>
        <v>0</v>
      </c>
    </row>
    <row r="68" spans="2:910 1248:1248" ht="15.75">
      <c r="CA68" s="577"/>
      <c r="CB68" s="2"/>
      <c r="CC68" s="17"/>
      <c r="CD68" s="489"/>
      <c r="CE68" s="337"/>
      <c r="CF68" s="45">
        <f t="shared" si="19"/>
        <v>462233</v>
      </c>
      <c r="CH68" s="8"/>
      <c r="CI68" s="2"/>
      <c r="CJ68" s="30"/>
      <c r="CK68" s="489"/>
      <c r="CL68" s="3"/>
      <c r="CM68" s="45">
        <f t="shared" si="20"/>
        <v>0</v>
      </c>
      <c r="CO68" s="366"/>
      <c r="CP68" s="2"/>
      <c r="CQ68" s="407"/>
      <c r="CT68" s="19">
        <f t="shared" si="269"/>
        <v>0</v>
      </c>
      <c r="CX68" s="192"/>
      <c r="DA68" s="19">
        <f t="shared" si="21"/>
        <v>0</v>
      </c>
      <c r="JJ68" s="482"/>
      <c r="JK68" s="351"/>
      <c r="JM68" s="337"/>
      <c r="JN68" s="19">
        <f t="shared" si="265"/>
        <v>0</v>
      </c>
      <c r="QJ68" s="27"/>
      <c r="QK68" s="40"/>
      <c r="QL68" s="44"/>
      <c r="QM68" s="143"/>
      <c r="QN68" s="44"/>
      <c r="QO68" s="45">
        <f t="shared" si="254"/>
        <v>24394.5</v>
      </c>
      <c r="QX68" s="143"/>
      <c r="QY68" s="37"/>
      <c r="QZ68" s="30"/>
      <c r="RA68" s="26"/>
      <c r="RB68" s="44"/>
      <c r="RC68" s="19">
        <f t="shared" si="271"/>
        <v>0</v>
      </c>
      <c r="RE68" s="143"/>
      <c r="RF68" s="37"/>
      <c r="RG68" s="30"/>
      <c r="RH68" s="143"/>
      <c r="RI68" s="44"/>
      <c r="RJ68" s="19">
        <f t="shared" si="200"/>
        <v>0</v>
      </c>
      <c r="AHW68" s="696"/>
      <c r="AHX68" s="113"/>
      <c r="AHY68" s="88"/>
      <c r="AHZ68" s="88"/>
      <c r="AUZ68" s="434">
        <f>AUZ67+AUW68-AUY68+AUZ30</f>
        <v>0</v>
      </c>
    </row>
    <row r="69" spans="2:910 1248:1248" ht="15.75">
      <c r="CA69" s="577"/>
      <c r="CB69" s="2"/>
      <c r="CC69" s="17"/>
      <c r="CD69" s="1"/>
      <c r="CE69" s="3"/>
      <c r="CF69" s="45">
        <f>CF68+CC69-CE69</f>
        <v>462233</v>
      </c>
      <c r="CH69" s="8"/>
      <c r="CI69" s="2"/>
      <c r="CJ69" s="30"/>
      <c r="CK69" s="489"/>
      <c r="CL69" s="3"/>
      <c r="CM69" s="45">
        <f>CM68+CJ69-CL69</f>
        <v>0</v>
      </c>
      <c r="CO69" s="366"/>
      <c r="CP69" s="2"/>
      <c r="CQ69" s="407"/>
      <c r="CT69" s="19">
        <f t="shared" si="269"/>
        <v>0</v>
      </c>
      <c r="CX69" s="192"/>
      <c r="DA69" s="19">
        <f t="shared" si="21"/>
        <v>0</v>
      </c>
      <c r="JJ69" s="381"/>
      <c r="JK69" s="351"/>
      <c r="JM69" s="337"/>
      <c r="JN69" s="19">
        <f t="shared" si="265"/>
        <v>0</v>
      </c>
      <c r="QJ69" s="27"/>
      <c r="QK69" s="40"/>
      <c r="QL69" s="44"/>
      <c r="QM69" s="143"/>
      <c r="QN69" s="44"/>
      <c r="QO69" s="45">
        <f t="shared" si="254"/>
        <v>24394.5</v>
      </c>
      <c r="QX69" s="27"/>
      <c r="QY69" s="27"/>
      <c r="QZ69" s="44"/>
      <c r="RA69" s="41"/>
      <c r="RB69" s="44"/>
      <c r="RC69" s="19">
        <f t="shared" si="271"/>
        <v>0</v>
      </c>
      <c r="RE69" s="27"/>
      <c r="RF69" s="27"/>
      <c r="RG69" s="44"/>
      <c r="RH69" s="41"/>
      <c r="RI69" s="44"/>
      <c r="RJ69" s="19">
        <f t="shared" si="200"/>
        <v>0</v>
      </c>
      <c r="AHW69" s="696"/>
      <c r="AHX69" s="113"/>
      <c r="AHY69" s="88"/>
      <c r="AHZ69" s="88"/>
      <c r="AUZ69" s="19"/>
    </row>
    <row r="70" spans="2:910 1248:1248" ht="16.5" thickBot="1">
      <c r="CA70" s="577"/>
      <c r="CB70" s="2"/>
      <c r="CC70" s="17"/>
      <c r="CE70" s="3"/>
      <c r="CF70" s="45"/>
      <c r="CH70" s="8"/>
      <c r="CI70" s="2"/>
      <c r="CJ70" s="30"/>
      <c r="CK70" s="489"/>
      <c r="CL70" s="3"/>
      <c r="CM70" s="45">
        <f>CM69+CJ70-CL70</f>
        <v>0</v>
      </c>
      <c r="CO70" s="366"/>
      <c r="CP70" s="2"/>
      <c r="CQ70" s="407"/>
      <c r="CR70" s="1"/>
      <c r="CS70" s="3"/>
      <c r="CT70" s="19">
        <f t="shared" si="269"/>
        <v>0</v>
      </c>
      <c r="CX70" s="192"/>
      <c r="DA70" s="19">
        <f t="shared" si="21"/>
        <v>0</v>
      </c>
      <c r="JJ70" s="381"/>
      <c r="JK70" s="424"/>
      <c r="JL70" s="296"/>
      <c r="JM70" s="408"/>
      <c r="JN70" s="22">
        <f t="shared" si="265"/>
        <v>0</v>
      </c>
      <c r="QJ70" s="143"/>
      <c r="QK70" s="37"/>
      <c r="QL70" s="30"/>
      <c r="QM70" s="143"/>
      <c r="QN70" s="44"/>
      <c r="QO70" s="45">
        <f t="shared" si="254"/>
        <v>24394.5</v>
      </c>
      <c r="QX70" s="143"/>
      <c r="QY70" s="37"/>
      <c r="QZ70" s="30"/>
      <c r="RA70" s="27"/>
      <c r="RB70" s="44"/>
      <c r="RC70" s="19">
        <f t="shared" si="271"/>
        <v>0</v>
      </c>
      <c r="RE70" s="143"/>
      <c r="RF70" s="37"/>
      <c r="RG70" s="30"/>
      <c r="RH70" s="27"/>
      <c r="RI70" s="44"/>
      <c r="RJ70" s="19">
        <f t="shared" si="200"/>
        <v>0</v>
      </c>
      <c r="AHW70" s="696"/>
      <c r="AHX70" s="113"/>
      <c r="AHY70" s="88"/>
      <c r="AHZ70" s="88"/>
      <c r="AUZ70" s="19"/>
    </row>
    <row r="71" spans="2:910 1248:1248" ht="16.5" thickTop="1">
      <c r="CA71" s="577"/>
      <c r="CB71" s="2"/>
      <c r="CC71" s="17"/>
      <c r="CE71" s="3"/>
      <c r="CF71" s="45"/>
      <c r="CH71" s="143"/>
      <c r="CI71" s="27"/>
      <c r="CJ71" s="30"/>
      <c r="CK71" s="490"/>
      <c r="CL71" s="44"/>
      <c r="CM71" s="45">
        <f>CM70+CJ71-CL71</f>
        <v>0</v>
      </c>
      <c r="CO71" s="366"/>
      <c r="CP71" s="2"/>
      <c r="CQ71" s="407"/>
      <c r="CR71" s="1"/>
      <c r="CS71" s="337"/>
      <c r="CT71" s="19">
        <f t="shared" si="269"/>
        <v>0</v>
      </c>
      <c r="CX71" s="192"/>
      <c r="DA71" s="19">
        <f t="shared" si="21"/>
        <v>0</v>
      </c>
      <c r="QJ71" s="27"/>
      <c r="QK71" s="40"/>
      <c r="QL71" s="44"/>
      <c r="QM71" s="143"/>
      <c r="QN71" s="44"/>
      <c r="QO71" s="45">
        <f t="shared" si="254"/>
        <v>24394.5</v>
      </c>
      <c r="QX71" s="143"/>
      <c r="QY71" s="37"/>
      <c r="QZ71" s="30"/>
      <c r="RA71" s="27"/>
      <c r="RB71" s="40"/>
      <c r="RC71" s="19">
        <f t="shared" si="271"/>
        <v>0</v>
      </c>
      <c r="RE71" s="143"/>
      <c r="RF71" s="37"/>
      <c r="RG71" s="30"/>
      <c r="RH71" s="27"/>
      <c r="RI71" s="40"/>
      <c r="RJ71" s="19">
        <f t="shared" si="200"/>
        <v>0</v>
      </c>
      <c r="AHW71" s="696"/>
      <c r="AHX71" s="113"/>
      <c r="AHY71" s="88"/>
      <c r="AHZ71" s="88"/>
    </row>
    <row r="72" spans="2:910 1248:1248" ht="15.75">
      <c r="CA72" s="577"/>
      <c r="CD72" s="1"/>
      <c r="CE72" s="3"/>
      <c r="CF72" s="45"/>
      <c r="CH72" s="143"/>
      <c r="CI72" s="27"/>
      <c r="CJ72" s="30"/>
      <c r="CK72" s="490"/>
      <c r="CL72" s="44"/>
      <c r="CM72" s="45">
        <f>CM71+CJ72-CL72</f>
        <v>0</v>
      </c>
      <c r="CO72" s="366"/>
      <c r="CP72" s="37"/>
      <c r="CQ72" s="407"/>
      <c r="CT72" s="19">
        <f t="shared" si="269"/>
        <v>0</v>
      </c>
      <c r="CX72" s="192"/>
      <c r="DA72" s="19">
        <f t="shared" si="21"/>
        <v>0</v>
      </c>
      <c r="QJ72" s="27"/>
      <c r="QK72" s="40"/>
      <c r="QL72" s="40"/>
      <c r="QM72" s="143"/>
      <c r="QN72" s="44"/>
      <c r="QO72" s="168">
        <f>QO71+QL72-QN72+QO29</f>
        <v>47939</v>
      </c>
      <c r="QX72" s="143"/>
      <c r="QY72" s="37"/>
      <c r="QZ72" s="30"/>
      <c r="RA72" s="26"/>
      <c r="RB72" s="44"/>
      <c r="RC72" s="19"/>
      <c r="RE72" s="143"/>
      <c r="RF72" s="37"/>
      <c r="RG72" s="30"/>
      <c r="RH72" s="143"/>
      <c r="RI72" s="44"/>
      <c r="RJ72" s="19"/>
      <c r="AHW72" s="696"/>
      <c r="AHX72" s="113"/>
      <c r="AHY72" s="88"/>
      <c r="AHZ72" s="88"/>
    </row>
    <row r="73" spans="2:910 1248:1248" ht="16.5" thickBot="1">
      <c r="CA73" s="577"/>
      <c r="CF73" s="19"/>
      <c r="CM73" s="19"/>
      <c r="CP73" s="37"/>
      <c r="CQ73" s="372"/>
      <c r="CR73" s="296"/>
      <c r="CS73" s="296"/>
      <c r="CT73" s="22">
        <f t="shared" si="269"/>
        <v>0</v>
      </c>
      <c r="CX73" s="375"/>
      <c r="CY73" s="296"/>
      <c r="CZ73" s="296"/>
      <c r="DA73" s="22">
        <f>DA72+CX73-CZ73</f>
        <v>0</v>
      </c>
      <c r="QM73" s="2"/>
      <c r="QO73" s="19"/>
      <c r="QX73" s="143"/>
      <c r="QY73" s="37"/>
      <c r="QZ73" s="30"/>
      <c r="RA73" s="27"/>
      <c r="RB73" s="40"/>
      <c r="RC73" s="19"/>
      <c r="RE73" s="143"/>
      <c r="RF73" s="37"/>
      <c r="RG73" s="30"/>
      <c r="RH73" s="27"/>
      <c r="RI73" s="40"/>
      <c r="RJ73" s="19"/>
      <c r="AHW73" s="696"/>
      <c r="AHX73" s="113"/>
      <c r="AHY73" s="88"/>
      <c r="AHZ73" s="88"/>
    </row>
    <row r="74" spans="2:910 1248:1248" ht="16.5" thickTop="1">
      <c r="CA74" s="577"/>
      <c r="CC74" s="3"/>
      <c r="CF74" s="19"/>
      <c r="CH74" s="8"/>
      <c r="CI74" s="2"/>
      <c r="CJ74" s="3"/>
      <c r="CM74" s="19"/>
      <c r="CO74" s="366"/>
      <c r="CQ74" s="337"/>
      <c r="CT74" s="19"/>
      <c r="QM74" s="8"/>
      <c r="QN74" s="3"/>
      <c r="QO74" s="19"/>
      <c r="QX74" s="143"/>
      <c r="QY74" s="37"/>
      <c r="QZ74" s="30"/>
      <c r="RA74" s="26"/>
      <c r="RB74" s="44"/>
      <c r="RC74" s="19"/>
      <c r="RE74" s="143"/>
      <c r="RF74" s="37"/>
      <c r="RG74" s="30"/>
      <c r="RH74" s="143"/>
      <c r="RI74" s="44"/>
      <c r="RJ74" s="19"/>
      <c r="AHW74" s="696"/>
      <c r="AHX74" s="113"/>
      <c r="AHY74" s="88"/>
      <c r="AHZ74" s="88"/>
    </row>
    <row r="75" spans="2:910 1248:1248" ht="15.75">
      <c r="CA75" s="577"/>
      <c r="CF75" s="19"/>
      <c r="CH75" s="8"/>
      <c r="CI75" s="2"/>
      <c r="CJ75" s="3"/>
      <c r="CM75" s="19"/>
      <c r="CO75" s="366"/>
      <c r="CQ75" s="337"/>
      <c r="CT75" s="19"/>
      <c r="QM75" s="2"/>
      <c r="QO75" s="19"/>
      <c r="QX75" s="143"/>
      <c r="QY75" s="37"/>
      <c r="QZ75" s="30"/>
      <c r="RA75" s="27"/>
      <c r="RB75" s="40"/>
      <c r="RC75" s="19"/>
      <c r="RE75" s="143"/>
      <c r="RF75" s="37"/>
      <c r="RG75" s="30"/>
      <c r="RH75" s="27"/>
      <c r="RI75" s="40"/>
      <c r="RJ75" s="19"/>
      <c r="AHW75" s="696"/>
      <c r="AHX75" s="113"/>
      <c r="AHY75" s="88"/>
      <c r="AHZ75" s="88"/>
    </row>
    <row r="76" spans="2:910 1248:1248" ht="15.75">
      <c r="CH76" s="8"/>
      <c r="CI76" s="2"/>
      <c r="CJ76" s="3"/>
      <c r="CQ76" s="337"/>
      <c r="RE76" s="2"/>
      <c r="RF76" s="2"/>
      <c r="AHW76" s="696"/>
      <c r="AHX76" s="113"/>
      <c r="AHY76" s="88"/>
      <c r="AHZ76" s="88"/>
    </row>
    <row r="77" spans="2:910 1248:1248" ht="15.75">
      <c r="CH77" s="8"/>
      <c r="CI77" s="2"/>
      <c r="CJ77" s="3"/>
      <c r="CQ77" s="337"/>
      <c r="RE77" s="2"/>
      <c r="RF77" s="2"/>
      <c r="AHW77" s="696"/>
      <c r="AHX77" s="113"/>
      <c r="AHY77" s="88"/>
      <c r="AHZ77" s="88"/>
    </row>
    <row r="78" spans="2:910 1248:1248" ht="15.75">
      <c r="C78" t="s">
        <v>438</v>
      </c>
      <c r="CH78" s="8"/>
      <c r="CI78" s="2"/>
      <c r="CJ78" s="3"/>
      <c r="CQ78" s="337"/>
      <c r="AHW78" s="696"/>
      <c r="AHX78" s="113"/>
      <c r="AHY78" s="88"/>
      <c r="AHZ78" s="88"/>
    </row>
    <row r="79" spans="2:910 1248:1248" ht="15.75">
      <c r="B79" s="112">
        <v>1</v>
      </c>
      <c r="C79" s="113" t="s">
        <v>79</v>
      </c>
      <c r="D79" s="88"/>
      <c r="CH79" s="2"/>
      <c r="CQ79" s="337"/>
      <c r="AHW79" s="696"/>
      <c r="AHX79" s="113"/>
      <c r="AHY79" s="88"/>
      <c r="AHZ79" s="88"/>
    </row>
    <row r="80" spans="2:910 1248:1248" ht="15.75">
      <c r="B80" s="112">
        <v>2</v>
      </c>
      <c r="C80" s="113" t="s">
        <v>22</v>
      </c>
      <c r="D80" s="88"/>
      <c r="CH80" s="2"/>
      <c r="CQ80" s="337"/>
      <c r="AHW80" s="696"/>
      <c r="AHX80" s="113"/>
      <c r="AHY80" s="88"/>
      <c r="AHZ80" s="88"/>
    </row>
    <row r="81" spans="2:910" ht="15.75">
      <c r="B81" s="112">
        <v>3</v>
      </c>
      <c r="C81" s="487" t="s">
        <v>27</v>
      </c>
      <c r="D81" s="88"/>
      <c r="CH81" s="2"/>
      <c r="CQ81" s="337"/>
      <c r="AHW81" s="696"/>
      <c r="AHX81" s="113"/>
      <c r="AHY81" s="88"/>
      <c r="AHZ81" s="88"/>
    </row>
    <row r="82" spans="2:910" ht="15.75">
      <c r="B82" s="112">
        <v>4</v>
      </c>
      <c r="C82" s="211" t="s">
        <v>382</v>
      </c>
      <c r="CH82" s="2"/>
      <c r="CQ82" s="337"/>
      <c r="AHW82" s="696"/>
      <c r="AHX82" s="113"/>
      <c r="AHY82" s="88"/>
      <c r="AHZ82" s="88"/>
    </row>
    <row r="83" spans="2:910" ht="15.75">
      <c r="B83" s="112">
        <v>5</v>
      </c>
      <c r="C83" s="113" t="s">
        <v>28</v>
      </c>
      <c r="D83" s="88"/>
      <c r="CH83" s="2"/>
      <c r="CQ83" s="337"/>
      <c r="AHW83" s="696"/>
      <c r="AHX83" s="113"/>
      <c r="AHY83" s="88"/>
      <c r="AHZ83" s="88"/>
    </row>
    <row r="84" spans="2:910" ht="15.75">
      <c r="B84" s="112">
        <v>6</v>
      </c>
      <c r="C84" s="211" t="s">
        <v>204</v>
      </c>
      <c r="CH84" s="2"/>
      <c r="CQ84" s="337"/>
      <c r="AHW84" s="696"/>
      <c r="AHX84" s="113"/>
      <c r="AHY84" s="88"/>
      <c r="AHZ84" s="88"/>
    </row>
    <row r="85" spans="2:910" ht="15.75">
      <c r="B85" s="112">
        <v>7</v>
      </c>
      <c r="C85" s="113" t="s">
        <v>56</v>
      </c>
      <c r="D85" s="88"/>
      <c r="CH85" s="2"/>
      <c r="CQ85" s="337"/>
      <c r="AHW85" s="696"/>
      <c r="AHX85" s="113"/>
      <c r="AHY85" s="88"/>
      <c r="AHZ85" s="88"/>
    </row>
    <row r="86" spans="2:910" ht="15.75">
      <c r="B86" s="112">
        <v>8</v>
      </c>
      <c r="C86" s="211" t="s">
        <v>223</v>
      </c>
      <c r="CH86" s="2"/>
      <c r="CQ86" s="337"/>
      <c r="AHW86" s="696"/>
      <c r="AHX86" s="113"/>
      <c r="AHY86" s="88"/>
      <c r="AHZ86" s="88"/>
    </row>
    <row r="87" spans="2:910" ht="15.75">
      <c r="B87" s="112">
        <v>9</v>
      </c>
      <c r="C87" s="113" t="s">
        <v>45</v>
      </c>
      <c r="D87" s="88"/>
      <c r="CQ87" s="337"/>
      <c r="AHW87" s="696"/>
      <c r="AHX87" s="113"/>
      <c r="AHY87" s="88"/>
      <c r="AHZ87" s="88"/>
    </row>
    <row r="88" spans="2:910" ht="15.75">
      <c r="B88" s="112">
        <v>10</v>
      </c>
      <c r="C88" s="113" t="s">
        <v>92</v>
      </c>
      <c r="D88" s="88"/>
      <c r="CQ88" s="337"/>
      <c r="AHW88" s="696"/>
      <c r="AHX88" s="113"/>
      <c r="AHY88" s="88"/>
      <c r="AHZ88" s="88"/>
    </row>
    <row r="89" spans="2:910" ht="15.75">
      <c r="B89" s="112">
        <v>11</v>
      </c>
      <c r="C89" s="211" t="s">
        <v>494</v>
      </c>
      <c r="CQ89" s="337"/>
      <c r="AHW89" s="696"/>
      <c r="AHX89" s="113"/>
      <c r="AHY89" s="88"/>
      <c r="AHZ89" s="88"/>
    </row>
    <row r="90" spans="2:910" ht="15.75">
      <c r="B90" s="112">
        <v>12</v>
      </c>
      <c r="C90" s="211" t="s">
        <v>147</v>
      </c>
      <c r="CQ90" s="337"/>
      <c r="AHW90" s="696"/>
      <c r="AHX90" s="113"/>
      <c r="AHY90" s="88"/>
      <c r="AHZ90" s="88"/>
    </row>
    <row r="91" spans="2:910" ht="15.75">
      <c r="B91" s="112">
        <v>13</v>
      </c>
      <c r="C91" s="211" t="s">
        <v>367</v>
      </c>
      <c r="CQ91" s="337"/>
      <c r="AHW91" s="696"/>
      <c r="AHX91" s="113"/>
      <c r="AHY91" s="88"/>
      <c r="AHZ91" s="88"/>
    </row>
    <row r="92" spans="2:910" ht="15.75">
      <c r="B92" s="112">
        <v>14</v>
      </c>
      <c r="C92" s="211" t="s">
        <v>361</v>
      </c>
      <c r="CQ92" s="337"/>
      <c r="AHW92" s="696"/>
      <c r="AHX92" s="113"/>
      <c r="AHY92" s="88"/>
      <c r="AHZ92" s="88"/>
    </row>
    <row r="93" spans="2:910" ht="15.75">
      <c r="B93" s="112">
        <v>15</v>
      </c>
      <c r="C93" s="211" t="s">
        <v>389</v>
      </c>
      <c r="CQ93" s="337"/>
      <c r="AHW93" s="696"/>
      <c r="AHX93" s="113"/>
      <c r="AHY93" s="88"/>
      <c r="AHZ93" s="88"/>
    </row>
    <row r="94" spans="2:910" ht="15.75">
      <c r="B94" s="112">
        <v>16</v>
      </c>
      <c r="C94" s="113" t="s">
        <v>81</v>
      </c>
      <c r="D94" s="88"/>
      <c r="CQ94" s="337"/>
      <c r="AHW94" s="696"/>
      <c r="AHX94" s="113"/>
      <c r="AHY94" s="88"/>
      <c r="AHZ94" s="88"/>
    </row>
    <row r="95" spans="2:910" ht="15.75">
      <c r="B95" s="112">
        <v>17</v>
      </c>
      <c r="C95" s="113" t="s">
        <v>75</v>
      </c>
      <c r="D95" s="88"/>
      <c r="CQ95" s="337"/>
      <c r="AHW95" s="696"/>
      <c r="AHX95" s="113"/>
      <c r="AHY95" s="88"/>
      <c r="AHZ95" s="88"/>
    </row>
    <row r="96" spans="2:910" ht="15.75">
      <c r="B96" s="112">
        <v>18</v>
      </c>
      <c r="C96" s="113" t="s">
        <v>71</v>
      </c>
      <c r="D96" s="88"/>
      <c r="CQ96" s="337"/>
      <c r="AHW96" s="696"/>
      <c r="AHX96" s="113"/>
      <c r="AHY96" s="88"/>
      <c r="AHZ96" s="88"/>
    </row>
    <row r="97" spans="2:910" ht="15.75">
      <c r="B97" s="112">
        <v>19</v>
      </c>
      <c r="C97" s="113" t="s">
        <v>85</v>
      </c>
      <c r="D97" s="88"/>
      <c r="CQ97" s="337"/>
      <c r="AHW97" s="696"/>
      <c r="AHX97" s="113"/>
      <c r="AHY97" s="88"/>
      <c r="AHZ97" s="88"/>
    </row>
    <row r="98" spans="2:910" ht="15.75">
      <c r="B98" s="112">
        <v>20</v>
      </c>
      <c r="C98" s="211" t="s">
        <v>152</v>
      </c>
      <c r="CQ98" s="337"/>
      <c r="AHW98" s="696"/>
      <c r="AHX98" s="113"/>
      <c r="AHY98" s="88"/>
      <c r="AHZ98" s="88"/>
    </row>
    <row r="99" spans="2:910" ht="15.75">
      <c r="B99" s="112">
        <v>21</v>
      </c>
      <c r="C99" s="113" t="s">
        <v>96</v>
      </c>
      <c r="D99" s="88"/>
      <c r="CQ99" s="337"/>
      <c r="AHW99" s="696"/>
      <c r="AHX99" s="113"/>
      <c r="AHY99" s="88"/>
      <c r="AHZ99" s="88"/>
    </row>
    <row r="100" spans="2:910" ht="15.75">
      <c r="B100" s="112">
        <v>22</v>
      </c>
      <c r="C100" t="s">
        <v>496</v>
      </c>
      <c r="CQ100" s="337"/>
      <c r="AHW100" s="696"/>
      <c r="AHX100" s="113"/>
      <c r="AHY100" s="88"/>
      <c r="AHZ100" s="88"/>
    </row>
    <row r="101" spans="2:910" ht="15.75">
      <c r="B101" s="112">
        <v>23</v>
      </c>
      <c r="C101" s="211" t="s">
        <v>427</v>
      </c>
      <c r="CQ101" s="337"/>
      <c r="AHW101" s="696"/>
      <c r="AHX101" s="113"/>
      <c r="AHY101" s="88"/>
      <c r="AHZ101" s="88"/>
    </row>
    <row r="102" spans="2:910" ht="15.75">
      <c r="B102" s="112">
        <v>24</v>
      </c>
      <c r="C102" s="113" t="s">
        <v>35</v>
      </c>
      <c r="D102" s="88"/>
      <c r="CQ102" s="337"/>
      <c r="AHW102" s="696"/>
      <c r="AHX102" s="113"/>
      <c r="AHY102" s="88"/>
      <c r="AHZ102" s="88"/>
    </row>
    <row r="103" spans="2:910" ht="15.75">
      <c r="B103" s="112">
        <v>25</v>
      </c>
      <c r="C103" s="211" t="s">
        <v>338</v>
      </c>
      <c r="CQ103" s="337"/>
      <c r="AHW103" s="696"/>
      <c r="AHX103" s="113"/>
      <c r="AHY103" s="88"/>
      <c r="AHZ103" s="88"/>
    </row>
    <row r="104" spans="2:910" ht="15.75">
      <c r="B104" s="112">
        <v>26</v>
      </c>
      <c r="C104" s="113" t="s">
        <v>415</v>
      </c>
      <c r="D104" s="88"/>
      <c r="CQ104" s="337"/>
      <c r="AHW104" s="696"/>
      <c r="AHX104" s="113"/>
      <c r="AHY104" s="88"/>
      <c r="AHZ104" s="88"/>
    </row>
    <row r="105" spans="2:910" ht="15.75">
      <c r="B105" s="112">
        <v>27</v>
      </c>
      <c r="C105" s="211" t="s">
        <v>337</v>
      </c>
      <c r="CQ105" s="337"/>
      <c r="AHW105" s="696"/>
      <c r="AHX105" s="113"/>
      <c r="AHY105" s="88"/>
      <c r="AHZ105" s="88"/>
    </row>
    <row r="106" spans="2:910" ht="15.75">
      <c r="B106" s="112">
        <v>28</v>
      </c>
      <c r="C106" s="113" t="s">
        <v>13</v>
      </c>
      <c r="D106" s="88"/>
      <c r="CQ106" s="337"/>
      <c r="AHW106" s="696"/>
      <c r="AHX106" s="113"/>
      <c r="AHY106" s="88"/>
      <c r="AHZ106" s="88"/>
    </row>
    <row r="107" spans="2:910" ht="15.75">
      <c r="B107" s="112">
        <v>29</v>
      </c>
      <c r="C107" s="113" t="s">
        <v>98</v>
      </c>
      <c r="D107" s="88"/>
      <c r="CQ107" s="337"/>
      <c r="AHW107" s="696"/>
      <c r="AHX107" s="113"/>
      <c r="AHY107" s="88"/>
      <c r="AHZ107" s="88"/>
    </row>
    <row r="108" spans="2:910" ht="15.75">
      <c r="B108" s="112">
        <v>30</v>
      </c>
      <c r="C108" s="113" t="s">
        <v>93</v>
      </c>
      <c r="D108" s="88"/>
      <c r="CQ108" s="337"/>
      <c r="AHW108" s="696"/>
      <c r="AHX108" s="113"/>
      <c r="AHY108" s="88"/>
      <c r="AHZ108" s="88"/>
    </row>
    <row r="109" spans="2:910" ht="15.75">
      <c r="B109" s="112">
        <v>31</v>
      </c>
      <c r="C109" s="211" t="s">
        <v>341</v>
      </c>
      <c r="CQ109" s="337"/>
      <c r="AHW109" s="696"/>
      <c r="AHX109" s="113"/>
      <c r="AHY109" s="88"/>
      <c r="AHZ109" s="88"/>
    </row>
    <row r="110" spans="2:910" ht="15.75">
      <c r="B110" s="112">
        <v>32</v>
      </c>
      <c r="C110" s="211" t="s">
        <v>417</v>
      </c>
      <c r="CQ110" s="337"/>
      <c r="AHW110" s="696"/>
      <c r="AHX110" s="113"/>
      <c r="AHY110" s="88"/>
      <c r="AHZ110" s="88"/>
    </row>
    <row r="111" spans="2:910" ht="15.75">
      <c r="B111" s="112">
        <v>33</v>
      </c>
      <c r="C111" s="211" t="s">
        <v>342</v>
      </c>
      <c r="CQ111" s="337"/>
      <c r="AHW111" s="696"/>
      <c r="AHX111" s="113"/>
      <c r="AHY111" s="88"/>
      <c r="AHZ111" s="88"/>
    </row>
    <row r="112" spans="2:910" ht="15.75">
      <c r="B112" s="112">
        <v>34</v>
      </c>
      <c r="C112" s="113" t="s">
        <v>91</v>
      </c>
      <c r="D112" s="88"/>
      <c r="CQ112" s="337"/>
      <c r="AHW112" s="696"/>
      <c r="AHX112" s="113"/>
      <c r="AHY112" s="88"/>
      <c r="AHZ112" s="88"/>
    </row>
    <row r="113" spans="2:910" ht="15.75">
      <c r="B113" s="112">
        <v>35</v>
      </c>
      <c r="C113" s="211" t="s">
        <v>142</v>
      </c>
      <c r="CQ113" s="337"/>
      <c r="AHW113" s="696"/>
      <c r="AHX113" s="113"/>
      <c r="AHY113" s="88"/>
      <c r="AHZ113" s="88"/>
    </row>
    <row r="114" spans="2:910" ht="15.75">
      <c r="B114" s="112">
        <v>36</v>
      </c>
      <c r="C114" s="113" t="s">
        <v>89</v>
      </c>
      <c r="D114" s="88"/>
      <c r="CQ114" s="337"/>
      <c r="AHW114" s="696"/>
      <c r="AHX114" s="113"/>
      <c r="AHY114" s="88"/>
      <c r="AHZ114" s="88"/>
    </row>
    <row r="115" spans="2:910" ht="15.75">
      <c r="B115" s="112">
        <v>37</v>
      </c>
      <c r="C115" s="211" t="s">
        <v>366</v>
      </c>
      <c r="CQ115" s="337"/>
      <c r="AHW115" s="696"/>
      <c r="AHX115" s="113"/>
      <c r="AHY115" s="88"/>
      <c r="AHZ115" s="88"/>
    </row>
    <row r="116" spans="2:910" ht="15.75">
      <c r="B116" s="112">
        <v>38</v>
      </c>
      <c r="C116" s="113" t="s">
        <v>88</v>
      </c>
      <c r="D116" s="88"/>
      <c r="CQ116" s="337"/>
      <c r="AHW116" s="696"/>
      <c r="AHX116" s="113"/>
      <c r="AHY116" s="88"/>
      <c r="AHZ116" s="88"/>
    </row>
    <row r="117" spans="2:910" ht="15.75">
      <c r="B117" s="112">
        <v>39</v>
      </c>
      <c r="C117" s="211" t="s">
        <v>340</v>
      </c>
      <c r="E117" s="287"/>
      <c r="CQ117" s="337"/>
      <c r="AHW117" s="696"/>
      <c r="AHX117" s="113"/>
      <c r="AHY117" s="88"/>
      <c r="AHZ117" s="88"/>
    </row>
    <row r="118" spans="2:910" ht="15.75">
      <c r="B118" s="112">
        <v>40</v>
      </c>
      <c r="C118" s="113" t="s">
        <v>82</v>
      </c>
      <c r="D118" s="88"/>
      <c r="CQ118" s="337"/>
      <c r="AHW118" s="696"/>
      <c r="AHX118" s="113"/>
      <c r="AHY118" s="88"/>
      <c r="AHZ118" s="88"/>
    </row>
    <row r="119" spans="2:910" ht="15.75">
      <c r="B119" s="112">
        <v>41</v>
      </c>
      <c r="C119" s="211" t="s">
        <v>258</v>
      </c>
      <c r="CQ119" s="337"/>
      <c r="AHW119" s="696"/>
      <c r="AHX119" s="113"/>
      <c r="AHY119" s="88"/>
      <c r="AHZ119" s="88"/>
    </row>
    <row r="120" spans="2:910" ht="15.75">
      <c r="B120" s="112">
        <v>42</v>
      </c>
      <c r="C120" s="211" t="s">
        <v>597</v>
      </c>
      <c r="CQ120" s="337"/>
      <c r="AHW120" s="696"/>
      <c r="AHX120" s="113"/>
      <c r="AHY120" s="88"/>
      <c r="AHZ120" s="88"/>
    </row>
    <row r="121" spans="2:910" ht="15.75">
      <c r="B121" s="112">
        <v>43</v>
      </c>
      <c r="C121" s="113" t="s">
        <v>24</v>
      </c>
      <c r="D121" s="88"/>
      <c r="CQ121" s="337"/>
      <c r="AHW121" s="696"/>
      <c r="AHX121" s="113"/>
      <c r="AHY121" s="88"/>
      <c r="AHZ121" s="88"/>
    </row>
    <row r="122" spans="2:910" ht="15.75">
      <c r="B122" s="112">
        <v>44</v>
      </c>
      <c r="C122" s="211" t="s">
        <v>188</v>
      </c>
      <c r="CQ122" s="337"/>
      <c r="AHW122" s="696"/>
      <c r="AHX122" s="113"/>
      <c r="AHY122" s="88"/>
      <c r="AHZ122" s="88"/>
    </row>
    <row r="123" spans="2:910" ht="15.75">
      <c r="B123" s="112">
        <v>45</v>
      </c>
      <c r="C123" s="211" t="s">
        <v>49</v>
      </c>
      <c r="CQ123" s="337"/>
      <c r="AHW123" s="696"/>
      <c r="AHX123" s="113"/>
      <c r="AHY123" s="88"/>
      <c r="AHZ123" s="88"/>
    </row>
    <row r="124" spans="2:910" ht="15.75">
      <c r="B124" s="112">
        <v>46</v>
      </c>
      <c r="C124" s="113" t="s">
        <v>34</v>
      </c>
      <c r="D124" s="88"/>
      <c r="CQ124" s="337"/>
      <c r="AHW124" s="696"/>
      <c r="AHX124" s="113"/>
      <c r="AHY124" s="88"/>
      <c r="AHZ124" s="88"/>
    </row>
    <row r="125" spans="2:910" ht="15.75">
      <c r="B125" s="112">
        <v>47</v>
      </c>
      <c r="C125" s="211" t="s">
        <v>560</v>
      </c>
      <c r="CQ125" s="337"/>
      <c r="AHW125" s="697"/>
      <c r="AHX125" s="88"/>
      <c r="AHY125" s="88"/>
      <c r="AHZ125" s="88"/>
    </row>
    <row r="126" spans="2:910" ht="15.75">
      <c r="B126" s="112">
        <v>48</v>
      </c>
      <c r="C126" s="113" t="s">
        <v>52</v>
      </c>
      <c r="D126" s="88"/>
      <c r="CQ126" s="337"/>
      <c r="AHW126" s="697"/>
      <c r="AHX126" s="88"/>
      <c r="AHY126" s="88"/>
      <c r="AHZ126" s="88"/>
    </row>
    <row r="127" spans="2:910" ht="15.75">
      <c r="B127" s="112">
        <v>49</v>
      </c>
      <c r="C127" s="211" t="s">
        <v>593</v>
      </c>
      <c r="CQ127" s="337"/>
      <c r="AHW127" s="697"/>
      <c r="AHX127" s="88"/>
      <c r="AHY127" s="88"/>
      <c r="AHZ127" s="88"/>
    </row>
    <row r="128" spans="2:910" ht="15.75">
      <c r="B128" s="112">
        <v>50</v>
      </c>
      <c r="C128" s="211" t="s">
        <v>313</v>
      </c>
      <c r="CQ128" s="337"/>
      <c r="AHW128" s="697"/>
      <c r="AHX128" s="88"/>
      <c r="AHY128" s="88"/>
      <c r="AHZ128" s="88"/>
    </row>
    <row r="129" spans="2:910" ht="15.75">
      <c r="B129" s="112">
        <v>51</v>
      </c>
      <c r="C129" s="211" t="s">
        <v>351</v>
      </c>
      <c r="CQ129" s="337"/>
      <c r="AHW129" s="697"/>
      <c r="AHX129" s="88"/>
      <c r="AHY129" s="88"/>
      <c r="AHZ129" s="88"/>
    </row>
    <row r="130" spans="2:910" ht="15.75">
      <c r="B130" s="112">
        <v>52</v>
      </c>
      <c r="C130" s="113" t="s">
        <v>77</v>
      </c>
      <c r="D130" s="88"/>
      <c r="CQ130" s="337"/>
      <c r="AHW130" s="697"/>
      <c r="AHX130" s="88"/>
      <c r="AHY130" s="88"/>
      <c r="AHZ130" s="88"/>
    </row>
    <row r="131" spans="2:910" ht="15.75">
      <c r="B131" s="112">
        <v>53</v>
      </c>
      <c r="C131" s="211" t="s">
        <v>224</v>
      </c>
      <c r="CQ131" s="337"/>
      <c r="AHW131" s="697"/>
      <c r="AHX131" s="88"/>
      <c r="AHY131" s="88"/>
      <c r="AHZ131" s="88"/>
    </row>
    <row r="132" spans="2:910" ht="15.75">
      <c r="B132" s="112">
        <v>54</v>
      </c>
      <c r="C132" s="211" t="s">
        <v>612</v>
      </c>
      <c r="CQ132" s="337"/>
      <c r="AHW132" s="697"/>
      <c r="AHX132" s="88"/>
      <c r="AHY132" s="88"/>
      <c r="AHZ132" s="88"/>
    </row>
    <row r="133" spans="2:910" ht="15.75">
      <c r="B133" s="112">
        <v>55</v>
      </c>
      <c r="C133" s="211" t="s">
        <v>350</v>
      </c>
      <c r="CQ133" s="337"/>
    </row>
    <row r="134" spans="2:910" ht="15.75">
      <c r="B134" s="112">
        <v>56</v>
      </c>
      <c r="C134" s="211" t="s">
        <v>502</v>
      </c>
      <c r="CQ134" s="337"/>
    </row>
    <row r="135" spans="2:910" ht="15.75">
      <c r="B135" s="112">
        <v>57</v>
      </c>
      <c r="C135" s="211" t="s">
        <v>504</v>
      </c>
      <c r="CQ135" s="337"/>
    </row>
    <row r="136" spans="2:910" ht="15.75">
      <c r="B136" s="112">
        <v>58</v>
      </c>
      <c r="C136" s="211" t="s">
        <v>433</v>
      </c>
      <c r="CQ136" s="337"/>
    </row>
    <row r="137" spans="2:910" ht="15.75">
      <c r="B137" s="112">
        <v>59</v>
      </c>
      <c r="C137" s="113" t="s">
        <v>73</v>
      </c>
      <c r="D137" s="88"/>
      <c r="CQ137" s="337"/>
    </row>
    <row r="138" spans="2:910" ht="15.75">
      <c r="B138" s="112">
        <v>60</v>
      </c>
      <c r="C138" s="211" t="s">
        <v>600</v>
      </c>
    </row>
    <row r="139" spans="2:910" ht="15.75">
      <c r="B139" s="112">
        <v>61</v>
      </c>
      <c r="C139" s="113" t="s">
        <v>26</v>
      </c>
      <c r="D139" s="88"/>
    </row>
    <row r="140" spans="2:910" ht="15.75">
      <c r="B140" s="112">
        <v>62</v>
      </c>
      <c r="C140" s="211" t="s">
        <v>464</v>
      </c>
    </row>
    <row r="141" spans="2:910" ht="15.75">
      <c r="B141" s="112">
        <v>63</v>
      </c>
      <c r="C141" s="113" t="s">
        <v>101</v>
      </c>
      <c r="D141" s="88"/>
    </row>
    <row r="142" spans="2:910" ht="15.75">
      <c r="B142" s="112">
        <v>64</v>
      </c>
      <c r="C142" s="211" t="s">
        <v>381</v>
      </c>
    </row>
    <row r="143" spans="2:910" ht="15.75">
      <c r="B143" s="112">
        <v>65</v>
      </c>
      <c r="C143" s="113" t="s">
        <v>51</v>
      </c>
      <c r="D143" s="88"/>
    </row>
    <row r="144" spans="2:910" ht="15.75">
      <c r="B144" s="112">
        <v>66</v>
      </c>
      <c r="C144" s="113" t="s">
        <v>409</v>
      </c>
      <c r="D144" s="88"/>
    </row>
    <row r="145" spans="2:4" ht="15.75">
      <c r="B145" s="112">
        <v>67</v>
      </c>
      <c r="C145" s="113" t="s">
        <v>16</v>
      </c>
      <c r="D145" s="88"/>
    </row>
    <row r="146" spans="2:4" ht="15.75">
      <c r="B146" s="112">
        <v>68</v>
      </c>
      <c r="C146" s="211" t="s">
        <v>378</v>
      </c>
    </row>
    <row r="147" spans="2:4" ht="15.75">
      <c r="B147" s="112">
        <v>69</v>
      </c>
      <c r="C147" s="211" t="s">
        <v>294</v>
      </c>
    </row>
    <row r="148" spans="2:4" ht="15.75">
      <c r="B148" s="112">
        <v>70</v>
      </c>
      <c r="C148" s="211" t="s">
        <v>179</v>
      </c>
    </row>
    <row r="149" spans="2:4" ht="15.75">
      <c r="B149" s="112">
        <v>71</v>
      </c>
      <c r="C149" s="211" t="s">
        <v>411</v>
      </c>
    </row>
    <row r="150" spans="2:4" ht="15.75">
      <c r="B150" s="112">
        <v>72</v>
      </c>
      <c r="C150" s="211" t="s">
        <v>118</v>
      </c>
    </row>
    <row r="151" spans="2:4" ht="15.75">
      <c r="B151" s="112">
        <v>73</v>
      </c>
      <c r="C151" s="211" t="s">
        <v>476</v>
      </c>
    </row>
    <row r="152" spans="2:4" ht="15.75">
      <c r="B152" s="112">
        <v>74</v>
      </c>
      <c r="C152" s="113" t="s">
        <v>58</v>
      </c>
      <c r="D152" s="88"/>
    </row>
    <row r="153" spans="2:4" ht="15.75">
      <c r="C153" s="113" t="s">
        <v>99</v>
      </c>
      <c r="D153" s="88"/>
    </row>
    <row r="154" spans="2:4" ht="15.75">
      <c r="C154" s="211" t="s">
        <v>379</v>
      </c>
    </row>
    <row r="155" spans="2:4" ht="15.75">
      <c r="C155" s="211" t="s">
        <v>412</v>
      </c>
    </row>
    <row r="156" spans="2:4" ht="15.75">
      <c r="C156" s="211" t="s">
        <v>385</v>
      </c>
    </row>
    <row r="157" spans="2:4" ht="15.75">
      <c r="C157" s="211" t="s">
        <v>385</v>
      </c>
    </row>
    <row r="158" spans="2:4" ht="15.75">
      <c r="C158" s="211" t="s">
        <v>477</v>
      </c>
    </row>
    <row r="159" spans="2:4" ht="15.75">
      <c r="C159" s="211" t="s">
        <v>425</v>
      </c>
    </row>
    <row r="160" spans="2:4" ht="15.75">
      <c r="C160" s="211" t="s">
        <v>362</v>
      </c>
    </row>
    <row r="161" spans="3:4" ht="15.75">
      <c r="C161" s="211" t="s">
        <v>360</v>
      </c>
    </row>
    <row r="162" spans="3:4" ht="15.75">
      <c r="C162" s="211" t="s">
        <v>358</v>
      </c>
    </row>
    <row r="163" spans="3:4" ht="15.75">
      <c r="C163" s="211" t="s">
        <v>375</v>
      </c>
    </row>
    <row r="164" spans="3:4" ht="15.75">
      <c r="C164" s="113" t="s">
        <v>87</v>
      </c>
      <c r="D164" s="88"/>
    </row>
    <row r="165" spans="3:4" ht="15.75">
      <c r="C165" s="211" t="s">
        <v>315</v>
      </c>
    </row>
    <row r="166" spans="3:4" ht="15.75">
      <c r="C166" s="211" t="s">
        <v>284</v>
      </c>
    </row>
    <row r="167" spans="3:4" ht="15.75">
      <c r="C167" s="113" t="s">
        <v>84</v>
      </c>
      <c r="D167" s="88"/>
    </row>
    <row r="168" spans="3:4" ht="15.75">
      <c r="C168" s="211" t="s">
        <v>372</v>
      </c>
    </row>
    <row r="169" spans="3:4" ht="15.75">
      <c r="C169" s="211" t="s">
        <v>359</v>
      </c>
    </row>
    <row r="170" spans="3:4" ht="15.75">
      <c r="C170" s="113" t="s">
        <v>15</v>
      </c>
      <c r="D170" s="88"/>
    </row>
    <row r="171" spans="3:4" ht="15.75">
      <c r="C171" s="211" t="s">
        <v>183</v>
      </c>
    </row>
    <row r="172" spans="3:4" ht="15.75">
      <c r="C172" s="211" t="s">
        <v>222</v>
      </c>
    </row>
    <row r="173" spans="3:4" ht="15.75">
      <c r="C173" s="113" t="s">
        <v>50</v>
      </c>
      <c r="D173" s="88"/>
    </row>
    <row r="174" spans="3:4" ht="15.75">
      <c r="C174" s="113" t="s">
        <v>54</v>
      </c>
      <c r="D174" s="88"/>
    </row>
    <row r="175" spans="3:4" ht="15.75">
      <c r="C175" s="113" t="s">
        <v>66</v>
      </c>
      <c r="D175" s="88"/>
    </row>
    <row r="176" spans="3:4" ht="15.75">
      <c r="C176" s="211" t="s">
        <v>225</v>
      </c>
    </row>
    <row r="177" spans="3:4" ht="15.75">
      <c r="C177" s="211" t="s">
        <v>266</v>
      </c>
    </row>
    <row r="178" spans="3:4" ht="15.75">
      <c r="C178" s="211" t="s">
        <v>61</v>
      </c>
    </row>
    <row r="179" spans="3:4" ht="15.75">
      <c r="C179" s="113" t="s">
        <v>38</v>
      </c>
      <c r="D179" s="88"/>
    </row>
    <row r="180" spans="3:4" ht="15.75">
      <c r="C180" s="113" t="s">
        <v>36</v>
      </c>
      <c r="D180" s="88"/>
    </row>
    <row r="181" spans="3:4" ht="15.75">
      <c r="C181" s="113" t="s">
        <v>94</v>
      </c>
      <c r="D181" s="88"/>
    </row>
    <row r="182" spans="3:4" ht="15.75">
      <c r="C182" s="211" t="s">
        <v>311</v>
      </c>
    </row>
    <row r="183" spans="3:4" ht="15.75">
      <c r="C183" s="211" t="s">
        <v>139</v>
      </c>
      <c r="D183" s="88"/>
    </row>
    <row r="184" spans="3:4" ht="15.75">
      <c r="C184" s="113" t="s">
        <v>70</v>
      </c>
      <c r="D184" s="88"/>
    </row>
    <row r="185" spans="3:4" ht="15.75">
      <c r="C185" s="211" t="s">
        <v>390</v>
      </c>
    </row>
    <row r="186" spans="3:4" ht="15.75">
      <c r="C186" s="211" t="s">
        <v>3</v>
      </c>
    </row>
    <row r="187" spans="3:4" ht="15.75">
      <c r="C187" s="487" t="s">
        <v>59</v>
      </c>
      <c r="D187" s="88"/>
    </row>
    <row r="188" spans="3:4" ht="15.75">
      <c r="C188" s="113" t="s">
        <v>37</v>
      </c>
      <c r="D188" s="88"/>
    </row>
    <row r="189" spans="3:4" ht="15.75">
      <c r="C189" s="487" t="s">
        <v>43</v>
      </c>
      <c r="D189" s="88"/>
    </row>
    <row r="190" spans="3:4" ht="15.75">
      <c r="C190" s="113" t="s">
        <v>17</v>
      </c>
      <c r="D190" s="88"/>
    </row>
    <row r="191" spans="3:4" ht="15.75">
      <c r="C191" s="211" t="s">
        <v>586</v>
      </c>
    </row>
    <row r="192" spans="3:4" ht="15.75">
      <c r="C192" s="211" t="s">
        <v>177</v>
      </c>
    </row>
    <row r="193" spans="3:4" ht="15.75">
      <c r="C193" s="211" t="s">
        <v>480</v>
      </c>
    </row>
    <row r="194" spans="3:4" ht="15.75">
      <c r="C194" s="295" t="s">
        <v>369</v>
      </c>
    </row>
    <row r="195" spans="3:4" ht="15.75">
      <c r="C195" s="295" t="s">
        <v>418</v>
      </c>
    </row>
    <row r="196" spans="3:4" ht="15.75">
      <c r="C196" s="211" t="s">
        <v>239</v>
      </c>
    </row>
    <row r="197" spans="3:4" ht="15.75">
      <c r="C197" s="211" t="s">
        <v>250</v>
      </c>
    </row>
    <row r="198" spans="3:4" ht="15.75">
      <c r="C198" s="211" t="s">
        <v>490</v>
      </c>
    </row>
    <row r="199" spans="3:4" ht="15.75">
      <c r="C199" s="211" t="s">
        <v>230</v>
      </c>
    </row>
    <row r="200" spans="3:4" ht="15.75">
      <c r="C200" s="113" t="s">
        <v>95</v>
      </c>
      <c r="D200" s="88"/>
    </row>
    <row r="201" spans="3:4" ht="15.75">
      <c r="C201" s="113" t="s">
        <v>30</v>
      </c>
      <c r="D201" s="88"/>
    </row>
    <row r="202" spans="3:4" ht="15.75">
      <c r="C202" s="211" t="s">
        <v>232</v>
      </c>
    </row>
    <row r="203" spans="3:4" ht="15.75">
      <c r="C203" s="211" t="s">
        <v>420</v>
      </c>
    </row>
    <row r="204" spans="3:4" ht="15.75">
      <c r="C204" s="211" t="s">
        <v>303</v>
      </c>
    </row>
    <row r="205" spans="3:4" ht="15.75">
      <c r="C205" s="113" t="s">
        <v>42</v>
      </c>
      <c r="D205" s="88"/>
    </row>
    <row r="206" spans="3:4" ht="15.75">
      <c r="C206" s="295" t="s">
        <v>283</v>
      </c>
    </row>
    <row r="207" spans="3:4" ht="15.75">
      <c r="C207" s="113" t="s">
        <v>44</v>
      </c>
      <c r="D207" s="88"/>
    </row>
    <row r="208" spans="3:4" ht="15.75">
      <c r="C208" s="211" t="s">
        <v>238</v>
      </c>
    </row>
    <row r="209" spans="3:4" ht="15.75">
      <c r="C209" s="211" t="s">
        <v>421</v>
      </c>
    </row>
    <row r="210" spans="3:4" ht="15.75">
      <c r="C210" s="211" t="s">
        <v>144</v>
      </c>
    </row>
    <row r="211" spans="3:4" ht="15.75">
      <c r="C211" s="295" t="s">
        <v>21</v>
      </c>
    </row>
    <row r="212" spans="3:4" ht="15.75">
      <c r="C212" s="113" t="s">
        <v>76</v>
      </c>
      <c r="D212" s="88"/>
    </row>
    <row r="213" spans="3:4" ht="15.75">
      <c r="C213" s="113" t="s">
        <v>72</v>
      </c>
      <c r="D213" s="88"/>
    </row>
    <row r="214" spans="3:4" ht="15.75">
      <c r="C214" s="211" t="s">
        <v>529</v>
      </c>
    </row>
    <row r="215" spans="3:4" ht="15.75">
      <c r="C215" s="113" t="s">
        <v>41</v>
      </c>
      <c r="D215" s="88"/>
    </row>
    <row r="216" spans="3:4" ht="15.75">
      <c r="C216" s="211" t="s">
        <v>312</v>
      </c>
    </row>
    <row r="217" spans="3:4" ht="15.75">
      <c r="C217" s="113" t="s">
        <v>46</v>
      </c>
      <c r="D217" s="88"/>
    </row>
    <row r="218" spans="3:4" ht="15.75">
      <c r="C218" s="211" t="s">
        <v>259</v>
      </c>
    </row>
    <row r="219" spans="3:4" ht="15.75">
      <c r="C219" s="113" t="s">
        <v>25</v>
      </c>
      <c r="D219" s="88"/>
    </row>
    <row r="220" spans="3:4" ht="15.75">
      <c r="C220" s="113" t="s">
        <v>12</v>
      </c>
      <c r="D220" s="88"/>
    </row>
    <row r="221" spans="3:4" ht="15.75">
      <c r="C221" s="113" t="s">
        <v>53</v>
      </c>
      <c r="D221" s="88"/>
    </row>
    <row r="222" spans="3:4" ht="15.75">
      <c r="C222" s="211" t="s">
        <v>485</v>
      </c>
    </row>
    <row r="223" spans="3:4" ht="15.75">
      <c r="C223" s="211" t="s">
        <v>437</v>
      </c>
    </row>
    <row r="224" spans="3:4" ht="15.75">
      <c r="C224" s="211" t="s">
        <v>265</v>
      </c>
    </row>
    <row r="225" spans="3:4" ht="15.75">
      <c r="C225" s="211" t="s">
        <v>322</v>
      </c>
    </row>
    <row r="226" spans="3:4" ht="15.75">
      <c r="C226" s="113" t="s">
        <v>14</v>
      </c>
      <c r="D226" s="88"/>
    </row>
    <row r="227" spans="3:4" ht="15.75">
      <c r="C227" s="211" t="s">
        <v>248</v>
      </c>
    </row>
    <row r="228" spans="3:4" ht="15.75">
      <c r="C228" s="113" t="s">
        <v>29</v>
      </c>
      <c r="D228" s="88"/>
    </row>
    <row r="229" spans="3:4" ht="15.75">
      <c r="C229" s="113" t="s">
        <v>40</v>
      </c>
      <c r="D229" s="88"/>
    </row>
    <row r="230" spans="3:4" ht="15.75">
      <c r="C230" s="211" t="s">
        <v>277</v>
      </c>
    </row>
    <row r="231" spans="3:4" ht="15.75">
      <c r="C231" s="211" t="s">
        <v>271</v>
      </c>
    </row>
    <row r="232" spans="3:4" ht="15.75">
      <c r="C232" s="113" t="s">
        <v>100</v>
      </c>
      <c r="D232" s="88"/>
    </row>
    <row r="233" spans="3:4" ht="15.75">
      <c r="C233" s="211" t="s">
        <v>275</v>
      </c>
    </row>
    <row r="234" spans="3:4" ht="15.75">
      <c r="C234" s="211" t="s">
        <v>696</v>
      </c>
    </row>
    <row r="235" spans="3:4" ht="15.75">
      <c r="C235" s="211" t="s">
        <v>143</v>
      </c>
    </row>
    <row r="236" spans="3:4" ht="15.75">
      <c r="C236" s="295" t="s">
        <v>164</v>
      </c>
    </row>
    <row r="237" spans="3:4" ht="15.75">
      <c r="C237" s="113" t="s">
        <v>39</v>
      </c>
      <c r="D237" s="88"/>
    </row>
    <row r="238" spans="3:4" ht="15.75">
      <c r="C238" s="211" t="s">
        <v>182</v>
      </c>
    </row>
    <row r="239" spans="3:4" ht="15.75">
      <c r="C239" s="113" t="s">
        <v>48</v>
      </c>
      <c r="D239" s="88"/>
    </row>
    <row r="240" spans="3:4" ht="15.75">
      <c r="C240" s="113" t="s">
        <v>32</v>
      </c>
      <c r="D240" s="88"/>
    </row>
    <row r="241" spans="3:4" ht="15.75">
      <c r="C241" s="211" t="s">
        <v>436</v>
      </c>
    </row>
    <row r="242" spans="3:4" ht="15.75">
      <c r="C242" s="211" t="s">
        <v>568</v>
      </c>
    </row>
    <row r="243" spans="3:4" ht="15.75">
      <c r="C243" s="211" t="s">
        <v>520</v>
      </c>
    </row>
    <row r="244" spans="3:4" ht="15.75">
      <c r="C244" s="113" t="s">
        <v>23</v>
      </c>
      <c r="D244" s="88"/>
    </row>
    <row r="245" spans="3:4" ht="15.75">
      <c r="C245" s="211" t="s">
        <v>229</v>
      </c>
    </row>
    <row r="246" spans="3:4" ht="15.75">
      <c r="C246" s="211" t="s">
        <v>435</v>
      </c>
    </row>
    <row r="247" spans="3:4" ht="15.75">
      <c r="C247" s="211" t="s">
        <v>305</v>
      </c>
    </row>
    <row r="248" spans="3:4" ht="15.75">
      <c r="C248" s="211" t="s">
        <v>413</v>
      </c>
    </row>
    <row r="249" spans="3:4" ht="15.75">
      <c r="C249" s="211" t="s">
        <v>9</v>
      </c>
    </row>
    <row r="250" spans="3:4" ht="15.75">
      <c r="C250" s="211" t="s">
        <v>434</v>
      </c>
    </row>
    <row r="251" spans="3:4" ht="15.75">
      <c r="C251" s="113" t="s">
        <v>97</v>
      </c>
      <c r="D251" s="88"/>
    </row>
    <row r="252" spans="3:4" ht="15.75">
      <c r="C252" s="211" t="s">
        <v>231</v>
      </c>
    </row>
    <row r="253" spans="3:4" ht="15.75">
      <c r="C253" s="113" t="s">
        <v>80</v>
      </c>
      <c r="D253" s="88"/>
    </row>
    <row r="254" spans="3:4" ht="15.75">
      <c r="C254" s="211" t="s">
        <v>510</v>
      </c>
    </row>
    <row r="255" spans="3:4" ht="15.75">
      <c r="C255" s="211" t="s">
        <v>537</v>
      </c>
    </row>
    <row r="256" spans="3:4" ht="15.75">
      <c r="C256" s="211" t="s">
        <v>426</v>
      </c>
    </row>
    <row r="257" spans="3:4" ht="15.75">
      <c r="C257" s="113" t="s">
        <v>57</v>
      </c>
      <c r="D257" s="88"/>
    </row>
    <row r="258" spans="3:4" ht="15.75">
      <c r="C258" s="211" t="s">
        <v>353</v>
      </c>
    </row>
    <row r="259" spans="3:4" ht="15.75">
      <c r="C259" s="211" t="s">
        <v>528</v>
      </c>
    </row>
    <row r="260" spans="3:4" ht="15.75">
      <c r="C260" s="487" t="s">
        <v>67</v>
      </c>
      <c r="D260" s="88"/>
    </row>
    <row r="261" spans="3:4" ht="15.75">
      <c r="C261" s="211" t="s">
        <v>609</v>
      </c>
    </row>
  </sheetData>
  <sortState ref="UK8:UM9">
    <sortCondition ref="UL8:UL9"/>
  </sortState>
  <mergeCells count="595"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YO5:YP5"/>
    <mergeCell ref="QE4:QH4"/>
    <mergeCell ref="QZ4:RC4"/>
    <mergeCell ref="QD3:QH3"/>
    <mergeCell ref="MP3:MT3"/>
    <mergeCell ref="ND3:NH3"/>
    <mergeCell ref="RU4:RX4"/>
    <mergeCell ref="NE4:NH4"/>
    <mergeCell ref="TX3:UB3"/>
    <mergeCell ref="TY4:UB4"/>
    <mergeCell ref="TC3:TG3"/>
    <mergeCell ref="VA4:VD4"/>
    <mergeCell ref="VN3:VR3"/>
    <mergeCell ref="RF3:RJ3"/>
    <mergeCell ref="QY3:RC3"/>
    <mergeCell ref="PV3:PZ3"/>
    <mergeCell ref="NR3:NV3"/>
    <mergeCell ref="NY3:OC3"/>
    <mergeCell ref="UT4:UW4"/>
    <mergeCell ref="RT3:RX3"/>
    <mergeCell ref="SV3:SZ3"/>
    <mergeCell ref="XK3:XO3"/>
    <mergeCell ref="SH3:SL3"/>
    <mergeCell ref="YH5:YI5"/>
    <mergeCell ref="AAC2:AAG2"/>
    <mergeCell ref="ZH3:ZL3"/>
    <mergeCell ref="ADI2:ADM2"/>
    <mergeCell ref="ADI3:ADM3"/>
    <mergeCell ref="ADJ4:ADM4"/>
    <mergeCell ref="AAY4:ABB4"/>
    <mergeCell ref="ABZ2:ACD2"/>
    <mergeCell ref="ABZ3:ACD3"/>
    <mergeCell ref="AFF3:AFJ3"/>
    <mergeCell ref="AAK4:AAN4"/>
    <mergeCell ref="AFG4:AFJ4"/>
    <mergeCell ref="ZV3:ZZ3"/>
    <mergeCell ref="AAJ2:AAN2"/>
    <mergeCell ref="ABL2:ABP2"/>
    <mergeCell ref="AER3:AEV3"/>
    <mergeCell ref="AES4:AEV4"/>
    <mergeCell ref="AER2:AEV2"/>
    <mergeCell ref="ADB2:ADF2"/>
    <mergeCell ref="ACV4:ACY4"/>
    <mergeCell ref="ADB3:ADF3"/>
    <mergeCell ref="AEY2:AFC2"/>
    <mergeCell ref="ABT4:ABW4"/>
    <mergeCell ref="ADC4:ADF4"/>
    <mergeCell ref="AED2:AEH2"/>
    <mergeCell ref="AGA2:AGE2"/>
    <mergeCell ref="AGI4:AGL4"/>
    <mergeCell ref="AHD4:AHG4"/>
    <mergeCell ref="AGP4:AGS4"/>
    <mergeCell ref="AIZ3:AJD3"/>
    <mergeCell ref="AGW4:AGZ4"/>
    <mergeCell ref="AHC3:AHG3"/>
    <mergeCell ref="AGO2:AGS2"/>
    <mergeCell ref="AGO3:AGS3"/>
    <mergeCell ref="AHQ3:AHU3"/>
    <mergeCell ref="AYI3:AYM3"/>
    <mergeCell ref="AYJ4:AYM4"/>
    <mergeCell ref="AVD4:AVG4"/>
    <mergeCell ref="ARB2:ARF2"/>
    <mergeCell ref="APL3:APP3"/>
    <mergeCell ref="APZ3:AQD3"/>
    <mergeCell ref="AWM4:AWP4"/>
    <mergeCell ref="AWF4:AWI4"/>
    <mergeCell ref="AVC3:AVG3"/>
    <mergeCell ref="ATM2:ATQ2"/>
    <mergeCell ref="AWL2:AWP2"/>
    <mergeCell ref="AWL3:AWP3"/>
    <mergeCell ref="AUU3:AUY3"/>
    <mergeCell ref="AWE3:AWI3"/>
    <mergeCell ref="AUA3:AUE3"/>
    <mergeCell ref="AUB4:AUE4"/>
    <mergeCell ref="ASE4:ASH4"/>
    <mergeCell ref="ARX4:ASA4"/>
    <mergeCell ref="AVR4:AVU4"/>
    <mergeCell ref="ATN4:ATQ4"/>
    <mergeCell ref="AVC2:AVG2"/>
    <mergeCell ref="ARP3:ART3"/>
    <mergeCell ref="ASR3:ASV3"/>
    <mergeCell ref="ASS4:ASV4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LN3:LR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HT3:HX3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LO4:LR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GK2:GO2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AHX54:AHZ54"/>
    <mergeCell ref="ABE3:ABI3"/>
    <mergeCell ref="AAR4:AAU4"/>
    <mergeCell ref="AAQ2:AAU2"/>
    <mergeCell ref="ABS2:ABW2"/>
    <mergeCell ref="ACG3:ACK3"/>
    <mergeCell ref="ACG2:ACK2"/>
    <mergeCell ref="ACU2:ACY2"/>
    <mergeCell ref="ABF4:ABI4"/>
    <mergeCell ref="ABS3:ABW3"/>
    <mergeCell ref="ABE2:ABI2"/>
    <mergeCell ref="ACN3:ACR3"/>
    <mergeCell ref="ACO4:ACR4"/>
    <mergeCell ref="ACU3:ACY3"/>
    <mergeCell ref="ADQ4:ADT4"/>
    <mergeCell ref="AGV2:AGZ2"/>
    <mergeCell ref="AGV3:AGZ3"/>
    <mergeCell ref="AHJ3:AHN3"/>
    <mergeCell ref="AEK3:AEO3"/>
    <mergeCell ref="ADP2:ADT2"/>
    <mergeCell ref="ABM4:ABP4"/>
    <mergeCell ref="AFF2:AFJ2"/>
    <mergeCell ref="AHX2:AIB2"/>
    <mergeCell ref="AFT3:AFX3"/>
    <mergeCell ref="AZK2:AZO2"/>
    <mergeCell ref="AZK3:AZO3"/>
    <mergeCell ref="AZL4:AZO4"/>
    <mergeCell ref="AXU2:AXY2"/>
    <mergeCell ref="AXU3:AXY3"/>
    <mergeCell ref="AXV4:AXY4"/>
    <mergeCell ref="AXG3:AXK3"/>
    <mergeCell ref="AXH4:AXK4"/>
    <mergeCell ref="AYB2:AYF2"/>
    <mergeCell ref="AYB3:AYF3"/>
    <mergeCell ref="AYC4:AYF4"/>
    <mergeCell ref="AYW2:AZA2"/>
    <mergeCell ref="AYW3:AZA3"/>
    <mergeCell ref="AYX4:AZA4"/>
    <mergeCell ref="AXG2:AXK2"/>
    <mergeCell ref="AZD2:AZH2"/>
    <mergeCell ref="AZD3:AZH3"/>
    <mergeCell ref="AZE4:AZH4"/>
    <mergeCell ref="AYP2:AYT2"/>
    <mergeCell ref="AYP3:AYT3"/>
    <mergeCell ref="AYQ4:AYT4"/>
    <mergeCell ref="AXN2:AXR2"/>
    <mergeCell ref="AXN3:AXR3"/>
    <mergeCell ref="AYI2:AYM2"/>
    <mergeCell ref="AXO4:AXR4"/>
    <mergeCell ref="ATT3:ATX3"/>
    <mergeCell ref="ATU4:ATX4"/>
    <mergeCell ref="AIL2:AIP2"/>
    <mergeCell ref="AIE2:AII2"/>
    <mergeCell ref="AMT2:AMX2"/>
    <mergeCell ref="AOX2:APB2"/>
    <mergeCell ref="ARB3:ARF3"/>
    <mergeCell ref="ALK3:ALO3"/>
    <mergeCell ref="ANH3:ANL3"/>
    <mergeCell ref="AMT3:AMX3"/>
    <mergeCell ref="AMU4:AMX4"/>
    <mergeCell ref="ALZ4:AMC4"/>
    <mergeCell ref="AJV4:AJY4"/>
    <mergeCell ref="ALL4:ALO4"/>
    <mergeCell ref="AKC4:AKF4"/>
    <mergeCell ref="AMN4:AMQ4"/>
    <mergeCell ref="AKQ4:AKT4"/>
    <mergeCell ref="AKP3:AKT3"/>
    <mergeCell ref="AMF3:AMJ3"/>
    <mergeCell ref="AJO4:AJR4"/>
    <mergeCell ref="ATT2:ATX2"/>
    <mergeCell ref="AIF4:AII4"/>
    <mergeCell ref="ASK2:ASO2"/>
    <mergeCell ref="ANA2:ANE2"/>
    <mergeCell ref="AKI3:AKM3"/>
    <mergeCell ref="AMM3:AMQ3"/>
    <mergeCell ref="AKI2:AKM2"/>
    <mergeCell ref="AFM2:AFQ2"/>
    <mergeCell ref="AUW4:AUZ4"/>
    <mergeCell ref="AUU2:AUY2"/>
    <mergeCell ref="AIL3:AIP3"/>
    <mergeCell ref="AIZ2:AJD2"/>
    <mergeCell ref="AOC3:AOG3"/>
    <mergeCell ref="ALR2:ALV2"/>
    <mergeCell ref="ALR3:ALV3"/>
    <mergeCell ref="ALS4:ALV4"/>
    <mergeCell ref="AIM4:AIP4"/>
    <mergeCell ref="APZ2:AQD2"/>
    <mergeCell ref="AFU4:AFX4"/>
    <mergeCell ref="AGB4:AGE4"/>
    <mergeCell ref="AJN3:AJR3"/>
    <mergeCell ref="AGH2:AGL2"/>
    <mergeCell ref="AGH3:AGL3"/>
    <mergeCell ref="AFT2:AFX2"/>
    <mergeCell ref="AJU3:AJY3"/>
    <mergeCell ref="AKB3:AKF3"/>
    <mergeCell ref="AJA4:AJD4"/>
    <mergeCell ref="AAX3:ABB3"/>
    <mergeCell ref="ADX4:AEA4"/>
    <mergeCell ref="ABL3:ABP3"/>
    <mergeCell ref="AAQ3:AAU3"/>
    <mergeCell ref="ACH4:ACK4"/>
    <mergeCell ref="ACA4:ACD4"/>
    <mergeCell ref="ZP4:ZS4"/>
    <mergeCell ref="AAC3:AAG3"/>
    <mergeCell ref="AKB2:AKF2"/>
    <mergeCell ref="AHC2:AHG2"/>
    <mergeCell ref="AIS3:AIW3"/>
    <mergeCell ref="AGA3:AGE3"/>
    <mergeCell ref="AHK4:AHN4"/>
    <mergeCell ref="AHY4:AIB4"/>
    <mergeCell ref="AHR4:AHU4"/>
    <mergeCell ref="AFN4:AFQ4"/>
    <mergeCell ref="AJH4:AJK4"/>
    <mergeCell ref="AIS2:AIW2"/>
    <mergeCell ref="AHJ2:AHN2"/>
    <mergeCell ref="AJG2:AJK2"/>
    <mergeCell ref="AJG3:AJK3"/>
    <mergeCell ref="AIE3:AII3"/>
    <mergeCell ref="AIT4:AIW4"/>
    <mergeCell ref="AHQ2:AHU2"/>
    <mergeCell ref="WW2:XA2"/>
    <mergeCell ref="WB2:WF2"/>
    <mergeCell ref="WB3:WF3"/>
    <mergeCell ref="WC4:WF4"/>
    <mergeCell ref="WJ4:WM4"/>
    <mergeCell ref="XT5:XU5"/>
    <mergeCell ref="YA5:YB5"/>
    <mergeCell ref="VN2:VR2"/>
    <mergeCell ref="US2:UW2"/>
    <mergeCell ref="US3:UW3"/>
    <mergeCell ref="UZ3:VD3"/>
    <mergeCell ref="WQ4:WT4"/>
    <mergeCell ref="WX4:XA4"/>
    <mergeCell ref="XY3:YC3"/>
    <mergeCell ref="XY2:YC2"/>
    <mergeCell ref="WI2:WM2"/>
    <mergeCell ref="VO4:VR4"/>
    <mergeCell ref="VG3:VK3"/>
    <mergeCell ref="WP2:WT2"/>
    <mergeCell ref="WP3:WT3"/>
    <mergeCell ref="WI3:WM3"/>
    <mergeCell ref="XK2:XO2"/>
    <mergeCell ref="XS4:XV4"/>
    <mergeCell ref="NK3:NO3"/>
    <mergeCell ref="NK2:NO2"/>
    <mergeCell ref="OG4:OJ4"/>
    <mergeCell ref="QR2:QV2"/>
    <mergeCell ref="QD2:QH2"/>
    <mergeCell ref="QK2:QO2"/>
    <mergeCell ref="QK3:QO3"/>
    <mergeCell ref="SO3:SS3"/>
    <mergeCell ref="TQ2:TU2"/>
    <mergeCell ref="TQ3:TU3"/>
    <mergeCell ref="RG4:RJ4"/>
    <mergeCell ref="SA3:SE3"/>
    <mergeCell ref="SB4:SE4"/>
    <mergeCell ref="OU4:OX4"/>
    <mergeCell ref="TD4:TG4"/>
    <mergeCell ref="TC2:TG2"/>
    <mergeCell ref="OM2:OQ2"/>
    <mergeCell ref="OM3:OQ3"/>
    <mergeCell ref="TJ2:TN2"/>
    <mergeCell ref="TJ3:TN3"/>
    <mergeCell ref="NZ4:OC4"/>
    <mergeCell ref="OF3:OJ3"/>
    <mergeCell ref="PP4:PS4"/>
    <mergeCell ref="PH3:PL3"/>
    <mergeCell ref="TB17:TE18"/>
    <mergeCell ref="SW4:SZ4"/>
    <mergeCell ref="SP4:SS4"/>
    <mergeCell ref="SI4:SL4"/>
    <mergeCell ref="SO2:SS2"/>
    <mergeCell ref="PW4:PZ4"/>
    <mergeCell ref="SA2:SE2"/>
    <mergeCell ref="SV2:SZ2"/>
    <mergeCell ref="UL3:UP3"/>
    <mergeCell ref="UM4:UP4"/>
    <mergeCell ref="TK4:TN4"/>
    <mergeCell ref="SH2:SL2"/>
    <mergeCell ref="QY2:RC2"/>
    <mergeCell ref="RT2:RX2"/>
    <mergeCell ref="RF2:RJ2"/>
    <mergeCell ref="PV2:PZ2"/>
    <mergeCell ref="QL4:QO4"/>
    <mergeCell ref="RM2:RQ2"/>
    <mergeCell ref="RM3:RQ3"/>
    <mergeCell ref="RN4:RQ4"/>
    <mergeCell ref="QS4:QV4"/>
    <mergeCell ref="TX2:UB2"/>
    <mergeCell ref="UE2:UI2"/>
    <mergeCell ref="UF4:UI4"/>
    <mergeCell ref="ON4:OQ4"/>
    <mergeCell ref="PA2:PE2"/>
    <mergeCell ref="PA3:PE3"/>
    <mergeCell ref="PB4:PE4"/>
    <mergeCell ref="OF2:OJ2"/>
    <mergeCell ref="QR3:QV3"/>
    <mergeCell ref="AUH3:AUL3"/>
    <mergeCell ref="AUI4:AUL4"/>
    <mergeCell ref="APS2:APW2"/>
    <mergeCell ref="APS3:APW3"/>
    <mergeCell ref="APT4:APW4"/>
    <mergeCell ref="AAX2:ABB2"/>
    <mergeCell ref="AOQ2:AOU2"/>
    <mergeCell ref="AOQ3:AOU3"/>
    <mergeCell ref="AOR4:AOU4"/>
    <mergeCell ref="AKJ4:AKM4"/>
    <mergeCell ref="AKP2:AKT2"/>
    <mergeCell ref="ANV3:ANZ3"/>
    <mergeCell ref="AOJ3:AON3"/>
    <mergeCell ref="AOK4:AON4"/>
    <mergeCell ref="AOX3:APB3"/>
    <mergeCell ref="ANO3:ANS3"/>
    <mergeCell ref="XR2:XV2"/>
    <mergeCell ref="XR3:XV3"/>
    <mergeCell ref="AFM3:AFQ3"/>
    <mergeCell ref="ANV2:ANZ2"/>
    <mergeCell ref="ADW2:AEA2"/>
    <mergeCell ref="AEY3:AFC3"/>
    <mergeCell ref="ANW4:ANZ4"/>
    <mergeCell ref="AKW2:ALA2"/>
    <mergeCell ref="AKW3:ALA3"/>
    <mergeCell ref="AKX4:ALA4"/>
    <mergeCell ref="PI4:PL4"/>
    <mergeCell ref="PN3:PR3"/>
    <mergeCell ref="XL4:XO4"/>
    <mergeCell ref="UE3:UI3"/>
    <mergeCell ref="TR4:TU4"/>
    <mergeCell ref="VG2:VK2"/>
    <mergeCell ref="UZ2:VD2"/>
    <mergeCell ref="UL2:UP2"/>
    <mergeCell ref="VH4:VK4"/>
    <mergeCell ref="WW3:XA3"/>
    <mergeCell ref="VU2:VY2"/>
    <mergeCell ref="VU3:VY3"/>
    <mergeCell ref="VV4:VY4"/>
    <mergeCell ref="XD3:XH3"/>
    <mergeCell ref="XE4:XH4"/>
    <mergeCell ref="XD2:XH2"/>
    <mergeCell ref="APM4:APP4"/>
    <mergeCell ref="APL2:APP2"/>
    <mergeCell ref="APE3:API3"/>
    <mergeCell ref="APE2:API2"/>
    <mergeCell ref="APF4:API4"/>
    <mergeCell ref="ANO2:ANS2"/>
    <mergeCell ref="AOJ2:AON2"/>
    <mergeCell ref="AOY4:APB4"/>
    <mergeCell ref="AOD4:AOG4"/>
    <mergeCell ref="AOC2:AOG2"/>
    <mergeCell ref="ZW4:ZZ4"/>
    <mergeCell ref="AEK2:AEO2"/>
    <mergeCell ref="ANA3:ANE3"/>
    <mergeCell ref="ANB4:ANE4"/>
    <mergeCell ref="ANP4:ANS4"/>
    <mergeCell ref="ANI4:ANL4"/>
    <mergeCell ref="ALY3:AMC3"/>
    <mergeCell ref="YN4:YQ4"/>
    <mergeCell ref="ZO3:ZS3"/>
    <mergeCell ref="ADP3:ADT3"/>
    <mergeCell ref="AMF2:AMJ2"/>
    <mergeCell ref="ANH2:ANL2"/>
    <mergeCell ref="ZB4:ZE4"/>
    <mergeCell ref="ZA3:ZE3"/>
    <mergeCell ref="AEL4:AEO4"/>
    <mergeCell ref="AAJ3:AAN3"/>
    <mergeCell ref="AAD4:AAG4"/>
    <mergeCell ref="AED3:AEH3"/>
    <mergeCell ref="AEE4:AEH4"/>
    <mergeCell ref="AEZ4:AFC4"/>
    <mergeCell ref="ADW3:AEA3"/>
    <mergeCell ref="AJU2:AJY2"/>
    <mergeCell ref="AJN2:AJR2"/>
    <mergeCell ref="AHX3:AIB3"/>
    <mergeCell ref="AUP4:AUS4"/>
    <mergeCell ref="ASK3:ASO3"/>
    <mergeCell ref="YU4:YX4"/>
    <mergeCell ref="XZ4:YC4"/>
    <mergeCell ref="AMG4:AMJ4"/>
    <mergeCell ref="AMM2:AMQ2"/>
    <mergeCell ref="ALY2:AMC2"/>
    <mergeCell ref="ALD2:ALH2"/>
    <mergeCell ref="ALD3:ALH3"/>
    <mergeCell ref="ALE4:ALH4"/>
    <mergeCell ref="ALK2:ALO2"/>
    <mergeCell ref="YG4:YJ4"/>
    <mergeCell ref="ZO2:ZS2"/>
    <mergeCell ref="ZH2:ZL2"/>
    <mergeCell ref="ZA2:ZE2"/>
    <mergeCell ref="ACN2:ACR2"/>
    <mergeCell ref="YM3:YQ3"/>
    <mergeCell ref="YT2:YX2"/>
    <mergeCell ref="ZV2:ZZ2"/>
    <mergeCell ref="YF2:YJ2"/>
    <mergeCell ref="YF3:YJ3"/>
    <mergeCell ref="ZI4:ZL4"/>
    <mergeCell ref="YT3:YX3"/>
    <mergeCell ref="YM2:YQ2"/>
    <mergeCell ref="AWZ2:AXD2"/>
    <mergeCell ref="AWZ3:AXD3"/>
    <mergeCell ref="AXA4:AXD4"/>
    <mergeCell ref="ARI3:ARM3"/>
    <mergeCell ref="ARJ4:ARM4"/>
    <mergeCell ref="ASY2:ATC2"/>
    <mergeCell ref="ASY3:ATC3"/>
    <mergeCell ref="AWE2:AWI2"/>
    <mergeCell ref="AUA2:AUE2"/>
    <mergeCell ref="ASR2:ASV2"/>
    <mergeCell ref="ATM3:ATQ3"/>
    <mergeCell ref="ARQ4:ART4"/>
    <mergeCell ref="ASL4:ASO4"/>
    <mergeCell ref="ARI2:ARM2"/>
    <mergeCell ref="AVX2:AWB2"/>
    <mergeCell ref="AVX3:AWB3"/>
    <mergeCell ref="AVY4:AWB4"/>
    <mergeCell ref="ARW2:ASA2"/>
    <mergeCell ref="AUO2:AUS2"/>
    <mergeCell ref="AUO3:AUS3"/>
    <mergeCell ref="AVJ2:AVN2"/>
    <mergeCell ref="AVJ3:AVN3"/>
    <mergeCell ref="AWS2:AWW2"/>
    <mergeCell ref="AWS3:AWW3"/>
    <mergeCell ref="AWT4:AWW4"/>
    <mergeCell ref="AQG3:AQK3"/>
    <mergeCell ref="AQA4:AQD4"/>
    <mergeCell ref="AQU2:AQY2"/>
    <mergeCell ref="AQU3:AQY3"/>
    <mergeCell ref="AQV4:AQY4"/>
    <mergeCell ref="ARW3:ASA3"/>
    <mergeCell ref="ASD3:ASH3"/>
    <mergeCell ref="ARP2:ART2"/>
    <mergeCell ref="ATF2:ATJ2"/>
    <mergeCell ref="ATF3:ATJ3"/>
    <mergeCell ref="ATG4:ATJ4"/>
    <mergeCell ref="ASZ4:ATC4"/>
    <mergeCell ref="ASD2:ASH2"/>
    <mergeCell ref="ARC4:ARF4"/>
    <mergeCell ref="AQN2:AQR2"/>
    <mergeCell ref="AQN3:AQR3"/>
    <mergeCell ref="AQO4:AQR4"/>
    <mergeCell ref="AQG2:AQK2"/>
    <mergeCell ref="AQH4:AQK4"/>
    <mergeCell ref="AVQ2:AVU2"/>
    <mergeCell ref="AVQ3:AVU3"/>
    <mergeCell ref="AVK4:AVN4"/>
    <mergeCell ref="AUH2:AUL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44"/>
  <sheetViews>
    <sheetView workbookViewId="0">
      <selection activeCell="I6" sqref="I6"/>
    </sheetView>
  </sheetViews>
  <sheetFormatPr baseColWidth="10" defaultRowHeight="15"/>
  <cols>
    <col min="1" max="1" width="13.28515625" style="276" customWidth="1"/>
    <col min="2" max="2" width="9.140625" style="276" customWidth="1"/>
    <col min="3" max="3" width="38.28515625" style="297" customWidth="1"/>
    <col min="4" max="4" width="12.7109375" style="317" bestFit="1" customWidth="1"/>
    <col min="5" max="5" width="13.28515625" style="297" customWidth="1"/>
    <col min="6" max="6" width="12.7109375" style="317" bestFit="1" customWidth="1"/>
    <col min="7" max="7" width="11.42578125" style="297" customWidth="1"/>
    <col min="8" max="8" width="5.7109375" style="40" customWidth="1"/>
    <col min="9" max="9" width="10.85546875" style="551" customWidth="1"/>
    <col min="10" max="10" width="8.140625" style="51" customWidth="1"/>
  </cols>
  <sheetData>
    <row r="1" spans="1:9" ht="18.75">
      <c r="B1" s="2045"/>
      <c r="C1" s="2045"/>
      <c r="D1" s="2045"/>
      <c r="E1" s="2045"/>
      <c r="F1" s="2045"/>
      <c r="G1" s="598"/>
      <c r="H1" s="61"/>
    </row>
    <row r="2" spans="1:9" ht="15.75">
      <c r="A2" s="596"/>
      <c r="B2" s="1990"/>
      <c r="C2" s="1990"/>
      <c r="D2" s="599"/>
      <c r="E2" s="600"/>
      <c r="F2" s="599"/>
      <c r="G2" s="601"/>
      <c r="H2" s="61"/>
    </row>
    <row r="3" spans="1:9" ht="32.25" thickBot="1">
      <c r="A3" s="46" t="s">
        <v>0</v>
      </c>
      <c r="B3" s="46" t="s">
        <v>140</v>
      </c>
      <c r="C3" s="60" t="s">
        <v>795</v>
      </c>
      <c r="D3" s="47" t="s">
        <v>2</v>
      </c>
      <c r="E3" s="6" t="s">
        <v>6</v>
      </c>
      <c r="F3" s="55" t="s">
        <v>7</v>
      </c>
      <c r="G3" s="354" t="s">
        <v>8</v>
      </c>
      <c r="H3" s="61"/>
      <c r="I3" s="552" t="s">
        <v>713</v>
      </c>
    </row>
    <row r="4" spans="1:9" ht="16.5" thickTop="1">
      <c r="A4" s="53"/>
      <c r="B4" s="582"/>
      <c r="C4" s="590"/>
      <c r="E4" s="593"/>
      <c r="G4" s="589">
        <f>D4-F4</f>
        <v>0</v>
      </c>
    </row>
    <row r="5" spans="1:9" ht="15.75">
      <c r="A5" s="53"/>
      <c r="B5" s="582"/>
      <c r="E5" s="365"/>
      <c r="G5" s="589">
        <f t="shared" ref="G5:G54" si="0">D5-F5</f>
        <v>0</v>
      </c>
    </row>
    <row r="6" spans="1:9" ht="15.75">
      <c r="A6" s="53"/>
      <c r="B6" s="582"/>
      <c r="C6" s="588"/>
      <c r="E6" s="365"/>
      <c r="G6" s="589">
        <f t="shared" si="0"/>
        <v>0</v>
      </c>
    </row>
    <row r="7" spans="1:9" ht="15.75">
      <c r="A7" s="53"/>
      <c r="B7" s="582"/>
      <c r="E7" s="365"/>
      <c r="G7" s="589">
        <f t="shared" si="0"/>
        <v>0</v>
      </c>
    </row>
    <row r="8" spans="1:9" ht="15.75">
      <c r="A8" s="53"/>
      <c r="B8" s="582"/>
      <c r="C8" s="590"/>
      <c r="E8" s="423"/>
      <c r="G8" s="589">
        <f t="shared" si="0"/>
        <v>0</v>
      </c>
    </row>
    <row r="9" spans="1:9" ht="15.75">
      <c r="A9" s="53"/>
      <c r="B9" s="582"/>
      <c r="C9" s="702"/>
      <c r="E9" s="365"/>
      <c r="G9" s="589">
        <f t="shared" si="0"/>
        <v>0</v>
      </c>
    </row>
    <row r="10" spans="1:9" ht="15.75">
      <c r="A10" s="53"/>
      <c r="B10" s="582"/>
      <c r="C10" s="590"/>
      <c r="E10" s="365"/>
      <c r="G10" s="589">
        <f t="shared" si="0"/>
        <v>0</v>
      </c>
    </row>
    <row r="11" spans="1:9" ht="15.75">
      <c r="A11" s="53"/>
      <c r="B11" s="582"/>
      <c r="C11" s="708"/>
      <c r="E11" s="365"/>
      <c r="G11" s="589">
        <f t="shared" si="0"/>
        <v>0</v>
      </c>
    </row>
    <row r="12" spans="1:9" ht="15.75">
      <c r="A12" s="53"/>
      <c r="B12" s="582"/>
      <c r="C12" s="588"/>
      <c r="E12" s="365"/>
      <c r="G12" s="589">
        <f t="shared" si="0"/>
        <v>0</v>
      </c>
    </row>
    <row r="13" spans="1:9" ht="15.75">
      <c r="A13" s="53"/>
      <c r="B13" s="582"/>
      <c r="C13" s="588"/>
      <c r="E13" s="365"/>
      <c r="G13" s="589">
        <f t="shared" si="0"/>
        <v>0</v>
      </c>
    </row>
    <row r="14" spans="1:9" ht="15.75">
      <c r="A14" s="53"/>
      <c r="B14" s="582"/>
      <c r="C14" s="590"/>
      <c r="E14" s="533"/>
      <c r="G14" s="589">
        <f t="shared" si="0"/>
        <v>0</v>
      </c>
    </row>
    <row r="15" spans="1:9" ht="15.75">
      <c r="A15" s="53"/>
      <c r="B15" s="582"/>
      <c r="C15" s="588"/>
      <c r="D15" s="591"/>
      <c r="E15" s="592"/>
      <c r="F15" s="591"/>
      <c r="G15" s="589">
        <f t="shared" si="0"/>
        <v>0</v>
      </c>
    </row>
    <row r="16" spans="1:9" ht="15.75">
      <c r="A16" s="53"/>
      <c r="B16" s="582"/>
      <c r="C16" s="590"/>
      <c r="E16" s="593"/>
      <c r="G16" s="589">
        <f t="shared" si="0"/>
        <v>0</v>
      </c>
    </row>
    <row r="17" spans="1:10" ht="15.75">
      <c r="A17" s="53"/>
      <c r="B17" s="582"/>
      <c r="C17" s="590"/>
      <c r="E17" s="423"/>
      <c r="G17" s="589">
        <f t="shared" si="0"/>
        <v>0</v>
      </c>
    </row>
    <row r="18" spans="1:10" ht="15.75">
      <c r="A18" s="53"/>
      <c r="B18" s="582"/>
      <c r="C18" s="588"/>
      <c r="E18" s="365"/>
      <c r="G18" s="589">
        <f t="shared" si="0"/>
        <v>0</v>
      </c>
      <c r="J18" s="703"/>
    </row>
    <row r="19" spans="1:10" ht="15.75">
      <c r="A19" s="53"/>
      <c r="B19" s="582"/>
      <c r="C19" s="588"/>
      <c r="E19" s="365"/>
      <c r="G19" s="589">
        <f t="shared" si="0"/>
        <v>0</v>
      </c>
      <c r="J19" s="703"/>
    </row>
    <row r="20" spans="1:10" ht="15.75">
      <c r="A20" s="53"/>
      <c r="B20" s="582"/>
      <c r="C20" s="588"/>
      <c r="E20" s="365"/>
      <c r="G20" s="589">
        <f t="shared" si="0"/>
        <v>0</v>
      </c>
      <c r="J20" s="703"/>
    </row>
    <row r="21" spans="1:10" ht="15.75">
      <c r="A21" s="53"/>
      <c r="B21" s="582"/>
      <c r="C21" s="659"/>
      <c r="D21" s="635"/>
      <c r="E21" s="365"/>
      <c r="G21" s="589">
        <f t="shared" si="0"/>
        <v>0</v>
      </c>
      <c r="J21" s="703"/>
    </row>
    <row r="22" spans="1:10" ht="15.75">
      <c r="A22" s="53"/>
      <c r="B22" s="582"/>
      <c r="C22" s="588"/>
      <c r="E22" s="365"/>
      <c r="G22" s="589">
        <f t="shared" si="0"/>
        <v>0</v>
      </c>
    </row>
    <row r="23" spans="1:10" ht="15.75">
      <c r="A23" s="53"/>
      <c r="B23" s="582"/>
      <c r="C23" s="588"/>
      <c r="E23" s="365"/>
      <c r="G23" s="589">
        <f t="shared" si="0"/>
        <v>0</v>
      </c>
      <c r="J23" s="703"/>
    </row>
    <row r="24" spans="1:10" ht="15.75">
      <c r="A24" s="53"/>
      <c r="B24" s="582"/>
      <c r="C24" s="588"/>
      <c r="E24" s="365"/>
      <c r="G24" s="589">
        <f t="shared" si="0"/>
        <v>0</v>
      </c>
      <c r="J24" s="703"/>
    </row>
    <row r="25" spans="1:10" ht="15.75">
      <c r="A25" s="53"/>
      <c r="B25" s="582"/>
      <c r="C25" s="588"/>
      <c r="E25" s="365"/>
      <c r="G25" s="589">
        <f t="shared" si="0"/>
        <v>0</v>
      </c>
      <c r="J25" s="703"/>
    </row>
    <row r="26" spans="1:10" ht="15.75">
      <c r="A26" s="53"/>
      <c r="B26" s="582"/>
      <c r="C26" s="588"/>
      <c r="E26" s="365"/>
      <c r="G26" s="589">
        <f t="shared" si="0"/>
        <v>0</v>
      </c>
    </row>
    <row r="27" spans="1:10" ht="15.75">
      <c r="A27" s="53"/>
      <c r="B27" s="582"/>
      <c r="C27" s="588"/>
      <c r="E27" s="580"/>
      <c r="G27" s="589">
        <f t="shared" si="0"/>
        <v>0</v>
      </c>
    </row>
    <row r="28" spans="1:10" ht="15.75">
      <c r="A28" s="53"/>
      <c r="B28" s="582"/>
      <c r="C28" s="588"/>
      <c r="E28" s="562"/>
      <c r="G28" s="589">
        <f t="shared" si="0"/>
        <v>0</v>
      </c>
    </row>
    <row r="29" spans="1:10" ht="15.75">
      <c r="A29" s="53"/>
      <c r="B29" s="582"/>
      <c r="C29" s="590"/>
      <c r="E29" s="423"/>
      <c r="G29" s="589">
        <f t="shared" si="0"/>
        <v>0</v>
      </c>
    </row>
    <row r="30" spans="1:10" ht="15.75">
      <c r="A30" s="53"/>
      <c r="B30" s="582"/>
      <c r="C30" s="588"/>
      <c r="E30" s="365"/>
      <c r="G30" s="589">
        <f t="shared" si="0"/>
        <v>0</v>
      </c>
      <c r="J30" s="558"/>
    </row>
    <row r="31" spans="1:10" ht="15.75">
      <c r="A31" s="53"/>
      <c r="B31" s="582"/>
      <c r="C31" s="588"/>
      <c r="E31" s="365"/>
      <c r="G31" s="589">
        <f t="shared" si="0"/>
        <v>0</v>
      </c>
      <c r="J31" s="558"/>
    </row>
    <row r="32" spans="1:10" ht="15.75">
      <c r="A32" s="53"/>
      <c r="B32" s="582"/>
      <c r="C32" s="594"/>
      <c r="E32" s="365"/>
      <c r="G32" s="589">
        <f t="shared" si="0"/>
        <v>0</v>
      </c>
      <c r="J32" s="558"/>
    </row>
    <row r="33" spans="1:10" ht="15.75">
      <c r="A33" s="53"/>
      <c r="B33" s="582"/>
      <c r="C33" s="588"/>
      <c r="E33" s="365"/>
      <c r="G33" s="589">
        <f t="shared" si="0"/>
        <v>0</v>
      </c>
      <c r="J33" s="558"/>
    </row>
    <row r="34" spans="1:10" ht="15.75">
      <c r="A34" s="53"/>
      <c r="B34" s="582"/>
      <c r="C34" s="590"/>
      <c r="D34" s="591"/>
      <c r="E34" s="592"/>
      <c r="F34" s="591"/>
      <c r="G34" s="589">
        <f t="shared" si="0"/>
        <v>0</v>
      </c>
      <c r="J34" s="558"/>
    </row>
    <row r="35" spans="1:10" ht="15.75">
      <c r="A35" s="53"/>
      <c r="B35" s="582"/>
      <c r="C35" s="590"/>
      <c r="E35" s="423"/>
      <c r="G35" s="589">
        <f t="shared" si="0"/>
        <v>0</v>
      </c>
      <c r="J35" s="558"/>
    </row>
    <row r="36" spans="1:10" ht="15.75">
      <c r="A36" s="53"/>
      <c r="B36" s="582"/>
      <c r="C36" s="590"/>
      <c r="E36" s="595"/>
      <c r="G36" s="589">
        <f t="shared" si="0"/>
        <v>0</v>
      </c>
      <c r="J36" s="558"/>
    </row>
    <row r="37" spans="1:10" ht="15.75">
      <c r="A37" s="53"/>
      <c r="B37" s="582"/>
      <c r="C37" s="588"/>
      <c r="E37" s="423"/>
      <c r="G37" s="589">
        <f t="shared" si="0"/>
        <v>0</v>
      </c>
      <c r="J37" s="704"/>
    </row>
    <row r="38" spans="1:10" ht="15.75">
      <c r="A38" s="53"/>
      <c r="B38" s="582"/>
      <c r="C38" s="588"/>
      <c r="E38" s="423"/>
      <c r="G38" s="589">
        <f t="shared" si="0"/>
        <v>0</v>
      </c>
      <c r="J38" s="704"/>
    </row>
    <row r="39" spans="1:10" ht="15.75">
      <c r="A39" s="53"/>
      <c r="B39" s="582"/>
      <c r="C39" s="588"/>
      <c r="E39" s="423"/>
      <c r="G39" s="589">
        <f t="shared" si="0"/>
        <v>0</v>
      </c>
      <c r="J39" s="558"/>
    </row>
    <row r="40" spans="1:10" ht="15.75">
      <c r="A40" s="53"/>
      <c r="B40" s="582"/>
      <c r="C40" s="588"/>
      <c r="E40" s="423"/>
      <c r="G40" s="589">
        <f t="shared" si="0"/>
        <v>0</v>
      </c>
      <c r="J40" s="558"/>
    </row>
    <row r="41" spans="1:10" ht="15.75">
      <c r="A41" s="53"/>
      <c r="B41" s="582"/>
      <c r="C41" s="588"/>
      <c r="E41" s="423"/>
      <c r="G41" s="589">
        <f t="shared" si="0"/>
        <v>0</v>
      </c>
      <c r="J41" s="558"/>
    </row>
    <row r="42" spans="1:10" ht="15.75">
      <c r="A42" s="53"/>
      <c r="B42" s="582"/>
      <c r="C42" s="588"/>
      <c r="E42" s="595"/>
      <c r="G42" s="589">
        <f t="shared" si="0"/>
        <v>0</v>
      </c>
    </row>
    <row r="43" spans="1:10" ht="15.75">
      <c r="A43" s="53"/>
      <c r="B43" s="582"/>
      <c r="C43" s="588"/>
      <c r="E43" s="423"/>
      <c r="G43" s="589">
        <f t="shared" si="0"/>
        <v>0</v>
      </c>
    </row>
    <row r="44" spans="1:10" ht="15.75">
      <c r="A44" s="53"/>
      <c r="B44" s="582"/>
      <c r="C44" s="588"/>
      <c r="E44" s="423"/>
      <c r="G44" s="589">
        <f t="shared" si="0"/>
        <v>0</v>
      </c>
    </row>
    <row r="45" spans="1:10" ht="15.75">
      <c r="A45" s="53"/>
      <c r="B45" s="582"/>
      <c r="C45" s="590"/>
      <c r="E45" s="423"/>
      <c r="G45" s="589">
        <f t="shared" si="0"/>
        <v>0</v>
      </c>
    </row>
    <row r="46" spans="1:10" ht="15.75">
      <c r="A46" s="53"/>
      <c r="B46" s="582"/>
      <c r="C46" s="590"/>
      <c r="E46" s="423"/>
      <c r="G46" s="589">
        <f t="shared" si="0"/>
        <v>0</v>
      </c>
    </row>
    <row r="47" spans="1:10" ht="15.75">
      <c r="A47" s="53"/>
      <c r="B47" s="582"/>
      <c r="C47" s="590"/>
      <c r="E47" s="423"/>
      <c r="G47" s="589">
        <f t="shared" si="0"/>
        <v>0</v>
      </c>
    </row>
    <row r="48" spans="1:10" ht="15.75">
      <c r="A48" s="53"/>
      <c r="B48" s="582"/>
      <c r="C48" s="588"/>
      <c r="E48" s="423"/>
      <c r="G48" s="589">
        <f t="shared" si="0"/>
        <v>0</v>
      </c>
      <c r="J48" s="703"/>
    </row>
    <row r="49" spans="1:10" ht="15.75">
      <c r="A49" s="53"/>
      <c r="B49" s="582"/>
      <c r="C49" s="588"/>
      <c r="E49" s="365"/>
      <c r="G49" s="589">
        <f t="shared" si="0"/>
        <v>0</v>
      </c>
    </row>
    <row r="50" spans="1:10" ht="15.75">
      <c r="A50" s="53"/>
      <c r="B50" s="582"/>
      <c r="C50" s="588"/>
      <c r="E50" s="365"/>
      <c r="G50" s="589">
        <f t="shared" si="0"/>
        <v>0</v>
      </c>
    </row>
    <row r="51" spans="1:10" ht="15.75">
      <c r="A51" s="53"/>
      <c r="B51" s="582"/>
      <c r="C51" s="594"/>
      <c r="E51" s="365"/>
      <c r="G51" s="589">
        <f t="shared" si="0"/>
        <v>0</v>
      </c>
      <c r="J51" s="703"/>
    </row>
    <row r="52" spans="1:10" ht="15.75">
      <c r="A52" s="53"/>
      <c r="B52" s="582"/>
      <c r="C52" s="588"/>
      <c r="E52" s="365"/>
      <c r="G52" s="589">
        <f t="shared" si="0"/>
        <v>0</v>
      </c>
      <c r="J52" s="703"/>
    </row>
    <row r="53" spans="1:10" ht="15.75">
      <c r="A53" s="53"/>
      <c r="B53" s="582"/>
      <c r="C53" s="588"/>
      <c r="E53" s="365"/>
      <c r="G53" s="589">
        <f t="shared" si="0"/>
        <v>0</v>
      </c>
    </row>
    <row r="54" spans="1:10" ht="15.75">
      <c r="A54" s="53"/>
      <c r="B54" s="582"/>
      <c r="C54" s="588"/>
      <c r="E54" s="593"/>
      <c r="G54" s="589">
        <f t="shared" si="0"/>
        <v>0</v>
      </c>
    </row>
    <row r="55" spans="1:10" ht="15.75">
      <c r="A55" s="53"/>
      <c r="B55" s="582"/>
      <c r="C55" s="588" t="s">
        <v>607</v>
      </c>
      <c r="E55" s="593"/>
      <c r="G55" s="589">
        <f t="shared" ref="G55:G82" si="1">D55-F55</f>
        <v>0</v>
      </c>
      <c r="H55" s="61"/>
    </row>
    <row r="56" spans="1:10">
      <c r="A56" s="53"/>
      <c r="B56" s="71"/>
      <c r="C56" s="297" t="s">
        <v>615</v>
      </c>
      <c r="E56" s="593"/>
      <c r="G56" s="589">
        <f>D56-F56</f>
        <v>0</v>
      </c>
      <c r="H56" s="61"/>
    </row>
    <row r="57" spans="1:10" ht="18.75">
      <c r="B57" s="2045">
        <f>B1</f>
        <v>0</v>
      </c>
      <c r="C57" s="2045"/>
      <c r="D57" s="2045"/>
      <c r="E57" s="2045"/>
      <c r="F57" s="2045"/>
      <c r="G57" s="598"/>
      <c r="H57" s="61"/>
    </row>
    <row r="58" spans="1:10" ht="32.25" thickBot="1">
      <c r="A58" s="46" t="s">
        <v>0</v>
      </c>
      <c r="B58" s="46" t="s">
        <v>140</v>
      </c>
      <c r="C58" s="709" t="str">
        <f>C3</f>
        <v>C O M E R C I O                                                   C L I E N T E S</v>
      </c>
      <c r="D58" s="47" t="s">
        <v>2</v>
      </c>
      <c r="E58" s="6" t="s">
        <v>6</v>
      </c>
      <c r="F58" s="55" t="s">
        <v>7</v>
      </c>
      <c r="G58" s="354" t="s">
        <v>8</v>
      </c>
      <c r="H58" s="61"/>
    </row>
    <row r="59" spans="1:10" ht="15.75" thickTop="1">
      <c r="A59" s="53"/>
      <c r="B59" s="71"/>
      <c r="C59" s="588"/>
      <c r="E59" s="629"/>
      <c r="F59" s="248"/>
      <c r="G59" s="589">
        <f t="shared" si="1"/>
        <v>0</v>
      </c>
      <c r="H59" s="61"/>
    </row>
    <row r="60" spans="1:10">
      <c r="A60" s="53"/>
      <c r="B60" s="71"/>
      <c r="C60" s="594"/>
      <c r="E60" s="593"/>
      <c r="G60" s="589">
        <f t="shared" si="1"/>
        <v>0</v>
      </c>
      <c r="H60" s="61"/>
    </row>
    <row r="61" spans="1:10">
      <c r="A61" s="53"/>
      <c r="B61" s="71"/>
      <c r="E61" s="593"/>
      <c r="G61" s="589">
        <f t="shared" si="1"/>
        <v>0</v>
      </c>
      <c r="H61" s="61"/>
    </row>
    <row r="62" spans="1:10">
      <c r="A62" s="53"/>
      <c r="B62" s="71"/>
      <c r="C62" s="588"/>
      <c r="E62" s="593"/>
      <c r="G62" s="589">
        <f t="shared" si="1"/>
        <v>0</v>
      </c>
      <c r="H62" s="61"/>
    </row>
    <row r="63" spans="1:10">
      <c r="A63" s="53"/>
      <c r="B63" s="71"/>
      <c r="C63" s="51"/>
      <c r="D63" s="138"/>
      <c r="E63" s="593"/>
      <c r="G63" s="589">
        <f t="shared" si="1"/>
        <v>0</v>
      </c>
      <c r="H63" s="61"/>
    </row>
    <row r="64" spans="1:10">
      <c r="A64" s="53"/>
      <c r="B64" s="71"/>
      <c r="C64" s="588"/>
      <c r="E64" s="593"/>
      <c r="G64" s="589">
        <f t="shared" si="1"/>
        <v>0</v>
      </c>
      <c r="H64" s="61"/>
    </row>
    <row r="65" spans="1:8">
      <c r="A65" s="53"/>
      <c r="B65" s="71"/>
      <c r="C65" s="588"/>
      <c r="E65" s="593"/>
      <c r="G65" s="589">
        <f t="shared" si="1"/>
        <v>0</v>
      </c>
      <c r="H65" s="61"/>
    </row>
    <row r="66" spans="1:8">
      <c r="A66" s="53"/>
      <c r="B66" s="71"/>
      <c r="C66" s="51"/>
      <c r="D66" s="138"/>
      <c r="E66" s="365"/>
      <c r="G66" s="589">
        <f t="shared" si="1"/>
        <v>0</v>
      </c>
      <c r="H66" s="61"/>
    </row>
    <row r="67" spans="1:8">
      <c r="A67" s="53"/>
      <c r="B67" s="71"/>
      <c r="C67" s="588"/>
      <c r="E67" s="365"/>
      <c r="G67" s="589">
        <f t="shared" si="1"/>
        <v>0</v>
      </c>
      <c r="H67" s="61"/>
    </row>
    <row r="68" spans="1:8">
      <c r="A68" s="53"/>
      <c r="B68" s="71"/>
      <c r="C68" s="588"/>
      <c r="E68" s="365"/>
      <c r="G68" s="589">
        <f t="shared" si="1"/>
        <v>0</v>
      </c>
      <c r="H68" s="61"/>
    </row>
    <row r="69" spans="1:8">
      <c r="A69" s="53"/>
      <c r="B69" s="71"/>
      <c r="C69" s="590"/>
      <c r="E69" s="365"/>
      <c r="G69" s="589">
        <f t="shared" si="1"/>
        <v>0</v>
      </c>
      <c r="H69" s="61"/>
    </row>
    <row r="70" spans="1:8">
      <c r="A70" s="53"/>
      <c r="B70" s="71"/>
      <c r="C70" s="590"/>
      <c r="E70" s="365"/>
      <c r="G70" s="589">
        <f t="shared" si="1"/>
        <v>0</v>
      </c>
      <c r="H70" s="61"/>
    </row>
    <row r="71" spans="1:8">
      <c r="A71" s="53"/>
      <c r="B71" s="71"/>
      <c r="C71" s="588"/>
      <c r="E71" s="365"/>
      <c r="G71" s="589">
        <f t="shared" si="1"/>
        <v>0</v>
      </c>
      <c r="H71" s="61"/>
    </row>
    <row r="72" spans="1:8">
      <c r="A72" s="53"/>
      <c r="B72" s="71"/>
      <c r="C72" s="588"/>
      <c r="E72" s="365"/>
      <c r="G72" s="589">
        <f t="shared" si="1"/>
        <v>0</v>
      </c>
      <c r="H72" s="61"/>
    </row>
    <row r="73" spans="1:8">
      <c r="A73" s="53"/>
      <c r="B73" s="71"/>
      <c r="C73" s="588"/>
      <c r="E73" s="365"/>
      <c r="G73" s="589">
        <f t="shared" si="1"/>
        <v>0</v>
      </c>
      <c r="H73" s="61"/>
    </row>
    <row r="74" spans="1:8">
      <c r="A74" s="53"/>
      <c r="B74" s="71"/>
      <c r="C74" s="590"/>
      <c r="E74" s="365"/>
      <c r="G74" s="589">
        <f t="shared" si="1"/>
        <v>0</v>
      </c>
      <c r="H74" s="61"/>
    </row>
    <row r="75" spans="1:8">
      <c r="A75" s="53"/>
      <c r="B75" s="71"/>
      <c r="C75" s="588"/>
      <c r="E75" s="365"/>
      <c r="G75" s="589">
        <f t="shared" si="1"/>
        <v>0</v>
      </c>
      <c r="H75" s="61"/>
    </row>
    <row r="76" spans="1:8">
      <c r="A76" s="53"/>
      <c r="B76" s="71"/>
      <c r="C76" s="590"/>
      <c r="E76" s="423"/>
      <c r="G76" s="589">
        <f t="shared" si="1"/>
        <v>0</v>
      </c>
      <c r="H76" s="61"/>
    </row>
    <row r="77" spans="1:8">
      <c r="A77" s="53"/>
      <c r="B77" s="71"/>
      <c r="C77" s="588"/>
      <c r="E77" s="423"/>
      <c r="G77" s="589">
        <f t="shared" si="1"/>
        <v>0</v>
      </c>
      <c r="H77" s="61"/>
    </row>
    <row r="78" spans="1:8">
      <c r="A78" s="53"/>
      <c r="B78" s="71"/>
      <c r="C78" s="588"/>
      <c r="E78" s="423"/>
      <c r="G78" s="589">
        <f t="shared" si="1"/>
        <v>0</v>
      </c>
      <c r="H78" s="61"/>
    </row>
    <row r="79" spans="1:8">
      <c r="A79" s="53"/>
      <c r="B79" s="71"/>
      <c r="C79" s="594"/>
      <c r="E79" s="365"/>
      <c r="G79" s="589">
        <f t="shared" si="1"/>
        <v>0</v>
      </c>
      <c r="H79" s="61"/>
    </row>
    <row r="80" spans="1:8">
      <c r="A80" s="53"/>
      <c r="B80" s="71"/>
      <c r="C80" s="602"/>
      <c r="D80" s="176"/>
      <c r="E80" s="603"/>
      <c r="F80" s="176"/>
      <c r="G80" s="589">
        <f t="shared" si="1"/>
        <v>0</v>
      </c>
      <c r="H80" s="61"/>
    </row>
    <row r="81" spans="1:8">
      <c r="A81" s="53"/>
      <c r="B81" s="71"/>
      <c r="C81" s="602"/>
      <c r="D81" s="176"/>
      <c r="E81" s="603"/>
      <c r="F81" s="176"/>
      <c r="G81" s="176">
        <f t="shared" si="1"/>
        <v>0</v>
      </c>
      <c r="H81" s="61"/>
    </row>
    <row r="82" spans="1:8">
      <c r="A82" s="53"/>
      <c r="B82" s="71"/>
      <c r="C82" s="602"/>
      <c r="D82" s="176"/>
      <c r="E82" s="604"/>
      <c r="F82" s="176"/>
      <c r="G82" s="176">
        <f t="shared" si="1"/>
        <v>0</v>
      </c>
      <c r="H82" s="61"/>
    </row>
    <row r="83" spans="1:8">
      <c r="A83" s="53"/>
      <c r="B83" s="71"/>
      <c r="C83" s="660"/>
      <c r="D83" s="614"/>
      <c r="E83" s="630"/>
      <c r="F83" s="249"/>
      <c r="G83" s="176">
        <f t="shared" ref="G83:G122" si="2">D83-F83</f>
        <v>0</v>
      </c>
      <c r="H83" s="61"/>
    </row>
    <row r="84" spans="1:8" ht="15.75">
      <c r="A84" s="53"/>
      <c r="B84" s="71"/>
      <c r="C84" s="610"/>
      <c r="D84" s="176"/>
      <c r="E84" s="603"/>
      <c r="F84" s="176"/>
      <c r="G84" s="176">
        <f t="shared" si="2"/>
        <v>0</v>
      </c>
      <c r="H84" s="61"/>
    </row>
    <row r="85" spans="1:8">
      <c r="A85" s="53"/>
      <c r="B85" s="71"/>
      <c r="C85" s="602"/>
      <c r="D85" s="176"/>
      <c r="E85" s="603"/>
      <c r="F85" s="176"/>
      <c r="G85" s="176">
        <f t="shared" si="2"/>
        <v>0</v>
      </c>
      <c r="H85" s="61"/>
    </row>
    <row r="86" spans="1:8">
      <c r="A86" s="53"/>
      <c r="B86" s="71"/>
      <c r="C86" s="605"/>
      <c r="D86" s="176"/>
      <c r="E86" s="603"/>
      <c r="F86" s="176"/>
      <c r="G86" s="176">
        <f t="shared" si="2"/>
        <v>0</v>
      </c>
      <c r="H86" s="61"/>
    </row>
    <row r="87" spans="1:8">
      <c r="A87" s="53"/>
      <c r="B87" s="71"/>
      <c r="C87" s="605"/>
      <c r="D87" s="176"/>
      <c r="E87" s="603"/>
      <c r="F87" s="176"/>
      <c r="G87" s="176">
        <f t="shared" si="2"/>
        <v>0</v>
      </c>
      <c r="H87" s="61"/>
    </row>
    <row r="88" spans="1:8">
      <c r="A88" s="53"/>
      <c r="B88" s="71"/>
      <c r="C88" s="602"/>
      <c r="D88" s="176"/>
      <c r="E88" s="630"/>
      <c r="F88" s="249"/>
      <c r="G88" s="176">
        <f t="shared" si="2"/>
        <v>0</v>
      </c>
      <c r="H88" s="61"/>
    </row>
    <row r="89" spans="1:8">
      <c r="A89" s="53"/>
      <c r="B89" s="71"/>
      <c r="C89" s="602"/>
      <c r="D89" s="176"/>
      <c r="E89" s="603"/>
      <c r="F89" s="176"/>
      <c r="G89" s="176">
        <f t="shared" si="2"/>
        <v>0</v>
      </c>
      <c r="H89" s="61"/>
    </row>
    <row r="90" spans="1:8">
      <c r="A90" s="53"/>
      <c r="B90" s="71"/>
      <c r="C90" s="602"/>
      <c r="D90" s="176"/>
      <c r="E90" s="603"/>
      <c r="F90" s="176"/>
      <c r="G90" s="176">
        <f t="shared" si="2"/>
        <v>0</v>
      </c>
      <c r="H90" s="61"/>
    </row>
    <row r="91" spans="1:8">
      <c r="A91" s="53"/>
      <c r="B91" s="71"/>
      <c r="C91" s="602"/>
      <c r="D91" s="176"/>
      <c r="E91" s="603"/>
      <c r="F91" s="176"/>
      <c r="G91" s="176">
        <f t="shared" si="2"/>
        <v>0</v>
      </c>
      <c r="H91" s="61"/>
    </row>
    <row r="92" spans="1:8">
      <c r="A92" s="53"/>
      <c r="B92" s="71"/>
      <c r="C92" s="602"/>
      <c r="D92" s="176"/>
      <c r="E92" s="603"/>
      <c r="F92" s="176"/>
      <c r="G92" s="176">
        <f t="shared" si="2"/>
        <v>0</v>
      </c>
      <c r="H92" s="61"/>
    </row>
    <row r="93" spans="1:8">
      <c r="A93" s="53"/>
      <c r="B93" s="71"/>
      <c r="C93" s="602"/>
      <c r="D93" s="176"/>
      <c r="E93" s="603"/>
      <c r="F93" s="176"/>
      <c r="G93" s="176">
        <f t="shared" si="2"/>
        <v>0</v>
      </c>
      <c r="H93" s="61"/>
    </row>
    <row r="94" spans="1:8">
      <c r="A94" s="53"/>
      <c r="B94" s="71"/>
      <c r="C94" s="602"/>
      <c r="D94" s="176"/>
      <c r="E94" s="603"/>
      <c r="F94" s="176"/>
      <c r="G94" s="176">
        <f t="shared" si="2"/>
        <v>0</v>
      </c>
      <c r="H94" s="61"/>
    </row>
    <row r="95" spans="1:8">
      <c r="A95" s="53"/>
      <c r="B95" s="71"/>
      <c r="C95" s="602"/>
      <c r="D95" s="176"/>
      <c r="E95" s="603"/>
      <c r="F95" s="176"/>
      <c r="G95" s="176">
        <f t="shared" si="2"/>
        <v>0</v>
      </c>
      <c r="H95" s="61"/>
    </row>
    <row r="96" spans="1:8">
      <c r="A96" s="53"/>
      <c r="B96" s="71"/>
      <c r="C96" s="602"/>
      <c r="D96" s="176"/>
      <c r="E96" s="603"/>
      <c r="F96" s="176"/>
      <c r="G96" s="176">
        <f t="shared" si="2"/>
        <v>0</v>
      </c>
      <c r="H96" s="61"/>
    </row>
    <row r="97" spans="1:8">
      <c r="A97" s="53"/>
      <c r="B97" s="71"/>
      <c r="C97" s="602"/>
      <c r="D97" s="176"/>
      <c r="E97" s="603"/>
      <c r="F97" s="176"/>
      <c r="G97" s="176">
        <f t="shared" si="2"/>
        <v>0</v>
      </c>
      <c r="H97" s="61"/>
    </row>
    <row r="98" spans="1:8">
      <c r="A98" s="53"/>
      <c r="B98" s="71"/>
      <c r="C98" s="602"/>
      <c r="D98" s="176"/>
      <c r="E98" s="603"/>
      <c r="F98" s="176"/>
      <c r="G98" s="176">
        <f t="shared" si="2"/>
        <v>0</v>
      </c>
      <c r="H98" s="61"/>
    </row>
    <row r="99" spans="1:8">
      <c r="A99" s="53"/>
      <c r="B99" s="71"/>
      <c r="C99" s="602"/>
      <c r="D99" s="176"/>
      <c r="E99" s="603"/>
      <c r="F99" s="176"/>
      <c r="G99" s="176">
        <f t="shared" si="2"/>
        <v>0</v>
      </c>
      <c r="H99" s="61"/>
    </row>
    <row r="100" spans="1:8">
      <c r="A100" s="53"/>
      <c r="B100" s="71"/>
      <c r="C100" s="605"/>
      <c r="D100" s="176"/>
      <c r="E100" s="620"/>
      <c r="F100" s="176"/>
      <c r="G100" s="176">
        <f t="shared" si="2"/>
        <v>0</v>
      </c>
      <c r="H100" s="61"/>
    </row>
    <row r="101" spans="1:8">
      <c r="A101" s="53"/>
      <c r="B101" s="71"/>
      <c r="C101" s="651"/>
      <c r="D101" s="524"/>
      <c r="E101" s="604"/>
      <c r="F101" s="176"/>
      <c r="G101" s="176">
        <f t="shared" si="2"/>
        <v>0</v>
      </c>
      <c r="H101" s="61"/>
    </row>
    <row r="102" spans="1:8">
      <c r="A102" s="53"/>
      <c r="B102" s="71"/>
      <c r="C102" s="602"/>
      <c r="D102" s="176"/>
      <c r="E102" s="603"/>
      <c r="F102" s="176"/>
      <c r="G102" s="176">
        <f t="shared" si="2"/>
        <v>0</v>
      </c>
      <c r="H102" s="61"/>
    </row>
    <row r="103" spans="1:8">
      <c r="A103" s="53"/>
      <c r="B103" s="71"/>
      <c r="C103" s="605"/>
      <c r="D103" s="176"/>
      <c r="E103" s="604"/>
      <c r="F103" s="176"/>
      <c r="G103" s="176">
        <f t="shared" si="2"/>
        <v>0</v>
      </c>
      <c r="H103" s="61"/>
    </row>
    <row r="104" spans="1:8">
      <c r="A104" s="53"/>
      <c r="B104" s="71"/>
      <c r="C104" s="605"/>
      <c r="D104" s="176"/>
      <c r="E104" s="604"/>
      <c r="F104" s="176"/>
      <c r="G104" s="176">
        <f t="shared" si="2"/>
        <v>0</v>
      </c>
      <c r="H104" s="61"/>
    </row>
    <row r="105" spans="1:8">
      <c r="A105" s="53"/>
      <c r="B105" s="71"/>
      <c r="C105" s="615"/>
      <c r="D105" s="176"/>
      <c r="E105" s="604"/>
      <c r="F105" s="176"/>
      <c r="G105" s="176">
        <f t="shared" si="2"/>
        <v>0</v>
      </c>
      <c r="H105" s="61"/>
    </row>
    <row r="106" spans="1:8">
      <c r="A106" s="53"/>
      <c r="B106" s="71"/>
      <c r="C106" s="602"/>
      <c r="D106" s="176"/>
      <c r="E106" s="604"/>
      <c r="F106" s="176"/>
      <c r="G106" s="176">
        <f t="shared" si="2"/>
        <v>0</v>
      </c>
      <c r="H106" s="61"/>
    </row>
    <row r="107" spans="1:8">
      <c r="A107" s="53"/>
      <c r="B107" s="71"/>
      <c r="C107" s="602"/>
      <c r="D107" s="176"/>
      <c r="E107" s="604"/>
      <c r="F107" s="176"/>
      <c r="G107" s="176">
        <f t="shared" si="2"/>
        <v>0</v>
      </c>
      <c r="H107" s="61"/>
    </row>
    <row r="108" spans="1:8">
      <c r="A108" s="53"/>
      <c r="B108" s="71"/>
      <c r="C108" s="602"/>
      <c r="D108" s="176"/>
      <c r="E108" s="603"/>
      <c r="F108" s="176"/>
      <c r="G108" s="176">
        <f t="shared" si="2"/>
        <v>0</v>
      </c>
      <c r="H108" s="61"/>
    </row>
    <row r="109" spans="1:8">
      <c r="A109" s="53"/>
      <c r="B109" s="71"/>
      <c r="C109" s="602"/>
      <c r="D109" s="176"/>
      <c r="E109" s="604"/>
      <c r="F109" s="176"/>
      <c r="G109" s="176">
        <f t="shared" si="2"/>
        <v>0</v>
      </c>
      <c r="H109" s="61"/>
    </row>
    <row r="110" spans="1:8">
      <c r="A110" s="53"/>
      <c r="B110" s="71"/>
      <c r="C110" s="602"/>
      <c r="D110" s="176"/>
      <c r="E110" s="604"/>
      <c r="F110" s="176"/>
      <c r="G110" s="176">
        <f t="shared" si="2"/>
        <v>0</v>
      </c>
      <c r="H110" s="61"/>
    </row>
    <row r="111" spans="1:8">
      <c r="A111" s="53"/>
      <c r="B111" s="71"/>
      <c r="C111" s="602"/>
      <c r="D111" s="176"/>
      <c r="E111" s="604"/>
      <c r="F111" s="176"/>
      <c r="G111" s="176">
        <f t="shared" si="2"/>
        <v>0</v>
      </c>
      <c r="H111" s="61"/>
    </row>
    <row r="112" spans="1:8">
      <c r="A112" s="53"/>
      <c r="B112" s="71"/>
      <c r="C112" s="602"/>
      <c r="D112" s="176"/>
      <c r="E112" s="604"/>
      <c r="F112" s="176"/>
      <c r="G112" s="176"/>
      <c r="H112" s="61"/>
    </row>
    <row r="113" spans="1:8" ht="18.75">
      <c r="B113" s="2045">
        <f>B57</f>
        <v>0</v>
      </c>
      <c r="C113" s="2045"/>
      <c r="D113" s="2045"/>
      <c r="E113" s="2045"/>
      <c r="F113" s="2045"/>
      <c r="G113" s="598"/>
      <c r="H113" s="61"/>
    </row>
    <row r="114" spans="1:8" ht="35.25" thickBot="1">
      <c r="A114" s="46" t="s">
        <v>0</v>
      </c>
      <c r="B114" s="46" t="s">
        <v>140</v>
      </c>
      <c r="C114" s="60" t="s">
        <v>511</v>
      </c>
      <c r="D114" s="47" t="s">
        <v>2</v>
      </c>
      <c r="E114" s="6" t="s">
        <v>6</v>
      </c>
      <c r="F114" s="55" t="s">
        <v>7</v>
      </c>
      <c r="G114" s="354" t="s">
        <v>8</v>
      </c>
      <c r="H114" s="61"/>
    </row>
    <row r="115" spans="1:8" ht="15.75" thickTop="1">
      <c r="A115" s="53"/>
      <c r="B115" s="71"/>
      <c r="C115" s="602"/>
      <c r="D115" s="176"/>
      <c r="E115" s="604"/>
      <c r="F115" s="176"/>
      <c r="G115" s="176"/>
      <c r="H115" s="61"/>
    </row>
    <row r="116" spans="1:8">
      <c r="A116" s="53"/>
      <c r="B116" s="71"/>
      <c r="C116" s="602"/>
      <c r="D116" s="176"/>
      <c r="E116" s="604"/>
      <c r="F116" s="176"/>
      <c r="G116" s="176">
        <f t="shared" si="2"/>
        <v>0</v>
      </c>
      <c r="H116" s="61"/>
    </row>
    <row r="117" spans="1:8">
      <c r="A117" s="53"/>
      <c r="B117" s="71"/>
      <c r="C117" s="602"/>
      <c r="D117" s="176"/>
      <c r="E117" s="604"/>
      <c r="F117" s="176"/>
      <c r="G117" s="176">
        <f t="shared" si="2"/>
        <v>0</v>
      </c>
      <c r="H117" s="61"/>
    </row>
    <row r="118" spans="1:8">
      <c r="A118" s="53"/>
      <c r="B118" s="71"/>
      <c r="C118" s="602"/>
      <c r="D118" s="176"/>
      <c r="E118" s="604"/>
      <c r="F118" s="176"/>
      <c r="G118" s="176">
        <f t="shared" si="2"/>
        <v>0</v>
      </c>
      <c r="H118" s="61"/>
    </row>
    <row r="119" spans="1:8">
      <c r="A119" s="53"/>
      <c r="B119" s="71"/>
      <c r="C119" s="602"/>
      <c r="D119" s="176"/>
      <c r="E119" s="604"/>
      <c r="F119" s="176"/>
      <c r="G119" s="176">
        <f t="shared" si="2"/>
        <v>0</v>
      </c>
      <c r="H119" s="61"/>
    </row>
    <row r="120" spans="1:8">
      <c r="A120" s="53"/>
      <c r="B120" s="71"/>
      <c r="C120" s="602"/>
      <c r="D120" s="176"/>
      <c r="E120" s="604"/>
      <c r="F120" s="176"/>
      <c r="G120" s="176">
        <f t="shared" si="2"/>
        <v>0</v>
      </c>
      <c r="H120" s="61"/>
    </row>
    <row r="121" spans="1:8">
      <c r="A121" s="53"/>
      <c r="B121" s="71"/>
      <c r="C121" s="602"/>
      <c r="D121" s="176"/>
      <c r="E121" s="604"/>
      <c r="F121" s="176"/>
      <c r="G121" s="176">
        <f t="shared" si="2"/>
        <v>0</v>
      </c>
      <c r="H121" s="61"/>
    </row>
    <row r="122" spans="1:8">
      <c r="A122" s="53"/>
      <c r="B122" s="71"/>
      <c r="C122" s="602"/>
      <c r="D122" s="176"/>
      <c r="E122" s="604"/>
      <c r="F122" s="176"/>
      <c r="G122" s="176">
        <f t="shared" si="2"/>
        <v>0</v>
      </c>
      <c r="H122" s="61"/>
    </row>
    <row r="123" spans="1:8" ht="15.75" thickBot="1">
      <c r="A123" s="53"/>
      <c r="B123" s="71"/>
      <c r="C123" s="623"/>
      <c r="D123" s="624"/>
      <c r="E123" s="625"/>
      <c r="F123" s="624"/>
      <c r="G123" s="624">
        <v>0</v>
      </c>
      <c r="H123" s="61"/>
    </row>
    <row r="124" spans="1:8" ht="15.75" thickTop="1">
      <c r="A124" s="597"/>
      <c r="B124" s="597"/>
      <c r="C124" s="606"/>
      <c r="D124" s="66">
        <f>SUM(D4:D80)</f>
        <v>0</v>
      </c>
      <c r="E124" s="66"/>
      <c r="F124" s="66">
        <f>SUM(F4:F80)</f>
        <v>0</v>
      </c>
      <c r="G124" s="66"/>
      <c r="H124" s="61"/>
    </row>
    <row r="125" spans="1:8">
      <c r="A125" s="597"/>
      <c r="B125" s="597"/>
      <c r="C125" s="606"/>
      <c r="D125" s="66"/>
      <c r="E125" s="66"/>
      <c r="F125" s="66"/>
      <c r="G125" s="66"/>
      <c r="H125" s="61"/>
    </row>
    <row r="126" spans="1:8">
      <c r="A126" s="597"/>
      <c r="B126" s="597"/>
      <c r="C126" s="606"/>
      <c r="D126" s="66"/>
      <c r="E126" s="606"/>
      <c r="F126" s="66"/>
      <c r="G126" s="66"/>
      <c r="H126" s="61"/>
    </row>
    <row r="127" spans="1:8">
      <c r="A127" s="597"/>
      <c r="B127" s="597"/>
      <c r="C127" s="606"/>
      <c r="D127" s="66"/>
      <c r="E127" s="606"/>
      <c r="F127" s="66"/>
      <c r="G127" s="66"/>
      <c r="H127" s="61"/>
    </row>
    <row r="128" spans="1:8">
      <c r="A128" s="597"/>
      <c r="B128" s="597"/>
      <c r="C128" s="606"/>
      <c r="D128" s="66"/>
      <c r="E128" s="606"/>
      <c r="F128" s="66"/>
      <c r="G128" s="66"/>
      <c r="H128" s="61"/>
    </row>
    <row r="129" spans="1:8" ht="30">
      <c r="A129" s="597"/>
      <c r="B129" s="597"/>
      <c r="C129" s="606"/>
      <c r="D129" s="62" t="s">
        <v>62</v>
      </c>
      <c r="E129" s="606"/>
      <c r="F129" s="63" t="s">
        <v>63</v>
      </c>
      <c r="G129" s="66"/>
      <c r="H129" s="61"/>
    </row>
    <row r="130" spans="1:8" ht="15.75" thickBot="1">
      <c r="A130" s="597"/>
      <c r="B130" s="597"/>
      <c r="C130" s="606"/>
      <c r="D130" s="62"/>
      <c r="E130" s="606"/>
      <c r="F130" s="63"/>
      <c r="G130" s="66"/>
      <c r="H130" s="61"/>
    </row>
    <row r="131" spans="1:8" ht="21.75" thickBot="1">
      <c r="A131" s="597"/>
      <c r="B131" s="597"/>
      <c r="C131" s="606"/>
      <c r="D131" s="1985">
        <f>D124-F124</f>
        <v>0</v>
      </c>
      <c r="E131" s="1986"/>
      <c r="F131" s="1987"/>
      <c r="G131" s="606"/>
      <c r="H131" s="61"/>
    </row>
    <row r="132" spans="1:8">
      <c r="A132" s="597"/>
      <c r="B132" s="597"/>
      <c r="C132" s="606"/>
      <c r="D132" s="606"/>
      <c r="E132" s="606"/>
      <c r="F132" s="606"/>
      <c r="G132" s="606"/>
      <c r="H132" s="61"/>
    </row>
    <row r="133" spans="1:8" ht="18.75">
      <c r="A133" s="597"/>
      <c r="B133" s="597"/>
      <c r="C133" s="606"/>
      <c r="D133" s="1988" t="s">
        <v>64</v>
      </c>
      <c r="E133" s="1988"/>
      <c r="F133" s="1988"/>
      <c r="G133" s="606"/>
      <c r="H133" s="61"/>
    </row>
    <row r="134" spans="1:8">
      <c r="A134" s="597"/>
      <c r="B134" s="597"/>
      <c r="C134" s="606"/>
      <c r="D134" s="66"/>
      <c r="E134" s="606"/>
      <c r="F134" s="66"/>
      <c r="G134" s="606"/>
      <c r="H134" s="61"/>
    </row>
    <row r="135" spans="1:8">
      <c r="A135" s="597"/>
      <c r="B135" s="597"/>
      <c r="C135" s="606"/>
      <c r="D135" s="66"/>
      <c r="E135" s="606"/>
      <c r="F135" s="66"/>
      <c r="G135" s="606"/>
      <c r="H135" s="61"/>
    </row>
    <row r="136" spans="1:8">
      <c r="A136" s="597"/>
      <c r="B136" s="597"/>
      <c r="C136" s="606"/>
      <c r="D136" s="66"/>
      <c r="E136" s="606"/>
      <c r="F136" s="66"/>
      <c r="G136" s="606"/>
      <c r="H136" s="61"/>
    </row>
    <row r="137" spans="1:8">
      <c r="A137" s="597"/>
      <c r="B137" s="597"/>
      <c r="C137" s="606"/>
      <c r="D137" s="66"/>
      <c r="E137" s="606"/>
      <c r="F137" s="66"/>
      <c r="G137" s="606"/>
      <c r="H137" s="61"/>
    </row>
    <row r="138" spans="1:8">
      <c r="A138" s="597"/>
      <c r="B138" s="597"/>
      <c r="C138" s="606"/>
      <c r="D138" s="66"/>
      <c r="E138" s="606"/>
      <c r="F138" s="66"/>
      <c r="G138" s="606"/>
      <c r="H138" s="61"/>
    </row>
    <row r="139" spans="1:8">
      <c r="A139" s="597"/>
      <c r="B139" s="597"/>
      <c r="C139" s="606"/>
      <c r="D139" s="66"/>
      <c r="E139" s="606"/>
      <c r="F139" s="66"/>
      <c r="G139" s="606"/>
      <c r="H139" s="61"/>
    </row>
    <row r="140" spans="1:8">
      <c r="A140" s="597"/>
      <c r="B140" s="597"/>
      <c r="C140" s="606"/>
      <c r="D140" s="66"/>
      <c r="E140" s="606"/>
      <c r="F140" s="66"/>
      <c r="G140" s="606"/>
      <c r="H140" s="61"/>
    </row>
    <row r="141" spans="1:8">
      <c r="A141" s="597"/>
      <c r="B141" s="597"/>
      <c r="C141" s="606"/>
      <c r="D141" s="66"/>
      <c r="E141" s="606"/>
      <c r="F141" s="66"/>
      <c r="G141" s="606"/>
      <c r="H141" s="61"/>
    </row>
    <row r="142" spans="1:8">
      <c r="A142" s="597"/>
      <c r="B142" s="597"/>
      <c r="C142" s="606"/>
      <c r="D142" s="66"/>
      <c r="E142" s="606"/>
      <c r="F142" s="66"/>
      <c r="G142" s="606"/>
      <c r="H142" s="61"/>
    </row>
    <row r="143" spans="1:8">
      <c r="A143" s="597"/>
      <c r="B143" s="597"/>
      <c r="C143" s="606"/>
      <c r="D143" s="66"/>
      <c r="E143" s="606"/>
      <c r="F143" s="66"/>
      <c r="G143" s="606"/>
      <c r="H143" s="61"/>
    </row>
    <row r="144" spans="1:8">
      <c r="A144" s="597"/>
      <c r="B144" s="597"/>
      <c r="C144" s="606"/>
      <c r="D144" s="66"/>
      <c r="E144" s="606"/>
      <c r="F144" s="66"/>
      <c r="G144" s="606"/>
      <c r="H144" s="61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EW106"/>
  <sheetViews>
    <sheetView workbookViewId="0">
      <selection activeCell="F24" sqref="F24"/>
    </sheetView>
  </sheetViews>
  <sheetFormatPr baseColWidth="10" defaultRowHeight="1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>
      <c r="A1" s="1961" t="s">
        <v>141</v>
      </c>
      <c r="B1" s="1961"/>
      <c r="C1" s="1961"/>
      <c r="D1" s="1961"/>
      <c r="E1" s="1961"/>
      <c r="F1" s="1961"/>
      <c r="G1" s="1961"/>
      <c r="H1" s="23">
        <v>1</v>
      </c>
      <c r="I1" s="1961" t="str">
        <f>A1</f>
        <v>ESTADO DE CUENTA POR CLIENTE</v>
      </c>
      <c r="J1" s="1961"/>
      <c r="K1" s="1961"/>
      <c r="L1" s="1961"/>
      <c r="M1" s="1961"/>
      <c r="N1" s="1961"/>
      <c r="O1" s="1961"/>
      <c r="P1" s="23">
        <f>H1+1</f>
        <v>2</v>
      </c>
      <c r="Q1" s="1961" t="str">
        <f>I1</f>
        <v>ESTADO DE CUENTA POR CLIENTE</v>
      </c>
      <c r="R1" s="1961"/>
      <c r="S1" s="1961"/>
      <c r="T1" s="1961"/>
      <c r="U1" s="1961"/>
      <c r="V1" s="1961"/>
      <c r="W1" s="1961"/>
      <c r="X1" s="23">
        <f>P1+1</f>
        <v>3</v>
      </c>
      <c r="Y1" s="1961" t="str">
        <f>Q1</f>
        <v>ESTADO DE CUENTA POR CLIENTE</v>
      </c>
      <c r="Z1" s="1961"/>
      <c r="AA1" s="1961"/>
      <c r="AB1" s="1961"/>
      <c r="AC1" s="1961"/>
      <c r="AD1" s="1961"/>
      <c r="AE1" s="1961"/>
      <c r="AF1" s="23">
        <f>X1+1</f>
        <v>4</v>
      </c>
      <c r="AG1" s="1961" t="str">
        <f>Y1</f>
        <v>ESTADO DE CUENTA POR CLIENTE</v>
      </c>
      <c r="AH1" s="1961"/>
      <c r="AI1" s="1961"/>
      <c r="AJ1" s="1961"/>
      <c r="AK1" s="1961"/>
      <c r="AL1" s="1961"/>
      <c r="AM1" s="1961"/>
      <c r="AN1" s="23">
        <f>AF1+1</f>
        <v>5</v>
      </c>
      <c r="AO1" s="1961" t="str">
        <f>AG1</f>
        <v>ESTADO DE CUENTA POR CLIENTE</v>
      </c>
      <c r="AP1" s="1961"/>
      <c r="AQ1" s="1961"/>
      <c r="AR1" s="1961"/>
      <c r="AS1" s="1961"/>
      <c r="AT1" s="1961"/>
      <c r="AU1" s="1961"/>
      <c r="AV1" s="23">
        <f>AN1+1</f>
        <v>6</v>
      </c>
      <c r="AW1" s="1961" t="str">
        <f>I1</f>
        <v>ESTADO DE CUENTA POR CLIENTE</v>
      </c>
      <c r="AX1" s="1961"/>
      <c r="AY1" s="1961"/>
      <c r="AZ1" s="1961"/>
      <c r="BA1" s="1961"/>
      <c r="BB1" s="1961"/>
      <c r="BC1" s="1961"/>
      <c r="BD1" s="23">
        <f>AV1+1</f>
        <v>7</v>
      </c>
      <c r="BE1" s="1961" t="str">
        <f>I1</f>
        <v>ESTADO DE CUENTA POR CLIENTE</v>
      </c>
      <c r="BF1" s="1961"/>
      <c r="BG1" s="1961"/>
      <c r="BH1" s="1961"/>
      <c r="BI1" s="1961"/>
      <c r="BJ1" s="1961"/>
      <c r="BK1" s="23">
        <f>BD1+1</f>
        <v>8</v>
      </c>
      <c r="BL1" s="1961" t="str">
        <f>I1</f>
        <v>ESTADO DE CUENTA POR CLIENTE</v>
      </c>
      <c r="BM1" s="1961"/>
      <c r="BN1" s="1961"/>
      <c r="BO1" s="1961"/>
      <c r="BP1" s="1961"/>
      <c r="BQ1" s="1961"/>
      <c r="BR1" s="23">
        <f>BK1+1</f>
        <v>9</v>
      </c>
      <c r="BS1" s="1961" t="str">
        <f>BL1</f>
        <v>ESTADO DE CUENTA POR CLIENTE</v>
      </c>
      <c r="BT1" s="1961"/>
      <c r="BU1" s="1961"/>
      <c r="BV1" s="1961"/>
      <c r="BW1" s="1961"/>
      <c r="BX1" s="1961"/>
      <c r="BY1" s="23">
        <f>BR1+1</f>
        <v>10</v>
      </c>
      <c r="BZ1" s="1961" t="s">
        <v>141</v>
      </c>
      <c r="CA1" s="1961"/>
      <c r="CB1" s="1961"/>
      <c r="CC1" s="1961"/>
      <c r="CD1" s="1961"/>
      <c r="CE1" s="1961"/>
      <c r="CF1" s="1961"/>
      <c r="CG1" s="23">
        <f>BY1+1</f>
        <v>11</v>
      </c>
      <c r="CH1" s="1961" t="str">
        <f>BZ1</f>
        <v>ESTADO DE CUENTA POR CLIENTE</v>
      </c>
      <c r="CI1" s="1961"/>
      <c r="CJ1" s="1961"/>
      <c r="CK1" s="1961"/>
      <c r="CL1" s="1961"/>
      <c r="CM1" s="1961"/>
      <c r="CN1" s="1961"/>
      <c r="CO1" s="23">
        <f>CG1+1</f>
        <v>12</v>
      </c>
      <c r="CP1" s="1961" t="str">
        <f>CH1</f>
        <v>ESTADO DE CUENTA POR CLIENTE</v>
      </c>
      <c r="CQ1" s="1961"/>
      <c r="CR1" s="1961"/>
      <c r="CS1" s="1961"/>
      <c r="CT1" s="1961"/>
      <c r="CU1" s="1961"/>
      <c r="CV1" s="1961"/>
      <c r="CW1" s="23">
        <f>CO1+1</f>
        <v>13</v>
      </c>
      <c r="CX1" s="1961" t="str">
        <f>CP1</f>
        <v>ESTADO DE CUENTA POR CLIENTE</v>
      </c>
      <c r="CY1" s="1961"/>
      <c r="CZ1" s="1961"/>
      <c r="DA1" s="1961"/>
      <c r="DB1" s="1961"/>
      <c r="DC1" s="1961"/>
      <c r="DD1" s="1961"/>
      <c r="DE1" s="23">
        <f>CW1+1</f>
        <v>14</v>
      </c>
      <c r="DF1" s="1961" t="str">
        <f>CX1</f>
        <v>ESTADO DE CUENTA POR CLIENTE</v>
      </c>
      <c r="DG1" s="1961"/>
      <c r="DH1" s="1961"/>
      <c r="DI1" s="1961"/>
      <c r="DJ1" s="1961"/>
      <c r="DK1" s="1961"/>
      <c r="DL1" s="23">
        <f>DE1+1</f>
        <v>15</v>
      </c>
      <c r="DM1" s="1961" t="str">
        <f>DF1</f>
        <v>ESTADO DE CUENTA POR CLIENTE</v>
      </c>
      <c r="DN1" s="1961"/>
      <c r="DO1" s="1961"/>
      <c r="DP1" s="1961"/>
      <c r="DQ1" s="1961"/>
      <c r="DR1" s="1961"/>
      <c r="DS1" s="1961"/>
      <c r="DT1" s="23">
        <f>DL1+1</f>
        <v>16</v>
      </c>
      <c r="DU1" s="1961" t="str">
        <f>CH1</f>
        <v>ESTADO DE CUENTA POR CLIENTE</v>
      </c>
      <c r="DV1" s="1961"/>
      <c r="DW1" s="1961"/>
      <c r="DX1" s="1961"/>
      <c r="DY1" s="1961"/>
      <c r="DZ1" s="1961"/>
      <c r="EA1" s="1961"/>
      <c r="EB1" s="23">
        <f>DT1+1</f>
        <v>17</v>
      </c>
      <c r="EC1" s="1961" t="str">
        <f>CH1</f>
        <v>ESTADO DE CUENTA POR CLIENTE</v>
      </c>
      <c r="ED1" s="1961"/>
      <c r="EE1" s="1961"/>
      <c r="EF1" s="1961"/>
      <c r="EG1" s="1961"/>
      <c r="EH1" s="1961"/>
      <c r="EI1" s="23">
        <f>EB1+1</f>
        <v>18</v>
      </c>
      <c r="EJ1" s="1961" t="str">
        <f>CH1</f>
        <v>ESTADO DE CUENTA POR CLIENTE</v>
      </c>
      <c r="EK1" s="1961"/>
      <c r="EL1" s="1961"/>
      <c r="EM1" s="1961"/>
      <c r="EN1" s="1961"/>
      <c r="EO1" s="1961"/>
      <c r="EP1" s="23">
        <f>EI1+1</f>
        <v>19</v>
      </c>
      <c r="EQ1" s="1961" t="str">
        <f>EJ1</f>
        <v>ESTADO DE CUENTA POR CLIENTE</v>
      </c>
      <c r="ER1" s="1961"/>
      <c r="ES1" s="1961"/>
      <c r="ET1" s="1961"/>
      <c r="EU1" s="1961"/>
      <c r="EV1" s="1961"/>
      <c r="EW1" s="23">
        <f>EP1+1</f>
        <v>20</v>
      </c>
    </row>
    <row r="2" spans="1:153" ht="19.5" thickBot="1">
      <c r="A2" s="2046" t="s">
        <v>782</v>
      </c>
      <c r="B2" s="1962"/>
      <c r="C2" s="1962"/>
      <c r="D2" s="1962"/>
      <c r="E2" s="1962"/>
      <c r="F2" s="1962"/>
      <c r="G2" s="705"/>
      <c r="I2" s="1962" t="str">
        <f>A2</f>
        <v>FACTURAS   F E B R E RO      2 0 1 2</v>
      </c>
      <c r="J2" s="1962"/>
      <c r="K2" s="1962"/>
      <c r="L2" s="1962"/>
      <c r="M2" s="1962"/>
      <c r="N2" s="1962"/>
      <c r="O2" s="705"/>
      <c r="Q2" s="1962" t="str">
        <f>I2</f>
        <v>FACTURAS   F E B R E RO      2 0 1 2</v>
      </c>
      <c r="R2" s="1962"/>
      <c r="S2" s="1962"/>
      <c r="T2" s="1962"/>
      <c r="U2" s="1962"/>
      <c r="V2" s="1962"/>
      <c r="W2" s="705"/>
      <c r="Y2" s="1962" t="str">
        <f>Q2</f>
        <v>FACTURAS   F E B R E RO      2 0 1 2</v>
      </c>
      <c r="Z2" s="1962"/>
      <c r="AA2" s="1962"/>
      <c r="AB2" s="1962"/>
      <c r="AC2" s="1962"/>
      <c r="AD2" s="1962"/>
      <c r="AE2" s="705"/>
      <c r="AG2" s="1962" t="str">
        <f>Y2</f>
        <v>FACTURAS   F E B R E RO      2 0 1 2</v>
      </c>
      <c r="AH2" s="1962"/>
      <c r="AI2" s="1962"/>
      <c r="AJ2" s="1962"/>
      <c r="AK2" s="1962"/>
      <c r="AL2" s="1962"/>
      <c r="AM2" s="705"/>
      <c r="AO2" s="1962" t="str">
        <f>AG2</f>
        <v>FACTURAS   F E B R E RO      2 0 1 2</v>
      </c>
      <c r="AP2" s="1962"/>
      <c r="AQ2" s="1962"/>
      <c r="AR2" s="1962"/>
      <c r="AS2" s="1962"/>
      <c r="AT2" s="1962"/>
      <c r="AU2" s="705"/>
      <c r="AW2" s="1962" t="str">
        <f>I2</f>
        <v>FACTURAS   F E B R E RO      2 0 1 2</v>
      </c>
      <c r="AX2" s="1962"/>
      <c r="AY2" s="1962"/>
      <c r="AZ2" s="1962"/>
      <c r="BA2" s="1962"/>
      <c r="BB2" s="1962"/>
      <c r="BC2" s="705"/>
      <c r="BE2" s="1962" t="str">
        <f>I2</f>
        <v>FACTURAS   F E B R E RO      2 0 1 2</v>
      </c>
      <c r="BF2" s="1962"/>
      <c r="BG2" s="1962"/>
      <c r="BH2" s="1962"/>
      <c r="BI2" s="1962"/>
      <c r="BJ2" s="705"/>
      <c r="BL2" s="1962" t="str">
        <f>I2</f>
        <v>FACTURAS   F E B R E RO      2 0 1 2</v>
      </c>
      <c r="BM2" s="1962"/>
      <c r="BN2" s="1962"/>
      <c r="BO2" s="1962"/>
      <c r="BP2" s="1962"/>
      <c r="BQ2" s="705"/>
      <c r="BS2" s="1962" t="str">
        <f>BL2</f>
        <v>FACTURAS   F E B R E RO      2 0 1 2</v>
      </c>
      <c r="BT2" s="1962"/>
      <c r="BU2" s="1962"/>
      <c r="BV2" s="1962"/>
      <c r="BW2" s="1962"/>
      <c r="BX2" s="705"/>
      <c r="BZ2" s="2046" t="s">
        <v>782</v>
      </c>
      <c r="CA2" s="1962"/>
      <c r="CB2" s="1962"/>
      <c r="CC2" s="1962"/>
      <c r="CD2" s="1962"/>
      <c r="CE2" s="1962"/>
      <c r="CF2" s="705"/>
      <c r="CH2" s="1962" t="str">
        <f>BZ2</f>
        <v>FACTURAS   F E B R E RO      2 0 1 2</v>
      </c>
      <c r="CI2" s="1962"/>
      <c r="CJ2" s="1962"/>
      <c r="CK2" s="1962"/>
      <c r="CL2" s="1962"/>
      <c r="CM2" s="1962"/>
      <c r="CN2" s="705"/>
      <c r="CP2" s="1962" t="str">
        <f>CH2</f>
        <v>FACTURAS   F E B R E RO      2 0 1 2</v>
      </c>
      <c r="CQ2" s="1962"/>
      <c r="CR2" s="1962"/>
      <c r="CS2" s="1962"/>
      <c r="CT2" s="1962"/>
      <c r="CU2" s="1962"/>
      <c r="CV2" s="705"/>
      <c r="CX2" s="1962" t="str">
        <f>CP2</f>
        <v>FACTURAS   F E B R E RO      2 0 1 2</v>
      </c>
      <c r="CY2" s="1962"/>
      <c r="CZ2" s="1962"/>
      <c r="DA2" s="1962"/>
      <c r="DB2" s="1962"/>
      <c r="DC2" s="1962"/>
      <c r="DD2" s="705"/>
      <c r="DF2" s="1962" t="str">
        <f>CX2</f>
        <v>FACTURAS   F E B R E RO      2 0 1 2</v>
      </c>
      <c r="DG2" s="1962"/>
      <c r="DH2" s="1962"/>
      <c r="DI2" s="1962"/>
      <c r="DJ2" s="1962"/>
      <c r="DK2" s="705"/>
      <c r="DM2" s="1962" t="str">
        <f>DF2</f>
        <v>FACTURAS   F E B R E RO      2 0 1 2</v>
      </c>
      <c r="DN2" s="1962"/>
      <c r="DO2" s="1962"/>
      <c r="DP2" s="1962"/>
      <c r="DQ2" s="1962"/>
      <c r="DR2" s="1962"/>
      <c r="DS2" s="705"/>
      <c r="DU2" s="1962" t="str">
        <f>CH2</f>
        <v>FACTURAS   F E B R E RO      2 0 1 2</v>
      </c>
      <c r="DV2" s="1962"/>
      <c r="DW2" s="1962"/>
      <c r="DX2" s="1962"/>
      <c r="DY2" s="1962"/>
      <c r="DZ2" s="1962"/>
      <c r="EA2" s="705"/>
      <c r="EC2" s="1962" t="str">
        <f>CH2</f>
        <v>FACTURAS   F E B R E RO      2 0 1 2</v>
      </c>
      <c r="ED2" s="1962"/>
      <c r="EE2" s="1962"/>
      <c r="EF2" s="1962"/>
      <c r="EG2" s="1962"/>
      <c r="EH2" s="705"/>
      <c r="EJ2" s="1962" t="str">
        <f>CH2</f>
        <v>FACTURAS   F E B R E RO      2 0 1 2</v>
      </c>
      <c r="EK2" s="1962"/>
      <c r="EL2" s="1962"/>
      <c r="EM2" s="1962"/>
      <c r="EN2" s="1962"/>
      <c r="EO2" s="705"/>
      <c r="EQ2" s="1962" t="str">
        <f>EJ2</f>
        <v>FACTURAS   F E B R E RO      2 0 1 2</v>
      </c>
      <c r="ER2" s="1962"/>
      <c r="ES2" s="1962"/>
      <c r="ET2" s="1962"/>
      <c r="EU2" s="1962"/>
      <c r="EV2" s="705"/>
    </row>
    <row r="3" spans="1:153" ht="23.25" customHeight="1" thickBot="1">
      <c r="A3" s="2"/>
      <c r="B3" s="2"/>
      <c r="C3" s="706" t="s">
        <v>20</v>
      </c>
      <c r="D3" s="1963"/>
      <c r="E3" s="1964"/>
      <c r="F3" s="1964"/>
      <c r="G3" s="1965"/>
      <c r="I3" s="2"/>
      <c r="J3" s="2039" t="s">
        <v>20</v>
      </c>
      <c r="K3" s="2040"/>
      <c r="L3" s="1963"/>
      <c r="M3" s="1964"/>
      <c r="N3" s="1964"/>
      <c r="O3" s="1965"/>
      <c r="Q3" s="2"/>
      <c r="R3" s="2039" t="s">
        <v>20</v>
      </c>
      <c r="S3" s="2040"/>
      <c r="T3" s="1963"/>
      <c r="U3" s="1964"/>
      <c r="V3" s="1964"/>
      <c r="W3" s="1965"/>
      <c r="Y3" s="2"/>
      <c r="Z3" s="2039" t="s">
        <v>20</v>
      </c>
      <c r="AA3" s="2040"/>
      <c r="AB3" s="1963"/>
      <c r="AC3" s="1964"/>
      <c r="AD3" s="1964"/>
      <c r="AE3" s="1965"/>
      <c r="AG3" s="2"/>
      <c r="AH3" s="2039" t="s">
        <v>20</v>
      </c>
      <c r="AI3" s="2040"/>
      <c r="AJ3" s="1963"/>
      <c r="AK3" s="1964"/>
      <c r="AL3" s="1964"/>
      <c r="AM3" s="1965"/>
      <c r="AO3" s="2"/>
      <c r="AP3" s="2039" t="s">
        <v>20</v>
      </c>
      <c r="AQ3" s="2040"/>
      <c r="AR3" s="1963"/>
      <c r="AS3" s="1964"/>
      <c r="AT3" s="1964"/>
      <c r="AU3" s="1965"/>
      <c r="AW3" s="2"/>
      <c r="AX3" s="2039" t="s">
        <v>20</v>
      </c>
      <c r="AY3" s="2040"/>
      <c r="AZ3" s="1963"/>
      <c r="BA3" s="1964"/>
      <c r="BB3" s="1964"/>
      <c r="BC3" s="1965"/>
      <c r="BE3" s="2"/>
      <c r="BF3" s="706" t="s">
        <v>20</v>
      </c>
      <c r="BG3" s="1963"/>
      <c r="BH3" s="1964"/>
      <c r="BI3" s="1964"/>
      <c r="BJ3" s="1965"/>
      <c r="BL3" s="2"/>
      <c r="BM3" s="706" t="s">
        <v>20</v>
      </c>
      <c r="BN3" s="1963"/>
      <c r="BO3" s="1964"/>
      <c r="BP3" s="1964"/>
      <c r="BQ3" s="1965"/>
      <c r="BS3" s="2"/>
      <c r="BT3" s="706" t="s">
        <v>20</v>
      </c>
      <c r="BU3" s="1963"/>
      <c r="BV3" s="1964"/>
      <c r="BW3" s="1964"/>
      <c r="BX3" s="1965"/>
      <c r="BZ3" s="2"/>
      <c r="CA3" s="2"/>
      <c r="CB3" s="706" t="s">
        <v>20</v>
      </c>
      <c r="CC3" s="1963"/>
      <c r="CD3" s="1964"/>
      <c r="CE3" s="1964"/>
      <c r="CF3" s="1965"/>
      <c r="CH3" s="2"/>
      <c r="CI3" s="2039" t="s">
        <v>20</v>
      </c>
      <c r="CJ3" s="2040"/>
      <c r="CK3" s="1963"/>
      <c r="CL3" s="1964"/>
      <c r="CM3" s="1964"/>
      <c r="CN3" s="1965"/>
      <c r="CP3" s="2"/>
      <c r="CQ3" s="2039" t="s">
        <v>20</v>
      </c>
      <c r="CR3" s="2040"/>
      <c r="CS3" s="1963"/>
      <c r="CT3" s="1964"/>
      <c r="CU3" s="1964"/>
      <c r="CV3" s="1965"/>
      <c r="CX3" s="2"/>
      <c r="CY3" s="2039" t="s">
        <v>20</v>
      </c>
      <c r="CZ3" s="2040"/>
      <c r="DA3" s="1963"/>
      <c r="DB3" s="1964"/>
      <c r="DC3" s="1964"/>
      <c r="DD3" s="1965"/>
      <c r="DF3" s="2"/>
      <c r="DG3" s="707"/>
      <c r="DH3" s="1963" t="s">
        <v>512</v>
      </c>
      <c r="DI3" s="1964"/>
      <c r="DJ3" s="1964"/>
      <c r="DK3" s="1965"/>
      <c r="DM3" s="2"/>
      <c r="DN3" s="2039" t="s">
        <v>20</v>
      </c>
      <c r="DO3" s="2040"/>
      <c r="DP3" s="1963"/>
      <c r="DQ3" s="1964"/>
      <c r="DR3" s="1964"/>
      <c r="DS3" s="1965"/>
      <c r="DU3" s="2"/>
      <c r="DV3" s="2039" t="s">
        <v>20</v>
      </c>
      <c r="DW3" s="2040"/>
      <c r="DX3" s="1963"/>
      <c r="DY3" s="1964"/>
      <c r="DZ3" s="1964"/>
      <c r="EA3" s="1965"/>
      <c r="EC3" s="2"/>
      <c r="ED3" s="706" t="s">
        <v>20</v>
      </c>
      <c r="EE3" s="1963"/>
      <c r="EF3" s="1964"/>
      <c r="EG3" s="1964"/>
      <c r="EH3" s="1965"/>
      <c r="EJ3" s="2"/>
      <c r="EK3" s="706" t="s">
        <v>20</v>
      </c>
      <c r="EL3" s="1963"/>
      <c r="EM3" s="1964"/>
      <c r="EN3" s="1964"/>
      <c r="EO3" s="1965"/>
      <c r="EQ3" s="2"/>
      <c r="ER3" s="706" t="s">
        <v>20</v>
      </c>
      <c r="ES3" s="1963"/>
      <c r="ET3" s="1964"/>
      <c r="EU3" s="1964"/>
      <c r="EV3" s="1965"/>
    </row>
    <row r="4" spans="1:153" ht="19.5" thickBot="1">
      <c r="A4" s="2"/>
      <c r="B4" s="2"/>
      <c r="C4" s="706"/>
      <c r="D4" s="286"/>
      <c r="E4" s="286"/>
      <c r="F4" s="286"/>
      <c r="G4" s="286"/>
      <c r="I4" s="2"/>
      <c r="J4" s="2"/>
      <c r="K4" s="706"/>
      <c r="L4" s="286"/>
      <c r="M4" s="286"/>
      <c r="N4" s="286"/>
      <c r="O4" s="286"/>
      <c r="Q4" s="2"/>
      <c r="R4" s="2"/>
      <c r="S4" s="706"/>
      <c r="T4" s="286"/>
      <c r="U4" s="286"/>
      <c r="V4" s="286"/>
      <c r="W4" s="286"/>
      <c r="Y4" s="2"/>
      <c r="Z4" s="2"/>
      <c r="AA4" s="706"/>
      <c r="AB4" s="286"/>
      <c r="AC4" s="286"/>
      <c r="AD4" s="286"/>
      <c r="AE4" s="286"/>
      <c r="AG4" s="2"/>
      <c r="AH4" s="2"/>
      <c r="AI4" s="706"/>
      <c r="AJ4" s="286"/>
      <c r="AK4" s="286"/>
      <c r="AL4" s="286"/>
      <c r="AM4" s="286"/>
      <c r="AO4" s="2"/>
      <c r="AP4" s="2"/>
      <c r="AQ4" s="706"/>
      <c r="AR4" s="286"/>
      <c r="AS4" s="286"/>
      <c r="AT4" s="286"/>
      <c r="AU4" s="286"/>
      <c r="AW4" s="2"/>
      <c r="AX4" s="2"/>
      <c r="AY4" s="706"/>
      <c r="AZ4" s="286"/>
      <c r="BA4" s="286"/>
      <c r="BB4" s="286"/>
      <c r="BC4" s="286"/>
      <c r="BE4" s="2"/>
      <c r="BF4" s="706"/>
      <c r="BG4" s="286"/>
      <c r="BH4" s="286"/>
      <c r="BI4" s="286"/>
      <c r="BJ4" s="286"/>
      <c r="BL4" s="640"/>
      <c r="BM4" s="641"/>
      <c r="BN4" s="642"/>
      <c r="BO4" s="286"/>
      <c r="BP4" s="286"/>
      <c r="BQ4" s="286"/>
      <c r="BS4" s="2"/>
      <c r="BT4" s="706"/>
      <c r="BU4" s="286"/>
      <c r="BV4" s="286"/>
      <c r="BW4" s="286"/>
      <c r="BX4" s="286"/>
      <c r="BZ4" s="2"/>
      <c r="CA4" s="2"/>
      <c r="CB4" s="706"/>
      <c r="CC4" s="286"/>
      <c r="CD4" s="286"/>
      <c r="CE4" s="286"/>
      <c r="CF4" s="286"/>
      <c r="CH4" s="2"/>
      <c r="CI4" s="2"/>
      <c r="CJ4" s="706"/>
      <c r="CK4" s="286"/>
      <c r="CL4" s="286"/>
      <c r="CM4" s="286"/>
      <c r="CN4" s="286"/>
      <c r="CP4" s="2"/>
      <c r="CQ4" s="2"/>
      <c r="CR4" s="706"/>
      <c r="CS4" s="286"/>
      <c r="CT4" s="286"/>
      <c r="CU4" s="286"/>
      <c r="CV4" s="286"/>
      <c r="CX4" s="2"/>
      <c r="CY4" s="2"/>
      <c r="CZ4" s="706"/>
      <c r="DA4" s="286"/>
      <c r="DB4" s="286"/>
      <c r="DC4" s="286"/>
      <c r="DD4" s="286"/>
      <c r="DF4" s="2"/>
      <c r="DG4" s="706"/>
      <c r="DH4" s="286"/>
      <c r="DI4" s="286"/>
      <c r="DJ4" s="286"/>
      <c r="DK4" s="286"/>
      <c r="DM4" s="2"/>
      <c r="DN4" s="2"/>
      <c r="DO4" s="706"/>
      <c r="DP4" s="286"/>
      <c r="DQ4" s="286"/>
      <c r="DR4" s="286"/>
      <c r="DS4" s="286"/>
      <c r="DU4" s="2"/>
      <c r="DV4" s="2"/>
      <c r="DW4" s="706"/>
      <c r="DX4" s="286"/>
      <c r="DY4" s="286"/>
      <c r="DZ4" s="286"/>
      <c r="EA4" s="286"/>
      <c r="EC4" s="2"/>
      <c r="ED4" s="706"/>
      <c r="EE4" s="286"/>
      <c r="EF4" s="286"/>
      <c r="EG4" s="286"/>
      <c r="EH4" s="286"/>
      <c r="EJ4" s="640"/>
      <c r="EK4" s="641"/>
      <c r="EL4" s="642"/>
      <c r="EM4" s="286"/>
      <c r="EN4" s="286"/>
      <c r="EO4" s="286"/>
      <c r="EQ4" s="2"/>
      <c r="ER4" s="706"/>
      <c r="ES4" s="286"/>
      <c r="ET4" s="286"/>
      <c r="EU4" s="286"/>
      <c r="EV4" s="286"/>
    </row>
    <row r="5" spans="1:153" ht="46.5" thickTop="1" thickBot="1">
      <c r="A5" s="11" t="s">
        <v>0</v>
      </c>
      <c r="B5" s="410" t="s">
        <v>564</v>
      </c>
      <c r="C5" s="12" t="s">
        <v>109</v>
      </c>
      <c r="D5" s="13" t="s">
        <v>2</v>
      </c>
      <c r="E5" s="31" t="s">
        <v>33</v>
      </c>
      <c r="F5" s="13" t="s">
        <v>19</v>
      </c>
      <c r="G5" s="14" t="s">
        <v>8</v>
      </c>
      <c r="I5" s="11" t="s">
        <v>0</v>
      </c>
      <c r="J5" s="412" t="s">
        <v>564</v>
      </c>
      <c r="K5" s="411" t="s">
        <v>109</v>
      </c>
      <c r="L5" s="13" t="s">
        <v>2</v>
      </c>
      <c r="M5" s="31" t="s">
        <v>33</v>
      </c>
      <c r="N5" s="13" t="s">
        <v>19</v>
      </c>
      <c r="O5" s="14" t="s">
        <v>8</v>
      </c>
      <c r="Q5" s="11" t="s">
        <v>0</v>
      </c>
      <c r="R5" s="412" t="s">
        <v>564</v>
      </c>
      <c r="S5" s="411" t="s">
        <v>109</v>
      </c>
      <c r="T5" s="13" t="s">
        <v>2</v>
      </c>
      <c r="U5" s="31" t="s">
        <v>33</v>
      </c>
      <c r="V5" s="13" t="s">
        <v>19</v>
      </c>
      <c r="W5" s="14" t="s">
        <v>8</v>
      </c>
      <c r="Y5" s="11" t="s">
        <v>0</v>
      </c>
      <c r="Z5" s="412" t="s">
        <v>564</v>
      </c>
      <c r="AA5" s="411" t="s">
        <v>109</v>
      </c>
      <c r="AB5" s="13" t="s">
        <v>2</v>
      </c>
      <c r="AC5" s="31" t="s">
        <v>33</v>
      </c>
      <c r="AD5" s="13" t="s">
        <v>19</v>
      </c>
      <c r="AE5" s="14" t="s">
        <v>8</v>
      </c>
      <c r="AG5" s="11" t="s">
        <v>0</v>
      </c>
      <c r="AH5" s="412" t="s">
        <v>564</v>
      </c>
      <c r="AI5" s="411" t="s">
        <v>109</v>
      </c>
      <c r="AJ5" s="13" t="s">
        <v>2</v>
      </c>
      <c r="AK5" s="31" t="s">
        <v>33</v>
      </c>
      <c r="AL5" s="13" t="s">
        <v>19</v>
      </c>
      <c r="AM5" s="14" t="s">
        <v>8</v>
      </c>
      <c r="AO5" s="11" t="s">
        <v>0</v>
      </c>
      <c r="AP5" s="412" t="s">
        <v>564</v>
      </c>
      <c r="AQ5" s="411" t="s">
        <v>109</v>
      </c>
      <c r="AR5" s="13" t="s">
        <v>2</v>
      </c>
      <c r="AS5" s="31" t="s">
        <v>33</v>
      </c>
      <c r="AT5" s="13" t="s">
        <v>19</v>
      </c>
      <c r="AU5" s="14" t="s">
        <v>8</v>
      </c>
      <c r="AW5" s="11" t="s">
        <v>0</v>
      </c>
      <c r="AX5" s="412" t="s">
        <v>564</v>
      </c>
      <c r="AY5" s="411" t="s">
        <v>109</v>
      </c>
      <c r="AZ5" s="13" t="s">
        <v>2</v>
      </c>
      <c r="BA5" s="3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410" t="s">
        <v>564</v>
      </c>
      <c r="CB5" s="12" t="s">
        <v>109</v>
      </c>
      <c r="CC5" s="13" t="s">
        <v>2</v>
      </c>
      <c r="CD5" s="31" t="s">
        <v>33</v>
      </c>
      <c r="CE5" s="13" t="s">
        <v>19</v>
      </c>
      <c r="CF5" s="14" t="s">
        <v>8</v>
      </c>
      <c r="CH5" s="11" t="s">
        <v>0</v>
      </c>
      <c r="CI5" s="412" t="s">
        <v>564</v>
      </c>
      <c r="CJ5" s="411" t="s">
        <v>109</v>
      </c>
      <c r="CK5" s="13" t="s">
        <v>2</v>
      </c>
      <c r="CL5" s="31" t="s">
        <v>33</v>
      </c>
      <c r="CM5" s="13" t="s">
        <v>19</v>
      </c>
      <c r="CN5" s="14" t="s">
        <v>8</v>
      </c>
      <c r="CP5" s="11" t="s">
        <v>0</v>
      </c>
      <c r="CQ5" s="412" t="s">
        <v>564</v>
      </c>
      <c r="CR5" s="411" t="s">
        <v>109</v>
      </c>
      <c r="CS5" s="13" t="s">
        <v>2</v>
      </c>
      <c r="CT5" s="31" t="s">
        <v>33</v>
      </c>
      <c r="CU5" s="13" t="s">
        <v>19</v>
      </c>
      <c r="CV5" s="14" t="s">
        <v>8</v>
      </c>
      <c r="CX5" s="11" t="s">
        <v>0</v>
      </c>
      <c r="CY5" s="412" t="s">
        <v>564</v>
      </c>
      <c r="CZ5" s="411" t="s">
        <v>109</v>
      </c>
      <c r="DA5" s="13" t="s">
        <v>2</v>
      </c>
      <c r="DB5" s="31" t="s">
        <v>33</v>
      </c>
      <c r="DC5" s="13" t="s">
        <v>19</v>
      </c>
      <c r="DD5" s="14" t="s">
        <v>8</v>
      </c>
      <c r="DF5" s="11" t="s">
        <v>0</v>
      </c>
      <c r="DG5" s="411" t="s">
        <v>109</v>
      </c>
      <c r="DH5" s="13" t="s">
        <v>2</v>
      </c>
      <c r="DI5" s="31" t="s">
        <v>33</v>
      </c>
      <c r="DJ5" s="13" t="s">
        <v>19</v>
      </c>
      <c r="DK5" s="14" t="s">
        <v>8</v>
      </c>
      <c r="DM5" s="11" t="s">
        <v>0</v>
      </c>
      <c r="DN5" s="412" t="s">
        <v>564</v>
      </c>
      <c r="DO5" s="411" t="s">
        <v>109</v>
      </c>
      <c r="DP5" s="13" t="s">
        <v>2</v>
      </c>
      <c r="DQ5" s="31" t="s">
        <v>33</v>
      </c>
      <c r="DR5" s="13" t="s">
        <v>19</v>
      </c>
      <c r="DS5" s="14" t="s">
        <v>8</v>
      </c>
      <c r="DU5" s="11" t="s">
        <v>0</v>
      </c>
      <c r="DV5" s="412" t="s">
        <v>564</v>
      </c>
      <c r="DW5" s="411" t="s">
        <v>109</v>
      </c>
      <c r="DX5" s="13" t="s">
        <v>2</v>
      </c>
      <c r="DY5" s="31" t="s">
        <v>33</v>
      </c>
      <c r="DZ5" s="13" t="s">
        <v>19</v>
      </c>
      <c r="EA5" s="14" t="s">
        <v>8</v>
      </c>
      <c r="EC5" s="11" t="s">
        <v>0</v>
      </c>
      <c r="ED5" s="12" t="s">
        <v>109</v>
      </c>
      <c r="EE5" s="13" t="s">
        <v>2</v>
      </c>
      <c r="EF5" s="31" t="s">
        <v>33</v>
      </c>
      <c r="EG5" s="13" t="s">
        <v>19</v>
      </c>
      <c r="EH5" s="14" t="s">
        <v>8</v>
      </c>
      <c r="EJ5" s="11" t="s">
        <v>0</v>
      </c>
      <c r="EK5" s="12" t="s">
        <v>109</v>
      </c>
      <c r="EL5" s="13" t="s">
        <v>2</v>
      </c>
      <c r="EM5" s="31" t="s">
        <v>33</v>
      </c>
      <c r="EN5" s="13" t="s">
        <v>19</v>
      </c>
      <c r="EO5" s="14" t="s">
        <v>8</v>
      </c>
      <c r="EQ5" s="11" t="s">
        <v>0</v>
      </c>
      <c r="ER5" s="12" t="s">
        <v>109</v>
      </c>
      <c r="ES5" s="13" t="s">
        <v>2</v>
      </c>
      <c r="ET5" s="31" t="s">
        <v>33</v>
      </c>
      <c r="EU5" s="13" t="s">
        <v>19</v>
      </c>
      <c r="EV5" s="14" t="s">
        <v>8</v>
      </c>
    </row>
    <row r="6" spans="1:153" ht="15.75" thickTop="1">
      <c r="A6" s="8"/>
      <c r="B6" s="8"/>
      <c r="C6" s="2"/>
      <c r="D6" s="15"/>
      <c r="E6" s="8"/>
      <c r="F6" s="16"/>
      <c r="G6" s="19">
        <f>D6-F6</f>
        <v>0</v>
      </c>
      <c r="I6" s="8"/>
      <c r="J6" s="8"/>
      <c r="K6" s="2"/>
      <c r="L6" s="15"/>
      <c r="M6" s="8"/>
      <c r="N6" s="16"/>
      <c r="O6" s="19">
        <f>L6-N6</f>
        <v>0</v>
      </c>
      <c r="Q6" s="8"/>
      <c r="R6" s="8"/>
      <c r="S6" s="2"/>
      <c r="T6" s="15"/>
      <c r="U6" s="8"/>
      <c r="V6" s="16"/>
      <c r="W6" s="19">
        <f>T6-V6</f>
        <v>0</v>
      </c>
      <c r="Y6" s="8"/>
      <c r="Z6" s="8"/>
      <c r="AA6" s="2"/>
      <c r="AB6" s="15"/>
      <c r="AC6" s="8"/>
      <c r="AD6" s="16"/>
      <c r="AE6" s="19">
        <f>AB6-AD6</f>
        <v>0</v>
      </c>
      <c r="AG6" s="8"/>
      <c r="AH6" s="8"/>
      <c r="AI6" s="2"/>
      <c r="AJ6" s="15"/>
      <c r="AK6" s="8"/>
      <c r="AL6" s="16"/>
      <c r="AM6" s="19">
        <f>AJ6-AL6</f>
        <v>0</v>
      </c>
      <c r="AO6" s="8"/>
      <c r="AP6" s="8"/>
      <c r="AQ6" s="2"/>
      <c r="AR6" s="15"/>
      <c r="AS6" s="8"/>
      <c r="AT6" s="16"/>
      <c r="AU6" s="19">
        <f>AR6-AT6</f>
        <v>0</v>
      </c>
      <c r="AW6" s="8"/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8"/>
      <c r="CB6" s="2"/>
      <c r="CC6" s="15"/>
      <c r="CD6" s="8"/>
      <c r="CE6" s="16"/>
      <c r="CF6" s="19">
        <f>CC6-CE6</f>
        <v>0</v>
      </c>
      <c r="CH6" s="8"/>
      <c r="CI6" s="8"/>
      <c r="CJ6" s="2"/>
      <c r="CK6" s="15"/>
      <c r="CL6" s="8"/>
      <c r="CM6" s="16"/>
      <c r="CN6" s="19">
        <f>CK6-CM6</f>
        <v>0</v>
      </c>
      <c r="CP6" s="8"/>
      <c r="CQ6" s="8"/>
      <c r="CR6" s="2"/>
      <c r="CS6" s="15"/>
      <c r="CT6" s="8"/>
      <c r="CU6" s="16"/>
      <c r="CV6" s="19">
        <f>CS6-CU6</f>
        <v>0</v>
      </c>
      <c r="CX6" s="8"/>
      <c r="CY6" s="8"/>
      <c r="CZ6" s="2"/>
      <c r="DA6" s="15"/>
      <c r="DB6" s="8"/>
      <c r="DC6" s="16"/>
      <c r="DD6" s="19">
        <f>DA6-DC6</f>
        <v>0</v>
      </c>
      <c r="DF6" s="8"/>
      <c r="DG6" s="2"/>
      <c r="DH6" s="15"/>
      <c r="DI6" s="8"/>
      <c r="DJ6" s="16"/>
      <c r="DK6" s="19">
        <f>DH6-DJ6</f>
        <v>0</v>
      </c>
      <c r="DM6" s="8"/>
      <c r="DN6" s="8"/>
      <c r="DO6" s="2"/>
      <c r="DP6" s="15"/>
      <c r="DQ6" s="8"/>
      <c r="DR6" s="16"/>
      <c r="DS6" s="19">
        <f>DP6-DR6</f>
        <v>0</v>
      </c>
      <c r="DU6" s="8"/>
      <c r="DV6" s="8"/>
      <c r="DW6" s="2"/>
      <c r="DX6" s="15"/>
      <c r="DY6" s="8"/>
      <c r="DZ6" s="16"/>
      <c r="EA6" s="19">
        <f>DX6-DZ6</f>
        <v>0</v>
      </c>
      <c r="EC6" s="8"/>
      <c r="ED6" s="2"/>
      <c r="EE6" s="15"/>
      <c r="EF6" s="8"/>
      <c r="EG6" s="16"/>
      <c r="EH6" s="19">
        <f>EE6-EG6</f>
        <v>0</v>
      </c>
      <c r="EJ6" s="8"/>
      <c r="EK6" s="2"/>
      <c r="EL6" s="15"/>
      <c r="EM6" s="8"/>
      <c r="EN6" s="16"/>
      <c r="EO6" s="19">
        <f>EL6-EN6</f>
        <v>0</v>
      </c>
      <c r="EQ6" s="8"/>
      <c r="ER6" s="2"/>
      <c r="ES6" s="15"/>
      <c r="ET6" s="8"/>
      <c r="EU6" s="16"/>
      <c r="EV6" s="19">
        <f>ES6-EU6</f>
        <v>0</v>
      </c>
    </row>
    <row r="7" spans="1:153">
      <c r="A7" s="8"/>
      <c r="B7" s="409"/>
      <c r="C7" s="2"/>
      <c r="D7" s="17"/>
      <c r="E7" s="627"/>
      <c r="F7" s="79"/>
      <c r="G7" s="19">
        <f t="shared" ref="G7:G43" si="0">G6+D7-F7</f>
        <v>0</v>
      </c>
      <c r="I7" s="8"/>
      <c r="J7" s="8"/>
      <c r="K7" s="2"/>
      <c r="L7" s="17"/>
      <c r="M7" s="627"/>
      <c r="N7" s="79"/>
      <c r="O7" s="19">
        <f t="shared" ref="O7:O43" si="1">O6+L7-N7</f>
        <v>0</v>
      </c>
      <c r="Q7" s="143"/>
      <c r="R7" s="143"/>
      <c r="S7" s="276"/>
      <c r="T7" s="636"/>
      <c r="U7" s="505"/>
      <c r="V7" s="144"/>
      <c r="W7" s="19">
        <f t="shared" ref="W7:W43" si="2">W6+T7-V7</f>
        <v>0</v>
      </c>
      <c r="Y7" s="8"/>
      <c r="Z7" s="8"/>
      <c r="AA7" s="2"/>
      <c r="AB7" s="17"/>
      <c r="AC7" s="321"/>
      <c r="AD7" s="18"/>
      <c r="AE7" s="19">
        <f t="shared" ref="AE7:AE43" si="3">AE6+AB7-AD7</f>
        <v>0</v>
      </c>
      <c r="AG7" s="8"/>
      <c r="AH7" s="8"/>
      <c r="AI7" s="2"/>
      <c r="AJ7" s="17"/>
      <c r="AK7" s="252"/>
      <c r="AL7" s="18"/>
      <c r="AM7" s="19">
        <f t="shared" ref="AM7:AM43" si="4">AM6+AJ7-AL7</f>
        <v>0</v>
      </c>
      <c r="AO7" s="8"/>
      <c r="AP7" s="8"/>
      <c r="AQ7" s="2"/>
      <c r="AR7" s="17"/>
      <c r="AS7" s="252"/>
      <c r="AT7" s="18"/>
      <c r="AU7" s="19">
        <f t="shared" ref="AU7:AU43" si="5">AU6+AR7-AT7</f>
        <v>0</v>
      </c>
      <c r="AW7" s="8"/>
      <c r="AX7" s="8"/>
      <c r="AY7" s="2"/>
      <c r="AZ7" s="17"/>
      <c r="BA7" s="8"/>
      <c r="BB7" s="18"/>
      <c r="BC7" s="19">
        <f t="shared" ref="BC7:BC43" si="6">BC6+AZ7-BB7</f>
        <v>0</v>
      </c>
      <c r="BE7" s="8"/>
      <c r="BF7" s="2"/>
      <c r="BG7" s="3"/>
      <c r="BH7" s="8"/>
      <c r="BI7" s="18"/>
      <c r="BJ7" s="19">
        <f t="shared" ref="BJ7:BJ43" si="7">BJ6+BG7-BI7</f>
        <v>0</v>
      </c>
      <c r="BL7" s="143"/>
      <c r="BM7" s="27"/>
      <c r="BN7" s="25"/>
      <c r="BO7" s="48"/>
      <c r="BP7" s="58"/>
      <c r="BQ7" s="19">
        <f t="shared" ref="BQ7:BQ43" si="8">BQ6+BN7-BP7</f>
        <v>0</v>
      </c>
      <c r="BS7" s="143"/>
      <c r="BT7" s="27"/>
      <c r="BU7" s="25"/>
      <c r="BV7" s="1"/>
      <c r="BW7" s="30"/>
      <c r="BX7" s="19">
        <f t="shared" ref="BX7:BX43" si="9">BX6+BU7-BW7</f>
        <v>0</v>
      </c>
      <c r="BZ7" s="8"/>
      <c r="CA7" s="409"/>
      <c r="CB7" s="2"/>
      <c r="CC7" s="17"/>
      <c r="CD7" s="627"/>
      <c r="CE7" s="79"/>
      <c r="CF7" s="19">
        <f t="shared" ref="CF7:CF43" si="10">CF6+CC7-CE7</f>
        <v>0</v>
      </c>
      <c r="CH7" s="8"/>
      <c r="CI7" s="8"/>
      <c r="CJ7" s="2"/>
      <c r="CK7" s="17"/>
      <c r="CL7" s="627"/>
      <c r="CM7" s="79"/>
      <c r="CN7" s="19">
        <f t="shared" ref="CN7:CN43" si="11">CN6+CK7-CM7</f>
        <v>0</v>
      </c>
      <c r="CP7" s="143"/>
      <c r="CQ7" s="143"/>
      <c r="CR7" s="276"/>
      <c r="CS7" s="636"/>
      <c r="CT7" s="505"/>
      <c r="CU7" s="144"/>
      <c r="CV7" s="19">
        <f t="shared" ref="CV7:CV43" si="12">CV6+CS7-CU7</f>
        <v>0</v>
      </c>
      <c r="CX7" s="8"/>
      <c r="CY7" s="8"/>
      <c r="CZ7" s="2"/>
      <c r="DA7" s="17"/>
      <c r="DB7" s="321"/>
      <c r="DC7" s="18"/>
      <c r="DD7" s="19">
        <f t="shared" ref="DD7:DD43" si="13">DD6+DA7-DC7</f>
        <v>0</v>
      </c>
      <c r="DF7" s="8">
        <v>40954</v>
      </c>
      <c r="DG7" s="2">
        <v>1182</v>
      </c>
      <c r="DH7" s="17">
        <v>16849.8</v>
      </c>
      <c r="DI7" s="252"/>
      <c r="DJ7" s="18"/>
      <c r="DK7" s="19">
        <f t="shared" ref="DK7:DK43" si="14">DK6+DH7-DJ7</f>
        <v>16849.8</v>
      </c>
      <c r="DM7" s="8"/>
      <c r="DN7" s="8"/>
      <c r="DO7" s="2"/>
      <c r="DP7" s="17"/>
      <c r="DQ7" s="252"/>
      <c r="DR7" s="18"/>
      <c r="DS7" s="19">
        <f t="shared" ref="DS7:DS43" si="15">DS6+DP7-DR7</f>
        <v>0</v>
      </c>
      <c r="DU7" s="8"/>
      <c r="DV7" s="8"/>
      <c r="DW7" s="2"/>
      <c r="DX7" s="17"/>
      <c r="DY7" s="8"/>
      <c r="DZ7" s="18"/>
      <c r="EA7" s="19">
        <f t="shared" ref="EA7:EA43" si="16">EA6+DX7-DZ7</f>
        <v>0</v>
      </c>
      <c r="EC7" s="8"/>
      <c r="ED7" s="2"/>
      <c r="EE7" s="3"/>
      <c r="EF7" s="8"/>
      <c r="EG7" s="18"/>
      <c r="EH7" s="19">
        <f t="shared" ref="EH7:EH43" si="17">EH6+EE7-EG7</f>
        <v>0</v>
      </c>
      <c r="EJ7" s="143"/>
      <c r="EK7" s="27"/>
      <c r="EL7" s="25"/>
      <c r="EM7" s="48"/>
      <c r="EN7" s="58"/>
      <c r="EO7" s="19">
        <f t="shared" ref="EO7:EO43" si="18">EO6+EL7-EN7</f>
        <v>0</v>
      </c>
      <c r="EQ7" s="143"/>
      <c r="ER7" s="27"/>
      <c r="ES7" s="25"/>
      <c r="ET7" s="1"/>
      <c r="EU7" s="30"/>
      <c r="EV7" s="19">
        <f t="shared" ref="EV7:EV43" si="19">EV6+ES7-EU7</f>
        <v>0</v>
      </c>
    </row>
    <row r="8" spans="1:153">
      <c r="A8" s="8"/>
      <c r="B8" s="409"/>
      <c r="C8" s="37"/>
      <c r="D8" s="30"/>
      <c r="E8" s="409"/>
      <c r="F8" s="583"/>
      <c r="G8" s="19">
        <f t="shared" si="0"/>
        <v>0</v>
      </c>
      <c r="I8" s="8"/>
      <c r="J8" s="8"/>
      <c r="K8" s="2"/>
      <c r="L8" s="25"/>
      <c r="M8" s="627"/>
      <c r="N8" s="79"/>
      <c r="O8" s="19">
        <f t="shared" si="1"/>
        <v>0</v>
      </c>
      <c r="Q8" s="143"/>
      <c r="R8" s="143"/>
      <c r="S8" s="27"/>
      <c r="T8" s="121"/>
      <c r="U8" s="555"/>
      <c r="V8" s="44"/>
      <c r="W8" s="19">
        <f t="shared" si="2"/>
        <v>0</v>
      </c>
      <c r="Y8" s="8"/>
      <c r="Z8" s="8"/>
      <c r="AA8" s="2"/>
      <c r="AB8" s="25"/>
      <c r="AC8" s="518"/>
      <c r="AD8" s="3"/>
      <c r="AE8" s="19">
        <f t="shared" si="3"/>
        <v>0</v>
      </c>
      <c r="AG8" s="8"/>
      <c r="AH8" s="506"/>
      <c r="AI8" s="2"/>
      <c r="AJ8" s="25"/>
      <c r="AK8" s="564"/>
      <c r="AL8" s="3"/>
      <c r="AM8" s="19">
        <f t="shared" si="4"/>
        <v>0</v>
      </c>
      <c r="AO8" s="8"/>
      <c r="AP8" s="506"/>
      <c r="AQ8" s="2"/>
      <c r="AR8" s="25"/>
      <c r="AS8" s="563"/>
      <c r="AT8" s="3"/>
      <c r="AU8" s="19">
        <f t="shared" si="5"/>
        <v>0</v>
      </c>
      <c r="AW8" s="8"/>
      <c r="AX8" s="8"/>
      <c r="AY8" s="2"/>
      <c r="AZ8" s="17"/>
      <c r="BA8" s="8"/>
      <c r="BB8" s="3"/>
      <c r="BC8" s="19">
        <f t="shared" si="6"/>
        <v>0</v>
      </c>
      <c r="BE8" s="8"/>
      <c r="BF8" s="2"/>
      <c r="BG8" s="17"/>
      <c r="BH8" s="8"/>
      <c r="BI8" s="3"/>
      <c r="BJ8" s="19">
        <f t="shared" si="7"/>
        <v>0</v>
      </c>
      <c r="BL8" s="143"/>
      <c r="BM8" s="27"/>
      <c r="BN8" s="25"/>
      <c r="BO8" s="132"/>
      <c r="BP8" s="92"/>
      <c r="BQ8" s="19">
        <f t="shared" si="8"/>
        <v>0</v>
      </c>
      <c r="BS8" s="143"/>
      <c r="BT8" s="27"/>
      <c r="BU8" s="25"/>
      <c r="BV8" s="54"/>
      <c r="BW8" s="30"/>
      <c r="BX8" s="19">
        <f t="shared" si="9"/>
        <v>0</v>
      </c>
      <c r="BZ8" s="8"/>
      <c r="CA8" s="409"/>
      <c r="CB8" s="37"/>
      <c r="CC8" s="30"/>
      <c r="CD8" s="409"/>
      <c r="CE8" s="583"/>
      <c r="CF8" s="19">
        <f t="shared" si="10"/>
        <v>0</v>
      </c>
      <c r="CH8" s="8"/>
      <c r="CI8" s="8"/>
      <c r="CJ8" s="2"/>
      <c r="CK8" s="25"/>
      <c r="CL8" s="627"/>
      <c r="CM8" s="79"/>
      <c r="CN8" s="19">
        <f t="shared" si="11"/>
        <v>0</v>
      </c>
      <c r="CP8" s="143"/>
      <c r="CQ8" s="143"/>
      <c r="CR8" s="27"/>
      <c r="CS8" s="121"/>
      <c r="CT8" s="555"/>
      <c r="CU8" s="44"/>
      <c r="CV8" s="19">
        <f t="shared" si="12"/>
        <v>0</v>
      </c>
      <c r="CX8" s="8"/>
      <c r="CY8" s="8"/>
      <c r="CZ8" s="2"/>
      <c r="DA8" s="25"/>
      <c r="DB8" s="518"/>
      <c r="DC8" s="3"/>
      <c r="DD8" s="19">
        <f t="shared" si="13"/>
        <v>0</v>
      </c>
      <c r="DF8" s="8"/>
      <c r="DG8" s="2"/>
      <c r="DH8" s="25"/>
      <c r="DI8" s="564"/>
      <c r="DJ8" s="3"/>
      <c r="DK8" s="19">
        <f t="shared" si="14"/>
        <v>16849.8</v>
      </c>
      <c r="DM8" s="8"/>
      <c r="DN8" s="506"/>
      <c r="DO8" s="2"/>
      <c r="DP8" s="25"/>
      <c r="DQ8" s="563"/>
      <c r="DR8" s="3"/>
      <c r="DS8" s="19">
        <f t="shared" si="15"/>
        <v>0</v>
      </c>
      <c r="DU8" s="8"/>
      <c r="DV8" s="8"/>
      <c r="DW8" s="2"/>
      <c r="DX8" s="17"/>
      <c r="DY8" s="8"/>
      <c r="DZ8" s="3"/>
      <c r="EA8" s="19">
        <f t="shared" si="16"/>
        <v>0</v>
      </c>
      <c r="EC8" s="8"/>
      <c r="ED8" s="2"/>
      <c r="EE8" s="17"/>
      <c r="EF8" s="8"/>
      <c r="EG8" s="3"/>
      <c r="EH8" s="19">
        <f t="shared" si="17"/>
        <v>0</v>
      </c>
      <c r="EJ8" s="143"/>
      <c r="EK8" s="27"/>
      <c r="EL8" s="25"/>
      <c r="EM8" s="132"/>
      <c r="EN8" s="92"/>
      <c r="EO8" s="19">
        <f t="shared" si="18"/>
        <v>0</v>
      </c>
      <c r="EQ8" s="143"/>
      <c r="ER8" s="27"/>
      <c r="ES8" s="25"/>
      <c r="ET8" s="54"/>
      <c r="EU8" s="30"/>
      <c r="EV8" s="19">
        <f t="shared" si="19"/>
        <v>0</v>
      </c>
    </row>
    <row r="9" spans="1:153" ht="15.75">
      <c r="A9" s="8"/>
      <c r="B9" s="409"/>
      <c r="C9" s="37"/>
      <c r="D9" s="176"/>
      <c r="E9" s="627"/>
      <c r="F9" s="628"/>
      <c r="G9" s="19">
        <f t="shared" si="0"/>
        <v>0</v>
      </c>
      <c r="I9" s="8"/>
      <c r="J9" s="8"/>
      <c r="K9" s="2"/>
      <c r="L9" s="17"/>
      <c r="M9" s="627"/>
      <c r="N9" s="626"/>
      <c r="O9" s="19">
        <f t="shared" si="1"/>
        <v>0</v>
      </c>
      <c r="Q9" s="143"/>
      <c r="R9" s="143"/>
      <c r="S9" s="276"/>
      <c r="T9" s="636"/>
      <c r="U9" s="362"/>
      <c r="V9" s="30"/>
      <c r="W9" s="19">
        <f t="shared" si="2"/>
        <v>0</v>
      </c>
      <c r="Y9" s="8"/>
      <c r="Z9" s="8"/>
      <c r="AA9" s="2"/>
      <c r="AB9" s="17"/>
      <c r="AC9" s="74"/>
      <c r="AD9" s="18"/>
      <c r="AE9" s="19">
        <f t="shared" si="3"/>
        <v>0</v>
      </c>
      <c r="AG9" s="8"/>
      <c r="AH9" s="8"/>
      <c r="AI9" s="2"/>
      <c r="AJ9" s="17"/>
      <c r="AK9" s="74"/>
      <c r="AL9" s="18"/>
      <c r="AM9" s="19">
        <f t="shared" si="4"/>
        <v>0</v>
      </c>
      <c r="AO9" s="8"/>
      <c r="AP9" s="8"/>
      <c r="AQ9" s="2"/>
      <c r="AR9" s="17"/>
      <c r="AS9" s="74"/>
      <c r="AT9" s="18"/>
      <c r="AU9" s="19">
        <f t="shared" si="5"/>
        <v>0</v>
      </c>
      <c r="AW9" s="8"/>
      <c r="AX9" s="8"/>
      <c r="AY9" s="2"/>
      <c r="AZ9" s="17"/>
      <c r="BA9" s="74"/>
      <c r="BB9" s="18"/>
      <c r="BC9" s="19">
        <f t="shared" si="6"/>
        <v>0</v>
      </c>
      <c r="BE9" s="8"/>
      <c r="BF9" s="2"/>
      <c r="BG9" s="17"/>
      <c r="BH9" s="8"/>
      <c r="BI9" s="18"/>
      <c r="BJ9" s="19">
        <f t="shared" si="7"/>
        <v>0</v>
      </c>
      <c r="BL9" s="143"/>
      <c r="BM9" s="27"/>
      <c r="BN9" s="94"/>
      <c r="BO9" s="132"/>
      <c r="BP9" s="92"/>
      <c r="BQ9" s="19">
        <f t="shared" si="8"/>
        <v>0</v>
      </c>
      <c r="BS9" s="143"/>
      <c r="BT9" s="27"/>
      <c r="BU9" s="94"/>
      <c r="BV9" s="404"/>
      <c r="BW9" s="30"/>
      <c r="BX9" s="19">
        <f t="shared" si="9"/>
        <v>0</v>
      </c>
      <c r="BZ9" s="8"/>
      <c r="CA9" s="409"/>
      <c r="CB9" s="37"/>
      <c r="CC9" s="176"/>
      <c r="CD9" s="627"/>
      <c r="CE9" s="628"/>
      <c r="CF9" s="19">
        <f t="shared" si="10"/>
        <v>0</v>
      </c>
      <c r="CH9" s="8"/>
      <c r="CI9" s="8"/>
      <c r="CJ9" s="2"/>
      <c r="CK9" s="17"/>
      <c r="CL9" s="627"/>
      <c r="CM9" s="626"/>
      <c r="CN9" s="19">
        <f t="shared" si="11"/>
        <v>0</v>
      </c>
      <c r="CP9" s="143"/>
      <c r="CQ9" s="143"/>
      <c r="CR9" s="276"/>
      <c r="CS9" s="636"/>
      <c r="CT9" s="362"/>
      <c r="CU9" s="30"/>
      <c r="CV9" s="19">
        <f t="shared" si="12"/>
        <v>0</v>
      </c>
      <c r="CX9" s="8"/>
      <c r="CY9" s="8"/>
      <c r="CZ9" s="2"/>
      <c r="DA9" s="17"/>
      <c r="DB9" s="74"/>
      <c r="DC9" s="18"/>
      <c r="DD9" s="19">
        <f t="shared" si="13"/>
        <v>0</v>
      </c>
      <c r="DF9" s="8"/>
      <c r="DG9" s="2"/>
      <c r="DH9" s="17"/>
      <c r="DI9" s="74"/>
      <c r="DJ9" s="18"/>
      <c r="DK9" s="19">
        <f t="shared" si="14"/>
        <v>16849.8</v>
      </c>
      <c r="DM9" s="8"/>
      <c r="DN9" s="8"/>
      <c r="DO9" s="2"/>
      <c r="DP9" s="17"/>
      <c r="DQ9" s="74"/>
      <c r="DR9" s="18"/>
      <c r="DS9" s="19">
        <f t="shared" si="15"/>
        <v>0</v>
      </c>
      <c r="DU9" s="8"/>
      <c r="DV9" s="8"/>
      <c r="DW9" s="2"/>
      <c r="DX9" s="17"/>
      <c r="DY9" s="74"/>
      <c r="DZ9" s="18"/>
      <c r="EA9" s="19">
        <f t="shared" si="16"/>
        <v>0</v>
      </c>
      <c r="EC9" s="8"/>
      <c r="ED9" s="2"/>
      <c r="EE9" s="17"/>
      <c r="EF9" s="8"/>
      <c r="EG9" s="18"/>
      <c r="EH9" s="19">
        <f t="shared" si="17"/>
        <v>0</v>
      </c>
      <c r="EJ9" s="143"/>
      <c r="EK9" s="27"/>
      <c r="EL9" s="94"/>
      <c r="EM9" s="132"/>
      <c r="EN9" s="92"/>
      <c r="EO9" s="19">
        <f t="shared" si="18"/>
        <v>0</v>
      </c>
      <c r="EQ9" s="143"/>
      <c r="ER9" s="27"/>
      <c r="ES9" s="94"/>
      <c r="ET9" s="404"/>
      <c r="EU9" s="30"/>
      <c r="EV9" s="19">
        <f t="shared" si="19"/>
        <v>0</v>
      </c>
    </row>
    <row r="10" spans="1:153">
      <c r="A10" s="8"/>
      <c r="B10" s="409"/>
      <c r="C10" s="37"/>
      <c r="D10" s="30"/>
      <c r="E10" s="627"/>
      <c r="F10" s="79"/>
      <c r="G10" s="19">
        <f t="shared" si="0"/>
        <v>0</v>
      </c>
      <c r="I10" s="8"/>
      <c r="J10" s="8"/>
      <c r="K10" s="2"/>
      <c r="L10" s="25"/>
      <c r="M10" s="627"/>
      <c r="N10" s="79"/>
      <c r="O10" s="19">
        <f t="shared" si="1"/>
        <v>0</v>
      </c>
      <c r="Q10" s="143"/>
      <c r="R10" s="143"/>
      <c r="S10" s="27"/>
      <c r="T10" s="121"/>
      <c r="U10" s="143"/>
      <c r="V10" s="30"/>
      <c r="W10" s="19">
        <f t="shared" si="2"/>
        <v>0</v>
      </c>
      <c r="Y10" s="8"/>
      <c r="Z10" s="8"/>
      <c r="AA10" s="2"/>
      <c r="AB10" s="25"/>
      <c r="AC10" s="8"/>
      <c r="AD10" s="18"/>
      <c r="AE10" s="19">
        <f t="shared" si="3"/>
        <v>0</v>
      </c>
      <c r="AG10" s="8"/>
      <c r="AH10" s="8"/>
      <c r="AI10" s="2"/>
      <c r="AJ10" s="25"/>
      <c r="AK10" s="8"/>
      <c r="AL10" s="18"/>
      <c r="AM10" s="19">
        <f t="shared" si="4"/>
        <v>0</v>
      </c>
      <c r="AO10" s="8"/>
      <c r="AP10" s="8"/>
      <c r="AQ10" s="2"/>
      <c r="AR10" s="25"/>
      <c r="AS10" s="8"/>
      <c r="AT10" s="18"/>
      <c r="AU10" s="19">
        <f t="shared" si="5"/>
        <v>0</v>
      </c>
      <c r="AW10" s="8"/>
      <c r="AX10" s="8"/>
      <c r="AY10" s="2"/>
      <c r="AZ10" s="17"/>
      <c r="BA10" s="8"/>
      <c r="BB10" s="18"/>
      <c r="BC10" s="19">
        <f t="shared" si="6"/>
        <v>0</v>
      </c>
      <c r="BE10" s="8"/>
      <c r="BF10" s="2"/>
      <c r="BG10" s="17"/>
      <c r="BH10" s="8"/>
      <c r="BI10" s="18"/>
      <c r="BJ10" s="19">
        <f t="shared" si="7"/>
        <v>0</v>
      </c>
      <c r="BL10" s="143"/>
      <c r="BM10" s="27"/>
      <c r="BN10" s="25"/>
      <c r="BO10" s="631"/>
      <c r="BP10" s="632"/>
      <c r="BQ10" s="19">
        <f t="shared" si="8"/>
        <v>0</v>
      </c>
      <c r="BS10" s="8"/>
      <c r="BT10" s="2"/>
      <c r="BU10" s="17"/>
      <c r="BV10" s="8"/>
      <c r="BW10" s="18"/>
      <c r="BX10" s="19">
        <f t="shared" si="9"/>
        <v>0</v>
      </c>
      <c r="BZ10" s="8"/>
      <c r="CA10" s="409"/>
      <c r="CB10" s="37"/>
      <c r="CC10" s="30"/>
      <c r="CD10" s="627"/>
      <c r="CE10" s="79"/>
      <c r="CF10" s="19">
        <f t="shared" si="10"/>
        <v>0</v>
      </c>
      <c r="CH10" s="8"/>
      <c r="CI10" s="8"/>
      <c r="CJ10" s="2"/>
      <c r="CK10" s="25"/>
      <c r="CL10" s="627"/>
      <c r="CM10" s="79"/>
      <c r="CN10" s="19">
        <f t="shared" si="11"/>
        <v>0</v>
      </c>
      <c r="CP10" s="143"/>
      <c r="CQ10" s="143"/>
      <c r="CR10" s="27"/>
      <c r="CS10" s="121"/>
      <c r="CT10" s="143"/>
      <c r="CU10" s="30"/>
      <c r="CV10" s="19">
        <f t="shared" si="12"/>
        <v>0</v>
      </c>
      <c r="CX10" s="8"/>
      <c r="CY10" s="8"/>
      <c r="CZ10" s="2"/>
      <c r="DA10" s="25"/>
      <c r="DB10" s="8"/>
      <c r="DC10" s="18"/>
      <c r="DD10" s="19">
        <f t="shared" si="13"/>
        <v>0</v>
      </c>
      <c r="DF10" s="8"/>
      <c r="DG10" s="2"/>
      <c r="DH10" s="25"/>
      <c r="DI10" s="8"/>
      <c r="DJ10" s="18"/>
      <c r="DK10" s="19">
        <f t="shared" si="14"/>
        <v>16849.8</v>
      </c>
      <c r="DM10" s="8"/>
      <c r="DN10" s="8"/>
      <c r="DO10" s="2"/>
      <c r="DP10" s="25"/>
      <c r="DQ10" s="8"/>
      <c r="DR10" s="18"/>
      <c r="DS10" s="19">
        <f t="shared" si="15"/>
        <v>0</v>
      </c>
      <c r="DU10" s="8"/>
      <c r="DV10" s="8"/>
      <c r="DW10" s="2"/>
      <c r="DX10" s="17"/>
      <c r="DY10" s="8"/>
      <c r="DZ10" s="18"/>
      <c r="EA10" s="19">
        <f t="shared" si="16"/>
        <v>0</v>
      </c>
      <c r="EC10" s="8"/>
      <c r="ED10" s="2"/>
      <c r="EE10" s="17"/>
      <c r="EF10" s="8"/>
      <c r="EG10" s="18"/>
      <c r="EH10" s="19">
        <f t="shared" si="17"/>
        <v>0</v>
      </c>
      <c r="EJ10" s="143"/>
      <c r="EK10" s="27"/>
      <c r="EL10" s="25"/>
      <c r="EM10" s="631"/>
      <c r="EN10" s="632"/>
      <c r="EO10" s="19">
        <f t="shared" si="18"/>
        <v>0</v>
      </c>
      <c r="EQ10" s="8"/>
      <c r="ER10" s="2"/>
      <c r="ES10" s="17"/>
      <c r="ET10" s="8"/>
      <c r="EU10" s="18"/>
      <c r="EV10" s="19">
        <f t="shared" si="19"/>
        <v>0</v>
      </c>
    </row>
    <row r="11" spans="1:153">
      <c r="A11" s="8"/>
      <c r="B11" s="409"/>
      <c r="C11" s="2"/>
      <c r="D11" s="17"/>
      <c r="E11" s="627"/>
      <c r="F11" s="79"/>
      <c r="G11" s="19">
        <f t="shared" si="0"/>
        <v>0</v>
      </c>
      <c r="I11" s="8"/>
      <c r="J11" s="409"/>
      <c r="K11" s="2"/>
      <c r="L11" s="25"/>
      <c r="M11" s="627"/>
      <c r="N11" s="79"/>
      <c r="O11" s="19">
        <f t="shared" si="1"/>
        <v>0</v>
      </c>
      <c r="Q11" s="143"/>
      <c r="R11" s="143"/>
      <c r="S11" s="27"/>
      <c r="T11" s="25"/>
      <c r="U11" s="423"/>
      <c r="V11" s="30"/>
      <c r="W11" s="19">
        <f t="shared" si="2"/>
        <v>0</v>
      </c>
      <c r="Y11" s="8"/>
      <c r="Z11" s="8"/>
      <c r="AA11" s="2"/>
      <c r="AB11" s="25"/>
      <c r="AC11" s="8"/>
      <c r="AD11" s="18"/>
      <c r="AE11" s="19">
        <f t="shared" si="3"/>
        <v>0</v>
      </c>
      <c r="AG11" s="8"/>
      <c r="AH11" s="8"/>
      <c r="AI11" s="2"/>
      <c r="AJ11" s="25"/>
      <c r="AK11" s="8"/>
      <c r="AL11" s="18"/>
      <c r="AM11" s="19">
        <f t="shared" si="4"/>
        <v>0</v>
      </c>
      <c r="AO11" s="8"/>
      <c r="AP11" s="8"/>
      <c r="AQ11" s="2"/>
      <c r="AR11" s="25"/>
      <c r="AS11" s="8"/>
      <c r="AT11" s="18"/>
      <c r="AU11" s="19">
        <f t="shared" si="5"/>
        <v>0</v>
      </c>
      <c r="AW11" s="8" t="s">
        <v>207</v>
      </c>
      <c r="AX11" s="8"/>
      <c r="AY11" s="2"/>
      <c r="AZ11" s="17"/>
      <c r="BA11" s="8"/>
      <c r="BB11" s="18"/>
      <c r="BC11" s="19">
        <f t="shared" si="6"/>
        <v>0</v>
      </c>
      <c r="BE11" s="8"/>
      <c r="BF11" s="2"/>
      <c r="BG11" s="17"/>
      <c r="BH11" s="8"/>
      <c r="BI11" s="18"/>
      <c r="BJ11" s="19">
        <f t="shared" si="7"/>
        <v>0</v>
      </c>
      <c r="BL11" s="143"/>
      <c r="BM11" s="27"/>
      <c r="BN11" s="25"/>
      <c r="BO11" s="631"/>
      <c r="BP11" s="249"/>
      <c r="BQ11" s="19">
        <f t="shared" si="8"/>
        <v>0</v>
      </c>
      <c r="BS11" s="8"/>
      <c r="BT11" s="2"/>
      <c r="BU11" s="17"/>
      <c r="BV11" s="8"/>
      <c r="BW11" s="18"/>
      <c r="BX11" s="19">
        <f t="shared" si="9"/>
        <v>0</v>
      </c>
      <c r="BZ11" s="8"/>
      <c r="CA11" s="409"/>
      <c r="CB11" s="2"/>
      <c r="CC11" s="17"/>
      <c r="CD11" s="627"/>
      <c r="CE11" s="79"/>
      <c r="CF11" s="19">
        <f t="shared" si="10"/>
        <v>0</v>
      </c>
      <c r="CH11" s="8"/>
      <c r="CI11" s="409"/>
      <c r="CJ11" s="2"/>
      <c r="CK11" s="25"/>
      <c r="CL11" s="627"/>
      <c r="CM11" s="79"/>
      <c r="CN11" s="19">
        <f t="shared" si="11"/>
        <v>0</v>
      </c>
      <c r="CP11" s="143"/>
      <c r="CQ11" s="143"/>
      <c r="CR11" s="27"/>
      <c r="CS11" s="25"/>
      <c r="CT11" s="423"/>
      <c r="CU11" s="30"/>
      <c r="CV11" s="19">
        <f t="shared" si="12"/>
        <v>0</v>
      </c>
      <c r="CX11" s="8"/>
      <c r="CY11" s="8"/>
      <c r="CZ11" s="2"/>
      <c r="DA11" s="25"/>
      <c r="DB11" s="8"/>
      <c r="DC11" s="18"/>
      <c r="DD11" s="19">
        <f t="shared" si="13"/>
        <v>0</v>
      </c>
      <c r="DF11" s="8"/>
      <c r="DG11" s="2"/>
      <c r="DH11" s="25"/>
      <c r="DI11" s="8"/>
      <c r="DJ11" s="18"/>
      <c r="DK11" s="19">
        <f t="shared" si="14"/>
        <v>16849.8</v>
      </c>
      <c r="DM11" s="8"/>
      <c r="DN11" s="8"/>
      <c r="DO11" s="2"/>
      <c r="DP11" s="25"/>
      <c r="DQ11" s="8"/>
      <c r="DR11" s="18"/>
      <c r="DS11" s="19">
        <f t="shared" si="15"/>
        <v>0</v>
      </c>
      <c r="DU11" s="8" t="s">
        <v>207</v>
      </c>
      <c r="DV11" s="8"/>
      <c r="DW11" s="2"/>
      <c r="DX11" s="17"/>
      <c r="DY11" s="8"/>
      <c r="DZ11" s="18"/>
      <c r="EA11" s="19">
        <f t="shared" si="16"/>
        <v>0</v>
      </c>
      <c r="EC11" s="8"/>
      <c r="ED11" s="2"/>
      <c r="EE11" s="17"/>
      <c r="EF11" s="8"/>
      <c r="EG11" s="18"/>
      <c r="EH11" s="19">
        <f t="shared" si="17"/>
        <v>0</v>
      </c>
      <c r="EJ11" s="143"/>
      <c r="EK11" s="27"/>
      <c r="EL11" s="25"/>
      <c r="EM11" s="631"/>
      <c r="EN11" s="249"/>
      <c r="EO11" s="19">
        <f t="shared" si="18"/>
        <v>0</v>
      </c>
      <c r="EQ11" s="8"/>
      <c r="ER11" s="2"/>
      <c r="ES11" s="17"/>
      <c r="ET11" s="8"/>
      <c r="EU11" s="18"/>
      <c r="EV11" s="19">
        <f t="shared" si="19"/>
        <v>0</v>
      </c>
    </row>
    <row r="12" spans="1:153">
      <c r="A12" s="8"/>
      <c r="B12" s="409"/>
      <c r="C12" s="2"/>
      <c r="D12" s="17"/>
      <c r="E12" s="627"/>
      <c r="F12" s="79"/>
      <c r="G12" s="19">
        <f t="shared" si="0"/>
        <v>0</v>
      </c>
      <c r="I12" s="8"/>
      <c r="J12" s="8"/>
      <c r="K12" s="2"/>
      <c r="L12" s="25"/>
      <c r="M12" s="627"/>
      <c r="N12" s="79"/>
      <c r="O12" s="19">
        <f t="shared" si="1"/>
        <v>0</v>
      </c>
      <c r="Q12" s="143"/>
      <c r="R12" s="143"/>
      <c r="S12" s="27"/>
      <c r="T12" s="25"/>
      <c r="U12" s="556"/>
      <c r="V12" s="30"/>
      <c r="W12" s="19">
        <f t="shared" si="2"/>
        <v>0</v>
      </c>
      <c r="Y12" s="8"/>
      <c r="Z12" s="8"/>
      <c r="AA12" s="2"/>
      <c r="AB12" s="17"/>
      <c r="AC12" s="8"/>
      <c r="AD12" s="18"/>
      <c r="AE12" s="19">
        <f t="shared" si="3"/>
        <v>0</v>
      </c>
      <c r="AG12" s="8"/>
      <c r="AH12" s="8"/>
      <c r="AI12" s="2"/>
      <c r="AJ12" s="17"/>
      <c r="AK12" s="8"/>
      <c r="AL12" s="18"/>
      <c r="AM12" s="19">
        <f t="shared" si="4"/>
        <v>0</v>
      </c>
      <c r="AO12" s="8"/>
      <c r="AP12" s="8"/>
      <c r="AQ12" s="2"/>
      <c r="AR12" s="17"/>
      <c r="AS12" s="8"/>
      <c r="AT12" s="18"/>
      <c r="AU12" s="19">
        <f t="shared" si="5"/>
        <v>0</v>
      </c>
      <c r="AW12" s="8"/>
      <c r="AX12" s="8"/>
      <c r="AY12" s="2"/>
      <c r="AZ12" s="17"/>
      <c r="BA12" s="8"/>
      <c r="BB12" s="18"/>
      <c r="BC12" s="19">
        <f t="shared" si="6"/>
        <v>0</v>
      </c>
      <c r="BE12" s="8"/>
      <c r="BF12" s="2"/>
      <c r="BG12" s="17"/>
      <c r="BH12" s="8"/>
      <c r="BI12" s="18"/>
      <c r="BJ12" s="19">
        <f t="shared" si="7"/>
        <v>0</v>
      </c>
      <c r="BL12" s="143"/>
      <c r="BM12" s="27"/>
      <c r="BN12" s="25"/>
      <c r="BO12" s="143"/>
      <c r="BP12" s="30"/>
      <c r="BQ12" s="19">
        <f t="shared" si="8"/>
        <v>0</v>
      </c>
      <c r="BS12" s="8"/>
      <c r="BT12" s="2"/>
      <c r="BU12" s="17"/>
      <c r="BV12" s="405"/>
      <c r="BW12" s="18"/>
      <c r="BX12" s="19">
        <f t="shared" si="9"/>
        <v>0</v>
      </c>
      <c r="BZ12" s="8"/>
      <c r="CA12" s="409"/>
      <c r="CB12" s="2"/>
      <c r="CC12" s="17"/>
      <c r="CD12" s="627"/>
      <c r="CE12" s="79"/>
      <c r="CF12" s="19">
        <f t="shared" si="10"/>
        <v>0</v>
      </c>
      <c r="CH12" s="8"/>
      <c r="CI12" s="8"/>
      <c r="CJ12" s="2"/>
      <c r="CK12" s="25"/>
      <c r="CL12" s="627"/>
      <c r="CM12" s="79"/>
      <c r="CN12" s="19">
        <f t="shared" si="11"/>
        <v>0</v>
      </c>
      <c r="CP12" s="143"/>
      <c r="CQ12" s="143"/>
      <c r="CR12" s="27"/>
      <c r="CS12" s="25"/>
      <c r="CT12" s="556"/>
      <c r="CU12" s="30"/>
      <c r="CV12" s="19">
        <f t="shared" si="12"/>
        <v>0</v>
      </c>
      <c r="CX12" s="8"/>
      <c r="CY12" s="8"/>
      <c r="CZ12" s="2"/>
      <c r="DA12" s="17"/>
      <c r="DB12" s="8"/>
      <c r="DC12" s="18"/>
      <c r="DD12" s="19">
        <f t="shared" si="13"/>
        <v>0</v>
      </c>
      <c r="DF12" s="8"/>
      <c r="DG12" s="2"/>
      <c r="DH12" s="17"/>
      <c r="DI12" s="8"/>
      <c r="DJ12" s="18"/>
      <c r="DK12" s="19">
        <f t="shared" si="14"/>
        <v>16849.8</v>
      </c>
      <c r="DM12" s="8"/>
      <c r="DN12" s="8"/>
      <c r="DO12" s="2"/>
      <c r="DP12" s="17"/>
      <c r="DQ12" s="8"/>
      <c r="DR12" s="18"/>
      <c r="DS12" s="19">
        <f t="shared" si="15"/>
        <v>0</v>
      </c>
      <c r="DU12" s="8"/>
      <c r="DV12" s="8"/>
      <c r="DW12" s="2"/>
      <c r="DX12" s="17"/>
      <c r="DY12" s="8"/>
      <c r="DZ12" s="18"/>
      <c r="EA12" s="19">
        <f t="shared" si="16"/>
        <v>0</v>
      </c>
      <c r="EC12" s="8"/>
      <c r="ED12" s="2"/>
      <c r="EE12" s="17"/>
      <c r="EF12" s="8"/>
      <c r="EG12" s="18"/>
      <c r="EH12" s="19">
        <f t="shared" si="17"/>
        <v>0</v>
      </c>
      <c r="EJ12" s="143"/>
      <c r="EK12" s="27"/>
      <c r="EL12" s="25"/>
      <c r="EM12" s="143"/>
      <c r="EN12" s="30"/>
      <c r="EO12" s="19">
        <f t="shared" si="18"/>
        <v>0</v>
      </c>
      <c r="EQ12" s="8"/>
      <c r="ER12" s="2"/>
      <c r="ES12" s="17"/>
      <c r="ET12" s="405"/>
      <c r="EU12" s="18"/>
      <c r="EV12" s="19">
        <f t="shared" si="19"/>
        <v>0</v>
      </c>
    </row>
    <row r="13" spans="1:153">
      <c r="A13" s="8"/>
      <c r="B13" s="409"/>
      <c r="C13" s="37"/>
      <c r="D13" s="30"/>
      <c r="E13" s="627"/>
      <c r="F13" s="79"/>
      <c r="G13" s="19">
        <f t="shared" si="0"/>
        <v>0</v>
      </c>
      <c r="I13" s="8"/>
      <c r="J13" s="8"/>
      <c r="K13" s="2"/>
      <c r="L13" s="25"/>
      <c r="M13" s="627"/>
      <c r="N13" s="79"/>
      <c r="O13" s="19">
        <f t="shared" si="1"/>
        <v>0</v>
      </c>
      <c r="Q13" s="143"/>
      <c r="R13" s="556"/>
      <c r="S13" s="556"/>
      <c r="T13" s="556"/>
      <c r="U13" s="556"/>
      <c r="V13" s="30"/>
      <c r="W13" s="19">
        <f t="shared" si="2"/>
        <v>0</v>
      </c>
      <c r="Y13" s="8"/>
      <c r="Z13" s="8"/>
      <c r="AA13" s="2"/>
      <c r="AB13" s="25"/>
      <c r="AC13" s="8"/>
      <c r="AD13" s="18"/>
      <c r="AE13" s="19">
        <f t="shared" si="3"/>
        <v>0</v>
      </c>
      <c r="AG13" s="8"/>
      <c r="AH13" s="8"/>
      <c r="AI13" s="2"/>
      <c r="AJ13" s="25"/>
      <c r="AK13" s="8"/>
      <c r="AL13" s="18"/>
      <c r="AM13" s="19">
        <f t="shared" si="4"/>
        <v>0</v>
      </c>
      <c r="AO13" s="8"/>
      <c r="AP13" s="8"/>
      <c r="AQ13" s="2"/>
      <c r="AR13" s="25"/>
      <c r="AS13" s="8"/>
      <c r="AT13" s="18"/>
      <c r="AU13" s="19">
        <f t="shared" si="5"/>
        <v>0</v>
      </c>
      <c r="AW13" s="8"/>
      <c r="AX13" s="8"/>
      <c r="AY13" s="2"/>
      <c r="AZ13" s="25"/>
      <c r="BA13" s="8"/>
      <c r="BB13" s="18"/>
      <c r="BC13" s="19">
        <f t="shared" si="6"/>
        <v>0</v>
      </c>
      <c r="BE13" s="8"/>
      <c r="BF13" s="2"/>
      <c r="BG13" s="25"/>
      <c r="BH13" s="8"/>
      <c r="BI13" s="18"/>
      <c r="BJ13" s="19">
        <f t="shared" si="7"/>
        <v>0</v>
      </c>
      <c r="BL13" s="143"/>
      <c r="BM13" s="27"/>
      <c r="BN13" s="25"/>
      <c r="BO13" s="143"/>
      <c r="BP13" s="30"/>
      <c r="BQ13" s="19">
        <f t="shared" si="8"/>
        <v>0</v>
      </c>
      <c r="BV13" s="8"/>
      <c r="BW13" s="18"/>
      <c r="BX13" s="19">
        <f t="shared" si="9"/>
        <v>0</v>
      </c>
      <c r="BZ13" s="8"/>
      <c r="CA13" s="409"/>
      <c r="CB13" s="37"/>
      <c r="CC13" s="30"/>
      <c r="CD13" s="627"/>
      <c r="CE13" s="79"/>
      <c r="CF13" s="19">
        <f t="shared" si="10"/>
        <v>0</v>
      </c>
      <c r="CH13" s="8"/>
      <c r="CI13" s="8"/>
      <c r="CJ13" s="2"/>
      <c r="CK13" s="25"/>
      <c r="CL13" s="627"/>
      <c r="CM13" s="79"/>
      <c r="CN13" s="19">
        <f t="shared" si="11"/>
        <v>0</v>
      </c>
      <c r="CP13" s="143"/>
      <c r="CQ13" s="556"/>
      <c r="CR13" s="556"/>
      <c r="CS13" s="556"/>
      <c r="CT13" s="556"/>
      <c r="CU13" s="30"/>
      <c r="CV13" s="19">
        <f t="shared" si="12"/>
        <v>0</v>
      </c>
      <c r="CX13" s="8"/>
      <c r="CY13" s="8"/>
      <c r="CZ13" s="2"/>
      <c r="DA13" s="25"/>
      <c r="DB13" s="8"/>
      <c r="DC13" s="18"/>
      <c r="DD13" s="19">
        <f t="shared" si="13"/>
        <v>0</v>
      </c>
      <c r="DF13" s="8"/>
      <c r="DG13" s="2"/>
      <c r="DH13" s="25"/>
      <c r="DI13" s="8"/>
      <c r="DJ13" s="18"/>
      <c r="DK13" s="19">
        <f t="shared" si="14"/>
        <v>16849.8</v>
      </c>
      <c r="DM13" s="8"/>
      <c r="DN13" s="8"/>
      <c r="DO13" s="2"/>
      <c r="DP13" s="25"/>
      <c r="DQ13" s="8"/>
      <c r="DR13" s="18"/>
      <c r="DS13" s="19">
        <f t="shared" si="15"/>
        <v>0</v>
      </c>
      <c r="DU13" s="8"/>
      <c r="DV13" s="8"/>
      <c r="DW13" s="2"/>
      <c r="DX13" s="25"/>
      <c r="DY13" s="8"/>
      <c r="DZ13" s="18"/>
      <c r="EA13" s="19">
        <f t="shared" si="16"/>
        <v>0</v>
      </c>
      <c r="EC13" s="8"/>
      <c r="ED13" s="2"/>
      <c r="EE13" s="25"/>
      <c r="EF13" s="8"/>
      <c r="EG13" s="18"/>
      <c r="EH13" s="19">
        <f t="shared" si="17"/>
        <v>0</v>
      </c>
      <c r="EJ13" s="143"/>
      <c r="EK13" s="27"/>
      <c r="EL13" s="25"/>
      <c r="EM13" s="143"/>
      <c r="EN13" s="30"/>
      <c r="EO13" s="19">
        <f t="shared" si="18"/>
        <v>0</v>
      </c>
      <c r="ET13" s="8"/>
      <c r="EU13" s="18"/>
      <c r="EV13" s="19">
        <f t="shared" si="19"/>
        <v>0</v>
      </c>
    </row>
    <row r="14" spans="1:153">
      <c r="A14" s="8"/>
      <c r="B14" s="409"/>
      <c r="C14" s="37"/>
      <c r="D14" s="30"/>
      <c r="E14" s="8"/>
      <c r="F14" s="18"/>
      <c r="G14" s="19">
        <f t="shared" si="0"/>
        <v>0</v>
      </c>
      <c r="I14" s="8"/>
      <c r="J14" s="8"/>
      <c r="K14" s="2"/>
      <c r="L14" s="25"/>
      <c r="M14" s="8"/>
      <c r="N14" s="18"/>
      <c r="O14" s="19">
        <f t="shared" si="1"/>
        <v>0</v>
      </c>
      <c r="Q14" s="8"/>
      <c r="R14" s="8"/>
      <c r="S14" s="2"/>
      <c r="T14" s="25"/>
      <c r="U14" s="8"/>
      <c r="V14" s="18"/>
      <c r="W14" s="19">
        <f t="shared" si="2"/>
        <v>0</v>
      </c>
      <c r="Y14" s="8"/>
      <c r="Z14" s="8"/>
      <c r="AA14" s="2"/>
      <c r="AB14" s="25"/>
      <c r="AC14" s="8"/>
      <c r="AD14" s="18"/>
      <c r="AE14" s="19">
        <f t="shared" si="3"/>
        <v>0</v>
      </c>
      <c r="AG14" s="8"/>
      <c r="AH14" s="8"/>
      <c r="AI14" s="2"/>
      <c r="AJ14" s="25"/>
      <c r="AK14" s="8"/>
      <c r="AL14" s="18"/>
      <c r="AM14" s="19">
        <f t="shared" si="4"/>
        <v>0</v>
      </c>
      <c r="AO14" s="8"/>
      <c r="AP14" s="8"/>
      <c r="AQ14" s="2"/>
      <c r="AR14" s="25"/>
      <c r="AS14" s="8"/>
      <c r="AT14" s="18"/>
      <c r="AU14" s="19">
        <f t="shared" si="5"/>
        <v>0</v>
      </c>
      <c r="AW14" s="8"/>
      <c r="AX14" s="8"/>
      <c r="AY14" s="2"/>
      <c r="AZ14" s="25"/>
      <c r="BA14" s="8"/>
      <c r="BB14" s="18"/>
      <c r="BC14" s="19">
        <f t="shared" si="6"/>
        <v>0</v>
      </c>
      <c r="BE14" s="8"/>
      <c r="BF14" s="2"/>
      <c r="BG14" s="25"/>
      <c r="BH14" s="8"/>
      <c r="BI14" s="18"/>
      <c r="BJ14" s="19">
        <f t="shared" si="7"/>
        <v>0</v>
      </c>
      <c r="BL14" s="143"/>
      <c r="BM14" s="27"/>
      <c r="BN14" s="25"/>
      <c r="BO14" s="247"/>
      <c r="BP14" s="249"/>
      <c r="BQ14" s="19">
        <f t="shared" si="8"/>
        <v>0</v>
      </c>
      <c r="BV14" s="8"/>
      <c r="BW14" s="18"/>
      <c r="BX14" s="19">
        <f t="shared" si="9"/>
        <v>0</v>
      </c>
      <c r="BZ14" s="8"/>
      <c r="CA14" s="409"/>
      <c r="CB14" s="37"/>
      <c r="CC14" s="30"/>
      <c r="CD14" s="8"/>
      <c r="CE14" s="18"/>
      <c r="CF14" s="19">
        <f t="shared" si="10"/>
        <v>0</v>
      </c>
      <c r="CH14" s="8"/>
      <c r="CI14" s="8"/>
      <c r="CJ14" s="2"/>
      <c r="CK14" s="25"/>
      <c r="CL14" s="8"/>
      <c r="CM14" s="18"/>
      <c r="CN14" s="19">
        <f t="shared" si="11"/>
        <v>0</v>
      </c>
      <c r="CP14" s="8"/>
      <c r="CQ14" s="8"/>
      <c r="CR14" s="2"/>
      <c r="CS14" s="25"/>
      <c r="CT14" s="8"/>
      <c r="CU14" s="18"/>
      <c r="CV14" s="19">
        <f t="shared" si="12"/>
        <v>0</v>
      </c>
      <c r="CX14" s="8"/>
      <c r="CY14" s="8"/>
      <c r="CZ14" s="2"/>
      <c r="DA14" s="25"/>
      <c r="DB14" s="8"/>
      <c r="DC14" s="18"/>
      <c r="DD14" s="19">
        <f t="shared" si="13"/>
        <v>0</v>
      </c>
      <c r="DF14" s="8"/>
      <c r="DG14" s="2"/>
      <c r="DH14" s="25"/>
      <c r="DI14" s="8"/>
      <c r="DJ14" s="18"/>
      <c r="DK14" s="19">
        <f t="shared" si="14"/>
        <v>16849.8</v>
      </c>
      <c r="DM14" s="8"/>
      <c r="DN14" s="8"/>
      <c r="DO14" s="2"/>
      <c r="DP14" s="25"/>
      <c r="DQ14" s="8"/>
      <c r="DR14" s="18"/>
      <c r="DS14" s="19">
        <f t="shared" si="15"/>
        <v>0</v>
      </c>
      <c r="DU14" s="8"/>
      <c r="DV14" s="8"/>
      <c r="DW14" s="2"/>
      <c r="DX14" s="25"/>
      <c r="DY14" s="8"/>
      <c r="DZ14" s="18"/>
      <c r="EA14" s="19">
        <f t="shared" si="16"/>
        <v>0</v>
      </c>
      <c r="EC14" s="8"/>
      <c r="ED14" s="2"/>
      <c r="EE14" s="25"/>
      <c r="EF14" s="8"/>
      <c r="EG14" s="18"/>
      <c r="EH14" s="19">
        <f t="shared" si="17"/>
        <v>0</v>
      </c>
      <c r="EJ14" s="143"/>
      <c r="EK14" s="27"/>
      <c r="EL14" s="25"/>
      <c r="EM14" s="247"/>
      <c r="EN14" s="249"/>
      <c r="EO14" s="19">
        <f t="shared" si="18"/>
        <v>0</v>
      </c>
      <c r="ET14" s="8"/>
      <c r="EU14" s="18"/>
      <c r="EV14" s="19">
        <f t="shared" si="19"/>
        <v>0</v>
      </c>
    </row>
    <row r="15" spans="1:153">
      <c r="A15" s="8"/>
      <c r="B15" s="409"/>
      <c r="C15" s="2"/>
      <c r="D15" s="17"/>
      <c r="E15" s="627"/>
      <c r="F15" s="79"/>
      <c r="G15" s="19">
        <f t="shared" si="0"/>
        <v>0</v>
      </c>
      <c r="I15" s="8"/>
      <c r="J15" s="2"/>
      <c r="K15" s="2"/>
      <c r="L15" s="17"/>
      <c r="M15" s="627"/>
      <c r="N15" s="79"/>
      <c r="O15" s="19">
        <f t="shared" si="1"/>
        <v>0</v>
      </c>
      <c r="Q15" s="2"/>
      <c r="R15" s="2"/>
      <c r="S15" s="2"/>
      <c r="T15" s="17"/>
      <c r="U15" s="8"/>
      <c r="V15" s="18"/>
      <c r="W15" s="19">
        <f t="shared" si="2"/>
        <v>0</v>
      </c>
      <c r="Y15" s="2"/>
      <c r="Z15" s="2"/>
      <c r="AA15" s="2"/>
      <c r="AB15" s="17"/>
      <c r="AC15" s="8"/>
      <c r="AD15" s="18"/>
      <c r="AE15" s="19">
        <f t="shared" si="3"/>
        <v>0</v>
      </c>
      <c r="AG15" s="2"/>
      <c r="AH15" s="2"/>
      <c r="AI15" s="2"/>
      <c r="AJ15" s="17"/>
      <c r="AK15" s="8"/>
      <c r="AL15" s="18"/>
      <c r="AM15" s="19">
        <f t="shared" si="4"/>
        <v>0</v>
      </c>
      <c r="AO15" s="2"/>
      <c r="AP15" s="2"/>
      <c r="AQ15" s="2"/>
      <c r="AR15" s="17"/>
      <c r="AS15" s="8"/>
      <c r="AT15" s="18"/>
      <c r="AU15" s="19">
        <f t="shared" si="5"/>
        <v>0</v>
      </c>
      <c r="AW15" s="2"/>
      <c r="AX15" s="2"/>
      <c r="AY15" s="2"/>
      <c r="AZ15" s="17"/>
      <c r="BA15" s="8"/>
      <c r="BB15" s="18"/>
      <c r="BC15" s="19">
        <f t="shared" si="6"/>
        <v>0</v>
      </c>
      <c r="BE15" s="2"/>
      <c r="BF15" s="2"/>
      <c r="BG15" s="17"/>
      <c r="BH15" s="8"/>
      <c r="BI15" s="18"/>
      <c r="BJ15" s="19">
        <f t="shared" si="7"/>
        <v>0</v>
      </c>
      <c r="BL15" s="143"/>
      <c r="BM15" s="27"/>
      <c r="BN15" s="25"/>
      <c r="BO15" s="143"/>
      <c r="BP15" s="30"/>
      <c r="BQ15" s="19">
        <f t="shared" si="8"/>
        <v>0</v>
      </c>
      <c r="BS15" s="2"/>
      <c r="BT15" s="2"/>
      <c r="BU15" s="17"/>
      <c r="BV15" s="8"/>
      <c r="BW15" s="18"/>
      <c r="BX15" s="19">
        <f t="shared" si="9"/>
        <v>0</v>
      </c>
      <c r="BZ15" s="8"/>
      <c r="CA15" s="409"/>
      <c r="CB15" s="2"/>
      <c r="CC15" s="17"/>
      <c r="CD15" s="627"/>
      <c r="CE15" s="79"/>
      <c r="CF15" s="19">
        <f t="shared" si="10"/>
        <v>0</v>
      </c>
      <c r="CH15" s="8"/>
      <c r="CI15" s="2"/>
      <c r="CJ15" s="2"/>
      <c r="CK15" s="17"/>
      <c r="CL15" s="627"/>
      <c r="CM15" s="79"/>
      <c r="CN15" s="19">
        <f t="shared" si="11"/>
        <v>0</v>
      </c>
      <c r="CP15" s="2"/>
      <c r="CQ15" s="2"/>
      <c r="CR15" s="2"/>
      <c r="CS15" s="17"/>
      <c r="CT15" s="8"/>
      <c r="CU15" s="18"/>
      <c r="CV15" s="19">
        <f t="shared" si="12"/>
        <v>0</v>
      </c>
      <c r="CX15" s="2"/>
      <c r="CY15" s="2"/>
      <c r="CZ15" s="2"/>
      <c r="DA15" s="17"/>
      <c r="DB15" s="8"/>
      <c r="DC15" s="18"/>
      <c r="DD15" s="19">
        <f t="shared" si="13"/>
        <v>0</v>
      </c>
      <c r="DF15" s="2"/>
      <c r="DG15" s="2"/>
      <c r="DH15" s="17"/>
      <c r="DI15" s="8"/>
      <c r="DJ15" s="18"/>
      <c r="DK15" s="19">
        <f t="shared" si="14"/>
        <v>16849.8</v>
      </c>
      <c r="DM15" s="2"/>
      <c r="DN15" s="2"/>
      <c r="DO15" s="2"/>
      <c r="DP15" s="17"/>
      <c r="DQ15" s="8"/>
      <c r="DR15" s="18"/>
      <c r="DS15" s="19">
        <f t="shared" si="15"/>
        <v>0</v>
      </c>
      <c r="DU15" s="2"/>
      <c r="DV15" s="2"/>
      <c r="DW15" s="2"/>
      <c r="DX15" s="17"/>
      <c r="DY15" s="8"/>
      <c r="DZ15" s="18"/>
      <c r="EA15" s="19">
        <f t="shared" si="16"/>
        <v>0</v>
      </c>
      <c r="EC15" s="2"/>
      <c r="ED15" s="2"/>
      <c r="EE15" s="17"/>
      <c r="EF15" s="8"/>
      <c r="EG15" s="18"/>
      <c r="EH15" s="19">
        <f t="shared" si="17"/>
        <v>0</v>
      </c>
      <c r="EJ15" s="143"/>
      <c r="EK15" s="27"/>
      <c r="EL15" s="25"/>
      <c r="EM15" s="143"/>
      <c r="EN15" s="30"/>
      <c r="EO15" s="19">
        <f t="shared" si="18"/>
        <v>0</v>
      </c>
      <c r="EQ15" s="2"/>
      <c r="ER15" s="2"/>
      <c r="ES15" s="17"/>
      <c r="ET15" s="8"/>
      <c r="EU15" s="18"/>
      <c r="EV15" s="19">
        <f t="shared" si="19"/>
        <v>0</v>
      </c>
    </row>
    <row r="16" spans="1:153">
      <c r="A16" s="8"/>
      <c r="B16" s="409"/>
      <c r="C16" s="2"/>
      <c r="D16" s="17"/>
      <c r="E16" s="627"/>
      <c r="F16" s="79"/>
      <c r="G16" s="19">
        <f t="shared" si="0"/>
        <v>0</v>
      </c>
      <c r="I16" s="2"/>
      <c r="J16" s="2"/>
      <c r="K16" s="2"/>
      <c r="L16" s="17"/>
      <c r="M16" s="8"/>
      <c r="N16" s="18"/>
      <c r="O16" s="19">
        <f t="shared" si="1"/>
        <v>0</v>
      </c>
      <c r="Q16" s="2"/>
      <c r="R16" s="2"/>
      <c r="S16" s="2"/>
      <c r="T16" s="17"/>
      <c r="U16" s="8"/>
      <c r="V16" s="18"/>
      <c r="W16" s="19">
        <f t="shared" si="2"/>
        <v>0</v>
      </c>
      <c r="Y16" s="2"/>
      <c r="Z16" s="2"/>
      <c r="AA16" s="2"/>
      <c r="AB16" s="17"/>
      <c r="AC16" s="8"/>
      <c r="AD16" s="18"/>
      <c r="AE16" s="19">
        <f t="shared" si="3"/>
        <v>0</v>
      </c>
      <c r="AG16" s="2"/>
      <c r="AH16" s="2"/>
      <c r="AI16" s="2"/>
      <c r="AJ16" s="17"/>
      <c r="AK16" s="8"/>
      <c r="AL16" s="18"/>
      <c r="AM16" s="19">
        <f t="shared" si="4"/>
        <v>0</v>
      </c>
      <c r="AO16" s="2"/>
      <c r="AP16" s="2"/>
      <c r="AQ16" s="2"/>
      <c r="AR16" s="17"/>
      <c r="AS16" s="8"/>
      <c r="AT16" s="18"/>
      <c r="AU16" s="19">
        <f t="shared" si="5"/>
        <v>0</v>
      </c>
      <c r="AW16" s="2"/>
      <c r="AX16" s="2"/>
      <c r="AY16" s="2"/>
      <c r="AZ16" s="17"/>
      <c r="BA16" s="8"/>
      <c r="BB16" s="18"/>
      <c r="BC16" s="19">
        <f t="shared" si="6"/>
        <v>0</v>
      </c>
      <c r="BE16" s="2"/>
      <c r="BF16" s="2"/>
      <c r="BG16" s="17"/>
      <c r="BH16" s="8"/>
      <c r="BI16" s="18"/>
      <c r="BJ16" s="19">
        <f t="shared" si="7"/>
        <v>0</v>
      </c>
      <c r="BL16" s="143"/>
      <c r="BM16" s="27"/>
      <c r="BN16" s="25"/>
      <c r="BO16" s="143"/>
      <c r="BP16" s="30"/>
      <c r="BQ16" s="19">
        <f t="shared" si="8"/>
        <v>0</v>
      </c>
      <c r="BS16" s="2"/>
      <c r="BT16" s="2"/>
      <c r="BU16" s="17"/>
      <c r="BV16" s="8"/>
      <c r="BW16" s="18"/>
      <c r="BX16" s="19">
        <f t="shared" si="9"/>
        <v>0</v>
      </c>
      <c r="BZ16" s="8"/>
      <c r="CA16" s="409"/>
      <c r="CB16" s="2"/>
      <c r="CC16" s="17"/>
      <c r="CD16" s="627"/>
      <c r="CE16" s="79"/>
      <c r="CF16" s="19">
        <f t="shared" si="10"/>
        <v>0</v>
      </c>
      <c r="CH16" s="2"/>
      <c r="CI16" s="2"/>
      <c r="CJ16" s="2"/>
      <c r="CK16" s="17"/>
      <c r="CL16" s="8"/>
      <c r="CM16" s="18"/>
      <c r="CN16" s="19">
        <f t="shared" si="11"/>
        <v>0</v>
      </c>
      <c r="CP16" s="2"/>
      <c r="CQ16" s="2"/>
      <c r="CR16" s="2"/>
      <c r="CS16" s="17"/>
      <c r="CT16" s="8"/>
      <c r="CU16" s="18"/>
      <c r="CV16" s="19">
        <f t="shared" si="12"/>
        <v>0</v>
      </c>
      <c r="CX16" s="2"/>
      <c r="CY16" s="2"/>
      <c r="CZ16" s="2"/>
      <c r="DA16" s="17"/>
      <c r="DB16" s="8"/>
      <c r="DC16" s="18"/>
      <c r="DD16" s="19">
        <f t="shared" si="13"/>
        <v>0</v>
      </c>
      <c r="DF16" s="2"/>
      <c r="DG16" s="2"/>
      <c r="DH16" s="17"/>
      <c r="DI16" s="8"/>
      <c r="DJ16" s="18"/>
      <c r="DK16" s="19">
        <f t="shared" si="14"/>
        <v>16849.8</v>
      </c>
      <c r="DM16" s="2"/>
      <c r="DN16" s="2"/>
      <c r="DO16" s="2"/>
      <c r="DP16" s="17"/>
      <c r="DQ16" s="8"/>
      <c r="DR16" s="18"/>
      <c r="DS16" s="19">
        <f t="shared" si="15"/>
        <v>0</v>
      </c>
      <c r="DU16" s="2"/>
      <c r="DV16" s="2"/>
      <c r="DW16" s="2"/>
      <c r="DX16" s="17"/>
      <c r="DY16" s="8"/>
      <c r="DZ16" s="18"/>
      <c r="EA16" s="19">
        <f t="shared" si="16"/>
        <v>0</v>
      </c>
      <c r="EC16" s="2"/>
      <c r="ED16" s="2"/>
      <c r="EE16" s="17"/>
      <c r="EF16" s="8"/>
      <c r="EG16" s="18"/>
      <c r="EH16" s="19">
        <f t="shared" si="17"/>
        <v>0</v>
      </c>
      <c r="EJ16" s="143"/>
      <c r="EK16" s="27"/>
      <c r="EL16" s="25"/>
      <c r="EM16" s="143"/>
      <c r="EN16" s="30"/>
      <c r="EO16" s="19">
        <f t="shared" si="18"/>
        <v>0</v>
      </c>
      <c r="EQ16" s="2"/>
      <c r="ER16" s="2"/>
      <c r="ES16" s="17"/>
      <c r="ET16" s="8"/>
      <c r="EU16" s="18"/>
      <c r="EV16" s="19">
        <f t="shared" si="19"/>
        <v>0</v>
      </c>
    </row>
    <row r="17" spans="1:152">
      <c r="A17" s="8"/>
      <c r="B17" s="409"/>
      <c r="C17" s="2"/>
      <c r="D17" s="17"/>
      <c r="E17" s="627"/>
      <c r="F17" s="79"/>
      <c r="G17" s="19">
        <f t="shared" si="0"/>
        <v>0</v>
      </c>
      <c r="I17" s="2"/>
      <c r="J17" s="2"/>
      <c r="K17" s="2"/>
      <c r="L17" s="17"/>
      <c r="M17" s="8"/>
      <c r="N17" s="18"/>
      <c r="O17" s="19">
        <f t="shared" si="1"/>
        <v>0</v>
      </c>
      <c r="Q17" s="2"/>
      <c r="R17" s="2"/>
      <c r="S17" s="2"/>
      <c r="T17" s="17"/>
      <c r="U17" s="8"/>
      <c r="V17" s="18"/>
      <c r="W17" s="19">
        <f t="shared" si="2"/>
        <v>0</v>
      </c>
      <c r="Y17" s="2"/>
      <c r="Z17" s="2"/>
      <c r="AA17" s="2"/>
      <c r="AB17" s="17"/>
      <c r="AC17" s="8"/>
      <c r="AD17" s="18"/>
      <c r="AE17" s="19">
        <f t="shared" si="3"/>
        <v>0</v>
      </c>
      <c r="AG17" s="2"/>
      <c r="AH17" s="2"/>
      <c r="AI17" s="2"/>
      <c r="AJ17" s="17"/>
      <c r="AK17" s="8"/>
      <c r="AL17" s="18"/>
      <c r="AM17" s="19">
        <f t="shared" si="4"/>
        <v>0</v>
      </c>
      <c r="AO17" s="2"/>
      <c r="AP17" s="2"/>
      <c r="AQ17" s="2"/>
      <c r="AR17" s="17"/>
      <c r="AS17" s="8"/>
      <c r="AT17" s="18"/>
      <c r="AU17" s="19">
        <f t="shared" si="5"/>
        <v>0</v>
      </c>
      <c r="AW17" s="2"/>
      <c r="AX17" s="2"/>
      <c r="AY17" s="2"/>
      <c r="AZ17" s="17"/>
      <c r="BA17" s="8"/>
      <c r="BB17" s="18"/>
      <c r="BC17" s="19">
        <f t="shared" si="6"/>
        <v>0</v>
      </c>
      <c r="BE17" s="2"/>
      <c r="BF17" s="2"/>
      <c r="BG17" s="17"/>
      <c r="BH17" s="8"/>
      <c r="BI17" s="18"/>
      <c r="BJ17" s="19">
        <f t="shared" si="7"/>
        <v>0</v>
      </c>
      <c r="BL17" s="143"/>
      <c r="BM17" s="27"/>
      <c r="BN17" s="25"/>
      <c r="BO17" s="247"/>
      <c r="BP17" s="249"/>
      <c r="BQ17" s="19">
        <f t="shared" si="8"/>
        <v>0</v>
      </c>
      <c r="BS17" s="2"/>
      <c r="BT17" s="2"/>
      <c r="BU17" s="17"/>
      <c r="BV17" s="8"/>
      <c r="BW17" s="18"/>
      <c r="BX17" s="19">
        <f t="shared" si="9"/>
        <v>0</v>
      </c>
      <c r="BZ17" s="8"/>
      <c r="CA17" s="409"/>
      <c r="CB17" s="2"/>
      <c r="CC17" s="17"/>
      <c r="CD17" s="627"/>
      <c r="CE17" s="79"/>
      <c r="CF17" s="19">
        <f t="shared" si="10"/>
        <v>0</v>
      </c>
      <c r="CH17" s="2"/>
      <c r="CI17" s="2"/>
      <c r="CJ17" s="2"/>
      <c r="CK17" s="17"/>
      <c r="CL17" s="8"/>
      <c r="CM17" s="18"/>
      <c r="CN17" s="19">
        <f t="shared" si="11"/>
        <v>0</v>
      </c>
      <c r="CP17" s="2"/>
      <c r="CQ17" s="2"/>
      <c r="CR17" s="2"/>
      <c r="CS17" s="17"/>
      <c r="CT17" s="8"/>
      <c r="CU17" s="18"/>
      <c r="CV17" s="19">
        <f t="shared" si="12"/>
        <v>0</v>
      </c>
      <c r="CX17" s="2"/>
      <c r="CY17" s="2"/>
      <c r="CZ17" s="2"/>
      <c r="DA17" s="17"/>
      <c r="DB17" s="8"/>
      <c r="DC17" s="18"/>
      <c r="DD17" s="19">
        <f t="shared" si="13"/>
        <v>0</v>
      </c>
      <c r="DF17" s="2"/>
      <c r="DG17" s="2"/>
      <c r="DH17" s="17"/>
      <c r="DI17" s="8"/>
      <c r="DJ17" s="18"/>
      <c r="DK17" s="19">
        <f t="shared" si="14"/>
        <v>16849.8</v>
      </c>
      <c r="DM17" s="2"/>
      <c r="DN17" s="2"/>
      <c r="DO17" s="2"/>
      <c r="DP17" s="17"/>
      <c r="DQ17" s="8"/>
      <c r="DR17" s="18"/>
      <c r="DS17" s="19">
        <f t="shared" si="15"/>
        <v>0</v>
      </c>
      <c r="DU17" s="2"/>
      <c r="DV17" s="2"/>
      <c r="DW17" s="2"/>
      <c r="DX17" s="17"/>
      <c r="DY17" s="8"/>
      <c r="DZ17" s="18"/>
      <c r="EA17" s="19">
        <f t="shared" si="16"/>
        <v>0</v>
      </c>
      <c r="EC17" s="2"/>
      <c r="ED17" s="2"/>
      <c r="EE17" s="17"/>
      <c r="EF17" s="8"/>
      <c r="EG17" s="18"/>
      <c r="EH17" s="19">
        <f t="shared" si="17"/>
        <v>0</v>
      </c>
      <c r="EJ17" s="143"/>
      <c r="EK17" s="27"/>
      <c r="EL17" s="25"/>
      <c r="EM17" s="247"/>
      <c r="EN17" s="249"/>
      <c r="EO17" s="19">
        <f t="shared" si="18"/>
        <v>0</v>
      </c>
      <c r="EQ17" s="2"/>
      <c r="ER17" s="2"/>
      <c r="ES17" s="17"/>
      <c r="ET17" s="8"/>
      <c r="EU17" s="18"/>
      <c r="EV17" s="19">
        <f t="shared" si="19"/>
        <v>0</v>
      </c>
    </row>
    <row r="18" spans="1:152">
      <c r="A18" s="8"/>
      <c r="B18" s="8"/>
      <c r="C18" s="373"/>
      <c r="D18" s="17"/>
      <c r="E18" s="8"/>
      <c r="F18" s="18"/>
      <c r="G18" s="19">
        <f t="shared" si="0"/>
        <v>0</v>
      </c>
      <c r="I18" s="2"/>
      <c r="J18" s="2"/>
      <c r="K18" s="2"/>
      <c r="L18" s="17"/>
      <c r="M18" s="8"/>
      <c r="N18" s="18"/>
      <c r="O18" s="19">
        <f t="shared" si="1"/>
        <v>0</v>
      </c>
      <c r="Q18" s="2"/>
      <c r="R18" s="2"/>
      <c r="S18" s="2"/>
      <c r="T18" s="17"/>
      <c r="U18" s="8"/>
      <c r="V18" s="18"/>
      <c r="W18" s="19">
        <f t="shared" si="2"/>
        <v>0</v>
      </c>
      <c r="Y18" s="2"/>
      <c r="Z18" s="2"/>
      <c r="AA18" s="2"/>
      <c r="AB18" s="17"/>
      <c r="AC18" s="8"/>
      <c r="AD18" s="18"/>
      <c r="AE18" s="19">
        <f t="shared" si="3"/>
        <v>0</v>
      </c>
      <c r="AG18" s="2"/>
      <c r="AH18" s="2"/>
      <c r="AI18" s="2"/>
      <c r="AJ18" s="17"/>
      <c r="AK18" s="8"/>
      <c r="AL18" s="18"/>
      <c r="AM18" s="19">
        <f t="shared" si="4"/>
        <v>0</v>
      </c>
      <c r="AO18" s="2"/>
      <c r="AP18" s="2"/>
      <c r="AQ18" s="2"/>
      <c r="AR18" s="17"/>
      <c r="AS18" s="8"/>
      <c r="AT18" s="18"/>
      <c r="AU18" s="19">
        <f t="shared" si="5"/>
        <v>0</v>
      </c>
      <c r="AW18" s="2"/>
      <c r="AX18" s="2"/>
      <c r="AY18" s="2"/>
      <c r="AZ18" s="17"/>
      <c r="BA18" s="8"/>
      <c r="BB18" s="18"/>
      <c r="BC18" s="19">
        <f t="shared" si="6"/>
        <v>0</v>
      </c>
      <c r="BE18" s="2"/>
      <c r="BF18" s="2"/>
      <c r="BG18" s="17"/>
      <c r="BH18" s="8"/>
      <c r="BI18" s="18"/>
      <c r="BJ18" s="19">
        <f t="shared" si="7"/>
        <v>0</v>
      </c>
      <c r="BL18" s="143"/>
      <c r="BM18" s="27"/>
      <c r="BN18" s="25"/>
      <c r="BO18" s="247"/>
      <c r="BP18" s="249"/>
      <c r="BQ18" s="19">
        <f t="shared" si="8"/>
        <v>0</v>
      </c>
      <c r="BS18" s="2"/>
      <c r="BT18" s="2"/>
      <c r="BU18" s="17"/>
      <c r="BV18" s="8"/>
      <c r="BW18" s="18"/>
      <c r="BX18" s="19">
        <f t="shared" si="9"/>
        <v>0</v>
      </c>
      <c r="BZ18" s="8"/>
      <c r="CA18" s="8"/>
      <c r="CB18" s="373"/>
      <c r="CC18" s="17"/>
      <c r="CD18" s="8"/>
      <c r="CE18" s="18"/>
      <c r="CF18" s="19">
        <f t="shared" si="10"/>
        <v>0</v>
      </c>
      <c r="CH18" s="2"/>
      <c r="CI18" s="2"/>
      <c r="CJ18" s="2"/>
      <c r="CK18" s="17"/>
      <c r="CL18" s="8"/>
      <c r="CM18" s="18"/>
      <c r="CN18" s="19">
        <f t="shared" si="11"/>
        <v>0</v>
      </c>
      <c r="CP18" s="2"/>
      <c r="CQ18" s="2"/>
      <c r="CR18" s="2"/>
      <c r="CS18" s="17"/>
      <c r="CT18" s="8"/>
      <c r="CU18" s="18"/>
      <c r="CV18" s="19">
        <f t="shared" si="12"/>
        <v>0</v>
      </c>
      <c r="CX18" s="2"/>
      <c r="CY18" s="2"/>
      <c r="CZ18" s="2"/>
      <c r="DA18" s="17"/>
      <c r="DB18" s="8"/>
      <c r="DC18" s="18"/>
      <c r="DD18" s="19">
        <f t="shared" si="13"/>
        <v>0</v>
      </c>
      <c r="DF18" s="2"/>
      <c r="DG18" s="2"/>
      <c r="DH18" s="17"/>
      <c r="DI18" s="8"/>
      <c r="DJ18" s="18"/>
      <c r="DK18" s="19">
        <f t="shared" si="14"/>
        <v>16849.8</v>
      </c>
      <c r="DM18" s="2"/>
      <c r="DN18" s="2"/>
      <c r="DO18" s="2"/>
      <c r="DP18" s="17"/>
      <c r="DQ18" s="8"/>
      <c r="DR18" s="18"/>
      <c r="DS18" s="19">
        <f t="shared" si="15"/>
        <v>0</v>
      </c>
      <c r="DU18" s="2"/>
      <c r="DV18" s="2"/>
      <c r="DW18" s="2"/>
      <c r="DX18" s="17"/>
      <c r="DY18" s="8"/>
      <c r="DZ18" s="18"/>
      <c r="EA18" s="19">
        <f t="shared" si="16"/>
        <v>0</v>
      </c>
      <c r="EC18" s="2"/>
      <c r="ED18" s="2"/>
      <c r="EE18" s="17"/>
      <c r="EF18" s="8"/>
      <c r="EG18" s="18"/>
      <c r="EH18" s="19">
        <f t="shared" si="17"/>
        <v>0</v>
      </c>
      <c r="EJ18" s="143"/>
      <c r="EK18" s="27"/>
      <c r="EL18" s="25"/>
      <c r="EM18" s="247"/>
      <c r="EN18" s="249"/>
      <c r="EO18" s="19">
        <f t="shared" si="18"/>
        <v>0</v>
      </c>
      <c r="EQ18" s="2"/>
      <c r="ER18" s="2"/>
      <c r="ES18" s="17"/>
      <c r="ET18" s="8"/>
      <c r="EU18" s="18"/>
      <c r="EV18" s="19">
        <f t="shared" si="19"/>
        <v>0</v>
      </c>
    </row>
    <row r="19" spans="1:152">
      <c r="A19" s="8"/>
      <c r="B19" s="8"/>
      <c r="C19" s="373"/>
      <c r="D19" s="17"/>
      <c r="E19" s="8"/>
      <c r="F19" s="18"/>
      <c r="G19" s="19">
        <f t="shared" si="0"/>
        <v>0</v>
      </c>
      <c r="I19" s="2"/>
      <c r="J19" s="2"/>
      <c r="K19" s="2"/>
      <c r="L19" s="17"/>
      <c r="M19" s="8"/>
      <c r="N19" s="18"/>
      <c r="O19" s="19">
        <f t="shared" si="1"/>
        <v>0</v>
      </c>
      <c r="Q19" s="2"/>
      <c r="R19" s="2"/>
      <c r="S19" s="2"/>
      <c r="T19" s="17"/>
      <c r="U19" s="8"/>
      <c r="V19" s="18"/>
      <c r="W19" s="19">
        <f t="shared" si="2"/>
        <v>0</v>
      </c>
      <c r="Y19" s="2"/>
      <c r="Z19" s="2"/>
      <c r="AA19" s="2"/>
      <c r="AB19" s="17"/>
      <c r="AC19" s="8"/>
      <c r="AD19" s="18"/>
      <c r="AE19" s="19">
        <f t="shared" si="3"/>
        <v>0</v>
      </c>
      <c r="AG19" s="2"/>
      <c r="AH19" s="2"/>
      <c r="AI19" s="2"/>
      <c r="AJ19" s="17"/>
      <c r="AK19" s="8"/>
      <c r="AL19" s="18"/>
      <c r="AM19" s="19">
        <f t="shared" si="4"/>
        <v>0</v>
      </c>
      <c r="AO19" s="2"/>
      <c r="AP19" s="2"/>
      <c r="AQ19" s="2"/>
      <c r="AR19" s="17"/>
      <c r="AS19" s="8"/>
      <c r="AT19" s="18"/>
      <c r="AU19" s="19">
        <f t="shared" si="5"/>
        <v>0</v>
      </c>
      <c r="AW19" s="2"/>
      <c r="AX19" s="2"/>
      <c r="AY19" s="2"/>
      <c r="AZ19" s="17"/>
      <c r="BA19" s="8"/>
      <c r="BB19" s="18"/>
      <c r="BC19" s="19">
        <f t="shared" si="6"/>
        <v>0</v>
      </c>
      <c r="BE19" s="2"/>
      <c r="BF19" s="2"/>
      <c r="BG19" s="17"/>
      <c r="BH19" s="8"/>
      <c r="BI19" s="18"/>
      <c r="BJ19" s="19">
        <f t="shared" si="7"/>
        <v>0</v>
      </c>
      <c r="BL19" s="2"/>
      <c r="BM19" s="2"/>
      <c r="BN19" s="17"/>
      <c r="BO19" s="8"/>
      <c r="BP19" s="18"/>
      <c r="BQ19" s="19">
        <f t="shared" si="8"/>
        <v>0</v>
      </c>
      <c r="BS19" s="2"/>
      <c r="BT19" s="2"/>
      <c r="BU19" s="17"/>
      <c r="BV19" s="8"/>
      <c r="BW19" s="18"/>
      <c r="BX19" s="19">
        <f t="shared" si="9"/>
        <v>0</v>
      </c>
      <c r="BZ19" s="8"/>
      <c r="CA19" s="8"/>
      <c r="CB19" s="373"/>
      <c r="CC19" s="17"/>
      <c r="CD19" s="8"/>
      <c r="CE19" s="18"/>
      <c r="CF19" s="19">
        <f t="shared" si="10"/>
        <v>0</v>
      </c>
      <c r="CH19" s="2"/>
      <c r="CI19" s="2"/>
      <c r="CJ19" s="2"/>
      <c r="CK19" s="17"/>
      <c r="CL19" s="8"/>
      <c r="CM19" s="18"/>
      <c r="CN19" s="19">
        <f t="shared" si="11"/>
        <v>0</v>
      </c>
      <c r="CP19" s="2"/>
      <c r="CQ19" s="2"/>
      <c r="CR19" s="2"/>
      <c r="CS19" s="17"/>
      <c r="CT19" s="8"/>
      <c r="CU19" s="18"/>
      <c r="CV19" s="19">
        <f t="shared" si="12"/>
        <v>0</v>
      </c>
      <c r="CX19" s="2"/>
      <c r="CY19" s="2"/>
      <c r="CZ19" s="2"/>
      <c r="DA19" s="17"/>
      <c r="DB19" s="8"/>
      <c r="DC19" s="18"/>
      <c r="DD19" s="19">
        <f t="shared" si="13"/>
        <v>0</v>
      </c>
      <c r="DF19" s="2"/>
      <c r="DG19" s="2"/>
      <c r="DH19" s="17"/>
      <c r="DI19" s="8"/>
      <c r="DJ19" s="18"/>
      <c r="DK19" s="19">
        <f t="shared" si="14"/>
        <v>16849.8</v>
      </c>
      <c r="DM19" s="2"/>
      <c r="DN19" s="2"/>
      <c r="DO19" s="2"/>
      <c r="DP19" s="17"/>
      <c r="DQ19" s="8"/>
      <c r="DR19" s="18"/>
      <c r="DS19" s="19">
        <f t="shared" si="15"/>
        <v>0</v>
      </c>
      <c r="DU19" s="2"/>
      <c r="DV19" s="2"/>
      <c r="DW19" s="2"/>
      <c r="DX19" s="17"/>
      <c r="DY19" s="8"/>
      <c r="DZ19" s="18"/>
      <c r="EA19" s="19">
        <f t="shared" si="16"/>
        <v>0</v>
      </c>
      <c r="EC19" s="2"/>
      <c r="ED19" s="2"/>
      <c r="EE19" s="17"/>
      <c r="EF19" s="8"/>
      <c r="EG19" s="18"/>
      <c r="EH19" s="19">
        <f t="shared" si="17"/>
        <v>0</v>
      </c>
      <c r="EJ19" s="2"/>
      <c r="EK19" s="2"/>
      <c r="EL19" s="17"/>
      <c r="EM19" s="8"/>
      <c r="EN19" s="18"/>
      <c r="EO19" s="19">
        <f t="shared" si="18"/>
        <v>0</v>
      </c>
      <c r="EQ19" s="2"/>
      <c r="ER19" s="2"/>
      <c r="ES19" s="17"/>
      <c r="ET19" s="8"/>
      <c r="EU19" s="18"/>
      <c r="EV19" s="19">
        <f t="shared" si="19"/>
        <v>0</v>
      </c>
    </row>
    <row r="20" spans="1:152">
      <c r="A20" s="8"/>
      <c r="B20" s="8"/>
      <c r="C20" s="2"/>
      <c r="D20" s="17"/>
      <c r="E20" s="8"/>
      <c r="F20" s="18"/>
      <c r="G20" s="19">
        <f t="shared" si="0"/>
        <v>0</v>
      </c>
      <c r="I20" s="2"/>
      <c r="J20" s="2"/>
      <c r="K20" s="2"/>
      <c r="L20" s="17"/>
      <c r="M20" s="8"/>
      <c r="N20" s="18"/>
      <c r="O20" s="19">
        <f t="shared" si="1"/>
        <v>0</v>
      </c>
      <c r="Q20" s="2"/>
      <c r="R20" s="2"/>
      <c r="S20" s="2"/>
      <c r="T20" s="17"/>
      <c r="U20" s="8"/>
      <c r="V20" s="18"/>
      <c r="W20" s="19">
        <f t="shared" si="2"/>
        <v>0</v>
      </c>
      <c r="Y20" s="2"/>
      <c r="Z20" s="2"/>
      <c r="AA20" s="2"/>
      <c r="AB20" s="17"/>
      <c r="AC20" s="8"/>
      <c r="AD20" s="18"/>
      <c r="AE20" s="19">
        <f t="shared" si="3"/>
        <v>0</v>
      </c>
      <c r="AG20" s="2"/>
      <c r="AH20" s="2"/>
      <c r="AI20" s="2"/>
      <c r="AJ20" s="17"/>
      <c r="AK20" s="8"/>
      <c r="AL20" s="18"/>
      <c r="AM20" s="19">
        <f t="shared" si="4"/>
        <v>0</v>
      </c>
      <c r="AO20" s="2"/>
      <c r="AP20" s="2"/>
      <c r="AQ20" s="2"/>
      <c r="AR20" s="17"/>
      <c r="AS20" s="8"/>
      <c r="AT20" s="18"/>
      <c r="AU20" s="19">
        <f t="shared" si="5"/>
        <v>0</v>
      </c>
      <c r="AW20" s="2"/>
      <c r="AX20" s="2"/>
      <c r="AY20" s="2"/>
      <c r="AZ20" s="17"/>
      <c r="BA20" s="8"/>
      <c r="BB20" s="18"/>
      <c r="BC20" s="19">
        <f t="shared" si="6"/>
        <v>0</v>
      </c>
      <c r="BE20" s="2"/>
      <c r="BF20" s="2"/>
      <c r="BG20" s="17"/>
      <c r="BH20" s="8"/>
      <c r="BI20" s="18"/>
      <c r="BJ20" s="19">
        <f t="shared" si="7"/>
        <v>0</v>
      </c>
      <c r="BL20" s="2"/>
      <c r="BM20" s="2"/>
      <c r="BN20" s="17"/>
      <c r="BO20" s="8"/>
      <c r="BP20" s="18"/>
      <c r="BQ20" s="19">
        <f t="shared" si="8"/>
        <v>0</v>
      </c>
      <c r="BS20" s="2"/>
      <c r="BT20" s="2"/>
      <c r="BU20" s="17"/>
      <c r="BV20" s="8"/>
      <c r="BW20" s="18"/>
      <c r="BX20" s="19">
        <f t="shared" si="9"/>
        <v>0</v>
      </c>
      <c r="BZ20" s="8"/>
      <c r="CA20" s="8"/>
      <c r="CB20" s="2"/>
      <c r="CC20" s="17"/>
      <c r="CD20" s="8"/>
      <c r="CE20" s="18"/>
      <c r="CF20" s="19">
        <f t="shared" si="10"/>
        <v>0</v>
      </c>
      <c r="CH20" s="2"/>
      <c r="CI20" s="2"/>
      <c r="CJ20" s="2"/>
      <c r="CK20" s="17"/>
      <c r="CL20" s="8"/>
      <c r="CM20" s="18"/>
      <c r="CN20" s="19">
        <f t="shared" si="11"/>
        <v>0</v>
      </c>
      <c r="CP20" s="2"/>
      <c r="CQ20" s="2"/>
      <c r="CR20" s="2"/>
      <c r="CS20" s="17"/>
      <c r="CT20" s="8"/>
      <c r="CU20" s="18"/>
      <c r="CV20" s="19">
        <f t="shared" si="12"/>
        <v>0</v>
      </c>
      <c r="CX20" s="2"/>
      <c r="CY20" s="2"/>
      <c r="CZ20" s="2"/>
      <c r="DA20" s="17"/>
      <c r="DB20" s="8"/>
      <c r="DC20" s="18"/>
      <c r="DD20" s="19">
        <f t="shared" si="13"/>
        <v>0</v>
      </c>
      <c r="DF20" s="2"/>
      <c r="DG20" s="2"/>
      <c r="DH20" s="17"/>
      <c r="DI20" s="8"/>
      <c r="DJ20" s="18"/>
      <c r="DK20" s="19">
        <f t="shared" si="14"/>
        <v>16849.8</v>
      </c>
      <c r="DM20" s="2"/>
      <c r="DN20" s="2"/>
      <c r="DO20" s="2"/>
      <c r="DP20" s="17"/>
      <c r="DQ20" s="8"/>
      <c r="DR20" s="18"/>
      <c r="DS20" s="19">
        <f t="shared" si="15"/>
        <v>0</v>
      </c>
      <c r="DU20" s="2"/>
      <c r="DV20" s="2"/>
      <c r="DW20" s="2"/>
      <c r="DX20" s="17"/>
      <c r="DY20" s="8"/>
      <c r="DZ20" s="18"/>
      <c r="EA20" s="19">
        <f t="shared" si="16"/>
        <v>0</v>
      </c>
      <c r="EC20" s="2"/>
      <c r="ED20" s="2"/>
      <c r="EE20" s="17"/>
      <c r="EF20" s="8"/>
      <c r="EG20" s="18"/>
      <c r="EH20" s="19">
        <f t="shared" si="17"/>
        <v>0</v>
      </c>
      <c r="EJ20" s="2"/>
      <c r="EK20" s="2"/>
      <c r="EL20" s="17"/>
      <c r="EM20" s="8"/>
      <c r="EN20" s="18"/>
      <c r="EO20" s="19">
        <f t="shared" si="18"/>
        <v>0</v>
      </c>
      <c r="EQ20" s="2"/>
      <c r="ER20" s="2"/>
      <c r="ES20" s="17"/>
      <c r="ET20" s="8"/>
      <c r="EU20" s="18"/>
      <c r="EV20" s="19">
        <f t="shared" si="19"/>
        <v>0</v>
      </c>
    </row>
    <row r="21" spans="1:152">
      <c r="A21" s="8"/>
      <c r="B21" s="8"/>
      <c r="C21" s="2"/>
      <c r="D21" s="17"/>
      <c r="E21" s="627"/>
      <c r="F21" s="79"/>
      <c r="G21" s="19">
        <f t="shared" si="0"/>
        <v>0</v>
      </c>
      <c r="I21" s="2"/>
      <c r="J21" s="2"/>
      <c r="K21" s="2"/>
      <c r="L21" s="17"/>
      <c r="M21" s="8"/>
      <c r="N21" s="18"/>
      <c r="O21" s="19">
        <f t="shared" si="1"/>
        <v>0</v>
      </c>
      <c r="Q21" s="2"/>
      <c r="R21" s="2"/>
      <c r="S21" s="2"/>
      <c r="T21" s="17"/>
      <c r="U21" s="8"/>
      <c r="V21" s="18"/>
      <c r="W21" s="19">
        <f t="shared" si="2"/>
        <v>0</v>
      </c>
      <c r="Y21" s="2"/>
      <c r="Z21" s="2"/>
      <c r="AA21" s="2"/>
      <c r="AB21" s="17"/>
      <c r="AC21" s="8"/>
      <c r="AD21" s="18"/>
      <c r="AE21" s="19">
        <f t="shared" si="3"/>
        <v>0</v>
      </c>
      <c r="AG21" s="2"/>
      <c r="AH21" s="2"/>
      <c r="AI21" s="2"/>
      <c r="AJ21" s="17"/>
      <c r="AK21" s="8"/>
      <c r="AL21" s="18"/>
      <c r="AM21" s="19">
        <f t="shared" si="4"/>
        <v>0</v>
      </c>
      <c r="AO21" s="2"/>
      <c r="AP21" s="2"/>
      <c r="AQ21" s="2"/>
      <c r="AR21" s="17"/>
      <c r="AS21" s="8"/>
      <c r="AT21" s="18"/>
      <c r="AU21" s="19">
        <f t="shared" si="5"/>
        <v>0</v>
      </c>
      <c r="AW21" s="2"/>
      <c r="AX21" s="2"/>
      <c r="AY21" s="2"/>
      <c r="AZ21" s="17"/>
      <c r="BA21" s="8"/>
      <c r="BB21" s="18"/>
      <c r="BC21" s="19">
        <f t="shared" si="6"/>
        <v>0</v>
      </c>
      <c r="BE21" s="2"/>
      <c r="BF21" s="2"/>
      <c r="BG21" s="17"/>
      <c r="BH21" s="8"/>
      <c r="BI21" s="18"/>
      <c r="BJ21" s="19">
        <f t="shared" si="7"/>
        <v>0</v>
      </c>
      <c r="BL21" s="2"/>
      <c r="BM21" s="2"/>
      <c r="BN21" s="17"/>
      <c r="BO21" s="8"/>
      <c r="BP21" s="18"/>
      <c r="BQ21" s="19">
        <f t="shared" si="8"/>
        <v>0</v>
      </c>
      <c r="BS21" s="2"/>
      <c r="BT21" s="2"/>
      <c r="BU21" s="17"/>
      <c r="BV21" s="8"/>
      <c r="BW21" s="18"/>
      <c r="BX21" s="19">
        <f t="shared" si="9"/>
        <v>0</v>
      </c>
      <c r="BZ21" s="8"/>
      <c r="CA21" s="8"/>
      <c r="CB21" s="2"/>
      <c r="CC21" s="17"/>
      <c r="CD21" s="627"/>
      <c r="CE21" s="79"/>
      <c r="CF21" s="19">
        <f t="shared" si="10"/>
        <v>0</v>
      </c>
      <c r="CH21" s="2"/>
      <c r="CI21" s="2"/>
      <c r="CJ21" s="2"/>
      <c r="CK21" s="17"/>
      <c r="CL21" s="8"/>
      <c r="CM21" s="18"/>
      <c r="CN21" s="19">
        <f t="shared" si="11"/>
        <v>0</v>
      </c>
      <c r="CP21" s="2"/>
      <c r="CQ21" s="2"/>
      <c r="CR21" s="2"/>
      <c r="CS21" s="17"/>
      <c r="CT21" s="8"/>
      <c r="CU21" s="18"/>
      <c r="CV21" s="19">
        <f t="shared" si="12"/>
        <v>0</v>
      </c>
      <c r="CX21" s="2"/>
      <c r="CY21" s="2"/>
      <c r="CZ21" s="2"/>
      <c r="DA21" s="17"/>
      <c r="DB21" s="8"/>
      <c r="DC21" s="18"/>
      <c r="DD21" s="19">
        <f t="shared" si="13"/>
        <v>0</v>
      </c>
      <c r="DF21" s="2"/>
      <c r="DG21" s="2"/>
      <c r="DH21" s="17"/>
      <c r="DI21" s="8"/>
      <c r="DJ21" s="18"/>
      <c r="DK21" s="19">
        <f t="shared" si="14"/>
        <v>16849.8</v>
      </c>
      <c r="DM21" s="2"/>
      <c r="DN21" s="2"/>
      <c r="DO21" s="2"/>
      <c r="DP21" s="17"/>
      <c r="DQ21" s="8"/>
      <c r="DR21" s="18"/>
      <c r="DS21" s="19">
        <f t="shared" si="15"/>
        <v>0</v>
      </c>
      <c r="DU21" s="2"/>
      <c r="DV21" s="2"/>
      <c r="DW21" s="2"/>
      <c r="DX21" s="17"/>
      <c r="DY21" s="8"/>
      <c r="DZ21" s="18"/>
      <c r="EA21" s="19">
        <f t="shared" si="16"/>
        <v>0</v>
      </c>
      <c r="EC21" s="2"/>
      <c r="ED21" s="2"/>
      <c r="EE21" s="17"/>
      <c r="EF21" s="8"/>
      <c r="EG21" s="18"/>
      <c r="EH21" s="19">
        <f t="shared" si="17"/>
        <v>0</v>
      </c>
      <c r="EJ21" s="2"/>
      <c r="EK21" s="2"/>
      <c r="EL21" s="17"/>
      <c r="EM21" s="8"/>
      <c r="EN21" s="18"/>
      <c r="EO21" s="19">
        <f t="shared" si="18"/>
        <v>0</v>
      </c>
      <c r="EQ21" s="2"/>
      <c r="ER21" s="2"/>
      <c r="ES21" s="17"/>
      <c r="ET21" s="8"/>
      <c r="EU21" s="18"/>
      <c r="EV21" s="19">
        <f t="shared" si="19"/>
        <v>0</v>
      </c>
    </row>
    <row r="22" spans="1:152">
      <c r="A22" s="8"/>
      <c r="B22" s="8"/>
      <c r="C22" s="2"/>
      <c r="D22" s="17"/>
      <c r="E22" s="627"/>
      <c r="F22" s="79"/>
      <c r="G22" s="19">
        <f t="shared" si="0"/>
        <v>0</v>
      </c>
      <c r="I22" s="2"/>
      <c r="J22" s="2"/>
      <c r="K22" s="2"/>
      <c r="L22" s="17"/>
      <c r="M22" s="8"/>
      <c r="N22" s="18"/>
      <c r="O22" s="19">
        <f t="shared" si="1"/>
        <v>0</v>
      </c>
      <c r="Q22" s="2"/>
      <c r="R22" s="2"/>
      <c r="S22" s="2"/>
      <c r="T22" s="17"/>
      <c r="U22" s="8"/>
      <c r="V22" s="18"/>
      <c r="W22" s="19">
        <f t="shared" si="2"/>
        <v>0</v>
      </c>
      <c r="Y22" s="2"/>
      <c r="Z22" s="2"/>
      <c r="AA22" s="2"/>
      <c r="AB22" s="17"/>
      <c r="AC22" s="8"/>
      <c r="AD22" s="18"/>
      <c r="AE22" s="19">
        <f t="shared" si="3"/>
        <v>0</v>
      </c>
      <c r="AG22" s="2"/>
      <c r="AH22" s="2"/>
      <c r="AI22" s="2"/>
      <c r="AJ22" s="17"/>
      <c r="AK22" s="8"/>
      <c r="AL22" s="18"/>
      <c r="AM22" s="19">
        <f t="shared" si="4"/>
        <v>0</v>
      </c>
      <c r="AO22" s="2"/>
      <c r="AP22" s="2"/>
      <c r="AQ22" s="2"/>
      <c r="AR22" s="17"/>
      <c r="AS22" s="8"/>
      <c r="AT22" s="18"/>
      <c r="AU22" s="19">
        <f t="shared" si="5"/>
        <v>0</v>
      </c>
      <c r="AW22" s="2"/>
      <c r="AX22" s="2"/>
      <c r="AY22" s="2"/>
      <c r="AZ22" s="17"/>
      <c r="BA22" s="8"/>
      <c r="BB22" s="18"/>
      <c r="BC22" s="19">
        <f t="shared" si="6"/>
        <v>0</v>
      </c>
      <c r="BE22" s="2"/>
      <c r="BF22" s="2"/>
      <c r="BG22" s="17"/>
      <c r="BH22" s="8"/>
      <c r="BI22" s="18"/>
      <c r="BJ22" s="19">
        <f t="shared" si="7"/>
        <v>0</v>
      </c>
      <c r="BL22" s="2"/>
      <c r="BM22" s="2"/>
      <c r="BN22" s="17"/>
      <c r="BO22" s="8"/>
      <c r="BP22" s="18"/>
      <c r="BQ22" s="19">
        <f t="shared" si="8"/>
        <v>0</v>
      </c>
      <c r="BS22" s="2"/>
      <c r="BT22" s="2"/>
      <c r="BU22" s="17"/>
      <c r="BV22" s="8"/>
      <c r="BW22" s="18"/>
      <c r="BX22" s="19">
        <f t="shared" si="9"/>
        <v>0</v>
      </c>
      <c r="BZ22" s="8"/>
      <c r="CA22" s="8"/>
      <c r="CB22" s="2"/>
      <c r="CC22" s="17"/>
      <c r="CD22" s="627"/>
      <c r="CE22" s="79"/>
      <c r="CF22" s="19">
        <f t="shared" si="10"/>
        <v>0</v>
      </c>
      <c r="CH22" s="2"/>
      <c r="CI22" s="2"/>
      <c r="CJ22" s="2"/>
      <c r="CK22" s="17"/>
      <c r="CL22" s="8"/>
      <c r="CM22" s="18"/>
      <c r="CN22" s="19">
        <f t="shared" si="11"/>
        <v>0</v>
      </c>
      <c r="CP22" s="2"/>
      <c r="CQ22" s="2"/>
      <c r="CR22" s="2"/>
      <c r="CS22" s="17"/>
      <c r="CT22" s="8"/>
      <c r="CU22" s="18"/>
      <c r="CV22" s="19">
        <f t="shared" si="12"/>
        <v>0</v>
      </c>
      <c r="CX22" s="2"/>
      <c r="CY22" s="2"/>
      <c r="CZ22" s="2"/>
      <c r="DA22" s="17"/>
      <c r="DB22" s="8"/>
      <c r="DC22" s="18"/>
      <c r="DD22" s="19">
        <f t="shared" si="13"/>
        <v>0</v>
      </c>
      <c r="DF22" s="2"/>
      <c r="DG22" s="2"/>
      <c r="DH22" s="17"/>
      <c r="DI22" s="8"/>
      <c r="DJ22" s="18"/>
      <c r="DK22" s="19">
        <f t="shared" si="14"/>
        <v>16849.8</v>
      </c>
      <c r="DM22" s="2"/>
      <c r="DN22" s="2"/>
      <c r="DO22" s="2"/>
      <c r="DP22" s="17"/>
      <c r="DQ22" s="8"/>
      <c r="DR22" s="18"/>
      <c r="DS22" s="19">
        <f t="shared" si="15"/>
        <v>0</v>
      </c>
      <c r="DU22" s="2"/>
      <c r="DV22" s="2"/>
      <c r="DW22" s="2"/>
      <c r="DX22" s="17"/>
      <c r="DY22" s="8"/>
      <c r="DZ22" s="18"/>
      <c r="EA22" s="19">
        <f t="shared" si="16"/>
        <v>0</v>
      </c>
      <c r="EC22" s="2"/>
      <c r="ED22" s="2"/>
      <c r="EE22" s="17"/>
      <c r="EF22" s="8"/>
      <c r="EG22" s="18"/>
      <c r="EH22" s="19">
        <f t="shared" si="17"/>
        <v>0</v>
      </c>
      <c r="EJ22" s="2"/>
      <c r="EK22" s="2"/>
      <c r="EL22" s="17"/>
      <c r="EM22" s="8"/>
      <c r="EN22" s="18"/>
      <c r="EO22" s="19">
        <f t="shared" si="18"/>
        <v>0</v>
      </c>
      <c r="EQ22" s="2"/>
      <c r="ER22" s="2"/>
      <c r="ES22" s="17"/>
      <c r="ET22" s="8"/>
      <c r="EU22" s="18"/>
      <c r="EV22" s="19">
        <f t="shared" si="19"/>
        <v>0</v>
      </c>
    </row>
    <row r="23" spans="1:152">
      <c r="A23" s="8"/>
      <c r="B23" s="2"/>
      <c r="C23" s="2"/>
      <c r="D23" s="17"/>
      <c r="E23" s="627"/>
      <c r="F23" s="79"/>
      <c r="G23" s="19">
        <f t="shared" si="0"/>
        <v>0</v>
      </c>
      <c r="I23" s="2"/>
      <c r="J23" s="2"/>
      <c r="K23" s="2"/>
      <c r="L23" s="17"/>
      <c r="M23" s="8"/>
      <c r="N23" s="18"/>
      <c r="O23" s="19">
        <f t="shared" si="1"/>
        <v>0</v>
      </c>
      <c r="Q23" s="2"/>
      <c r="R23" s="2"/>
      <c r="S23" s="2"/>
      <c r="T23" s="17"/>
      <c r="U23" s="8"/>
      <c r="V23" s="18"/>
      <c r="W23" s="19">
        <f t="shared" si="2"/>
        <v>0</v>
      </c>
      <c r="Y23" s="2"/>
      <c r="Z23" s="2"/>
      <c r="AA23" s="2"/>
      <c r="AB23" s="17"/>
      <c r="AC23" s="8"/>
      <c r="AD23" s="18"/>
      <c r="AE23" s="19">
        <f t="shared" si="3"/>
        <v>0</v>
      </c>
      <c r="AG23" s="2"/>
      <c r="AH23" s="2"/>
      <c r="AI23" s="2"/>
      <c r="AJ23" s="17"/>
      <c r="AK23" s="8"/>
      <c r="AL23" s="18"/>
      <c r="AM23" s="19">
        <f t="shared" si="4"/>
        <v>0</v>
      </c>
      <c r="AO23" s="2"/>
      <c r="AP23" s="2"/>
      <c r="AQ23" s="2"/>
      <c r="AR23" s="17"/>
      <c r="AS23" s="8"/>
      <c r="AT23" s="18"/>
      <c r="AU23" s="19">
        <f t="shared" si="5"/>
        <v>0</v>
      </c>
      <c r="AW23" s="2"/>
      <c r="AX23" s="2"/>
      <c r="AY23" s="2"/>
      <c r="AZ23" s="17"/>
      <c r="BA23" s="8"/>
      <c r="BB23" s="18"/>
      <c r="BC23" s="19">
        <f t="shared" si="6"/>
        <v>0</v>
      </c>
      <c r="BE23" s="2"/>
      <c r="BF23" s="2"/>
      <c r="BG23" s="17"/>
      <c r="BH23" s="8"/>
      <c r="BI23" s="18"/>
      <c r="BJ23" s="19">
        <f t="shared" si="7"/>
        <v>0</v>
      </c>
      <c r="BL23" s="2"/>
      <c r="BM23" s="2"/>
      <c r="BN23" s="17"/>
      <c r="BO23" s="8"/>
      <c r="BP23" s="18"/>
      <c r="BQ23" s="19">
        <f t="shared" si="8"/>
        <v>0</v>
      </c>
      <c r="BS23" s="2"/>
      <c r="BT23" s="2"/>
      <c r="BU23" s="17"/>
      <c r="BV23" s="8"/>
      <c r="BW23" s="18"/>
      <c r="BX23" s="19">
        <f t="shared" si="9"/>
        <v>0</v>
      </c>
      <c r="BZ23" s="8"/>
      <c r="CA23" s="2"/>
      <c r="CB23" s="2"/>
      <c r="CC23" s="17"/>
      <c r="CD23" s="627"/>
      <c r="CE23" s="79"/>
      <c r="CF23" s="19">
        <f t="shared" si="10"/>
        <v>0</v>
      </c>
      <c r="CH23" s="2"/>
      <c r="CI23" s="2"/>
      <c r="CJ23" s="2"/>
      <c r="CK23" s="17"/>
      <c r="CL23" s="8"/>
      <c r="CM23" s="18"/>
      <c r="CN23" s="19">
        <f t="shared" si="11"/>
        <v>0</v>
      </c>
      <c r="CP23" s="2"/>
      <c r="CQ23" s="2"/>
      <c r="CR23" s="2"/>
      <c r="CS23" s="17"/>
      <c r="CT23" s="8"/>
      <c r="CU23" s="18"/>
      <c r="CV23" s="19">
        <f t="shared" si="12"/>
        <v>0</v>
      </c>
      <c r="CX23" s="2"/>
      <c r="CY23" s="2"/>
      <c r="CZ23" s="2"/>
      <c r="DA23" s="17"/>
      <c r="DB23" s="8"/>
      <c r="DC23" s="18"/>
      <c r="DD23" s="19">
        <f t="shared" si="13"/>
        <v>0</v>
      </c>
      <c r="DF23" s="2"/>
      <c r="DG23" s="2"/>
      <c r="DH23" s="17"/>
      <c r="DI23" s="8"/>
      <c r="DJ23" s="18"/>
      <c r="DK23" s="19">
        <f t="shared" si="14"/>
        <v>16849.8</v>
      </c>
      <c r="DM23" s="2"/>
      <c r="DN23" s="2"/>
      <c r="DO23" s="2"/>
      <c r="DP23" s="17"/>
      <c r="DQ23" s="8"/>
      <c r="DR23" s="18"/>
      <c r="DS23" s="19">
        <f t="shared" si="15"/>
        <v>0</v>
      </c>
      <c r="DU23" s="2"/>
      <c r="DV23" s="2"/>
      <c r="DW23" s="2"/>
      <c r="DX23" s="17"/>
      <c r="DY23" s="8"/>
      <c r="DZ23" s="18"/>
      <c r="EA23" s="19">
        <f t="shared" si="16"/>
        <v>0</v>
      </c>
      <c r="EC23" s="2"/>
      <c r="ED23" s="2"/>
      <c r="EE23" s="17"/>
      <c r="EF23" s="8"/>
      <c r="EG23" s="18"/>
      <c r="EH23" s="19">
        <f t="shared" si="17"/>
        <v>0</v>
      </c>
      <c r="EJ23" s="2"/>
      <c r="EK23" s="2"/>
      <c r="EL23" s="17"/>
      <c r="EM23" s="8"/>
      <c r="EN23" s="18"/>
      <c r="EO23" s="19">
        <f t="shared" si="18"/>
        <v>0</v>
      </c>
      <c r="EQ23" s="2"/>
      <c r="ER23" s="2"/>
      <c r="ES23" s="17"/>
      <c r="ET23" s="8"/>
      <c r="EU23" s="18"/>
      <c r="EV23" s="19">
        <f t="shared" si="19"/>
        <v>0</v>
      </c>
    </row>
    <row r="24" spans="1:152">
      <c r="A24" s="2"/>
      <c r="B24" s="2"/>
      <c r="C24" s="2"/>
      <c r="D24" s="17"/>
      <c r="E24" s="8"/>
      <c r="F24" s="18"/>
      <c r="G24" s="19">
        <f t="shared" si="0"/>
        <v>0</v>
      </c>
      <c r="I24" s="2"/>
      <c r="J24" s="2"/>
      <c r="K24" s="2"/>
      <c r="L24" s="17"/>
      <c r="M24" s="8"/>
      <c r="N24" s="18"/>
      <c r="O24" s="19">
        <f t="shared" si="1"/>
        <v>0</v>
      </c>
      <c r="Q24" s="2"/>
      <c r="R24" s="2"/>
      <c r="S24" s="2"/>
      <c r="T24" s="17"/>
      <c r="U24" s="8"/>
      <c r="V24" s="18"/>
      <c r="W24" s="19">
        <f t="shared" si="2"/>
        <v>0</v>
      </c>
      <c r="Y24" s="2"/>
      <c r="Z24" s="2"/>
      <c r="AA24" s="2"/>
      <c r="AB24" s="17"/>
      <c r="AC24" s="8"/>
      <c r="AD24" s="18"/>
      <c r="AE24" s="19">
        <f t="shared" si="3"/>
        <v>0</v>
      </c>
      <c r="AG24" s="2"/>
      <c r="AH24" s="2"/>
      <c r="AI24" s="2"/>
      <c r="AJ24" s="17"/>
      <c r="AK24" s="8"/>
      <c r="AL24" s="18"/>
      <c r="AM24" s="19">
        <f t="shared" si="4"/>
        <v>0</v>
      </c>
      <c r="AO24" s="2"/>
      <c r="AP24" s="2"/>
      <c r="AQ24" s="2"/>
      <c r="AR24" s="17"/>
      <c r="AS24" s="8"/>
      <c r="AT24" s="18"/>
      <c r="AU24" s="19">
        <f t="shared" si="5"/>
        <v>0</v>
      </c>
      <c r="AW24" s="2"/>
      <c r="AX24" s="2"/>
      <c r="AY24" s="2"/>
      <c r="AZ24" s="17"/>
      <c r="BA24" s="8"/>
      <c r="BB24" s="18"/>
      <c r="BC24" s="19">
        <f t="shared" si="6"/>
        <v>0</v>
      </c>
      <c r="BE24" s="2"/>
      <c r="BF24" s="2"/>
      <c r="BG24" s="17"/>
      <c r="BH24" s="8"/>
      <c r="BI24" s="18"/>
      <c r="BJ24" s="19">
        <f t="shared" si="7"/>
        <v>0</v>
      </c>
      <c r="BL24" s="2"/>
      <c r="BM24" s="2"/>
      <c r="BN24" s="17"/>
      <c r="BO24" s="8"/>
      <c r="BP24" s="18"/>
      <c r="BQ24" s="19">
        <f t="shared" si="8"/>
        <v>0</v>
      </c>
      <c r="BS24" s="2"/>
      <c r="BT24" s="2"/>
      <c r="BU24" s="17"/>
      <c r="BV24" s="8"/>
      <c r="BW24" s="18"/>
      <c r="BX24" s="19">
        <f t="shared" si="9"/>
        <v>0</v>
      </c>
      <c r="BZ24" s="2"/>
      <c r="CA24" s="2"/>
      <c r="CB24" s="2"/>
      <c r="CC24" s="17"/>
      <c r="CD24" s="8"/>
      <c r="CE24" s="18"/>
      <c r="CF24" s="19">
        <f t="shared" si="10"/>
        <v>0</v>
      </c>
      <c r="CH24" s="2"/>
      <c r="CI24" s="2"/>
      <c r="CJ24" s="2"/>
      <c r="CK24" s="17"/>
      <c r="CL24" s="8"/>
      <c r="CM24" s="18"/>
      <c r="CN24" s="19">
        <f t="shared" si="11"/>
        <v>0</v>
      </c>
      <c r="CP24" s="2"/>
      <c r="CQ24" s="2"/>
      <c r="CR24" s="2"/>
      <c r="CS24" s="17"/>
      <c r="CT24" s="8"/>
      <c r="CU24" s="18"/>
      <c r="CV24" s="19">
        <f t="shared" si="12"/>
        <v>0</v>
      </c>
      <c r="CX24" s="2"/>
      <c r="CY24" s="2"/>
      <c r="CZ24" s="2"/>
      <c r="DA24" s="17"/>
      <c r="DB24" s="8"/>
      <c r="DC24" s="18"/>
      <c r="DD24" s="19">
        <f t="shared" si="13"/>
        <v>0</v>
      </c>
      <c r="DF24" s="2"/>
      <c r="DG24" s="2"/>
      <c r="DH24" s="17"/>
      <c r="DI24" s="8"/>
      <c r="DJ24" s="18"/>
      <c r="DK24" s="19">
        <f t="shared" si="14"/>
        <v>16849.8</v>
      </c>
      <c r="DM24" s="2"/>
      <c r="DN24" s="2"/>
      <c r="DO24" s="2"/>
      <c r="DP24" s="17"/>
      <c r="DQ24" s="8"/>
      <c r="DR24" s="18"/>
      <c r="DS24" s="19">
        <f t="shared" si="15"/>
        <v>0</v>
      </c>
      <c r="DU24" s="2"/>
      <c r="DV24" s="2"/>
      <c r="DW24" s="2"/>
      <c r="DX24" s="17"/>
      <c r="DY24" s="8"/>
      <c r="DZ24" s="18"/>
      <c r="EA24" s="19">
        <f t="shared" si="16"/>
        <v>0</v>
      </c>
      <c r="EC24" s="2"/>
      <c r="ED24" s="2"/>
      <c r="EE24" s="17"/>
      <c r="EF24" s="8"/>
      <c r="EG24" s="18"/>
      <c r="EH24" s="19">
        <f t="shared" si="17"/>
        <v>0</v>
      </c>
      <c r="EJ24" s="2"/>
      <c r="EK24" s="2"/>
      <c r="EL24" s="17"/>
      <c r="EM24" s="8"/>
      <c r="EN24" s="18"/>
      <c r="EO24" s="19">
        <f t="shared" si="18"/>
        <v>0</v>
      </c>
      <c r="EQ24" s="2"/>
      <c r="ER24" s="2"/>
      <c r="ES24" s="17"/>
      <c r="ET24" s="8"/>
      <c r="EU24" s="18"/>
      <c r="EV24" s="19">
        <f t="shared" si="19"/>
        <v>0</v>
      </c>
    </row>
    <row r="25" spans="1:152">
      <c r="A25" s="2"/>
      <c r="B25" s="2"/>
      <c r="C25" s="2"/>
      <c r="D25" s="17"/>
      <c r="E25" s="8"/>
      <c r="F25" s="18"/>
      <c r="G25" s="19">
        <f t="shared" si="0"/>
        <v>0</v>
      </c>
      <c r="I25" s="2"/>
      <c r="J25" s="2"/>
      <c r="K25" s="2"/>
      <c r="L25" s="17"/>
      <c r="M25" s="8"/>
      <c r="N25" s="18"/>
      <c r="O25" s="19">
        <f t="shared" si="1"/>
        <v>0</v>
      </c>
      <c r="Q25" s="2"/>
      <c r="R25" s="2"/>
      <c r="S25" s="2"/>
      <c r="T25" s="17"/>
      <c r="U25" s="8"/>
      <c r="V25" s="18"/>
      <c r="W25" s="19">
        <f t="shared" si="2"/>
        <v>0</v>
      </c>
      <c r="Y25" s="2"/>
      <c r="Z25" s="2"/>
      <c r="AA25" s="2"/>
      <c r="AB25" s="17"/>
      <c r="AC25" s="8"/>
      <c r="AD25" s="18"/>
      <c r="AE25" s="19">
        <f t="shared" si="3"/>
        <v>0</v>
      </c>
      <c r="AG25" s="2"/>
      <c r="AH25" s="2"/>
      <c r="AI25" s="2"/>
      <c r="AJ25" s="17"/>
      <c r="AK25" s="8"/>
      <c r="AL25" s="18"/>
      <c r="AM25" s="19">
        <f t="shared" si="4"/>
        <v>0</v>
      </c>
      <c r="AO25" s="2"/>
      <c r="AP25" s="2"/>
      <c r="AQ25" s="2"/>
      <c r="AR25" s="17"/>
      <c r="AS25" s="8"/>
      <c r="AT25" s="18"/>
      <c r="AU25" s="19">
        <f t="shared" si="5"/>
        <v>0</v>
      </c>
      <c r="AW25" s="2"/>
      <c r="AX25" s="2"/>
      <c r="AY25" s="2"/>
      <c r="AZ25" s="17"/>
      <c r="BA25" s="8"/>
      <c r="BB25" s="18"/>
      <c r="BC25" s="19">
        <f t="shared" si="6"/>
        <v>0</v>
      </c>
      <c r="BE25" s="2"/>
      <c r="BF25" s="2"/>
      <c r="BG25" s="17"/>
      <c r="BH25" s="8"/>
      <c r="BI25" s="18"/>
      <c r="BJ25" s="19">
        <f t="shared" si="7"/>
        <v>0</v>
      </c>
      <c r="BL25" s="2"/>
      <c r="BM25" s="2"/>
      <c r="BN25" s="17"/>
      <c r="BO25" s="8"/>
      <c r="BP25" s="18"/>
      <c r="BQ25" s="19">
        <f t="shared" si="8"/>
        <v>0</v>
      </c>
      <c r="BS25" s="2"/>
      <c r="BT25" s="2"/>
      <c r="BU25" s="17"/>
      <c r="BV25" s="8"/>
      <c r="BW25" s="18"/>
      <c r="BX25" s="19">
        <f t="shared" si="9"/>
        <v>0</v>
      </c>
      <c r="BZ25" s="2"/>
      <c r="CA25" s="2"/>
      <c r="CB25" s="2"/>
      <c r="CC25" s="17"/>
      <c r="CD25" s="8"/>
      <c r="CE25" s="18"/>
      <c r="CF25" s="19">
        <f t="shared" si="10"/>
        <v>0</v>
      </c>
      <c r="CH25" s="2"/>
      <c r="CI25" s="2"/>
      <c r="CJ25" s="2"/>
      <c r="CK25" s="17"/>
      <c r="CL25" s="8"/>
      <c r="CM25" s="18"/>
      <c r="CN25" s="19">
        <f t="shared" si="11"/>
        <v>0</v>
      </c>
      <c r="CP25" s="2"/>
      <c r="CQ25" s="2"/>
      <c r="CR25" s="2"/>
      <c r="CS25" s="17"/>
      <c r="CT25" s="8"/>
      <c r="CU25" s="18"/>
      <c r="CV25" s="19">
        <f t="shared" si="12"/>
        <v>0</v>
      </c>
      <c r="CX25" s="2"/>
      <c r="CY25" s="2"/>
      <c r="CZ25" s="2"/>
      <c r="DA25" s="17"/>
      <c r="DB25" s="8"/>
      <c r="DC25" s="18"/>
      <c r="DD25" s="19">
        <f t="shared" si="13"/>
        <v>0</v>
      </c>
      <c r="DF25" s="2"/>
      <c r="DG25" s="2"/>
      <c r="DH25" s="17"/>
      <c r="DI25" s="8"/>
      <c r="DJ25" s="18"/>
      <c r="DK25" s="19">
        <f t="shared" si="14"/>
        <v>16849.8</v>
      </c>
      <c r="DM25" s="2"/>
      <c r="DN25" s="2"/>
      <c r="DO25" s="2"/>
      <c r="DP25" s="17"/>
      <c r="DQ25" s="8"/>
      <c r="DR25" s="18"/>
      <c r="DS25" s="19">
        <f t="shared" si="15"/>
        <v>0</v>
      </c>
      <c r="DU25" s="2"/>
      <c r="DV25" s="2"/>
      <c r="DW25" s="2"/>
      <c r="DX25" s="17"/>
      <c r="DY25" s="8"/>
      <c r="DZ25" s="18"/>
      <c r="EA25" s="19">
        <f t="shared" si="16"/>
        <v>0</v>
      </c>
      <c r="EC25" s="2"/>
      <c r="ED25" s="2"/>
      <c r="EE25" s="17"/>
      <c r="EF25" s="8"/>
      <c r="EG25" s="18"/>
      <c r="EH25" s="19">
        <f t="shared" si="17"/>
        <v>0</v>
      </c>
      <c r="EJ25" s="2"/>
      <c r="EK25" s="2"/>
      <c r="EL25" s="17"/>
      <c r="EM25" s="8"/>
      <c r="EN25" s="18"/>
      <c r="EO25" s="19">
        <f t="shared" si="18"/>
        <v>0</v>
      </c>
      <c r="EQ25" s="2"/>
      <c r="ER25" s="2"/>
      <c r="ES25" s="17"/>
      <c r="ET25" s="8"/>
      <c r="EU25" s="18"/>
      <c r="EV25" s="19">
        <f t="shared" si="19"/>
        <v>0</v>
      </c>
    </row>
    <row r="26" spans="1:152">
      <c r="A26" s="2"/>
      <c r="B26" s="2"/>
      <c r="C26" s="2"/>
      <c r="D26" s="17"/>
      <c r="E26" s="8"/>
      <c r="F26" s="18"/>
      <c r="G26" s="19">
        <f t="shared" si="0"/>
        <v>0</v>
      </c>
      <c r="I26" s="2"/>
      <c r="J26" s="2"/>
      <c r="K26" s="2"/>
      <c r="L26" s="17"/>
      <c r="M26" s="8"/>
      <c r="N26" s="18"/>
      <c r="O26" s="19">
        <f t="shared" si="1"/>
        <v>0</v>
      </c>
      <c r="Q26" s="2"/>
      <c r="R26" s="2"/>
      <c r="S26" s="2"/>
      <c r="T26" s="17"/>
      <c r="U26" s="8"/>
      <c r="V26" s="18"/>
      <c r="W26" s="19">
        <f t="shared" si="2"/>
        <v>0</v>
      </c>
      <c r="Y26" s="2"/>
      <c r="Z26" s="2"/>
      <c r="AA26" s="2"/>
      <c r="AB26" s="17"/>
      <c r="AC26" s="8"/>
      <c r="AD26" s="18"/>
      <c r="AE26" s="19">
        <f t="shared" si="3"/>
        <v>0</v>
      </c>
      <c r="AG26" s="2"/>
      <c r="AH26" s="2"/>
      <c r="AI26" s="2"/>
      <c r="AJ26" s="17"/>
      <c r="AK26" s="8"/>
      <c r="AL26" s="18"/>
      <c r="AM26" s="19">
        <f t="shared" si="4"/>
        <v>0</v>
      </c>
      <c r="AO26" s="2"/>
      <c r="AP26" s="2"/>
      <c r="AQ26" s="2"/>
      <c r="AR26" s="17"/>
      <c r="AS26" s="8"/>
      <c r="AT26" s="18"/>
      <c r="AU26" s="19">
        <f t="shared" si="5"/>
        <v>0</v>
      </c>
      <c r="AW26" s="2"/>
      <c r="AX26" s="2"/>
      <c r="AY26" s="2"/>
      <c r="AZ26" s="17"/>
      <c r="BA26" s="8"/>
      <c r="BB26" s="18"/>
      <c r="BC26" s="19">
        <f t="shared" si="6"/>
        <v>0</v>
      </c>
      <c r="BE26" s="2"/>
      <c r="BF26" s="2"/>
      <c r="BG26" s="17"/>
      <c r="BH26" s="8"/>
      <c r="BI26" s="18"/>
      <c r="BJ26" s="19">
        <f t="shared" si="7"/>
        <v>0</v>
      </c>
      <c r="BL26" s="2"/>
      <c r="BM26" s="2"/>
      <c r="BN26" s="17"/>
      <c r="BO26" s="8"/>
      <c r="BP26" s="18"/>
      <c r="BQ26" s="19">
        <f t="shared" si="8"/>
        <v>0</v>
      </c>
      <c r="BS26" s="2"/>
      <c r="BT26" s="2"/>
      <c r="BU26" s="17"/>
      <c r="BV26" s="8"/>
      <c r="BW26" s="18"/>
      <c r="BX26" s="19">
        <f t="shared" si="9"/>
        <v>0</v>
      </c>
      <c r="BZ26" s="2"/>
      <c r="CA26" s="2"/>
      <c r="CB26" s="2"/>
      <c r="CC26" s="17"/>
      <c r="CD26" s="8"/>
      <c r="CE26" s="18"/>
      <c r="CF26" s="19">
        <f t="shared" si="10"/>
        <v>0</v>
      </c>
      <c r="CH26" s="2"/>
      <c r="CI26" s="2"/>
      <c r="CJ26" s="2"/>
      <c r="CK26" s="17"/>
      <c r="CL26" s="8"/>
      <c r="CM26" s="18"/>
      <c r="CN26" s="19">
        <f t="shared" si="11"/>
        <v>0</v>
      </c>
      <c r="CP26" s="2"/>
      <c r="CQ26" s="2"/>
      <c r="CR26" s="2"/>
      <c r="CS26" s="17"/>
      <c r="CT26" s="8"/>
      <c r="CU26" s="18"/>
      <c r="CV26" s="19">
        <f t="shared" si="12"/>
        <v>0</v>
      </c>
      <c r="CX26" s="2"/>
      <c r="CY26" s="2"/>
      <c r="CZ26" s="2"/>
      <c r="DA26" s="17"/>
      <c r="DB26" s="8"/>
      <c r="DC26" s="18"/>
      <c r="DD26" s="19">
        <f t="shared" si="13"/>
        <v>0</v>
      </c>
      <c r="DF26" s="2"/>
      <c r="DG26" s="2"/>
      <c r="DH26" s="17"/>
      <c r="DI26" s="8"/>
      <c r="DJ26" s="18"/>
      <c r="DK26" s="19">
        <f t="shared" si="14"/>
        <v>16849.8</v>
      </c>
      <c r="DM26" s="2"/>
      <c r="DN26" s="2"/>
      <c r="DO26" s="2"/>
      <c r="DP26" s="17"/>
      <c r="DQ26" s="8"/>
      <c r="DR26" s="18"/>
      <c r="DS26" s="19">
        <f t="shared" si="15"/>
        <v>0</v>
      </c>
      <c r="DU26" s="2"/>
      <c r="DV26" s="2"/>
      <c r="DW26" s="2"/>
      <c r="DX26" s="17"/>
      <c r="DY26" s="8"/>
      <c r="DZ26" s="18"/>
      <c r="EA26" s="19">
        <f t="shared" si="16"/>
        <v>0</v>
      </c>
      <c r="EC26" s="2"/>
      <c r="ED26" s="2"/>
      <c r="EE26" s="17"/>
      <c r="EF26" s="8"/>
      <c r="EG26" s="18"/>
      <c r="EH26" s="19">
        <f t="shared" si="17"/>
        <v>0</v>
      </c>
      <c r="EJ26" s="2"/>
      <c r="EK26" s="2"/>
      <c r="EL26" s="17"/>
      <c r="EM26" s="8"/>
      <c r="EN26" s="18"/>
      <c r="EO26" s="19">
        <f t="shared" si="18"/>
        <v>0</v>
      </c>
      <c r="EQ26" s="2"/>
      <c r="ER26" s="2"/>
      <c r="ES26" s="17"/>
      <c r="ET26" s="8"/>
      <c r="EU26" s="18"/>
      <c r="EV26" s="19">
        <f t="shared" si="19"/>
        <v>0</v>
      </c>
    </row>
    <row r="27" spans="1:152">
      <c r="A27" s="2"/>
      <c r="B27" s="2"/>
      <c r="C27" s="2"/>
      <c r="D27" s="17"/>
      <c r="E27" s="8"/>
      <c r="F27" s="18"/>
      <c r="G27" s="19">
        <f t="shared" si="0"/>
        <v>0</v>
      </c>
      <c r="I27" s="2"/>
      <c r="J27" s="2"/>
      <c r="K27" s="2"/>
      <c r="L27" s="17"/>
      <c r="M27" s="8"/>
      <c r="N27" s="18"/>
      <c r="O27" s="19">
        <f t="shared" si="1"/>
        <v>0</v>
      </c>
      <c r="Q27" s="2"/>
      <c r="R27" s="2"/>
      <c r="S27" s="2"/>
      <c r="T27" s="17"/>
      <c r="U27" s="8"/>
      <c r="V27" s="18"/>
      <c r="W27" s="19">
        <f t="shared" si="2"/>
        <v>0</v>
      </c>
      <c r="Y27" s="2"/>
      <c r="Z27" s="2"/>
      <c r="AA27" s="2"/>
      <c r="AB27" s="17"/>
      <c r="AC27" s="8"/>
      <c r="AD27" s="18"/>
      <c r="AE27" s="19">
        <f t="shared" si="3"/>
        <v>0</v>
      </c>
      <c r="AG27" s="2"/>
      <c r="AH27" s="2"/>
      <c r="AI27" s="2"/>
      <c r="AJ27" s="17"/>
      <c r="AK27" s="8"/>
      <c r="AL27" s="18"/>
      <c r="AM27" s="19">
        <f t="shared" si="4"/>
        <v>0</v>
      </c>
      <c r="AO27" s="2"/>
      <c r="AP27" s="2"/>
      <c r="AQ27" s="2"/>
      <c r="AR27" s="17"/>
      <c r="AS27" s="8"/>
      <c r="AT27" s="18"/>
      <c r="AU27" s="19">
        <f t="shared" si="5"/>
        <v>0</v>
      </c>
      <c r="AW27" s="2"/>
      <c r="AX27" s="2"/>
      <c r="AY27" s="2"/>
      <c r="AZ27" s="17"/>
      <c r="BA27" s="8"/>
      <c r="BB27" s="18"/>
      <c r="BC27" s="19">
        <f t="shared" si="6"/>
        <v>0</v>
      </c>
      <c r="BE27" s="2"/>
      <c r="BF27" s="2"/>
      <c r="BG27" s="17"/>
      <c r="BH27" s="8"/>
      <c r="BI27" s="18"/>
      <c r="BJ27" s="19">
        <f t="shared" si="7"/>
        <v>0</v>
      </c>
      <c r="BL27" s="2"/>
      <c r="BM27" s="2"/>
      <c r="BN27" s="17"/>
      <c r="BO27" s="8"/>
      <c r="BP27" s="18"/>
      <c r="BQ27" s="19">
        <f t="shared" si="8"/>
        <v>0</v>
      </c>
      <c r="BS27" s="2"/>
      <c r="BT27" s="2"/>
      <c r="BU27" s="17"/>
      <c r="BV27" s="8"/>
      <c r="BW27" s="18"/>
      <c r="BX27" s="19">
        <f t="shared" si="9"/>
        <v>0</v>
      </c>
      <c r="BZ27" s="2"/>
      <c r="CA27" s="2"/>
      <c r="CB27" s="2"/>
      <c r="CC27" s="17"/>
      <c r="CD27" s="8"/>
      <c r="CE27" s="18"/>
      <c r="CF27" s="19">
        <f t="shared" si="10"/>
        <v>0</v>
      </c>
      <c r="CH27" s="2"/>
      <c r="CI27" s="2"/>
      <c r="CJ27" s="2"/>
      <c r="CK27" s="17"/>
      <c r="CL27" s="8"/>
      <c r="CM27" s="18"/>
      <c r="CN27" s="19">
        <f t="shared" si="11"/>
        <v>0</v>
      </c>
      <c r="CP27" s="2"/>
      <c r="CQ27" s="2"/>
      <c r="CR27" s="2"/>
      <c r="CS27" s="17"/>
      <c r="CT27" s="8"/>
      <c r="CU27" s="18"/>
      <c r="CV27" s="19">
        <f t="shared" si="12"/>
        <v>0</v>
      </c>
      <c r="CX27" s="2"/>
      <c r="CY27" s="2"/>
      <c r="CZ27" s="2"/>
      <c r="DA27" s="17"/>
      <c r="DB27" s="8"/>
      <c r="DC27" s="18"/>
      <c r="DD27" s="19">
        <f t="shared" si="13"/>
        <v>0</v>
      </c>
      <c r="DF27" s="2"/>
      <c r="DG27" s="2"/>
      <c r="DH27" s="17"/>
      <c r="DI27" s="8"/>
      <c r="DJ27" s="18"/>
      <c r="DK27" s="19">
        <f t="shared" si="14"/>
        <v>16849.8</v>
      </c>
      <c r="DM27" s="2"/>
      <c r="DN27" s="2"/>
      <c r="DO27" s="2"/>
      <c r="DP27" s="17"/>
      <c r="DQ27" s="8"/>
      <c r="DR27" s="18"/>
      <c r="DS27" s="19">
        <f t="shared" si="15"/>
        <v>0</v>
      </c>
      <c r="DU27" s="2"/>
      <c r="DV27" s="2"/>
      <c r="DW27" s="2"/>
      <c r="DX27" s="17"/>
      <c r="DY27" s="8"/>
      <c r="DZ27" s="18"/>
      <c r="EA27" s="19">
        <f t="shared" si="16"/>
        <v>0</v>
      </c>
      <c r="EC27" s="2"/>
      <c r="ED27" s="2"/>
      <c r="EE27" s="17"/>
      <c r="EF27" s="8"/>
      <c r="EG27" s="18"/>
      <c r="EH27" s="19">
        <f t="shared" si="17"/>
        <v>0</v>
      </c>
      <c r="EJ27" s="2"/>
      <c r="EK27" s="2"/>
      <c r="EL27" s="17"/>
      <c r="EM27" s="8"/>
      <c r="EN27" s="18"/>
      <c r="EO27" s="19">
        <f t="shared" si="18"/>
        <v>0</v>
      </c>
      <c r="EQ27" s="2"/>
      <c r="ER27" s="2"/>
      <c r="ES27" s="17"/>
      <c r="ET27" s="8"/>
      <c r="EU27" s="18"/>
      <c r="EV27" s="19">
        <f t="shared" si="19"/>
        <v>0</v>
      </c>
    </row>
    <row r="28" spans="1:152">
      <c r="A28" s="2"/>
      <c r="B28" s="2"/>
      <c r="C28" s="2"/>
      <c r="D28" s="17"/>
      <c r="E28" s="8"/>
      <c r="F28" s="18"/>
      <c r="G28" s="19">
        <f t="shared" si="0"/>
        <v>0</v>
      </c>
      <c r="I28" s="2"/>
      <c r="J28" s="2"/>
      <c r="K28" s="2"/>
      <c r="L28" s="17"/>
      <c r="M28" s="8"/>
      <c r="N28" s="18"/>
      <c r="O28" s="19">
        <f t="shared" si="1"/>
        <v>0</v>
      </c>
      <c r="Q28" s="2"/>
      <c r="R28" s="2"/>
      <c r="S28" s="2"/>
      <c r="T28" s="17"/>
      <c r="U28" s="8"/>
      <c r="V28" s="18"/>
      <c r="W28" s="19">
        <f t="shared" si="2"/>
        <v>0</v>
      </c>
      <c r="Y28" s="2"/>
      <c r="Z28" s="2"/>
      <c r="AA28" s="2"/>
      <c r="AB28" s="17"/>
      <c r="AC28" s="8"/>
      <c r="AD28" s="18"/>
      <c r="AE28" s="19">
        <f t="shared" si="3"/>
        <v>0</v>
      </c>
      <c r="AG28" s="2"/>
      <c r="AH28" s="2"/>
      <c r="AI28" s="2"/>
      <c r="AJ28" s="17"/>
      <c r="AK28" s="8"/>
      <c r="AL28" s="18"/>
      <c r="AM28" s="19">
        <f t="shared" si="4"/>
        <v>0</v>
      </c>
      <c r="AO28" s="2"/>
      <c r="AP28" s="2"/>
      <c r="AQ28" s="2"/>
      <c r="AR28" s="17"/>
      <c r="AS28" s="8"/>
      <c r="AT28" s="18"/>
      <c r="AU28" s="19">
        <f t="shared" si="5"/>
        <v>0</v>
      </c>
      <c r="AW28" s="2"/>
      <c r="AX28" s="2"/>
      <c r="AY28" s="2"/>
      <c r="AZ28" s="17"/>
      <c r="BA28" s="8"/>
      <c r="BB28" s="18"/>
      <c r="BC28" s="19">
        <f t="shared" si="6"/>
        <v>0</v>
      </c>
      <c r="BE28" s="2"/>
      <c r="BF28" s="2"/>
      <c r="BG28" s="17"/>
      <c r="BH28" s="8"/>
      <c r="BI28" s="18"/>
      <c r="BJ28" s="19">
        <f t="shared" si="7"/>
        <v>0</v>
      </c>
      <c r="BL28" s="2"/>
      <c r="BM28" s="2"/>
      <c r="BN28" s="17"/>
      <c r="BO28" s="8"/>
      <c r="BP28" s="18"/>
      <c r="BQ28" s="19">
        <f t="shared" si="8"/>
        <v>0</v>
      </c>
      <c r="BS28" s="2"/>
      <c r="BT28" s="2"/>
      <c r="BU28" s="17"/>
      <c r="BV28" s="8"/>
      <c r="BW28" s="18"/>
      <c r="BX28" s="19">
        <f t="shared" si="9"/>
        <v>0</v>
      </c>
      <c r="BZ28" s="2"/>
      <c r="CA28" s="2"/>
      <c r="CB28" s="2"/>
      <c r="CC28" s="17"/>
      <c r="CD28" s="8"/>
      <c r="CE28" s="18"/>
      <c r="CF28" s="19">
        <f t="shared" si="10"/>
        <v>0</v>
      </c>
      <c r="CH28" s="2"/>
      <c r="CI28" s="2"/>
      <c r="CJ28" s="2"/>
      <c r="CK28" s="17"/>
      <c r="CL28" s="8"/>
      <c r="CM28" s="18"/>
      <c r="CN28" s="19">
        <f t="shared" si="11"/>
        <v>0</v>
      </c>
      <c r="CP28" s="2"/>
      <c r="CQ28" s="2"/>
      <c r="CR28" s="2"/>
      <c r="CS28" s="17"/>
      <c r="CT28" s="8"/>
      <c r="CU28" s="18"/>
      <c r="CV28" s="19">
        <f t="shared" si="12"/>
        <v>0</v>
      </c>
      <c r="CX28" s="2"/>
      <c r="CY28" s="2"/>
      <c r="CZ28" s="2"/>
      <c r="DA28" s="17"/>
      <c r="DB28" s="8"/>
      <c r="DC28" s="18"/>
      <c r="DD28" s="19">
        <f t="shared" si="13"/>
        <v>0</v>
      </c>
      <c r="DF28" s="2"/>
      <c r="DG28" s="2"/>
      <c r="DH28" s="17"/>
      <c r="DI28" s="8"/>
      <c r="DJ28" s="18"/>
      <c r="DK28" s="19">
        <f t="shared" si="14"/>
        <v>16849.8</v>
      </c>
      <c r="DM28" s="2"/>
      <c r="DN28" s="2"/>
      <c r="DO28" s="2"/>
      <c r="DP28" s="17"/>
      <c r="DQ28" s="8"/>
      <c r="DR28" s="18"/>
      <c r="DS28" s="19">
        <f t="shared" si="15"/>
        <v>0</v>
      </c>
      <c r="DU28" s="2"/>
      <c r="DV28" s="2"/>
      <c r="DW28" s="2"/>
      <c r="DX28" s="17"/>
      <c r="DY28" s="8"/>
      <c r="DZ28" s="18"/>
      <c r="EA28" s="19">
        <f t="shared" si="16"/>
        <v>0</v>
      </c>
      <c r="EC28" s="2"/>
      <c r="ED28" s="2"/>
      <c r="EE28" s="17"/>
      <c r="EF28" s="8"/>
      <c r="EG28" s="18"/>
      <c r="EH28" s="19">
        <f t="shared" si="17"/>
        <v>0</v>
      </c>
      <c r="EJ28" s="2"/>
      <c r="EK28" s="2"/>
      <c r="EL28" s="17"/>
      <c r="EM28" s="8"/>
      <c r="EN28" s="18"/>
      <c r="EO28" s="19">
        <f t="shared" si="18"/>
        <v>0</v>
      </c>
      <c r="EQ28" s="2"/>
      <c r="ER28" s="2"/>
      <c r="ES28" s="17"/>
      <c r="ET28" s="8"/>
      <c r="EU28" s="18"/>
      <c r="EV28" s="19">
        <f t="shared" si="19"/>
        <v>0</v>
      </c>
    </row>
    <row r="29" spans="1:152">
      <c r="A29" s="2"/>
      <c r="B29" s="2"/>
      <c r="C29" s="2"/>
      <c r="D29" s="17"/>
      <c r="E29" s="8"/>
      <c r="F29" s="18"/>
      <c r="G29" s="19">
        <f t="shared" si="0"/>
        <v>0</v>
      </c>
      <c r="I29" s="2"/>
      <c r="J29" s="2"/>
      <c r="K29" s="2"/>
      <c r="L29" s="17"/>
      <c r="M29" s="8"/>
      <c r="N29" s="18"/>
      <c r="O29" s="19">
        <f t="shared" si="1"/>
        <v>0</v>
      </c>
      <c r="Q29" s="2"/>
      <c r="R29" s="2"/>
      <c r="S29" s="2"/>
      <c r="T29" s="17"/>
      <c r="U29" s="8"/>
      <c r="V29" s="18"/>
      <c r="W29" s="19">
        <f t="shared" si="2"/>
        <v>0</v>
      </c>
      <c r="Y29" s="2"/>
      <c r="Z29" s="2"/>
      <c r="AA29" s="2"/>
      <c r="AB29" s="17"/>
      <c r="AC29" s="8"/>
      <c r="AD29" s="18"/>
      <c r="AE29" s="19">
        <f t="shared" si="3"/>
        <v>0</v>
      </c>
      <c r="AG29" s="2"/>
      <c r="AH29" s="2"/>
      <c r="AI29" s="2"/>
      <c r="AJ29" s="17"/>
      <c r="AK29" s="8"/>
      <c r="AL29" s="18"/>
      <c r="AM29" s="19">
        <f t="shared" si="4"/>
        <v>0</v>
      </c>
      <c r="AO29" s="2"/>
      <c r="AP29" s="2"/>
      <c r="AQ29" s="2"/>
      <c r="AR29" s="17"/>
      <c r="AS29" s="8"/>
      <c r="AT29" s="18"/>
      <c r="AU29" s="19">
        <f t="shared" si="5"/>
        <v>0</v>
      </c>
      <c r="AW29" s="2"/>
      <c r="AX29" s="2"/>
      <c r="AY29" s="2"/>
      <c r="AZ29" s="17"/>
      <c r="BA29" s="8"/>
      <c r="BB29" s="18"/>
      <c r="BC29" s="19">
        <f t="shared" si="6"/>
        <v>0</v>
      </c>
      <c r="BE29" s="2"/>
      <c r="BF29" s="2"/>
      <c r="BG29" s="17"/>
      <c r="BH29" s="8"/>
      <c r="BI29" s="18"/>
      <c r="BJ29" s="19">
        <f t="shared" si="7"/>
        <v>0</v>
      </c>
      <c r="BL29" s="2"/>
      <c r="BM29" s="2"/>
      <c r="BN29" s="17"/>
      <c r="BO29" s="8"/>
      <c r="BP29" s="18"/>
      <c r="BQ29" s="19">
        <f t="shared" si="8"/>
        <v>0</v>
      </c>
      <c r="BS29" s="2"/>
      <c r="BT29" s="2"/>
      <c r="BU29" s="17"/>
      <c r="BV29" s="8"/>
      <c r="BW29" s="18"/>
      <c r="BX29" s="19">
        <f t="shared" si="9"/>
        <v>0</v>
      </c>
      <c r="BZ29" s="2"/>
      <c r="CA29" s="2"/>
      <c r="CB29" s="2"/>
      <c r="CC29" s="17"/>
      <c r="CD29" s="8"/>
      <c r="CE29" s="18"/>
      <c r="CF29" s="19">
        <f t="shared" si="10"/>
        <v>0</v>
      </c>
      <c r="CH29" s="2"/>
      <c r="CI29" s="2"/>
      <c r="CJ29" s="2"/>
      <c r="CK29" s="17"/>
      <c r="CL29" s="8"/>
      <c r="CM29" s="18"/>
      <c r="CN29" s="19">
        <f t="shared" si="11"/>
        <v>0</v>
      </c>
      <c r="CP29" s="2"/>
      <c r="CQ29" s="2"/>
      <c r="CR29" s="2"/>
      <c r="CS29" s="17"/>
      <c r="CT29" s="8"/>
      <c r="CU29" s="18"/>
      <c r="CV29" s="19">
        <f t="shared" si="12"/>
        <v>0</v>
      </c>
      <c r="CX29" s="2"/>
      <c r="CY29" s="2"/>
      <c r="CZ29" s="2"/>
      <c r="DA29" s="17"/>
      <c r="DB29" s="8"/>
      <c r="DC29" s="18"/>
      <c r="DD29" s="19">
        <f t="shared" si="13"/>
        <v>0</v>
      </c>
      <c r="DF29" s="2"/>
      <c r="DG29" s="2"/>
      <c r="DH29" s="17"/>
      <c r="DI29" s="8"/>
      <c r="DJ29" s="18"/>
      <c r="DK29" s="19">
        <f t="shared" si="14"/>
        <v>16849.8</v>
      </c>
      <c r="DM29" s="2"/>
      <c r="DN29" s="2"/>
      <c r="DO29" s="2"/>
      <c r="DP29" s="17"/>
      <c r="DQ29" s="8"/>
      <c r="DR29" s="18"/>
      <c r="DS29" s="19">
        <f t="shared" si="15"/>
        <v>0</v>
      </c>
      <c r="DU29" s="2"/>
      <c r="DV29" s="2"/>
      <c r="DW29" s="2"/>
      <c r="DX29" s="17"/>
      <c r="DY29" s="8"/>
      <c r="DZ29" s="18"/>
      <c r="EA29" s="19">
        <f t="shared" si="16"/>
        <v>0</v>
      </c>
      <c r="EC29" s="2"/>
      <c r="ED29" s="2"/>
      <c r="EE29" s="17"/>
      <c r="EF29" s="8"/>
      <c r="EG29" s="18"/>
      <c r="EH29" s="19">
        <f t="shared" si="17"/>
        <v>0</v>
      </c>
      <c r="EJ29" s="2"/>
      <c r="EK29" s="2"/>
      <c r="EL29" s="17"/>
      <c r="EM29" s="8"/>
      <c r="EN29" s="18"/>
      <c r="EO29" s="19">
        <f t="shared" si="18"/>
        <v>0</v>
      </c>
      <c r="EQ29" s="2"/>
      <c r="ER29" s="2"/>
      <c r="ES29" s="17"/>
      <c r="ET29" s="8"/>
      <c r="EU29" s="18"/>
      <c r="EV29" s="19">
        <f t="shared" si="19"/>
        <v>0</v>
      </c>
    </row>
    <row r="30" spans="1:152">
      <c r="A30" s="2"/>
      <c r="B30" s="2"/>
      <c r="C30" s="2"/>
      <c r="D30" s="17"/>
      <c r="E30" s="8"/>
      <c r="F30" s="18"/>
      <c r="G30" s="19">
        <f t="shared" si="0"/>
        <v>0</v>
      </c>
      <c r="I30" s="2"/>
      <c r="J30" s="2"/>
      <c r="K30" s="2"/>
      <c r="L30" s="17"/>
      <c r="M30" s="8"/>
      <c r="N30" s="18"/>
      <c r="O30" s="19">
        <f t="shared" si="1"/>
        <v>0</v>
      </c>
      <c r="Q30" s="2"/>
      <c r="R30" s="2"/>
      <c r="S30" s="2"/>
      <c r="T30" s="17"/>
      <c r="U30" s="8"/>
      <c r="V30" s="18"/>
      <c r="W30" s="19">
        <f t="shared" si="2"/>
        <v>0</v>
      </c>
      <c r="Y30" s="2"/>
      <c r="Z30" s="2"/>
      <c r="AA30" s="2"/>
      <c r="AB30" s="17"/>
      <c r="AC30" s="8"/>
      <c r="AD30" s="18"/>
      <c r="AE30" s="19">
        <f t="shared" si="3"/>
        <v>0</v>
      </c>
      <c r="AG30" s="2"/>
      <c r="AH30" s="2"/>
      <c r="AI30" s="2"/>
      <c r="AJ30" s="17"/>
      <c r="AK30" s="8"/>
      <c r="AL30" s="18"/>
      <c r="AM30" s="19">
        <f t="shared" si="4"/>
        <v>0</v>
      </c>
      <c r="AO30" s="2"/>
      <c r="AP30" s="2"/>
      <c r="AQ30" s="2"/>
      <c r="AR30" s="17"/>
      <c r="AS30" s="8"/>
      <c r="AT30" s="18"/>
      <c r="AU30" s="19">
        <f t="shared" si="5"/>
        <v>0</v>
      </c>
      <c r="AW30" s="2"/>
      <c r="AX30" s="2"/>
      <c r="AY30" s="2"/>
      <c r="AZ30" s="17"/>
      <c r="BA30" s="8"/>
      <c r="BB30" s="18"/>
      <c r="BC30" s="19">
        <f t="shared" si="6"/>
        <v>0</v>
      </c>
      <c r="BE30" s="2"/>
      <c r="BF30" s="2"/>
      <c r="BG30" s="17"/>
      <c r="BH30" s="8"/>
      <c r="BI30" s="18"/>
      <c r="BJ30" s="19">
        <f t="shared" si="7"/>
        <v>0</v>
      </c>
      <c r="BL30" s="2"/>
      <c r="BM30" s="2"/>
      <c r="BN30" s="17"/>
      <c r="BO30" s="8"/>
      <c r="BP30" s="18"/>
      <c r="BQ30" s="19">
        <f t="shared" si="8"/>
        <v>0</v>
      </c>
      <c r="BS30" s="2"/>
      <c r="BT30" s="2"/>
      <c r="BU30" s="17"/>
      <c r="BV30" s="8"/>
      <c r="BW30" s="18"/>
      <c r="BX30" s="19">
        <f t="shared" si="9"/>
        <v>0</v>
      </c>
      <c r="BZ30" s="2"/>
      <c r="CA30" s="2"/>
      <c r="CB30" s="2"/>
      <c r="CC30" s="17"/>
      <c r="CD30" s="8"/>
      <c r="CE30" s="18"/>
      <c r="CF30" s="19">
        <f t="shared" si="10"/>
        <v>0</v>
      </c>
      <c r="CH30" s="2"/>
      <c r="CI30" s="2"/>
      <c r="CJ30" s="2"/>
      <c r="CK30" s="17"/>
      <c r="CL30" s="8"/>
      <c r="CM30" s="18"/>
      <c r="CN30" s="19">
        <f t="shared" si="11"/>
        <v>0</v>
      </c>
      <c r="CP30" s="2"/>
      <c r="CQ30" s="2"/>
      <c r="CR30" s="2"/>
      <c r="CS30" s="17"/>
      <c r="CT30" s="8"/>
      <c r="CU30" s="18"/>
      <c r="CV30" s="19">
        <f t="shared" si="12"/>
        <v>0</v>
      </c>
      <c r="CX30" s="2"/>
      <c r="CY30" s="2"/>
      <c r="CZ30" s="2"/>
      <c r="DA30" s="17"/>
      <c r="DB30" s="8"/>
      <c r="DC30" s="18"/>
      <c r="DD30" s="19">
        <f t="shared" si="13"/>
        <v>0</v>
      </c>
      <c r="DF30" s="2"/>
      <c r="DG30" s="2"/>
      <c r="DH30" s="17"/>
      <c r="DI30" s="8"/>
      <c r="DJ30" s="18"/>
      <c r="DK30" s="19">
        <f t="shared" si="14"/>
        <v>16849.8</v>
      </c>
      <c r="DM30" s="2"/>
      <c r="DN30" s="2"/>
      <c r="DO30" s="2"/>
      <c r="DP30" s="17"/>
      <c r="DQ30" s="8"/>
      <c r="DR30" s="18"/>
      <c r="DS30" s="19">
        <f t="shared" si="15"/>
        <v>0</v>
      </c>
      <c r="DU30" s="2"/>
      <c r="DV30" s="2"/>
      <c r="DW30" s="2"/>
      <c r="DX30" s="17"/>
      <c r="DY30" s="8"/>
      <c r="DZ30" s="18"/>
      <c r="EA30" s="19">
        <f t="shared" si="16"/>
        <v>0</v>
      </c>
      <c r="EC30" s="2"/>
      <c r="ED30" s="2"/>
      <c r="EE30" s="17"/>
      <c r="EF30" s="8"/>
      <c r="EG30" s="18"/>
      <c r="EH30" s="19">
        <f t="shared" si="17"/>
        <v>0</v>
      </c>
      <c r="EJ30" s="2"/>
      <c r="EK30" s="2"/>
      <c r="EL30" s="17"/>
      <c r="EM30" s="8"/>
      <c r="EN30" s="18"/>
      <c r="EO30" s="19">
        <f t="shared" si="18"/>
        <v>0</v>
      </c>
      <c r="EQ30" s="2"/>
      <c r="ER30" s="2"/>
      <c r="ES30" s="17"/>
      <c r="ET30" s="8"/>
      <c r="EU30" s="18"/>
      <c r="EV30" s="19">
        <f t="shared" si="19"/>
        <v>0</v>
      </c>
    </row>
    <row r="31" spans="1:152">
      <c r="A31" s="2"/>
      <c r="B31" s="2"/>
      <c r="C31" s="2"/>
      <c r="D31" s="17"/>
      <c r="E31" s="8"/>
      <c r="F31" s="18"/>
      <c r="G31" s="19">
        <f t="shared" si="0"/>
        <v>0</v>
      </c>
      <c r="I31" s="2"/>
      <c r="J31" s="2"/>
      <c r="K31" s="2"/>
      <c r="L31" s="17"/>
      <c r="M31" s="8"/>
      <c r="N31" s="18"/>
      <c r="O31" s="19">
        <f t="shared" si="1"/>
        <v>0</v>
      </c>
      <c r="Q31" s="2"/>
      <c r="R31" s="2"/>
      <c r="S31" s="2"/>
      <c r="T31" s="17"/>
      <c r="U31" s="8"/>
      <c r="V31" s="18"/>
      <c r="W31" s="19">
        <f t="shared" si="2"/>
        <v>0</v>
      </c>
      <c r="Y31" s="2"/>
      <c r="Z31" s="2"/>
      <c r="AA31" s="2"/>
      <c r="AB31" s="17"/>
      <c r="AC31" s="8"/>
      <c r="AD31" s="18"/>
      <c r="AE31" s="19">
        <f t="shared" si="3"/>
        <v>0</v>
      </c>
      <c r="AG31" s="2"/>
      <c r="AH31" s="2"/>
      <c r="AI31" s="2"/>
      <c r="AJ31" s="17"/>
      <c r="AK31" s="8"/>
      <c r="AL31" s="18"/>
      <c r="AM31" s="19">
        <f t="shared" si="4"/>
        <v>0</v>
      </c>
      <c r="AO31" s="2"/>
      <c r="AP31" s="2"/>
      <c r="AQ31" s="2"/>
      <c r="AR31" s="17"/>
      <c r="AS31" s="8"/>
      <c r="AT31" s="18"/>
      <c r="AU31" s="19">
        <f t="shared" si="5"/>
        <v>0</v>
      </c>
      <c r="AW31" s="2"/>
      <c r="AX31" s="2"/>
      <c r="AY31" s="2"/>
      <c r="AZ31" s="17"/>
      <c r="BA31" s="8"/>
      <c r="BB31" s="18"/>
      <c r="BC31" s="19">
        <f t="shared" si="6"/>
        <v>0</v>
      </c>
      <c r="BE31" s="2"/>
      <c r="BF31" s="2"/>
      <c r="BG31" s="17"/>
      <c r="BH31" s="8"/>
      <c r="BI31" s="18"/>
      <c r="BJ31" s="19">
        <f t="shared" si="7"/>
        <v>0</v>
      </c>
      <c r="BL31" s="2"/>
      <c r="BM31" s="2"/>
      <c r="BN31" s="17"/>
      <c r="BO31" s="8"/>
      <c r="BP31" s="18"/>
      <c r="BQ31" s="19">
        <f t="shared" si="8"/>
        <v>0</v>
      </c>
      <c r="BS31" s="2"/>
      <c r="BT31" s="2"/>
      <c r="BU31" s="17"/>
      <c r="BV31" s="8"/>
      <c r="BW31" s="18"/>
      <c r="BX31" s="19">
        <f t="shared" si="9"/>
        <v>0</v>
      </c>
      <c r="BZ31" s="2"/>
      <c r="CA31" s="2"/>
      <c r="CB31" s="2"/>
      <c r="CC31" s="17"/>
      <c r="CD31" s="8"/>
      <c r="CE31" s="18"/>
      <c r="CF31" s="19">
        <f t="shared" si="10"/>
        <v>0</v>
      </c>
      <c r="CH31" s="2"/>
      <c r="CI31" s="2"/>
      <c r="CJ31" s="2"/>
      <c r="CK31" s="17"/>
      <c r="CL31" s="8"/>
      <c r="CM31" s="18"/>
      <c r="CN31" s="19">
        <f t="shared" si="11"/>
        <v>0</v>
      </c>
      <c r="CP31" s="2"/>
      <c r="CQ31" s="2"/>
      <c r="CR31" s="2"/>
      <c r="CS31" s="17"/>
      <c r="CT31" s="8"/>
      <c r="CU31" s="18"/>
      <c r="CV31" s="19">
        <f t="shared" si="12"/>
        <v>0</v>
      </c>
      <c r="CX31" s="2"/>
      <c r="CY31" s="2"/>
      <c r="CZ31" s="2"/>
      <c r="DA31" s="17"/>
      <c r="DB31" s="8"/>
      <c r="DC31" s="18"/>
      <c r="DD31" s="19">
        <f t="shared" si="13"/>
        <v>0</v>
      </c>
      <c r="DF31" s="2"/>
      <c r="DG31" s="2"/>
      <c r="DH31" s="17"/>
      <c r="DI31" s="8"/>
      <c r="DJ31" s="18"/>
      <c r="DK31" s="19">
        <f t="shared" si="14"/>
        <v>16849.8</v>
      </c>
      <c r="DM31" s="2"/>
      <c r="DN31" s="2"/>
      <c r="DO31" s="2"/>
      <c r="DP31" s="17"/>
      <c r="DQ31" s="8"/>
      <c r="DR31" s="18"/>
      <c r="DS31" s="19">
        <f t="shared" si="15"/>
        <v>0</v>
      </c>
      <c r="DU31" s="2"/>
      <c r="DV31" s="2"/>
      <c r="DW31" s="2"/>
      <c r="DX31" s="17"/>
      <c r="DY31" s="8"/>
      <c r="DZ31" s="18"/>
      <c r="EA31" s="19">
        <f t="shared" si="16"/>
        <v>0</v>
      </c>
      <c r="EC31" s="2"/>
      <c r="ED31" s="2"/>
      <c r="EE31" s="17"/>
      <c r="EF31" s="8"/>
      <c r="EG31" s="18"/>
      <c r="EH31" s="19">
        <f t="shared" si="17"/>
        <v>0</v>
      </c>
      <c r="EJ31" s="2"/>
      <c r="EK31" s="2"/>
      <c r="EL31" s="17"/>
      <c r="EM31" s="8"/>
      <c r="EN31" s="18"/>
      <c r="EO31" s="19">
        <f t="shared" si="18"/>
        <v>0</v>
      </c>
      <c r="EQ31" s="2"/>
      <c r="ER31" s="2"/>
      <c r="ES31" s="17"/>
      <c r="ET31" s="8"/>
      <c r="EU31" s="18"/>
      <c r="EV31" s="19">
        <f t="shared" si="19"/>
        <v>0</v>
      </c>
    </row>
    <row r="32" spans="1:152">
      <c r="A32" s="2"/>
      <c r="B32" s="2"/>
      <c r="C32" s="2"/>
      <c r="D32" s="17"/>
      <c r="E32" s="8"/>
      <c r="F32" s="18"/>
      <c r="G32" s="19">
        <f t="shared" si="0"/>
        <v>0</v>
      </c>
      <c r="I32" s="2"/>
      <c r="J32" s="2"/>
      <c r="K32" s="2"/>
      <c r="L32" s="17"/>
      <c r="M32" s="8"/>
      <c r="N32" s="18"/>
      <c r="O32" s="19">
        <f t="shared" si="1"/>
        <v>0</v>
      </c>
      <c r="Q32" s="2"/>
      <c r="R32" s="2"/>
      <c r="S32" s="2"/>
      <c r="T32" s="17"/>
      <c r="U32" s="8"/>
      <c r="V32" s="18"/>
      <c r="W32" s="19">
        <f t="shared" si="2"/>
        <v>0</v>
      </c>
      <c r="Y32" s="2"/>
      <c r="Z32" s="2"/>
      <c r="AA32" s="2"/>
      <c r="AB32" s="17"/>
      <c r="AC32" s="8"/>
      <c r="AD32" s="18"/>
      <c r="AE32" s="19">
        <f t="shared" si="3"/>
        <v>0</v>
      </c>
      <c r="AG32" s="2"/>
      <c r="AH32" s="2"/>
      <c r="AI32" s="2"/>
      <c r="AJ32" s="17"/>
      <c r="AK32" s="8"/>
      <c r="AL32" s="18"/>
      <c r="AM32" s="19">
        <f t="shared" si="4"/>
        <v>0</v>
      </c>
      <c r="AO32" s="2"/>
      <c r="AP32" s="2"/>
      <c r="AQ32" s="2"/>
      <c r="AR32" s="17"/>
      <c r="AS32" s="8"/>
      <c r="AT32" s="18"/>
      <c r="AU32" s="19">
        <f t="shared" si="5"/>
        <v>0</v>
      </c>
      <c r="AW32" s="2"/>
      <c r="AX32" s="2"/>
      <c r="AY32" s="2"/>
      <c r="AZ32" s="17"/>
      <c r="BA32" s="8"/>
      <c r="BB32" s="18"/>
      <c r="BC32" s="19">
        <f t="shared" si="6"/>
        <v>0</v>
      </c>
      <c r="BE32" s="2"/>
      <c r="BF32" s="2"/>
      <c r="BG32" s="17"/>
      <c r="BH32" s="8"/>
      <c r="BI32" s="18"/>
      <c r="BJ32" s="19">
        <f t="shared" si="7"/>
        <v>0</v>
      </c>
      <c r="BL32" s="2"/>
      <c r="BM32" s="2"/>
      <c r="BN32" s="17"/>
      <c r="BO32" s="8"/>
      <c r="BP32" s="18"/>
      <c r="BQ32" s="19">
        <f t="shared" si="8"/>
        <v>0</v>
      </c>
      <c r="BS32" s="2"/>
      <c r="BT32" s="2"/>
      <c r="BU32" s="17"/>
      <c r="BV32" s="8"/>
      <c r="BW32" s="18"/>
      <c r="BX32" s="19">
        <f t="shared" si="9"/>
        <v>0</v>
      </c>
      <c r="BZ32" s="2"/>
      <c r="CA32" s="2"/>
      <c r="CB32" s="2"/>
      <c r="CC32" s="17"/>
      <c r="CD32" s="8"/>
      <c r="CE32" s="18"/>
      <c r="CF32" s="19">
        <f t="shared" si="10"/>
        <v>0</v>
      </c>
      <c r="CH32" s="2"/>
      <c r="CI32" s="2"/>
      <c r="CJ32" s="2"/>
      <c r="CK32" s="17"/>
      <c r="CL32" s="8"/>
      <c r="CM32" s="18"/>
      <c r="CN32" s="19">
        <f t="shared" si="11"/>
        <v>0</v>
      </c>
      <c r="CP32" s="2"/>
      <c r="CQ32" s="2"/>
      <c r="CR32" s="2"/>
      <c r="CS32" s="17"/>
      <c r="CT32" s="8"/>
      <c r="CU32" s="18"/>
      <c r="CV32" s="19">
        <f t="shared" si="12"/>
        <v>0</v>
      </c>
      <c r="CX32" s="2"/>
      <c r="CY32" s="2"/>
      <c r="CZ32" s="2"/>
      <c r="DA32" s="17"/>
      <c r="DB32" s="8"/>
      <c r="DC32" s="18"/>
      <c r="DD32" s="19">
        <f t="shared" si="13"/>
        <v>0</v>
      </c>
      <c r="DF32" s="2"/>
      <c r="DG32" s="2"/>
      <c r="DH32" s="17"/>
      <c r="DI32" s="8"/>
      <c r="DJ32" s="18"/>
      <c r="DK32" s="19">
        <f t="shared" si="14"/>
        <v>16849.8</v>
      </c>
      <c r="DM32" s="2"/>
      <c r="DN32" s="2"/>
      <c r="DO32" s="2"/>
      <c r="DP32" s="17"/>
      <c r="DQ32" s="8"/>
      <c r="DR32" s="18"/>
      <c r="DS32" s="19">
        <f t="shared" si="15"/>
        <v>0</v>
      </c>
      <c r="DU32" s="2"/>
      <c r="DV32" s="2"/>
      <c r="DW32" s="2"/>
      <c r="DX32" s="17"/>
      <c r="DY32" s="8"/>
      <c r="DZ32" s="18"/>
      <c r="EA32" s="19">
        <f t="shared" si="16"/>
        <v>0</v>
      </c>
      <c r="EC32" s="2"/>
      <c r="ED32" s="2"/>
      <c r="EE32" s="17"/>
      <c r="EF32" s="8"/>
      <c r="EG32" s="18"/>
      <c r="EH32" s="19">
        <f t="shared" si="17"/>
        <v>0</v>
      </c>
      <c r="EJ32" s="2"/>
      <c r="EK32" s="2"/>
      <c r="EL32" s="17"/>
      <c r="EM32" s="8"/>
      <c r="EN32" s="18"/>
      <c r="EO32" s="19">
        <f t="shared" si="18"/>
        <v>0</v>
      </c>
      <c r="EQ32" s="2"/>
      <c r="ER32" s="2"/>
      <c r="ES32" s="17"/>
      <c r="ET32" s="8"/>
      <c r="EU32" s="18"/>
      <c r="EV32" s="19">
        <f t="shared" si="19"/>
        <v>0</v>
      </c>
    </row>
    <row r="33" spans="1:152">
      <c r="A33" s="2"/>
      <c r="B33" s="2"/>
      <c r="C33" s="2"/>
      <c r="D33" s="17"/>
      <c r="E33" s="8"/>
      <c r="F33" s="18"/>
      <c r="G33" s="19">
        <f t="shared" si="0"/>
        <v>0</v>
      </c>
      <c r="I33" s="2"/>
      <c r="J33" s="2"/>
      <c r="K33" s="2"/>
      <c r="L33" s="17"/>
      <c r="M33" s="8"/>
      <c r="N33" s="18"/>
      <c r="O33" s="19">
        <f t="shared" si="1"/>
        <v>0</v>
      </c>
      <c r="Q33" s="2"/>
      <c r="R33" s="2"/>
      <c r="S33" s="2"/>
      <c r="T33" s="17"/>
      <c r="U33" s="8"/>
      <c r="V33" s="18"/>
      <c r="W33" s="19">
        <f t="shared" si="2"/>
        <v>0</v>
      </c>
      <c r="Y33" s="2"/>
      <c r="Z33" s="2"/>
      <c r="AA33" s="2"/>
      <c r="AB33" s="17"/>
      <c r="AC33" s="8"/>
      <c r="AD33" s="18"/>
      <c r="AE33" s="19">
        <f t="shared" si="3"/>
        <v>0</v>
      </c>
      <c r="AG33" s="2"/>
      <c r="AH33" s="2"/>
      <c r="AI33" s="2"/>
      <c r="AJ33" s="17"/>
      <c r="AK33" s="8"/>
      <c r="AL33" s="18"/>
      <c r="AM33" s="19">
        <f t="shared" si="4"/>
        <v>0</v>
      </c>
      <c r="AO33" s="2"/>
      <c r="AP33" s="2"/>
      <c r="AQ33" s="2"/>
      <c r="AR33" s="17"/>
      <c r="AS33" s="8"/>
      <c r="AT33" s="18"/>
      <c r="AU33" s="19">
        <f t="shared" si="5"/>
        <v>0</v>
      </c>
      <c r="AW33" s="2"/>
      <c r="AX33" s="2"/>
      <c r="AY33" s="2"/>
      <c r="AZ33" s="17"/>
      <c r="BA33" s="8"/>
      <c r="BB33" s="18"/>
      <c r="BC33" s="19">
        <f t="shared" si="6"/>
        <v>0</v>
      </c>
      <c r="BE33" s="2"/>
      <c r="BF33" s="2"/>
      <c r="BG33" s="17"/>
      <c r="BH33" s="8"/>
      <c r="BI33" s="18"/>
      <c r="BJ33" s="19">
        <f t="shared" si="7"/>
        <v>0</v>
      </c>
      <c r="BL33" s="2"/>
      <c r="BM33" s="2"/>
      <c r="BN33" s="17"/>
      <c r="BO33" s="8"/>
      <c r="BP33" s="18"/>
      <c r="BQ33" s="19">
        <f t="shared" si="8"/>
        <v>0</v>
      </c>
      <c r="BS33" s="2"/>
      <c r="BT33" s="2"/>
      <c r="BU33" s="17"/>
      <c r="BV33" s="8"/>
      <c r="BW33" s="18"/>
      <c r="BX33" s="19">
        <f t="shared" si="9"/>
        <v>0</v>
      </c>
      <c r="BZ33" s="2"/>
      <c r="CA33" s="2"/>
      <c r="CB33" s="2"/>
      <c r="CC33" s="17"/>
      <c r="CD33" s="8"/>
      <c r="CE33" s="18"/>
      <c r="CF33" s="19">
        <f t="shared" si="10"/>
        <v>0</v>
      </c>
      <c r="CH33" s="2"/>
      <c r="CI33" s="2"/>
      <c r="CJ33" s="2"/>
      <c r="CK33" s="17"/>
      <c r="CL33" s="8"/>
      <c r="CM33" s="18"/>
      <c r="CN33" s="19">
        <f t="shared" si="11"/>
        <v>0</v>
      </c>
      <c r="CP33" s="2"/>
      <c r="CQ33" s="2"/>
      <c r="CR33" s="2"/>
      <c r="CS33" s="17"/>
      <c r="CT33" s="8"/>
      <c r="CU33" s="18"/>
      <c r="CV33" s="19">
        <f t="shared" si="12"/>
        <v>0</v>
      </c>
      <c r="CX33" s="2"/>
      <c r="CY33" s="2"/>
      <c r="CZ33" s="2"/>
      <c r="DA33" s="17"/>
      <c r="DB33" s="8"/>
      <c r="DC33" s="18"/>
      <c r="DD33" s="19">
        <f t="shared" si="13"/>
        <v>0</v>
      </c>
      <c r="DF33" s="2"/>
      <c r="DG33" s="2"/>
      <c r="DH33" s="17"/>
      <c r="DI33" s="8"/>
      <c r="DJ33" s="18"/>
      <c r="DK33" s="19">
        <f t="shared" si="14"/>
        <v>16849.8</v>
      </c>
      <c r="DM33" s="2"/>
      <c r="DN33" s="2"/>
      <c r="DO33" s="2"/>
      <c r="DP33" s="17"/>
      <c r="DQ33" s="8"/>
      <c r="DR33" s="18"/>
      <c r="DS33" s="19">
        <f t="shared" si="15"/>
        <v>0</v>
      </c>
      <c r="DU33" s="2"/>
      <c r="DV33" s="2"/>
      <c r="DW33" s="2"/>
      <c r="DX33" s="17"/>
      <c r="DY33" s="8"/>
      <c r="DZ33" s="18"/>
      <c r="EA33" s="19">
        <f t="shared" si="16"/>
        <v>0</v>
      </c>
      <c r="EC33" s="2"/>
      <c r="ED33" s="2"/>
      <c r="EE33" s="17"/>
      <c r="EF33" s="8"/>
      <c r="EG33" s="18"/>
      <c r="EH33" s="19">
        <f t="shared" si="17"/>
        <v>0</v>
      </c>
      <c r="EJ33" s="2"/>
      <c r="EK33" s="2"/>
      <c r="EL33" s="17"/>
      <c r="EM33" s="8"/>
      <c r="EN33" s="18"/>
      <c r="EO33" s="19">
        <f t="shared" si="18"/>
        <v>0</v>
      </c>
      <c r="EQ33" s="2"/>
      <c r="ER33" s="2"/>
      <c r="ES33" s="17"/>
      <c r="ET33" s="8"/>
      <c r="EU33" s="18"/>
      <c r="EV33" s="19">
        <f t="shared" si="19"/>
        <v>0</v>
      </c>
    </row>
    <row r="34" spans="1:152">
      <c r="A34" s="2"/>
      <c r="B34" s="2"/>
      <c r="C34" s="2"/>
      <c r="D34" s="17"/>
      <c r="E34" s="8"/>
      <c r="F34" s="18"/>
      <c r="G34" s="19">
        <f t="shared" si="0"/>
        <v>0</v>
      </c>
      <c r="I34" s="2"/>
      <c r="J34" s="2"/>
      <c r="K34" s="2"/>
      <c r="L34" s="17"/>
      <c r="M34" s="8"/>
      <c r="N34" s="18"/>
      <c r="O34" s="19">
        <f t="shared" si="1"/>
        <v>0</v>
      </c>
      <c r="Q34" s="2"/>
      <c r="R34" s="2"/>
      <c r="S34" s="2"/>
      <c r="T34" s="17"/>
      <c r="U34" s="8"/>
      <c r="V34" s="18"/>
      <c r="W34" s="19">
        <f t="shared" si="2"/>
        <v>0</v>
      </c>
      <c r="Y34" s="2"/>
      <c r="Z34" s="2"/>
      <c r="AA34" s="2"/>
      <c r="AB34" s="17"/>
      <c r="AC34" s="8"/>
      <c r="AD34" s="18"/>
      <c r="AE34" s="19">
        <f t="shared" si="3"/>
        <v>0</v>
      </c>
      <c r="AG34" s="2"/>
      <c r="AH34" s="2"/>
      <c r="AI34" s="2"/>
      <c r="AJ34" s="17"/>
      <c r="AK34" s="8"/>
      <c r="AL34" s="18"/>
      <c r="AM34" s="19">
        <f t="shared" si="4"/>
        <v>0</v>
      </c>
      <c r="AO34" s="2"/>
      <c r="AP34" s="2"/>
      <c r="AQ34" s="2"/>
      <c r="AR34" s="17"/>
      <c r="AS34" s="8"/>
      <c r="AT34" s="18"/>
      <c r="AU34" s="19">
        <f t="shared" si="5"/>
        <v>0</v>
      </c>
      <c r="AW34" s="2"/>
      <c r="AX34" s="2"/>
      <c r="AY34" s="2"/>
      <c r="AZ34" s="17"/>
      <c r="BA34" s="8"/>
      <c r="BB34" s="18"/>
      <c r="BC34" s="19">
        <f t="shared" si="6"/>
        <v>0</v>
      </c>
      <c r="BE34" s="2"/>
      <c r="BF34" s="2"/>
      <c r="BG34" s="17"/>
      <c r="BH34" s="8"/>
      <c r="BI34" s="18"/>
      <c r="BJ34" s="19">
        <f t="shared" si="7"/>
        <v>0</v>
      </c>
      <c r="BL34" s="2"/>
      <c r="BM34" s="2"/>
      <c r="BN34" s="17"/>
      <c r="BO34" s="8"/>
      <c r="BP34" s="18"/>
      <c r="BQ34" s="19">
        <f t="shared" si="8"/>
        <v>0</v>
      </c>
      <c r="BS34" s="2"/>
      <c r="BT34" s="2"/>
      <c r="BU34" s="17"/>
      <c r="BV34" s="8"/>
      <c r="BW34" s="18"/>
      <c r="BX34" s="19">
        <f t="shared" si="9"/>
        <v>0</v>
      </c>
      <c r="BZ34" s="2"/>
      <c r="CA34" s="2"/>
      <c r="CB34" s="2"/>
      <c r="CC34" s="17"/>
      <c r="CD34" s="8"/>
      <c r="CE34" s="18"/>
      <c r="CF34" s="19">
        <f t="shared" si="10"/>
        <v>0</v>
      </c>
      <c r="CH34" s="2"/>
      <c r="CI34" s="2"/>
      <c r="CJ34" s="2"/>
      <c r="CK34" s="17"/>
      <c r="CL34" s="8"/>
      <c r="CM34" s="18"/>
      <c r="CN34" s="19">
        <f t="shared" si="11"/>
        <v>0</v>
      </c>
      <c r="CP34" s="2"/>
      <c r="CQ34" s="2"/>
      <c r="CR34" s="2"/>
      <c r="CS34" s="17"/>
      <c r="CT34" s="8"/>
      <c r="CU34" s="18"/>
      <c r="CV34" s="19">
        <f t="shared" si="12"/>
        <v>0</v>
      </c>
      <c r="CX34" s="2"/>
      <c r="CY34" s="2"/>
      <c r="CZ34" s="2"/>
      <c r="DA34" s="17"/>
      <c r="DB34" s="8"/>
      <c r="DC34" s="18"/>
      <c r="DD34" s="19">
        <f t="shared" si="13"/>
        <v>0</v>
      </c>
      <c r="DF34" s="2"/>
      <c r="DG34" s="2"/>
      <c r="DH34" s="17"/>
      <c r="DI34" s="8"/>
      <c r="DJ34" s="18"/>
      <c r="DK34" s="19">
        <f t="shared" si="14"/>
        <v>16849.8</v>
      </c>
      <c r="DM34" s="2"/>
      <c r="DN34" s="2"/>
      <c r="DO34" s="2"/>
      <c r="DP34" s="17"/>
      <c r="DQ34" s="8"/>
      <c r="DR34" s="18"/>
      <c r="DS34" s="19">
        <f t="shared" si="15"/>
        <v>0</v>
      </c>
      <c r="DU34" s="2"/>
      <c r="DV34" s="2"/>
      <c r="DW34" s="2"/>
      <c r="DX34" s="17"/>
      <c r="DY34" s="8"/>
      <c r="DZ34" s="18"/>
      <c r="EA34" s="19">
        <f t="shared" si="16"/>
        <v>0</v>
      </c>
      <c r="EC34" s="2"/>
      <c r="ED34" s="2"/>
      <c r="EE34" s="17"/>
      <c r="EF34" s="8"/>
      <c r="EG34" s="18"/>
      <c r="EH34" s="19">
        <f t="shared" si="17"/>
        <v>0</v>
      </c>
      <c r="EJ34" s="2"/>
      <c r="EK34" s="2"/>
      <c r="EL34" s="17"/>
      <c r="EM34" s="8"/>
      <c r="EN34" s="18"/>
      <c r="EO34" s="19">
        <f t="shared" si="18"/>
        <v>0</v>
      </c>
      <c r="EQ34" s="2"/>
      <c r="ER34" s="2"/>
      <c r="ES34" s="17"/>
      <c r="ET34" s="8"/>
      <c r="EU34" s="18"/>
      <c r="EV34" s="19">
        <f t="shared" si="19"/>
        <v>0</v>
      </c>
    </row>
    <row r="35" spans="1:152">
      <c r="A35" s="2"/>
      <c r="B35" s="2"/>
      <c r="C35" s="2"/>
      <c r="D35" s="17"/>
      <c r="E35" s="8"/>
      <c r="F35" s="18"/>
      <c r="G35" s="19">
        <f t="shared" si="0"/>
        <v>0</v>
      </c>
      <c r="I35" s="2"/>
      <c r="J35" s="2"/>
      <c r="K35" s="2"/>
      <c r="L35" s="17"/>
      <c r="M35" s="8"/>
      <c r="N35" s="18"/>
      <c r="O35" s="19">
        <f t="shared" si="1"/>
        <v>0</v>
      </c>
      <c r="Q35" s="2"/>
      <c r="R35" s="2"/>
      <c r="S35" s="2"/>
      <c r="T35" s="17"/>
      <c r="U35" s="8"/>
      <c r="V35" s="18"/>
      <c r="W35" s="19">
        <f t="shared" si="2"/>
        <v>0</v>
      </c>
      <c r="Y35" s="2"/>
      <c r="Z35" s="2"/>
      <c r="AA35" s="2"/>
      <c r="AB35" s="17"/>
      <c r="AC35" s="8"/>
      <c r="AD35" s="18"/>
      <c r="AE35" s="19">
        <f t="shared" si="3"/>
        <v>0</v>
      </c>
      <c r="AG35" s="2"/>
      <c r="AH35" s="2"/>
      <c r="AI35" s="2"/>
      <c r="AJ35" s="17"/>
      <c r="AK35" s="8"/>
      <c r="AL35" s="18"/>
      <c r="AM35" s="19">
        <f t="shared" si="4"/>
        <v>0</v>
      </c>
      <c r="AO35" s="2"/>
      <c r="AP35" s="2"/>
      <c r="AQ35" s="2"/>
      <c r="AR35" s="17"/>
      <c r="AS35" s="8"/>
      <c r="AT35" s="18"/>
      <c r="AU35" s="19">
        <f t="shared" si="5"/>
        <v>0</v>
      </c>
      <c r="AW35" s="2"/>
      <c r="AX35" s="2"/>
      <c r="AY35" s="2"/>
      <c r="AZ35" s="17"/>
      <c r="BA35" s="8"/>
      <c r="BB35" s="18"/>
      <c r="BC35" s="19">
        <f t="shared" si="6"/>
        <v>0</v>
      </c>
      <c r="BE35" s="2"/>
      <c r="BF35" s="2"/>
      <c r="BG35" s="17"/>
      <c r="BH35" s="8"/>
      <c r="BI35" s="18"/>
      <c r="BJ35" s="19">
        <f t="shared" si="7"/>
        <v>0</v>
      </c>
      <c r="BL35" s="2"/>
      <c r="BM35" s="2"/>
      <c r="BN35" s="17"/>
      <c r="BO35" s="8"/>
      <c r="BP35" s="18"/>
      <c r="BQ35" s="19">
        <f t="shared" si="8"/>
        <v>0</v>
      </c>
      <c r="BS35" s="2"/>
      <c r="BT35" s="2"/>
      <c r="BU35" s="17"/>
      <c r="BV35" s="8"/>
      <c r="BW35" s="18"/>
      <c r="BX35" s="19">
        <f t="shared" si="9"/>
        <v>0</v>
      </c>
      <c r="BZ35" s="2"/>
      <c r="CA35" s="2"/>
      <c r="CB35" s="2"/>
      <c r="CC35" s="17"/>
      <c r="CD35" s="8"/>
      <c r="CE35" s="18"/>
      <c r="CF35" s="19">
        <f t="shared" si="10"/>
        <v>0</v>
      </c>
      <c r="CH35" s="2"/>
      <c r="CI35" s="2"/>
      <c r="CJ35" s="2"/>
      <c r="CK35" s="17"/>
      <c r="CL35" s="8"/>
      <c r="CM35" s="18"/>
      <c r="CN35" s="19">
        <f t="shared" si="11"/>
        <v>0</v>
      </c>
      <c r="CP35" s="2"/>
      <c r="CQ35" s="2"/>
      <c r="CR35" s="2"/>
      <c r="CS35" s="17"/>
      <c r="CT35" s="8"/>
      <c r="CU35" s="18"/>
      <c r="CV35" s="19">
        <f t="shared" si="12"/>
        <v>0</v>
      </c>
      <c r="CX35" s="2"/>
      <c r="CY35" s="2"/>
      <c r="CZ35" s="2"/>
      <c r="DA35" s="17"/>
      <c r="DB35" s="8"/>
      <c r="DC35" s="18"/>
      <c r="DD35" s="19">
        <f t="shared" si="13"/>
        <v>0</v>
      </c>
      <c r="DF35" s="2"/>
      <c r="DG35" s="2"/>
      <c r="DH35" s="17"/>
      <c r="DI35" s="8"/>
      <c r="DJ35" s="18"/>
      <c r="DK35" s="19">
        <f t="shared" si="14"/>
        <v>16849.8</v>
      </c>
      <c r="DM35" s="2"/>
      <c r="DN35" s="2"/>
      <c r="DO35" s="2"/>
      <c r="DP35" s="17"/>
      <c r="DQ35" s="8"/>
      <c r="DR35" s="18"/>
      <c r="DS35" s="19">
        <f t="shared" si="15"/>
        <v>0</v>
      </c>
      <c r="DU35" s="2"/>
      <c r="DV35" s="2"/>
      <c r="DW35" s="2"/>
      <c r="DX35" s="17"/>
      <c r="DY35" s="8"/>
      <c r="DZ35" s="18"/>
      <c r="EA35" s="19">
        <f t="shared" si="16"/>
        <v>0</v>
      </c>
      <c r="EC35" s="2"/>
      <c r="ED35" s="2"/>
      <c r="EE35" s="17"/>
      <c r="EF35" s="8"/>
      <c r="EG35" s="18"/>
      <c r="EH35" s="19">
        <f t="shared" si="17"/>
        <v>0</v>
      </c>
      <c r="EJ35" s="2"/>
      <c r="EK35" s="2"/>
      <c r="EL35" s="17"/>
      <c r="EM35" s="8"/>
      <c r="EN35" s="18"/>
      <c r="EO35" s="19">
        <f t="shared" si="18"/>
        <v>0</v>
      </c>
      <c r="EQ35" s="2"/>
      <c r="ER35" s="2"/>
      <c r="ES35" s="17"/>
      <c r="ET35" s="8"/>
      <c r="EU35" s="18"/>
      <c r="EV35" s="19">
        <f t="shared" si="19"/>
        <v>0</v>
      </c>
    </row>
    <row r="36" spans="1:152">
      <c r="A36" s="2"/>
      <c r="B36" s="2"/>
      <c r="C36" s="2"/>
      <c r="D36" s="17"/>
      <c r="E36" s="8"/>
      <c r="F36" s="18"/>
      <c r="G36" s="19">
        <f t="shared" si="0"/>
        <v>0</v>
      </c>
      <c r="I36" s="2"/>
      <c r="J36" s="2"/>
      <c r="K36" s="2"/>
      <c r="L36" s="17"/>
      <c r="M36" s="8"/>
      <c r="N36" s="18"/>
      <c r="O36" s="19">
        <f t="shared" si="1"/>
        <v>0</v>
      </c>
      <c r="Q36" s="2"/>
      <c r="R36" s="2"/>
      <c r="S36" s="2"/>
      <c r="T36" s="17"/>
      <c r="U36" s="8"/>
      <c r="V36" s="18"/>
      <c r="W36" s="19">
        <f t="shared" si="2"/>
        <v>0</v>
      </c>
      <c r="Y36" s="2"/>
      <c r="Z36" s="2"/>
      <c r="AA36" s="2"/>
      <c r="AB36" s="17"/>
      <c r="AC36" s="8"/>
      <c r="AD36" s="18"/>
      <c r="AE36" s="19">
        <f t="shared" si="3"/>
        <v>0</v>
      </c>
      <c r="AG36" s="2"/>
      <c r="AH36" s="2"/>
      <c r="AI36" s="2"/>
      <c r="AJ36" s="17"/>
      <c r="AK36" s="8"/>
      <c r="AL36" s="18"/>
      <c r="AM36" s="19">
        <f t="shared" si="4"/>
        <v>0</v>
      </c>
      <c r="AO36" s="2"/>
      <c r="AP36" s="2"/>
      <c r="AQ36" s="2"/>
      <c r="AR36" s="17"/>
      <c r="AS36" s="8"/>
      <c r="AT36" s="18"/>
      <c r="AU36" s="19">
        <f t="shared" si="5"/>
        <v>0</v>
      </c>
      <c r="AW36" s="2"/>
      <c r="AX36" s="2"/>
      <c r="AY36" s="2"/>
      <c r="AZ36" s="17"/>
      <c r="BA36" s="8"/>
      <c r="BB36" s="18"/>
      <c r="BC36" s="19">
        <f t="shared" si="6"/>
        <v>0</v>
      </c>
      <c r="BE36" s="2"/>
      <c r="BF36" s="2"/>
      <c r="BG36" s="17"/>
      <c r="BH36" s="8"/>
      <c r="BI36" s="18"/>
      <c r="BJ36" s="19">
        <f t="shared" si="7"/>
        <v>0</v>
      </c>
      <c r="BL36" s="2"/>
      <c r="BM36" s="2"/>
      <c r="BN36" s="17"/>
      <c r="BO36" s="8"/>
      <c r="BP36" s="18"/>
      <c r="BQ36" s="19">
        <f t="shared" si="8"/>
        <v>0</v>
      </c>
      <c r="BS36" s="2"/>
      <c r="BT36" s="2"/>
      <c r="BU36" s="17"/>
      <c r="BV36" s="8"/>
      <c r="BW36" s="18"/>
      <c r="BX36" s="19">
        <f t="shared" si="9"/>
        <v>0</v>
      </c>
      <c r="BZ36" s="2"/>
      <c r="CA36" s="2"/>
      <c r="CB36" s="2"/>
      <c r="CC36" s="17"/>
      <c r="CD36" s="8"/>
      <c r="CE36" s="18"/>
      <c r="CF36" s="19">
        <f t="shared" si="10"/>
        <v>0</v>
      </c>
      <c r="CH36" s="2"/>
      <c r="CI36" s="2"/>
      <c r="CJ36" s="2"/>
      <c r="CK36" s="17"/>
      <c r="CL36" s="8"/>
      <c r="CM36" s="18"/>
      <c r="CN36" s="19">
        <f t="shared" si="11"/>
        <v>0</v>
      </c>
      <c r="CP36" s="2"/>
      <c r="CQ36" s="2"/>
      <c r="CR36" s="2"/>
      <c r="CS36" s="17"/>
      <c r="CT36" s="8"/>
      <c r="CU36" s="18"/>
      <c r="CV36" s="19">
        <f t="shared" si="12"/>
        <v>0</v>
      </c>
      <c r="CX36" s="2"/>
      <c r="CY36" s="2"/>
      <c r="CZ36" s="2"/>
      <c r="DA36" s="17"/>
      <c r="DB36" s="8"/>
      <c r="DC36" s="18"/>
      <c r="DD36" s="19">
        <f t="shared" si="13"/>
        <v>0</v>
      </c>
      <c r="DF36" s="2"/>
      <c r="DG36" s="2"/>
      <c r="DH36" s="17"/>
      <c r="DI36" s="8"/>
      <c r="DJ36" s="18"/>
      <c r="DK36" s="19">
        <f t="shared" si="14"/>
        <v>16849.8</v>
      </c>
      <c r="DM36" s="2"/>
      <c r="DN36" s="2"/>
      <c r="DO36" s="2"/>
      <c r="DP36" s="17"/>
      <c r="DQ36" s="8"/>
      <c r="DR36" s="18"/>
      <c r="DS36" s="19">
        <f t="shared" si="15"/>
        <v>0</v>
      </c>
      <c r="DU36" s="2"/>
      <c r="DV36" s="2"/>
      <c r="DW36" s="2"/>
      <c r="DX36" s="17"/>
      <c r="DY36" s="8"/>
      <c r="DZ36" s="18"/>
      <c r="EA36" s="19">
        <f t="shared" si="16"/>
        <v>0</v>
      </c>
      <c r="EC36" s="2"/>
      <c r="ED36" s="2"/>
      <c r="EE36" s="17"/>
      <c r="EF36" s="8"/>
      <c r="EG36" s="18"/>
      <c r="EH36" s="19">
        <f t="shared" si="17"/>
        <v>0</v>
      </c>
      <c r="EJ36" s="2"/>
      <c r="EK36" s="2"/>
      <c r="EL36" s="17"/>
      <c r="EM36" s="8"/>
      <c r="EN36" s="18"/>
      <c r="EO36" s="19">
        <f t="shared" si="18"/>
        <v>0</v>
      </c>
      <c r="EQ36" s="2"/>
      <c r="ER36" s="2"/>
      <c r="ES36" s="17"/>
      <c r="ET36" s="8"/>
      <c r="EU36" s="18"/>
      <c r="EV36" s="19">
        <f t="shared" si="19"/>
        <v>0</v>
      </c>
    </row>
    <row r="37" spans="1:152">
      <c r="A37" s="2"/>
      <c r="B37" s="2"/>
      <c r="C37" s="2"/>
      <c r="D37" s="17"/>
      <c r="E37" s="8"/>
      <c r="F37" s="18"/>
      <c r="G37" s="19">
        <f t="shared" si="0"/>
        <v>0</v>
      </c>
      <c r="I37" s="2"/>
      <c r="J37" s="2"/>
      <c r="K37" s="2"/>
      <c r="L37" s="17"/>
      <c r="M37" s="8"/>
      <c r="N37" s="18"/>
      <c r="O37" s="19">
        <f t="shared" si="1"/>
        <v>0</v>
      </c>
      <c r="Q37" s="2"/>
      <c r="R37" s="2"/>
      <c r="S37" s="2"/>
      <c r="T37" s="17"/>
      <c r="U37" s="8"/>
      <c r="V37" s="18"/>
      <c r="W37" s="19">
        <f t="shared" si="2"/>
        <v>0</v>
      </c>
      <c r="Y37" s="2"/>
      <c r="Z37" s="2"/>
      <c r="AA37" s="2"/>
      <c r="AB37" s="17"/>
      <c r="AC37" s="8"/>
      <c r="AD37" s="18"/>
      <c r="AE37" s="19">
        <f t="shared" si="3"/>
        <v>0</v>
      </c>
      <c r="AG37" s="2"/>
      <c r="AH37" s="2"/>
      <c r="AI37" s="2"/>
      <c r="AJ37" s="17"/>
      <c r="AK37" s="8"/>
      <c r="AL37" s="18"/>
      <c r="AM37" s="19">
        <f t="shared" si="4"/>
        <v>0</v>
      </c>
      <c r="AO37" s="2"/>
      <c r="AP37" s="2"/>
      <c r="AQ37" s="2"/>
      <c r="AR37" s="17"/>
      <c r="AS37" s="8"/>
      <c r="AT37" s="18"/>
      <c r="AU37" s="19">
        <f t="shared" si="5"/>
        <v>0</v>
      </c>
      <c r="AW37" s="2"/>
      <c r="AX37" s="2"/>
      <c r="AY37" s="2"/>
      <c r="AZ37" s="17"/>
      <c r="BA37" s="8"/>
      <c r="BB37" s="18"/>
      <c r="BC37" s="19">
        <f t="shared" si="6"/>
        <v>0</v>
      </c>
      <c r="BE37" s="2"/>
      <c r="BF37" s="2"/>
      <c r="BG37" s="17"/>
      <c r="BH37" s="8"/>
      <c r="BI37" s="18"/>
      <c r="BJ37" s="19">
        <f t="shared" si="7"/>
        <v>0</v>
      </c>
      <c r="BL37" s="2"/>
      <c r="BM37" s="2"/>
      <c r="BN37" s="17"/>
      <c r="BO37" s="8"/>
      <c r="BP37" s="18"/>
      <c r="BQ37" s="19">
        <f t="shared" si="8"/>
        <v>0</v>
      </c>
      <c r="BS37" s="2"/>
      <c r="BT37" s="2"/>
      <c r="BU37" s="17"/>
      <c r="BV37" s="8"/>
      <c r="BW37" s="18"/>
      <c r="BX37" s="19">
        <f t="shared" si="9"/>
        <v>0</v>
      </c>
      <c r="BZ37" s="2"/>
      <c r="CA37" s="2"/>
      <c r="CB37" s="2"/>
      <c r="CC37" s="17"/>
      <c r="CD37" s="8"/>
      <c r="CE37" s="18"/>
      <c r="CF37" s="19">
        <f t="shared" si="10"/>
        <v>0</v>
      </c>
      <c r="CH37" s="2"/>
      <c r="CI37" s="2"/>
      <c r="CJ37" s="2"/>
      <c r="CK37" s="17"/>
      <c r="CL37" s="8"/>
      <c r="CM37" s="18"/>
      <c r="CN37" s="19">
        <f t="shared" si="11"/>
        <v>0</v>
      </c>
      <c r="CP37" s="2"/>
      <c r="CQ37" s="2"/>
      <c r="CR37" s="2"/>
      <c r="CS37" s="17"/>
      <c r="CT37" s="8"/>
      <c r="CU37" s="18"/>
      <c r="CV37" s="19">
        <f t="shared" si="12"/>
        <v>0</v>
      </c>
      <c r="CX37" s="2"/>
      <c r="CY37" s="2"/>
      <c r="CZ37" s="2"/>
      <c r="DA37" s="17"/>
      <c r="DB37" s="8"/>
      <c r="DC37" s="18"/>
      <c r="DD37" s="19">
        <f t="shared" si="13"/>
        <v>0</v>
      </c>
      <c r="DF37" s="2"/>
      <c r="DG37" s="2"/>
      <c r="DH37" s="17"/>
      <c r="DI37" s="8"/>
      <c r="DJ37" s="18"/>
      <c r="DK37" s="19">
        <f t="shared" si="14"/>
        <v>16849.8</v>
      </c>
      <c r="DM37" s="2"/>
      <c r="DN37" s="2"/>
      <c r="DO37" s="2"/>
      <c r="DP37" s="17"/>
      <c r="DQ37" s="8"/>
      <c r="DR37" s="18"/>
      <c r="DS37" s="19">
        <f t="shared" si="15"/>
        <v>0</v>
      </c>
      <c r="DU37" s="2"/>
      <c r="DV37" s="2"/>
      <c r="DW37" s="2"/>
      <c r="DX37" s="17"/>
      <c r="DY37" s="8"/>
      <c r="DZ37" s="18"/>
      <c r="EA37" s="19">
        <f t="shared" si="16"/>
        <v>0</v>
      </c>
      <c r="EC37" s="2"/>
      <c r="ED37" s="2"/>
      <c r="EE37" s="17"/>
      <c r="EF37" s="8"/>
      <c r="EG37" s="18"/>
      <c r="EH37" s="19">
        <f t="shared" si="17"/>
        <v>0</v>
      </c>
      <c r="EJ37" s="2"/>
      <c r="EK37" s="2"/>
      <c r="EL37" s="17"/>
      <c r="EM37" s="8"/>
      <c r="EN37" s="18"/>
      <c r="EO37" s="19">
        <f t="shared" si="18"/>
        <v>0</v>
      </c>
      <c r="EQ37" s="2"/>
      <c r="ER37" s="2"/>
      <c r="ES37" s="17"/>
      <c r="ET37" s="8"/>
      <c r="EU37" s="18"/>
      <c r="EV37" s="19">
        <f t="shared" si="19"/>
        <v>0</v>
      </c>
    </row>
    <row r="38" spans="1:152">
      <c r="A38" s="2"/>
      <c r="B38" s="2"/>
      <c r="C38" s="2"/>
      <c r="D38" s="17"/>
      <c r="E38" s="8"/>
      <c r="F38" s="18"/>
      <c r="G38" s="19">
        <f t="shared" si="0"/>
        <v>0</v>
      </c>
      <c r="I38" s="2"/>
      <c r="J38" s="2"/>
      <c r="K38" s="2"/>
      <c r="L38" s="17"/>
      <c r="M38" s="8"/>
      <c r="N38" s="18"/>
      <c r="O38" s="19">
        <f t="shared" si="1"/>
        <v>0</v>
      </c>
      <c r="Q38" s="2"/>
      <c r="R38" s="2"/>
      <c r="S38" s="2"/>
      <c r="T38" s="17"/>
      <c r="U38" s="8"/>
      <c r="V38" s="18"/>
      <c r="W38" s="19">
        <f t="shared" si="2"/>
        <v>0</v>
      </c>
      <c r="Y38" s="2"/>
      <c r="Z38" s="2"/>
      <c r="AA38" s="2"/>
      <c r="AB38" s="17"/>
      <c r="AC38" s="8"/>
      <c r="AD38" s="18"/>
      <c r="AE38" s="19">
        <f t="shared" si="3"/>
        <v>0</v>
      </c>
      <c r="AG38" s="2"/>
      <c r="AH38" s="2"/>
      <c r="AI38" s="2"/>
      <c r="AJ38" s="17"/>
      <c r="AK38" s="8"/>
      <c r="AL38" s="18"/>
      <c r="AM38" s="19">
        <f t="shared" si="4"/>
        <v>0</v>
      </c>
      <c r="AO38" s="2"/>
      <c r="AP38" s="2"/>
      <c r="AQ38" s="2"/>
      <c r="AR38" s="17"/>
      <c r="AS38" s="8"/>
      <c r="AT38" s="18"/>
      <c r="AU38" s="19">
        <f t="shared" si="5"/>
        <v>0</v>
      </c>
      <c r="AW38" s="2"/>
      <c r="AX38" s="2"/>
      <c r="AY38" s="2"/>
      <c r="AZ38" s="17"/>
      <c r="BA38" s="8"/>
      <c r="BB38" s="18"/>
      <c r="BC38" s="19">
        <f t="shared" si="6"/>
        <v>0</v>
      </c>
      <c r="BE38" s="2"/>
      <c r="BF38" s="2"/>
      <c r="BG38" s="17"/>
      <c r="BH38" s="8"/>
      <c r="BI38" s="18"/>
      <c r="BJ38" s="19">
        <f t="shared" si="7"/>
        <v>0</v>
      </c>
      <c r="BL38" s="2"/>
      <c r="BM38" s="2"/>
      <c r="BN38" s="17"/>
      <c r="BO38" s="8"/>
      <c r="BP38" s="18"/>
      <c r="BQ38" s="19">
        <f t="shared" si="8"/>
        <v>0</v>
      </c>
      <c r="BS38" s="2"/>
      <c r="BT38" s="2"/>
      <c r="BU38" s="17"/>
      <c r="BV38" s="8"/>
      <c r="BW38" s="18"/>
      <c r="BX38" s="19">
        <f t="shared" si="9"/>
        <v>0</v>
      </c>
      <c r="BZ38" s="2"/>
      <c r="CA38" s="2"/>
      <c r="CB38" s="2"/>
      <c r="CC38" s="17"/>
      <c r="CD38" s="8"/>
      <c r="CE38" s="18"/>
      <c r="CF38" s="19">
        <f t="shared" si="10"/>
        <v>0</v>
      </c>
      <c r="CH38" s="2"/>
      <c r="CI38" s="2"/>
      <c r="CJ38" s="2"/>
      <c r="CK38" s="17"/>
      <c r="CL38" s="8"/>
      <c r="CM38" s="18"/>
      <c r="CN38" s="19">
        <f t="shared" si="11"/>
        <v>0</v>
      </c>
      <c r="CP38" s="2"/>
      <c r="CQ38" s="2"/>
      <c r="CR38" s="2"/>
      <c r="CS38" s="17"/>
      <c r="CT38" s="8"/>
      <c r="CU38" s="18"/>
      <c r="CV38" s="19">
        <f t="shared" si="12"/>
        <v>0</v>
      </c>
      <c r="CX38" s="2"/>
      <c r="CY38" s="2"/>
      <c r="CZ38" s="2"/>
      <c r="DA38" s="17"/>
      <c r="DB38" s="8"/>
      <c r="DC38" s="18"/>
      <c r="DD38" s="19">
        <f t="shared" si="13"/>
        <v>0</v>
      </c>
      <c r="DF38" s="2"/>
      <c r="DG38" s="2"/>
      <c r="DH38" s="17"/>
      <c r="DI38" s="8"/>
      <c r="DJ38" s="18"/>
      <c r="DK38" s="19">
        <f t="shared" si="14"/>
        <v>16849.8</v>
      </c>
      <c r="DM38" s="2"/>
      <c r="DN38" s="2"/>
      <c r="DO38" s="2"/>
      <c r="DP38" s="17"/>
      <c r="DQ38" s="8"/>
      <c r="DR38" s="18"/>
      <c r="DS38" s="19">
        <f t="shared" si="15"/>
        <v>0</v>
      </c>
      <c r="DU38" s="2"/>
      <c r="DV38" s="2"/>
      <c r="DW38" s="2"/>
      <c r="DX38" s="17"/>
      <c r="DY38" s="8"/>
      <c r="DZ38" s="18"/>
      <c r="EA38" s="19">
        <f t="shared" si="16"/>
        <v>0</v>
      </c>
      <c r="EC38" s="2"/>
      <c r="ED38" s="2"/>
      <c r="EE38" s="17"/>
      <c r="EF38" s="8"/>
      <c r="EG38" s="18"/>
      <c r="EH38" s="19">
        <f t="shared" si="17"/>
        <v>0</v>
      </c>
      <c r="EJ38" s="2"/>
      <c r="EK38" s="2"/>
      <c r="EL38" s="17"/>
      <c r="EM38" s="8"/>
      <c r="EN38" s="18"/>
      <c r="EO38" s="19">
        <f t="shared" si="18"/>
        <v>0</v>
      </c>
      <c r="EQ38" s="2"/>
      <c r="ER38" s="2"/>
      <c r="ES38" s="17"/>
      <c r="ET38" s="8"/>
      <c r="EU38" s="18"/>
      <c r="EV38" s="19">
        <f t="shared" si="19"/>
        <v>0</v>
      </c>
    </row>
    <row r="39" spans="1:152">
      <c r="A39" s="2"/>
      <c r="B39" s="2"/>
      <c r="C39" s="2"/>
      <c r="D39" s="17"/>
      <c r="E39" s="8"/>
      <c r="F39" s="18"/>
      <c r="G39" s="19">
        <f t="shared" si="0"/>
        <v>0</v>
      </c>
      <c r="I39" s="2"/>
      <c r="J39" s="2"/>
      <c r="K39" s="2"/>
      <c r="L39" s="17"/>
      <c r="M39" s="8"/>
      <c r="N39" s="18"/>
      <c r="O39" s="19">
        <f t="shared" si="1"/>
        <v>0</v>
      </c>
      <c r="Q39" s="2"/>
      <c r="R39" s="2"/>
      <c r="S39" s="2"/>
      <c r="T39" s="17"/>
      <c r="U39" s="8"/>
      <c r="V39" s="18"/>
      <c r="W39" s="19">
        <f t="shared" si="2"/>
        <v>0</v>
      </c>
      <c r="Y39" s="2"/>
      <c r="Z39" s="2"/>
      <c r="AA39" s="2"/>
      <c r="AB39" s="17"/>
      <c r="AC39" s="8"/>
      <c r="AD39" s="18"/>
      <c r="AE39" s="19">
        <f t="shared" si="3"/>
        <v>0</v>
      </c>
      <c r="AG39" s="2"/>
      <c r="AH39" s="2"/>
      <c r="AI39" s="2"/>
      <c r="AJ39" s="17"/>
      <c r="AK39" s="8"/>
      <c r="AL39" s="18"/>
      <c r="AM39" s="19">
        <f t="shared" si="4"/>
        <v>0</v>
      </c>
      <c r="AO39" s="2"/>
      <c r="AP39" s="2"/>
      <c r="AQ39" s="2"/>
      <c r="AR39" s="17"/>
      <c r="AS39" s="8"/>
      <c r="AT39" s="18"/>
      <c r="AU39" s="19">
        <f t="shared" si="5"/>
        <v>0</v>
      </c>
      <c r="AW39" s="2"/>
      <c r="AX39" s="2"/>
      <c r="AY39" s="2"/>
      <c r="AZ39" s="17"/>
      <c r="BA39" s="8"/>
      <c r="BB39" s="18"/>
      <c r="BC39" s="19">
        <f t="shared" si="6"/>
        <v>0</v>
      </c>
      <c r="BE39" s="2"/>
      <c r="BF39" s="2"/>
      <c r="BG39" s="17"/>
      <c r="BH39" s="8"/>
      <c r="BI39" s="18"/>
      <c r="BJ39" s="19">
        <f t="shared" si="7"/>
        <v>0</v>
      </c>
      <c r="BL39" s="2"/>
      <c r="BM39" s="2"/>
      <c r="BN39" s="17"/>
      <c r="BO39" s="8"/>
      <c r="BP39" s="18"/>
      <c r="BQ39" s="19">
        <f t="shared" si="8"/>
        <v>0</v>
      </c>
      <c r="BS39" s="2"/>
      <c r="BT39" s="2"/>
      <c r="BU39" s="17"/>
      <c r="BV39" s="8"/>
      <c r="BW39" s="18"/>
      <c r="BX39" s="19">
        <f t="shared" si="9"/>
        <v>0</v>
      </c>
      <c r="BZ39" s="2"/>
      <c r="CA39" s="2"/>
      <c r="CB39" s="2"/>
      <c r="CC39" s="17"/>
      <c r="CD39" s="8"/>
      <c r="CE39" s="18"/>
      <c r="CF39" s="19">
        <f t="shared" si="10"/>
        <v>0</v>
      </c>
      <c r="CH39" s="2"/>
      <c r="CI39" s="2"/>
      <c r="CJ39" s="2"/>
      <c r="CK39" s="17"/>
      <c r="CL39" s="8"/>
      <c r="CM39" s="18"/>
      <c r="CN39" s="19">
        <f t="shared" si="11"/>
        <v>0</v>
      </c>
      <c r="CP39" s="2"/>
      <c r="CQ39" s="2"/>
      <c r="CR39" s="2"/>
      <c r="CS39" s="17"/>
      <c r="CT39" s="8"/>
      <c r="CU39" s="18"/>
      <c r="CV39" s="19">
        <f t="shared" si="12"/>
        <v>0</v>
      </c>
      <c r="CX39" s="2"/>
      <c r="CY39" s="2"/>
      <c r="CZ39" s="2"/>
      <c r="DA39" s="17"/>
      <c r="DB39" s="8"/>
      <c r="DC39" s="18"/>
      <c r="DD39" s="19">
        <f t="shared" si="13"/>
        <v>0</v>
      </c>
      <c r="DF39" s="2"/>
      <c r="DG39" s="2"/>
      <c r="DH39" s="17"/>
      <c r="DI39" s="8"/>
      <c r="DJ39" s="18"/>
      <c r="DK39" s="19">
        <f t="shared" si="14"/>
        <v>16849.8</v>
      </c>
      <c r="DM39" s="2"/>
      <c r="DN39" s="2"/>
      <c r="DO39" s="2"/>
      <c r="DP39" s="17"/>
      <c r="DQ39" s="8"/>
      <c r="DR39" s="18"/>
      <c r="DS39" s="19">
        <f t="shared" si="15"/>
        <v>0</v>
      </c>
      <c r="DU39" s="2"/>
      <c r="DV39" s="2"/>
      <c r="DW39" s="2"/>
      <c r="DX39" s="17"/>
      <c r="DY39" s="8"/>
      <c r="DZ39" s="18"/>
      <c r="EA39" s="19">
        <f t="shared" si="16"/>
        <v>0</v>
      </c>
      <c r="EC39" s="2"/>
      <c r="ED39" s="2"/>
      <c r="EE39" s="17"/>
      <c r="EF39" s="8"/>
      <c r="EG39" s="18"/>
      <c r="EH39" s="19">
        <f t="shared" si="17"/>
        <v>0</v>
      </c>
      <c r="EJ39" s="2"/>
      <c r="EK39" s="2"/>
      <c r="EL39" s="17"/>
      <c r="EM39" s="8"/>
      <c r="EN39" s="18"/>
      <c r="EO39" s="19">
        <f t="shared" si="18"/>
        <v>0</v>
      </c>
      <c r="EQ39" s="2"/>
      <c r="ER39" s="2"/>
      <c r="ES39" s="17"/>
      <c r="ET39" s="8"/>
      <c r="EU39" s="18"/>
      <c r="EV39" s="19">
        <f t="shared" si="19"/>
        <v>0</v>
      </c>
    </row>
    <row r="40" spans="1:152">
      <c r="A40" s="2"/>
      <c r="B40" s="2"/>
      <c r="C40" s="2"/>
      <c r="D40" s="17"/>
      <c r="E40" s="8"/>
      <c r="F40" s="18"/>
      <c r="G40" s="19">
        <f t="shared" si="0"/>
        <v>0</v>
      </c>
      <c r="I40" s="2"/>
      <c r="J40" s="2"/>
      <c r="K40" s="2"/>
      <c r="L40" s="17"/>
      <c r="M40" s="8"/>
      <c r="N40" s="18"/>
      <c r="O40" s="19">
        <f t="shared" si="1"/>
        <v>0</v>
      </c>
      <c r="Q40" s="2"/>
      <c r="R40" s="2"/>
      <c r="S40" s="2"/>
      <c r="T40" s="17"/>
      <c r="U40" s="8"/>
      <c r="V40" s="18"/>
      <c r="W40" s="19">
        <f t="shared" si="2"/>
        <v>0</v>
      </c>
      <c r="Y40" s="2"/>
      <c r="Z40" s="2"/>
      <c r="AA40" s="2"/>
      <c r="AB40" s="17"/>
      <c r="AC40" s="8"/>
      <c r="AD40" s="18"/>
      <c r="AE40" s="19">
        <f t="shared" si="3"/>
        <v>0</v>
      </c>
      <c r="AG40" s="2"/>
      <c r="AH40" s="2"/>
      <c r="AI40" s="2"/>
      <c r="AJ40" s="17"/>
      <c r="AK40" s="8"/>
      <c r="AL40" s="18"/>
      <c r="AM40" s="19">
        <f t="shared" si="4"/>
        <v>0</v>
      </c>
      <c r="AO40" s="2"/>
      <c r="AP40" s="2"/>
      <c r="AQ40" s="2"/>
      <c r="AR40" s="17"/>
      <c r="AS40" s="8"/>
      <c r="AT40" s="18"/>
      <c r="AU40" s="19">
        <f t="shared" si="5"/>
        <v>0</v>
      </c>
      <c r="AW40" s="2"/>
      <c r="AX40" s="2"/>
      <c r="AY40" s="2"/>
      <c r="AZ40" s="17"/>
      <c r="BA40" s="8"/>
      <c r="BB40" s="18"/>
      <c r="BC40" s="19">
        <f t="shared" si="6"/>
        <v>0</v>
      </c>
      <c r="BE40" s="2"/>
      <c r="BF40" s="2"/>
      <c r="BG40" s="17"/>
      <c r="BH40" s="8"/>
      <c r="BI40" s="18"/>
      <c r="BJ40" s="19">
        <f t="shared" si="7"/>
        <v>0</v>
      </c>
      <c r="BL40" s="2"/>
      <c r="BM40" s="2"/>
      <c r="BN40" s="17"/>
      <c r="BO40" s="8"/>
      <c r="BP40" s="18"/>
      <c r="BQ40" s="19">
        <f t="shared" si="8"/>
        <v>0</v>
      </c>
      <c r="BS40" s="2"/>
      <c r="BT40" s="2"/>
      <c r="BU40" s="17"/>
      <c r="BV40" s="8"/>
      <c r="BW40" s="18"/>
      <c r="BX40" s="19">
        <f t="shared" si="9"/>
        <v>0</v>
      </c>
      <c r="BZ40" s="2"/>
      <c r="CA40" s="2"/>
      <c r="CB40" s="2"/>
      <c r="CC40" s="17"/>
      <c r="CD40" s="8"/>
      <c r="CE40" s="18"/>
      <c r="CF40" s="19">
        <f t="shared" si="10"/>
        <v>0</v>
      </c>
      <c r="CH40" s="2"/>
      <c r="CI40" s="2"/>
      <c r="CJ40" s="2"/>
      <c r="CK40" s="17"/>
      <c r="CL40" s="8"/>
      <c r="CM40" s="18"/>
      <c r="CN40" s="19">
        <f t="shared" si="11"/>
        <v>0</v>
      </c>
      <c r="CP40" s="2"/>
      <c r="CQ40" s="2"/>
      <c r="CR40" s="2"/>
      <c r="CS40" s="17"/>
      <c r="CT40" s="8"/>
      <c r="CU40" s="18"/>
      <c r="CV40" s="19">
        <f t="shared" si="12"/>
        <v>0</v>
      </c>
      <c r="CX40" s="2"/>
      <c r="CY40" s="2"/>
      <c r="CZ40" s="2"/>
      <c r="DA40" s="17"/>
      <c r="DB40" s="8"/>
      <c r="DC40" s="18"/>
      <c r="DD40" s="19">
        <f t="shared" si="13"/>
        <v>0</v>
      </c>
      <c r="DF40" s="2"/>
      <c r="DG40" s="2"/>
      <c r="DH40" s="17"/>
      <c r="DI40" s="8"/>
      <c r="DJ40" s="18"/>
      <c r="DK40" s="19">
        <f t="shared" si="14"/>
        <v>16849.8</v>
      </c>
      <c r="DM40" s="2"/>
      <c r="DN40" s="2"/>
      <c r="DO40" s="2"/>
      <c r="DP40" s="17"/>
      <c r="DQ40" s="8"/>
      <c r="DR40" s="18"/>
      <c r="DS40" s="19">
        <f t="shared" si="15"/>
        <v>0</v>
      </c>
      <c r="DU40" s="2"/>
      <c r="DV40" s="2"/>
      <c r="DW40" s="2"/>
      <c r="DX40" s="17"/>
      <c r="DY40" s="8"/>
      <c r="DZ40" s="18"/>
      <c r="EA40" s="19">
        <f t="shared" si="16"/>
        <v>0</v>
      </c>
      <c r="EC40" s="2"/>
      <c r="ED40" s="2"/>
      <c r="EE40" s="17"/>
      <c r="EF40" s="8"/>
      <c r="EG40" s="18"/>
      <c r="EH40" s="19">
        <f t="shared" si="17"/>
        <v>0</v>
      </c>
      <c r="EJ40" s="2"/>
      <c r="EK40" s="2"/>
      <c r="EL40" s="17"/>
      <c r="EM40" s="8"/>
      <c r="EN40" s="18"/>
      <c r="EO40" s="19">
        <f t="shared" si="18"/>
        <v>0</v>
      </c>
      <c r="EQ40" s="2"/>
      <c r="ER40" s="2"/>
      <c r="ES40" s="17"/>
      <c r="ET40" s="8"/>
      <c r="EU40" s="18"/>
      <c r="EV40" s="19">
        <f t="shared" si="19"/>
        <v>0</v>
      </c>
    </row>
    <row r="41" spans="1:152">
      <c r="A41" s="2"/>
      <c r="B41" s="2"/>
      <c r="C41" s="2"/>
      <c r="D41" s="17"/>
      <c r="E41" s="8"/>
      <c r="F41" s="18"/>
      <c r="G41" s="19">
        <f t="shared" si="0"/>
        <v>0</v>
      </c>
      <c r="I41" s="2"/>
      <c r="J41" s="2"/>
      <c r="K41" s="2"/>
      <c r="L41" s="17"/>
      <c r="M41" s="8"/>
      <c r="N41" s="18"/>
      <c r="O41" s="19">
        <f t="shared" si="1"/>
        <v>0</v>
      </c>
      <c r="Q41" s="2"/>
      <c r="R41" s="2"/>
      <c r="S41" s="2"/>
      <c r="T41" s="17"/>
      <c r="U41" s="8"/>
      <c r="V41" s="18"/>
      <c r="W41" s="19">
        <f t="shared" si="2"/>
        <v>0</v>
      </c>
      <c r="Y41" s="2"/>
      <c r="Z41" s="2"/>
      <c r="AA41" s="2"/>
      <c r="AB41" s="17"/>
      <c r="AC41" s="8"/>
      <c r="AD41" s="18"/>
      <c r="AE41" s="19">
        <f t="shared" si="3"/>
        <v>0</v>
      </c>
      <c r="AG41" s="2"/>
      <c r="AH41" s="2"/>
      <c r="AI41" s="2"/>
      <c r="AJ41" s="17"/>
      <c r="AK41" s="8"/>
      <c r="AL41" s="18"/>
      <c r="AM41" s="19">
        <f t="shared" si="4"/>
        <v>0</v>
      </c>
      <c r="AO41" s="2"/>
      <c r="AP41" s="2"/>
      <c r="AQ41" s="2"/>
      <c r="AR41" s="17"/>
      <c r="AS41" s="8"/>
      <c r="AT41" s="18"/>
      <c r="AU41" s="19">
        <f t="shared" si="5"/>
        <v>0</v>
      </c>
      <c r="AW41" s="2"/>
      <c r="AX41" s="2"/>
      <c r="AY41" s="2"/>
      <c r="AZ41" s="17"/>
      <c r="BA41" s="8"/>
      <c r="BB41" s="18"/>
      <c r="BC41" s="19">
        <f t="shared" si="6"/>
        <v>0</v>
      </c>
      <c r="BE41" s="2"/>
      <c r="BF41" s="2"/>
      <c r="BG41" s="17"/>
      <c r="BH41" s="8"/>
      <c r="BI41" s="18"/>
      <c r="BJ41" s="19">
        <f t="shared" si="7"/>
        <v>0</v>
      </c>
      <c r="BL41" s="2"/>
      <c r="BM41" s="2"/>
      <c r="BN41" s="17"/>
      <c r="BO41" s="8"/>
      <c r="BP41" s="18"/>
      <c r="BQ41" s="19">
        <f t="shared" si="8"/>
        <v>0</v>
      </c>
      <c r="BS41" s="2"/>
      <c r="BT41" s="2"/>
      <c r="BU41" s="17"/>
      <c r="BV41" s="8"/>
      <c r="BW41" s="18"/>
      <c r="BX41" s="19">
        <f t="shared" si="9"/>
        <v>0</v>
      </c>
      <c r="BZ41" s="2"/>
      <c r="CA41" s="2"/>
      <c r="CB41" s="2"/>
      <c r="CC41" s="17"/>
      <c r="CD41" s="8"/>
      <c r="CE41" s="18"/>
      <c r="CF41" s="19">
        <f t="shared" si="10"/>
        <v>0</v>
      </c>
      <c r="CH41" s="2"/>
      <c r="CI41" s="2"/>
      <c r="CJ41" s="2"/>
      <c r="CK41" s="17"/>
      <c r="CL41" s="8"/>
      <c r="CM41" s="18"/>
      <c r="CN41" s="19">
        <f t="shared" si="11"/>
        <v>0</v>
      </c>
      <c r="CP41" s="2"/>
      <c r="CQ41" s="2"/>
      <c r="CR41" s="2"/>
      <c r="CS41" s="17"/>
      <c r="CT41" s="8"/>
      <c r="CU41" s="18"/>
      <c r="CV41" s="19">
        <f t="shared" si="12"/>
        <v>0</v>
      </c>
      <c r="CX41" s="2"/>
      <c r="CY41" s="2"/>
      <c r="CZ41" s="2"/>
      <c r="DA41" s="17"/>
      <c r="DB41" s="8"/>
      <c r="DC41" s="18"/>
      <c r="DD41" s="19">
        <f t="shared" si="13"/>
        <v>0</v>
      </c>
      <c r="DF41" s="2"/>
      <c r="DG41" s="2"/>
      <c r="DH41" s="17"/>
      <c r="DI41" s="8"/>
      <c r="DJ41" s="18"/>
      <c r="DK41" s="19">
        <f t="shared" si="14"/>
        <v>16849.8</v>
      </c>
      <c r="DM41" s="2"/>
      <c r="DN41" s="2"/>
      <c r="DO41" s="2"/>
      <c r="DP41" s="17"/>
      <c r="DQ41" s="8"/>
      <c r="DR41" s="18"/>
      <c r="DS41" s="19">
        <f t="shared" si="15"/>
        <v>0</v>
      </c>
      <c r="DU41" s="2"/>
      <c r="DV41" s="2"/>
      <c r="DW41" s="2"/>
      <c r="DX41" s="17"/>
      <c r="DY41" s="8"/>
      <c r="DZ41" s="18"/>
      <c r="EA41" s="19">
        <f t="shared" si="16"/>
        <v>0</v>
      </c>
      <c r="EC41" s="2"/>
      <c r="ED41" s="2"/>
      <c r="EE41" s="17"/>
      <c r="EF41" s="8"/>
      <c r="EG41" s="18"/>
      <c r="EH41" s="19">
        <f t="shared" si="17"/>
        <v>0</v>
      </c>
      <c r="EJ41" s="2"/>
      <c r="EK41" s="2"/>
      <c r="EL41" s="17"/>
      <c r="EM41" s="8"/>
      <c r="EN41" s="18"/>
      <c r="EO41" s="19">
        <f t="shared" si="18"/>
        <v>0</v>
      </c>
      <c r="EQ41" s="2"/>
      <c r="ER41" s="2"/>
      <c r="ES41" s="17"/>
      <c r="ET41" s="8"/>
      <c r="EU41" s="18"/>
      <c r="EV41" s="19">
        <f t="shared" si="19"/>
        <v>0</v>
      </c>
    </row>
    <row r="42" spans="1:152">
      <c r="A42" s="2"/>
      <c r="B42" s="2"/>
      <c r="C42" s="2"/>
      <c r="D42" s="17"/>
      <c r="E42" s="8"/>
      <c r="F42" s="18"/>
      <c r="G42" s="19">
        <f t="shared" si="0"/>
        <v>0</v>
      </c>
      <c r="I42" s="2"/>
      <c r="J42" s="2"/>
      <c r="K42" s="2"/>
      <c r="L42" s="17"/>
      <c r="M42" s="8"/>
      <c r="N42" s="18"/>
      <c r="O42" s="19">
        <f t="shared" si="1"/>
        <v>0</v>
      </c>
      <c r="Q42" s="2"/>
      <c r="R42" s="2"/>
      <c r="S42" s="2"/>
      <c r="T42" s="17"/>
      <c r="U42" s="8"/>
      <c r="V42" s="18"/>
      <c r="W42" s="19">
        <f t="shared" si="2"/>
        <v>0</v>
      </c>
      <c r="Y42" s="2"/>
      <c r="Z42" s="2"/>
      <c r="AA42" s="2"/>
      <c r="AB42" s="17"/>
      <c r="AC42" s="8"/>
      <c r="AD42" s="18"/>
      <c r="AE42" s="19">
        <f t="shared" si="3"/>
        <v>0</v>
      </c>
      <c r="AG42" s="2"/>
      <c r="AH42" s="2"/>
      <c r="AI42" s="2"/>
      <c r="AJ42" s="17"/>
      <c r="AK42" s="8"/>
      <c r="AL42" s="18"/>
      <c r="AM42" s="19">
        <f t="shared" si="4"/>
        <v>0</v>
      </c>
      <c r="AO42" s="2"/>
      <c r="AP42" s="2"/>
      <c r="AQ42" s="2"/>
      <c r="AR42" s="17"/>
      <c r="AS42" s="8"/>
      <c r="AT42" s="18"/>
      <c r="AU42" s="19">
        <f t="shared" si="5"/>
        <v>0</v>
      </c>
      <c r="AW42" s="2"/>
      <c r="AX42" s="2"/>
      <c r="AY42" s="2"/>
      <c r="AZ42" s="17"/>
      <c r="BA42" s="8"/>
      <c r="BB42" s="18"/>
      <c r="BC42" s="19">
        <f t="shared" si="6"/>
        <v>0</v>
      </c>
      <c r="BE42" s="2"/>
      <c r="BF42" s="2"/>
      <c r="BG42" s="17"/>
      <c r="BH42" s="8"/>
      <c r="BI42" s="18"/>
      <c r="BJ42" s="19">
        <f t="shared" si="7"/>
        <v>0</v>
      </c>
      <c r="BL42" s="2"/>
      <c r="BM42" s="2"/>
      <c r="BN42" s="17"/>
      <c r="BO42" s="8"/>
      <c r="BP42" s="18"/>
      <c r="BQ42" s="19">
        <f t="shared" si="8"/>
        <v>0</v>
      </c>
      <c r="BS42" s="2"/>
      <c r="BT42" s="2"/>
      <c r="BU42" s="17"/>
      <c r="BV42" s="8"/>
      <c r="BW42" s="18"/>
      <c r="BX42" s="19">
        <f t="shared" si="9"/>
        <v>0</v>
      </c>
      <c r="BZ42" s="2"/>
      <c r="CA42" s="2"/>
      <c r="CB42" s="2"/>
      <c r="CC42" s="17"/>
      <c r="CD42" s="8"/>
      <c r="CE42" s="18"/>
      <c r="CF42" s="19">
        <f t="shared" si="10"/>
        <v>0</v>
      </c>
      <c r="CH42" s="2"/>
      <c r="CI42" s="2"/>
      <c r="CJ42" s="2"/>
      <c r="CK42" s="17"/>
      <c r="CL42" s="8"/>
      <c r="CM42" s="18"/>
      <c r="CN42" s="19">
        <f t="shared" si="11"/>
        <v>0</v>
      </c>
      <c r="CP42" s="2"/>
      <c r="CQ42" s="2"/>
      <c r="CR42" s="2"/>
      <c r="CS42" s="17"/>
      <c r="CT42" s="8"/>
      <c r="CU42" s="18"/>
      <c r="CV42" s="19">
        <f t="shared" si="12"/>
        <v>0</v>
      </c>
      <c r="CX42" s="2"/>
      <c r="CY42" s="2"/>
      <c r="CZ42" s="2"/>
      <c r="DA42" s="17"/>
      <c r="DB42" s="8"/>
      <c r="DC42" s="18"/>
      <c r="DD42" s="19">
        <f t="shared" si="13"/>
        <v>0</v>
      </c>
      <c r="DF42" s="2"/>
      <c r="DG42" s="2"/>
      <c r="DH42" s="17"/>
      <c r="DI42" s="8"/>
      <c r="DJ42" s="18"/>
      <c r="DK42" s="19">
        <f t="shared" si="14"/>
        <v>16849.8</v>
      </c>
      <c r="DM42" s="2"/>
      <c r="DN42" s="2"/>
      <c r="DO42" s="2"/>
      <c r="DP42" s="17"/>
      <c r="DQ42" s="8"/>
      <c r="DR42" s="18"/>
      <c r="DS42" s="19">
        <f t="shared" si="15"/>
        <v>0</v>
      </c>
      <c r="DU42" s="2"/>
      <c r="DV42" s="2"/>
      <c r="DW42" s="2"/>
      <c r="DX42" s="17"/>
      <c r="DY42" s="8"/>
      <c r="DZ42" s="18"/>
      <c r="EA42" s="19">
        <f t="shared" si="16"/>
        <v>0</v>
      </c>
      <c r="EC42" s="2"/>
      <c r="ED42" s="2"/>
      <c r="EE42" s="17"/>
      <c r="EF42" s="8"/>
      <c r="EG42" s="18"/>
      <c r="EH42" s="19">
        <f t="shared" si="17"/>
        <v>0</v>
      </c>
      <c r="EJ42" s="2"/>
      <c r="EK42" s="2"/>
      <c r="EL42" s="17"/>
      <c r="EM42" s="8"/>
      <c r="EN42" s="18"/>
      <c r="EO42" s="19">
        <f t="shared" si="18"/>
        <v>0</v>
      </c>
      <c r="EQ42" s="2"/>
      <c r="ER42" s="2"/>
      <c r="ES42" s="17"/>
      <c r="ET42" s="8"/>
      <c r="EU42" s="18"/>
      <c r="EV42" s="19">
        <f t="shared" si="19"/>
        <v>0</v>
      </c>
    </row>
    <row r="43" spans="1:152">
      <c r="A43" s="2"/>
      <c r="B43" s="2"/>
      <c r="C43" s="2"/>
      <c r="D43" s="17"/>
      <c r="E43" s="8"/>
      <c r="F43" s="18"/>
      <c r="G43" s="19">
        <f t="shared" si="0"/>
        <v>0</v>
      </c>
      <c r="I43" s="2"/>
      <c r="J43" s="2"/>
      <c r="K43" s="2"/>
      <c r="L43" s="17"/>
      <c r="M43" s="8"/>
      <c r="N43" s="18"/>
      <c r="O43" s="19">
        <f t="shared" si="1"/>
        <v>0</v>
      </c>
      <c r="Q43" s="2"/>
      <c r="R43" s="2"/>
      <c r="S43" s="2"/>
      <c r="T43" s="17"/>
      <c r="U43" s="8"/>
      <c r="V43" s="18"/>
      <c r="W43" s="19">
        <f t="shared" si="2"/>
        <v>0</v>
      </c>
      <c r="Y43" s="2"/>
      <c r="Z43" s="2"/>
      <c r="AA43" s="2"/>
      <c r="AB43" s="17"/>
      <c r="AC43" s="8"/>
      <c r="AD43" s="18"/>
      <c r="AE43" s="19">
        <f t="shared" si="3"/>
        <v>0</v>
      </c>
      <c r="AG43" s="2"/>
      <c r="AH43" s="2"/>
      <c r="AI43" s="2"/>
      <c r="AJ43" s="17"/>
      <c r="AK43" s="8"/>
      <c r="AL43" s="18"/>
      <c r="AM43" s="19">
        <f t="shared" si="4"/>
        <v>0</v>
      </c>
      <c r="AO43" s="2"/>
      <c r="AP43" s="2"/>
      <c r="AQ43" s="2"/>
      <c r="AR43" s="17"/>
      <c r="AS43" s="8"/>
      <c r="AT43" s="18"/>
      <c r="AU43" s="19">
        <f t="shared" si="5"/>
        <v>0</v>
      </c>
      <c r="AW43" s="2"/>
      <c r="AX43" s="2"/>
      <c r="AY43" s="2"/>
      <c r="AZ43" s="17"/>
      <c r="BA43" s="8"/>
      <c r="BB43" s="18"/>
      <c r="BC43" s="19">
        <f t="shared" si="6"/>
        <v>0</v>
      </c>
      <c r="BE43" s="2"/>
      <c r="BF43" s="2"/>
      <c r="BG43" s="17"/>
      <c r="BH43" s="8"/>
      <c r="BI43" s="18"/>
      <c r="BJ43" s="19">
        <f t="shared" si="7"/>
        <v>0</v>
      </c>
      <c r="BL43" s="2"/>
      <c r="BM43" s="2"/>
      <c r="BN43" s="17"/>
      <c r="BO43" s="8"/>
      <c r="BP43" s="18"/>
      <c r="BQ43" s="19">
        <f t="shared" si="8"/>
        <v>0</v>
      </c>
      <c r="BS43" s="2"/>
      <c r="BT43" s="2"/>
      <c r="BU43" s="17"/>
      <c r="BV43" s="8"/>
      <c r="BW43" s="18"/>
      <c r="BX43" s="19">
        <f t="shared" si="9"/>
        <v>0</v>
      </c>
      <c r="BZ43" s="2"/>
      <c r="CA43" s="2"/>
      <c r="CB43" s="2"/>
      <c r="CC43" s="17"/>
      <c r="CD43" s="8"/>
      <c r="CE43" s="18"/>
      <c r="CF43" s="19">
        <f t="shared" si="10"/>
        <v>0</v>
      </c>
      <c r="CH43" s="2"/>
      <c r="CI43" s="2"/>
      <c r="CJ43" s="2"/>
      <c r="CK43" s="17"/>
      <c r="CL43" s="8"/>
      <c r="CM43" s="18"/>
      <c r="CN43" s="19">
        <f t="shared" si="11"/>
        <v>0</v>
      </c>
      <c r="CP43" s="2"/>
      <c r="CQ43" s="2"/>
      <c r="CR43" s="2"/>
      <c r="CS43" s="17"/>
      <c r="CT43" s="8"/>
      <c r="CU43" s="18"/>
      <c r="CV43" s="19">
        <f t="shared" si="12"/>
        <v>0</v>
      </c>
      <c r="CX43" s="2"/>
      <c r="CY43" s="2"/>
      <c r="CZ43" s="2"/>
      <c r="DA43" s="17"/>
      <c r="DB43" s="8"/>
      <c r="DC43" s="18"/>
      <c r="DD43" s="19">
        <f t="shared" si="13"/>
        <v>0</v>
      </c>
      <c r="DF43" s="2"/>
      <c r="DG43" s="2"/>
      <c r="DH43" s="17"/>
      <c r="DI43" s="8"/>
      <c r="DJ43" s="18"/>
      <c r="DK43" s="19">
        <f t="shared" si="14"/>
        <v>16849.8</v>
      </c>
      <c r="DM43" s="2"/>
      <c r="DN43" s="2"/>
      <c r="DO43" s="2"/>
      <c r="DP43" s="17"/>
      <c r="DQ43" s="8"/>
      <c r="DR43" s="18"/>
      <c r="DS43" s="19">
        <f t="shared" si="15"/>
        <v>0</v>
      </c>
      <c r="DU43" s="2"/>
      <c r="DV43" s="2"/>
      <c r="DW43" s="2"/>
      <c r="DX43" s="17"/>
      <c r="DY43" s="8"/>
      <c r="DZ43" s="18"/>
      <c r="EA43" s="19">
        <f t="shared" si="16"/>
        <v>0</v>
      </c>
      <c r="EC43" s="2"/>
      <c r="ED43" s="2"/>
      <c r="EE43" s="17"/>
      <c r="EF43" s="8"/>
      <c r="EG43" s="18"/>
      <c r="EH43" s="19">
        <f t="shared" si="17"/>
        <v>0</v>
      </c>
      <c r="EJ43" s="2"/>
      <c r="EK43" s="2"/>
      <c r="EL43" s="17"/>
      <c r="EM43" s="8"/>
      <c r="EN43" s="18"/>
      <c r="EO43" s="19">
        <f t="shared" si="18"/>
        <v>0</v>
      </c>
      <c r="EQ43" s="2"/>
      <c r="ER43" s="2"/>
      <c r="ES43" s="17"/>
      <c r="ET43" s="8"/>
      <c r="EU43" s="18"/>
      <c r="EV43" s="19">
        <f t="shared" si="19"/>
        <v>0</v>
      </c>
    </row>
    <row r="44" spans="1:152" ht="15.75" thickBot="1">
      <c r="A44" s="2"/>
      <c r="B44" s="2"/>
      <c r="C44" s="2"/>
      <c r="D44" s="20"/>
      <c r="E44" s="21"/>
      <c r="F44" s="21"/>
      <c r="G44" s="22"/>
      <c r="I44" s="2"/>
      <c r="J44" s="2"/>
      <c r="K44" s="2"/>
      <c r="L44" s="20"/>
      <c r="M44" s="21"/>
      <c r="N44" s="21"/>
      <c r="O44" s="22"/>
      <c r="Q44" s="2"/>
      <c r="R44" s="2"/>
      <c r="S44" s="2"/>
      <c r="T44" s="20"/>
      <c r="U44" s="21"/>
      <c r="V44" s="21"/>
      <c r="W44" s="22"/>
      <c r="Y44" s="2"/>
      <c r="Z44" s="2"/>
      <c r="AA44" s="2"/>
      <c r="AB44" s="20"/>
      <c r="AC44" s="21"/>
      <c r="AD44" s="21"/>
      <c r="AE44" s="22"/>
      <c r="AG44" s="2"/>
      <c r="AH44" s="2"/>
      <c r="AI44" s="2"/>
      <c r="AJ44" s="20"/>
      <c r="AK44" s="21"/>
      <c r="AL44" s="21"/>
      <c r="AM44" s="22"/>
      <c r="AO44" s="2"/>
      <c r="AP44" s="2"/>
      <c r="AQ44" s="2"/>
      <c r="AR44" s="20"/>
      <c r="AS44" s="21"/>
      <c r="AT44" s="21"/>
      <c r="AU44" s="22"/>
      <c r="AW44" s="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"/>
      <c r="CC44" s="20"/>
      <c r="CD44" s="21"/>
      <c r="CE44" s="21"/>
      <c r="CF44" s="22"/>
      <c r="CH44" s="2"/>
      <c r="CI44" s="2"/>
      <c r="CJ44" s="2"/>
      <c r="CK44" s="20"/>
      <c r="CL44" s="21"/>
      <c r="CM44" s="21"/>
      <c r="CN44" s="22"/>
      <c r="CP44" s="2"/>
      <c r="CQ44" s="2"/>
      <c r="CR44" s="2"/>
      <c r="CS44" s="20"/>
      <c r="CT44" s="21"/>
      <c r="CU44" s="21"/>
      <c r="CV44" s="22"/>
      <c r="CX44" s="2"/>
      <c r="CY44" s="2"/>
      <c r="CZ44" s="2"/>
      <c r="DA44" s="20"/>
      <c r="DB44" s="21"/>
      <c r="DC44" s="21"/>
      <c r="DD44" s="22"/>
      <c r="DF44" s="2"/>
      <c r="DG44" s="2"/>
      <c r="DH44" s="20"/>
      <c r="DI44" s="21"/>
      <c r="DJ44" s="21"/>
      <c r="DK44" s="22"/>
      <c r="DM44" s="2"/>
      <c r="DN44" s="2"/>
      <c r="DO44" s="2"/>
      <c r="DP44" s="20"/>
      <c r="DQ44" s="21"/>
      <c r="DR44" s="21"/>
      <c r="DS44" s="22"/>
      <c r="DU44" s="2"/>
      <c r="DV44" s="2"/>
      <c r="DW44" s="2"/>
      <c r="DX44" s="20"/>
      <c r="DY44" s="21"/>
      <c r="DZ44" s="21"/>
      <c r="EA44" s="22"/>
      <c r="EC44" s="2"/>
      <c r="ED44" s="2"/>
      <c r="EE44" s="20"/>
      <c r="EF44" s="21"/>
      <c r="EG44" s="21"/>
      <c r="EH44" s="22"/>
      <c r="EJ44" s="2"/>
      <c r="EK44" s="2"/>
      <c r="EL44" s="20"/>
      <c r="EM44" s="21"/>
      <c r="EN44" s="21"/>
      <c r="EO44" s="22"/>
      <c r="EQ44" s="2"/>
      <c r="ER44" s="2"/>
      <c r="ES44" s="20"/>
      <c r="ET44" s="21"/>
      <c r="EU44" s="21"/>
      <c r="EV44" s="22"/>
    </row>
    <row r="45" spans="1:152" ht="15.75" thickTop="1">
      <c r="A45" s="2"/>
      <c r="B45" s="2"/>
      <c r="C45" s="2"/>
      <c r="BZ45" s="2"/>
      <c r="CA45" s="2"/>
      <c r="CB45" s="2"/>
    </row>
    <row r="65" spans="1:85" ht="18.75">
      <c r="G65" s="1983"/>
      <c r="H65" s="1983"/>
      <c r="CF65" s="1983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1983"/>
    </row>
    <row r="70" spans="1:85" ht="15.75" thickBot="1"/>
    <row r="71" spans="1:85" ht="15.75" thickBot="1">
      <c r="C71" s="400" t="s">
        <v>107</v>
      </c>
      <c r="D71" s="401"/>
      <c r="E71" s="401"/>
      <c r="F71" s="402"/>
      <c r="CB71" s="400" t="s">
        <v>107</v>
      </c>
      <c r="CC71" s="401"/>
      <c r="CD71" s="401"/>
      <c r="CE71" s="402"/>
    </row>
    <row r="72" spans="1:85">
      <c r="C72" t="s">
        <v>495</v>
      </c>
      <c r="CB72" t="s">
        <v>495</v>
      </c>
    </row>
    <row r="73" spans="1:85">
      <c r="C73" t="s">
        <v>124</v>
      </c>
      <c r="CB73" t="s">
        <v>124</v>
      </c>
    </row>
    <row r="74" spans="1:85">
      <c r="A74" s="40"/>
      <c r="B74" s="40"/>
      <c r="C74" t="s">
        <v>547</v>
      </c>
      <c r="BZ74" s="40"/>
      <c r="CA74" s="40"/>
      <c r="CB74" t="s">
        <v>547</v>
      </c>
    </row>
    <row r="75" spans="1:85">
      <c r="A75" s="40"/>
      <c r="B75" s="40"/>
      <c r="C75" t="s">
        <v>538</v>
      </c>
      <c r="BZ75" s="40"/>
      <c r="CA75" s="40"/>
      <c r="CB75" t="s">
        <v>538</v>
      </c>
    </row>
    <row r="76" spans="1:85">
      <c r="A76" s="40"/>
      <c r="B76" s="40"/>
      <c r="C76" t="s">
        <v>619</v>
      </c>
      <c r="BZ76" s="40"/>
      <c r="CA76" s="40"/>
      <c r="CB76" t="s">
        <v>619</v>
      </c>
    </row>
    <row r="77" spans="1:85">
      <c r="A77" s="40"/>
      <c r="B77" s="40"/>
      <c r="C77" t="s">
        <v>527</v>
      </c>
      <c r="BZ77" s="40"/>
      <c r="CA77" s="40"/>
      <c r="CB77" t="s">
        <v>527</v>
      </c>
    </row>
    <row r="78" spans="1:85">
      <c r="A78" s="40"/>
      <c r="B78" s="40"/>
      <c r="C78" t="s">
        <v>498</v>
      </c>
      <c r="BZ78" s="40"/>
      <c r="CA78" s="40"/>
      <c r="CB78" t="s">
        <v>498</v>
      </c>
    </row>
    <row r="79" spans="1:85">
      <c r="A79" s="40"/>
      <c r="B79" s="40"/>
      <c r="C79" t="s">
        <v>112</v>
      </c>
      <c r="BZ79" s="40"/>
      <c r="CA79" s="40"/>
      <c r="CB79" t="s">
        <v>112</v>
      </c>
    </row>
    <row r="80" spans="1:85">
      <c r="A80" s="40"/>
      <c r="B80" s="40"/>
      <c r="C80" t="s">
        <v>329</v>
      </c>
      <c r="BZ80" s="40"/>
      <c r="CA80" s="40"/>
      <c r="CB80" t="s">
        <v>329</v>
      </c>
    </row>
    <row r="81" spans="1:80">
      <c r="A81" s="40"/>
      <c r="B81" s="40"/>
      <c r="C81" t="s">
        <v>273</v>
      </c>
      <c r="BZ81" s="40"/>
      <c r="CA81" s="40"/>
      <c r="CB81" t="s">
        <v>273</v>
      </c>
    </row>
    <row r="82" spans="1:80">
      <c r="A82" s="40"/>
      <c r="B82" s="40"/>
      <c r="C82" t="s">
        <v>526</v>
      </c>
      <c r="BZ82" s="40"/>
      <c r="CA82" s="40"/>
      <c r="CB82" t="s">
        <v>526</v>
      </c>
    </row>
    <row r="83" spans="1:80">
      <c r="A83" s="40"/>
      <c r="B83" s="40"/>
      <c r="C83" t="s">
        <v>548</v>
      </c>
      <c r="BZ83" s="40"/>
      <c r="CA83" s="40"/>
      <c r="CB83" t="s">
        <v>548</v>
      </c>
    </row>
    <row r="84" spans="1:80">
      <c r="A84" s="40"/>
      <c r="B84" s="40"/>
      <c r="C84" t="s">
        <v>521</v>
      </c>
      <c r="BZ84" s="40"/>
      <c r="CA84" s="40"/>
      <c r="CB84" t="s">
        <v>521</v>
      </c>
    </row>
    <row r="85" spans="1:80">
      <c r="A85" s="40"/>
      <c r="B85" s="40"/>
      <c r="C85" t="s">
        <v>159</v>
      </c>
      <c r="BZ85" s="40"/>
      <c r="CA85" s="40"/>
      <c r="CB85" t="s">
        <v>159</v>
      </c>
    </row>
    <row r="86" spans="1:80">
      <c r="A86" s="40"/>
      <c r="B86" s="40"/>
      <c r="C86" t="s">
        <v>129</v>
      </c>
      <c r="BZ86" s="40"/>
      <c r="CA86" s="40"/>
      <c r="CB86" t="s">
        <v>129</v>
      </c>
    </row>
    <row r="87" spans="1:80">
      <c r="A87" s="40"/>
      <c r="B87" s="40"/>
      <c r="C87" t="s">
        <v>562</v>
      </c>
      <c r="BZ87" s="40"/>
      <c r="CA87" s="40"/>
      <c r="CB87" t="s">
        <v>562</v>
      </c>
    </row>
    <row r="88" spans="1:80">
      <c r="A88" s="40"/>
      <c r="B88" s="40"/>
      <c r="C88" t="s">
        <v>596</v>
      </c>
      <c r="BZ88" s="40"/>
      <c r="CA88" s="40"/>
      <c r="CB88" t="s">
        <v>596</v>
      </c>
    </row>
    <row r="89" spans="1:80">
      <c r="A89" s="40"/>
      <c r="B89" s="40"/>
      <c r="C89" t="s">
        <v>145</v>
      </c>
      <c r="BZ89" s="40"/>
      <c r="CA89" s="40"/>
      <c r="CB89" t="s">
        <v>145</v>
      </c>
    </row>
    <row r="90" spans="1:80">
      <c r="A90" s="40"/>
      <c r="B90" s="40"/>
      <c r="C90" t="s">
        <v>150</v>
      </c>
      <c r="BZ90" s="40"/>
      <c r="CA90" s="40"/>
      <c r="CB90" t="s">
        <v>150</v>
      </c>
    </row>
    <row r="91" spans="1:80">
      <c r="A91" s="40"/>
      <c r="B91" s="40"/>
      <c r="C91" t="s">
        <v>512</v>
      </c>
      <c r="BZ91" s="40"/>
      <c r="CA91" s="40"/>
      <c r="CB91" t="s">
        <v>512</v>
      </c>
    </row>
    <row r="92" spans="1:80">
      <c r="A92" s="40"/>
      <c r="B92" s="40"/>
      <c r="C92" t="s">
        <v>523</v>
      </c>
      <c r="BZ92" s="40"/>
      <c r="CA92" s="40"/>
      <c r="CB92" t="s">
        <v>523</v>
      </c>
    </row>
    <row r="93" spans="1:80">
      <c r="A93" s="40"/>
      <c r="B93" s="40"/>
      <c r="C93" t="s">
        <v>610</v>
      </c>
      <c r="BZ93" s="40"/>
      <c r="CA93" s="40"/>
      <c r="CB93" t="s">
        <v>610</v>
      </c>
    </row>
    <row r="94" spans="1:80">
      <c r="A94" s="40"/>
      <c r="B94" s="40"/>
      <c r="C94" s="35" t="s">
        <v>627</v>
      </c>
      <c r="BZ94" s="40"/>
      <c r="CA94" s="40"/>
      <c r="CB94" s="35" t="s">
        <v>627</v>
      </c>
    </row>
    <row r="95" spans="1:80">
      <c r="A95" s="40"/>
      <c r="B95" s="40"/>
      <c r="C95" t="s">
        <v>275</v>
      </c>
      <c r="BZ95" s="40"/>
      <c r="CA95" s="40"/>
      <c r="CB95" t="s">
        <v>275</v>
      </c>
    </row>
    <row r="96" spans="1:80">
      <c r="A96" s="40"/>
      <c r="B96" s="40"/>
      <c r="C96" t="s">
        <v>514</v>
      </c>
      <c r="BZ96" s="40"/>
      <c r="CA96" s="40"/>
      <c r="CB96" t="s">
        <v>514</v>
      </c>
    </row>
    <row r="97" spans="1:80">
      <c r="A97" s="40"/>
      <c r="B97" s="40"/>
      <c r="C97" t="s">
        <v>541</v>
      </c>
      <c r="BZ97" s="40"/>
      <c r="CA97" s="40"/>
      <c r="CB97" t="s">
        <v>541</v>
      </c>
    </row>
    <row r="98" spans="1:80">
      <c r="A98" s="40"/>
      <c r="B98" s="40"/>
      <c r="C98" t="s">
        <v>532</v>
      </c>
      <c r="BZ98" s="40"/>
      <c r="CA98" s="40"/>
      <c r="CB98" t="s">
        <v>532</v>
      </c>
    </row>
    <row r="99" spans="1:80">
      <c r="A99" s="40"/>
      <c r="B99" s="40"/>
      <c r="C99" t="s">
        <v>9</v>
      </c>
      <c r="BZ99" s="40"/>
      <c r="CA99" s="40"/>
      <c r="CB99" t="s">
        <v>9</v>
      </c>
    </row>
    <row r="100" spans="1:80">
      <c r="A100" s="40"/>
      <c r="B100" s="40"/>
      <c r="BZ100" s="40"/>
      <c r="CA100" s="40"/>
    </row>
    <row r="101" spans="1:80">
      <c r="A101" s="40"/>
      <c r="B101" s="40"/>
      <c r="BZ101" s="40"/>
      <c r="CA101" s="40"/>
    </row>
    <row r="102" spans="1:80">
      <c r="A102" s="40"/>
      <c r="B102" s="40"/>
      <c r="BZ102" s="40"/>
      <c r="CA102" s="40"/>
    </row>
    <row r="103" spans="1:80">
      <c r="A103" s="40"/>
      <c r="B103" s="40"/>
      <c r="BZ103" s="40"/>
      <c r="CA103" s="40"/>
    </row>
    <row r="104" spans="1:80">
      <c r="A104" s="40"/>
      <c r="B104" s="40"/>
      <c r="BZ104" s="40"/>
      <c r="CA104" s="40"/>
    </row>
    <row r="105" spans="1:80">
      <c r="A105" s="40"/>
      <c r="B105" s="40"/>
      <c r="BZ105" s="40"/>
      <c r="CA105" s="40"/>
    </row>
    <row r="106" spans="1:80">
      <c r="A106" s="40"/>
      <c r="B106" s="40"/>
      <c r="BZ106" s="40"/>
      <c r="CA106" s="40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F0"/>
  </sheetPr>
  <dimension ref="A1:J2546"/>
  <sheetViews>
    <sheetView topLeftCell="A1412" workbookViewId="0">
      <selection activeCell="G1432" sqref="G1432"/>
    </sheetView>
  </sheetViews>
  <sheetFormatPr baseColWidth="10" defaultRowHeight="15"/>
  <cols>
    <col min="1" max="1" width="11.28515625" style="549" customWidth="1"/>
    <col min="2" max="2" width="9.28515625" style="1179" customWidth="1"/>
    <col min="3" max="3" width="4.7109375" style="1179" customWidth="1"/>
    <col min="4" max="4" width="30.85546875" style="771" customWidth="1"/>
    <col min="5" max="5" width="14.7109375" style="771" customWidth="1"/>
    <col min="6" max="6" width="26" style="1189" customWidth="1"/>
    <col min="7" max="7" width="13.7109375" style="337" bestFit="1" customWidth="1"/>
    <col min="8" max="8" width="15.28515625" style="433" customWidth="1"/>
    <col min="9" max="16384" width="11.42578125" style="771"/>
  </cols>
  <sheetData>
    <row r="1" spans="1:8" ht="18.75">
      <c r="A1" s="2047" t="s">
        <v>3349</v>
      </c>
      <c r="B1" s="2047"/>
      <c r="C1" s="2047"/>
      <c r="D1" s="2047"/>
      <c r="E1" s="2047"/>
      <c r="F1" s="2047"/>
      <c r="G1" s="1067"/>
      <c r="H1" s="1068"/>
    </row>
    <row r="2" spans="1:8" ht="35.25" thickBot="1">
      <c r="A2" s="1069" t="s">
        <v>0</v>
      </c>
      <c r="B2" s="1070" t="s">
        <v>1</v>
      </c>
      <c r="C2" s="1070"/>
      <c r="D2" s="1071" t="s">
        <v>2662</v>
      </c>
      <c r="E2" s="528" t="s">
        <v>2</v>
      </c>
      <c r="F2" s="744" t="s">
        <v>6</v>
      </c>
      <c r="G2" s="1072" t="s">
        <v>7</v>
      </c>
      <c r="H2" s="1073" t="s">
        <v>8</v>
      </c>
    </row>
    <row r="3" spans="1:8" ht="15.75" thickTop="1">
      <c r="A3" s="1074">
        <v>41306</v>
      </c>
      <c r="B3" s="1075" t="s">
        <v>2663</v>
      </c>
      <c r="C3" s="1076" t="s">
        <v>2845</v>
      </c>
      <c r="D3" s="1164" t="s">
        <v>101</v>
      </c>
      <c r="E3" s="1078">
        <v>40840</v>
      </c>
      <c r="F3" s="1108">
        <v>41306</v>
      </c>
      <c r="G3" s="1078">
        <v>40840</v>
      </c>
      <c r="H3" s="1165">
        <f t="shared" ref="H3:H63" si="0">E3-G3</f>
        <v>0</v>
      </c>
    </row>
    <row r="4" spans="1:8">
      <c r="A4" s="1081"/>
      <c r="B4" s="750" t="s">
        <v>2664</v>
      </c>
      <c r="C4" s="1082" t="s">
        <v>2845</v>
      </c>
      <c r="D4" s="1162" t="s">
        <v>491</v>
      </c>
      <c r="E4" s="1083">
        <v>0</v>
      </c>
      <c r="F4" s="1115" t="s">
        <v>4087</v>
      </c>
      <c r="G4" s="85"/>
      <c r="H4" s="1160">
        <f t="shared" si="0"/>
        <v>0</v>
      </c>
    </row>
    <row r="5" spans="1:8">
      <c r="A5" s="1081"/>
      <c r="B5" s="750" t="s">
        <v>2666</v>
      </c>
      <c r="C5" s="1082" t="s">
        <v>2845</v>
      </c>
      <c r="D5" s="1162" t="s">
        <v>491</v>
      </c>
      <c r="E5" s="1083">
        <v>0</v>
      </c>
      <c r="F5" s="1115" t="s">
        <v>4088</v>
      </c>
      <c r="G5" s="85"/>
      <c r="H5" s="1160">
        <f t="shared" si="0"/>
        <v>0</v>
      </c>
    </row>
    <row r="6" spans="1:8">
      <c r="A6" s="1081"/>
      <c r="B6" s="750" t="s">
        <v>2667</v>
      </c>
      <c r="C6" s="1082" t="s">
        <v>2845</v>
      </c>
      <c r="D6" s="1162" t="s">
        <v>2813</v>
      </c>
      <c r="E6" s="1083">
        <v>21447</v>
      </c>
      <c r="F6" s="753">
        <v>41311</v>
      </c>
      <c r="G6" s="85">
        <v>21447</v>
      </c>
      <c r="H6" s="1160">
        <f t="shared" si="0"/>
        <v>0</v>
      </c>
    </row>
    <row r="7" spans="1:8">
      <c r="A7" s="1081"/>
      <c r="B7" s="750" t="s">
        <v>2668</v>
      </c>
      <c r="C7" s="1082" t="s">
        <v>2845</v>
      </c>
      <c r="D7" s="1162" t="s">
        <v>358</v>
      </c>
      <c r="E7" s="1083">
        <v>1052.5</v>
      </c>
      <c r="F7" s="753">
        <v>41306</v>
      </c>
      <c r="G7" s="85">
        <v>1052.5</v>
      </c>
      <c r="H7" s="1160">
        <f t="shared" si="0"/>
        <v>0</v>
      </c>
    </row>
    <row r="8" spans="1:8">
      <c r="A8" s="1081"/>
      <c r="B8" s="750" t="s">
        <v>2669</v>
      </c>
      <c r="C8" s="1082" t="s">
        <v>2845</v>
      </c>
      <c r="D8" s="1162" t="s">
        <v>1878</v>
      </c>
      <c r="E8" s="1083">
        <v>1833</v>
      </c>
      <c r="F8" s="753">
        <v>41311</v>
      </c>
      <c r="G8" s="85">
        <v>1833</v>
      </c>
      <c r="H8" s="1160">
        <f t="shared" si="0"/>
        <v>0</v>
      </c>
    </row>
    <row r="9" spans="1:8">
      <c r="A9" s="1081"/>
      <c r="B9" s="750" t="s">
        <v>2670</v>
      </c>
      <c r="C9" s="1082" t="s">
        <v>2845</v>
      </c>
      <c r="D9" s="1162" t="s">
        <v>2847</v>
      </c>
      <c r="E9" s="1083">
        <v>14088</v>
      </c>
      <c r="F9" s="753">
        <v>41311</v>
      </c>
      <c r="G9" s="85">
        <v>14088</v>
      </c>
      <c r="H9" s="1160">
        <f t="shared" si="0"/>
        <v>0</v>
      </c>
    </row>
    <row r="10" spans="1:8">
      <c r="A10" s="1081"/>
      <c r="B10" s="750" t="s">
        <v>2671</v>
      </c>
      <c r="C10" s="1082" t="s">
        <v>2845</v>
      </c>
      <c r="D10" s="1162" t="s">
        <v>706</v>
      </c>
      <c r="E10" s="1083">
        <v>21022</v>
      </c>
      <c r="F10" s="753">
        <v>41311</v>
      </c>
      <c r="G10" s="85">
        <v>21022</v>
      </c>
      <c r="H10" s="1160">
        <f t="shared" si="0"/>
        <v>0</v>
      </c>
    </row>
    <row r="11" spans="1:8">
      <c r="A11" s="1081"/>
      <c r="B11" s="750" t="s">
        <v>2672</v>
      </c>
      <c r="C11" s="1082" t="s">
        <v>2845</v>
      </c>
      <c r="D11" s="1162" t="s">
        <v>2847</v>
      </c>
      <c r="E11" s="1083">
        <v>1344</v>
      </c>
      <c r="F11" s="753">
        <v>41311</v>
      </c>
      <c r="G11" s="85">
        <v>1344</v>
      </c>
      <c r="H11" s="1160">
        <f t="shared" si="0"/>
        <v>0</v>
      </c>
    </row>
    <row r="12" spans="1:8">
      <c r="A12" s="1081"/>
      <c r="B12" s="750" t="s">
        <v>2673</v>
      </c>
      <c r="C12" s="1082" t="s">
        <v>2845</v>
      </c>
      <c r="D12" s="1162" t="s">
        <v>45</v>
      </c>
      <c r="E12" s="1083">
        <v>8490.5</v>
      </c>
      <c r="F12" s="753">
        <v>41306</v>
      </c>
      <c r="G12" s="85">
        <v>8490.5</v>
      </c>
      <c r="H12" s="1160">
        <f t="shared" si="0"/>
        <v>0</v>
      </c>
    </row>
    <row r="13" spans="1:8">
      <c r="A13" s="1081"/>
      <c r="B13" s="750" t="s">
        <v>2235</v>
      </c>
      <c r="C13" s="1082" t="s">
        <v>2845</v>
      </c>
      <c r="D13" s="1162" t="s">
        <v>3643</v>
      </c>
      <c r="E13" s="1083">
        <v>4290</v>
      </c>
      <c r="F13" s="753">
        <v>41310</v>
      </c>
      <c r="G13" s="85">
        <v>4290</v>
      </c>
      <c r="H13" s="1160">
        <f t="shared" si="0"/>
        <v>0</v>
      </c>
    </row>
    <row r="14" spans="1:8">
      <c r="A14" s="1081"/>
      <c r="B14" s="750" t="s">
        <v>2675</v>
      </c>
      <c r="C14" s="1082" t="s">
        <v>2845</v>
      </c>
      <c r="D14" s="1162" t="s">
        <v>3644</v>
      </c>
      <c r="E14" s="1083">
        <v>1155</v>
      </c>
      <c r="F14" s="753">
        <v>41310</v>
      </c>
      <c r="G14" s="85">
        <v>1155</v>
      </c>
      <c r="H14" s="1160">
        <f t="shared" si="0"/>
        <v>0</v>
      </c>
    </row>
    <row r="15" spans="1:8">
      <c r="A15" s="1081"/>
      <c r="B15" s="750" t="s">
        <v>2676</v>
      </c>
      <c r="C15" s="1082" t="s">
        <v>2845</v>
      </c>
      <c r="D15" s="1162" t="s">
        <v>3645</v>
      </c>
      <c r="E15" s="1083">
        <v>1155</v>
      </c>
      <c r="F15" s="753">
        <v>41310</v>
      </c>
      <c r="G15" s="85">
        <v>1155</v>
      </c>
      <c r="H15" s="1160">
        <f t="shared" si="0"/>
        <v>0</v>
      </c>
    </row>
    <row r="16" spans="1:8">
      <c r="A16" s="1081"/>
      <c r="B16" s="750" t="s">
        <v>2677</v>
      </c>
      <c r="C16" s="1082" t="s">
        <v>2845</v>
      </c>
      <c r="D16" s="1162" t="s">
        <v>3646</v>
      </c>
      <c r="E16" s="1083">
        <v>1320</v>
      </c>
      <c r="F16" s="753">
        <v>41310</v>
      </c>
      <c r="G16" s="85">
        <v>1320</v>
      </c>
      <c r="H16" s="1160">
        <f t="shared" si="0"/>
        <v>0</v>
      </c>
    </row>
    <row r="17" spans="1:8">
      <c r="A17" s="1081"/>
      <c r="B17" s="750" t="s">
        <v>2678</v>
      </c>
      <c r="C17" s="1082" t="s">
        <v>2845</v>
      </c>
      <c r="D17" s="1162" t="s">
        <v>72</v>
      </c>
      <c r="E17" s="1083">
        <v>14380</v>
      </c>
      <c r="F17" s="753">
        <v>41307</v>
      </c>
      <c r="G17" s="85">
        <v>14380</v>
      </c>
      <c r="H17" s="1160">
        <f t="shared" si="0"/>
        <v>0</v>
      </c>
    </row>
    <row r="18" spans="1:8">
      <c r="A18" s="1081"/>
      <c r="B18" s="750" t="s">
        <v>2679</v>
      </c>
      <c r="C18" s="1082" t="s">
        <v>2845</v>
      </c>
      <c r="D18" s="1162" t="s">
        <v>559</v>
      </c>
      <c r="E18" s="1083">
        <v>3765</v>
      </c>
      <c r="F18" s="753">
        <v>41307</v>
      </c>
      <c r="G18" s="85">
        <v>3765</v>
      </c>
      <c r="H18" s="1160">
        <f t="shared" si="0"/>
        <v>0</v>
      </c>
    </row>
    <row r="19" spans="1:8">
      <c r="A19" s="1081"/>
      <c r="B19" s="750" t="s">
        <v>2680</v>
      </c>
      <c r="C19" s="1082" t="s">
        <v>2845</v>
      </c>
      <c r="D19" s="1162" t="s">
        <v>771</v>
      </c>
      <c r="E19" s="1083">
        <v>22016.5</v>
      </c>
      <c r="F19" s="753">
        <v>41308</v>
      </c>
      <c r="G19" s="85">
        <v>22016.5</v>
      </c>
      <c r="H19" s="1160">
        <f t="shared" si="0"/>
        <v>0</v>
      </c>
    </row>
    <row r="20" spans="1:8">
      <c r="A20" s="1081"/>
      <c r="B20" s="750" t="s">
        <v>2681</v>
      </c>
      <c r="C20" s="1082" t="s">
        <v>2845</v>
      </c>
      <c r="D20" s="1162" t="s">
        <v>21</v>
      </c>
      <c r="E20" s="1083">
        <v>1306</v>
      </c>
      <c r="F20" s="753">
        <v>41306</v>
      </c>
      <c r="G20" s="85">
        <v>1306</v>
      </c>
      <c r="H20" s="1160">
        <f t="shared" si="0"/>
        <v>0</v>
      </c>
    </row>
    <row r="21" spans="1:8">
      <c r="A21" s="1081"/>
      <c r="B21" s="750" t="s">
        <v>2682</v>
      </c>
      <c r="C21" s="1082" t="s">
        <v>2845</v>
      </c>
      <c r="D21" s="1162" t="s">
        <v>1972</v>
      </c>
      <c r="E21" s="1083">
        <v>1113</v>
      </c>
      <c r="F21" s="753">
        <v>41306</v>
      </c>
      <c r="G21" s="85">
        <v>1113</v>
      </c>
      <c r="H21" s="1160">
        <f t="shared" si="0"/>
        <v>0</v>
      </c>
    </row>
    <row r="22" spans="1:8">
      <c r="A22" s="1081"/>
      <c r="B22" s="750" t="s">
        <v>2286</v>
      </c>
      <c r="C22" s="1082" t="s">
        <v>2845</v>
      </c>
      <c r="D22" s="1162" t="s">
        <v>600</v>
      </c>
      <c r="E22" s="1083">
        <v>2006</v>
      </c>
      <c r="F22" s="753">
        <v>41307</v>
      </c>
      <c r="G22" s="85">
        <v>2006</v>
      </c>
      <c r="H22" s="1160">
        <f t="shared" si="0"/>
        <v>0</v>
      </c>
    </row>
    <row r="23" spans="1:8">
      <c r="A23" s="1081"/>
      <c r="B23" s="750" t="s">
        <v>2683</v>
      </c>
      <c r="C23" s="1082" t="s">
        <v>2845</v>
      </c>
      <c r="D23" s="1162" t="s">
        <v>21</v>
      </c>
      <c r="E23" s="1083">
        <v>322</v>
      </c>
      <c r="F23" s="753">
        <v>41306</v>
      </c>
      <c r="G23" s="85">
        <v>322</v>
      </c>
      <c r="H23" s="1160">
        <f t="shared" si="0"/>
        <v>0</v>
      </c>
    </row>
    <row r="24" spans="1:8">
      <c r="A24" s="1081"/>
      <c r="B24" s="750" t="s">
        <v>2684</v>
      </c>
      <c r="C24" s="1082" t="s">
        <v>2845</v>
      </c>
      <c r="D24" s="1166" t="s">
        <v>3647</v>
      </c>
      <c r="E24" s="1111">
        <v>0</v>
      </c>
      <c r="F24" s="753"/>
      <c r="G24" s="85"/>
      <c r="H24" s="1160">
        <f t="shared" si="0"/>
        <v>0</v>
      </c>
    </row>
    <row r="25" spans="1:8">
      <c r="A25" s="1081"/>
      <c r="B25" s="750" t="s">
        <v>2685</v>
      </c>
      <c r="C25" s="1082" t="s">
        <v>2845</v>
      </c>
      <c r="D25" s="1162" t="s">
        <v>528</v>
      </c>
      <c r="E25" s="1083">
        <v>17312</v>
      </c>
      <c r="F25" s="753">
        <v>41309</v>
      </c>
      <c r="G25" s="85">
        <v>17312</v>
      </c>
      <c r="H25" s="1160">
        <f t="shared" si="0"/>
        <v>0</v>
      </c>
    </row>
    <row r="26" spans="1:8">
      <c r="A26" s="1081"/>
      <c r="B26" s="750" t="s">
        <v>2687</v>
      </c>
      <c r="C26" s="1082" t="s">
        <v>2845</v>
      </c>
      <c r="D26" s="1162" t="s">
        <v>23</v>
      </c>
      <c r="E26" s="1083">
        <v>1045</v>
      </c>
      <c r="F26" s="753">
        <v>41306</v>
      </c>
      <c r="G26" s="85">
        <v>1045</v>
      </c>
      <c r="H26" s="1160">
        <f t="shared" si="0"/>
        <v>0</v>
      </c>
    </row>
    <row r="27" spans="1:8">
      <c r="A27" s="1081"/>
      <c r="B27" s="750" t="s">
        <v>2688</v>
      </c>
      <c r="C27" s="1082" t="s">
        <v>2845</v>
      </c>
      <c r="D27" s="1162" t="s">
        <v>1947</v>
      </c>
      <c r="E27" s="1083">
        <v>1978</v>
      </c>
      <c r="F27" s="753">
        <v>41306</v>
      </c>
      <c r="G27" s="85">
        <v>1978</v>
      </c>
      <c r="H27" s="1160">
        <f t="shared" si="0"/>
        <v>0</v>
      </c>
    </row>
    <row r="28" spans="1:8">
      <c r="A28" s="1081"/>
      <c r="B28" s="750" t="s">
        <v>2689</v>
      </c>
      <c r="C28" s="1082" t="s">
        <v>2845</v>
      </c>
      <c r="D28" s="1162" t="s">
        <v>29</v>
      </c>
      <c r="E28" s="1083">
        <v>8192</v>
      </c>
      <c r="F28" s="753">
        <v>41306</v>
      </c>
      <c r="G28" s="85">
        <v>8192</v>
      </c>
      <c r="H28" s="1160">
        <f t="shared" si="0"/>
        <v>0</v>
      </c>
    </row>
    <row r="29" spans="1:8">
      <c r="A29" s="1081"/>
      <c r="B29" s="750" t="s">
        <v>2690</v>
      </c>
      <c r="C29" s="1082" t="s">
        <v>2845</v>
      </c>
      <c r="D29" s="1162" t="s">
        <v>369</v>
      </c>
      <c r="E29" s="1083">
        <v>5118</v>
      </c>
      <c r="F29" s="753">
        <v>41307</v>
      </c>
      <c r="G29" s="85">
        <v>5118</v>
      </c>
      <c r="H29" s="1160">
        <f t="shared" si="0"/>
        <v>0</v>
      </c>
    </row>
    <row r="30" spans="1:8">
      <c r="A30" s="1081"/>
      <c r="B30" s="750" t="s">
        <v>2692</v>
      </c>
      <c r="C30" s="1082" t="s">
        <v>2845</v>
      </c>
      <c r="D30" s="1162" t="s">
        <v>513</v>
      </c>
      <c r="E30" s="1083">
        <v>13032.5</v>
      </c>
      <c r="F30" s="753">
        <v>41307</v>
      </c>
      <c r="G30" s="85">
        <v>13032.5</v>
      </c>
      <c r="H30" s="1160">
        <f t="shared" si="0"/>
        <v>0</v>
      </c>
    </row>
    <row r="31" spans="1:8">
      <c r="A31" s="1081"/>
      <c r="B31" s="750" t="s">
        <v>2694</v>
      </c>
      <c r="C31" s="1082" t="s">
        <v>2845</v>
      </c>
      <c r="D31" s="1162" t="s">
        <v>1950</v>
      </c>
      <c r="E31" s="1083">
        <v>5925</v>
      </c>
      <c r="F31" s="753">
        <v>41307</v>
      </c>
      <c r="G31" s="1114">
        <v>4153.5</v>
      </c>
      <c r="H31" s="1905">
        <f t="shared" si="0"/>
        <v>1771.5</v>
      </c>
    </row>
    <row r="32" spans="1:8">
      <c r="A32" s="1081"/>
      <c r="B32" s="750" t="s">
        <v>1998</v>
      </c>
      <c r="C32" s="1082" t="s">
        <v>2845</v>
      </c>
      <c r="D32" s="1162" t="s">
        <v>1258</v>
      </c>
      <c r="E32" s="1083">
        <v>1254</v>
      </c>
      <c r="F32" s="753">
        <v>41306</v>
      </c>
      <c r="G32" s="85">
        <v>1254</v>
      </c>
      <c r="H32" s="1160">
        <f t="shared" si="0"/>
        <v>0</v>
      </c>
    </row>
    <row r="33" spans="1:8">
      <c r="A33" s="1081"/>
      <c r="B33" s="750" t="s">
        <v>2695</v>
      </c>
      <c r="C33" s="1082" t="s">
        <v>2845</v>
      </c>
      <c r="D33" s="1162" t="s">
        <v>1959</v>
      </c>
      <c r="E33" s="1083">
        <v>0</v>
      </c>
      <c r="F33" s="1115" t="s">
        <v>4841</v>
      </c>
      <c r="G33" s="85"/>
      <c r="H33" s="1160">
        <f t="shared" si="0"/>
        <v>0</v>
      </c>
    </row>
    <row r="34" spans="1:8">
      <c r="A34" s="1081"/>
      <c r="B34" s="750" t="s">
        <v>2696</v>
      </c>
      <c r="C34" s="1082" t="s">
        <v>2845</v>
      </c>
      <c r="D34" s="1162" t="s">
        <v>3648</v>
      </c>
      <c r="E34" s="1083">
        <v>7483</v>
      </c>
      <c r="F34" s="753">
        <v>41307</v>
      </c>
      <c r="G34" s="85">
        <v>7483</v>
      </c>
      <c r="H34" s="1160">
        <f t="shared" si="0"/>
        <v>0</v>
      </c>
    </row>
    <row r="35" spans="1:8">
      <c r="A35" s="1081"/>
      <c r="B35" s="750" t="s">
        <v>2698</v>
      </c>
      <c r="C35" s="1082" t="s">
        <v>2845</v>
      </c>
      <c r="D35" s="1162" t="s">
        <v>3649</v>
      </c>
      <c r="E35" s="1083">
        <v>2990</v>
      </c>
      <c r="F35" s="753">
        <v>41306</v>
      </c>
      <c r="G35" s="85">
        <v>2990</v>
      </c>
      <c r="H35" s="1160">
        <f t="shared" si="0"/>
        <v>0</v>
      </c>
    </row>
    <row r="36" spans="1:8">
      <c r="A36" s="1081"/>
      <c r="B36" s="750" t="s">
        <v>2700</v>
      </c>
      <c r="C36" s="1082" t="s">
        <v>2845</v>
      </c>
      <c r="D36" s="1162" t="s">
        <v>1950</v>
      </c>
      <c r="E36" s="1083">
        <v>198</v>
      </c>
      <c r="F36" s="753">
        <v>41306</v>
      </c>
      <c r="G36" s="85">
        <v>198</v>
      </c>
      <c r="H36" s="1160">
        <f t="shared" si="0"/>
        <v>0</v>
      </c>
    </row>
    <row r="37" spans="1:8">
      <c r="A37" s="1081"/>
      <c r="B37" s="750" t="s">
        <v>2702</v>
      </c>
      <c r="C37" s="1082" t="s">
        <v>2845</v>
      </c>
      <c r="D37" s="1162" t="s">
        <v>21</v>
      </c>
      <c r="E37" s="1083">
        <v>492</v>
      </c>
      <c r="F37" s="753">
        <v>41306</v>
      </c>
      <c r="G37" s="85">
        <v>492</v>
      </c>
      <c r="H37" s="1160">
        <f t="shared" si="0"/>
        <v>0</v>
      </c>
    </row>
    <row r="38" spans="1:8">
      <c r="A38" s="1081"/>
      <c r="B38" s="750" t="s">
        <v>2703</v>
      </c>
      <c r="C38" s="1082" t="s">
        <v>2845</v>
      </c>
      <c r="D38" s="1162" t="s">
        <v>21</v>
      </c>
      <c r="E38" s="1083">
        <v>405</v>
      </c>
      <c r="F38" s="753">
        <v>41306</v>
      </c>
      <c r="G38" s="85">
        <v>405</v>
      </c>
      <c r="H38" s="1160">
        <f t="shared" si="0"/>
        <v>0</v>
      </c>
    </row>
    <row r="39" spans="1:8">
      <c r="A39" s="1081"/>
      <c r="B39" s="750" t="s">
        <v>2704</v>
      </c>
      <c r="C39" s="1082" t="s">
        <v>2845</v>
      </c>
      <c r="D39" s="1162" t="s">
        <v>1623</v>
      </c>
      <c r="E39" s="1083">
        <v>2004</v>
      </c>
      <c r="F39" s="753">
        <v>41307</v>
      </c>
      <c r="G39" s="85">
        <v>2004</v>
      </c>
      <c r="H39" s="1160">
        <f t="shared" si="0"/>
        <v>0</v>
      </c>
    </row>
    <row r="40" spans="1:8">
      <c r="A40" s="1081"/>
      <c r="B40" s="750" t="s">
        <v>2705</v>
      </c>
      <c r="C40" s="1082" t="s">
        <v>2845</v>
      </c>
      <c r="D40" s="1162" t="s">
        <v>3650</v>
      </c>
      <c r="E40" s="1083">
        <v>4239</v>
      </c>
      <c r="F40" s="753">
        <v>41306</v>
      </c>
      <c r="G40" s="85">
        <v>4239</v>
      </c>
      <c r="H40" s="1160">
        <f t="shared" si="0"/>
        <v>0</v>
      </c>
    </row>
    <row r="41" spans="1:8">
      <c r="A41" s="1081"/>
      <c r="B41" s="750" t="s">
        <v>2706</v>
      </c>
      <c r="C41" s="1082" t="s">
        <v>2845</v>
      </c>
      <c r="D41" s="1162" t="s">
        <v>2674</v>
      </c>
      <c r="E41" s="1083">
        <v>8298</v>
      </c>
      <c r="F41" s="753">
        <v>41307</v>
      </c>
      <c r="G41" s="85">
        <v>8298</v>
      </c>
      <c r="H41" s="1160">
        <f t="shared" si="0"/>
        <v>0</v>
      </c>
    </row>
    <row r="42" spans="1:8">
      <c r="A42" s="1081"/>
      <c r="B42" s="750" t="s">
        <v>2707</v>
      </c>
      <c r="C42" s="1082" t="s">
        <v>2845</v>
      </c>
      <c r="D42" s="1162" t="s">
        <v>21</v>
      </c>
      <c r="E42" s="1083">
        <v>40</v>
      </c>
      <c r="F42" s="753">
        <v>41306</v>
      </c>
      <c r="G42" s="85">
        <v>40</v>
      </c>
      <c r="H42" s="1160">
        <f t="shared" si="0"/>
        <v>0</v>
      </c>
    </row>
    <row r="43" spans="1:8">
      <c r="A43" s="1081"/>
      <c r="B43" s="750" t="s">
        <v>2709</v>
      </c>
      <c r="C43" s="1082" t="s">
        <v>2845</v>
      </c>
      <c r="D43" s="1162" t="s">
        <v>464</v>
      </c>
      <c r="E43" s="1083">
        <v>8570</v>
      </c>
      <c r="F43" s="753">
        <v>41306</v>
      </c>
      <c r="G43" s="85">
        <v>8570</v>
      </c>
      <c r="H43" s="1160">
        <f t="shared" si="0"/>
        <v>0</v>
      </c>
    </row>
    <row r="44" spans="1:8">
      <c r="A44" s="1081"/>
      <c r="B44" s="750" t="s">
        <v>2710</v>
      </c>
      <c r="C44" s="1082" t="s">
        <v>2845</v>
      </c>
      <c r="D44" s="1162" t="s">
        <v>2751</v>
      </c>
      <c r="E44" s="1083">
        <v>2262</v>
      </c>
      <c r="F44" s="753">
        <v>41306</v>
      </c>
      <c r="G44" s="85">
        <v>2262</v>
      </c>
      <c r="H44" s="1160">
        <f t="shared" si="0"/>
        <v>0</v>
      </c>
    </row>
    <row r="45" spans="1:8">
      <c r="A45" s="1081"/>
      <c r="B45" s="750" t="s">
        <v>2711</v>
      </c>
      <c r="C45" s="1082" t="s">
        <v>2845</v>
      </c>
      <c r="D45" s="1162" t="s">
        <v>3651</v>
      </c>
      <c r="E45" s="1083">
        <v>4387</v>
      </c>
      <c r="F45" s="753">
        <v>41306</v>
      </c>
      <c r="G45" s="85">
        <v>4387</v>
      </c>
      <c r="H45" s="1160">
        <f t="shared" si="0"/>
        <v>0</v>
      </c>
    </row>
    <row r="46" spans="1:8">
      <c r="A46" s="1081"/>
      <c r="B46" s="750" t="s">
        <v>2712</v>
      </c>
      <c r="C46" s="1082" t="s">
        <v>2845</v>
      </c>
      <c r="D46" s="1162" t="s">
        <v>3652</v>
      </c>
      <c r="E46" s="1083">
        <v>6293</v>
      </c>
      <c r="F46" s="753">
        <v>41306</v>
      </c>
      <c r="G46" s="85">
        <v>6293</v>
      </c>
      <c r="H46" s="1160">
        <f t="shared" si="0"/>
        <v>0</v>
      </c>
    </row>
    <row r="47" spans="1:8">
      <c r="A47" s="1081"/>
      <c r="B47" s="750" t="s">
        <v>2713</v>
      </c>
      <c r="C47" s="1082" t="s">
        <v>2845</v>
      </c>
      <c r="D47" s="1162" t="s">
        <v>250</v>
      </c>
      <c r="E47" s="1083">
        <v>6889</v>
      </c>
      <c r="F47" s="753">
        <v>41306</v>
      </c>
      <c r="G47" s="85">
        <v>6889</v>
      </c>
      <c r="H47" s="1160">
        <f t="shared" si="0"/>
        <v>0</v>
      </c>
    </row>
    <row r="48" spans="1:8">
      <c r="A48" s="1081"/>
      <c r="B48" s="750" t="s">
        <v>2714</v>
      </c>
      <c r="C48" s="1082" t="s">
        <v>2845</v>
      </c>
      <c r="D48" s="1162" t="s">
        <v>943</v>
      </c>
      <c r="E48" s="1083">
        <v>12519</v>
      </c>
      <c r="F48" s="753">
        <v>41306</v>
      </c>
      <c r="G48" s="85">
        <v>12519</v>
      </c>
      <c r="H48" s="1160">
        <f t="shared" si="0"/>
        <v>0</v>
      </c>
    </row>
    <row r="49" spans="1:8">
      <c r="A49" s="1081"/>
      <c r="B49" s="750" t="s">
        <v>2715</v>
      </c>
      <c r="C49" s="1082" t="s">
        <v>2845</v>
      </c>
      <c r="D49" s="1162" t="s">
        <v>931</v>
      </c>
      <c r="E49" s="1083">
        <v>10879</v>
      </c>
      <c r="F49" s="753">
        <v>41311</v>
      </c>
      <c r="G49" s="85">
        <v>10879</v>
      </c>
      <c r="H49" s="1160">
        <f t="shared" si="0"/>
        <v>0</v>
      </c>
    </row>
    <row r="50" spans="1:8">
      <c r="A50" s="1081"/>
      <c r="B50" s="750" t="s">
        <v>2716</v>
      </c>
      <c r="C50" s="1082" t="s">
        <v>2845</v>
      </c>
      <c r="D50" s="1162" t="s">
        <v>3653</v>
      </c>
      <c r="E50" s="1083">
        <v>12145</v>
      </c>
      <c r="F50" s="753">
        <v>41306</v>
      </c>
      <c r="G50" s="85">
        <v>12145</v>
      </c>
      <c r="H50" s="1160">
        <f t="shared" si="0"/>
        <v>0</v>
      </c>
    </row>
    <row r="51" spans="1:8">
      <c r="A51" s="1081"/>
      <c r="B51" s="750" t="s">
        <v>2718</v>
      </c>
      <c r="C51" s="1082" t="s">
        <v>2845</v>
      </c>
      <c r="D51" s="1162" t="s">
        <v>32</v>
      </c>
      <c r="E51" s="1083">
        <v>39455</v>
      </c>
      <c r="F51" s="1116" t="s">
        <v>4353</v>
      </c>
      <c r="G51" s="176">
        <v>39455</v>
      </c>
      <c r="H51" s="1160">
        <f t="shared" si="0"/>
        <v>0</v>
      </c>
    </row>
    <row r="52" spans="1:8">
      <c r="A52" s="1081"/>
      <c r="B52" s="750" t="s">
        <v>2719</v>
      </c>
      <c r="C52" s="1082" t="s">
        <v>2845</v>
      </c>
      <c r="D52" s="1162" t="s">
        <v>3642</v>
      </c>
      <c r="E52" s="1083">
        <v>20808</v>
      </c>
      <c r="F52" s="753">
        <v>41306</v>
      </c>
      <c r="G52" s="85">
        <v>20808</v>
      </c>
      <c r="H52" s="1160">
        <f t="shared" si="0"/>
        <v>0</v>
      </c>
    </row>
    <row r="53" spans="1:8">
      <c r="A53" s="1081"/>
      <c r="B53" s="750" t="s">
        <v>2720</v>
      </c>
      <c r="C53" s="1082" t="s">
        <v>2845</v>
      </c>
      <c r="D53" s="1162" t="s">
        <v>89</v>
      </c>
      <c r="E53" s="1083">
        <v>0</v>
      </c>
      <c r="F53" s="1119" t="s">
        <v>5388</v>
      </c>
      <c r="G53" s="85"/>
      <c r="H53" s="1160">
        <f t="shared" si="0"/>
        <v>0</v>
      </c>
    </row>
    <row r="54" spans="1:8">
      <c r="A54" s="1081"/>
      <c r="B54" s="750" t="s">
        <v>2721</v>
      </c>
      <c r="C54" s="1082" t="s">
        <v>2845</v>
      </c>
      <c r="D54" s="1162" t="s">
        <v>1990</v>
      </c>
      <c r="E54" s="1083">
        <v>1198</v>
      </c>
      <c r="F54" s="753">
        <v>41306</v>
      </c>
      <c r="G54" s="85">
        <v>1198</v>
      </c>
      <c r="H54" s="1160">
        <f t="shared" si="0"/>
        <v>0</v>
      </c>
    </row>
    <row r="55" spans="1:8">
      <c r="A55" s="1081"/>
      <c r="B55" s="750" t="s">
        <v>2722</v>
      </c>
      <c r="C55" s="1082" t="s">
        <v>2845</v>
      </c>
      <c r="D55" s="1162" t="s">
        <v>626</v>
      </c>
      <c r="E55" s="1083">
        <v>0</v>
      </c>
      <c r="F55" s="1119" t="s">
        <v>5201</v>
      </c>
      <c r="G55" s="85"/>
      <c r="H55" s="1160">
        <f t="shared" si="0"/>
        <v>0</v>
      </c>
    </row>
    <row r="56" spans="1:8">
      <c r="A56" s="1081"/>
      <c r="B56" s="750" t="s">
        <v>2723</v>
      </c>
      <c r="C56" s="1082" t="s">
        <v>2845</v>
      </c>
      <c r="D56" s="1162" t="s">
        <v>2795</v>
      </c>
      <c r="E56" s="1083">
        <v>12463</v>
      </c>
      <c r="F56" s="753">
        <v>41306</v>
      </c>
      <c r="G56" s="85">
        <v>12463</v>
      </c>
      <c r="H56" s="1160">
        <f t="shared" si="0"/>
        <v>0</v>
      </c>
    </row>
    <row r="57" spans="1:8">
      <c r="A57" s="1081"/>
      <c r="B57" s="750" t="s">
        <v>2724</v>
      </c>
      <c r="C57" s="1082" t="s">
        <v>2845</v>
      </c>
      <c r="D57" s="1162" t="s">
        <v>3654</v>
      </c>
      <c r="E57" s="1083">
        <v>1020.96</v>
      </c>
      <c r="F57" s="753">
        <v>41306</v>
      </c>
      <c r="G57" s="85">
        <v>1020.96</v>
      </c>
      <c r="H57" s="1160">
        <f t="shared" si="0"/>
        <v>0</v>
      </c>
    </row>
    <row r="58" spans="1:8">
      <c r="A58" s="1081"/>
      <c r="B58" s="750" t="s">
        <v>2725</v>
      </c>
      <c r="C58" s="1082" t="s">
        <v>2845</v>
      </c>
      <c r="D58" s="1162" t="s">
        <v>793</v>
      </c>
      <c r="E58" s="1083">
        <v>15439.5</v>
      </c>
      <c r="F58" s="753">
        <v>41307</v>
      </c>
      <c r="G58" s="85">
        <v>15439.5</v>
      </c>
      <c r="H58" s="1160">
        <f t="shared" si="0"/>
        <v>0</v>
      </c>
    </row>
    <row r="59" spans="1:8">
      <c r="A59" s="1081"/>
      <c r="B59" s="750" t="s">
        <v>2726</v>
      </c>
      <c r="C59" s="1082" t="s">
        <v>2845</v>
      </c>
      <c r="D59" s="1162" t="s">
        <v>2800</v>
      </c>
      <c r="E59" s="1083">
        <v>33255</v>
      </c>
      <c r="F59" s="753">
        <v>41314</v>
      </c>
      <c r="G59" s="85">
        <v>33255</v>
      </c>
      <c r="H59" s="1160">
        <f t="shared" si="0"/>
        <v>0</v>
      </c>
    </row>
    <row r="60" spans="1:8">
      <c r="A60" s="1081"/>
      <c r="B60" s="750" t="s">
        <v>2727</v>
      </c>
      <c r="C60" s="1082" t="s">
        <v>2845</v>
      </c>
      <c r="D60" s="1162" t="s">
        <v>3655</v>
      </c>
      <c r="E60" s="1083">
        <v>5714</v>
      </c>
      <c r="F60" s="753">
        <v>41307</v>
      </c>
      <c r="G60" s="85">
        <v>5714</v>
      </c>
      <c r="H60" s="1160">
        <f t="shared" si="0"/>
        <v>0</v>
      </c>
    </row>
    <row r="61" spans="1:8">
      <c r="A61" s="1081"/>
      <c r="B61" s="750" t="s">
        <v>2728</v>
      </c>
      <c r="C61" s="1082" t="s">
        <v>2845</v>
      </c>
      <c r="D61" s="1162" t="s">
        <v>21</v>
      </c>
      <c r="E61" s="1083">
        <v>306</v>
      </c>
      <c r="F61" s="753">
        <v>41306</v>
      </c>
      <c r="G61" s="85">
        <v>306</v>
      </c>
      <c r="H61" s="1160">
        <f t="shared" si="0"/>
        <v>0</v>
      </c>
    </row>
    <row r="62" spans="1:8">
      <c r="A62" s="1081"/>
      <c r="B62" s="750" t="s">
        <v>69</v>
      </c>
      <c r="C62" s="1082" t="s">
        <v>2845</v>
      </c>
      <c r="D62" s="1162" t="s">
        <v>2614</v>
      </c>
      <c r="E62" s="1083">
        <v>3765.5</v>
      </c>
      <c r="F62" s="753">
        <v>41307</v>
      </c>
      <c r="G62" s="85">
        <v>3765.5</v>
      </c>
      <c r="H62" s="1160">
        <f t="shared" si="0"/>
        <v>0</v>
      </c>
    </row>
    <row r="63" spans="1:8" ht="15.75" thickBot="1">
      <c r="A63" s="1081"/>
      <c r="B63" s="750" t="s">
        <v>2729</v>
      </c>
      <c r="C63" s="1082" t="s">
        <v>2845</v>
      </c>
      <c r="D63" s="1162" t="s">
        <v>2697</v>
      </c>
      <c r="E63" s="1083">
        <v>3540</v>
      </c>
      <c r="F63" s="753">
        <v>41306</v>
      </c>
      <c r="G63" s="85">
        <v>3540</v>
      </c>
      <c r="H63" s="1160">
        <f t="shared" si="0"/>
        <v>0</v>
      </c>
    </row>
    <row r="64" spans="1:8" ht="16.5" thickTop="1">
      <c r="A64" s="1087"/>
      <c r="B64" s="1098" t="s">
        <v>2730</v>
      </c>
      <c r="C64" s="1099" t="s">
        <v>2845</v>
      </c>
      <c r="D64" s="1164" t="s">
        <v>425</v>
      </c>
      <c r="E64" s="1078">
        <v>702</v>
      </c>
      <c r="F64" s="1108">
        <v>41306</v>
      </c>
      <c r="G64" s="1100">
        <v>702</v>
      </c>
      <c r="H64" s="263"/>
    </row>
    <row r="65" spans="1:8" ht="15.75">
      <c r="A65" s="1087"/>
      <c r="B65" s="1101" t="s">
        <v>2731</v>
      </c>
      <c r="C65" s="1102" t="s">
        <v>2845</v>
      </c>
      <c r="D65" s="1162" t="s">
        <v>748</v>
      </c>
      <c r="E65" s="1083">
        <v>3382.5</v>
      </c>
      <c r="F65" s="753">
        <v>41307</v>
      </c>
      <c r="G65" s="85">
        <v>3382.5</v>
      </c>
      <c r="H65" s="263"/>
    </row>
    <row r="66" spans="1:8" ht="15.75">
      <c r="A66" s="1087"/>
      <c r="B66" s="1101" t="s">
        <v>2732</v>
      </c>
      <c r="C66" s="1102" t="s">
        <v>2845</v>
      </c>
      <c r="D66" s="1162" t="s">
        <v>3656</v>
      </c>
      <c r="E66" s="1083">
        <v>3846</v>
      </c>
      <c r="F66" s="753">
        <v>41306</v>
      </c>
      <c r="G66" s="85">
        <v>3846</v>
      </c>
      <c r="H66" s="263"/>
    </row>
    <row r="67" spans="1:8">
      <c r="A67" s="1087"/>
      <c r="B67" s="1088"/>
      <c r="C67" s="1089"/>
      <c r="D67" s="1162" t="s">
        <v>607</v>
      </c>
      <c r="E67" s="30"/>
      <c r="F67" s="1090"/>
      <c r="G67" s="346"/>
      <c r="H67" s="263"/>
    </row>
    <row r="68" spans="1:8">
      <c r="A68" s="1087"/>
      <c r="B68" s="1088"/>
      <c r="C68" s="1089"/>
      <c r="D68" s="1162" t="s">
        <v>614</v>
      </c>
      <c r="E68" s="30"/>
      <c r="F68" s="1090"/>
      <c r="G68" s="346"/>
      <c r="H68" s="263"/>
    </row>
    <row r="69" spans="1:8">
      <c r="A69" s="1087"/>
      <c r="B69" s="1088"/>
      <c r="C69" s="1089"/>
      <c r="D69" s="1162" t="s">
        <v>607</v>
      </c>
      <c r="E69" s="30"/>
      <c r="F69" s="1090"/>
      <c r="G69" s="346"/>
      <c r="H69" s="263"/>
    </row>
    <row r="70" spans="1:8" ht="18.75">
      <c r="A70" s="2048" t="str">
        <f>A1</f>
        <v>REMISIONES DE     FEBRERO        2 0 1 3</v>
      </c>
      <c r="B70" s="2048"/>
      <c r="C70" s="2048"/>
      <c r="D70" s="2048"/>
      <c r="E70" s="2048"/>
      <c r="F70" s="2048"/>
      <c r="G70" s="1091"/>
      <c r="H70" s="263"/>
    </row>
    <row r="71" spans="1:8" ht="35.25" thickBot="1">
      <c r="A71" s="1092" t="s">
        <v>0</v>
      </c>
      <c r="B71" s="1093" t="s">
        <v>1</v>
      </c>
      <c r="C71" s="1093"/>
      <c r="D71" s="1094" t="s">
        <v>2708</v>
      </c>
      <c r="E71" s="5" t="s">
        <v>2</v>
      </c>
      <c r="F71" s="1095" t="s">
        <v>6</v>
      </c>
      <c r="G71" s="1096" t="s">
        <v>7</v>
      </c>
      <c r="H71" s="1097" t="s">
        <v>8</v>
      </c>
    </row>
    <row r="72" spans="1:8" ht="16.5" thickTop="1">
      <c r="A72" s="1081">
        <v>41306</v>
      </c>
      <c r="B72" s="1101" t="s">
        <v>2733</v>
      </c>
      <c r="C72" s="1102" t="s">
        <v>2845</v>
      </c>
      <c r="D72" s="1162" t="s">
        <v>358</v>
      </c>
      <c r="E72" s="1083">
        <v>881</v>
      </c>
      <c r="F72" s="753">
        <v>41306</v>
      </c>
      <c r="G72" s="85">
        <v>881</v>
      </c>
      <c r="H72" s="1160">
        <f t="shared" ref="H72:H134" si="1">E72-G72</f>
        <v>0</v>
      </c>
    </row>
    <row r="73" spans="1:8" ht="15.75">
      <c r="A73" s="1081"/>
      <c r="B73" s="1101" t="s">
        <v>2734</v>
      </c>
      <c r="C73" s="1102" t="s">
        <v>2845</v>
      </c>
      <c r="D73" s="1162" t="s">
        <v>1959</v>
      </c>
      <c r="E73" s="1083">
        <v>0</v>
      </c>
      <c r="F73" s="1115" t="s">
        <v>4842</v>
      </c>
      <c r="G73" s="85"/>
      <c r="H73" s="1160">
        <f t="shared" si="1"/>
        <v>0</v>
      </c>
    </row>
    <row r="74" spans="1:8" ht="15.75">
      <c r="A74" s="1081"/>
      <c r="B74" s="1101" t="s">
        <v>2735</v>
      </c>
      <c r="C74" s="1102" t="s">
        <v>2845</v>
      </c>
      <c r="D74" s="1162" t="s">
        <v>55</v>
      </c>
      <c r="E74" s="1083">
        <v>2964</v>
      </c>
      <c r="F74" s="753">
        <v>41306</v>
      </c>
      <c r="G74" s="85">
        <v>2964</v>
      </c>
      <c r="H74" s="1160">
        <f t="shared" si="1"/>
        <v>0</v>
      </c>
    </row>
    <row r="75" spans="1:8" ht="15.75">
      <c r="A75" s="1081"/>
      <c r="B75" s="1101" t="s">
        <v>2736</v>
      </c>
      <c r="C75" s="1102" t="s">
        <v>2845</v>
      </c>
      <c r="D75" s="1166" t="s">
        <v>3647</v>
      </c>
      <c r="E75" s="1111">
        <v>0</v>
      </c>
      <c r="F75" s="753"/>
      <c r="G75" s="85"/>
      <c r="H75" s="1160">
        <f t="shared" si="1"/>
        <v>0</v>
      </c>
    </row>
    <row r="76" spans="1:8" ht="15.75">
      <c r="A76" s="1081"/>
      <c r="B76" s="1101" t="s">
        <v>2737</v>
      </c>
      <c r="C76" s="1102" t="s">
        <v>2845</v>
      </c>
      <c r="D76" s="1162" t="s">
        <v>3651</v>
      </c>
      <c r="E76" s="1083">
        <v>1711</v>
      </c>
      <c r="F76" s="753">
        <v>41307</v>
      </c>
      <c r="G76" s="85">
        <v>1711</v>
      </c>
      <c r="H76" s="1160">
        <f t="shared" si="1"/>
        <v>0</v>
      </c>
    </row>
    <row r="77" spans="1:8" ht="15.75">
      <c r="A77" s="1081"/>
      <c r="B77" s="1101" t="s">
        <v>2738</v>
      </c>
      <c r="C77" s="1102" t="s">
        <v>2845</v>
      </c>
      <c r="D77" s="1162" t="s">
        <v>3657</v>
      </c>
      <c r="E77" s="1083">
        <v>5432.5</v>
      </c>
      <c r="F77" s="753">
        <v>41307</v>
      </c>
      <c r="G77" s="85">
        <v>5432.5</v>
      </c>
      <c r="H77" s="1160">
        <f t="shared" si="1"/>
        <v>0</v>
      </c>
    </row>
    <row r="78" spans="1:8" ht="15.75">
      <c r="A78" s="1081"/>
      <c r="B78" s="1101" t="s">
        <v>2739</v>
      </c>
      <c r="C78" s="1102" t="s">
        <v>2845</v>
      </c>
      <c r="D78" s="1162" t="s">
        <v>3658</v>
      </c>
      <c r="E78" s="1083">
        <v>713</v>
      </c>
      <c r="F78" s="753">
        <v>41307</v>
      </c>
      <c r="G78" s="85">
        <v>713</v>
      </c>
      <c r="H78" s="1160">
        <f t="shared" si="1"/>
        <v>0</v>
      </c>
    </row>
    <row r="79" spans="1:8" ht="15.75">
      <c r="A79" s="1081"/>
      <c r="B79" s="1101" t="s">
        <v>2740</v>
      </c>
      <c r="C79" s="1102" t="s">
        <v>2845</v>
      </c>
      <c r="D79" s="1162" t="s">
        <v>53</v>
      </c>
      <c r="E79" s="1083">
        <v>4466</v>
      </c>
      <c r="F79" s="1116" t="s">
        <v>4549</v>
      </c>
      <c r="G79" s="176">
        <v>4466</v>
      </c>
      <c r="H79" s="1160">
        <f t="shared" si="1"/>
        <v>0</v>
      </c>
    </row>
    <row r="80" spans="1:8" ht="15.75">
      <c r="A80" s="1081"/>
      <c r="B80" s="1101" t="s">
        <v>2741</v>
      </c>
      <c r="C80" s="1102" t="s">
        <v>2845</v>
      </c>
      <c r="D80" s="1162" t="s">
        <v>3659</v>
      </c>
      <c r="E80" s="1083">
        <v>785</v>
      </c>
      <c r="F80" s="753">
        <v>41307</v>
      </c>
      <c r="G80" s="85">
        <v>785</v>
      </c>
      <c r="H80" s="1160">
        <f t="shared" si="1"/>
        <v>0</v>
      </c>
    </row>
    <row r="81" spans="1:8" ht="15.75">
      <c r="A81" s="1081"/>
      <c r="B81" s="1101" t="s">
        <v>2742</v>
      </c>
      <c r="C81" s="1102" t="s">
        <v>2845</v>
      </c>
      <c r="D81" s="1162" t="s">
        <v>37</v>
      </c>
      <c r="E81" s="1083">
        <v>1507</v>
      </c>
      <c r="F81" s="753">
        <v>41308</v>
      </c>
      <c r="G81" s="85">
        <v>1507</v>
      </c>
      <c r="H81" s="1160">
        <f t="shared" si="1"/>
        <v>0</v>
      </c>
    </row>
    <row r="82" spans="1:8" ht="15.75">
      <c r="A82" s="1081"/>
      <c r="B82" s="1101" t="s">
        <v>2743</v>
      </c>
      <c r="C82" s="1102" t="s">
        <v>2845</v>
      </c>
      <c r="D82" s="1162" t="s">
        <v>45</v>
      </c>
      <c r="E82" s="1083">
        <v>2867</v>
      </c>
      <c r="F82" s="753">
        <v>41307</v>
      </c>
      <c r="G82" s="85">
        <v>2867</v>
      </c>
      <c r="H82" s="1160">
        <f t="shared" si="1"/>
        <v>0</v>
      </c>
    </row>
    <row r="83" spans="1:8" ht="15.75">
      <c r="A83" s="1081"/>
      <c r="B83" s="1101" t="s">
        <v>2744</v>
      </c>
      <c r="C83" s="1102" t="s">
        <v>2845</v>
      </c>
      <c r="D83" s="1162" t="s">
        <v>3660</v>
      </c>
      <c r="E83" s="1083">
        <v>1685</v>
      </c>
      <c r="F83" s="753">
        <v>41307</v>
      </c>
      <c r="G83" s="85">
        <v>1685</v>
      </c>
      <c r="H83" s="1160">
        <f t="shared" si="1"/>
        <v>0</v>
      </c>
    </row>
    <row r="84" spans="1:8" ht="15.75">
      <c r="A84" s="1081"/>
      <c r="B84" s="1101" t="s">
        <v>2745</v>
      </c>
      <c r="C84" s="1102" t="s">
        <v>2845</v>
      </c>
      <c r="D84" s="1162" t="s">
        <v>50</v>
      </c>
      <c r="E84" s="1083">
        <v>1983</v>
      </c>
      <c r="F84" s="753">
        <v>41307</v>
      </c>
      <c r="G84" s="85">
        <v>1983</v>
      </c>
      <c r="H84" s="1160">
        <f t="shared" si="1"/>
        <v>0</v>
      </c>
    </row>
    <row r="85" spans="1:8" ht="15.75">
      <c r="A85" s="1081"/>
      <c r="B85" s="1101" t="s">
        <v>2746</v>
      </c>
      <c r="C85" s="1102" t="s">
        <v>2845</v>
      </c>
      <c r="D85" s="1162" t="s">
        <v>10</v>
      </c>
      <c r="E85" s="1083">
        <v>5960</v>
      </c>
      <c r="F85" s="753">
        <v>41307</v>
      </c>
      <c r="G85" s="85">
        <v>5960</v>
      </c>
      <c r="H85" s="1160">
        <f t="shared" si="1"/>
        <v>0</v>
      </c>
    </row>
    <row r="86" spans="1:8" ht="15.75">
      <c r="A86" s="1081"/>
      <c r="B86" s="1101" t="s">
        <v>2747</v>
      </c>
      <c r="C86" s="1102" t="s">
        <v>2845</v>
      </c>
      <c r="D86" s="1162" t="s">
        <v>425</v>
      </c>
      <c r="E86" s="1083">
        <v>20371</v>
      </c>
      <c r="F86" s="753">
        <v>41306</v>
      </c>
      <c r="G86" s="85">
        <v>20371</v>
      </c>
      <c r="H86" s="1160">
        <f t="shared" si="1"/>
        <v>0</v>
      </c>
    </row>
    <row r="87" spans="1:8" ht="15.75">
      <c r="A87" s="1081"/>
      <c r="B87" s="1101" t="s">
        <v>2748</v>
      </c>
      <c r="C87" s="1102" t="s">
        <v>2845</v>
      </c>
      <c r="D87" s="1162" t="s">
        <v>3649</v>
      </c>
      <c r="E87" s="1083">
        <v>216</v>
      </c>
      <c r="F87" s="753">
        <v>41306</v>
      </c>
      <c r="G87" s="85">
        <v>216</v>
      </c>
      <c r="H87" s="1160">
        <f t="shared" si="1"/>
        <v>0</v>
      </c>
    </row>
    <row r="88" spans="1:8" ht="15.75">
      <c r="A88" s="1081"/>
      <c r="B88" s="1101" t="s">
        <v>2004</v>
      </c>
      <c r="C88" s="1102" t="s">
        <v>2845</v>
      </c>
      <c r="D88" s="1162" t="s">
        <v>698</v>
      </c>
      <c r="E88" s="1083">
        <v>2356</v>
      </c>
      <c r="F88" s="753">
        <v>41307</v>
      </c>
      <c r="G88" s="85">
        <v>2356</v>
      </c>
      <c r="H88" s="1160">
        <f t="shared" si="1"/>
        <v>0</v>
      </c>
    </row>
    <row r="89" spans="1:8" ht="15.75">
      <c r="A89" s="1081"/>
      <c r="B89" s="1101" t="s">
        <v>2749</v>
      </c>
      <c r="C89" s="1102" t="s">
        <v>2845</v>
      </c>
      <c r="D89" s="1162" t="s">
        <v>496</v>
      </c>
      <c r="E89" s="1083">
        <v>7186</v>
      </c>
      <c r="F89" s="433"/>
      <c r="G89" s="85"/>
      <c r="H89" s="1160">
        <f t="shared" si="1"/>
        <v>7186</v>
      </c>
    </row>
    <row r="90" spans="1:8" ht="15.75">
      <c r="A90" s="1081"/>
      <c r="B90" s="1101" t="s">
        <v>2750</v>
      </c>
      <c r="C90" s="1102" t="s">
        <v>2845</v>
      </c>
      <c r="D90" s="1162" t="s">
        <v>21</v>
      </c>
      <c r="E90" s="1083">
        <v>115</v>
      </c>
      <c r="F90" s="753">
        <v>41306</v>
      </c>
      <c r="G90" s="85">
        <v>115</v>
      </c>
      <c r="H90" s="1160">
        <f t="shared" si="1"/>
        <v>0</v>
      </c>
    </row>
    <row r="91" spans="1:8" ht="15.75">
      <c r="A91" s="1081">
        <v>41307</v>
      </c>
      <c r="B91" s="1101" t="s">
        <v>2752</v>
      </c>
      <c r="C91" s="1102" t="s">
        <v>2845</v>
      </c>
      <c r="D91" s="1162" t="s">
        <v>56</v>
      </c>
      <c r="E91" s="1083">
        <v>222715</v>
      </c>
      <c r="F91" s="433"/>
      <c r="G91" s="85"/>
      <c r="H91" s="1160">
        <f t="shared" si="1"/>
        <v>222715</v>
      </c>
    </row>
    <row r="92" spans="1:8" ht="15.75">
      <c r="A92" s="1081"/>
      <c r="B92" s="1101" t="s">
        <v>2753</v>
      </c>
      <c r="C92" s="1102" t="s">
        <v>2845</v>
      </c>
      <c r="D92" s="1162" t="s">
        <v>2799</v>
      </c>
      <c r="E92" s="1083">
        <v>89770</v>
      </c>
      <c r="F92" s="1923">
        <v>41319</v>
      </c>
      <c r="G92" s="583">
        <v>89770</v>
      </c>
      <c r="H92" s="1160">
        <f t="shared" si="1"/>
        <v>0</v>
      </c>
    </row>
    <row r="93" spans="1:8" ht="15.75">
      <c r="A93" s="1081"/>
      <c r="B93" s="1101" t="s">
        <v>2754</v>
      </c>
      <c r="C93" s="1102" t="s">
        <v>2845</v>
      </c>
      <c r="D93" s="1162" t="s">
        <v>1777</v>
      </c>
      <c r="E93" s="1083">
        <v>5234</v>
      </c>
      <c r="F93" s="753">
        <v>41311</v>
      </c>
      <c r="G93" s="85">
        <v>5234</v>
      </c>
      <c r="H93" s="1160">
        <f t="shared" si="1"/>
        <v>0</v>
      </c>
    </row>
    <row r="94" spans="1:8" ht="15.75">
      <c r="A94" s="1081"/>
      <c r="B94" s="1101" t="s">
        <v>2755</v>
      </c>
      <c r="C94" s="1102" t="s">
        <v>2845</v>
      </c>
      <c r="D94" s="1162" t="s">
        <v>101</v>
      </c>
      <c r="E94" s="1083">
        <v>36628.1</v>
      </c>
      <c r="F94" s="753">
        <v>41307</v>
      </c>
      <c r="G94" s="85">
        <v>36628.1</v>
      </c>
      <c r="H94" s="1160">
        <f t="shared" si="1"/>
        <v>0</v>
      </c>
    </row>
    <row r="95" spans="1:8" ht="15.75">
      <c r="A95" s="1081"/>
      <c r="B95" s="1101" t="s">
        <v>2756</v>
      </c>
      <c r="C95" s="1102" t="s">
        <v>2845</v>
      </c>
      <c r="D95" s="1162" t="s">
        <v>358</v>
      </c>
      <c r="E95" s="1083">
        <v>1088.5</v>
      </c>
      <c r="F95" s="753">
        <v>41307</v>
      </c>
      <c r="G95" s="85">
        <v>1088.5</v>
      </c>
      <c r="H95" s="1160">
        <f t="shared" si="1"/>
        <v>0</v>
      </c>
    </row>
    <row r="96" spans="1:8" ht="15.75">
      <c r="A96" s="1081"/>
      <c r="B96" s="1101" t="s">
        <v>2758</v>
      </c>
      <c r="C96" s="1102" t="s">
        <v>2845</v>
      </c>
      <c r="D96" s="1162" t="s">
        <v>2808</v>
      </c>
      <c r="E96" s="1083">
        <v>16398.5</v>
      </c>
      <c r="F96" s="753">
        <v>41307</v>
      </c>
      <c r="G96" s="85">
        <v>16398.5</v>
      </c>
      <c r="H96" s="1160">
        <f t="shared" si="1"/>
        <v>0</v>
      </c>
    </row>
    <row r="97" spans="1:8" ht="15.75">
      <c r="A97" s="1081"/>
      <c r="B97" s="1101" t="s">
        <v>2759</v>
      </c>
      <c r="C97" s="1102" t="s">
        <v>2845</v>
      </c>
      <c r="D97" s="1162" t="s">
        <v>1408</v>
      </c>
      <c r="E97" s="1083">
        <v>4113</v>
      </c>
      <c r="F97" s="753">
        <v>41307</v>
      </c>
      <c r="G97" s="85">
        <v>4113</v>
      </c>
      <c r="H97" s="1160">
        <f t="shared" si="1"/>
        <v>0</v>
      </c>
    </row>
    <row r="98" spans="1:8" ht="15.75">
      <c r="A98" s="1081"/>
      <c r="B98" s="1101" t="s">
        <v>2311</v>
      </c>
      <c r="C98" s="1102" t="s">
        <v>2845</v>
      </c>
      <c r="D98" s="1162" t="s">
        <v>709</v>
      </c>
      <c r="E98" s="1083">
        <v>7679</v>
      </c>
      <c r="F98" s="753">
        <v>41310</v>
      </c>
      <c r="G98" s="85">
        <v>7679</v>
      </c>
      <c r="H98" s="1160">
        <f t="shared" si="1"/>
        <v>0</v>
      </c>
    </row>
    <row r="99" spans="1:8" ht="15.75">
      <c r="A99" s="1081"/>
      <c r="B99" s="1101" t="s">
        <v>2760</v>
      </c>
      <c r="C99" s="1102" t="s">
        <v>2845</v>
      </c>
      <c r="D99" s="1162" t="s">
        <v>21</v>
      </c>
      <c r="E99" s="1083">
        <v>28</v>
      </c>
      <c r="F99" s="753">
        <v>41307</v>
      </c>
      <c r="G99" s="85">
        <v>28</v>
      </c>
      <c r="H99" s="1160">
        <f t="shared" si="1"/>
        <v>0</v>
      </c>
    </row>
    <row r="100" spans="1:8" ht="15.75">
      <c r="A100" s="1081"/>
      <c r="B100" s="1101" t="s">
        <v>2761</v>
      </c>
      <c r="C100" s="1102" t="s">
        <v>2845</v>
      </c>
      <c r="D100" s="1162" t="s">
        <v>3753</v>
      </c>
      <c r="E100" s="1083">
        <v>1416.5</v>
      </c>
      <c r="F100" s="753">
        <v>41307</v>
      </c>
      <c r="G100" s="85">
        <v>1416.5</v>
      </c>
      <c r="H100" s="1160">
        <f t="shared" si="1"/>
        <v>0</v>
      </c>
    </row>
    <row r="101" spans="1:8" ht="15.75">
      <c r="A101" s="1081"/>
      <c r="B101" s="1101" t="s">
        <v>2762</v>
      </c>
      <c r="C101" s="1102" t="s">
        <v>2845</v>
      </c>
      <c r="D101" s="1162" t="s">
        <v>931</v>
      </c>
      <c r="E101" s="1083">
        <v>124353</v>
      </c>
      <c r="F101" s="753">
        <v>41307</v>
      </c>
      <c r="G101" s="85">
        <v>124353</v>
      </c>
      <c r="H101" s="1160">
        <f t="shared" si="1"/>
        <v>0</v>
      </c>
    </row>
    <row r="102" spans="1:8" ht="15.75">
      <c r="A102" s="1081"/>
      <c r="B102" s="1101" t="s">
        <v>2764</v>
      </c>
      <c r="C102" s="1102" t="s">
        <v>2845</v>
      </c>
      <c r="D102" s="1162" t="s">
        <v>559</v>
      </c>
      <c r="E102" s="1083">
        <v>3950</v>
      </c>
      <c r="F102" s="753">
        <v>41307</v>
      </c>
      <c r="G102" s="85">
        <v>3950</v>
      </c>
      <c r="H102" s="1160">
        <f t="shared" si="1"/>
        <v>0</v>
      </c>
    </row>
    <row r="103" spans="1:8" ht="15.75">
      <c r="A103" s="1081"/>
      <c r="B103" s="1101" t="s">
        <v>2765</v>
      </c>
      <c r="C103" s="1102" t="s">
        <v>2845</v>
      </c>
      <c r="D103" s="1162" t="s">
        <v>3784</v>
      </c>
      <c r="E103" s="1083">
        <v>2373</v>
      </c>
      <c r="F103" s="753">
        <v>41307</v>
      </c>
      <c r="G103" s="85">
        <v>2373</v>
      </c>
      <c r="H103" s="1160">
        <f t="shared" si="1"/>
        <v>0</v>
      </c>
    </row>
    <row r="104" spans="1:8" ht="15.75">
      <c r="A104" s="1081"/>
      <c r="B104" s="1101" t="s">
        <v>2766</v>
      </c>
      <c r="C104" s="1102" t="s">
        <v>2845</v>
      </c>
      <c r="D104" s="1162" t="s">
        <v>3754</v>
      </c>
      <c r="E104" s="1083">
        <v>7260</v>
      </c>
      <c r="F104" s="753">
        <v>41310</v>
      </c>
      <c r="G104" s="85">
        <v>7260</v>
      </c>
      <c r="H104" s="1160">
        <f t="shared" si="1"/>
        <v>0</v>
      </c>
    </row>
    <row r="105" spans="1:8" ht="15.75">
      <c r="A105" s="1081"/>
      <c r="B105" s="1101" t="s">
        <v>2767</v>
      </c>
      <c r="C105" s="1102" t="s">
        <v>2845</v>
      </c>
      <c r="D105" s="1162" t="s">
        <v>1258</v>
      </c>
      <c r="E105" s="1083">
        <v>358.5</v>
      </c>
      <c r="F105" s="753">
        <v>41307</v>
      </c>
      <c r="G105" s="85">
        <v>358.5</v>
      </c>
      <c r="H105" s="1160">
        <f t="shared" si="1"/>
        <v>0</v>
      </c>
    </row>
    <row r="106" spans="1:8" ht="15.75">
      <c r="A106" s="1081"/>
      <c r="B106" s="1101" t="s">
        <v>2769</v>
      </c>
      <c r="C106" s="1102" t="s">
        <v>2845</v>
      </c>
      <c r="D106" s="1162" t="s">
        <v>3524</v>
      </c>
      <c r="E106" s="1083">
        <v>4081</v>
      </c>
      <c r="F106" s="753">
        <v>41307</v>
      </c>
      <c r="G106" s="85">
        <v>4081</v>
      </c>
      <c r="H106" s="1160">
        <f t="shared" si="1"/>
        <v>0</v>
      </c>
    </row>
    <row r="107" spans="1:8" ht="15.75">
      <c r="A107" s="1081"/>
      <c r="B107" s="1101" t="s">
        <v>2770</v>
      </c>
      <c r="C107" s="1102" t="s">
        <v>2845</v>
      </c>
      <c r="D107" s="1162" t="s">
        <v>3645</v>
      </c>
      <c r="E107" s="1083">
        <v>1650</v>
      </c>
      <c r="F107" s="753">
        <v>41310</v>
      </c>
      <c r="G107" s="85">
        <v>1650</v>
      </c>
      <c r="H107" s="1160">
        <f t="shared" si="1"/>
        <v>0</v>
      </c>
    </row>
    <row r="108" spans="1:8" ht="15.75">
      <c r="A108" s="1081"/>
      <c r="B108" s="1101" t="s">
        <v>2771</v>
      </c>
      <c r="C108" s="1102" t="s">
        <v>2845</v>
      </c>
      <c r="D108" s="1162" t="s">
        <v>3644</v>
      </c>
      <c r="E108" s="1083">
        <v>1320</v>
      </c>
      <c r="F108" s="753">
        <v>41310</v>
      </c>
      <c r="G108" s="85">
        <v>1320</v>
      </c>
      <c r="H108" s="1160">
        <f t="shared" si="1"/>
        <v>0</v>
      </c>
    </row>
    <row r="109" spans="1:8" ht="15.75">
      <c r="A109" s="1081"/>
      <c r="B109" s="1101" t="s">
        <v>2773</v>
      </c>
      <c r="C109" s="1102" t="s">
        <v>2845</v>
      </c>
      <c r="D109" s="1162" t="s">
        <v>358</v>
      </c>
      <c r="E109" s="1083">
        <v>829.5</v>
      </c>
      <c r="F109" s="753">
        <v>41307</v>
      </c>
      <c r="G109" s="85">
        <v>829.5</v>
      </c>
      <c r="H109" s="1160">
        <f t="shared" si="1"/>
        <v>0</v>
      </c>
    </row>
    <row r="110" spans="1:8" ht="15.75">
      <c r="A110" s="1081"/>
      <c r="B110" s="1101" t="s">
        <v>2774</v>
      </c>
      <c r="C110" s="1102" t="s">
        <v>2845</v>
      </c>
      <c r="D110" s="1162" t="s">
        <v>3646</v>
      </c>
      <c r="E110" s="1083">
        <v>1650</v>
      </c>
      <c r="F110" s="753">
        <v>41310</v>
      </c>
      <c r="G110" s="85">
        <v>1650</v>
      </c>
      <c r="H110" s="1160">
        <f t="shared" si="1"/>
        <v>0</v>
      </c>
    </row>
    <row r="111" spans="1:8" ht="15.75">
      <c r="A111" s="1081"/>
      <c r="B111" s="1101" t="s">
        <v>2775</v>
      </c>
      <c r="C111" s="1102" t="s">
        <v>2845</v>
      </c>
      <c r="D111" s="1162" t="s">
        <v>72</v>
      </c>
      <c r="E111" s="1083">
        <v>19785</v>
      </c>
      <c r="F111" s="753">
        <v>41309</v>
      </c>
      <c r="G111" s="85">
        <v>19785</v>
      </c>
      <c r="H111" s="1160">
        <f t="shared" si="1"/>
        <v>0</v>
      </c>
    </row>
    <row r="112" spans="1:8" ht="15.75">
      <c r="A112" s="1081"/>
      <c r="B112" s="1101" t="s">
        <v>2776</v>
      </c>
      <c r="C112" s="1102" t="s">
        <v>2845</v>
      </c>
      <c r="D112" s="1162" t="s">
        <v>368</v>
      </c>
      <c r="E112" s="1083">
        <v>20434.5</v>
      </c>
      <c r="F112" s="753">
        <v>41314</v>
      </c>
      <c r="G112" s="85">
        <v>20434.5</v>
      </c>
      <c r="H112" s="1160">
        <f t="shared" si="1"/>
        <v>0</v>
      </c>
    </row>
    <row r="113" spans="1:8" ht="15.75">
      <c r="A113" s="1081"/>
      <c r="B113" s="1101" t="s">
        <v>2778</v>
      </c>
      <c r="C113" s="1102" t="s">
        <v>2845</v>
      </c>
      <c r="D113" s="1162" t="s">
        <v>600</v>
      </c>
      <c r="E113" s="1083">
        <v>2559</v>
      </c>
      <c r="F113" s="753">
        <v>41307</v>
      </c>
      <c r="G113" s="85">
        <v>2559</v>
      </c>
      <c r="H113" s="1160">
        <f t="shared" si="1"/>
        <v>0</v>
      </c>
    </row>
    <row r="114" spans="1:8" ht="15.75">
      <c r="A114" s="1081"/>
      <c r="B114" s="1101" t="s">
        <v>2779</v>
      </c>
      <c r="C114" s="1102" t="s">
        <v>2845</v>
      </c>
      <c r="D114" s="1162" t="s">
        <v>613</v>
      </c>
      <c r="E114" s="1083">
        <v>608</v>
      </c>
      <c r="F114" s="753">
        <v>41307</v>
      </c>
      <c r="G114" s="85">
        <v>608</v>
      </c>
      <c r="H114" s="1160">
        <f t="shared" si="1"/>
        <v>0</v>
      </c>
    </row>
    <row r="115" spans="1:8" ht="15.75">
      <c r="A115" s="1081"/>
      <c r="B115" s="1101" t="s">
        <v>2780</v>
      </c>
      <c r="C115" s="1102" t="s">
        <v>2845</v>
      </c>
      <c r="D115" s="1162" t="s">
        <v>513</v>
      </c>
      <c r="E115" s="1083">
        <v>10913</v>
      </c>
      <c r="F115" s="753">
        <v>41307</v>
      </c>
      <c r="G115" s="85">
        <v>10913</v>
      </c>
      <c r="H115" s="1160">
        <f t="shared" si="1"/>
        <v>0</v>
      </c>
    </row>
    <row r="116" spans="1:8" ht="15.75">
      <c r="A116" s="1081"/>
      <c r="B116" s="1101" t="s">
        <v>2781</v>
      </c>
      <c r="C116" s="1102" t="s">
        <v>2845</v>
      </c>
      <c r="D116" s="1162" t="s">
        <v>3755</v>
      </c>
      <c r="E116" s="1083">
        <v>2215</v>
      </c>
      <c r="F116" s="753">
        <v>41307</v>
      </c>
      <c r="G116" s="85">
        <v>2215</v>
      </c>
      <c r="H116" s="1160">
        <f t="shared" si="1"/>
        <v>0</v>
      </c>
    </row>
    <row r="117" spans="1:8" ht="15.75">
      <c r="A117" s="1081"/>
      <c r="B117" s="1101" t="s">
        <v>2782</v>
      </c>
      <c r="C117" s="1102" t="s">
        <v>2845</v>
      </c>
      <c r="D117" s="1162" t="s">
        <v>3756</v>
      </c>
      <c r="E117" s="1083">
        <v>1333</v>
      </c>
      <c r="F117" s="753">
        <v>41307</v>
      </c>
      <c r="G117" s="85">
        <v>1333</v>
      </c>
      <c r="H117" s="1160">
        <f t="shared" si="1"/>
        <v>0</v>
      </c>
    </row>
    <row r="118" spans="1:8" ht="15.75">
      <c r="A118" s="1081"/>
      <c r="B118" s="1101" t="s">
        <v>2783</v>
      </c>
      <c r="C118" s="1102" t="s">
        <v>2845</v>
      </c>
      <c r="D118" s="1166" t="s">
        <v>3647</v>
      </c>
      <c r="E118" s="1111">
        <v>0</v>
      </c>
      <c r="F118" s="753"/>
      <c r="G118" s="85"/>
      <c r="H118" s="1160">
        <f t="shared" si="1"/>
        <v>0</v>
      </c>
    </row>
    <row r="119" spans="1:8" ht="15.75">
      <c r="A119" s="1081"/>
      <c r="B119" s="1101" t="s">
        <v>2784</v>
      </c>
      <c r="C119" s="1102" t="s">
        <v>2845</v>
      </c>
      <c r="D119" s="1162" t="s">
        <v>694</v>
      </c>
      <c r="E119" s="1083">
        <v>2015</v>
      </c>
      <c r="F119" s="753">
        <v>41307</v>
      </c>
      <c r="G119" s="85">
        <v>2015</v>
      </c>
      <c r="H119" s="1160">
        <f t="shared" si="1"/>
        <v>0</v>
      </c>
    </row>
    <row r="120" spans="1:8" ht="15.75">
      <c r="A120" s="1081"/>
      <c r="B120" s="1101" t="s">
        <v>2785</v>
      </c>
      <c r="C120" s="1102" t="s">
        <v>2845</v>
      </c>
      <c r="D120" s="1162" t="s">
        <v>3757</v>
      </c>
      <c r="E120" s="1083">
        <v>5782</v>
      </c>
      <c r="F120" s="753">
        <v>41307</v>
      </c>
      <c r="G120" s="85">
        <v>5782</v>
      </c>
      <c r="H120" s="1160">
        <f t="shared" si="1"/>
        <v>0</v>
      </c>
    </row>
    <row r="121" spans="1:8" ht="15.75">
      <c r="A121" s="1081"/>
      <c r="B121" s="1101" t="s">
        <v>2786</v>
      </c>
      <c r="C121" s="1102" t="s">
        <v>2845</v>
      </c>
      <c r="D121" s="1162" t="s">
        <v>3758</v>
      </c>
      <c r="E121" s="1083">
        <v>1883</v>
      </c>
      <c r="F121" s="753">
        <v>41315</v>
      </c>
      <c r="G121" s="85">
        <v>1883</v>
      </c>
      <c r="H121" s="1160">
        <f t="shared" si="1"/>
        <v>0</v>
      </c>
    </row>
    <row r="122" spans="1:8" ht="15.75">
      <c r="A122" s="1081"/>
      <c r="B122" s="1101" t="s">
        <v>2787</v>
      </c>
      <c r="C122" s="1102" t="s">
        <v>2845</v>
      </c>
      <c r="D122" s="1162" t="s">
        <v>3759</v>
      </c>
      <c r="E122" s="1083">
        <v>980.5</v>
      </c>
      <c r="F122" s="753">
        <v>41307</v>
      </c>
      <c r="G122" s="85">
        <v>980.5</v>
      </c>
      <c r="H122" s="1160">
        <f t="shared" si="1"/>
        <v>0</v>
      </c>
    </row>
    <row r="123" spans="1:8" ht="15.75">
      <c r="A123" s="1081"/>
      <c r="B123" s="1101" t="s">
        <v>2788</v>
      </c>
      <c r="C123" s="1102" t="s">
        <v>2845</v>
      </c>
      <c r="D123" s="1162" t="s">
        <v>369</v>
      </c>
      <c r="E123" s="1083">
        <v>6905</v>
      </c>
      <c r="F123" s="1923">
        <v>41312</v>
      </c>
      <c r="G123" s="583">
        <v>6905</v>
      </c>
      <c r="H123" s="1160">
        <f t="shared" si="1"/>
        <v>0</v>
      </c>
    </row>
    <row r="124" spans="1:8" ht="15.75">
      <c r="A124" s="1081"/>
      <c r="B124" s="1101" t="s">
        <v>2789</v>
      </c>
      <c r="C124" s="1102" t="s">
        <v>2845</v>
      </c>
      <c r="D124" s="1162" t="s">
        <v>3756</v>
      </c>
      <c r="E124" s="1083">
        <v>12271</v>
      </c>
      <c r="F124" s="753">
        <v>41307</v>
      </c>
      <c r="G124" s="85">
        <v>12271</v>
      </c>
      <c r="H124" s="1160">
        <f t="shared" si="1"/>
        <v>0</v>
      </c>
    </row>
    <row r="125" spans="1:8" ht="15.75">
      <c r="A125" s="1081"/>
      <c r="B125" s="1101" t="s">
        <v>2790</v>
      </c>
      <c r="C125" s="1102" t="s">
        <v>2845</v>
      </c>
      <c r="D125" s="1162" t="s">
        <v>567</v>
      </c>
      <c r="E125" s="1083">
        <v>2837</v>
      </c>
      <c r="F125" s="753">
        <v>41307</v>
      </c>
      <c r="G125" s="85">
        <v>2837</v>
      </c>
      <c r="H125" s="1160">
        <f t="shared" si="1"/>
        <v>0</v>
      </c>
    </row>
    <row r="126" spans="1:8" ht="15.75">
      <c r="A126" s="1081"/>
      <c r="B126" s="1101" t="s">
        <v>2791</v>
      </c>
      <c r="C126" s="1102" t="s">
        <v>2845</v>
      </c>
      <c r="D126" s="1162" t="s">
        <v>1217</v>
      </c>
      <c r="E126" s="1083">
        <v>7452</v>
      </c>
      <c r="F126" s="753">
        <v>41307</v>
      </c>
      <c r="G126" s="85">
        <v>7452</v>
      </c>
      <c r="H126" s="1160">
        <f t="shared" si="1"/>
        <v>0</v>
      </c>
    </row>
    <row r="127" spans="1:8" ht="15.75">
      <c r="A127" s="1081"/>
      <c r="B127" s="1101" t="s">
        <v>2792</v>
      </c>
      <c r="C127" s="1102" t="s">
        <v>2845</v>
      </c>
      <c r="D127" s="1162" t="s">
        <v>1217</v>
      </c>
      <c r="E127" s="1083">
        <v>4024</v>
      </c>
      <c r="F127" s="753">
        <v>41307</v>
      </c>
      <c r="G127" s="85">
        <v>4024</v>
      </c>
      <c r="H127" s="1160">
        <f t="shared" si="1"/>
        <v>0</v>
      </c>
    </row>
    <row r="128" spans="1:8" ht="15.75">
      <c r="A128" s="1081"/>
      <c r="B128" s="1101" t="s">
        <v>2793</v>
      </c>
      <c r="C128" s="1102" t="s">
        <v>2845</v>
      </c>
      <c r="D128" s="1162" t="s">
        <v>29</v>
      </c>
      <c r="E128" s="1083">
        <v>15327</v>
      </c>
      <c r="F128" s="753">
        <v>41307</v>
      </c>
      <c r="G128" s="85">
        <v>15327</v>
      </c>
      <c r="H128" s="1160">
        <f t="shared" si="1"/>
        <v>0</v>
      </c>
    </row>
    <row r="129" spans="1:8" ht="15.75">
      <c r="A129" s="1081"/>
      <c r="B129" s="1101" t="s">
        <v>2794</v>
      </c>
      <c r="C129" s="1102" t="s">
        <v>2845</v>
      </c>
      <c r="D129" s="1162" t="s">
        <v>2674</v>
      </c>
      <c r="E129" s="1083">
        <v>15286</v>
      </c>
      <c r="F129" s="753">
        <v>41311</v>
      </c>
      <c r="G129" s="85">
        <v>15286</v>
      </c>
      <c r="H129" s="1160">
        <f t="shared" si="1"/>
        <v>0</v>
      </c>
    </row>
    <row r="130" spans="1:8">
      <c r="A130" s="1087"/>
      <c r="B130" s="871" t="s">
        <v>3760</v>
      </c>
      <c r="C130" s="1107" t="s">
        <v>2845</v>
      </c>
      <c r="D130" s="1162" t="s">
        <v>943</v>
      </c>
      <c r="E130" s="1083">
        <v>10633</v>
      </c>
      <c r="F130" s="753">
        <v>41307</v>
      </c>
      <c r="G130" s="85">
        <v>10633</v>
      </c>
      <c r="H130" s="1160">
        <f t="shared" si="1"/>
        <v>0</v>
      </c>
    </row>
    <row r="131" spans="1:8" ht="15.75">
      <c r="A131" s="1087"/>
      <c r="B131" s="1101" t="s">
        <v>3761</v>
      </c>
      <c r="C131" s="1109" t="s">
        <v>2845</v>
      </c>
      <c r="D131" s="1162" t="s">
        <v>1937</v>
      </c>
      <c r="E131" s="1112">
        <v>1209</v>
      </c>
      <c r="F131" s="603">
        <v>41307</v>
      </c>
      <c r="G131" s="176">
        <v>1209</v>
      </c>
      <c r="H131" s="1160">
        <f t="shared" si="1"/>
        <v>0</v>
      </c>
    </row>
    <row r="132" spans="1:8">
      <c r="A132" s="1087"/>
      <c r="B132" s="871" t="s">
        <v>3762</v>
      </c>
      <c r="C132" s="1109" t="s">
        <v>2845</v>
      </c>
      <c r="D132" s="1162" t="s">
        <v>3653</v>
      </c>
      <c r="E132" s="1112">
        <v>5510</v>
      </c>
      <c r="F132" s="603">
        <v>41307</v>
      </c>
      <c r="G132" s="176">
        <v>5510</v>
      </c>
      <c r="H132" s="1160">
        <f t="shared" si="1"/>
        <v>0</v>
      </c>
    </row>
    <row r="133" spans="1:8" ht="15.75">
      <c r="A133" s="1087"/>
      <c r="B133" s="1912"/>
      <c r="C133" s="1913"/>
      <c r="D133" s="1162" t="s">
        <v>607</v>
      </c>
      <c r="E133" s="1083"/>
      <c r="F133" s="433"/>
      <c r="G133" s="85"/>
      <c r="H133" s="1160">
        <f t="shared" si="1"/>
        <v>0</v>
      </c>
    </row>
    <row r="134" spans="1:8" ht="15.75">
      <c r="A134" s="1087"/>
      <c r="B134" s="1912"/>
      <c r="C134" s="1913"/>
      <c r="D134" s="1162" t="s">
        <v>614</v>
      </c>
      <c r="E134" s="1083"/>
      <c r="F134" s="433"/>
      <c r="G134" s="85"/>
      <c r="H134" s="1160">
        <f t="shared" si="1"/>
        <v>0</v>
      </c>
    </row>
    <row r="135" spans="1:8" ht="15.75">
      <c r="A135" s="1087"/>
      <c r="B135" s="1912"/>
      <c r="C135" s="1913"/>
      <c r="D135" s="1162" t="s">
        <v>607</v>
      </c>
      <c r="E135" s="1083"/>
      <c r="F135" s="433"/>
      <c r="G135" s="85"/>
      <c r="H135" s="1160"/>
    </row>
    <row r="136" spans="1:8" ht="18.75">
      <c r="A136" s="1962" t="str">
        <f>A70</f>
        <v>REMISIONES DE     FEBRERO        2 0 1 3</v>
      </c>
      <c r="B136" s="1962"/>
      <c r="C136" s="1962"/>
      <c r="D136" s="1962"/>
      <c r="E136" s="1962"/>
      <c r="F136" s="1962"/>
      <c r="G136" s="1105"/>
      <c r="H136" s="1106"/>
    </row>
    <row r="137" spans="1:8" ht="35.25" thickBot="1">
      <c r="A137" s="1092" t="s">
        <v>0</v>
      </c>
      <c r="B137" s="1093" t="s">
        <v>1</v>
      </c>
      <c r="C137" s="1093"/>
      <c r="D137" s="1094" t="s">
        <v>2772</v>
      </c>
      <c r="E137" s="5" t="s">
        <v>2</v>
      </c>
      <c r="F137" s="1095" t="s">
        <v>6</v>
      </c>
      <c r="G137" s="1096" t="s">
        <v>7</v>
      </c>
      <c r="H137" s="1097" t="s">
        <v>8</v>
      </c>
    </row>
    <row r="138" spans="1:8" ht="16.5" thickTop="1">
      <c r="A138" s="1081">
        <v>41307</v>
      </c>
      <c r="B138" s="1101" t="s">
        <v>3763</v>
      </c>
      <c r="C138" s="1109" t="s">
        <v>2845</v>
      </c>
      <c r="D138" s="1162" t="s">
        <v>2751</v>
      </c>
      <c r="E138" s="1112">
        <v>4775</v>
      </c>
      <c r="F138" s="603">
        <v>41309</v>
      </c>
      <c r="G138" s="176">
        <v>4775</v>
      </c>
      <c r="H138" s="1160">
        <f t="shared" ref="H138:H201" si="2">E138-G138</f>
        <v>0</v>
      </c>
    </row>
    <row r="139" spans="1:8">
      <c r="A139" s="1081"/>
      <c r="B139" s="871" t="s">
        <v>3764</v>
      </c>
      <c r="C139" s="1109" t="s">
        <v>2845</v>
      </c>
      <c r="D139" s="1162" t="s">
        <v>3776</v>
      </c>
      <c r="E139" s="1112">
        <v>3636</v>
      </c>
      <c r="F139" s="603">
        <v>41307</v>
      </c>
      <c r="G139" s="176">
        <v>3636</v>
      </c>
      <c r="H139" s="1160">
        <f t="shared" si="2"/>
        <v>0</v>
      </c>
    </row>
    <row r="140" spans="1:8" ht="15.75">
      <c r="A140" s="1081"/>
      <c r="B140" s="1101" t="s">
        <v>3765</v>
      </c>
      <c r="C140" s="1109" t="s">
        <v>2845</v>
      </c>
      <c r="D140" s="1162" t="s">
        <v>464</v>
      </c>
      <c r="E140" s="1112">
        <v>2844.5</v>
      </c>
      <c r="F140" s="603">
        <v>41307</v>
      </c>
      <c r="G140" s="176">
        <v>2844.5</v>
      </c>
      <c r="H140" s="1160">
        <f t="shared" si="2"/>
        <v>0</v>
      </c>
    </row>
    <row r="141" spans="1:8" ht="23.25">
      <c r="A141" s="1081"/>
      <c r="B141" s="871" t="s">
        <v>3766</v>
      </c>
      <c r="C141" s="1109" t="s">
        <v>2845</v>
      </c>
      <c r="D141" s="1162" t="s">
        <v>32</v>
      </c>
      <c r="E141" s="1112">
        <v>19028.5</v>
      </c>
      <c r="F141" s="1941" t="s">
        <v>4692</v>
      </c>
      <c r="G141" s="176">
        <v>19028.5</v>
      </c>
      <c r="H141" s="1160">
        <f t="shared" si="2"/>
        <v>0</v>
      </c>
    </row>
    <row r="142" spans="1:8" ht="15.75">
      <c r="A142" s="1081"/>
      <c r="B142" s="1101" t="s">
        <v>3767</v>
      </c>
      <c r="C142" s="1109" t="s">
        <v>2845</v>
      </c>
      <c r="D142" s="1162" t="s">
        <v>3777</v>
      </c>
      <c r="E142" s="1112">
        <v>607</v>
      </c>
      <c r="F142" s="603">
        <v>41307</v>
      </c>
      <c r="G142" s="176">
        <v>607</v>
      </c>
      <c r="H142" s="1160">
        <f t="shared" si="2"/>
        <v>0</v>
      </c>
    </row>
    <row r="143" spans="1:8">
      <c r="A143" s="1081"/>
      <c r="B143" s="871" t="s">
        <v>3768</v>
      </c>
      <c r="C143" s="1109" t="s">
        <v>2845</v>
      </c>
      <c r="D143" s="1162" t="s">
        <v>1258</v>
      </c>
      <c r="E143" s="1112">
        <v>2367</v>
      </c>
      <c r="F143" s="603">
        <v>41307</v>
      </c>
      <c r="G143" s="176">
        <v>2367</v>
      </c>
      <c r="H143" s="1160">
        <f t="shared" si="2"/>
        <v>0</v>
      </c>
    </row>
    <row r="144" spans="1:8" ht="15.75">
      <c r="A144" s="1081"/>
      <c r="B144" s="1101" t="s">
        <v>3769</v>
      </c>
      <c r="C144" s="1109" t="s">
        <v>2845</v>
      </c>
      <c r="D144" s="1162" t="s">
        <v>703</v>
      </c>
      <c r="E144" s="1112">
        <v>628</v>
      </c>
      <c r="F144" s="603">
        <v>41307</v>
      </c>
      <c r="G144" s="176">
        <v>628</v>
      </c>
      <c r="H144" s="1160">
        <f t="shared" si="2"/>
        <v>0</v>
      </c>
    </row>
    <row r="145" spans="1:8">
      <c r="A145" s="1081"/>
      <c r="B145" s="871" t="s">
        <v>3770</v>
      </c>
      <c r="C145" s="1109" t="s">
        <v>2845</v>
      </c>
      <c r="D145" s="1162" t="s">
        <v>3778</v>
      </c>
      <c r="E145" s="1112">
        <v>4350</v>
      </c>
      <c r="F145" s="603">
        <v>41307</v>
      </c>
      <c r="G145" s="176">
        <v>4350</v>
      </c>
      <c r="H145" s="1160">
        <f t="shared" si="2"/>
        <v>0</v>
      </c>
    </row>
    <row r="146" spans="1:8" ht="15.75">
      <c r="A146" s="1081"/>
      <c r="B146" s="1101" t="s">
        <v>3771</v>
      </c>
      <c r="C146" s="1109" t="s">
        <v>2845</v>
      </c>
      <c r="D146" s="1162" t="s">
        <v>55</v>
      </c>
      <c r="E146" s="1112">
        <v>1792.5</v>
      </c>
      <c r="F146" s="603">
        <v>41307</v>
      </c>
      <c r="G146" s="176">
        <v>1792.5</v>
      </c>
      <c r="H146" s="1160">
        <f t="shared" si="2"/>
        <v>0</v>
      </c>
    </row>
    <row r="147" spans="1:8">
      <c r="A147" s="1081"/>
      <c r="B147" s="871" t="s">
        <v>3772</v>
      </c>
      <c r="C147" s="1109" t="s">
        <v>2845</v>
      </c>
      <c r="D147" s="1162" t="s">
        <v>21</v>
      </c>
      <c r="E147" s="1112">
        <v>333</v>
      </c>
      <c r="F147" s="603">
        <v>41307</v>
      </c>
      <c r="G147" s="176">
        <v>333</v>
      </c>
      <c r="H147" s="1160">
        <f t="shared" si="2"/>
        <v>0</v>
      </c>
    </row>
    <row r="148" spans="1:8" ht="15.75">
      <c r="A148" s="1081"/>
      <c r="B148" s="1101" t="s">
        <v>3773</v>
      </c>
      <c r="C148" s="1109" t="s">
        <v>2845</v>
      </c>
      <c r="D148" s="1162" t="s">
        <v>358</v>
      </c>
      <c r="E148" s="1112">
        <v>565</v>
      </c>
      <c r="F148" s="603">
        <v>41307</v>
      </c>
      <c r="G148" s="176">
        <v>565</v>
      </c>
      <c r="H148" s="1160">
        <f t="shared" si="2"/>
        <v>0</v>
      </c>
    </row>
    <row r="149" spans="1:8">
      <c r="A149" s="1081"/>
      <c r="B149" s="871" t="s">
        <v>3774</v>
      </c>
      <c r="C149" s="1109" t="s">
        <v>2845</v>
      </c>
      <c r="D149" s="1162" t="s">
        <v>3785</v>
      </c>
      <c r="E149" s="1112">
        <v>9546</v>
      </c>
      <c r="F149" s="603">
        <v>41308</v>
      </c>
      <c r="G149" s="176">
        <v>9546</v>
      </c>
      <c r="H149" s="1160">
        <f t="shared" si="2"/>
        <v>0</v>
      </c>
    </row>
    <row r="150" spans="1:8" ht="15.75">
      <c r="A150" s="1081"/>
      <c r="B150" s="1101" t="s">
        <v>3775</v>
      </c>
      <c r="C150" s="1109" t="s">
        <v>2845</v>
      </c>
      <c r="D150" s="1162" t="s">
        <v>2797</v>
      </c>
      <c r="E150" s="1112">
        <v>1565</v>
      </c>
      <c r="F150" s="603">
        <v>41308</v>
      </c>
      <c r="G150" s="176">
        <v>1565</v>
      </c>
      <c r="H150" s="1160">
        <f t="shared" si="2"/>
        <v>0</v>
      </c>
    </row>
    <row r="151" spans="1:8">
      <c r="A151" s="1081"/>
      <c r="B151" s="871" t="s">
        <v>1381</v>
      </c>
      <c r="C151" s="1109" t="s">
        <v>2845</v>
      </c>
      <c r="D151" s="1162" t="s">
        <v>3779</v>
      </c>
      <c r="E151" s="1112">
        <v>4925</v>
      </c>
      <c r="F151" s="603">
        <v>41307</v>
      </c>
      <c r="G151" s="176">
        <v>4925</v>
      </c>
      <c r="H151" s="1160">
        <f t="shared" si="2"/>
        <v>0</v>
      </c>
    </row>
    <row r="152" spans="1:8" ht="15.75">
      <c r="A152" s="1081"/>
      <c r="B152" s="1101" t="s">
        <v>1383</v>
      </c>
      <c r="C152" s="1109" t="s">
        <v>2845</v>
      </c>
      <c r="D152" s="1162" t="s">
        <v>358</v>
      </c>
      <c r="E152" s="1112">
        <v>200</v>
      </c>
      <c r="F152" s="603">
        <v>41307</v>
      </c>
      <c r="G152" s="176">
        <v>200</v>
      </c>
      <c r="H152" s="1160">
        <f t="shared" si="2"/>
        <v>0</v>
      </c>
    </row>
    <row r="153" spans="1:8">
      <c r="A153" s="1081"/>
      <c r="B153" s="871" t="s">
        <v>1384</v>
      </c>
      <c r="C153" s="1109" t="s">
        <v>2845</v>
      </c>
      <c r="D153" s="1162" t="s">
        <v>21</v>
      </c>
      <c r="E153" s="1112">
        <v>716.5</v>
      </c>
      <c r="F153" s="603">
        <v>41307</v>
      </c>
      <c r="G153" s="176">
        <v>716.5</v>
      </c>
      <c r="H153" s="1160">
        <f t="shared" si="2"/>
        <v>0</v>
      </c>
    </row>
    <row r="154" spans="1:8" ht="15.75">
      <c r="A154" s="1081"/>
      <c r="B154" s="1101" t="s">
        <v>1386</v>
      </c>
      <c r="C154" s="1109" t="s">
        <v>2845</v>
      </c>
      <c r="D154" s="1162" t="s">
        <v>755</v>
      </c>
      <c r="E154" s="1112">
        <v>1360</v>
      </c>
      <c r="F154" s="603">
        <v>41307</v>
      </c>
      <c r="G154" s="176">
        <v>1360</v>
      </c>
      <c r="H154" s="1160">
        <f t="shared" si="2"/>
        <v>0</v>
      </c>
    </row>
    <row r="155" spans="1:8">
      <c r="A155" s="1081"/>
      <c r="B155" s="871" t="s">
        <v>1387</v>
      </c>
      <c r="C155" s="1109" t="s">
        <v>2845</v>
      </c>
      <c r="D155" s="1162" t="s">
        <v>3649</v>
      </c>
      <c r="E155" s="1112">
        <v>522</v>
      </c>
      <c r="F155" s="603">
        <v>41307</v>
      </c>
      <c r="G155" s="176">
        <v>522</v>
      </c>
      <c r="H155" s="1160">
        <f t="shared" si="2"/>
        <v>0</v>
      </c>
    </row>
    <row r="156" spans="1:8" ht="15.75">
      <c r="A156" s="1081"/>
      <c r="B156" s="1101" t="s">
        <v>1388</v>
      </c>
      <c r="C156" s="1109" t="s">
        <v>2845</v>
      </c>
      <c r="D156" s="1162" t="s">
        <v>3653</v>
      </c>
      <c r="E156" s="1112">
        <v>2864</v>
      </c>
      <c r="F156" s="603">
        <v>41308</v>
      </c>
      <c r="G156" s="176">
        <v>2864</v>
      </c>
      <c r="H156" s="1160">
        <f t="shared" si="2"/>
        <v>0</v>
      </c>
    </row>
    <row r="157" spans="1:8">
      <c r="A157" s="1081"/>
      <c r="B157" s="871" t="s">
        <v>1390</v>
      </c>
      <c r="C157" s="1109" t="s">
        <v>2845</v>
      </c>
      <c r="D157" s="1162" t="s">
        <v>3786</v>
      </c>
      <c r="E157" s="1112">
        <v>760</v>
      </c>
      <c r="F157" s="603">
        <v>41308</v>
      </c>
      <c r="G157" s="176">
        <v>760</v>
      </c>
      <c r="H157" s="1160">
        <f t="shared" si="2"/>
        <v>0</v>
      </c>
    </row>
    <row r="158" spans="1:8" ht="15.75">
      <c r="A158" s="1081"/>
      <c r="B158" s="1101" t="s">
        <v>1392</v>
      </c>
      <c r="C158" s="1109" t="s">
        <v>2845</v>
      </c>
      <c r="D158" s="1162" t="s">
        <v>794</v>
      </c>
      <c r="E158" s="1112">
        <v>2028</v>
      </c>
      <c r="F158" s="603">
        <v>41308</v>
      </c>
      <c r="G158" s="176">
        <v>2028</v>
      </c>
      <c r="H158" s="1160">
        <f t="shared" si="2"/>
        <v>0</v>
      </c>
    </row>
    <row r="159" spans="1:8" ht="23.25">
      <c r="A159" s="1081"/>
      <c r="B159" s="871" t="s">
        <v>1394</v>
      </c>
      <c r="C159" s="1109" t="s">
        <v>2845</v>
      </c>
      <c r="D159" s="1162" t="s">
        <v>37</v>
      </c>
      <c r="E159" s="1112">
        <v>18697.5</v>
      </c>
      <c r="F159" s="1113" t="s">
        <v>4550</v>
      </c>
      <c r="G159" s="176">
        <v>18697.5</v>
      </c>
      <c r="H159" s="1160">
        <f t="shared" si="2"/>
        <v>0</v>
      </c>
    </row>
    <row r="160" spans="1:8" ht="15.75">
      <c r="A160" s="1081"/>
      <c r="B160" s="1101" t="s">
        <v>1396</v>
      </c>
      <c r="C160" s="1109" t="s">
        <v>2845</v>
      </c>
      <c r="D160" s="1162" t="s">
        <v>3657</v>
      </c>
      <c r="E160" s="1112">
        <v>2092</v>
      </c>
      <c r="F160" s="603">
        <v>41308</v>
      </c>
      <c r="G160" s="176">
        <v>2092</v>
      </c>
      <c r="H160" s="1160">
        <f t="shared" si="2"/>
        <v>0</v>
      </c>
    </row>
    <row r="161" spans="1:8" s="40" customFormat="1">
      <c r="A161" s="1081"/>
      <c r="B161" s="871" t="s">
        <v>1398</v>
      </c>
      <c r="C161" s="1109" t="s">
        <v>2845</v>
      </c>
      <c r="D161" s="1162" t="s">
        <v>3660</v>
      </c>
      <c r="E161" s="1112">
        <v>3078</v>
      </c>
      <c r="F161" s="603">
        <v>41308</v>
      </c>
      <c r="G161" s="176">
        <v>3078</v>
      </c>
      <c r="H161" s="1160">
        <f t="shared" si="2"/>
        <v>0</v>
      </c>
    </row>
    <row r="162" spans="1:8" s="40" customFormat="1" ht="15.75">
      <c r="A162" s="1081"/>
      <c r="B162" s="1101" t="s">
        <v>1399</v>
      </c>
      <c r="C162" s="1109" t="s">
        <v>2845</v>
      </c>
      <c r="D162" s="1162" t="s">
        <v>788</v>
      </c>
      <c r="E162" s="1112">
        <v>648</v>
      </c>
      <c r="F162" s="603">
        <v>41308</v>
      </c>
      <c r="G162" s="176">
        <v>648</v>
      </c>
      <c r="H162" s="1160">
        <f t="shared" si="2"/>
        <v>0</v>
      </c>
    </row>
    <row r="163" spans="1:8" s="40" customFormat="1">
      <c r="A163" s="1081"/>
      <c r="B163" s="871" t="s">
        <v>1400</v>
      </c>
      <c r="C163" s="1109" t="s">
        <v>2845</v>
      </c>
      <c r="D163" s="1162" t="s">
        <v>10</v>
      </c>
      <c r="E163" s="1112">
        <v>9095</v>
      </c>
      <c r="F163" s="603">
        <v>41308</v>
      </c>
      <c r="G163" s="176">
        <v>9095</v>
      </c>
      <c r="H163" s="1160">
        <f t="shared" si="2"/>
        <v>0</v>
      </c>
    </row>
    <row r="164" spans="1:8" s="40" customFormat="1" ht="15.75">
      <c r="A164" s="1081"/>
      <c r="B164" s="1101" t="s">
        <v>1401</v>
      </c>
      <c r="C164" s="1109" t="s">
        <v>2845</v>
      </c>
      <c r="D164" s="1162" t="s">
        <v>3780</v>
      </c>
      <c r="E164" s="1112">
        <v>1940</v>
      </c>
      <c r="F164" s="603">
        <v>41308</v>
      </c>
      <c r="G164" s="176">
        <v>1940</v>
      </c>
      <c r="H164" s="1160">
        <f t="shared" si="2"/>
        <v>0</v>
      </c>
    </row>
    <row r="165" spans="1:8" s="40" customFormat="1">
      <c r="A165" s="1081"/>
      <c r="B165" s="871" t="s">
        <v>1403</v>
      </c>
      <c r="C165" s="1109" t="s">
        <v>2845</v>
      </c>
      <c r="D165" s="1162" t="s">
        <v>56</v>
      </c>
      <c r="E165" s="1112">
        <v>361560</v>
      </c>
      <c r="F165" s="721"/>
      <c r="G165" s="176"/>
      <c r="H165" s="1160">
        <f t="shared" si="2"/>
        <v>361560</v>
      </c>
    </row>
    <row r="166" spans="1:8" s="40" customFormat="1" ht="15.75">
      <c r="A166" s="1081"/>
      <c r="B166" s="1101" t="s">
        <v>1404</v>
      </c>
      <c r="C166" s="1109" t="s">
        <v>2845</v>
      </c>
      <c r="D166" s="1162" t="s">
        <v>2795</v>
      </c>
      <c r="E166" s="1112">
        <v>3794.5</v>
      </c>
      <c r="F166" s="603">
        <v>41307</v>
      </c>
      <c r="G166" s="176">
        <v>3794.5</v>
      </c>
      <c r="H166" s="1160">
        <f t="shared" si="2"/>
        <v>0</v>
      </c>
    </row>
    <row r="167" spans="1:8" s="40" customFormat="1">
      <c r="A167" s="1081"/>
      <c r="B167" s="871" t="s">
        <v>1405</v>
      </c>
      <c r="C167" s="1109" t="s">
        <v>2845</v>
      </c>
      <c r="D167" s="1162" t="s">
        <v>38</v>
      </c>
      <c r="E167" s="1112">
        <v>11058</v>
      </c>
      <c r="F167" s="603">
        <v>41308</v>
      </c>
      <c r="G167" s="176">
        <v>11058</v>
      </c>
      <c r="H167" s="1160">
        <f t="shared" si="2"/>
        <v>0</v>
      </c>
    </row>
    <row r="168" spans="1:8" s="40" customFormat="1" ht="15.75">
      <c r="A168" s="1081"/>
      <c r="B168" s="1101" t="s">
        <v>1406</v>
      </c>
      <c r="C168" s="1109" t="s">
        <v>2845</v>
      </c>
      <c r="D168" s="1162" t="s">
        <v>3781</v>
      </c>
      <c r="E168" s="1112">
        <v>7555</v>
      </c>
      <c r="F168" s="603">
        <v>41308</v>
      </c>
      <c r="G168" s="176">
        <v>7555</v>
      </c>
      <c r="H168" s="1160">
        <f t="shared" si="2"/>
        <v>0</v>
      </c>
    </row>
    <row r="169" spans="1:8" s="40" customFormat="1">
      <c r="A169" s="1081"/>
      <c r="B169" s="871" t="s">
        <v>1407</v>
      </c>
      <c r="C169" s="1109" t="s">
        <v>2845</v>
      </c>
      <c r="D169" s="1162" t="s">
        <v>101</v>
      </c>
      <c r="E169" s="1112">
        <v>46115</v>
      </c>
      <c r="F169" s="603">
        <v>41308</v>
      </c>
      <c r="G169" s="176">
        <v>46115</v>
      </c>
      <c r="H169" s="1160">
        <f t="shared" si="2"/>
        <v>0</v>
      </c>
    </row>
    <row r="170" spans="1:8" s="40" customFormat="1" ht="15.75">
      <c r="A170" s="1081"/>
      <c r="B170" s="1101" t="s">
        <v>1409</v>
      </c>
      <c r="C170" s="1109" t="s">
        <v>2845</v>
      </c>
      <c r="D170" s="1162" t="s">
        <v>464</v>
      </c>
      <c r="E170" s="1112">
        <v>296.5</v>
      </c>
      <c r="F170" s="603">
        <v>41307</v>
      </c>
      <c r="G170" s="176">
        <v>296.5</v>
      </c>
      <c r="H170" s="1160">
        <f t="shared" si="2"/>
        <v>0</v>
      </c>
    </row>
    <row r="171" spans="1:8" s="40" customFormat="1">
      <c r="A171" s="1081"/>
      <c r="B171" s="871" t="s">
        <v>1411</v>
      </c>
      <c r="C171" s="1109" t="s">
        <v>2845</v>
      </c>
      <c r="D171" s="1162" t="s">
        <v>3782</v>
      </c>
      <c r="E171" s="1112">
        <v>1676</v>
      </c>
      <c r="F171" s="603">
        <v>41307</v>
      </c>
      <c r="G171" s="176">
        <v>1676</v>
      </c>
      <c r="H171" s="1160">
        <f t="shared" si="2"/>
        <v>0</v>
      </c>
    </row>
    <row r="172" spans="1:8" ht="15.75">
      <c r="A172" s="1081"/>
      <c r="B172" s="1101" t="s">
        <v>1412</v>
      </c>
      <c r="C172" s="1109" t="s">
        <v>2845</v>
      </c>
      <c r="D172" s="1162" t="s">
        <v>703</v>
      </c>
      <c r="E172" s="1112">
        <v>55.5</v>
      </c>
      <c r="F172" s="603">
        <v>41308</v>
      </c>
      <c r="G172" s="176">
        <v>55.5</v>
      </c>
      <c r="H172" s="1160">
        <f t="shared" si="2"/>
        <v>0</v>
      </c>
    </row>
    <row r="173" spans="1:8">
      <c r="A173" s="1081"/>
      <c r="B173" s="871" t="s">
        <v>1413</v>
      </c>
      <c r="C173" s="1109" t="s">
        <v>2845</v>
      </c>
      <c r="D173" s="1162" t="s">
        <v>2777</v>
      </c>
      <c r="E173" s="1112">
        <v>2048.5</v>
      </c>
      <c r="F173" s="603">
        <v>41307</v>
      </c>
      <c r="G173" s="176">
        <v>2048.5</v>
      </c>
      <c r="H173" s="1160">
        <f t="shared" si="2"/>
        <v>0</v>
      </c>
    </row>
    <row r="174" spans="1:8" ht="15.75">
      <c r="A174" s="1081"/>
      <c r="B174" s="1101" t="s">
        <v>1415</v>
      </c>
      <c r="C174" s="1109" t="s">
        <v>2845</v>
      </c>
      <c r="D174" s="1162" t="s">
        <v>931</v>
      </c>
      <c r="E174" s="1112">
        <v>11093</v>
      </c>
      <c r="F174" s="603">
        <v>41311</v>
      </c>
      <c r="G174" s="176">
        <v>11093</v>
      </c>
      <c r="H174" s="1160">
        <f t="shared" si="2"/>
        <v>0</v>
      </c>
    </row>
    <row r="175" spans="1:8">
      <c r="A175" s="1081"/>
      <c r="B175" s="871" t="s">
        <v>1416</v>
      </c>
      <c r="C175" s="1109" t="s">
        <v>2845</v>
      </c>
      <c r="D175" s="1162" t="s">
        <v>3783</v>
      </c>
      <c r="E175" s="1112">
        <v>423</v>
      </c>
      <c r="F175" s="603">
        <v>41307</v>
      </c>
      <c r="G175" s="176">
        <v>423</v>
      </c>
      <c r="H175" s="1160">
        <f t="shared" si="2"/>
        <v>0</v>
      </c>
    </row>
    <row r="176" spans="1:8" ht="15.75">
      <c r="A176" s="1081"/>
      <c r="B176" s="1101" t="s">
        <v>1418</v>
      </c>
      <c r="C176" s="1109" t="s">
        <v>2845</v>
      </c>
      <c r="D176" s="1162" t="s">
        <v>2651</v>
      </c>
      <c r="E176" s="1112">
        <v>1072</v>
      </c>
      <c r="F176" s="603">
        <v>41307</v>
      </c>
      <c r="G176" s="176">
        <v>1072</v>
      </c>
      <c r="H176" s="1160">
        <f t="shared" si="2"/>
        <v>0</v>
      </c>
    </row>
    <row r="177" spans="1:8">
      <c r="A177" s="1081"/>
      <c r="B177" s="871" t="s">
        <v>1419</v>
      </c>
      <c r="C177" s="1109" t="s">
        <v>2845</v>
      </c>
      <c r="D177" s="1162" t="s">
        <v>3651</v>
      </c>
      <c r="E177" s="1112">
        <v>2723</v>
      </c>
      <c r="F177" s="603">
        <v>41308</v>
      </c>
      <c r="G177" s="176">
        <v>2723</v>
      </c>
      <c r="H177" s="1160">
        <f t="shared" si="2"/>
        <v>0</v>
      </c>
    </row>
    <row r="178" spans="1:8" ht="15.75">
      <c r="A178" s="1081"/>
      <c r="B178" s="1101" t="s">
        <v>1420</v>
      </c>
      <c r="C178" s="1109" t="s">
        <v>2845</v>
      </c>
      <c r="D178" s="1162" t="s">
        <v>3783</v>
      </c>
      <c r="E178" s="1112">
        <v>4996</v>
      </c>
      <c r="F178" s="604" t="s">
        <v>4000</v>
      </c>
      <c r="G178" s="176">
        <v>4996</v>
      </c>
      <c r="H178" s="1160">
        <f t="shared" si="2"/>
        <v>0</v>
      </c>
    </row>
    <row r="179" spans="1:8">
      <c r="A179" s="1081"/>
      <c r="B179" s="871" t="s">
        <v>1421</v>
      </c>
      <c r="C179" s="1109" t="s">
        <v>2845</v>
      </c>
      <c r="D179" s="1162" t="s">
        <v>11</v>
      </c>
      <c r="E179" s="1112">
        <v>15282</v>
      </c>
      <c r="F179" s="603">
        <v>41314</v>
      </c>
      <c r="G179" s="176">
        <v>15282</v>
      </c>
      <c r="H179" s="1160">
        <f t="shared" si="2"/>
        <v>0</v>
      </c>
    </row>
    <row r="180" spans="1:8" ht="15.75">
      <c r="A180" s="1081">
        <v>41308</v>
      </c>
      <c r="B180" s="1101" t="s">
        <v>1422</v>
      </c>
      <c r="C180" s="1109" t="s">
        <v>2845</v>
      </c>
      <c r="D180" s="1162" t="s">
        <v>559</v>
      </c>
      <c r="E180" s="1083">
        <v>3868</v>
      </c>
      <c r="F180" s="753">
        <v>41309</v>
      </c>
      <c r="G180" s="1083">
        <v>3868</v>
      </c>
      <c r="H180" s="1084">
        <f t="shared" si="2"/>
        <v>0</v>
      </c>
    </row>
    <row r="181" spans="1:8">
      <c r="A181" s="1081"/>
      <c r="B181" s="871" t="s">
        <v>1423</v>
      </c>
      <c r="C181" s="1109" t="s">
        <v>2845</v>
      </c>
      <c r="D181" s="1162" t="s">
        <v>2800</v>
      </c>
      <c r="E181" s="1083">
        <v>17697</v>
      </c>
      <c r="F181" s="753">
        <v>41314</v>
      </c>
      <c r="G181" s="85">
        <v>17697</v>
      </c>
      <c r="H181" s="1160">
        <f t="shared" si="2"/>
        <v>0</v>
      </c>
    </row>
    <row r="182" spans="1:8" ht="15.75">
      <c r="A182" s="1081"/>
      <c r="B182" s="1101" t="s">
        <v>1424</v>
      </c>
      <c r="C182" s="1109" t="s">
        <v>2845</v>
      </c>
      <c r="D182" s="433" t="s">
        <v>613</v>
      </c>
      <c r="E182" s="1083">
        <v>8239</v>
      </c>
      <c r="F182" s="753">
        <v>41309</v>
      </c>
      <c r="G182" s="85">
        <v>8239</v>
      </c>
      <c r="H182" s="1160">
        <f t="shared" si="2"/>
        <v>0</v>
      </c>
    </row>
    <row r="183" spans="1:8">
      <c r="A183" s="1081"/>
      <c r="B183" s="871" t="s">
        <v>1425</v>
      </c>
      <c r="C183" s="1109" t="s">
        <v>2845</v>
      </c>
      <c r="D183" s="1162" t="s">
        <v>3871</v>
      </c>
      <c r="E183" s="1083">
        <v>7897</v>
      </c>
      <c r="F183" s="753">
        <v>41308</v>
      </c>
      <c r="G183" s="85">
        <v>7897</v>
      </c>
      <c r="H183" s="1160">
        <f t="shared" si="2"/>
        <v>0</v>
      </c>
    </row>
    <row r="184" spans="1:8" ht="15.75">
      <c r="A184" s="1081"/>
      <c r="B184" s="1101" t="s">
        <v>1427</v>
      </c>
      <c r="C184" s="1109" t="s">
        <v>2845</v>
      </c>
      <c r="D184" s="1162" t="s">
        <v>709</v>
      </c>
      <c r="E184" s="1083">
        <v>10316</v>
      </c>
      <c r="F184" s="753">
        <v>41310</v>
      </c>
      <c r="G184" s="85">
        <v>10316</v>
      </c>
      <c r="H184" s="1160">
        <f t="shared" si="2"/>
        <v>0</v>
      </c>
    </row>
    <row r="185" spans="1:8">
      <c r="A185" s="1081"/>
      <c r="B185" s="871" t="s">
        <v>1429</v>
      </c>
      <c r="C185" s="1109" t="s">
        <v>2845</v>
      </c>
      <c r="D185" s="1162" t="s">
        <v>55</v>
      </c>
      <c r="E185" s="1083">
        <v>2444</v>
      </c>
      <c r="F185" s="753">
        <v>41308</v>
      </c>
      <c r="G185" s="85">
        <v>2444</v>
      </c>
      <c r="H185" s="1160">
        <f t="shared" si="2"/>
        <v>0</v>
      </c>
    </row>
    <row r="186" spans="1:8" ht="15.75">
      <c r="A186" s="1081"/>
      <c r="B186" s="1101" t="s">
        <v>1430</v>
      </c>
      <c r="C186" s="1109" t="s">
        <v>2845</v>
      </c>
      <c r="D186" s="1162" t="s">
        <v>21</v>
      </c>
      <c r="E186" s="1083">
        <v>713</v>
      </c>
      <c r="F186" s="753">
        <v>41308</v>
      </c>
      <c r="G186" s="85">
        <v>713</v>
      </c>
      <c r="H186" s="1160">
        <f t="shared" si="2"/>
        <v>0</v>
      </c>
    </row>
    <row r="187" spans="1:8">
      <c r="A187" s="1081"/>
      <c r="B187" s="871" t="s">
        <v>1431</v>
      </c>
      <c r="C187" s="1109" t="s">
        <v>2845</v>
      </c>
      <c r="D187" s="1162" t="s">
        <v>3872</v>
      </c>
      <c r="E187" s="1083">
        <v>20400</v>
      </c>
      <c r="F187" s="753">
        <v>41311</v>
      </c>
      <c r="G187" s="85">
        <v>20400</v>
      </c>
      <c r="H187" s="1160">
        <f t="shared" si="2"/>
        <v>0</v>
      </c>
    </row>
    <row r="188" spans="1:8" ht="15.75">
      <c r="A188" s="1081"/>
      <c r="B188" s="1101" t="s">
        <v>1432</v>
      </c>
      <c r="C188" s="1109" t="s">
        <v>2845</v>
      </c>
      <c r="D188" s="1162" t="s">
        <v>447</v>
      </c>
      <c r="E188" s="1083">
        <v>2814.5</v>
      </c>
      <c r="F188" s="753">
        <v>41308</v>
      </c>
      <c r="G188" s="85">
        <v>2814.5</v>
      </c>
      <c r="H188" s="1160">
        <f t="shared" si="2"/>
        <v>0</v>
      </c>
    </row>
    <row r="189" spans="1:8">
      <c r="A189" s="1081"/>
      <c r="B189" s="871" t="s">
        <v>1434</v>
      </c>
      <c r="C189" s="1109" t="s">
        <v>2845</v>
      </c>
      <c r="D189" s="1162" t="s">
        <v>3754</v>
      </c>
      <c r="E189" s="1083">
        <v>4620</v>
      </c>
      <c r="F189" s="753">
        <v>41310</v>
      </c>
      <c r="G189" s="85">
        <v>4620</v>
      </c>
      <c r="H189" s="1160">
        <f t="shared" si="2"/>
        <v>0</v>
      </c>
    </row>
    <row r="190" spans="1:8" ht="15.75">
      <c r="A190" s="1081"/>
      <c r="B190" s="1101" t="s">
        <v>1435</v>
      </c>
      <c r="C190" s="1109" t="s">
        <v>2845</v>
      </c>
      <c r="D190" s="1162" t="s">
        <v>3645</v>
      </c>
      <c r="E190" s="1083">
        <v>990</v>
      </c>
      <c r="F190" s="753">
        <v>41310</v>
      </c>
      <c r="G190" s="85">
        <v>990</v>
      </c>
      <c r="H190" s="1160">
        <f t="shared" si="2"/>
        <v>0</v>
      </c>
    </row>
    <row r="191" spans="1:8">
      <c r="A191" s="1081"/>
      <c r="B191" s="871" t="s">
        <v>1436</v>
      </c>
      <c r="C191" s="1109" t="s">
        <v>2845</v>
      </c>
      <c r="D191" s="1162" t="s">
        <v>2807</v>
      </c>
      <c r="E191" s="1083">
        <v>1022</v>
      </c>
      <c r="F191" s="753">
        <v>41308</v>
      </c>
      <c r="G191" s="85">
        <v>1022</v>
      </c>
      <c r="H191" s="1160">
        <f t="shared" si="2"/>
        <v>0</v>
      </c>
    </row>
    <row r="192" spans="1:8" ht="15.75">
      <c r="A192" s="1081"/>
      <c r="B192" s="1101" t="s">
        <v>1437</v>
      </c>
      <c r="C192" s="1109" t="s">
        <v>2845</v>
      </c>
      <c r="D192" s="1162" t="s">
        <v>1258</v>
      </c>
      <c r="E192" s="1083">
        <v>1274</v>
      </c>
      <c r="F192" s="753">
        <v>41308</v>
      </c>
      <c r="G192" s="85">
        <v>1274</v>
      </c>
      <c r="H192" s="1160">
        <f t="shared" si="2"/>
        <v>0</v>
      </c>
    </row>
    <row r="193" spans="1:8">
      <c r="A193" s="1081"/>
      <c r="B193" s="871" t="s">
        <v>1438</v>
      </c>
      <c r="C193" s="1109" t="s">
        <v>2845</v>
      </c>
      <c r="D193" s="1162" t="s">
        <v>567</v>
      </c>
      <c r="E193" s="1083">
        <v>15576</v>
      </c>
      <c r="F193" s="753">
        <v>41311</v>
      </c>
      <c r="G193" s="85">
        <v>15576</v>
      </c>
      <c r="H193" s="1160">
        <f t="shared" si="2"/>
        <v>0</v>
      </c>
    </row>
    <row r="194" spans="1:8" ht="15.75">
      <c r="A194" s="1087"/>
      <c r="B194" s="1101" t="s">
        <v>1439</v>
      </c>
      <c r="C194" s="1109" t="s">
        <v>2845</v>
      </c>
      <c r="D194" s="1162" t="s">
        <v>72</v>
      </c>
      <c r="E194" s="1083">
        <v>11601.5</v>
      </c>
      <c r="F194" s="753">
        <v>41308</v>
      </c>
      <c r="G194" s="85">
        <v>11601.5</v>
      </c>
      <c r="H194" s="1160">
        <f t="shared" si="2"/>
        <v>0</v>
      </c>
    </row>
    <row r="195" spans="1:8">
      <c r="A195" s="1087"/>
      <c r="B195" s="871" t="s">
        <v>1440</v>
      </c>
      <c r="C195" s="1109" t="s">
        <v>2845</v>
      </c>
      <c r="D195" s="1162" t="s">
        <v>3644</v>
      </c>
      <c r="E195" s="1083">
        <v>825</v>
      </c>
      <c r="F195" s="753">
        <v>41310</v>
      </c>
      <c r="G195" s="85">
        <v>825</v>
      </c>
      <c r="H195" s="1160">
        <f t="shared" si="2"/>
        <v>0</v>
      </c>
    </row>
    <row r="196" spans="1:8" ht="15.75">
      <c r="A196" s="1087"/>
      <c r="B196" s="1101" t="s">
        <v>1441</v>
      </c>
      <c r="C196" s="1109" t="s">
        <v>2845</v>
      </c>
      <c r="D196" s="1162" t="s">
        <v>3646</v>
      </c>
      <c r="E196" s="1083">
        <v>1320</v>
      </c>
      <c r="F196" s="753">
        <v>41310</v>
      </c>
      <c r="G196" s="85">
        <v>1320</v>
      </c>
      <c r="H196" s="1160">
        <f t="shared" si="2"/>
        <v>0</v>
      </c>
    </row>
    <row r="197" spans="1:8">
      <c r="A197" s="1087"/>
      <c r="B197" s="871" t="s">
        <v>1442</v>
      </c>
      <c r="C197" s="1109" t="s">
        <v>2845</v>
      </c>
      <c r="D197" s="1162" t="s">
        <v>2836</v>
      </c>
      <c r="E197" s="1083">
        <v>18183.7</v>
      </c>
      <c r="F197" s="753">
        <v>41308</v>
      </c>
      <c r="G197" s="85">
        <v>18183.7</v>
      </c>
      <c r="H197" s="1160">
        <f t="shared" si="2"/>
        <v>0</v>
      </c>
    </row>
    <row r="198" spans="1:8">
      <c r="A198" s="1087"/>
      <c r="B198" s="871" t="s">
        <v>1443</v>
      </c>
      <c r="C198" s="1109" t="s">
        <v>2845</v>
      </c>
      <c r="D198" s="1162" t="s">
        <v>2826</v>
      </c>
      <c r="E198" s="1083">
        <v>40396</v>
      </c>
      <c r="F198" s="753">
        <v>41322</v>
      </c>
      <c r="G198" s="85">
        <v>40396</v>
      </c>
      <c r="H198" s="1160">
        <f t="shared" si="2"/>
        <v>0</v>
      </c>
    </row>
    <row r="199" spans="1:8">
      <c r="A199" s="1087"/>
      <c r="B199" s="871" t="s">
        <v>1444</v>
      </c>
      <c r="C199" s="1109" t="s">
        <v>2845</v>
      </c>
      <c r="D199" s="1162" t="s">
        <v>2815</v>
      </c>
      <c r="E199" s="1112">
        <v>534</v>
      </c>
      <c r="F199" s="603">
        <v>41308</v>
      </c>
      <c r="G199" s="176">
        <v>534</v>
      </c>
      <c r="H199" s="1160">
        <f t="shared" si="2"/>
        <v>0</v>
      </c>
    </row>
    <row r="200" spans="1:8">
      <c r="A200" s="1087"/>
      <c r="B200" s="871" t="s">
        <v>1445</v>
      </c>
      <c r="C200" s="1109" t="s">
        <v>2845</v>
      </c>
      <c r="D200" s="1162" t="s">
        <v>29</v>
      </c>
      <c r="E200" s="1112">
        <v>1516</v>
      </c>
      <c r="F200" s="603">
        <v>41308</v>
      </c>
      <c r="G200" s="176">
        <v>1516</v>
      </c>
      <c r="H200" s="1160">
        <f t="shared" si="2"/>
        <v>0</v>
      </c>
    </row>
    <row r="201" spans="1:8">
      <c r="A201" s="1087"/>
      <c r="B201" s="1103"/>
      <c r="C201" s="1103"/>
      <c r="D201" s="127" t="s">
        <v>614</v>
      </c>
      <c r="E201" s="30"/>
      <c r="F201" s="1090"/>
      <c r="G201" s="346"/>
      <c r="H201" s="1160">
        <f t="shared" si="2"/>
        <v>0</v>
      </c>
    </row>
    <row r="202" spans="1:8">
      <c r="A202" s="1087"/>
      <c r="B202" s="1103"/>
      <c r="C202" s="1103"/>
      <c r="D202" s="127" t="s">
        <v>607</v>
      </c>
      <c r="E202" s="30"/>
      <c r="F202" s="1090"/>
      <c r="G202" s="346"/>
      <c r="H202" s="1160">
        <f t="shared" ref="H202" si="3">E202-G202</f>
        <v>0</v>
      </c>
    </row>
    <row r="203" spans="1:8">
      <c r="A203" s="1087"/>
      <c r="B203" s="1103"/>
      <c r="C203" s="1103"/>
      <c r="D203" s="127" t="s">
        <v>614</v>
      </c>
      <c r="E203" s="30"/>
      <c r="F203" s="1090"/>
      <c r="G203" s="346"/>
      <c r="H203" s="263"/>
    </row>
    <row r="204" spans="1:8" ht="18.75">
      <c r="A204" s="2048" t="str">
        <f>A136</f>
        <v>REMISIONES DE     FEBRERO        2 0 1 3</v>
      </c>
      <c r="B204" s="2048"/>
      <c r="C204" s="2048"/>
      <c r="D204" s="2048"/>
      <c r="E204" s="2048"/>
      <c r="F204" s="2048"/>
      <c r="G204" s="347"/>
      <c r="H204" s="263"/>
    </row>
    <row r="205" spans="1:8" ht="35.25" thickBot="1">
      <c r="A205" s="1092" t="s">
        <v>0</v>
      </c>
      <c r="B205" s="1093" t="s">
        <v>1</v>
      </c>
      <c r="C205" s="1093"/>
      <c r="D205" s="1094" t="s">
        <v>2796</v>
      </c>
      <c r="E205" s="5" t="s">
        <v>2</v>
      </c>
      <c r="F205" s="1095" t="s">
        <v>6</v>
      </c>
      <c r="G205" s="1096" t="s">
        <v>7</v>
      </c>
      <c r="H205" s="1097" t="s">
        <v>8</v>
      </c>
    </row>
    <row r="206" spans="1:8" ht="15.75" thickTop="1">
      <c r="A206" s="1081">
        <v>41308</v>
      </c>
      <c r="B206" s="871" t="s">
        <v>1446</v>
      </c>
      <c r="C206" s="1109" t="s">
        <v>2845</v>
      </c>
      <c r="D206" s="1162" t="s">
        <v>3873</v>
      </c>
      <c r="E206" s="1112">
        <v>464</v>
      </c>
      <c r="F206" s="603">
        <v>41308</v>
      </c>
      <c r="G206" s="176">
        <v>464</v>
      </c>
      <c r="H206" s="1160">
        <f t="shared" ref="H206:H269" si="4">E206-G206</f>
        <v>0</v>
      </c>
    </row>
    <row r="207" spans="1:8">
      <c r="A207" s="1081"/>
      <c r="B207" s="871" t="s">
        <v>1447</v>
      </c>
      <c r="C207" s="1109" t="s">
        <v>2845</v>
      </c>
      <c r="D207" s="1162" t="s">
        <v>1972</v>
      </c>
      <c r="E207" s="1112">
        <v>384</v>
      </c>
      <c r="F207" s="603">
        <v>41308</v>
      </c>
      <c r="G207" s="176">
        <v>384</v>
      </c>
      <c r="H207" s="1160">
        <f t="shared" si="4"/>
        <v>0</v>
      </c>
    </row>
    <row r="208" spans="1:8">
      <c r="A208" s="1081"/>
      <c r="B208" s="871" t="s">
        <v>1449</v>
      </c>
      <c r="C208" s="1109" t="s">
        <v>2845</v>
      </c>
      <c r="D208" s="1162" t="s">
        <v>3874</v>
      </c>
      <c r="E208" s="1112">
        <v>4899.75</v>
      </c>
      <c r="F208" s="604" t="s">
        <v>4089</v>
      </c>
      <c r="G208" s="176">
        <v>4899.75</v>
      </c>
      <c r="H208" s="1160">
        <f t="shared" si="4"/>
        <v>0</v>
      </c>
    </row>
    <row r="209" spans="1:8">
      <c r="A209" s="1081"/>
      <c r="B209" s="871" t="s">
        <v>1450</v>
      </c>
      <c r="C209" s="1109" t="s">
        <v>2845</v>
      </c>
      <c r="D209" s="1162" t="s">
        <v>50</v>
      </c>
      <c r="E209" s="1112">
        <v>5350</v>
      </c>
      <c r="F209" s="603">
        <v>41308</v>
      </c>
      <c r="G209" s="176">
        <v>5350</v>
      </c>
      <c r="H209" s="1160">
        <f t="shared" si="4"/>
        <v>0</v>
      </c>
    </row>
    <row r="210" spans="1:8">
      <c r="A210" s="1081"/>
      <c r="B210" s="871" t="s">
        <v>1451</v>
      </c>
      <c r="C210" s="1109" t="s">
        <v>2845</v>
      </c>
      <c r="D210" s="1162" t="s">
        <v>1981</v>
      </c>
      <c r="E210" s="1112">
        <v>3940.5</v>
      </c>
      <c r="F210" s="603">
        <v>41311</v>
      </c>
      <c r="G210" s="176">
        <v>3940.5</v>
      </c>
      <c r="H210" s="1160">
        <f t="shared" si="4"/>
        <v>0</v>
      </c>
    </row>
    <row r="211" spans="1:8">
      <c r="A211" s="1081"/>
      <c r="B211" s="871" t="s">
        <v>1452</v>
      </c>
      <c r="C211" s="1109" t="s">
        <v>2845</v>
      </c>
      <c r="D211" s="1162" t="s">
        <v>2751</v>
      </c>
      <c r="E211" s="1112">
        <v>1925</v>
      </c>
      <c r="F211" s="603">
        <v>41309</v>
      </c>
      <c r="G211" s="176">
        <v>1925</v>
      </c>
      <c r="H211" s="1160">
        <f t="shared" si="4"/>
        <v>0</v>
      </c>
    </row>
    <row r="212" spans="1:8">
      <c r="A212" s="1081"/>
      <c r="B212" s="871" t="s">
        <v>1454</v>
      </c>
      <c r="C212" s="1109" t="s">
        <v>2845</v>
      </c>
      <c r="D212" s="1162" t="s">
        <v>50</v>
      </c>
      <c r="E212" s="1112">
        <v>1798</v>
      </c>
      <c r="F212" s="603">
        <v>41308</v>
      </c>
      <c r="G212" s="176">
        <v>1798</v>
      </c>
      <c r="H212" s="1160">
        <f t="shared" si="4"/>
        <v>0</v>
      </c>
    </row>
    <row r="213" spans="1:8">
      <c r="A213" s="1081"/>
      <c r="B213" s="871" t="s">
        <v>1456</v>
      </c>
      <c r="C213" s="1109" t="s">
        <v>2845</v>
      </c>
      <c r="D213" s="1162" t="s">
        <v>2674</v>
      </c>
      <c r="E213" s="1112">
        <v>8600.5</v>
      </c>
      <c r="F213" s="603">
        <v>41311</v>
      </c>
      <c r="G213" s="176">
        <v>8600.5</v>
      </c>
      <c r="H213" s="1160">
        <f t="shared" si="4"/>
        <v>0</v>
      </c>
    </row>
    <row r="214" spans="1:8">
      <c r="A214" s="1081"/>
      <c r="B214" s="871" t="s">
        <v>1458</v>
      </c>
      <c r="C214" s="1109" t="s">
        <v>2845</v>
      </c>
      <c r="D214" s="1162" t="s">
        <v>2651</v>
      </c>
      <c r="E214" s="1112">
        <v>2853</v>
      </c>
      <c r="F214" s="603">
        <v>41308</v>
      </c>
      <c r="G214" s="176">
        <v>2853</v>
      </c>
      <c r="H214" s="1160">
        <f t="shared" si="4"/>
        <v>0</v>
      </c>
    </row>
    <row r="215" spans="1:8">
      <c r="A215" s="1081"/>
      <c r="B215" s="871" t="s">
        <v>1459</v>
      </c>
      <c r="C215" s="1109" t="s">
        <v>2845</v>
      </c>
      <c r="D215" s="1162" t="s">
        <v>411</v>
      </c>
      <c r="E215" s="1112">
        <v>615.5</v>
      </c>
      <c r="F215" s="603">
        <v>41308</v>
      </c>
      <c r="G215" s="176">
        <v>615.5</v>
      </c>
      <c r="H215" s="1160">
        <f t="shared" si="4"/>
        <v>0</v>
      </c>
    </row>
    <row r="216" spans="1:8">
      <c r="A216" s="1081"/>
      <c r="B216" s="871" t="s">
        <v>1460</v>
      </c>
      <c r="C216" s="1109" t="s">
        <v>2845</v>
      </c>
      <c r="D216" s="1162" t="s">
        <v>3875</v>
      </c>
      <c r="E216" s="1112">
        <v>541</v>
      </c>
      <c r="F216" s="603">
        <v>41308</v>
      </c>
      <c r="G216" s="176">
        <v>541</v>
      </c>
      <c r="H216" s="1160">
        <f t="shared" si="4"/>
        <v>0</v>
      </c>
    </row>
    <row r="217" spans="1:8">
      <c r="A217" s="1081"/>
      <c r="B217" s="871" t="s">
        <v>1461</v>
      </c>
      <c r="C217" s="1109" t="s">
        <v>2845</v>
      </c>
      <c r="D217" s="1162" t="s">
        <v>3875</v>
      </c>
      <c r="E217" s="1112">
        <v>19314.5</v>
      </c>
      <c r="F217" s="603">
        <v>41316</v>
      </c>
      <c r="G217" s="176">
        <v>19314.5</v>
      </c>
      <c r="H217" s="1160">
        <f t="shared" si="4"/>
        <v>0</v>
      </c>
    </row>
    <row r="218" spans="1:8">
      <c r="A218" s="1081"/>
      <c r="B218" s="871" t="s">
        <v>1462</v>
      </c>
      <c r="C218" s="1109" t="s">
        <v>2845</v>
      </c>
      <c r="D218" s="1162" t="s">
        <v>931</v>
      </c>
      <c r="E218" s="1112">
        <v>11132</v>
      </c>
      <c r="F218" s="603">
        <v>41311</v>
      </c>
      <c r="G218" s="176">
        <v>11132</v>
      </c>
      <c r="H218" s="1160">
        <f t="shared" si="4"/>
        <v>0</v>
      </c>
    </row>
    <row r="219" spans="1:8">
      <c r="A219" s="1081"/>
      <c r="B219" s="871" t="s">
        <v>1463</v>
      </c>
      <c r="C219" s="1109" t="s">
        <v>2845</v>
      </c>
      <c r="D219" s="1162" t="s">
        <v>2798</v>
      </c>
      <c r="E219" s="1112">
        <v>111</v>
      </c>
      <c r="F219" s="603">
        <v>41308</v>
      </c>
      <c r="G219" s="176">
        <v>111</v>
      </c>
      <c r="H219" s="1160">
        <f t="shared" si="4"/>
        <v>0</v>
      </c>
    </row>
    <row r="220" spans="1:8">
      <c r="A220" s="1081"/>
      <c r="B220" s="871" t="s">
        <v>1464</v>
      </c>
      <c r="C220" s="1109" t="s">
        <v>2845</v>
      </c>
      <c r="D220" s="1162" t="s">
        <v>2751</v>
      </c>
      <c r="E220" s="1112">
        <v>7709</v>
      </c>
      <c r="F220" s="603">
        <v>41308</v>
      </c>
      <c r="G220" s="176">
        <v>7709</v>
      </c>
      <c r="H220" s="1160">
        <f t="shared" si="4"/>
        <v>0</v>
      </c>
    </row>
    <row r="221" spans="1:8">
      <c r="A221" s="1081"/>
      <c r="B221" s="871" t="s">
        <v>1465</v>
      </c>
      <c r="C221" s="1109" t="s">
        <v>2845</v>
      </c>
      <c r="D221" s="1162" t="s">
        <v>1950</v>
      </c>
      <c r="E221" s="1112">
        <v>2150.5</v>
      </c>
      <c r="F221" s="603">
        <v>41308</v>
      </c>
      <c r="G221" s="176">
        <v>2150.5</v>
      </c>
      <c r="H221" s="1160">
        <f t="shared" si="4"/>
        <v>0</v>
      </c>
    </row>
    <row r="222" spans="1:8">
      <c r="A222" s="1081"/>
      <c r="B222" s="871" t="s">
        <v>1466</v>
      </c>
      <c r="C222" s="1109" t="s">
        <v>2845</v>
      </c>
      <c r="D222" s="1162" t="s">
        <v>464</v>
      </c>
      <c r="E222" s="1112">
        <v>4960</v>
      </c>
      <c r="F222" s="603">
        <v>41308</v>
      </c>
      <c r="G222" s="176">
        <v>4960</v>
      </c>
      <c r="H222" s="1160">
        <f t="shared" si="4"/>
        <v>0</v>
      </c>
    </row>
    <row r="223" spans="1:8">
      <c r="A223" s="1081"/>
      <c r="B223" s="871" t="s">
        <v>1467</v>
      </c>
      <c r="C223" s="1109" t="s">
        <v>2845</v>
      </c>
      <c r="D223" s="1162" t="s">
        <v>447</v>
      </c>
      <c r="E223" s="1112">
        <v>735</v>
      </c>
      <c r="F223" s="603">
        <v>41308</v>
      </c>
      <c r="G223" s="176">
        <v>735</v>
      </c>
      <c r="H223" s="1160">
        <f t="shared" si="4"/>
        <v>0</v>
      </c>
    </row>
    <row r="224" spans="1:8">
      <c r="A224" s="1081"/>
      <c r="B224" s="871" t="s">
        <v>1468</v>
      </c>
      <c r="C224" s="1109" t="s">
        <v>2845</v>
      </c>
      <c r="D224" s="1162" t="s">
        <v>32</v>
      </c>
      <c r="E224" s="1112">
        <v>19065</v>
      </c>
      <c r="F224" s="603">
        <v>41309</v>
      </c>
      <c r="G224" s="176">
        <v>19065</v>
      </c>
      <c r="H224" s="1160">
        <f t="shared" si="4"/>
        <v>0</v>
      </c>
    </row>
    <row r="225" spans="1:8">
      <c r="A225" s="1081"/>
      <c r="B225" s="871" t="s">
        <v>1469</v>
      </c>
      <c r="C225" s="1109" t="s">
        <v>2845</v>
      </c>
      <c r="D225" s="1162" t="s">
        <v>250</v>
      </c>
      <c r="E225" s="1112">
        <v>3465</v>
      </c>
      <c r="F225" s="603">
        <v>41309</v>
      </c>
      <c r="G225" s="176">
        <v>3465</v>
      </c>
      <c r="H225" s="1160">
        <f t="shared" si="4"/>
        <v>0</v>
      </c>
    </row>
    <row r="226" spans="1:8">
      <c r="A226" s="1081"/>
      <c r="B226" s="871" t="s">
        <v>1471</v>
      </c>
      <c r="C226" s="1109" t="s">
        <v>2845</v>
      </c>
      <c r="D226" s="1162" t="s">
        <v>3653</v>
      </c>
      <c r="E226" s="1112">
        <v>2037</v>
      </c>
      <c r="F226" s="603">
        <v>41309</v>
      </c>
      <c r="G226" s="176">
        <v>2037</v>
      </c>
      <c r="H226" s="1160">
        <f t="shared" si="4"/>
        <v>0</v>
      </c>
    </row>
    <row r="227" spans="1:8">
      <c r="A227" s="1081"/>
      <c r="B227" s="871" t="s">
        <v>1472</v>
      </c>
      <c r="C227" s="1109" t="s">
        <v>2845</v>
      </c>
      <c r="D227" s="1162" t="s">
        <v>447</v>
      </c>
      <c r="E227" s="1112">
        <v>1280</v>
      </c>
      <c r="F227" s="603">
        <v>41311</v>
      </c>
      <c r="G227" s="176">
        <v>1280</v>
      </c>
      <c r="H227" s="1160">
        <f t="shared" si="4"/>
        <v>0</v>
      </c>
    </row>
    <row r="228" spans="1:8">
      <c r="A228" s="1081"/>
      <c r="B228" s="871" t="s">
        <v>1473</v>
      </c>
      <c r="C228" s="1109" t="s">
        <v>2845</v>
      </c>
      <c r="D228" s="1162" t="s">
        <v>1777</v>
      </c>
      <c r="E228" s="1112">
        <v>9178</v>
      </c>
      <c r="F228" s="603">
        <v>41309</v>
      </c>
      <c r="G228" s="176">
        <v>9178</v>
      </c>
      <c r="H228" s="1160">
        <f t="shared" si="4"/>
        <v>0</v>
      </c>
    </row>
    <row r="229" spans="1:8">
      <c r="A229" s="1081"/>
      <c r="B229" s="871" t="s">
        <v>1475</v>
      </c>
      <c r="C229" s="1109" t="s">
        <v>2845</v>
      </c>
      <c r="D229" s="1162" t="s">
        <v>699</v>
      </c>
      <c r="E229" s="1112">
        <v>6340</v>
      </c>
      <c r="F229" s="603">
        <v>41309</v>
      </c>
      <c r="G229" s="176">
        <v>6340</v>
      </c>
      <c r="H229" s="1160">
        <f t="shared" si="4"/>
        <v>0</v>
      </c>
    </row>
    <row r="230" spans="1:8">
      <c r="A230" s="1081"/>
      <c r="B230" s="871" t="s">
        <v>1476</v>
      </c>
      <c r="C230" s="1109" t="s">
        <v>2845</v>
      </c>
      <c r="D230" s="1162" t="s">
        <v>2826</v>
      </c>
      <c r="E230" s="1112">
        <v>7590</v>
      </c>
      <c r="F230" s="603">
        <v>41309</v>
      </c>
      <c r="G230" s="176">
        <v>7590</v>
      </c>
      <c r="H230" s="1160">
        <f t="shared" si="4"/>
        <v>0</v>
      </c>
    </row>
    <row r="231" spans="1:8">
      <c r="A231" s="1081"/>
      <c r="B231" s="871" t="s">
        <v>1477</v>
      </c>
      <c r="C231" s="1109" t="s">
        <v>2845</v>
      </c>
      <c r="D231" s="1162" t="s">
        <v>3876</v>
      </c>
      <c r="E231" s="1112">
        <v>2266.5</v>
      </c>
      <c r="F231" s="603">
        <v>41309</v>
      </c>
      <c r="G231" s="176">
        <v>2266.5</v>
      </c>
      <c r="H231" s="1160">
        <f t="shared" si="4"/>
        <v>0</v>
      </c>
    </row>
    <row r="232" spans="1:8">
      <c r="A232" s="1081"/>
      <c r="B232" s="871" t="s">
        <v>1478</v>
      </c>
      <c r="C232" s="1109" t="s">
        <v>2845</v>
      </c>
      <c r="D232" s="1162" t="s">
        <v>612</v>
      </c>
      <c r="E232" s="1112">
        <v>1869</v>
      </c>
      <c r="F232" s="603">
        <v>41309</v>
      </c>
      <c r="G232" s="176">
        <v>1869</v>
      </c>
      <c r="H232" s="1160">
        <f t="shared" si="4"/>
        <v>0</v>
      </c>
    </row>
    <row r="233" spans="1:8">
      <c r="A233" s="1081"/>
      <c r="B233" s="871" t="s">
        <v>1479</v>
      </c>
      <c r="C233" s="1109" t="s">
        <v>2845</v>
      </c>
      <c r="D233" s="1162" t="s">
        <v>92</v>
      </c>
      <c r="E233" s="1112">
        <v>993</v>
      </c>
      <c r="F233" s="603">
        <v>41308</v>
      </c>
      <c r="G233" s="176">
        <v>993</v>
      </c>
      <c r="H233" s="1160">
        <f t="shared" si="4"/>
        <v>0</v>
      </c>
    </row>
    <row r="234" spans="1:8">
      <c r="A234" s="1081"/>
      <c r="B234" s="871" t="s">
        <v>1480</v>
      </c>
      <c r="C234" s="1109" t="s">
        <v>2845</v>
      </c>
      <c r="D234" s="1162" t="s">
        <v>709</v>
      </c>
      <c r="E234" s="1112">
        <v>4272</v>
      </c>
      <c r="F234" s="603">
        <v>41310</v>
      </c>
      <c r="G234" s="176">
        <v>4272</v>
      </c>
      <c r="H234" s="1160">
        <f t="shared" si="4"/>
        <v>0</v>
      </c>
    </row>
    <row r="235" spans="1:8">
      <c r="A235" s="1081"/>
      <c r="B235" s="871" t="s">
        <v>1481</v>
      </c>
      <c r="C235" s="1109" t="s">
        <v>2845</v>
      </c>
      <c r="D235" s="1162" t="s">
        <v>55</v>
      </c>
      <c r="E235" s="1112">
        <v>1520</v>
      </c>
      <c r="F235" s="603">
        <v>41308</v>
      </c>
      <c r="G235" s="176">
        <v>1520</v>
      </c>
      <c r="H235" s="1160">
        <f t="shared" si="4"/>
        <v>0</v>
      </c>
    </row>
    <row r="236" spans="1:8">
      <c r="A236" s="1081"/>
      <c r="B236" s="871" t="s">
        <v>1482</v>
      </c>
      <c r="C236" s="1109" t="s">
        <v>2845</v>
      </c>
      <c r="D236" s="1162" t="s">
        <v>3877</v>
      </c>
      <c r="E236" s="1112">
        <v>2646</v>
      </c>
      <c r="F236" s="603">
        <v>41309</v>
      </c>
      <c r="G236" s="176">
        <v>2646</v>
      </c>
      <c r="H236" s="1160">
        <f t="shared" si="4"/>
        <v>0</v>
      </c>
    </row>
    <row r="237" spans="1:8">
      <c r="A237" s="1081">
        <v>41309</v>
      </c>
      <c r="B237" s="871" t="s">
        <v>1483</v>
      </c>
      <c r="C237" s="1109" t="s">
        <v>2845</v>
      </c>
      <c r="D237" s="1162" t="s">
        <v>3930</v>
      </c>
      <c r="E237" s="1083">
        <v>4950</v>
      </c>
      <c r="F237" s="753">
        <v>41324</v>
      </c>
      <c r="G237" s="1083">
        <v>4950</v>
      </c>
      <c r="H237" s="1084">
        <f t="shared" si="4"/>
        <v>0</v>
      </c>
    </row>
    <row r="238" spans="1:8">
      <c r="A238" s="1081"/>
      <c r="B238" s="871" t="s">
        <v>1484</v>
      </c>
      <c r="C238" s="1109" t="s">
        <v>2845</v>
      </c>
      <c r="D238" s="1162" t="s">
        <v>3931</v>
      </c>
      <c r="E238" s="1083">
        <v>825</v>
      </c>
      <c r="F238" s="753">
        <v>41324</v>
      </c>
      <c r="G238" s="85">
        <v>825</v>
      </c>
      <c r="H238" s="1160">
        <f t="shared" si="4"/>
        <v>0</v>
      </c>
    </row>
    <row r="239" spans="1:8">
      <c r="A239" s="1081"/>
      <c r="B239" s="871" t="s">
        <v>1485</v>
      </c>
      <c r="C239" s="1109" t="s">
        <v>2845</v>
      </c>
      <c r="D239" s="1162" t="s">
        <v>3645</v>
      </c>
      <c r="E239" s="1083">
        <v>1155</v>
      </c>
      <c r="F239" s="753">
        <v>41324</v>
      </c>
      <c r="G239" s="85">
        <v>1155</v>
      </c>
      <c r="H239" s="1160">
        <f t="shared" si="4"/>
        <v>0</v>
      </c>
    </row>
    <row r="240" spans="1:8">
      <c r="A240" s="1081"/>
      <c r="B240" s="871" t="s">
        <v>1486</v>
      </c>
      <c r="C240" s="1109" t="s">
        <v>2845</v>
      </c>
      <c r="D240" s="1162" t="s">
        <v>3646</v>
      </c>
      <c r="E240" s="1083">
        <v>1155</v>
      </c>
      <c r="F240" s="753">
        <v>41324</v>
      </c>
      <c r="G240" s="85">
        <v>1155</v>
      </c>
      <c r="H240" s="1160">
        <f t="shared" si="4"/>
        <v>0</v>
      </c>
    </row>
    <row r="241" spans="1:8">
      <c r="A241" s="1081"/>
      <c r="B241" s="871" t="s">
        <v>1487</v>
      </c>
      <c r="C241" s="1109" t="s">
        <v>2845</v>
      </c>
      <c r="D241" s="1162" t="s">
        <v>72</v>
      </c>
      <c r="E241" s="1083">
        <v>4595</v>
      </c>
      <c r="F241" s="753">
        <v>41309</v>
      </c>
      <c r="G241" s="85">
        <v>4595</v>
      </c>
      <c r="H241" s="1160">
        <f t="shared" si="4"/>
        <v>0</v>
      </c>
    </row>
    <row r="242" spans="1:8">
      <c r="A242" s="1081"/>
      <c r="B242" s="871" t="s">
        <v>1489</v>
      </c>
      <c r="C242" s="1109" t="s">
        <v>2845</v>
      </c>
      <c r="D242" s="1162" t="s">
        <v>358</v>
      </c>
      <c r="E242" s="1083">
        <v>650</v>
      </c>
      <c r="F242" s="753">
        <v>41309</v>
      </c>
      <c r="G242" s="85">
        <v>650</v>
      </c>
      <c r="H242" s="1160">
        <f t="shared" si="4"/>
        <v>0</v>
      </c>
    </row>
    <row r="243" spans="1:8">
      <c r="A243" s="1081"/>
      <c r="B243" s="871" t="s">
        <v>1490</v>
      </c>
      <c r="C243" s="1109" t="s">
        <v>2845</v>
      </c>
      <c r="D243" s="1162" t="s">
        <v>21</v>
      </c>
      <c r="E243" s="1083">
        <v>4252</v>
      </c>
      <c r="F243" s="753">
        <v>41309</v>
      </c>
      <c r="G243" s="85">
        <v>4252</v>
      </c>
      <c r="H243" s="1160">
        <f t="shared" si="4"/>
        <v>0</v>
      </c>
    </row>
    <row r="244" spans="1:8">
      <c r="A244" s="1081"/>
      <c r="B244" s="871" t="s">
        <v>1491</v>
      </c>
      <c r="C244" s="1109" t="s">
        <v>2845</v>
      </c>
      <c r="D244" s="1162" t="s">
        <v>559</v>
      </c>
      <c r="E244" s="1083">
        <v>3885</v>
      </c>
      <c r="F244" s="753">
        <v>41309</v>
      </c>
      <c r="G244" s="85">
        <v>3885</v>
      </c>
      <c r="H244" s="1160">
        <f t="shared" si="4"/>
        <v>0</v>
      </c>
    </row>
    <row r="245" spans="1:8">
      <c r="A245" s="1081"/>
      <c r="B245" s="871" t="s">
        <v>1492</v>
      </c>
      <c r="C245" s="1109" t="s">
        <v>2845</v>
      </c>
      <c r="D245" s="1162" t="s">
        <v>600</v>
      </c>
      <c r="E245" s="1083">
        <v>1232</v>
      </c>
      <c r="F245" s="753">
        <v>41309</v>
      </c>
      <c r="G245" s="85">
        <v>1232</v>
      </c>
      <c r="H245" s="1160">
        <f t="shared" si="4"/>
        <v>0</v>
      </c>
    </row>
    <row r="246" spans="1:8">
      <c r="A246" s="1081"/>
      <c r="B246" s="871" t="s">
        <v>1493</v>
      </c>
      <c r="C246" s="1109" t="s">
        <v>2845</v>
      </c>
      <c r="D246" s="1162" t="s">
        <v>1258</v>
      </c>
      <c r="E246" s="1083">
        <v>2147</v>
      </c>
      <c r="F246" s="753">
        <v>41309</v>
      </c>
      <c r="G246" s="85">
        <v>2147</v>
      </c>
      <c r="H246" s="1160">
        <f t="shared" si="4"/>
        <v>0</v>
      </c>
    </row>
    <row r="247" spans="1:8">
      <c r="A247" s="1081"/>
      <c r="B247" s="871" t="s">
        <v>1494</v>
      </c>
      <c r="C247" s="1109" t="s">
        <v>2845</v>
      </c>
      <c r="D247" s="1162" t="s">
        <v>1990</v>
      </c>
      <c r="E247" s="1083">
        <v>3367</v>
      </c>
      <c r="F247" s="753">
        <v>41309</v>
      </c>
      <c r="G247" s="85">
        <v>3367</v>
      </c>
      <c r="H247" s="1160">
        <f t="shared" si="4"/>
        <v>0</v>
      </c>
    </row>
    <row r="248" spans="1:8">
      <c r="A248" s="1081"/>
      <c r="B248" s="871" t="s">
        <v>1495</v>
      </c>
      <c r="C248" s="1109" t="s">
        <v>2845</v>
      </c>
      <c r="D248" s="1162" t="s">
        <v>734</v>
      </c>
      <c r="E248" s="1083">
        <v>19381</v>
      </c>
      <c r="F248" s="753">
        <v>41309</v>
      </c>
      <c r="G248" s="85">
        <v>19381</v>
      </c>
      <c r="H248" s="1160">
        <f t="shared" si="4"/>
        <v>0</v>
      </c>
    </row>
    <row r="249" spans="1:8">
      <c r="A249" s="1081"/>
      <c r="B249" s="871" t="s">
        <v>1497</v>
      </c>
      <c r="C249" s="1109" t="s">
        <v>2845</v>
      </c>
      <c r="D249" s="1162" t="s">
        <v>1961</v>
      </c>
      <c r="E249" s="1083">
        <v>1663</v>
      </c>
      <c r="F249" s="753">
        <v>41311</v>
      </c>
      <c r="G249" s="85">
        <v>1663</v>
      </c>
      <c r="H249" s="1160">
        <f t="shared" si="4"/>
        <v>0</v>
      </c>
    </row>
    <row r="250" spans="1:8">
      <c r="A250" s="1081"/>
      <c r="B250" s="871" t="s">
        <v>1498</v>
      </c>
      <c r="C250" s="1109" t="s">
        <v>2845</v>
      </c>
      <c r="D250" s="1162" t="s">
        <v>2815</v>
      </c>
      <c r="E250" s="1083">
        <v>483</v>
      </c>
      <c r="F250" s="753">
        <v>41312</v>
      </c>
      <c r="G250" s="85">
        <v>483</v>
      </c>
      <c r="H250" s="1160">
        <f t="shared" si="4"/>
        <v>0</v>
      </c>
    </row>
    <row r="251" spans="1:8">
      <c r="A251" s="1081"/>
      <c r="B251" s="871" t="s">
        <v>1499</v>
      </c>
      <c r="C251" s="1109" t="s">
        <v>2845</v>
      </c>
      <c r="D251" s="1162" t="s">
        <v>2807</v>
      </c>
      <c r="E251" s="1083">
        <v>2306</v>
      </c>
      <c r="F251" s="753">
        <v>41309</v>
      </c>
      <c r="G251" s="85">
        <v>2306</v>
      </c>
      <c r="H251" s="1160">
        <f t="shared" si="4"/>
        <v>0</v>
      </c>
    </row>
    <row r="252" spans="1:8">
      <c r="A252" s="1081"/>
      <c r="B252" s="871" t="s">
        <v>1500</v>
      </c>
      <c r="C252" s="1109" t="s">
        <v>2845</v>
      </c>
      <c r="D252" s="1162" t="s">
        <v>23</v>
      </c>
      <c r="E252" s="1083">
        <v>1244</v>
      </c>
      <c r="F252" s="753">
        <v>41309</v>
      </c>
      <c r="G252" s="85">
        <v>1244</v>
      </c>
      <c r="H252" s="1160">
        <f t="shared" si="4"/>
        <v>0</v>
      </c>
    </row>
    <row r="253" spans="1:8">
      <c r="A253" s="1081"/>
      <c r="B253" s="871" t="s">
        <v>1501</v>
      </c>
      <c r="C253" s="1109" t="s">
        <v>2845</v>
      </c>
      <c r="D253" s="1162" t="s">
        <v>2651</v>
      </c>
      <c r="E253" s="1083">
        <v>2781.5</v>
      </c>
      <c r="F253" s="753">
        <v>41309</v>
      </c>
      <c r="G253" s="85">
        <v>2781.5</v>
      </c>
      <c r="H253" s="1160">
        <f t="shared" si="4"/>
        <v>0</v>
      </c>
    </row>
    <row r="254" spans="1:8">
      <c r="A254" s="1081"/>
      <c r="B254" s="871" t="s">
        <v>1502</v>
      </c>
      <c r="C254" s="1109" t="s">
        <v>2845</v>
      </c>
      <c r="D254" s="1162" t="s">
        <v>2824</v>
      </c>
      <c r="E254" s="1083">
        <v>3781</v>
      </c>
      <c r="F254" s="753">
        <v>41309</v>
      </c>
      <c r="G254" s="85">
        <v>3781</v>
      </c>
      <c r="H254" s="1160">
        <f t="shared" si="4"/>
        <v>0</v>
      </c>
    </row>
    <row r="255" spans="1:8">
      <c r="A255" s="1081"/>
      <c r="B255" s="871" t="s">
        <v>1503</v>
      </c>
      <c r="C255" s="1109" t="s">
        <v>2845</v>
      </c>
      <c r="D255" s="1162" t="s">
        <v>29</v>
      </c>
      <c r="E255" s="1083">
        <v>4643.5</v>
      </c>
      <c r="F255" s="753">
        <v>41309</v>
      </c>
      <c r="G255" s="85">
        <v>4643.5</v>
      </c>
      <c r="H255" s="1160">
        <f t="shared" si="4"/>
        <v>0</v>
      </c>
    </row>
    <row r="256" spans="1:8">
      <c r="A256" s="1081"/>
      <c r="B256" s="871" t="s">
        <v>1504</v>
      </c>
      <c r="C256" s="1109" t="s">
        <v>2845</v>
      </c>
      <c r="D256" s="1162" t="s">
        <v>3657</v>
      </c>
      <c r="E256" s="1083">
        <v>1874</v>
      </c>
      <c r="F256" s="753">
        <v>41309</v>
      </c>
      <c r="G256" s="85">
        <v>1874</v>
      </c>
      <c r="H256" s="1160">
        <f t="shared" si="4"/>
        <v>0</v>
      </c>
    </row>
    <row r="257" spans="1:8">
      <c r="A257" s="1081"/>
      <c r="B257" s="871" t="s">
        <v>1505</v>
      </c>
      <c r="C257" s="1109" t="s">
        <v>2845</v>
      </c>
      <c r="D257" s="1162" t="s">
        <v>21</v>
      </c>
      <c r="E257" s="1083">
        <v>1101</v>
      </c>
      <c r="F257" s="753">
        <v>41309</v>
      </c>
      <c r="G257" s="85">
        <v>1101</v>
      </c>
      <c r="H257" s="1160">
        <f t="shared" si="4"/>
        <v>0</v>
      </c>
    </row>
    <row r="258" spans="1:8">
      <c r="A258" s="1081"/>
      <c r="B258" s="871" t="s">
        <v>1506</v>
      </c>
      <c r="C258" s="1109" t="s">
        <v>2845</v>
      </c>
      <c r="D258" s="1162" t="s">
        <v>38</v>
      </c>
      <c r="E258" s="1083">
        <v>29713</v>
      </c>
      <c r="F258" s="753">
        <v>41309</v>
      </c>
      <c r="G258" s="85">
        <v>29713</v>
      </c>
      <c r="H258" s="1160">
        <f t="shared" si="4"/>
        <v>0</v>
      </c>
    </row>
    <row r="259" spans="1:8">
      <c r="A259" s="1081"/>
      <c r="B259" s="871" t="s">
        <v>1507</v>
      </c>
      <c r="C259" s="1109" t="s">
        <v>2845</v>
      </c>
      <c r="D259" s="1162" t="s">
        <v>3660</v>
      </c>
      <c r="E259" s="1083">
        <v>1174</v>
      </c>
      <c r="F259" s="753">
        <v>41309</v>
      </c>
      <c r="G259" s="85">
        <v>1174</v>
      </c>
      <c r="H259" s="1160">
        <f t="shared" si="4"/>
        <v>0</v>
      </c>
    </row>
    <row r="260" spans="1:8">
      <c r="A260" s="1081"/>
      <c r="B260" s="871" t="s">
        <v>1508</v>
      </c>
      <c r="C260" s="1109" t="s">
        <v>2845</v>
      </c>
      <c r="D260" s="1162" t="s">
        <v>794</v>
      </c>
      <c r="E260" s="1083">
        <v>1491</v>
      </c>
      <c r="F260" s="753">
        <v>41309</v>
      </c>
      <c r="G260" s="85">
        <v>1491</v>
      </c>
      <c r="H260" s="1160">
        <f t="shared" si="4"/>
        <v>0</v>
      </c>
    </row>
    <row r="261" spans="1:8">
      <c r="A261" s="1081"/>
      <c r="B261" s="871" t="s">
        <v>1509</v>
      </c>
      <c r="C261" s="1109" t="s">
        <v>2845</v>
      </c>
      <c r="D261" s="1162" t="s">
        <v>2798</v>
      </c>
      <c r="E261" s="1083">
        <v>501</v>
      </c>
      <c r="F261" s="753">
        <v>41309</v>
      </c>
      <c r="G261" s="85">
        <v>501</v>
      </c>
      <c r="H261" s="1160">
        <f t="shared" si="4"/>
        <v>0</v>
      </c>
    </row>
    <row r="262" spans="1:8">
      <c r="A262" s="1081"/>
      <c r="B262" s="871" t="s">
        <v>1510</v>
      </c>
      <c r="C262" s="1109" t="s">
        <v>2845</v>
      </c>
      <c r="D262" s="1162" t="s">
        <v>37</v>
      </c>
      <c r="E262" s="1083">
        <v>1512</v>
      </c>
      <c r="F262" s="753">
        <v>41309</v>
      </c>
      <c r="G262" s="85">
        <v>1512</v>
      </c>
      <c r="H262" s="1160">
        <f t="shared" si="4"/>
        <v>0</v>
      </c>
    </row>
    <row r="263" spans="1:8">
      <c r="A263" s="1081"/>
      <c r="B263" s="871" t="s">
        <v>1511</v>
      </c>
      <c r="C263" s="1109" t="s">
        <v>2845</v>
      </c>
      <c r="D263" s="1162" t="s">
        <v>2674</v>
      </c>
      <c r="E263" s="1083">
        <v>6228</v>
      </c>
      <c r="F263" s="753">
        <v>41311</v>
      </c>
      <c r="G263" s="85">
        <v>6228</v>
      </c>
      <c r="H263" s="1160">
        <f t="shared" si="4"/>
        <v>0</v>
      </c>
    </row>
    <row r="264" spans="1:8">
      <c r="A264" s="1087"/>
      <c r="B264" s="871" t="s">
        <v>1512</v>
      </c>
      <c r="C264" s="1109" t="s">
        <v>2845</v>
      </c>
      <c r="D264" s="1162" t="s">
        <v>1958</v>
      </c>
      <c r="E264" s="1083">
        <v>11880</v>
      </c>
      <c r="F264" s="753">
        <v>41316</v>
      </c>
      <c r="G264" s="85">
        <v>11880</v>
      </c>
      <c r="H264" s="1160">
        <f t="shared" si="4"/>
        <v>0</v>
      </c>
    </row>
    <row r="265" spans="1:8">
      <c r="A265" s="1087"/>
      <c r="B265" s="871" t="s">
        <v>1514</v>
      </c>
      <c r="C265" s="1109" t="s">
        <v>2845</v>
      </c>
      <c r="D265" s="1162" t="s">
        <v>2751</v>
      </c>
      <c r="E265" s="1083">
        <v>1183</v>
      </c>
      <c r="F265" s="753">
        <v>41311</v>
      </c>
      <c r="G265" s="85">
        <v>1183</v>
      </c>
      <c r="H265" s="1160">
        <f t="shared" si="4"/>
        <v>0</v>
      </c>
    </row>
    <row r="266" spans="1:8">
      <c r="A266" s="1087"/>
      <c r="B266" s="871" t="s">
        <v>1516</v>
      </c>
      <c r="C266" s="1109" t="s">
        <v>2845</v>
      </c>
      <c r="D266" s="1162" t="s">
        <v>1937</v>
      </c>
      <c r="E266" s="1083">
        <v>1495</v>
      </c>
      <c r="F266" s="753">
        <v>41309</v>
      </c>
      <c r="G266" s="85">
        <v>1495</v>
      </c>
      <c r="H266" s="1160">
        <f t="shared" si="4"/>
        <v>0</v>
      </c>
    </row>
    <row r="267" spans="1:8">
      <c r="A267" s="1087"/>
      <c r="B267" s="1120" t="s">
        <v>1518</v>
      </c>
      <c r="C267" s="1109" t="s">
        <v>2845</v>
      </c>
      <c r="D267" s="1162" t="s">
        <v>1950</v>
      </c>
      <c r="E267" s="1083">
        <v>1579</v>
      </c>
      <c r="F267" s="753">
        <v>41309</v>
      </c>
      <c r="G267" s="85">
        <v>1579</v>
      </c>
      <c r="H267" s="1160">
        <f t="shared" si="4"/>
        <v>0</v>
      </c>
    </row>
    <row r="268" spans="1:8">
      <c r="A268" s="1087"/>
      <c r="B268" s="1120" t="s">
        <v>1519</v>
      </c>
      <c r="C268" s="1109" t="s">
        <v>2845</v>
      </c>
      <c r="D268" s="1162" t="s">
        <v>56</v>
      </c>
      <c r="E268" s="1083">
        <v>182935</v>
      </c>
      <c r="F268" s="433"/>
      <c r="G268" s="85"/>
      <c r="H268" s="1160">
        <f t="shared" si="4"/>
        <v>182935</v>
      </c>
    </row>
    <row r="269" spans="1:8">
      <c r="A269" s="1087"/>
      <c r="B269" s="1120" t="s">
        <v>1520</v>
      </c>
      <c r="C269" s="1109" t="s">
        <v>2845</v>
      </c>
      <c r="D269" s="1162" t="s">
        <v>2799</v>
      </c>
      <c r="E269" s="1083">
        <v>64460</v>
      </c>
      <c r="F269" s="753">
        <v>41328</v>
      </c>
      <c r="G269" s="85">
        <v>64460</v>
      </c>
      <c r="H269" s="1160">
        <f t="shared" si="4"/>
        <v>0</v>
      </c>
    </row>
    <row r="270" spans="1:8">
      <c r="A270" s="1087"/>
      <c r="B270" s="1103"/>
      <c r="C270" s="1103"/>
      <c r="D270" s="127" t="s">
        <v>607</v>
      </c>
      <c r="E270" s="58"/>
      <c r="F270" s="1104"/>
      <c r="G270" s="352"/>
      <c r="H270" s="1160">
        <f t="shared" ref="H270:H271" si="5">E270-G270</f>
        <v>0</v>
      </c>
    </row>
    <row r="271" spans="1:8">
      <c r="A271" s="1087"/>
      <c r="B271" s="1103"/>
      <c r="C271" s="1103"/>
      <c r="D271" s="127" t="s">
        <v>614</v>
      </c>
      <c r="E271" s="58"/>
      <c r="F271" s="1104"/>
      <c r="G271" s="352"/>
      <c r="H271" s="1160">
        <f t="shared" si="5"/>
        <v>0</v>
      </c>
    </row>
    <row r="272" spans="1:8">
      <c r="A272" s="1087"/>
      <c r="B272" s="1103"/>
      <c r="C272" s="1103"/>
      <c r="D272" s="127" t="s">
        <v>607</v>
      </c>
      <c r="E272" s="58"/>
      <c r="F272" s="1104"/>
      <c r="G272" s="352"/>
      <c r="H272" s="263"/>
    </row>
    <row r="273" spans="1:8" ht="18.75">
      <c r="A273" s="1962" t="str">
        <f>A204</f>
        <v>REMISIONES DE     FEBRERO        2 0 1 3</v>
      </c>
      <c r="B273" s="1962"/>
      <c r="C273" s="1962"/>
      <c r="D273" s="1962"/>
      <c r="E273" s="1962"/>
      <c r="F273" s="1962"/>
      <c r="H273" s="1106"/>
    </row>
    <row r="274" spans="1:8" ht="35.25" thickBot="1">
      <c r="A274" s="1118" t="s">
        <v>0</v>
      </c>
      <c r="B274" s="1119" t="s">
        <v>1</v>
      </c>
      <c r="C274" s="1119"/>
      <c r="D274" s="1094" t="s">
        <v>2801</v>
      </c>
      <c r="E274" s="5" t="s">
        <v>2</v>
      </c>
      <c r="F274" s="1095" t="s">
        <v>6</v>
      </c>
      <c r="G274" s="1096" t="s">
        <v>7</v>
      </c>
      <c r="H274" s="1097" t="s">
        <v>8</v>
      </c>
    </row>
    <row r="275" spans="1:8" ht="15.75" thickTop="1">
      <c r="A275" s="1081">
        <v>41309</v>
      </c>
      <c r="B275" s="1120" t="s">
        <v>1522</v>
      </c>
      <c r="C275" s="1109" t="s">
        <v>2845</v>
      </c>
      <c r="D275" s="1162" t="s">
        <v>358</v>
      </c>
      <c r="E275" s="1083">
        <v>2286.5</v>
      </c>
      <c r="F275" s="753">
        <v>41309</v>
      </c>
      <c r="G275" s="85">
        <v>2286.5</v>
      </c>
      <c r="H275" s="1160">
        <f>E275-G275</f>
        <v>0</v>
      </c>
    </row>
    <row r="276" spans="1:8">
      <c r="A276" s="1081"/>
      <c r="B276" s="1120" t="s">
        <v>1523</v>
      </c>
      <c r="C276" s="1109" t="s">
        <v>2845</v>
      </c>
      <c r="D276" s="1162" t="s">
        <v>464</v>
      </c>
      <c r="E276" s="1083">
        <v>1029</v>
      </c>
      <c r="F276" s="753">
        <v>41309</v>
      </c>
      <c r="G276" s="85">
        <v>1029</v>
      </c>
      <c r="H276" s="1160">
        <f>E276-G276</f>
        <v>0</v>
      </c>
    </row>
    <row r="277" spans="1:8">
      <c r="A277" s="1081"/>
      <c r="B277" s="1120" t="s">
        <v>1524</v>
      </c>
      <c r="C277" s="1109" t="s">
        <v>2845</v>
      </c>
      <c r="D277" s="1162" t="s">
        <v>2795</v>
      </c>
      <c r="E277" s="1083">
        <v>10279.5</v>
      </c>
      <c r="F277" s="753">
        <v>41309</v>
      </c>
      <c r="G277" s="85">
        <v>10279.5</v>
      </c>
      <c r="H277" s="1160">
        <f>E277-G277</f>
        <v>0</v>
      </c>
    </row>
    <row r="278" spans="1:8">
      <c r="A278" s="1081"/>
      <c r="B278" s="1120" t="s">
        <v>1526</v>
      </c>
      <c r="C278" s="1109" t="s">
        <v>2845</v>
      </c>
      <c r="D278" s="1162" t="s">
        <v>793</v>
      </c>
      <c r="E278" s="1083">
        <v>14173</v>
      </c>
      <c r="F278" s="753">
        <v>41310</v>
      </c>
      <c r="G278" s="85">
        <v>14173</v>
      </c>
      <c r="H278" s="1160">
        <f t="shared" ref="H278:H335" si="6">E278-G278</f>
        <v>0</v>
      </c>
    </row>
    <row r="279" spans="1:8">
      <c r="A279" s="1081"/>
      <c r="B279" s="1120" t="s">
        <v>1527</v>
      </c>
      <c r="C279" s="1109" t="s">
        <v>2845</v>
      </c>
      <c r="D279" s="1162" t="s">
        <v>1958</v>
      </c>
      <c r="E279" s="1083">
        <v>7571.5</v>
      </c>
      <c r="F279" s="753">
        <v>41310</v>
      </c>
      <c r="G279" s="1130">
        <v>3973</v>
      </c>
      <c r="H279" s="1909">
        <f t="shared" si="6"/>
        <v>3598.5</v>
      </c>
    </row>
    <row r="280" spans="1:8">
      <c r="A280" s="1081"/>
      <c r="B280" s="1120" t="s">
        <v>1528</v>
      </c>
      <c r="C280" s="1109" t="s">
        <v>2845</v>
      </c>
      <c r="D280" s="1162" t="s">
        <v>762</v>
      </c>
      <c r="E280" s="1083">
        <v>30252.28</v>
      </c>
      <c r="F280" s="753">
        <v>41310</v>
      </c>
      <c r="G280" s="85">
        <v>30252.28</v>
      </c>
      <c r="H280" s="1160">
        <f t="shared" si="6"/>
        <v>0</v>
      </c>
    </row>
    <row r="281" spans="1:8">
      <c r="A281" s="1121"/>
      <c r="B281" s="1120" t="s">
        <v>1529</v>
      </c>
      <c r="C281" s="1109" t="s">
        <v>2845</v>
      </c>
      <c r="D281" s="1162" t="s">
        <v>2693</v>
      </c>
      <c r="E281" s="1083">
        <v>3934.5</v>
      </c>
      <c r="F281" s="753">
        <v>41310</v>
      </c>
      <c r="G281" s="85">
        <v>3934.5</v>
      </c>
      <c r="H281" s="1160">
        <f t="shared" si="6"/>
        <v>0</v>
      </c>
    </row>
    <row r="282" spans="1:8">
      <c r="A282" s="1121"/>
      <c r="B282" s="1120" t="s">
        <v>1530</v>
      </c>
      <c r="C282" s="1109" t="s">
        <v>2845</v>
      </c>
      <c r="D282" s="1162" t="s">
        <v>2691</v>
      </c>
      <c r="E282" s="1083">
        <v>1852</v>
      </c>
      <c r="F282" s="753">
        <v>41310</v>
      </c>
      <c r="G282" s="85">
        <v>1852</v>
      </c>
      <c r="H282" s="1160">
        <f t="shared" si="6"/>
        <v>0</v>
      </c>
    </row>
    <row r="283" spans="1:8">
      <c r="A283" s="1081"/>
      <c r="B283" s="1120" t="s">
        <v>1531</v>
      </c>
      <c r="C283" s="1109" t="s">
        <v>2845</v>
      </c>
      <c r="D283" s="1162" t="s">
        <v>755</v>
      </c>
      <c r="E283" s="1083">
        <v>3423.5</v>
      </c>
      <c r="F283" s="753">
        <v>41310</v>
      </c>
      <c r="G283" s="85">
        <v>3423.5</v>
      </c>
      <c r="H283" s="1160">
        <f t="shared" si="6"/>
        <v>0</v>
      </c>
    </row>
    <row r="284" spans="1:8">
      <c r="A284" s="1081"/>
      <c r="B284" s="1120" t="s">
        <v>1532</v>
      </c>
      <c r="C284" s="1109" t="s">
        <v>2845</v>
      </c>
      <c r="D284" s="1162" t="s">
        <v>3933</v>
      </c>
      <c r="E284" s="1083">
        <v>15357</v>
      </c>
      <c r="F284" s="753">
        <v>41309</v>
      </c>
      <c r="G284" s="85">
        <v>15357</v>
      </c>
      <c r="H284" s="1160">
        <f t="shared" si="6"/>
        <v>0</v>
      </c>
    </row>
    <row r="285" spans="1:8">
      <c r="A285" s="1081"/>
      <c r="B285" s="1120" t="s">
        <v>1534</v>
      </c>
      <c r="C285" s="1109" t="s">
        <v>2845</v>
      </c>
      <c r="D285" s="1162" t="s">
        <v>425</v>
      </c>
      <c r="E285" s="1083">
        <v>730</v>
      </c>
      <c r="F285" s="753">
        <v>41309</v>
      </c>
      <c r="G285" s="85">
        <v>730</v>
      </c>
      <c r="H285" s="1160">
        <f t="shared" si="6"/>
        <v>0</v>
      </c>
    </row>
    <row r="286" spans="1:8">
      <c r="A286" s="1081"/>
      <c r="B286" s="1120" t="s">
        <v>1535</v>
      </c>
      <c r="C286" s="1109" t="s">
        <v>2845</v>
      </c>
      <c r="D286" s="1162" t="s">
        <v>21</v>
      </c>
      <c r="E286" s="1083">
        <v>776</v>
      </c>
      <c r="F286" s="753">
        <v>41309</v>
      </c>
      <c r="G286" s="85">
        <v>776</v>
      </c>
      <c r="H286" s="1160">
        <f t="shared" si="6"/>
        <v>0</v>
      </c>
    </row>
    <row r="287" spans="1:8">
      <c r="A287" s="1081"/>
      <c r="B287" s="1120" t="s">
        <v>1536</v>
      </c>
      <c r="C287" s="1109" t="s">
        <v>2845</v>
      </c>
      <c r="D287" s="1162" t="s">
        <v>2800</v>
      </c>
      <c r="E287" s="1083">
        <v>20769</v>
      </c>
      <c r="F287" s="753">
        <v>41314</v>
      </c>
      <c r="G287" s="85">
        <v>20769</v>
      </c>
      <c r="H287" s="1160">
        <f t="shared" si="6"/>
        <v>0</v>
      </c>
    </row>
    <row r="288" spans="1:8">
      <c r="A288" s="1081"/>
      <c r="B288" s="1120" t="s">
        <v>1537</v>
      </c>
      <c r="C288" s="1109" t="s">
        <v>2845</v>
      </c>
      <c r="D288" s="1162" t="s">
        <v>10</v>
      </c>
      <c r="E288" s="1083">
        <v>6246</v>
      </c>
      <c r="F288" s="753">
        <v>41309</v>
      </c>
      <c r="G288" s="85">
        <v>6246</v>
      </c>
      <c r="H288" s="1160">
        <f t="shared" si="6"/>
        <v>0</v>
      </c>
    </row>
    <row r="289" spans="1:8">
      <c r="A289" s="1081"/>
      <c r="B289" s="1120" t="s">
        <v>1538</v>
      </c>
      <c r="C289" s="1109" t="s">
        <v>2845</v>
      </c>
      <c r="D289" s="1162" t="s">
        <v>3935</v>
      </c>
      <c r="E289" s="1083">
        <v>3816</v>
      </c>
      <c r="F289" s="753">
        <v>41310</v>
      </c>
      <c r="G289" s="85">
        <v>3816</v>
      </c>
      <c r="H289" s="1160">
        <f t="shared" si="6"/>
        <v>0</v>
      </c>
    </row>
    <row r="290" spans="1:8">
      <c r="A290" s="1081"/>
      <c r="B290" s="1120" t="s">
        <v>1539</v>
      </c>
      <c r="C290" s="1109" t="s">
        <v>2845</v>
      </c>
      <c r="D290" s="1162" t="s">
        <v>152</v>
      </c>
      <c r="E290" s="1083">
        <v>7854.5</v>
      </c>
      <c r="F290" s="753">
        <v>41310</v>
      </c>
      <c r="G290" s="85">
        <v>7854.5</v>
      </c>
      <c r="H290" s="1160">
        <f t="shared" si="6"/>
        <v>0</v>
      </c>
    </row>
    <row r="291" spans="1:8">
      <c r="A291" s="1081"/>
      <c r="B291" s="1120" t="s">
        <v>1540</v>
      </c>
      <c r="C291" s="1109" t="s">
        <v>2845</v>
      </c>
      <c r="D291" s="1162" t="s">
        <v>3653</v>
      </c>
      <c r="E291" s="1083">
        <v>2912</v>
      </c>
      <c r="F291" s="753">
        <v>41310</v>
      </c>
      <c r="G291" s="85">
        <v>2912</v>
      </c>
      <c r="H291" s="1160">
        <f t="shared" si="6"/>
        <v>0</v>
      </c>
    </row>
    <row r="292" spans="1:8">
      <c r="A292" s="1081"/>
      <c r="B292" s="1120" t="s">
        <v>1541</v>
      </c>
      <c r="C292" s="1109" t="s">
        <v>2845</v>
      </c>
      <c r="D292" s="1162" t="s">
        <v>3934</v>
      </c>
      <c r="E292" s="1083">
        <v>362</v>
      </c>
      <c r="F292" s="753">
        <v>41309</v>
      </c>
      <c r="G292" s="85">
        <v>362</v>
      </c>
      <c r="H292" s="1160">
        <f t="shared" si="6"/>
        <v>0</v>
      </c>
    </row>
    <row r="293" spans="1:8">
      <c r="A293" s="1081"/>
      <c r="B293" s="1120" t="s">
        <v>1542</v>
      </c>
      <c r="C293" s="1109" t="s">
        <v>2845</v>
      </c>
      <c r="D293" s="1162" t="s">
        <v>3653</v>
      </c>
      <c r="E293" s="1083">
        <v>9175.5</v>
      </c>
      <c r="F293" s="753">
        <v>41310</v>
      </c>
      <c r="G293" s="85">
        <v>9175.5</v>
      </c>
      <c r="H293" s="1160">
        <f t="shared" si="6"/>
        <v>0</v>
      </c>
    </row>
    <row r="294" spans="1:8">
      <c r="A294" s="1081"/>
      <c r="B294" s="1120" t="s">
        <v>1543</v>
      </c>
      <c r="C294" s="1109" t="s">
        <v>2845</v>
      </c>
      <c r="D294" s="1162" t="s">
        <v>543</v>
      </c>
      <c r="E294" s="1083">
        <v>2444.5</v>
      </c>
      <c r="F294" s="753">
        <v>41310</v>
      </c>
      <c r="G294" s="85">
        <v>2444.5</v>
      </c>
      <c r="H294" s="1160">
        <f t="shared" si="6"/>
        <v>0</v>
      </c>
    </row>
    <row r="295" spans="1:8">
      <c r="A295" s="1081"/>
      <c r="B295" s="1120" t="s">
        <v>1544</v>
      </c>
      <c r="C295" s="1109" t="s">
        <v>2845</v>
      </c>
      <c r="D295" s="1162" t="s">
        <v>772</v>
      </c>
      <c r="E295" s="1083">
        <v>8825.5</v>
      </c>
      <c r="F295" s="753">
        <v>41309</v>
      </c>
      <c r="G295" s="85">
        <v>8825.5</v>
      </c>
      <c r="H295" s="1160">
        <f t="shared" si="6"/>
        <v>0</v>
      </c>
    </row>
    <row r="296" spans="1:8">
      <c r="A296" s="1081"/>
      <c r="B296" s="1120" t="s">
        <v>1545</v>
      </c>
      <c r="C296" s="1109" t="s">
        <v>2845</v>
      </c>
      <c r="D296" s="1162" t="s">
        <v>3936</v>
      </c>
      <c r="E296" s="1083">
        <v>3857</v>
      </c>
      <c r="F296" s="753">
        <v>41310</v>
      </c>
      <c r="G296" s="85">
        <v>3857</v>
      </c>
      <c r="H296" s="1160">
        <f t="shared" si="6"/>
        <v>0</v>
      </c>
    </row>
    <row r="297" spans="1:8">
      <c r="A297" s="1081"/>
      <c r="B297" s="1120" t="s">
        <v>1546</v>
      </c>
      <c r="C297" s="1109" t="s">
        <v>2845</v>
      </c>
      <c r="D297" s="1162" t="s">
        <v>21</v>
      </c>
      <c r="E297" s="1083">
        <v>3164</v>
      </c>
      <c r="F297" s="753">
        <v>41309</v>
      </c>
      <c r="G297" s="85">
        <v>3164</v>
      </c>
      <c r="H297" s="1160">
        <f t="shared" si="6"/>
        <v>0</v>
      </c>
    </row>
    <row r="298" spans="1:8">
      <c r="A298" s="1081"/>
      <c r="B298" s="1120" t="s">
        <v>1547</v>
      </c>
      <c r="C298" s="1109" t="s">
        <v>2845</v>
      </c>
      <c r="D298" s="1162" t="s">
        <v>358</v>
      </c>
      <c r="E298" s="1083">
        <v>754</v>
      </c>
      <c r="F298" s="753">
        <v>41309</v>
      </c>
      <c r="G298" s="85">
        <v>754</v>
      </c>
      <c r="H298" s="1160">
        <f t="shared" si="6"/>
        <v>0</v>
      </c>
    </row>
    <row r="299" spans="1:8">
      <c r="A299" s="1081"/>
      <c r="B299" s="1120" t="s">
        <v>1549</v>
      </c>
      <c r="C299" s="1109" t="s">
        <v>2845</v>
      </c>
      <c r="D299" s="1162" t="s">
        <v>2838</v>
      </c>
      <c r="E299" s="1083">
        <v>24256</v>
      </c>
      <c r="F299" s="753">
        <v>41310</v>
      </c>
      <c r="G299" s="85">
        <v>24256</v>
      </c>
      <c r="H299" s="1160">
        <f t="shared" si="6"/>
        <v>0</v>
      </c>
    </row>
    <row r="300" spans="1:8">
      <c r="A300" s="1081"/>
      <c r="B300" s="1120" t="s">
        <v>1550</v>
      </c>
      <c r="C300" s="1109" t="s">
        <v>2845</v>
      </c>
      <c r="D300" s="1162" t="s">
        <v>1408</v>
      </c>
      <c r="E300" s="1083">
        <v>17884</v>
      </c>
      <c r="F300" s="753">
        <v>41310</v>
      </c>
      <c r="G300" s="85">
        <v>17884</v>
      </c>
      <c r="H300" s="1160">
        <f t="shared" si="6"/>
        <v>0</v>
      </c>
    </row>
    <row r="301" spans="1:8">
      <c r="A301" s="1081"/>
      <c r="B301" s="1120" t="s">
        <v>1551</v>
      </c>
      <c r="C301" s="1109" t="s">
        <v>2845</v>
      </c>
      <c r="D301" s="1162" t="s">
        <v>2777</v>
      </c>
      <c r="E301" s="1083">
        <v>601</v>
      </c>
      <c r="F301" s="753">
        <v>41309</v>
      </c>
      <c r="G301" s="85">
        <v>601</v>
      </c>
      <c r="H301" s="1160">
        <f t="shared" si="6"/>
        <v>0</v>
      </c>
    </row>
    <row r="302" spans="1:8">
      <c r="A302" s="1081"/>
      <c r="B302" s="1120" t="s">
        <v>1552</v>
      </c>
      <c r="C302" s="1109" t="s">
        <v>2845</v>
      </c>
      <c r="D302" s="1162" t="s">
        <v>2808</v>
      </c>
      <c r="E302" s="1083">
        <v>37377</v>
      </c>
      <c r="F302" s="753">
        <v>41309</v>
      </c>
      <c r="G302" s="85">
        <v>37377</v>
      </c>
      <c r="H302" s="1160">
        <f t="shared" si="6"/>
        <v>0</v>
      </c>
    </row>
    <row r="303" spans="1:8">
      <c r="A303" s="1081"/>
      <c r="B303" s="1120" t="s">
        <v>1553</v>
      </c>
      <c r="C303" s="1109" t="s">
        <v>2845</v>
      </c>
      <c r="D303" s="1162" t="s">
        <v>931</v>
      </c>
      <c r="E303" s="1083">
        <v>2486</v>
      </c>
      <c r="F303" s="753">
        <v>41314</v>
      </c>
      <c r="G303" s="85">
        <v>2486</v>
      </c>
      <c r="H303" s="1160">
        <f t="shared" si="6"/>
        <v>0</v>
      </c>
    </row>
    <row r="304" spans="1:8">
      <c r="A304" s="1081"/>
      <c r="B304" s="1120" t="s">
        <v>1554</v>
      </c>
      <c r="C304" s="1109" t="s">
        <v>2845</v>
      </c>
      <c r="D304" s="1162" t="s">
        <v>3651</v>
      </c>
      <c r="E304" s="1083">
        <v>2123.8000000000002</v>
      </c>
      <c r="F304" s="753">
        <v>41309</v>
      </c>
      <c r="G304" s="85">
        <v>2123.8000000000002</v>
      </c>
      <c r="H304" s="1160">
        <f t="shared" si="6"/>
        <v>0</v>
      </c>
    </row>
    <row r="305" spans="1:8">
      <c r="A305" s="1081">
        <v>41310</v>
      </c>
      <c r="B305" s="1120" t="s">
        <v>1555</v>
      </c>
      <c r="C305" s="1109" t="s">
        <v>2845</v>
      </c>
      <c r="D305" s="1162" t="s">
        <v>491</v>
      </c>
      <c r="E305" s="1083">
        <v>39659.26</v>
      </c>
      <c r="F305" s="753">
        <v>41311</v>
      </c>
      <c r="G305" s="1083">
        <v>39659.26</v>
      </c>
      <c r="H305" s="1160">
        <f t="shared" si="6"/>
        <v>0</v>
      </c>
    </row>
    <row r="306" spans="1:8">
      <c r="A306" s="1081"/>
      <c r="B306" s="1120" t="s">
        <v>1556</v>
      </c>
      <c r="C306" s="1109" t="s">
        <v>2845</v>
      </c>
      <c r="D306" s="1162" t="s">
        <v>2838</v>
      </c>
      <c r="E306" s="1083">
        <v>4071</v>
      </c>
      <c r="F306" s="753">
        <v>41310</v>
      </c>
      <c r="G306" s="85">
        <v>4071</v>
      </c>
      <c r="H306" s="1160">
        <f t="shared" si="6"/>
        <v>0</v>
      </c>
    </row>
    <row r="307" spans="1:8">
      <c r="A307" s="1081"/>
      <c r="B307" s="1120" t="s">
        <v>1558</v>
      </c>
      <c r="C307" s="1109" t="s">
        <v>2845</v>
      </c>
      <c r="D307" s="1162" t="s">
        <v>709</v>
      </c>
      <c r="E307" s="1083">
        <v>4748</v>
      </c>
      <c r="F307" s="753">
        <v>41310</v>
      </c>
      <c r="G307" s="85">
        <v>4748</v>
      </c>
      <c r="H307" s="1160">
        <f t="shared" si="6"/>
        <v>0</v>
      </c>
    </row>
    <row r="308" spans="1:8">
      <c r="A308" s="1081"/>
      <c r="B308" s="1120" t="s">
        <v>1560</v>
      </c>
      <c r="C308" s="1109" t="s">
        <v>2845</v>
      </c>
      <c r="D308" s="1162" t="s">
        <v>2584</v>
      </c>
      <c r="E308" s="1083">
        <v>0</v>
      </c>
      <c r="F308" s="1115" t="s">
        <v>4165</v>
      </c>
      <c r="G308" s="85"/>
      <c r="H308" s="1160">
        <f t="shared" si="6"/>
        <v>0</v>
      </c>
    </row>
    <row r="309" spans="1:8">
      <c r="A309" s="1081"/>
      <c r="B309" s="1120" t="s">
        <v>1561</v>
      </c>
      <c r="C309" s="1109" t="s">
        <v>2845</v>
      </c>
      <c r="D309" s="1162" t="s">
        <v>2813</v>
      </c>
      <c r="E309" s="1083">
        <v>8704</v>
      </c>
      <c r="F309" s="753">
        <v>41311</v>
      </c>
      <c r="G309" s="85">
        <v>8704</v>
      </c>
      <c r="H309" s="1160">
        <f t="shared" si="6"/>
        <v>0</v>
      </c>
    </row>
    <row r="310" spans="1:8">
      <c r="A310" s="1081"/>
      <c r="B310" s="1120" t="s">
        <v>1562</v>
      </c>
      <c r="C310" s="1109" t="s">
        <v>2845</v>
      </c>
      <c r="D310" s="1162" t="s">
        <v>9</v>
      </c>
      <c r="E310" s="1083">
        <v>0</v>
      </c>
      <c r="F310" s="1115" t="s">
        <v>4168</v>
      </c>
      <c r="G310" s="85"/>
      <c r="H310" s="1160">
        <f t="shared" si="6"/>
        <v>0</v>
      </c>
    </row>
    <row r="311" spans="1:8">
      <c r="A311" s="1081"/>
      <c r="B311" s="1120" t="s">
        <v>1563</v>
      </c>
      <c r="C311" s="1109" t="s">
        <v>2845</v>
      </c>
      <c r="D311" s="1162" t="s">
        <v>2584</v>
      </c>
      <c r="E311" s="1083">
        <v>0</v>
      </c>
      <c r="F311" s="1115" t="s">
        <v>4165</v>
      </c>
      <c r="G311" s="85"/>
      <c r="H311" s="1160">
        <f t="shared" si="6"/>
        <v>0</v>
      </c>
    </row>
    <row r="312" spans="1:8">
      <c r="A312" s="1081"/>
      <c r="B312" s="1120" t="s">
        <v>1564</v>
      </c>
      <c r="C312" s="1109" t="s">
        <v>2845</v>
      </c>
      <c r="D312" s="1162" t="s">
        <v>706</v>
      </c>
      <c r="E312" s="1083">
        <v>20429.5</v>
      </c>
      <c r="F312" s="753">
        <v>41311</v>
      </c>
      <c r="G312" s="85">
        <v>20429.5</v>
      </c>
      <c r="H312" s="1160">
        <f t="shared" si="6"/>
        <v>0</v>
      </c>
    </row>
    <row r="313" spans="1:8">
      <c r="A313" s="1081"/>
      <c r="B313" s="1120" t="s">
        <v>1565</v>
      </c>
      <c r="C313" s="1109" t="s">
        <v>2845</v>
      </c>
      <c r="D313" s="1162" t="s">
        <v>4001</v>
      </c>
      <c r="E313" s="1083">
        <v>14038.1</v>
      </c>
      <c r="F313" s="753">
        <v>41311</v>
      </c>
      <c r="G313" s="85">
        <v>14038.1</v>
      </c>
      <c r="H313" s="1160">
        <f t="shared" si="6"/>
        <v>0</v>
      </c>
    </row>
    <row r="314" spans="1:8">
      <c r="A314" s="1081"/>
      <c r="B314" s="1120" t="s">
        <v>1566</v>
      </c>
      <c r="C314" s="1109" t="s">
        <v>2845</v>
      </c>
      <c r="D314" s="1162" t="s">
        <v>2812</v>
      </c>
      <c r="E314" s="1083">
        <v>16629.05</v>
      </c>
      <c r="F314" s="604" t="s">
        <v>5108</v>
      </c>
      <c r="G314" s="176">
        <v>16629.05</v>
      </c>
      <c r="H314" s="1905">
        <f t="shared" si="6"/>
        <v>0</v>
      </c>
    </row>
    <row r="315" spans="1:8">
      <c r="A315" s="1081"/>
      <c r="B315" s="1120" t="s">
        <v>1567</v>
      </c>
      <c r="C315" s="1109" t="s">
        <v>2845</v>
      </c>
      <c r="D315" s="1162" t="s">
        <v>2811</v>
      </c>
      <c r="E315" s="1083">
        <v>7735</v>
      </c>
      <c r="F315" s="753">
        <v>41311</v>
      </c>
      <c r="G315" s="85">
        <v>7735</v>
      </c>
      <c r="H315" s="1160">
        <f t="shared" si="6"/>
        <v>0</v>
      </c>
    </row>
    <row r="316" spans="1:8">
      <c r="A316" s="1081"/>
      <c r="B316" s="1120" t="s">
        <v>1568</v>
      </c>
      <c r="C316" s="1109" t="s">
        <v>2845</v>
      </c>
      <c r="D316" s="1162" t="s">
        <v>699</v>
      </c>
      <c r="E316" s="1083">
        <v>8157</v>
      </c>
      <c r="F316" s="753">
        <v>41310</v>
      </c>
      <c r="G316" s="85">
        <v>8157</v>
      </c>
      <c r="H316" s="1160">
        <f t="shared" si="6"/>
        <v>0</v>
      </c>
    </row>
    <row r="317" spans="1:8">
      <c r="A317" s="1081"/>
      <c r="B317" s="1120" t="s">
        <v>1569</v>
      </c>
      <c r="C317" s="1109" t="s">
        <v>2845</v>
      </c>
      <c r="D317" s="1162" t="s">
        <v>755</v>
      </c>
      <c r="E317" s="1083">
        <v>2172</v>
      </c>
      <c r="F317" s="753">
        <v>41311</v>
      </c>
      <c r="G317" s="85">
        <v>2172</v>
      </c>
      <c r="H317" s="1160">
        <f t="shared" si="6"/>
        <v>0</v>
      </c>
    </row>
    <row r="318" spans="1:8">
      <c r="A318" s="1081"/>
      <c r="B318" s="1120" t="s">
        <v>1570</v>
      </c>
      <c r="C318" s="1109" t="s">
        <v>2845</v>
      </c>
      <c r="D318" s="1162" t="s">
        <v>3524</v>
      </c>
      <c r="E318" s="1083">
        <v>4191</v>
      </c>
      <c r="F318" s="753">
        <v>41310</v>
      </c>
      <c r="G318" s="85">
        <v>4191</v>
      </c>
      <c r="H318" s="1160">
        <f t="shared" si="6"/>
        <v>0</v>
      </c>
    </row>
    <row r="319" spans="1:8">
      <c r="A319" s="1081"/>
      <c r="B319" s="1120" t="s">
        <v>1571</v>
      </c>
      <c r="C319" s="1109" t="s">
        <v>2845</v>
      </c>
      <c r="D319" s="1162" t="s">
        <v>1974</v>
      </c>
      <c r="E319" s="1083">
        <v>2251</v>
      </c>
      <c r="F319" s="753">
        <v>41310</v>
      </c>
      <c r="G319" s="85">
        <v>2251</v>
      </c>
      <c r="H319" s="1160">
        <f t="shared" si="6"/>
        <v>0</v>
      </c>
    </row>
    <row r="320" spans="1:8">
      <c r="A320" s="1081"/>
      <c r="B320" s="1120" t="s">
        <v>1572</v>
      </c>
      <c r="C320" s="1109" t="s">
        <v>2845</v>
      </c>
      <c r="D320" s="1162" t="s">
        <v>3932</v>
      </c>
      <c r="E320" s="1083">
        <v>2926</v>
      </c>
      <c r="F320" s="753">
        <v>41310</v>
      </c>
      <c r="G320" s="85">
        <v>2926</v>
      </c>
      <c r="H320" s="1160">
        <f t="shared" si="6"/>
        <v>0</v>
      </c>
    </row>
    <row r="321" spans="1:8">
      <c r="A321" s="1081"/>
      <c r="B321" s="1120" t="s">
        <v>1573</v>
      </c>
      <c r="C321" s="1109" t="s">
        <v>2845</v>
      </c>
      <c r="D321" s="1162" t="s">
        <v>2832</v>
      </c>
      <c r="E321" s="1083">
        <v>930</v>
      </c>
      <c r="F321" s="753">
        <v>41310</v>
      </c>
      <c r="G321" s="85">
        <v>930</v>
      </c>
      <c r="H321" s="1160">
        <f t="shared" si="6"/>
        <v>0</v>
      </c>
    </row>
    <row r="322" spans="1:8">
      <c r="A322" s="1081"/>
      <c r="B322" s="1120" t="s">
        <v>1574</v>
      </c>
      <c r="C322" s="1109" t="s">
        <v>2845</v>
      </c>
      <c r="D322" s="1162" t="s">
        <v>3643</v>
      </c>
      <c r="E322" s="1083">
        <v>3630</v>
      </c>
      <c r="F322" s="753">
        <v>41324</v>
      </c>
      <c r="G322" s="85">
        <v>3630</v>
      </c>
      <c r="H322" s="1160">
        <f t="shared" si="6"/>
        <v>0</v>
      </c>
    </row>
    <row r="323" spans="1:8">
      <c r="A323" s="1081"/>
      <c r="B323" s="1120" t="s">
        <v>1575</v>
      </c>
      <c r="C323" s="1109" t="s">
        <v>2845</v>
      </c>
      <c r="D323" s="1162" t="s">
        <v>3645</v>
      </c>
      <c r="E323" s="1083">
        <v>825</v>
      </c>
      <c r="F323" s="753">
        <v>41324</v>
      </c>
      <c r="G323" s="85">
        <v>825</v>
      </c>
      <c r="H323" s="1160">
        <f t="shared" si="6"/>
        <v>0</v>
      </c>
    </row>
    <row r="324" spans="1:8">
      <c r="A324" s="1081"/>
      <c r="B324" s="1120" t="s">
        <v>1576</v>
      </c>
      <c r="C324" s="1109" t="s">
        <v>2845</v>
      </c>
      <c r="D324" s="1162" t="s">
        <v>1959</v>
      </c>
      <c r="E324" s="1083">
        <v>0</v>
      </c>
      <c r="F324" s="1115" t="s">
        <v>4843</v>
      </c>
      <c r="G324" s="85"/>
      <c r="H324" s="1160">
        <f t="shared" si="6"/>
        <v>0</v>
      </c>
    </row>
    <row r="325" spans="1:8">
      <c r="A325" s="1081"/>
      <c r="B325" s="1120" t="s">
        <v>1577</v>
      </c>
      <c r="C325" s="1109" t="s">
        <v>2845</v>
      </c>
      <c r="D325" s="1162" t="s">
        <v>3643</v>
      </c>
      <c r="E325" s="1083">
        <v>990</v>
      </c>
      <c r="F325" s="753">
        <v>41324</v>
      </c>
      <c r="G325" s="85">
        <v>990</v>
      </c>
      <c r="H325" s="1160">
        <f t="shared" si="6"/>
        <v>0</v>
      </c>
    </row>
    <row r="326" spans="1:8">
      <c r="A326" s="1081"/>
      <c r="B326" s="1120" t="s">
        <v>1578</v>
      </c>
      <c r="C326" s="1109" t="s">
        <v>2845</v>
      </c>
      <c r="D326" s="1162" t="s">
        <v>3874</v>
      </c>
      <c r="E326" s="1083">
        <v>1293</v>
      </c>
      <c r="F326" s="753">
        <v>41311</v>
      </c>
      <c r="G326" s="85">
        <v>1293</v>
      </c>
      <c r="H326" s="1160">
        <f t="shared" si="6"/>
        <v>0</v>
      </c>
    </row>
    <row r="327" spans="1:8">
      <c r="A327" s="1081"/>
      <c r="B327" s="1120" t="s">
        <v>1579</v>
      </c>
      <c r="C327" s="1109" t="s">
        <v>2845</v>
      </c>
      <c r="D327" s="1162" t="s">
        <v>752</v>
      </c>
      <c r="E327" s="1083">
        <v>12921</v>
      </c>
      <c r="F327" s="753">
        <v>41311</v>
      </c>
      <c r="G327" s="85">
        <v>12921</v>
      </c>
      <c r="H327" s="1160">
        <f t="shared" si="6"/>
        <v>0</v>
      </c>
    </row>
    <row r="328" spans="1:8">
      <c r="A328" s="1081"/>
      <c r="B328" s="1120" t="s">
        <v>1582</v>
      </c>
      <c r="C328" s="1109" t="s">
        <v>2845</v>
      </c>
      <c r="D328" s="1162" t="s">
        <v>2751</v>
      </c>
      <c r="E328" s="1083">
        <v>5982</v>
      </c>
      <c r="F328" s="753">
        <v>41311</v>
      </c>
      <c r="G328" s="85">
        <v>5982</v>
      </c>
      <c r="H328" s="1160">
        <f t="shared" si="6"/>
        <v>0</v>
      </c>
    </row>
    <row r="329" spans="1:8">
      <c r="A329" s="1081"/>
      <c r="B329" s="1120" t="s">
        <v>1583</v>
      </c>
      <c r="C329" s="1109" t="s">
        <v>2845</v>
      </c>
      <c r="D329" s="1162" t="s">
        <v>3871</v>
      </c>
      <c r="E329" s="1083">
        <v>7470</v>
      </c>
      <c r="F329" s="753">
        <v>41310</v>
      </c>
      <c r="G329" s="85">
        <v>7470</v>
      </c>
      <c r="H329" s="1160">
        <f t="shared" si="6"/>
        <v>0</v>
      </c>
    </row>
    <row r="330" spans="1:8">
      <c r="A330" s="1081"/>
      <c r="B330" s="1120" t="s">
        <v>1584</v>
      </c>
      <c r="C330" s="1109" t="s">
        <v>2845</v>
      </c>
      <c r="D330" s="1162" t="s">
        <v>26</v>
      </c>
      <c r="E330" s="1083">
        <v>6711</v>
      </c>
      <c r="F330" s="753">
        <v>41310</v>
      </c>
      <c r="G330" s="85">
        <v>6711</v>
      </c>
      <c r="H330" s="1160">
        <f t="shared" si="6"/>
        <v>0</v>
      </c>
    </row>
    <row r="331" spans="1:8">
      <c r="A331" s="1081"/>
      <c r="B331" s="1120" t="s">
        <v>1585</v>
      </c>
      <c r="C331" s="1109" t="s">
        <v>2845</v>
      </c>
      <c r="D331" s="1162" t="s">
        <v>2674</v>
      </c>
      <c r="E331" s="1083">
        <v>6743</v>
      </c>
      <c r="F331" s="753" t="s">
        <v>4255</v>
      </c>
      <c r="G331" s="176">
        <v>6743</v>
      </c>
      <c r="H331" s="1160">
        <f t="shared" si="6"/>
        <v>0</v>
      </c>
    </row>
    <row r="332" spans="1:8">
      <c r="A332" s="1081"/>
      <c r="B332" s="1120" t="s">
        <v>1586</v>
      </c>
      <c r="C332" s="1109" t="s">
        <v>2845</v>
      </c>
      <c r="D332" s="1162" t="s">
        <v>1953</v>
      </c>
      <c r="E332" s="1083">
        <v>1217</v>
      </c>
      <c r="F332" s="753">
        <v>41311</v>
      </c>
      <c r="G332" s="85">
        <v>1217</v>
      </c>
      <c r="H332" s="1160">
        <f t="shared" si="6"/>
        <v>0</v>
      </c>
    </row>
    <row r="333" spans="1:8">
      <c r="A333" s="1081"/>
      <c r="B333" s="1120" t="s">
        <v>1587</v>
      </c>
      <c r="C333" s="1109" t="s">
        <v>2845</v>
      </c>
      <c r="D333" s="1162" t="s">
        <v>4007</v>
      </c>
      <c r="E333" s="1083">
        <v>2055.5</v>
      </c>
      <c r="F333" s="753">
        <v>41311</v>
      </c>
      <c r="G333" s="85">
        <v>2055.5</v>
      </c>
      <c r="H333" s="1160">
        <f t="shared" si="6"/>
        <v>0</v>
      </c>
    </row>
    <row r="334" spans="1:8">
      <c r="A334" s="1081"/>
      <c r="B334" s="1120" t="s">
        <v>1588</v>
      </c>
      <c r="C334" s="1109" t="s">
        <v>2845</v>
      </c>
      <c r="D334" s="1162" t="s">
        <v>2751</v>
      </c>
      <c r="E334" s="1083">
        <v>1605</v>
      </c>
      <c r="F334" s="753">
        <v>41311</v>
      </c>
      <c r="G334" s="85">
        <v>1605</v>
      </c>
      <c r="H334" s="1160">
        <f t="shared" si="6"/>
        <v>0</v>
      </c>
    </row>
    <row r="335" spans="1:8">
      <c r="A335" s="1081"/>
      <c r="B335" s="1120" t="s">
        <v>1589</v>
      </c>
      <c r="C335" s="1109" t="s">
        <v>2845</v>
      </c>
      <c r="D335" s="1162" t="s">
        <v>4008</v>
      </c>
      <c r="E335" s="1083">
        <v>6592</v>
      </c>
      <c r="F335" s="753">
        <v>41311</v>
      </c>
      <c r="G335" s="85">
        <v>6592</v>
      </c>
      <c r="H335" s="1160">
        <f t="shared" si="6"/>
        <v>0</v>
      </c>
    </row>
    <row r="336" spans="1:8">
      <c r="A336" s="1122"/>
      <c r="B336" s="1075" t="s">
        <v>1590</v>
      </c>
      <c r="C336" s="1125" t="s">
        <v>2845</v>
      </c>
      <c r="D336" s="1914" t="s">
        <v>23</v>
      </c>
      <c r="E336" s="1915">
        <v>1277</v>
      </c>
      <c r="F336" s="1917">
        <v>41311</v>
      </c>
      <c r="G336" s="1916">
        <v>1277</v>
      </c>
      <c r="H336" s="263">
        <f t="shared" ref="H336:H339" si="7">E336-G336</f>
        <v>0</v>
      </c>
    </row>
    <row r="337" spans="1:8">
      <c r="A337" s="1122"/>
      <c r="B337" s="750" t="s">
        <v>1591</v>
      </c>
      <c r="C337" s="1082" t="s">
        <v>2845</v>
      </c>
      <c r="D337" s="1162" t="s">
        <v>101</v>
      </c>
      <c r="E337" s="1083">
        <v>7772.5</v>
      </c>
      <c r="F337" s="753">
        <v>41310</v>
      </c>
      <c r="G337" s="85">
        <v>7772.5</v>
      </c>
      <c r="H337" s="263">
        <f t="shared" si="7"/>
        <v>0</v>
      </c>
    </row>
    <row r="338" spans="1:8">
      <c r="A338" s="1122"/>
      <c r="B338" s="750" t="s">
        <v>1592</v>
      </c>
      <c r="C338" s="1082" t="s">
        <v>2845</v>
      </c>
      <c r="D338" s="1162" t="s">
        <v>1936</v>
      </c>
      <c r="E338" s="1083">
        <v>2183</v>
      </c>
      <c r="F338" s="753">
        <v>41313</v>
      </c>
      <c r="G338" s="85">
        <v>2183</v>
      </c>
      <c r="H338" s="263">
        <f t="shared" si="7"/>
        <v>0</v>
      </c>
    </row>
    <row r="339" spans="1:8">
      <c r="A339" s="1122"/>
      <c r="B339" s="1103"/>
      <c r="C339" s="1103"/>
      <c r="D339" s="127"/>
      <c r="E339" s="58"/>
      <c r="F339" s="1090"/>
      <c r="G339" s="346"/>
      <c r="H339" s="263">
        <f t="shared" si="7"/>
        <v>0</v>
      </c>
    </row>
    <row r="340" spans="1:8">
      <c r="A340" s="1122"/>
      <c r="B340" s="1103"/>
      <c r="C340" s="1103"/>
      <c r="D340" s="127"/>
      <c r="E340" s="58"/>
      <c r="F340" s="1090"/>
      <c r="G340" s="346"/>
      <c r="H340" s="1124"/>
    </row>
    <row r="341" spans="1:8">
      <c r="A341" s="1122"/>
      <c r="B341" s="1103"/>
      <c r="C341" s="1103"/>
      <c r="D341" s="127"/>
      <c r="E341" s="58"/>
      <c r="F341" s="1090"/>
      <c r="G341" s="346"/>
      <c r="H341" s="1124"/>
    </row>
    <row r="342" spans="1:8" ht="18.75">
      <c r="A342" s="1962" t="str">
        <f>A273</f>
        <v>REMISIONES DE     FEBRERO        2 0 1 3</v>
      </c>
      <c r="B342" s="1962"/>
      <c r="C342" s="1962"/>
      <c r="D342" s="1962"/>
      <c r="E342" s="1962"/>
      <c r="F342" s="1962"/>
      <c r="H342" s="1106"/>
    </row>
    <row r="343" spans="1:8" ht="35.25" thickBot="1">
      <c r="A343" s="1092" t="s">
        <v>0</v>
      </c>
      <c r="B343" s="1093" t="s">
        <v>1</v>
      </c>
      <c r="C343" s="1093"/>
      <c r="D343" s="1094" t="s">
        <v>2805</v>
      </c>
      <c r="E343" s="5" t="s">
        <v>2</v>
      </c>
      <c r="F343" s="1095" t="s">
        <v>6</v>
      </c>
      <c r="G343" s="1096" t="s">
        <v>7</v>
      </c>
      <c r="H343" s="1097" t="s">
        <v>8</v>
      </c>
    </row>
    <row r="344" spans="1:8" ht="15.75" thickTop="1">
      <c r="A344" s="1081">
        <v>41310</v>
      </c>
      <c r="B344" s="750" t="s">
        <v>1593</v>
      </c>
      <c r="C344" s="1082" t="s">
        <v>2845</v>
      </c>
      <c r="D344" s="1162" t="s">
        <v>4002</v>
      </c>
      <c r="E344" s="1083">
        <v>2178.5</v>
      </c>
      <c r="F344" s="753">
        <v>41310</v>
      </c>
      <c r="G344" s="85">
        <v>2178.5</v>
      </c>
      <c r="H344" s="1160">
        <f t="shared" ref="H344:H407" si="8">E344-G344</f>
        <v>0</v>
      </c>
    </row>
    <row r="345" spans="1:8">
      <c r="A345" s="1081"/>
      <c r="B345" s="750" t="s">
        <v>1594</v>
      </c>
      <c r="C345" s="1082" t="s">
        <v>2845</v>
      </c>
      <c r="D345" s="1162" t="s">
        <v>50</v>
      </c>
      <c r="E345" s="1083">
        <v>2143</v>
      </c>
      <c r="F345" s="753">
        <v>41311</v>
      </c>
      <c r="G345" s="85">
        <v>2143</v>
      </c>
      <c r="H345" s="1160">
        <f t="shared" si="8"/>
        <v>0</v>
      </c>
    </row>
    <row r="346" spans="1:8">
      <c r="A346" s="1081"/>
      <c r="B346" s="750" t="s">
        <v>1595</v>
      </c>
      <c r="C346" s="1082" t="s">
        <v>2845</v>
      </c>
      <c r="D346" s="1162" t="s">
        <v>729</v>
      </c>
      <c r="E346" s="1083">
        <v>10913.5</v>
      </c>
      <c r="F346" s="753">
        <v>41310</v>
      </c>
      <c r="G346" s="85">
        <v>10913.5</v>
      </c>
      <c r="H346" s="1160">
        <f t="shared" si="8"/>
        <v>0</v>
      </c>
    </row>
    <row r="347" spans="1:8">
      <c r="A347" s="1126"/>
      <c r="B347" s="750" t="s">
        <v>1596</v>
      </c>
      <c r="C347" s="1082" t="s">
        <v>2845</v>
      </c>
      <c r="D347" s="1162" t="s">
        <v>447</v>
      </c>
      <c r="E347" s="1083">
        <v>3507</v>
      </c>
      <c r="F347" s="753">
        <v>41310</v>
      </c>
      <c r="G347" s="85">
        <v>3507</v>
      </c>
      <c r="H347" s="1160">
        <f t="shared" si="8"/>
        <v>0</v>
      </c>
    </row>
    <row r="348" spans="1:8">
      <c r="A348" s="1081"/>
      <c r="B348" s="750" t="s">
        <v>1597</v>
      </c>
      <c r="C348" s="1082" t="s">
        <v>2845</v>
      </c>
      <c r="D348" s="1162" t="s">
        <v>55</v>
      </c>
      <c r="E348" s="1083">
        <v>517.5</v>
      </c>
      <c r="F348" s="753">
        <v>41310</v>
      </c>
      <c r="G348" s="85">
        <v>517.5</v>
      </c>
      <c r="H348" s="1160">
        <f t="shared" si="8"/>
        <v>0</v>
      </c>
    </row>
    <row r="349" spans="1:8">
      <c r="A349" s="1081"/>
      <c r="B349" s="750" t="s">
        <v>1598</v>
      </c>
      <c r="C349" s="1082" t="s">
        <v>2845</v>
      </c>
      <c r="D349" s="1162" t="s">
        <v>21</v>
      </c>
      <c r="E349" s="1083">
        <v>751</v>
      </c>
      <c r="F349" s="753">
        <v>41310</v>
      </c>
      <c r="G349" s="85">
        <v>751</v>
      </c>
      <c r="H349" s="1160">
        <f t="shared" si="8"/>
        <v>0</v>
      </c>
    </row>
    <row r="350" spans="1:8">
      <c r="A350" s="1127"/>
      <c r="B350" s="750" t="s">
        <v>1599</v>
      </c>
      <c r="C350" s="1082" t="s">
        <v>2845</v>
      </c>
      <c r="D350" s="1162" t="s">
        <v>89</v>
      </c>
      <c r="E350" s="1083">
        <v>0</v>
      </c>
      <c r="F350" s="1119" t="s">
        <v>5389</v>
      </c>
      <c r="G350" s="85"/>
      <c r="H350" s="1160">
        <f t="shared" si="8"/>
        <v>0</v>
      </c>
    </row>
    <row r="351" spans="1:8">
      <c r="A351" s="1127"/>
      <c r="B351" s="750" t="s">
        <v>1600</v>
      </c>
      <c r="C351" s="1082" t="s">
        <v>2845</v>
      </c>
      <c r="D351" s="1162" t="s">
        <v>626</v>
      </c>
      <c r="E351" s="1083">
        <v>0</v>
      </c>
      <c r="F351" s="1119" t="s">
        <v>5202</v>
      </c>
      <c r="G351" s="85"/>
      <c r="H351" s="1160">
        <f t="shared" si="8"/>
        <v>0</v>
      </c>
    </row>
    <row r="352" spans="1:8">
      <c r="A352" s="1127"/>
      <c r="B352" s="750" t="s">
        <v>1601</v>
      </c>
      <c r="C352" s="1082" t="s">
        <v>2845</v>
      </c>
      <c r="D352" s="1162" t="s">
        <v>931</v>
      </c>
      <c r="E352" s="1083">
        <v>52306.64</v>
      </c>
      <c r="F352" s="753">
        <v>41310</v>
      </c>
      <c r="G352" s="85">
        <v>52306.64</v>
      </c>
      <c r="H352" s="1160">
        <f t="shared" si="8"/>
        <v>0</v>
      </c>
    </row>
    <row r="353" spans="1:8">
      <c r="A353" s="1081"/>
      <c r="B353" s="750" t="s">
        <v>1602</v>
      </c>
      <c r="C353" s="1082" t="s">
        <v>2845</v>
      </c>
      <c r="D353" s="1162" t="s">
        <v>4003</v>
      </c>
      <c r="E353" s="1083">
        <v>2218</v>
      </c>
      <c r="F353" s="753">
        <v>41312</v>
      </c>
      <c r="G353" s="85">
        <v>2218</v>
      </c>
      <c r="H353" s="1160">
        <f t="shared" si="8"/>
        <v>0</v>
      </c>
    </row>
    <row r="354" spans="1:8">
      <c r="A354" s="1081"/>
      <c r="B354" s="750" t="s">
        <v>1603</v>
      </c>
      <c r="C354" s="1082" t="s">
        <v>2845</v>
      </c>
      <c r="D354" s="1162" t="s">
        <v>559</v>
      </c>
      <c r="E354" s="1083">
        <v>2229</v>
      </c>
      <c r="F354" s="753">
        <v>41312</v>
      </c>
      <c r="G354" s="85">
        <v>2229</v>
      </c>
      <c r="H354" s="1160">
        <f t="shared" si="8"/>
        <v>0</v>
      </c>
    </row>
    <row r="355" spans="1:8">
      <c r="A355" s="1081"/>
      <c r="B355" s="750" t="s">
        <v>1604</v>
      </c>
      <c r="C355" s="1082" t="s">
        <v>2845</v>
      </c>
      <c r="D355" s="1162" t="s">
        <v>72</v>
      </c>
      <c r="E355" s="1083">
        <v>14564</v>
      </c>
      <c r="F355" s="753">
        <v>41311</v>
      </c>
      <c r="G355" s="85">
        <v>14564</v>
      </c>
      <c r="H355" s="1160">
        <f t="shared" si="8"/>
        <v>0</v>
      </c>
    </row>
    <row r="356" spans="1:8">
      <c r="A356" s="1081"/>
      <c r="B356" s="750" t="s">
        <v>1605</v>
      </c>
      <c r="C356" s="1082" t="s">
        <v>2845</v>
      </c>
      <c r="D356" s="1162" t="s">
        <v>1496</v>
      </c>
      <c r="E356" s="1083">
        <v>3256.5</v>
      </c>
      <c r="F356" s="753">
        <v>41312</v>
      </c>
      <c r="G356" s="85">
        <v>3256.5</v>
      </c>
      <c r="H356" s="1160">
        <f t="shared" si="8"/>
        <v>0</v>
      </c>
    </row>
    <row r="357" spans="1:8">
      <c r="A357" s="1081"/>
      <c r="B357" s="750" t="s">
        <v>1606</v>
      </c>
      <c r="C357" s="1082" t="s">
        <v>2845</v>
      </c>
      <c r="D357" s="1162" t="s">
        <v>762</v>
      </c>
      <c r="E357" s="1083">
        <v>13132.5</v>
      </c>
      <c r="F357" s="753">
        <v>41311</v>
      </c>
      <c r="G357" s="85">
        <v>13132.5</v>
      </c>
      <c r="H357" s="1160">
        <f t="shared" si="8"/>
        <v>0</v>
      </c>
    </row>
    <row r="358" spans="1:8">
      <c r="A358" s="1081"/>
      <c r="B358" s="750" t="s">
        <v>1607</v>
      </c>
      <c r="C358" s="1082" t="s">
        <v>2845</v>
      </c>
      <c r="D358" s="1162" t="s">
        <v>4004</v>
      </c>
      <c r="E358" s="1083">
        <v>1922.5</v>
      </c>
      <c r="F358" s="753">
        <v>41312</v>
      </c>
      <c r="G358" s="85">
        <v>1922.5</v>
      </c>
      <c r="H358" s="1160">
        <f t="shared" si="8"/>
        <v>0</v>
      </c>
    </row>
    <row r="359" spans="1:8">
      <c r="A359" s="1081"/>
      <c r="B359" s="750" t="s">
        <v>1608</v>
      </c>
      <c r="C359" s="1082" t="s">
        <v>2845</v>
      </c>
      <c r="D359" s="1162" t="s">
        <v>3657</v>
      </c>
      <c r="E359" s="1083">
        <v>1906</v>
      </c>
      <c r="F359" s="753">
        <v>41312</v>
      </c>
      <c r="G359" s="85">
        <v>1906</v>
      </c>
      <c r="H359" s="1160">
        <f t="shared" si="8"/>
        <v>0</v>
      </c>
    </row>
    <row r="360" spans="1:8">
      <c r="A360" s="1081"/>
      <c r="B360" s="750" t="s">
        <v>1609</v>
      </c>
      <c r="C360" s="1082" t="s">
        <v>2845</v>
      </c>
      <c r="D360" s="1162" t="s">
        <v>788</v>
      </c>
      <c r="E360" s="1083">
        <v>504</v>
      </c>
      <c r="F360" s="753">
        <v>41312</v>
      </c>
      <c r="G360" s="85">
        <v>504</v>
      </c>
      <c r="H360" s="1160">
        <f t="shared" si="8"/>
        <v>0</v>
      </c>
    </row>
    <row r="361" spans="1:8">
      <c r="A361" s="1081"/>
      <c r="B361" s="750" t="s">
        <v>1610</v>
      </c>
      <c r="C361" s="1082" t="s">
        <v>2845</v>
      </c>
      <c r="D361" s="1162" t="s">
        <v>4008</v>
      </c>
      <c r="E361" s="1083">
        <v>8209.5</v>
      </c>
      <c r="F361" s="753">
        <v>41312</v>
      </c>
      <c r="G361" s="85">
        <v>8209.5</v>
      </c>
      <c r="H361" s="1160">
        <f t="shared" si="8"/>
        <v>0</v>
      </c>
    </row>
    <row r="362" spans="1:8">
      <c r="A362" s="1081"/>
      <c r="B362" s="750" t="s">
        <v>1611</v>
      </c>
      <c r="C362" s="1082" t="s">
        <v>2845</v>
      </c>
      <c r="D362" s="1162" t="s">
        <v>2795</v>
      </c>
      <c r="E362" s="1083">
        <v>8856</v>
      </c>
      <c r="F362" s="753">
        <v>41310</v>
      </c>
      <c r="G362" s="85">
        <v>8856</v>
      </c>
      <c r="H362" s="1160">
        <f t="shared" si="8"/>
        <v>0</v>
      </c>
    </row>
    <row r="363" spans="1:8">
      <c r="A363" s="1081"/>
      <c r="B363" s="750" t="s">
        <v>1612</v>
      </c>
      <c r="C363" s="1082" t="s">
        <v>2845</v>
      </c>
      <c r="D363" s="1162" t="s">
        <v>3651</v>
      </c>
      <c r="E363" s="1083">
        <v>1966</v>
      </c>
      <c r="F363" s="753">
        <v>41312</v>
      </c>
      <c r="G363" s="85">
        <v>1966</v>
      </c>
      <c r="H363" s="1160">
        <f t="shared" si="8"/>
        <v>0</v>
      </c>
    </row>
    <row r="364" spans="1:8">
      <c r="A364" s="1081"/>
      <c r="B364" s="750" t="s">
        <v>1613</v>
      </c>
      <c r="C364" s="1082" t="s">
        <v>2845</v>
      </c>
      <c r="D364" s="1162" t="s">
        <v>224</v>
      </c>
      <c r="E364" s="1083">
        <v>6301</v>
      </c>
      <c r="F364" s="753">
        <v>41312</v>
      </c>
      <c r="G364" s="85">
        <v>6301</v>
      </c>
      <c r="H364" s="1160">
        <f t="shared" si="8"/>
        <v>0</v>
      </c>
    </row>
    <row r="365" spans="1:8">
      <c r="A365" s="1081"/>
      <c r="B365" s="750" t="s">
        <v>1614</v>
      </c>
      <c r="C365" s="1082" t="s">
        <v>2845</v>
      </c>
      <c r="D365" s="1162" t="s">
        <v>3875</v>
      </c>
      <c r="E365" s="1083">
        <v>10937</v>
      </c>
      <c r="F365" s="753">
        <v>41316</v>
      </c>
      <c r="G365" s="85">
        <v>10937</v>
      </c>
      <c r="H365" s="1160">
        <f t="shared" si="8"/>
        <v>0</v>
      </c>
    </row>
    <row r="366" spans="1:8">
      <c r="A366" s="1081"/>
      <c r="B366" s="750" t="s">
        <v>1615</v>
      </c>
      <c r="C366" s="1082" t="s">
        <v>2845</v>
      </c>
      <c r="D366" s="1162" t="s">
        <v>2795</v>
      </c>
      <c r="E366" s="1083">
        <v>1198.5</v>
      </c>
      <c r="F366" s="753">
        <v>41310</v>
      </c>
      <c r="G366" s="85">
        <v>1198.5</v>
      </c>
      <c r="H366" s="1160">
        <f t="shared" si="8"/>
        <v>0</v>
      </c>
    </row>
    <row r="367" spans="1:8">
      <c r="A367" s="1081"/>
      <c r="B367" s="750" t="s">
        <v>1616</v>
      </c>
      <c r="C367" s="1082" t="s">
        <v>2845</v>
      </c>
      <c r="D367" s="1162" t="s">
        <v>693</v>
      </c>
      <c r="E367" s="1083">
        <v>3457.6</v>
      </c>
      <c r="F367" s="753">
        <v>41310</v>
      </c>
      <c r="G367" s="85">
        <v>3457.6</v>
      </c>
      <c r="H367" s="1160">
        <f t="shared" si="8"/>
        <v>0</v>
      </c>
    </row>
    <row r="368" spans="1:8">
      <c r="A368" s="1081"/>
      <c r="B368" s="750" t="s">
        <v>1617</v>
      </c>
      <c r="C368" s="1082" t="s">
        <v>2845</v>
      </c>
      <c r="D368" s="1162" t="s">
        <v>3778</v>
      </c>
      <c r="E368" s="1083">
        <v>24303.5</v>
      </c>
      <c r="F368" s="753">
        <v>41314</v>
      </c>
      <c r="G368" s="85">
        <v>24303.5</v>
      </c>
      <c r="H368" s="1160">
        <f t="shared" si="8"/>
        <v>0</v>
      </c>
    </row>
    <row r="369" spans="1:8">
      <c r="A369" s="1081"/>
      <c r="B369" s="750" t="s">
        <v>1618</v>
      </c>
      <c r="C369" s="1082" t="s">
        <v>2845</v>
      </c>
      <c r="D369" s="1162" t="s">
        <v>4005</v>
      </c>
      <c r="E369" s="1083">
        <v>9731</v>
      </c>
      <c r="F369" s="753">
        <v>41310</v>
      </c>
      <c r="G369" s="85">
        <v>9731</v>
      </c>
      <c r="H369" s="1160">
        <f t="shared" si="8"/>
        <v>0</v>
      </c>
    </row>
    <row r="370" spans="1:8">
      <c r="A370" s="1081"/>
      <c r="B370" s="750" t="s">
        <v>1619</v>
      </c>
      <c r="C370" s="1082" t="s">
        <v>2845</v>
      </c>
      <c r="D370" s="1162" t="s">
        <v>1961</v>
      </c>
      <c r="E370" s="1083">
        <v>1520</v>
      </c>
      <c r="F370" s="753">
        <v>41310</v>
      </c>
      <c r="G370" s="85">
        <v>1520</v>
      </c>
      <c r="H370" s="1160">
        <f t="shared" si="8"/>
        <v>0</v>
      </c>
    </row>
    <row r="371" spans="1:8">
      <c r="A371" s="1081"/>
      <c r="B371" s="750" t="s">
        <v>1620</v>
      </c>
      <c r="C371" s="1082" t="s">
        <v>2845</v>
      </c>
      <c r="D371" s="1162" t="s">
        <v>3646</v>
      </c>
      <c r="E371" s="1083">
        <v>990</v>
      </c>
      <c r="F371" s="753">
        <v>41324</v>
      </c>
      <c r="G371" s="85">
        <v>990</v>
      </c>
      <c r="H371" s="1160">
        <f t="shared" si="8"/>
        <v>0</v>
      </c>
    </row>
    <row r="372" spans="1:8">
      <c r="A372" s="1081"/>
      <c r="B372" s="750" t="s">
        <v>1621</v>
      </c>
      <c r="C372" s="1082" t="s">
        <v>2845</v>
      </c>
      <c r="D372" s="1162" t="s">
        <v>2846</v>
      </c>
      <c r="E372" s="1083">
        <v>5285</v>
      </c>
      <c r="F372" s="753">
        <v>41310</v>
      </c>
      <c r="G372" s="85">
        <v>5285</v>
      </c>
      <c r="H372" s="1160">
        <f t="shared" si="8"/>
        <v>0</v>
      </c>
    </row>
    <row r="373" spans="1:8">
      <c r="A373" s="1081"/>
      <c r="B373" s="750" t="s">
        <v>1622</v>
      </c>
      <c r="C373" s="1082" t="s">
        <v>2845</v>
      </c>
      <c r="D373" s="1162" t="s">
        <v>3651</v>
      </c>
      <c r="E373" s="1083">
        <v>3826.5</v>
      </c>
      <c r="F373" s="753">
        <v>41310</v>
      </c>
      <c r="G373" s="85">
        <v>3826.5</v>
      </c>
      <c r="H373" s="1160">
        <f t="shared" si="8"/>
        <v>0</v>
      </c>
    </row>
    <row r="374" spans="1:8">
      <c r="A374" s="1081"/>
      <c r="B374" s="750" t="s">
        <v>1624</v>
      </c>
      <c r="C374" s="1082" t="s">
        <v>2845</v>
      </c>
      <c r="D374" s="1162" t="s">
        <v>358</v>
      </c>
      <c r="E374" s="1083">
        <v>1048</v>
      </c>
      <c r="F374" s="753">
        <v>41310</v>
      </c>
      <c r="G374" s="85">
        <v>1048</v>
      </c>
      <c r="H374" s="1160">
        <f t="shared" si="8"/>
        <v>0</v>
      </c>
    </row>
    <row r="375" spans="1:8">
      <c r="A375" s="1081"/>
      <c r="B375" s="750" t="s">
        <v>1625</v>
      </c>
      <c r="C375" s="1082" t="s">
        <v>2845</v>
      </c>
      <c r="D375" s="1162" t="s">
        <v>3651</v>
      </c>
      <c r="E375" s="1083">
        <v>132</v>
      </c>
      <c r="F375" s="753">
        <v>41310</v>
      </c>
      <c r="G375" s="85">
        <v>132</v>
      </c>
      <c r="H375" s="1160">
        <f t="shared" si="8"/>
        <v>0</v>
      </c>
    </row>
    <row r="376" spans="1:8">
      <c r="A376" s="1081"/>
      <c r="B376" s="750" t="s">
        <v>1626</v>
      </c>
      <c r="C376" s="1082" t="s">
        <v>2845</v>
      </c>
      <c r="D376" s="1162" t="s">
        <v>464</v>
      </c>
      <c r="E376" s="1083">
        <v>1987</v>
      </c>
      <c r="F376" s="753">
        <v>41310</v>
      </c>
      <c r="G376" s="85">
        <v>1987</v>
      </c>
      <c r="H376" s="1160">
        <f t="shared" si="8"/>
        <v>0</v>
      </c>
    </row>
    <row r="377" spans="1:8">
      <c r="A377" s="1081"/>
      <c r="B377" s="750" t="s">
        <v>1627</v>
      </c>
      <c r="C377" s="1082" t="s">
        <v>2845</v>
      </c>
      <c r="D377" s="1162" t="s">
        <v>2809</v>
      </c>
      <c r="E377" s="1083">
        <v>15154</v>
      </c>
      <c r="F377" s="753">
        <v>41310</v>
      </c>
      <c r="G377" s="85">
        <v>15154</v>
      </c>
      <c r="H377" s="1160">
        <f t="shared" si="8"/>
        <v>0</v>
      </c>
    </row>
    <row r="378" spans="1:8">
      <c r="A378" s="1081"/>
      <c r="B378" s="750" t="s">
        <v>1628</v>
      </c>
      <c r="C378" s="1082" t="s">
        <v>2845</v>
      </c>
      <c r="D378" s="1162" t="s">
        <v>425</v>
      </c>
      <c r="E378" s="1083">
        <v>1903.5</v>
      </c>
      <c r="F378" s="753">
        <v>41310</v>
      </c>
      <c r="G378" s="85">
        <v>1903.5</v>
      </c>
      <c r="H378" s="1160">
        <f t="shared" si="8"/>
        <v>0</v>
      </c>
    </row>
    <row r="379" spans="1:8">
      <c r="A379" s="1081"/>
      <c r="B379" s="750" t="s">
        <v>1629</v>
      </c>
      <c r="C379" s="1082" t="s">
        <v>2845</v>
      </c>
      <c r="D379" s="1162" t="s">
        <v>358</v>
      </c>
      <c r="E379" s="1083">
        <v>556</v>
      </c>
      <c r="F379" s="753">
        <v>41310</v>
      </c>
      <c r="G379" s="85">
        <v>556</v>
      </c>
      <c r="H379" s="1160">
        <f t="shared" si="8"/>
        <v>0</v>
      </c>
    </row>
    <row r="380" spans="1:8">
      <c r="A380" s="1081"/>
      <c r="B380" s="750" t="s">
        <v>1630</v>
      </c>
      <c r="C380" s="1082" t="s">
        <v>2845</v>
      </c>
      <c r="D380" s="1162" t="s">
        <v>4006</v>
      </c>
      <c r="E380" s="1083">
        <v>277.5</v>
      </c>
      <c r="F380" s="753">
        <v>41310</v>
      </c>
      <c r="G380" s="85">
        <v>277.5</v>
      </c>
      <c r="H380" s="1160">
        <f t="shared" si="8"/>
        <v>0</v>
      </c>
    </row>
    <row r="381" spans="1:8">
      <c r="A381" s="1081"/>
      <c r="B381" s="750" t="s">
        <v>1631</v>
      </c>
      <c r="C381" s="1082" t="s">
        <v>2845</v>
      </c>
      <c r="D381" s="1162" t="s">
        <v>755</v>
      </c>
      <c r="E381" s="1083">
        <v>11996.9</v>
      </c>
      <c r="F381" s="753">
        <v>41311</v>
      </c>
      <c r="G381" s="85">
        <v>11996.9</v>
      </c>
      <c r="H381" s="1160">
        <f t="shared" si="8"/>
        <v>0</v>
      </c>
    </row>
    <row r="382" spans="1:8">
      <c r="A382" s="1081"/>
      <c r="B382" s="750" t="s">
        <v>1632</v>
      </c>
      <c r="C382" s="1082" t="s">
        <v>2845</v>
      </c>
      <c r="D382" s="1162" t="s">
        <v>2777</v>
      </c>
      <c r="E382" s="1083">
        <v>1220.5</v>
      </c>
      <c r="F382" s="753">
        <v>41310</v>
      </c>
      <c r="G382" s="85">
        <v>1220.5</v>
      </c>
      <c r="H382" s="1160">
        <f t="shared" si="8"/>
        <v>0</v>
      </c>
    </row>
    <row r="383" spans="1:8">
      <c r="A383" s="1081"/>
      <c r="B383" s="750" t="s">
        <v>1633</v>
      </c>
      <c r="C383" s="1082" t="s">
        <v>2845</v>
      </c>
      <c r="D383" s="1162" t="s">
        <v>2777</v>
      </c>
      <c r="E383" s="1083">
        <v>763.5</v>
      </c>
      <c r="F383" s="753">
        <v>41310</v>
      </c>
      <c r="G383" s="85">
        <v>763.5</v>
      </c>
      <c r="H383" s="1160">
        <f t="shared" si="8"/>
        <v>0</v>
      </c>
    </row>
    <row r="384" spans="1:8">
      <c r="A384" s="1081"/>
      <c r="B384" s="750" t="s">
        <v>1634</v>
      </c>
      <c r="C384" s="1082" t="s">
        <v>2845</v>
      </c>
      <c r="D384" s="1162" t="s">
        <v>10</v>
      </c>
      <c r="E384" s="1083">
        <v>7976</v>
      </c>
      <c r="F384" s="753">
        <v>41311</v>
      </c>
      <c r="G384" s="85">
        <v>7976</v>
      </c>
      <c r="H384" s="1160">
        <f t="shared" si="8"/>
        <v>0</v>
      </c>
    </row>
    <row r="385" spans="1:8">
      <c r="A385" s="1081"/>
      <c r="B385" s="750" t="s">
        <v>1635</v>
      </c>
      <c r="C385" s="1082" t="s">
        <v>2845</v>
      </c>
      <c r="D385" s="1162" t="s">
        <v>698</v>
      </c>
      <c r="E385" s="1083">
        <v>2204</v>
      </c>
      <c r="F385" s="753">
        <v>41311</v>
      </c>
      <c r="G385" s="85">
        <v>2204</v>
      </c>
      <c r="H385" s="1160">
        <f t="shared" si="8"/>
        <v>0</v>
      </c>
    </row>
    <row r="386" spans="1:8">
      <c r="A386" s="1081"/>
      <c r="B386" s="750" t="s">
        <v>1636</v>
      </c>
      <c r="C386" s="1082" t="s">
        <v>2845</v>
      </c>
      <c r="D386" s="1162" t="s">
        <v>250</v>
      </c>
      <c r="E386" s="1083">
        <v>6312.5</v>
      </c>
      <c r="F386" s="753">
        <v>41312</v>
      </c>
      <c r="G386" s="85">
        <v>6312</v>
      </c>
      <c r="H386" s="1160">
        <f t="shared" si="8"/>
        <v>0.5</v>
      </c>
    </row>
    <row r="387" spans="1:8">
      <c r="A387" s="1081"/>
      <c r="B387" s="750" t="s">
        <v>1637</v>
      </c>
      <c r="C387" s="1082" t="s">
        <v>2845</v>
      </c>
      <c r="D387" s="1162" t="s">
        <v>3653</v>
      </c>
      <c r="E387" s="1083">
        <v>2386.5</v>
      </c>
      <c r="F387" s="753">
        <v>41312</v>
      </c>
      <c r="G387" s="85">
        <v>2386.5</v>
      </c>
      <c r="H387" s="1160">
        <f t="shared" si="8"/>
        <v>0</v>
      </c>
    </row>
    <row r="388" spans="1:8">
      <c r="A388" s="1081">
        <v>41311</v>
      </c>
      <c r="B388" s="750" t="s">
        <v>1638</v>
      </c>
      <c r="C388" s="1082" t="s">
        <v>2845</v>
      </c>
      <c r="D388" s="1162" t="s">
        <v>709</v>
      </c>
      <c r="E388" s="1083">
        <v>8241</v>
      </c>
      <c r="F388" s="753">
        <v>41314</v>
      </c>
      <c r="G388" s="1083">
        <v>8241</v>
      </c>
      <c r="H388" s="1160">
        <f t="shared" si="8"/>
        <v>0</v>
      </c>
    </row>
    <row r="389" spans="1:8">
      <c r="A389" s="1081"/>
      <c r="B389" s="750" t="s">
        <v>1640</v>
      </c>
      <c r="C389" s="1082" t="s">
        <v>2845</v>
      </c>
      <c r="D389" s="1162" t="s">
        <v>2802</v>
      </c>
      <c r="E389" s="1083">
        <v>2171.5</v>
      </c>
      <c r="F389" s="753">
        <v>41311</v>
      </c>
      <c r="G389" s="85">
        <v>2171.5</v>
      </c>
      <c r="H389" s="1160">
        <f t="shared" si="8"/>
        <v>0</v>
      </c>
    </row>
    <row r="390" spans="1:8">
      <c r="A390" s="1081"/>
      <c r="B390" s="750" t="s">
        <v>1641</v>
      </c>
      <c r="C390" s="1082" t="s">
        <v>2845</v>
      </c>
      <c r="D390" s="1162" t="s">
        <v>1974</v>
      </c>
      <c r="E390" s="1083">
        <v>3074.4</v>
      </c>
      <c r="F390" s="753">
        <v>41311</v>
      </c>
      <c r="G390" s="85">
        <v>3074.4</v>
      </c>
      <c r="H390" s="1160">
        <f t="shared" si="8"/>
        <v>0</v>
      </c>
    </row>
    <row r="391" spans="1:8">
      <c r="A391" s="1081"/>
      <c r="B391" s="750" t="s">
        <v>1642</v>
      </c>
      <c r="C391" s="1082" t="s">
        <v>2845</v>
      </c>
      <c r="D391" s="1162" t="s">
        <v>1974</v>
      </c>
      <c r="E391" s="1083">
        <v>196</v>
      </c>
      <c r="F391" s="753">
        <v>41311</v>
      </c>
      <c r="G391" s="85">
        <v>196</v>
      </c>
      <c r="H391" s="1160">
        <f t="shared" si="8"/>
        <v>0</v>
      </c>
    </row>
    <row r="392" spans="1:8">
      <c r="A392" s="1081"/>
      <c r="B392" s="750" t="s">
        <v>1643</v>
      </c>
      <c r="C392" s="1082" t="s">
        <v>2845</v>
      </c>
      <c r="D392" s="1162" t="s">
        <v>1258</v>
      </c>
      <c r="E392" s="1083">
        <v>2330</v>
      </c>
      <c r="F392" s="753">
        <v>41311</v>
      </c>
      <c r="G392" s="85">
        <v>2330</v>
      </c>
      <c r="H392" s="1160">
        <f t="shared" si="8"/>
        <v>0</v>
      </c>
    </row>
    <row r="393" spans="1:8">
      <c r="A393" s="1081"/>
      <c r="B393" s="750" t="s">
        <v>1644</v>
      </c>
      <c r="C393" s="1082" t="s">
        <v>2845</v>
      </c>
      <c r="D393" s="1162" t="s">
        <v>496</v>
      </c>
      <c r="E393" s="1083">
        <v>70963</v>
      </c>
      <c r="F393" s="753">
        <v>41318</v>
      </c>
      <c r="G393" s="85">
        <v>70963</v>
      </c>
      <c r="H393" s="1160">
        <f t="shared" si="8"/>
        <v>0</v>
      </c>
    </row>
    <row r="394" spans="1:8">
      <c r="A394" s="1081"/>
      <c r="B394" s="750" t="s">
        <v>1645</v>
      </c>
      <c r="C394" s="1082" t="s">
        <v>2845</v>
      </c>
      <c r="D394" s="1166" t="s">
        <v>3647</v>
      </c>
      <c r="E394" s="1111">
        <v>0</v>
      </c>
      <c r="F394" s="753"/>
      <c r="G394" s="85"/>
      <c r="H394" s="1160">
        <f t="shared" si="8"/>
        <v>0</v>
      </c>
    </row>
    <row r="395" spans="1:8">
      <c r="A395" s="1081"/>
      <c r="B395" s="750" t="s">
        <v>1646</v>
      </c>
      <c r="C395" s="1082" t="s">
        <v>2845</v>
      </c>
      <c r="D395" s="1162" t="s">
        <v>3759</v>
      </c>
      <c r="E395" s="1083">
        <v>36246</v>
      </c>
      <c r="F395" s="753">
        <v>41311</v>
      </c>
      <c r="G395" s="85">
        <v>36246</v>
      </c>
      <c r="H395" s="1160">
        <f t="shared" si="8"/>
        <v>0</v>
      </c>
    </row>
    <row r="396" spans="1:8">
      <c r="A396" s="1081"/>
      <c r="B396" s="750" t="s">
        <v>1648</v>
      </c>
      <c r="C396" s="1082" t="s">
        <v>2845</v>
      </c>
      <c r="D396" s="1162" t="s">
        <v>4095</v>
      </c>
      <c r="E396" s="1083">
        <v>581.5</v>
      </c>
      <c r="F396" s="753">
        <v>41311</v>
      </c>
      <c r="G396" s="85">
        <v>581.5</v>
      </c>
      <c r="H396" s="1160">
        <f t="shared" si="8"/>
        <v>0</v>
      </c>
    </row>
    <row r="397" spans="1:8">
      <c r="A397" s="1081"/>
      <c r="B397" s="750" t="s">
        <v>1650</v>
      </c>
      <c r="C397" s="1082" t="s">
        <v>2845</v>
      </c>
      <c r="D397" s="1162" t="s">
        <v>3754</v>
      </c>
      <c r="E397" s="1083">
        <v>3300</v>
      </c>
      <c r="F397" s="753">
        <v>41324</v>
      </c>
      <c r="G397" s="85">
        <v>3300</v>
      </c>
      <c r="H397" s="1160">
        <f t="shared" si="8"/>
        <v>0</v>
      </c>
    </row>
    <row r="398" spans="1:8">
      <c r="A398" s="1081"/>
      <c r="B398" s="750" t="s">
        <v>1651</v>
      </c>
      <c r="C398" s="1082" t="s">
        <v>2845</v>
      </c>
      <c r="D398" s="1162" t="s">
        <v>3644</v>
      </c>
      <c r="E398" s="1083">
        <v>825</v>
      </c>
      <c r="F398" s="753">
        <v>41324</v>
      </c>
      <c r="G398" s="85">
        <v>825</v>
      </c>
      <c r="H398" s="1160">
        <f t="shared" si="8"/>
        <v>0</v>
      </c>
    </row>
    <row r="399" spans="1:8">
      <c r="A399" s="1081"/>
      <c r="B399" s="750" t="s">
        <v>1652</v>
      </c>
      <c r="C399" s="1082" t="s">
        <v>2845</v>
      </c>
      <c r="D399" s="1162" t="s">
        <v>72</v>
      </c>
      <c r="E399" s="1083">
        <v>8524.5</v>
      </c>
      <c r="F399" s="753">
        <v>41313</v>
      </c>
      <c r="G399" s="85">
        <v>8524.5</v>
      </c>
      <c r="H399" s="1160">
        <f t="shared" si="8"/>
        <v>0</v>
      </c>
    </row>
    <row r="400" spans="1:8">
      <c r="A400" s="1081"/>
      <c r="B400" s="750" t="s">
        <v>1653</v>
      </c>
      <c r="C400" s="1082" t="s">
        <v>2845</v>
      </c>
      <c r="D400" s="1162" t="s">
        <v>513</v>
      </c>
      <c r="E400" s="1083">
        <v>12733.5</v>
      </c>
      <c r="F400" s="753">
        <v>41311</v>
      </c>
      <c r="G400" s="85">
        <v>12733.5</v>
      </c>
      <c r="H400" s="1160">
        <f t="shared" si="8"/>
        <v>0</v>
      </c>
    </row>
    <row r="401" spans="1:8">
      <c r="A401" s="1081"/>
      <c r="B401" s="750" t="s">
        <v>1654</v>
      </c>
      <c r="C401" s="1082" t="s">
        <v>2845</v>
      </c>
      <c r="D401" s="1162" t="s">
        <v>1936</v>
      </c>
      <c r="E401" s="1083">
        <v>874</v>
      </c>
      <c r="F401" s="753">
        <v>41311</v>
      </c>
      <c r="G401" s="85">
        <v>874</v>
      </c>
      <c r="H401" s="1160">
        <f t="shared" si="8"/>
        <v>0</v>
      </c>
    </row>
    <row r="402" spans="1:8">
      <c r="A402" s="1081"/>
      <c r="B402" s="750" t="s">
        <v>1655</v>
      </c>
      <c r="C402" s="1082" t="s">
        <v>2845</v>
      </c>
      <c r="D402" s="1162" t="s">
        <v>3645</v>
      </c>
      <c r="E402" s="1083">
        <v>660</v>
      </c>
      <c r="F402" s="753">
        <v>41324</v>
      </c>
      <c r="G402" s="85">
        <v>660</v>
      </c>
      <c r="H402" s="1160">
        <f t="shared" si="8"/>
        <v>0</v>
      </c>
    </row>
    <row r="403" spans="1:8">
      <c r="A403" s="1081"/>
      <c r="B403" s="750" t="s">
        <v>1656</v>
      </c>
      <c r="C403" s="1082" t="s">
        <v>2845</v>
      </c>
      <c r="D403" s="1162" t="s">
        <v>3646</v>
      </c>
      <c r="E403" s="1083">
        <v>990</v>
      </c>
      <c r="F403" s="753">
        <v>41324</v>
      </c>
      <c r="G403" s="85">
        <v>990</v>
      </c>
      <c r="H403" s="1160">
        <f t="shared" si="8"/>
        <v>0</v>
      </c>
    </row>
    <row r="404" spans="1:8">
      <c r="A404" s="1081"/>
      <c r="B404" s="750" t="s">
        <v>1657</v>
      </c>
      <c r="C404" s="1082" t="s">
        <v>2845</v>
      </c>
      <c r="D404" s="1162" t="s">
        <v>23</v>
      </c>
      <c r="E404" s="1083">
        <v>1271</v>
      </c>
      <c r="F404" s="753">
        <v>41311</v>
      </c>
      <c r="G404" s="85">
        <v>1271</v>
      </c>
      <c r="H404" s="1160">
        <f t="shared" si="8"/>
        <v>0</v>
      </c>
    </row>
    <row r="405" spans="1:8">
      <c r="A405" s="1087"/>
      <c r="B405" s="750" t="s">
        <v>1658</v>
      </c>
      <c r="C405" s="1082" t="s">
        <v>2845</v>
      </c>
      <c r="D405" s="1162" t="s">
        <v>722</v>
      </c>
      <c r="E405" s="1083">
        <v>0</v>
      </c>
      <c r="F405" s="1115" t="s">
        <v>4693</v>
      </c>
      <c r="G405" s="85"/>
      <c r="H405" s="1160">
        <f t="shared" si="8"/>
        <v>0</v>
      </c>
    </row>
    <row r="406" spans="1:8">
      <c r="A406" s="1087"/>
      <c r="B406" s="750" t="s">
        <v>1659</v>
      </c>
      <c r="C406" s="1082" t="s">
        <v>2845</v>
      </c>
      <c r="D406" s="1162" t="s">
        <v>4101</v>
      </c>
      <c r="E406" s="1083">
        <v>3819</v>
      </c>
      <c r="F406" s="753">
        <v>41311</v>
      </c>
      <c r="G406" s="85">
        <v>3819</v>
      </c>
      <c r="H406" s="1160">
        <f t="shared" si="8"/>
        <v>0</v>
      </c>
    </row>
    <row r="407" spans="1:8">
      <c r="A407" s="1087"/>
      <c r="B407" s="750" t="s">
        <v>1660</v>
      </c>
      <c r="C407" s="1082" t="s">
        <v>2845</v>
      </c>
      <c r="D407" s="1162" t="s">
        <v>4096</v>
      </c>
      <c r="E407" s="1083">
        <v>6186</v>
      </c>
      <c r="F407" s="753">
        <v>41311</v>
      </c>
      <c r="G407" s="85">
        <v>6186</v>
      </c>
      <c r="H407" s="1160">
        <f t="shared" si="8"/>
        <v>0</v>
      </c>
    </row>
    <row r="408" spans="1:8">
      <c r="A408" s="1087"/>
      <c r="B408" s="1088"/>
      <c r="C408" s="1089"/>
      <c r="D408" s="88" t="s">
        <v>607</v>
      </c>
      <c r="E408" s="86"/>
      <c r="F408" s="1128"/>
      <c r="G408" s="86"/>
      <c r="H408" s="263"/>
    </row>
    <row r="409" spans="1:8">
      <c r="A409" s="1087"/>
      <c r="B409" s="1088"/>
      <c r="C409" s="1089"/>
      <c r="D409" s="88" t="s">
        <v>614</v>
      </c>
      <c r="E409" s="86"/>
      <c r="F409" s="1128"/>
      <c r="G409" s="86"/>
      <c r="H409" s="263"/>
    </row>
    <row r="410" spans="1:8">
      <c r="A410" s="1087"/>
      <c r="B410" s="1088"/>
      <c r="C410" s="1089"/>
      <c r="D410" s="88" t="s">
        <v>607</v>
      </c>
      <c r="E410" s="86"/>
      <c r="F410" s="1128"/>
      <c r="G410" s="86"/>
      <c r="H410" s="263"/>
    </row>
    <row r="411" spans="1:8" ht="18.75">
      <c r="A411" s="1962" t="str">
        <f>A342</f>
        <v>REMISIONES DE     FEBRERO        2 0 1 3</v>
      </c>
      <c r="B411" s="1962"/>
      <c r="C411" s="1962"/>
      <c r="D411" s="1962"/>
      <c r="E411" s="1962"/>
      <c r="F411" s="1962"/>
      <c r="H411" s="1106"/>
    </row>
    <row r="412" spans="1:8" ht="35.25" thickBot="1">
      <c r="A412" s="1118" t="s">
        <v>0</v>
      </c>
      <c r="B412" s="1119" t="s">
        <v>1</v>
      </c>
      <c r="C412" s="1119"/>
      <c r="D412" s="1094" t="s">
        <v>2805</v>
      </c>
      <c r="E412" s="5" t="s">
        <v>2</v>
      </c>
      <c r="F412" s="1095" t="s">
        <v>6</v>
      </c>
      <c r="G412" s="1096" t="s">
        <v>7</v>
      </c>
      <c r="H412" s="1097" t="s">
        <v>8</v>
      </c>
    </row>
    <row r="413" spans="1:8" ht="15.75" thickTop="1">
      <c r="A413" s="1081">
        <v>41311</v>
      </c>
      <c r="B413" s="750" t="s">
        <v>1661</v>
      </c>
      <c r="C413" s="1129" t="s">
        <v>2845</v>
      </c>
      <c r="D413" s="1164" t="s">
        <v>2674</v>
      </c>
      <c r="E413" s="1078">
        <v>5624.5</v>
      </c>
      <c r="F413" s="1108">
        <v>41312</v>
      </c>
      <c r="G413" s="1100">
        <v>5624.5</v>
      </c>
      <c r="H413" s="1165">
        <f t="shared" ref="H413:H476" si="9">E413-G413</f>
        <v>0</v>
      </c>
    </row>
    <row r="414" spans="1:8">
      <c r="A414" s="1081"/>
      <c r="B414" s="750" t="s">
        <v>1662</v>
      </c>
      <c r="C414" s="1082" t="s">
        <v>2845</v>
      </c>
      <c r="D414" s="1162" t="s">
        <v>2751</v>
      </c>
      <c r="E414" s="1083">
        <v>1321</v>
      </c>
      <c r="F414" s="753">
        <v>41312</v>
      </c>
      <c r="G414" s="85">
        <v>1321</v>
      </c>
      <c r="H414" s="1160">
        <f t="shared" si="9"/>
        <v>0</v>
      </c>
    </row>
    <row r="415" spans="1:8">
      <c r="A415" s="1081"/>
      <c r="B415" s="750" t="s">
        <v>1663</v>
      </c>
      <c r="C415" s="1082" t="s">
        <v>2845</v>
      </c>
      <c r="D415" s="1162" t="s">
        <v>29</v>
      </c>
      <c r="E415" s="1083">
        <v>5527</v>
      </c>
      <c r="F415" s="753">
        <v>41311</v>
      </c>
      <c r="G415" s="85">
        <v>5527</v>
      </c>
      <c r="H415" s="1160">
        <f t="shared" si="9"/>
        <v>0</v>
      </c>
    </row>
    <row r="416" spans="1:8">
      <c r="A416" s="1081"/>
      <c r="B416" s="750" t="s">
        <v>1664</v>
      </c>
      <c r="C416" s="1082" t="s">
        <v>2845</v>
      </c>
      <c r="D416" s="1162" t="s">
        <v>2824</v>
      </c>
      <c r="E416" s="1083">
        <v>2627</v>
      </c>
      <c r="F416" s="753">
        <v>41311</v>
      </c>
      <c r="G416" s="85">
        <v>2627</v>
      </c>
      <c r="H416" s="1160">
        <f t="shared" si="9"/>
        <v>0</v>
      </c>
    </row>
    <row r="417" spans="1:8">
      <c r="A417" s="1081"/>
      <c r="B417" s="750" t="s">
        <v>1665</v>
      </c>
      <c r="C417" s="1082" t="s">
        <v>2845</v>
      </c>
      <c r="D417" s="1162" t="s">
        <v>559</v>
      </c>
      <c r="E417" s="1083">
        <v>3089.5</v>
      </c>
      <c r="F417" s="753">
        <v>41313</v>
      </c>
      <c r="G417" s="85">
        <v>3089.5</v>
      </c>
      <c r="H417" s="1160">
        <f t="shared" si="9"/>
        <v>0</v>
      </c>
    </row>
    <row r="418" spans="1:8">
      <c r="A418" s="1081"/>
      <c r="B418" s="750" t="s">
        <v>1666</v>
      </c>
      <c r="C418" s="1082" t="s">
        <v>2845</v>
      </c>
      <c r="D418" s="1162" t="s">
        <v>1961</v>
      </c>
      <c r="E418" s="1083">
        <v>1632.5</v>
      </c>
      <c r="F418" s="753">
        <v>41311</v>
      </c>
      <c r="G418" s="85">
        <v>1632.5</v>
      </c>
      <c r="H418" s="1160">
        <f t="shared" si="9"/>
        <v>0</v>
      </c>
    </row>
    <row r="419" spans="1:8">
      <c r="A419" s="1081"/>
      <c r="B419" s="750" t="s">
        <v>1667</v>
      </c>
      <c r="C419" s="1082" t="s">
        <v>2845</v>
      </c>
      <c r="D419" s="1162" t="s">
        <v>785</v>
      </c>
      <c r="E419" s="1083">
        <v>3550.5</v>
      </c>
      <c r="F419" s="753">
        <v>41312</v>
      </c>
      <c r="G419" s="85">
        <v>3550.5</v>
      </c>
      <c r="H419" s="1160">
        <f t="shared" si="9"/>
        <v>0</v>
      </c>
    </row>
    <row r="420" spans="1:8">
      <c r="A420" s="1081"/>
      <c r="B420" s="750" t="s">
        <v>1668</v>
      </c>
      <c r="C420" s="1082" t="s">
        <v>2845</v>
      </c>
      <c r="D420" s="1162" t="s">
        <v>358</v>
      </c>
      <c r="E420" s="1083">
        <v>1097</v>
      </c>
      <c r="F420" s="753">
        <v>41311</v>
      </c>
      <c r="G420" s="85">
        <v>1097</v>
      </c>
      <c r="H420" s="1160">
        <f t="shared" si="9"/>
        <v>0</v>
      </c>
    </row>
    <row r="421" spans="1:8">
      <c r="A421" s="1081"/>
      <c r="B421" s="750" t="s">
        <v>1669</v>
      </c>
      <c r="C421" s="1082" t="s">
        <v>2845</v>
      </c>
      <c r="D421" s="1162" t="s">
        <v>101</v>
      </c>
      <c r="E421" s="1083">
        <v>19150</v>
      </c>
      <c r="F421" s="753">
        <v>41311</v>
      </c>
      <c r="G421" s="85">
        <v>19150</v>
      </c>
      <c r="H421" s="1160">
        <f t="shared" si="9"/>
        <v>0</v>
      </c>
    </row>
    <row r="422" spans="1:8">
      <c r="A422" s="1081"/>
      <c r="B422" s="750" t="s">
        <v>1670</v>
      </c>
      <c r="C422" s="1082" t="s">
        <v>2845</v>
      </c>
      <c r="D422" s="1162" t="s">
        <v>2799</v>
      </c>
      <c r="E422" s="176">
        <v>50505</v>
      </c>
      <c r="F422" s="603">
        <v>41328</v>
      </c>
      <c r="G422" s="176">
        <v>50505</v>
      </c>
      <c r="H422" s="1160">
        <f t="shared" si="9"/>
        <v>0</v>
      </c>
    </row>
    <row r="423" spans="1:8">
      <c r="A423" s="1081"/>
      <c r="B423" s="750" t="s">
        <v>1671</v>
      </c>
      <c r="C423" s="1082" t="s">
        <v>2845</v>
      </c>
      <c r="D423" s="1162" t="s">
        <v>56</v>
      </c>
      <c r="E423" s="1083">
        <v>188545</v>
      </c>
      <c r="F423" s="433"/>
      <c r="G423" s="85"/>
      <c r="H423" s="1160">
        <f t="shared" si="9"/>
        <v>188545</v>
      </c>
    </row>
    <row r="424" spans="1:8">
      <c r="A424" s="1081"/>
      <c r="B424" s="750" t="s">
        <v>1672</v>
      </c>
      <c r="C424" s="1082" t="s">
        <v>2845</v>
      </c>
      <c r="D424" s="1162" t="s">
        <v>2799</v>
      </c>
      <c r="E424" s="1083">
        <v>92806</v>
      </c>
      <c r="F424" s="753">
        <v>41328</v>
      </c>
      <c r="G424" s="85">
        <v>92806</v>
      </c>
      <c r="H424" s="1160">
        <f t="shared" si="9"/>
        <v>0</v>
      </c>
    </row>
    <row r="425" spans="1:8">
      <c r="A425" s="1081"/>
      <c r="B425" s="750" t="s">
        <v>1673</v>
      </c>
      <c r="C425" s="1082" t="s">
        <v>2845</v>
      </c>
      <c r="D425" s="1162" t="s">
        <v>56</v>
      </c>
      <c r="E425" s="1083">
        <v>189083</v>
      </c>
      <c r="F425" s="433"/>
      <c r="G425" s="85"/>
      <c r="H425" s="1160">
        <f t="shared" si="9"/>
        <v>189083</v>
      </c>
    </row>
    <row r="426" spans="1:8">
      <c r="A426" s="1081"/>
      <c r="B426" s="750" t="s">
        <v>1674</v>
      </c>
      <c r="C426" s="1082" t="s">
        <v>2845</v>
      </c>
      <c r="D426" s="1162" t="s">
        <v>21</v>
      </c>
      <c r="E426" s="1083">
        <v>234</v>
      </c>
      <c r="F426" s="753">
        <v>41311</v>
      </c>
      <c r="G426" s="85">
        <v>234</v>
      </c>
      <c r="H426" s="1160">
        <f t="shared" si="9"/>
        <v>0</v>
      </c>
    </row>
    <row r="427" spans="1:8">
      <c r="A427" s="1081"/>
      <c r="B427" s="750" t="s">
        <v>1675</v>
      </c>
      <c r="C427" s="1082" t="s">
        <v>2845</v>
      </c>
      <c r="D427" s="1166" t="s">
        <v>3647</v>
      </c>
      <c r="E427" s="1111">
        <v>0</v>
      </c>
      <c r="F427" s="753"/>
      <c r="G427" s="85"/>
      <c r="H427" s="1160">
        <f t="shared" si="9"/>
        <v>0</v>
      </c>
    </row>
    <row r="428" spans="1:8">
      <c r="A428" s="1081"/>
      <c r="B428" s="750" t="s">
        <v>1676</v>
      </c>
      <c r="C428" s="1082" t="s">
        <v>2845</v>
      </c>
      <c r="D428" s="1162" t="s">
        <v>3780</v>
      </c>
      <c r="E428" s="1083">
        <v>9315</v>
      </c>
      <c r="F428" s="753">
        <v>41311</v>
      </c>
      <c r="G428" s="85">
        <v>9315</v>
      </c>
      <c r="H428" s="1160">
        <f t="shared" si="9"/>
        <v>0</v>
      </c>
    </row>
    <row r="429" spans="1:8">
      <c r="A429" s="1081"/>
      <c r="B429" s="750" t="s">
        <v>1677</v>
      </c>
      <c r="C429" s="1082" t="s">
        <v>2845</v>
      </c>
      <c r="D429" s="1162" t="s">
        <v>464</v>
      </c>
      <c r="E429" s="1083">
        <v>3001</v>
      </c>
      <c r="F429" s="753">
        <v>41311</v>
      </c>
      <c r="G429" s="85">
        <v>3001</v>
      </c>
      <c r="H429" s="1160">
        <f t="shared" si="9"/>
        <v>0</v>
      </c>
    </row>
    <row r="430" spans="1:8">
      <c r="A430" s="1081"/>
      <c r="B430" s="750" t="s">
        <v>1679</v>
      </c>
      <c r="C430" s="1082" t="s">
        <v>2845</v>
      </c>
      <c r="D430" s="1162" t="s">
        <v>2651</v>
      </c>
      <c r="E430" s="1083">
        <v>2649</v>
      </c>
      <c r="F430" s="753">
        <v>41311</v>
      </c>
      <c r="G430" s="85">
        <v>2649</v>
      </c>
      <c r="H430" s="1160">
        <f t="shared" si="9"/>
        <v>0</v>
      </c>
    </row>
    <row r="431" spans="1:8">
      <c r="A431" s="1081"/>
      <c r="B431" s="750" t="s">
        <v>1680</v>
      </c>
      <c r="C431" s="1082" t="s">
        <v>2845</v>
      </c>
      <c r="D431" s="1162" t="s">
        <v>4097</v>
      </c>
      <c r="E431" s="1083">
        <v>755</v>
      </c>
      <c r="F431" s="753">
        <v>41311</v>
      </c>
      <c r="G431" s="85">
        <v>755</v>
      </c>
      <c r="H431" s="1160">
        <f t="shared" si="9"/>
        <v>0</v>
      </c>
    </row>
    <row r="432" spans="1:8">
      <c r="A432" s="1081"/>
      <c r="B432" s="750" t="s">
        <v>1681</v>
      </c>
      <c r="C432" s="1082" t="s">
        <v>2845</v>
      </c>
      <c r="D432" s="1162" t="s">
        <v>755</v>
      </c>
      <c r="E432" s="1083">
        <v>1819</v>
      </c>
      <c r="F432" s="753">
        <v>41311</v>
      </c>
      <c r="G432" s="85">
        <v>1819</v>
      </c>
      <c r="H432" s="1160">
        <f t="shared" si="9"/>
        <v>0</v>
      </c>
    </row>
    <row r="433" spans="1:8">
      <c r="A433" s="1081"/>
      <c r="B433" s="750" t="s">
        <v>1682</v>
      </c>
      <c r="C433" s="1082" t="s">
        <v>2845</v>
      </c>
      <c r="D433" s="1162" t="s">
        <v>2799</v>
      </c>
      <c r="E433" s="1083">
        <v>44842</v>
      </c>
      <c r="F433" s="753">
        <v>41328</v>
      </c>
      <c r="G433" s="85">
        <v>44842</v>
      </c>
      <c r="H433" s="1160">
        <f t="shared" si="9"/>
        <v>0</v>
      </c>
    </row>
    <row r="434" spans="1:8">
      <c r="A434" s="1081"/>
      <c r="B434" s="750" t="s">
        <v>1683</v>
      </c>
      <c r="C434" s="1082" t="s">
        <v>2845</v>
      </c>
      <c r="D434" s="1162" t="s">
        <v>931</v>
      </c>
      <c r="E434" s="1083">
        <v>78340</v>
      </c>
      <c r="F434" s="753">
        <v>41314</v>
      </c>
      <c r="G434" s="85">
        <v>78340</v>
      </c>
      <c r="H434" s="1160">
        <f t="shared" si="9"/>
        <v>0</v>
      </c>
    </row>
    <row r="435" spans="1:8">
      <c r="A435" s="1081"/>
      <c r="B435" s="750" t="s">
        <v>1684</v>
      </c>
      <c r="C435" s="1082" t="s">
        <v>2845</v>
      </c>
      <c r="D435" s="1162" t="s">
        <v>425</v>
      </c>
      <c r="E435" s="1083">
        <v>579</v>
      </c>
      <c r="F435" s="753">
        <v>41311</v>
      </c>
      <c r="G435" s="85">
        <v>579</v>
      </c>
      <c r="H435" s="1160">
        <f t="shared" si="9"/>
        <v>0</v>
      </c>
    </row>
    <row r="436" spans="1:8">
      <c r="A436" s="1081"/>
      <c r="B436" s="750" t="s">
        <v>1685</v>
      </c>
      <c r="C436" s="1082" t="s">
        <v>2845</v>
      </c>
      <c r="D436" s="1162" t="s">
        <v>3651</v>
      </c>
      <c r="E436" s="1083">
        <v>6198</v>
      </c>
      <c r="F436" s="753">
        <v>41311</v>
      </c>
      <c r="G436" s="85">
        <v>6198</v>
      </c>
      <c r="H436" s="1160">
        <f t="shared" si="9"/>
        <v>0</v>
      </c>
    </row>
    <row r="437" spans="1:8">
      <c r="A437" s="1081"/>
      <c r="B437" s="750" t="s">
        <v>1686</v>
      </c>
      <c r="C437" s="1082" t="s">
        <v>2845</v>
      </c>
      <c r="D437" s="1162" t="s">
        <v>2795</v>
      </c>
      <c r="E437" s="1083">
        <v>7466.5</v>
      </c>
      <c r="F437" s="753">
        <v>41311</v>
      </c>
      <c r="G437" s="85">
        <v>7466.5</v>
      </c>
      <c r="H437" s="1160">
        <f t="shared" si="9"/>
        <v>0</v>
      </c>
    </row>
    <row r="438" spans="1:8">
      <c r="A438" s="1081"/>
      <c r="B438" s="750" t="s">
        <v>1687</v>
      </c>
      <c r="C438" s="1082" t="s">
        <v>2845</v>
      </c>
      <c r="D438" s="1162" t="s">
        <v>2686</v>
      </c>
      <c r="E438" s="1083">
        <v>278</v>
      </c>
      <c r="F438" s="753">
        <v>41311</v>
      </c>
      <c r="G438" s="85">
        <v>278</v>
      </c>
      <c r="H438" s="1160">
        <f t="shared" si="9"/>
        <v>0</v>
      </c>
    </row>
    <row r="439" spans="1:8">
      <c r="A439" s="1081"/>
      <c r="B439" s="750" t="s">
        <v>1688</v>
      </c>
      <c r="C439" s="1082" t="s">
        <v>2845</v>
      </c>
      <c r="D439" s="1162" t="s">
        <v>382</v>
      </c>
      <c r="E439" s="1083">
        <v>3722</v>
      </c>
      <c r="F439" s="753">
        <v>41316</v>
      </c>
      <c r="G439" s="85">
        <v>3722</v>
      </c>
      <c r="H439" s="1160">
        <f t="shared" si="9"/>
        <v>0</v>
      </c>
    </row>
    <row r="440" spans="1:8">
      <c r="A440" s="1081"/>
      <c r="B440" s="750" t="s">
        <v>1689</v>
      </c>
      <c r="C440" s="1082" t="s">
        <v>2845</v>
      </c>
      <c r="D440" s="1162" t="s">
        <v>2826</v>
      </c>
      <c r="E440" s="1083">
        <v>10980</v>
      </c>
      <c r="F440" s="753">
        <v>41316</v>
      </c>
      <c r="G440" s="85">
        <v>10980</v>
      </c>
      <c r="H440" s="1160">
        <f t="shared" si="9"/>
        <v>0</v>
      </c>
    </row>
    <row r="441" spans="1:8">
      <c r="A441" s="1081"/>
      <c r="B441" s="750" t="s">
        <v>1690</v>
      </c>
      <c r="C441" s="1082" t="s">
        <v>2845</v>
      </c>
      <c r="D441" s="1162" t="s">
        <v>4098</v>
      </c>
      <c r="E441" s="1083">
        <v>8383</v>
      </c>
      <c r="F441" s="753">
        <v>41311</v>
      </c>
      <c r="G441" s="85">
        <v>8383</v>
      </c>
      <c r="H441" s="1160">
        <f t="shared" si="9"/>
        <v>0</v>
      </c>
    </row>
    <row r="442" spans="1:8">
      <c r="A442" s="1081"/>
      <c r="B442" s="750" t="s">
        <v>1691</v>
      </c>
      <c r="C442" s="1082" t="s">
        <v>2845</v>
      </c>
      <c r="D442" s="1162" t="s">
        <v>2614</v>
      </c>
      <c r="E442" s="1083">
        <v>26129</v>
      </c>
      <c r="F442" s="1116" t="s">
        <v>4694</v>
      </c>
      <c r="G442" s="1114">
        <v>14129</v>
      </c>
      <c r="H442" s="1905">
        <f t="shared" si="9"/>
        <v>12000</v>
      </c>
    </row>
    <row r="443" spans="1:8">
      <c r="A443" s="1081"/>
      <c r="B443" s="750" t="s">
        <v>1692</v>
      </c>
      <c r="C443" s="1082" t="s">
        <v>2845</v>
      </c>
      <c r="D443" s="1162" t="s">
        <v>382</v>
      </c>
      <c r="E443" s="1083">
        <v>81454</v>
      </c>
      <c r="F443" s="753">
        <v>41326</v>
      </c>
      <c r="G443" s="85">
        <v>81454</v>
      </c>
      <c r="H443" s="1160">
        <f t="shared" si="9"/>
        <v>0</v>
      </c>
    </row>
    <row r="444" spans="1:8">
      <c r="A444" s="1081"/>
      <c r="B444" s="750" t="s">
        <v>1693</v>
      </c>
      <c r="C444" s="1082" t="s">
        <v>2845</v>
      </c>
      <c r="D444" s="1162" t="s">
        <v>4099</v>
      </c>
      <c r="E444" s="1083">
        <v>2350</v>
      </c>
      <c r="F444" s="753">
        <v>41312</v>
      </c>
      <c r="G444" s="85">
        <v>2350</v>
      </c>
      <c r="H444" s="1160">
        <f t="shared" si="9"/>
        <v>0</v>
      </c>
    </row>
    <row r="445" spans="1:8">
      <c r="A445" s="1081"/>
      <c r="B445" s="750" t="s">
        <v>1694</v>
      </c>
      <c r="C445" s="1082" t="s">
        <v>2845</v>
      </c>
      <c r="D445" s="1162" t="s">
        <v>3653</v>
      </c>
      <c r="E445" s="1083">
        <v>8565</v>
      </c>
      <c r="F445" s="753">
        <v>41312</v>
      </c>
      <c r="G445" s="85">
        <v>8565</v>
      </c>
      <c r="H445" s="1160">
        <f t="shared" si="9"/>
        <v>0</v>
      </c>
    </row>
    <row r="446" spans="1:8">
      <c r="A446" s="1081"/>
      <c r="B446" s="750" t="s">
        <v>1695</v>
      </c>
      <c r="C446" s="1082" t="s">
        <v>2845</v>
      </c>
      <c r="D446" s="1162" t="s">
        <v>2777</v>
      </c>
      <c r="E446" s="1083">
        <v>1184.5</v>
      </c>
      <c r="F446" s="753">
        <v>41311</v>
      </c>
      <c r="G446" s="85">
        <v>1184.5</v>
      </c>
      <c r="H446" s="1160">
        <f t="shared" si="9"/>
        <v>0</v>
      </c>
    </row>
    <row r="447" spans="1:8">
      <c r="A447" s="1081"/>
      <c r="B447" s="750" t="s">
        <v>1696</v>
      </c>
      <c r="C447" s="1082" t="s">
        <v>2845</v>
      </c>
      <c r="D447" s="1162" t="s">
        <v>2777</v>
      </c>
      <c r="E447" s="1083">
        <v>977.5</v>
      </c>
      <c r="F447" s="753">
        <v>41311</v>
      </c>
      <c r="G447" s="85">
        <v>977.5</v>
      </c>
      <c r="H447" s="1160">
        <f t="shared" si="9"/>
        <v>0</v>
      </c>
    </row>
    <row r="448" spans="1:8">
      <c r="A448" s="1081"/>
      <c r="B448" s="750" t="s">
        <v>1697</v>
      </c>
      <c r="C448" s="1082" t="s">
        <v>2845</v>
      </c>
      <c r="D448" s="1162" t="s">
        <v>3875</v>
      </c>
      <c r="E448" s="1083">
        <v>60988</v>
      </c>
      <c r="F448" s="1116" t="s">
        <v>5469</v>
      </c>
      <c r="G448" s="176">
        <f>18326.5+42661.5</f>
        <v>60988</v>
      </c>
      <c r="H448" s="1160">
        <f t="shared" si="9"/>
        <v>0</v>
      </c>
    </row>
    <row r="449" spans="1:8">
      <c r="A449" s="1081"/>
      <c r="B449" s="750" t="s">
        <v>1698</v>
      </c>
      <c r="C449" s="1082" t="s">
        <v>2845</v>
      </c>
      <c r="D449" s="1162" t="s">
        <v>827</v>
      </c>
      <c r="E449" s="1083">
        <v>1296.5</v>
      </c>
      <c r="F449" s="753">
        <v>41311</v>
      </c>
      <c r="G449" s="85">
        <v>1296.5</v>
      </c>
      <c r="H449" s="1160">
        <f t="shared" si="9"/>
        <v>0</v>
      </c>
    </row>
    <row r="450" spans="1:8">
      <c r="A450" s="1081"/>
      <c r="B450" s="750" t="s">
        <v>1699</v>
      </c>
      <c r="C450" s="1082" t="s">
        <v>2845</v>
      </c>
      <c r="D450" s="1162" t="s">
        <v>827</v>
      </c>
      <c r="E450" s="1083">
        <v>962</v>
      </c>
      <c r="F450" s="753">
        <v>41311</v>
      </c>
      <c r="G450" s="85">
        <v>962</v>
      </c>
      <c r="H450" s="1160">
        <f t="shared" si="9"/>
        <v>0</v>
      </c>
    </row>
    <row r="451" spans="1:8">
      <c r="A451" s="1081"/>
      <c r="B451" s="750" t="s">
        <v>1700</v>
      </c>
      <c r="C451" s="1082" t="s">
        <v>2845</v>
      </c>
      <c r="D451" s="1162" t="s">
        <v>699</v>
      </c>
      <c r="E451" s="1083">
        <v>7437.5</v>
      </c>
      <c r="F451" s="753">
        <v>41312</v>
      </c>
      <c r="G451" s="85">
        <v>7437.5</v>
      </c>
      <c r="H451" s="1160">
        <f t="shared" si="9"/>
        <v>0</v>
      </c>
    </row>
    <row r="452" spans="1:8">
      <c r="A452" s="1081"/>
      <c r="B452" s="750" t="s">
        <v>1701</v>
      </c>
      <c r="C452" s="1082" t="s">
        <v>2845</v>
      </c>
      <c r="D452" s="1162" t="s">
        <v>4100</v>
      </c>
      <c r="E452" s="1083">
        <v>850</v>
      </c>
      <c r="F452" s="753">
        <v>41311</v>
      </c>
      <c r="G452" s="85">
        <v>850</v>
      </c>
      <c r="H452" s="1160">
        <f t="shared" si="9"/>
        <v>0</v>
      </c>
    </row>
    <row r="453" spans="1:8">
      <c r="A453" s="1081"/>
      <c r="B453" s="750" t="s">
        <v>1702</v>
      </c>
      <c r="C453" s="1082" t="s">
        <v>2845</v>
      </c>
      <c r="D453" s="1162" t="s">
        <v>729</v>
      </c>
      <c r="E453" s="1083">
        <v>17503.5</v>
      </c>
      <c r="F453" s="753">
        <v>41313</v>
      </c>
      <c r="G453" s="1114">
        <v>4704</v>
      </c>
      <c r="H453" s="1905">
        <f t="shared" si="9"/>
        <v>12799.5</v>
      </c>
    </row>
    <row r="454" spans="1:8">
      <c r="A454" s="1081"/>
      <c r="B454" s="750" t="s">
        <v>1703</v>
      </c>
      <c r="C454" s="1082" t="s">
        <v>2845</v>
      </c>
      <c r="D454" s="1162" t="s">
        <v>10</v>
      </c>
      <c r="E454" s="1083">
        <v>8364</v>
      </c>
      <c r="F454" s="753">
        <v>41312</v>
      </c>
      <c r="G454" s="85">
        <v>8364</v>
      </c>
      <c r="H454" s="1160">
        <f t="shared" si="9"/>
        <v>0</v>
      </c>
    </row>
    <row r="455" spans="1:8">
      <c r="A455" s="1081"/>
      <c r="B455" s="750" t="s">
        <v>1704</v>
      </c>
      <c r="C455" s="1082" t="s">
        <v>2845</v>
      </c>
      <c r="D455" s="1162" t="s">
        <v>3651</v>
      </c>
      <c r="E455" s="1083">
        <v>1751</v>
      </c>
      <c r="F455" s="753">
        <v>41312</v>
      </c>
      <c r="G455" s="85">
        <v>1751</v>
      </c>
      <c r="H455" s="1160">
        <f t="shared" si="9"/>
        <v>0</v>
      </c>
    </row>
    <row r="456" spans="1:8">
      <c r="A456" s="1081"/>
      <c r="B456" s="750" t="s">
        <v>1705</v>
      </c>
      <c r="C456" s="1082" t="s">
        <v>2845</v>
      </c>
      <c r="D456" s="1162" t="s">
        <v>709</v>
      </c>
      <c r="E456" s="1083">
        <v>4120</v>
      </c>
      <c r="F456" s="753">
        <v>41314</v>
      </c>
      <c r="G456" s="85">
        <v>4120</v>
      </c>
      <c r="H456" s="1160">
        <f t="shared" si="9"/>
        <v>0</v>
      </c>
    </row>
    <row r="457" spans="1:8">
      <c r="A457" s="1081">
        <v>41312</v>
      </c>
      <c r="B457" s="750" t="s">
        <v>1706</v>
      </c>
      <c r="C457" s="1082" t="s">
        <v>2845</v>
      </c>
      <c r="D457" s="1162" t="s">
        <v>626</v>
      </c>
      <c r="E457" s="1112">
        <v>17632.5</v>
      </c>
      <c r="F457" s="603"/>
      <c r="G457" s="1112"/>
      <c r="H457" s="1084">
        <f t="shared" si="9"/>
        <v>17632.5</v>
      </c>
    </row>
    <row r="458" spans="1:8">
      <c r="A458" s="1081"/>
      <c r="B458" s="750" t="s">
        <v>1707</v>
      </c>
      <c r="C458" s="1082" t="s">
        <v>2845</v>
      </c>
      <c r="D458" s="1162" t="s">
        <v>3651</v>
      </c>
      <c r="E458" s="1112">
        <v>3023</v>
      </c>
      <c r="F458" s="603">
        <v>41312</v>
      </c>
      <c r="G458" s="176">
        <v>3023</v>
      </c>
      <c r="H458" s="1160">
        <f t="shared" si="9"/>
        <v>0</v>
      </c>
    </row>
    <row r="459" spans="1:8">
      <c r="A459" s="1081"/>
      <c r="B459" s="750" t="s">
        <v>1708</v>
      </c>
      <c r="C459" s="1082" t="s">
        <v>2845</v>
      </c>
      <c r="D459" s="1162" t="s">
        <v>425</v>
      </c>
      <c r="E459" s="1112">
        <v>20622</v>
      </c>
      <c r="F459" s="603">
        <v>41312</v>
      </c>
      <c r="G459" s="176">
        <v>20622</v>
      </c>
      <c r="H459" s="1160">
        <f t="shared" si="9"/>
        <v>0</v>
      </c>
    </row>
    <row r="460" spans="1:8">
      <c r="A460" s="1081"/>
      <c r="B460" s="750" t="s">
        <v>1709</v>
      </c>
      <c r="C460" s="1082" t="s">
        <v>2845</v>
      </c>
      <c r="D460" s="1162" t="s">
        <v>1974</v>
      </c>
      <c r="E460" s="1112">
        <v>4674</v>
      </c>
      <c r="F460" s="604" t="s">
        <v>4354</v>
      </c>
      <c r="G460" s="176">
        <v>4674</v>
      </c>
      <c r="H460" s="1160">
        <f t="shared" si="9"/>
        <v>0</v>
      </c>
    </row>
    <row r="461" spans="1:8">
      <c r="A461" s="1081"/>
      <c r="B461" s="750" t="s">
        <v>1710</v>
      </c>
      <c r="C461" s="1082" t="s">
        <v>2845</v>
      </c>
      <c r="D461" s="1162" t="s">
        <v>600</v>
      </c>
      <c r="E461" s="1112">
        <v>42972</v>
      </c>
      <c r="F461" s="603">
        <v>41325</v>
      </c>
      <c r="G461" s="176">
        <v>42972</v>
      </c>
      <c r="H461" s="1160">
        <f t="shared" si="9"/>
        <v>0</v>
      </c>
    </row>
    <row r="462" spans="1:8">
      <c r="A462" s="1081"/>
      <c r="B462" s="750" t="s">
        <v>1711</v>
      </c>
      <c r="C462" s="1082" t="s">
        <v>2845</v>
      </c>
      <c r="D462" s="1162" t="s">
        <v>1950</v>
      </c>
      <c r="E462" s="1112">
        <v>4160</v>
      </c>
      <c r="F462" s="603">
        <v>41313</v>
      </c>
      <c r="G462" s="176">
        <v>4160</v>
      </c>
      <c r="H462" s="1160">
        <f t="shared" si="9"/>
        <v>0</v>
      </c>
    </row>
    <row r="463" spans="1:8">
      <c r="A463" s="1081"/>
      <c r="B463" s="750" t="s">
        <v>1712</v>
      </c>
      <c r="C463" s="1082" t="s">
        <v>2845</v>
      </c>
      <c r="D463" s="1162" t="s">
        <v>1258</v>
      </c>
      <c r="E463" s="1112">
        <v>2094</v>
      </c>
      <c r="F463" s="603">
        <v>41312</v>
      </c>
      <c r="G463" s="176">
        <v>2094</v>
      </c>
      <c r="H463" s="1160">
        <f t="shared" si="9"/>
        <v>0</v>
      </c>
    </row>
    <row r="464" spans="1:8">
      <c r="A464" s="1081"/>
      <c r="B464" s="750" t="s">
        <v>1713</v>
      </c>
      <c r="C464" s="1082" t="s">
        <v>2845</v>
      </c>
      <c r="D464" s="1162" t="s">
        <v>1950</v>
      </c>
      <c r="E464" s="1112">
        <v>558</v>
      </c>
      <c r="F464" s="603">
        <v>41313</v>
      </c>
      <c r="G464" s="176">
        <v>558</v>
      </c>
      <c r="H464" s="1160">
        <f t="shared" si="9"/>
        <v>0</v>
      </c>
    </row>
    <row r="465" spans="1:8">
      <c r="A465" s="1081"/>
      <c r="B465" s="750" t="s">
        <v>1714</v>
      </c>
      <c r="C465" s="1082" t="s">
        <v>2845</v>
      </c>
      <c r="D465" s="1162" t="s">
        <v>3755</v>
      </c>
      <c r="E465" s="1112">
        <v>2538</v>
      </c>
      <c r="F465" s="603">
        <v>41313</v>
      </c>
      <c r="G465" s="176">
        <v>2538</v>
      </c>
      <c r="H465" s="1160">
        <f t="shared" si="9"/>
        <v>0</v>
      </c>
    </row>
    <row r="466" spans="1:8">
      <c r="A466" s="1081"/>
      <c r="B466" s="750" t="s">
        <v>1715</v>
      </c>
      <c r="C466" s="1082" t="s">
        <v>2845</v>
      </c>
      <c r="D466" s="1162" t="s">
        <v>3648</v>
      </c>
      <c r="E466" s="1112">
        <v>5126.5</v>
      </c>
      <c r="F466" s="603">
        <v>41313</v>
      </c>
      <c r="G466" s="176">
        <v>5126.5</v>
      </c>
      <c r="H466" s="1160">
        <f t="shared" si="9"/>
        <v>0</v>
      </c>
    </row>
    <row r="467" spans="1:8">
      <c r="A467" s="1081"/>
      <c r="B467" s="750" t="s">
        <v>1716</v>
      </c>
      <c r="C467" s="1082" t="s">
        <v>2845</v>
      </c>
      <c r="D467" s="1162" t="s">
        <v>21</v>
      </c>
      <c r="E467" s="1112">
        <v>1188</v>
      </c>
      <c r="F467" s="603">
        <v>41312</v>
      </c>
      <c r="G467" s="176">
        <v>1188</v>
      </c>
      <c r="H467" s="1160">
        <f t="shared" si="9"/>
        <v>0</v>
      </c>
    </row>
    <row r="468" spans="1:8">
      <c r="A468" s="1081"/>
      <c r="B468" s="750" t="s">
        <v>1717</v>
      </c>
      <c r="C468" s="1082" t="s">
        <v>2845</v>
      </c>
      <c r="D468" s="1162" t="s">
        <v>2751</v>
      </c>
      <c r="E468" s="1112">
        <v>7677</v>
      </c>
      <c r="F468" s="603">
        <v>41312</v>
      </c>
      <c r="G468" s="176">
        <v>7677</v>
      </c>
      <c r="H468" s="1160">
        <f t="shared" si="9"/>
        <v>0</v>
      </c>
    </row>
    <row r="469" spans="1:8">
      <c r="A469" s="1081"/>
      <c r="B469" s="750" t="s">
        <v>1718</v>
      </c>
      <c r="C469" s="1082" t="s">
        <v>2845</v>
      </c>
      <c r="D469" s="1162" t="s">
        <v>72</v>
      </c>
      <c r="E469" s="1112">
        <v>8246</v>
      </c>
      <c r="F469" s="603">
        <v>41313</v>
      </c>
      <c r="G469" s="176">
        <v>8246</v>
      </c>
      <c r="H469" s="1160">
        <f t="shared" si="9"/>
        <v>0</v>
      </c>
    </row>
    <row r="470" spans="1:8">
      <c r="A470" s="1081"/>
      <c r="B470" s="750" t="s">
        <v>1719</v>
      </c>
      <c r="C470" s="1082" t="s">
        <v>2845</v>
      </c>
      <c r="D470" s="1162" t="s">
        <v>528</v>
      </c>
      <c r="E470" s="1112">
        <v>7065.5</v>
      </c>
      <c r="F470" s="603">
        <v>41317</v>
      </c>
      <c r="G470" s="176">
        <v>7065.5</v>
      </c>
      <c r="H470" s="1160">
        <f t="shared" si="9"/>
        <v>0</v>
      </c>
    </row>
    <row r="471" spans="1:8">
      <c r="A471" s="1081"/>
      <c r="B471" s="750" t="s">
        <v>1720</v>
      </c>
      <c r="C471" s="1082" t="s">
        <v>2845</v>
      </c>
      <c r="D471" s="1162" t="s">
        <v>2826</v>
      </c>
      <c r="E471" s="1112">
        <v>6809</v>
      </c>
      <c r="F471" s="603">
        <v>41316</v>
      </c>
      <c r="G471" s="176">
        <v>6809</v>
      </c>
      <c r="H471" s="1160">
        <f t="shared" si="9"/>
        <v>0</v>
      </c>
    </row>
    <row r="472" spans="1:8">
      <c r="A472" s="1081"/>
      <c r="B472" s="750" t="s">
        <v>1721</v>
      </c>
      <c r="C472" s="1082" t="s">
        <v>2845</v>
      </c>
      <c r="D472" s="1162" t="s">
        <v>3646</v>
      </c>
      <c r="E472" s="1112">
        <v>990</v>
      </c>
      <c r="F472" s="603">
        <v>41324</v>
      </c>
      <c r="G472" s="176">
        <v>990</v>
      </c>
      <c r="H472" s="1160">
        <f t="shared" si="9"/>
        <v>0</v>
      </c>
    </row>
    <row r="473" spans="1:8">
      <c r="A473" s="1081"/>
      <c r="B473" s="750" t="s">
        <v>1722</v>
      </c>
      <c r="C473" s="1082" t="s">
        <v>2845</v>
      </c>
      <c r="D473" s="1162" t="s">
        <v>1950</v>
      </c>
      <c r="E473" s="1112">
        <v>1699</v>
      </c>
      <c r="F473" s="603">
        <v>41312</v>
      </c>
      <c r="G473" s="176">
        <v>1699</v>
      </c>
      <c r="H473" s="1160">
        <f t="shared" si="9"/>
        <v>0</v>
      </c>
    </row>
    <row r="474" spans="1:8">
      <c r="A474" s="1081"/>
      <c r="B474" s="750" t="s">
        <v>1723</v>
      </c>
      <c r="C474" s="1082" t="s">
        <v>2845</v>
      </c>
      <c r="D474" s="1162" t="s">
        <v>729</v>
      </c>
      <c r="E474" s="1112">
        <v>2335</v>
      </c>
      <c r="F474" s="603">
        <v>41313</v>
      </c>
      <c r="G474" s="176">
        <v>2335</v>
      </c>
      <c r="H474" s="1160">
        <f t="shared" si="9"/>
        <v>0</v>
      </c>
    </row>
    <row r="475" spans="1:8">
      <c r="A475" s="1081"/>
      <c r="B475" s="750" t="s">
        <v>1724</v>
      </c>
      <c r="C475" s="1082" t="s">
        <v>2845</v>
      </c>
      <c r="D475" s="1162" t="s">
        <v>23</v>
      </c>
      <c r="E475" s="1112">
        <v>1073.5</v>
      </c>
      <c r="F475" s="603">
        <v>41313</v>
      </c>
      <c r="G475" s="176">
        <v>1073.5</v>
      </c>
      <c r="H475" s="1160">
        <f t="shared" si="9"/>
        <v>0</v>
      </c>
    </row>
    <row r="476" spans="1:8">
      <c r="A476" s="1081"/>
      <c r="B476" s="750" t="s">
        <v>1725</v>
      </c>
      <c r="C476" s="1082" t="s">
        <v>2845</v>
      </c>
      <c r="D476" s="1162" t="s">
        <v>559</v>
      </c>
      <c r="E476" s="1112">
        <v>2838.5</v>
      </c>
      <c r="F476" s="603">
        <v>41313</v>
      </c>
      <c r="G476" s="176">
        <v>2838.5</v>
      </c>
      <c r="H476" s="1160">
        <f t="shared" si="9"/>
        <v>0</v>
      </c>
    </row>
    <row r="477" spans="1:8">
      <c r="A477" s="1087"/>
      <c r="B477" s="1088"/>
      <c r="C477" s="1089"/>
      <c r="D477" s="158" t="s">
        <v>614</v>
      </c>
      <c r="E477" s="58"/>
      <c r="F477" s="1134"/>
      <c r="G477" s="58"/>
      <c r="H477" s="749">
        <f t="shared" ref="H477" si="10">E477-G477</f>
        <v>0</v>
      </c>
    </row>
    <row r="478" spans="1:8">
      <c r="A478" s="1087"/>
      <c r="B478" s="1088"/>
      <c r="C478" s="1089"/>
      <c r="D478" s="88" t="s">
        <v>607</v>
      </c>
      <c r="E478" s="86"/>
      <c r="F478" s="1128"/>
      <c r="G478" s="86"/>
      <c r="H478" s="263"/>
    </row>
    <row r="479" spans="1:8">
      <c r="A479" s="1087"/>
      <c r="B479" s="1088"/>
      <c r="C479" s="1089"/>
      <c r="D479" s="88" t="s">
        <v>615</v>
      </c>
      <c r="E479" s="86"/>
      <c r="F479" s="1128"/>
      <c r="G479" s="86"/>
      <c r="H479" s="263"/>
    </row>
    <row r="480" spans="1:8" ht="18.75">
      <c r="A480" s="1962" t="str">
        <f>A411</f>
        <v>REMISIONES DE     FEBRERO        2 0 1 3</v>
      </c>
      <c r="B480" s="1962"/>
      <c r="C480" s="1962"/>
      <c r="D480" s="1962"/>
      <c r="E480" s="1962"/>
      <c r="F480" s="1962"/>
      <c r="H480" s="1106"/>
    </row>
    <row r="481" spans="1:8" ht="35.25" thickBot="1">
      <c r="A481" s="1092" t="s">
        <v>0</v>
      </c>
      <c r="B481" s="1093" t="s">
        <v>1</v>
      </c>
      <c r="C481" s="1093"/>
      <c r="D481" s="1094" t="s">
        <v>2805</v>
      </c>
      <c r="E481" s="5" t="s">
        <v>2</v>
      </c>
      <c r="F481" s="1095" t="s">
        <v>6</v>
      </c>
      <c r="G481" s="1096" t="s">
        <v>7</v>
      </c>
      <c r="H481" s="1097" t="s">
        <v>8</v>
      </c>
    </row>
    <row r="482" spans="1:8" ht="15.75" thickTop="1">
      <c r="A482" s="1074">
        <v>41312</v>
      </c>
      <c r="B482" s="1075" t="s">
        <v>1726</v>
      </c>
      <c r="C482" s="1125" t="s">
        <v>2845</v>
      </c>
      <c r="D482" s="1164" t="s">
        <v>1936</v>
      </c>
      <c r="E482" s="1078">
        <v>330.5</v>
      </c>
      <c r="F482" s="1108">
        <v>41313</v>
      </c>
      <c r="G482" s="1100">
        <v>330.5</v>
      </c>
      <c r="H482" s="1165">
        <f t="shared" ref="H482:H545" si="11">E482-G482</f>
        <v>0</v>
      </c>
    </row>
    <row r="483" spans="1:8">
      <c r="A483" s="1081"/>
      <c r="B483" s="750" t="s">
        <v>1727</v>
      </c>
      <c r="C483" s="1082" t="s">
        <v>2845</v>
      </c>
      <c r="D483" s="1162" t="s">
        <v>25</v>
      </c>
      <c r="E483" s="1083">
        <v>13949.5</v>
      </c>
      <c r="F483" s="753">
        <v>41317</v>
      </c>
      <c r="G483" s="85">
        <v>13949.5</v>
      </c>
      <c r="H483" s="1160">
        <f t="shared" si="11"/>
        <v>0</v>
      </c>
    </row>
    <row r="484" spans="1:8">
      <c r="A484" s="1081"/>
      <c r="B484" s="750" t="s">
        <v>1728</v>
      </c>
      <c r="C484" s="1082" t="s">
        <v>2845</v>
      </c>
      <c r="D484" s="1162" t="s">
        <v>21</v>
      </c>
      <c r="E484" s="1083">
        <v>1394</v>
      </c>
      <c r="F484" s="753">
        <v>41312</v>
      </c>
      <c r="G484" s="85">
        <v>1394</v>
      </c>
      <c r="H484" s="1160">
        <f t="shared" si="11"/>
        <v>0</v>
      </c>
    </row>
    <row r="485" spans="1:8">
      <c r="A485" s="1081"/>
      <c r="B485" s="750" t="s">
        <v>1729</v>
      </c>
      <c r="C485" s="1082" t="s">
        <v>2845</v>
      </c>
      <c r="D485" s="1162" t="s">
        <v>3871</v>
      </c>
      <c r="E485" s="1083">
        <v>3406</v>
      </c>
      <c r="F485" s="753">
        <v>41312</v>
      </c>
      <c r="G485" s="85">
        <v>3406</v>
      </c>
      <c r="H485" s="1160">
        <f t="shared" si="11"/>
        <v>0</v>
      </c>
    </row>
    <row r="486" spans="1:8">
      <c r="A486" s="1081"/>
      <c r="B486" s="750" t="s">
        <v>1730</v>
      </c>
      <c r="C486" s="1082" t="s">
        <v>2845</v>
      </c>
      <c r="D486" s="1162" t="s">
        <v>2751</v>
      </c>
      <c r="E486" s="1083">
        <v>2021</v>
      </c>
      <c r="F486" s="753">
        <v>41312</v>
      </c>
      <c r="G486" s="85">
        <v>2021</v>
      </c>
      <c r="H486" s="1160">
        <f t="shared" si="11"/>
        <v>0</v>
      </c>
    </row>
    <row r="487" spans="1:8">
      <c r="A487" s="1081"/>
      <c r="B487" s="750" t="s">
        <v>1731</v>
      </c>
      <c r="C487" s="1082" t="s">
        <v>2845</v>
      </c>
      <c r="D487" s="1162" t="s">
        <v>3874</v>
      </c>
      <c r="E487" s="1083">
        <v>10147</v>
      </c>
      <c r="F487" s="604" t="s">
        <v>4493</v>
      </c>
      <c r="G487" s="176">
        <f>4500+5647</f>
        <v>10147</v>
      </c>
      <c r="H487" s="1160">
        <f t="shared" si="11"/>
        <v>0</v>
      </c>
    </row>
    <row r="488" spans="1:8">
      <c r="A488" s="1081"/>
      <c r="B488" s="750" t="s">
        <v>1732</v>
      </c>
      <c r="C488" s="1082" t="s">
        <v>2845</v>
      </c>
      <c r="D488" s="1162" t="s">
        <v>2674</v>
      </c>
      <c r="E488" s="1083">
        <v>3756.5</v>
      </c>
      <c r="F488" s="753">
        <v>41313</v>
      </c>
      <c r="G488" s="85">
        <v>3756.5</v>
      </c>
      <c r="H488" s="1160">
        <f t="shared" si="11"/>
        <v>0</v>
      </c>
    </row>
    <row r="489" spans="1:8">
      <c r="A489" s="1081"/>
      <c r="B489" s="750" t="s">
        <v>1733</v>
      </c>
      <c r="C489" s="1082" t="s">
        <v>2845</v>
      </c>
      <c r="D489" s="1162" t="s">
        <v>3651</v>
      </c>
      <c r="E489" s="1083">
        <v>2217.5</v>
      </c>
      <c r="F489" s="753">
        <v>41313</v>
      </c>
      <c r="G489" s="85">
        <v>2217.5</v>
      </c>
      <c r="H489" s="1160">
        <f t="shared" si="11"/>
        <v>0</v>
      </c>
    </row>
    <row r="490" spans="1:8">
      <c r="A490" s="1081"/>
      <c r="B490" s="750" t="s">
        <v>1734</v>
      </c>
      <c r="C490" s="1082" t="s">
        <v>2845</v>
      </c>
      <c r="D490" s="1162" t="s">
        <v>315</v>
      </c>
      <c r="E490" s="1083">
        <v>7676.5</v>
      </c>
      <c r="F490" s="753">
        <v>41320</v>
      </c>
      <c r="G490" s="85">
        <v>7676.5</v>
      </c>
      <c r="H490" s="1160">
        <f t="shared" si="11"/>
        <v>0</v>
      </c>
    </row>
    <row r="491" spans="1:8">
      <c r="A491" s="1081"/>
      <c r="B491" s="750" t="s">
        <v>1735</v>
      </c>
      <c r="C491" s="1082" t="s">
        <v>2845</v>
      </c>
      <c r="D491" s="1162" t="s">
        <v>1953</v>
      </c>
      <c r="E491" s="1083">
        <v>662.5</v>
      </c>
      <c r="F491" s="753">
        <v>41313</v>
      </c>
      <c r="G491" s="85">
        <v>662.5</v>
      </c>
      <c r="H491" s="1160">
        <f t="shared" si="11"/>
        <v>0</v>
      </c>
    </row>
    <row r="492" spans="1:8">
      <c r="A492" s="1081"/>
      <c r="B492" s="750" t="s">
        <v>1736</v>
      </c>
      <c r="C492" s="1082" t="s">
        <v>2845</v>
      </c>
      <c r="D492" s="1162" t="s">
        <v>3754</v>
      </c>
      <c r="E492" s="1083">
        <v>4950</v>
      </c>
      <c r="F492" s="753">
        <v>41324</v>
      </c>
      <c r="G492" s="85">
        <v>4950</v>
      </c>
      <c r="H492" s="1160">
        <f t="shared" si="11"/>
        <v>0</v>
      </c>
    </row>
    <row r="493" spans="1:8">
      <c r="A493" s="1081"/>
      <c r="B493" s="750" t="s">
        <v>1737</v>
      </c>
      <c r="C493" s="1082" t="s">
        <v>2845</v>
      </c>
      <c r="D493" s="1162" t="s">
        <v>3644</v>
      </c>
      <c r="E493" s="1083">
        <v>990</v>
      </c>
      <c r="F493" s="753">
        <v>41324</v>
      </c>
      <c r="G493" s="85">
        <v>990</v>
      </c>
      <c r="H493" s="1160">
        <f t="shared" si="11"/>
        <v>0</v>
      </c>
    </row>
    <row r="494" spans="1:8">
      <c r="A494" s="1081"/>
      <c r="B494" s="750" t="s">
        <v>1738</v>
      </c>
      <c r="C494" s="1082" t="s">
        <v>2845</v>
      </c>
      <c r="D494" s="1162" t="s">
        <v>3645</v>
      </c>
      <c r="E494" s="1083">
        <v>990</v>
      </c>
      <c r="F494" s="753">
        <v>41324</v>
      </c>
      <c r="G494" s="85">
        <v>990</v>
      </c>
      <c r="H494" s="1160">
        <f t="shared" si="11"/>
        <v>0</v>
      </c>
    </row>
    <row r="495" spans="1:8">
      <c r="A495" s="1081"/>
      <c r="B495" s="750" t="s">
        <v>1739</v>
      </c>
      <c r="C495" s="1082" t="s">
        <v>2845</v>
      </c>
      <c r="D495" s="1162" t="s">
        <v>513</v>
      </c>
      <c r="E495" s="1083">
        <v>2764.5</v>
      </c>
      <c r="F495" s="753">
        <v>41312</v>
      </c>
      <c r="G495" s="85">
        <v>2764.5</v>
      </c>
      <c r="H495" s="1160">
        <f t="shared" si="11"/>
        <v>0</v>
      </c>
    </row>
    <row r="496" spans="1:8">
      <c r="A496" s="1081"/>
      <c r="B496" s="750" t="s">
        <v>1740</v>
      </c>
      <c r="C496" s="1082" t="s">
        <v>2845</v>
      </c>
      <c r="D496" s="1162" t="s">
        <v>1950</v>
      </c>
      <c r="E496" s="1083">
        <v>1110.5</v>
      </c>
      <c r="F496" s="753">
        <v>41312</v>
      </c>
      <c r="G496" s="85">
        <v>1110.5</v>
      </c>
      <c r="H496" s="1160">
        <f t="shared" si="11"/>
        <v>0</v>
      </c>
    </row>
    <row r="497" spans="1:8">
      <c r="A497" s="1081"/>
      <c r="B497" s="750" t="s">
        <v>1741</v>
      </c>
      <c r="C497" s="1082" t="s">
        <v>2845</v>
      </c>
      <c r="D497" s="1162" t="s">
        <v>4173</v>
      </c>
      <c r="E497" s="1083">
        <v>3570</v>
      </c>
      <c r="F497" s="753">
        <v>41324</v>
      </c>
      <c r="G497" s="85">
        <v>3570</v>
      </c>
      <c r="H497" s="1160">
        <f t="shared" si="11"/>
        <v>0</v>
      </c>
    </row>
    <row r="498" spans="1:8">
      <c r="A498" s="1081"/>
      <c r="B498" s="750" t="s">
        <v>1742</v>
      </c>
      <c r="C498" s="1082" t="s">
        <v>2845</v>
      </c>
      <c r="D498" s="1162" t="s">
        <v>464</v>
      </c>
      <c r="E498" s="1083">
        <v>2122</v>
      </c>
      <c r="F498" s="753">
        <v>41312</v>
      </c>
      <c r="G498" s="85">
        <v>2122</v>
      </c>
      <c r="H498" s="1160">
        <f t="shared" si="11"/>
        <v>0</v>
      </c>
    </row>
    <row r="499" spans="1:8">
      <c r="A499" s="1081"/>
      <c r="B499" s="750" t="s">
        <v>1743</v>
      </c>
      <c r="C499" s="1082" t="s">
        <v>2845</v>
      </c>
      <c r="D499" s="1162" t="s">
        <v>4174</v>
      </c>
      <c r="E499" s="1083">
        <v>529</v>
      </c>
      <c r="F499" s="753">
        <v>41324</v>
      </c>
      <c r="G499" s="85">
        <v>529</v>
      </c>
      <c r="H499" s="1160">
        <f t="shared" si="11"/>
        <v>0</v>
      </c>
    </row>
    <row r="500" spans="1:8">
      <c r="A500" s="1081"/>
      <c r="B500" s="750" t="s">
        <v>1744</v>
      </c>
      <c r="C500" s="1082" t="s">
        <v>2845</v>
      </c>
      <c r="D500" s="1162" t="s">
        <v>358</v>
      </c>
      <c r="E500" s="1083">
        <v>5089.8</v>
      </c>
      <c r="F500" s="753">
        <v>41312</v>
      </c>
      <c r="G500" s="85">
        <v>5089.5</v>
      </c>
      <c r="H500" s="1160">
        <f t="shared" si="11"/>
        <v>0.3000000000001819</v>
      </c>
    </row>
    <row r="501" spans="1:8">
      <c r="A501" s="1081"/>
      <c r="B501" s="750" t="s">
        <v>1745</v>
      </c>
      <c r="C501" s="1082" t="s">
        <v>2845</v>
      </c>
      <c r="D501" s="1162" t="s">
        <v>3649</v>
      </c>
      <c r="E501" s="1083">
        <v>7699</v>
      </c>
      <c r="F501" s="753">
        <v>41312</v>
      </c>
      <c r="G501" s="85">
        <v>7699</v>
      </c>
      <c r="H501" s="1160">
        <f t="shared" si="11"/>
        <v>0</v>
      </c>
    </row>
    <row r="502" spans="1:8">
      <c r="A502" s="1081"/>
      <c r="B502" s="750" t="s">
        <v>1746</v>
      </c>
      <c r="C502" s="1082" t="s">
        <v>2845</v>
      </c>
      <c r="D502" s="1162" t="s">
        <v>358</v>
      </c>
      <c r="E502" s="1083">
        <v>832</v>
      </c>
      <c r="F502" s="753">
        <v>41312</v>
      </c>
      <c r="G502" s="85">
        <v>832</v>
      </c>
      <c r="H502" s="1160">
        <f t="shared" si="11"/>
        <v>0</v>
      </c>
    </row>
    <row r="503" spans="1:8">
      <c r="A503" s="1081"/>
      <c r="B503" s="750" t="s">
        <v>1747</v>
      </c>
      <c r="C503" s="1082" t="s">
        <v>2845</v>
      </c>
      <c r="D503" s="1162" t="s">
        <v>2806</v>
      </c>
      <c r="E503" s="1083">
        <v>2510</v>
      </c>
      <c r="F503" s="753">
        <v>41312</v>
      </c>
      <c r="G503" s="85">
        <v>2510</v>
      </c>
      <c r="H503" s="1160">
        <f t="shared" si="11"/>
        <v>0</v>
      </c>
    </row>
    <row r="504" spans="1:8">
      <c r="A504" s="1081"/>
      <c r="B504" s="750" t="s">
        <v>1748</v>
      </c>
      <c r="C504" s="1082" t="s">
        <v>2845</v>
      </c>
      <c r="D504" s="1162" t="s">
        <v>3782</v>
      </c>
      <c r="E504" s="1083">
        <v>993.5</v>
      </c>
      <c r="F504" s="753">
        <v>41312</v>
      </c>
      <c r="G504" s="85">
        <v>993.5</v>
      </c>
      <c r="H504" s="1160">
        <f t="shared" si="11"/>
        <v>0</v>
      </c>
    </row>
    <row r="505" spans="1:8">
      <c r="A505" s="1081"/>
      <c r="B505" s="750" t="s">
        <v>1749</v>
      </c>
      <c r="C505" s="1082" t="s">
        <v>2845</v>
      </c>
      <c r="D505" s="1162" t="s">
        <v>1117</v>
      </c>
      <c r="E505" s="1083">
        <v>14654</v>
      </c>
      <c r="F505" s="753">
        <v>41312</v>
      </c>
      <c r="G505" s="85">
        <v>14654</v>
      </c>
      <c r="H505" s="1160">
        <f t="shared" si="11"/>
        <v>0</v>
      </c>
    </row>
    <row r="506" spans="1:8">
      <c r="A506" s="1081"/>
      <c r="B506" s="750" t="s">
        <v>1750</v>
      </c>
      <c r="C506" s="1082" t="s">
        <v>2845</v>
      </c>
      <c r="D506" s="1162" t="s">
        <v>223</v>
      </c>
      <c r="E506" s="1083">
        <v>1796</v>
      </c>
      <c r="F506" s="753">
        <v>41313</v>
      </c>
      <c r="G506" s="85">
        <v>1796</v>
      </c>
      <c r="H506" s="1160">
        <f t="shared" si="11"/>
        <v>0</v>
      </c>
    </row>
    <row r="507" spans="1:8">
      <c r="A507" s="1081"/>
      <c r="B507" s="750" t="s">
        <v>1751</v>
      </c>
      <c r="C507" s="1082" t="s">
        <v>2845</v>
      </c>
      <c r="D507" s="1162" t="s">
        <v>734</v>
      </c>
      <c r="E507" s="1083">
        <v>1350</v>
      </c>
      <c r="F507" s="753">
        <v>41312</v>
      </c>
      <c r="G507" s="85">
        <v>1350</v>
      </c>
      <c r="H507" s="1160">
        <f t="shared" si="11"/>
        <v>0</v>
      </c>
    </row>
    <row r="508" spans="1:8">
      <c r="A508" s="1081"/>
      <c r="B508" s="750" t="s">
        <v>1752</v>
      </c>
      <c r="C508" s="1082" t="s">
        <v>2845</v>
      </c>
      <c r="D508" s="1162" t="s">
        <v>2797</v>
      </c>
      <c r="E508" s="1083">
        <v>2589</v>
      </c>
      <c r="F508" s="753">
        <v>41313</v>
      </c>
      <c r="G508" s="85">
        <v>2589</v>
      </c>
      <c r="H508" s="1160">
        <f t="shared" si="11"/>
        <v>0</v>
      </c>
    </row>
    <row r="509" spans="1:8">
      <c r="A509" s="1081"/>
      <c r="B509" s="750" t="s">
        <v>1753</v>
      </c>
      <c r="C509" s="1082" t="s">
        <v>2845</v>
      </c>
      <c r="D509" s="1162" t="s">
        <v>3657</v>
      </c>
      <c r="E509" s="1083">
        <v>1850.4</v>
      </c>
      <c r="F509" s="753">
        <v>41313</v>
      </c>
      <c r="G509" s="85">
        <v>1850.4</v>
      </c>
      <c r="H509" s="1160">
        <f t="shared" si="11"/>
        <v>0</v>
      </c>
    </row>
    <row r="510" spans="1:8">
      <c r="A510" s="1081"/>
      <c r="B510" s="750" t="s">
        <v>1754</v>
      </c>
      <c r="C510" s="1082" t="s">
        <v>2845</v>
      </c>
      <c r="D510" s="1162" t="s">
        <v>3660</v>
      </c>
      <c r="E510" s="1083">
        <v>1949</v>
      </c>
      <c r="F510" s="753">
        <v>41313</v>
      </c>
      <c r="G510" s="85">
        <v>1949</v>
      </c>
      <c r="H510" s="1160">
        <f t="shared" si="11"/>
        <v>0</v>
      </c>
    </row>
    <row r="511" spans="1:8">
      <c r="A511" s="1081"/>
      <c r="B511" s="750" t="s">
        <v>1755</v>
      </c>
      <c r="C511" s="1082" t="s">
        <v>2845</v>
      </c>
      <c r="D511" s="1162" t="s">
        <v>3785</v>
      </c>
      <c r="E511" s="1083">
        <v>2362</v>
      </c>
      <c r="F511" s="753">
        <v>41313</v>
      </c>
      <c r="G511" s="85">
        <v>2362</v>
      </c>
      <c r="H511" s="1160">
        <f t="shared" si="11"/>
        <v>0</v>
      </c>
    </row>
    <row r="512" spans="1:8">
      <c r="A512" s="1081"/>
      <c r="B512" s="750" t="s">
        <v>1756</v>
      </c>
      <c r="C512" s="1082" t="s">
        <v>2845</v>
      </c>
      <c r="D512" s="1162" t="s">
        <v>38</v>
      </c>
      <c r="E512" s="1083">
        <v>3497</v>
      </c>
      <c r="F512" s="753">
        <v>41313</v>
      </c>
      <c r="G512" s="85">
        <v>3497</v>
      </c>
      <c r="H512" s="1160">
        <f t="shared" si="11"/>
        <v>0</v>
      </c>
    </row>
    <row r="513" spans="1:8">
      <c r="A513" s="1081"/>
      <c r="B513" s="750" t="s">
        <v>1757</v>
      </c>
      <c r="C513" s="1082" t="s">
        <v>2845</v>
      </c>
      <c r="D513" s="1162" t="s">
        <v>796</v>
      </c>
      <c r="E513" s="1083">
        <v>1332.5</v>
      </c>
      <c r="F513" s="753">
        <v>41313</v>
      </c>
      <c r="G513" s="85">
        <v>1332.5</v>
      </c>
      <c r="H513" s="1160">
        <f t="shared" si="11"/>
        <v>0</v>
      </c>
    </row>
    <row r="514" spans="1:8">
      <c r="A514" s="1081"/>
      <c r="B514" s="750" t="s">
        <v>1758</v>
      </c>
      <c r="C514" s="1082" t="s">
        <v>2845</v>
      </c>
      <c r="D514" s="1162" t="s">
        <v>794</v>
      </c>
      <c r="E514" s="1083">
        <v>697</v>
      </c>
      <c r="F514" s="753">
        <v>41313</v>
      </c>
      <c r="G514" s="85">
        <v>697</v>
      </c>
      <c r="H514" s="1160">
        <f t="shared" si="11"/>
        <v>0</v>
      </c>
    </row>
    <row r="515" spans="1:8">
      <c r="A515" s="1081"/>
      <c r="B515" s="750" t="s">
        <v>1760</v>
      </c>
      <c r="C515" s="1082" t="s">
        <v>2845</v>
      </c>
      <c r="D515" s="1162" t="s">
        <v>788</v>
      </c>
      <c r="E515" s="1083">
        <v>679</v>
      </c>
      <c r="F515" s="753">
        <v>41313</v>
      </c>
      <c r="G515" s="85">
        <v>679</v>
      </c>
      <c r="H515" s="1160">
        <f t="shared" si="11"/>
        <v>0</v>
      </c>
    </row>
    <row r="516" spans="1:8">
      <c r="A516" s="1081"/>
      <c r="B516" s="750" t="s">
        <v>1761</v>
      </c>
      <c r="C516" s="1082" t="s">
        <v>2845</v>
      </c>
      <c r="D516" s="1162" t="s">
        <v>3659</v>
      </c>
      <c r="E516" s="1083">
        <v>739</v>
      </c>
      <c r="F516" s="753">
        <v>41313</v>
      </c>
      <c r="G516" s="85">
        <v>739</v>
      </c>
      <c r="H516" s="1160">
        <f t="shared" si="11"/>
        <v>0</v>
      </c>
    </row>
    <row r="517" spans="1:8">
      <c r="A517" s="1081"/>
      <c r="B517" s="750" t="s">
        <v>1762</v>
      </c>
      <c r="C517" s="1082" t="s">
        <v>2845</v>
      </c>
      <c r="D517" s="1162" t="s">
        <v>67</v>
      </c>
      <c r="E517" s="1083">
        <v>6475.5</v>
      </c>
      <c r="F517" s="753">
        <v>41313</v>
      </c>
      <c r="G517" s="85">
        <v>6475.5</v>
      </c>
      <c r="H517" s="1160">
        <f t="shared" si="11"/>
        <v>0</v>
      </c>
    </row>
    <row r="518" spans="1:8">
      <c r="A518" s="1081"/>
      <c r="B518" s="750" t="s">
        <v>1763</v>
      </c>
      <c r="C518" s="1082" t="s">
        <v>2845</v>
      </c>
      <c r="D518" s="1162" t="s">
        <v>10</v>
      </c>
      <c r="E518" s="1083">
        <v>9256</v>
      </c>
      <c r="F518" s="1116" t="s">
        <v>4551</v>
      </c>
      <c r="G518" s="176">
        <v>9256</v>
      </c>
      <c r="H518" s="1160">
        <f t="shared" si="11"/>
        <v>0</v>
      </c>
    </row>
    <row r="519" spans="1:8">
      <c r="A519" s="1081"/>
      <c r="B519" s="750" t="s">
        <v>1764</v>
      </c>
      <c r="C519" s="1082" t="s">
        <v>2845</v>
      </c>
      <c r="D519" s="1162" t="s">
        <v>358</v>
      </c>
      <c r="E519" s="1083">
        <v>865</v>
      </c>
      <c r="F519" s="753">
        <v>41312</v>
      </c>
      <c r="G519" s="85">
        <v>865</v>
      </c>
      <c r="H519" s="1160">
        <f t="shared" si="11"/>
        <v>0</v>
      </c>
    </row>
    <row r="520" spans="1:8">
      <c r="A520" s="1081"/>
      <c r="B520" s="750" t="s">
        <v>1765</v>
      </c>
      <c r="C520" s="1082" t="s">
        <v>2845</v>
      </c>
      <c r="D520" s="1162" t="s">
        <v>2795</v>
      </c>
      <c r="E520" s="1083">
        <v>8172</v>
      </c>
      <c r="F520" s="753">
        <v>41312</v>
      </c>
      <c r="G520" s="85">
        <v>8172</v>
      </c>
      <c r="H520" s="1160">
        <f t="shared" si="11"/>
        <v>0</v>
      </c>
    </row>
    <row r="521" spans="1:8">
      <c r="A521" s="1081"/>
      <c r="B521" s="750" t="s">
        <v>1766</v>
      </c>
      <c r="C521" s="1082" t="s">
        <v>2845</v>
      </c>
      <c r="D521" s="1162" t="s">
        <v>4003</v>
      </c>
      <c r="E521" s="1083">
        <v>508</v>
      </c>
      <c r="F521" s="753">
        <v>41313</v>
      </c>
      <c r="G521" s="85">
        <v>508</v>
      </c>
      <c r="H521" s="1160">
        <f t="shared" si="11"/>
        <v>0</v>
      </c>
    </row>
    <row r="522" spans="1:8">
      <c r="A522" s="1081"/>
      <c r="B522" s="750" t="s">
        <v>1767</v>
      </c>
      <c r="C522" s="1082" t="s">
        <v>2845</v>
      </c>
      <c r="D522" s="1162" t="s">
        <v>4175</v>
      </c>
      <c r="E522" s="1083">
        <v>4573</v>
      </c>
      <c r="F522" s="753">
        <v>41313</v>
      </c>
      <c r="G522" s="85">
        <v>4573</v>
      </c>
      <c r="H522" s="1160">
        <f t="shared" si="11"/>
        <v>0</v>
      </c>
    </row>
    <row r="523" spans="1:8">
      <c r="A523" s="1081"/>
      <c r="B523" s="750" t="s">
        <v>1768</v>
      </c>
      <c r="C523" s="1082" t="s">
        <v>2845</v>
      </c>
      <c r="D523" s="1162" t="s">
        <v>4175</v>
      </c>
      <c r="E523" s="1083">
        <v>1653.5</v>
      </c>
      <c r="F523" s="753">
        <v>41313</v>
      </c>
      <c r="G523" s="85">
        <v>1653.5</v>
      </c>
      <c r="H523" s="1160">
        <f t="shared" si="11"/>
        <v>0</v>
      </c>
    </row>
    <row r="524" spans="1:8">
      <c r="A524" s="1081"/>
      <c r="B524" s="750" t="s">
        <v>1769</v>
      </c>
      <c r="C524" s="1082" t="s">
        <v>2845</v>
      </c>
      <c r="D524" s="1162" t="s">
        <v>786</v>
      </c>
      <c r="E524" s="1083">
        <v>17397</v>
      </c>
      <c r="F524" s="753">
        <v>41313</v>
      </c>
      <c r="G524" s="85">
        <v>17397</v>
      </c>
      <c r="H524" s="1160">
        <f t="shared" si="11"/>
        <v>0</v>
      </c>
    </row>
    <row r="525" spans="1:8">
      <c r="A525" s="1081"/>
      <c r="B525" s="750" t="s">
        <v>1770</v>
      </c>
      <c r="C525" s="1082" t="s">
        <v>2845</v>
      </c>
      <c r="D525" s="1162" t="s">
        <v>1990</v>
      </c>
      <c r="E525" s="1083">
        <v>4332.5</v>
      </c>
      <c r="F525" s="753">
        <v>41313</v>
      </c>
      <c r="G525" s="85">
        <v>4332.5</v>
      </c>
      <c r="H525" s="1160">
        <f t="shared" si="11"/>
        <v>0</v>
      </c>
    </row>
    <row r="526" spans="1:8">
      <c r="A526" s="1081"/>
      <c r="B526" s="750" t="s">
        <v>1771</v>
      </c>
      <c r="C526" s="1082" t="s">
        <v>2845</v>
      </c>
      <c r="D526" s="1166" t="s">
        <v>3647</v>
      </c>
      <c r="E526" s="1111">
        <v>0</v>
      </c>
      <c r="F526" s="753"/>
      <c r="G526" s="85"/>
      <c r="H526" s="1160">
        <f t="shared" si="11"/>
        <v>0</v>
      </c>
    </row>
    <row r="527" spans="1:8">
      <c r="A527" s="1081"/>
      <c r="B527" s="750" t="s">
        <v>1772</v>
      </c>
      <c r="C527" s="1082" t="s">
        <v>2845</v>
      </c>
      <c r="D527" s="1162" t="s">
        <v>931</v>
      </c>
      <c r="E527" s="1083">
        <v>11894.5</v>
      </c>
      <c r="F527" s="753">
        <v>41314</v>
      </c>
      <c r="G527" s="85">
        <v>11894.5</v>
      </c>
      <c r="H527" s="1160">
        <f t="shared" si="11"/>
        <v>0</v>
      </c>
    </row>
    <row r="528" spans="1:8">
      <c r="A528" s="1081"/>
      <c r="B528" s="750" t="s">
        <v>1773</v>
      </c>
      <c r="C528" s="1082" t="s">
        <v>2845</v>
      </c>
      <c r="D528" s="1162" t="s">
        <v>425</v>
      </c>
      <c r="E528" s="1083">
        <v>1261</v>
      </c>
      <c r="F528" s="753">
        <v>41312</v>
      </c>
      <c r="G528" s="85">
        <v>1261</v>
      </c>
      <c r="H528" s="1160">
        <f t="shared" si="11"/>
        <v>0</v>
      </c>
    </row>
    <row r="529" spans="1:8">
      <c r="A529" s="1081"/>
      <c r="B529" s="750" t="s">
        <v>1774</v>
      </c>
      <c r="C529" s="1082" t="s">
        <v>2845</v>
      </c>
      <c r="D529" s="1162" t="s">
        <v>4176</v>
      </c>
      <c r="E529" s="1083">
        <v>2435.5</v>
      </c>
      <c r="F529" s="753">
        <v>41313</v>
      </c>
      <c r="G529" s="85">
        <v>2435.5</v>
      </c>
      <c r="H529" s="1160">
        <f t="shared" si="11"/>
        <v>0</v>
      </c>
    </row>
    <row r="530" spans="1:8">
      <c r="A530" s="1081"/>
      <c r="B530" s="750" t="s">
        <v>1775</v>
      </c>
      <c r="C530" s="1082" t="s">
        <v>2845</v>
      </c>
      <c r="D530" s="1162" t="s">
        <v>2686</v>
      </c>
      <c r="E530" s="1083">
        <v>5597</v>
      </c>
      <c r="F530" s="753">
        <v>41313</v>
      </c>
      <c r="G530" s="85">
        <v>5597</v>
      </c>
      <c r="H530" s="1160">
        <f t="shared" si="11"/>
        <v>0</v>
      </c>
    </row>
    <row r="531" spans="1:8">
      <c r="A531" s="1081"/>
      <c r="B531" s="750" t="s">
        <v>1776</v>
      </c>
      <c r="C531" s="1082" t="s">
        <v>2845</v>
      </c>
      <c r="D531" s="1162" t="s">
        <v>793</v>
      </c>
      <c r="E531" s="1083">
        <v>29015</v>
      </c>
      <c r="F531" s="753">
        <v>41313</v>
      </c>
      <c r="G531" s="85">
        <v>29015</v>
      </c>
      <c r="H531" s="1160">
        <f t="shared" si="11"/>
        <v>0</v>
      </c>
    </row>
    <row r="532" spans="1:8">
      <c r="A532" s="1081"/>
      <c r="B532" s="750" t="s">
        <v>1778</v>
      </c>
      <c r="C532" s="1082" t="s">
        <v>2845</v>
      </c>
      <c r="D532" s="1162" t="s">
        <v>4097</v>
      </c>
      <c r="E532" s="1083">
        <v>318</v>
      </c>
      <c r="F532" s="753">
        <v>41312</v>
      </c>
      <c r="G532" s="85">
        <v>318</v>
      </c>
      <c r="H532" s="1160">
        <f t="shared" si="11"/>
        <v>0</v>
      </c>
    </row>
    <row r="533" spans="1:8">
      <c r="A533" s="1081"/>
      <c r="B533" s="750" t="s">
        <v>1779</v>
      </c>
      <c r="C533" s="1082" t="s">
        <v>2845</v>
      </c>
      <c r="D533" s="1162" t="s">
        <v>72</v>
      </c>
      <c r="E533" s="1083">
        <v>6365.5</v>
      </c>
      <c r="F533" s="753">
        <v>41313</v>
      </c>
      <c r="G533" s="85">
        <v>6365.5</v>
      </c>
      <c r="H533" s="1160">
        <f t="shared" si="11"/>
        <v>0</v>
      </c>
    </row>
    <row r="534" spans="1:8">
      <c r="A534" s="1081"/>
      <c r="B534" s="750" t="s">
        <v>1780</v>
      </c>
      <c r="C534" s="1082" t="s">
        <v>2845</v>
      </c>
      <c r="D534" s="1162" t="s">
        <v>2693</v>
      </c>
      <c r="E534" s="1083">
        <v>2254</v>
      </c>
      <c r="F534" s="753">
        <v>41313</v>
      </c>
      <c r="G534" s="85">
        <v>2254</v>
      </c>
      <c r="H534" s="1160">
        <f t="shared" si="11"/>
        <v>0</v>
      </c>
    </row>
    <row r="535" spans="1:8">
      <c r="A535" s="1081"/>
      <c r="B535" s="750" t="s">
        <v>1781</v>
      </c>
      <c r="C535" s="1082" t="s">
        <v>2845</v>
      </c>
      <c r="D535" s="1162" t="s">
        <v>21</v>
      </c>
      <c r="E535" s="1083">
        <v>1170</v>
      </c>
      <c r="F535" s="753">
        <v>41312</v>
      </c>
      <c r="G535" s="85">
        <v>1170</v>
      </c>
      <c r="H535" s="1160">
        <f t="shared" si="11"/>
        <v>0</v>
      </c>
    </row>
    <row r="536" spans="1:8">
      <c r="A536" s="1081"/>
      <c r="B536" s="750" t="s">
        <v>1782</v>
      </c>
      <c r="C536" s="1082" t="s">
        <v>2845</v>
      </c>
      <c r="D536" s="1162" t="s">
        <v>32</v>
      </c>
      <c r="E536" s="1083">
        <v>19885.5</v>
      </c>
      <c r="F536" s="1116" t="s">
        <v>4972</v>
      </c>
      <c r="G536" s="176">
        <v>19885.5</v>
      </c>
      <c r="H536" s="1160">
        <f t="shared" si="11"/>
        <v>0</v>
      </c>
    </row>
    <row r="537" spans="1:8">
      <c r="A537" s="1081"/>
      <c r="B537" s="750" t="s">
        <v>1783</v>
      </c>
      <c r="C537" s="1082" t="s">
        <v>2845</v>
      </c>
      <c r="D537" s="1162" t="s">
        <v>101</v>
      </c>
      <c r="E537" s="1083">
        <v>36180</v>
      </c>
      <c r="F537" s="753">
        <v>41313</v>
      </c>
      <c r="G537" s="85">
        <v>36180</v>
      </c>
      <c r="H537" s="1160">
        <f t="shared" si="11"/>
        <v>0</v>
      </c>
    </row>
    <row r="538" spans="1:8">
      <c r="A538" s="1081"/>
      <c r="B538" s="750" t="s">
        <v>1784</v>
      </c>
      <c r="C538" s="1082" t="s">
        <v>2845</v>
      </c>
      <c r="D538" s="1162" t="s">
        <v>2808</v>
      </c>
      <c r="E538" s="1083">
        <v>34397</v>
      </c>
      <c r="F538" s="753">
        <v>41312</v>
      </c>
      <c r="G538" s="85">
        <v>34397</v>
      </c>
      <c r="H538" s="1160">
        <f t="shared" si="11"/>
        <v>0</v>
      </c>
    </row>
    <row r="539" spans="1:8">
      <c r="A539" s="1081"/>
      <c r="B539" s="750" t="s">
        <v>1785</v>
      </c>
      <c r="C539" s="1082" t="s">
        <v>2845</v>
      </c>
      <c r="D539" s="1162" t="s">
        <v>2777</v>
      </c>
      <c r="E539" s="1083">
        <v>1105</v>
      </c>
      <c r="F539" s="753">
        <v>41312</v>
      </c>
      <c r="G539" s="85">
        <v>1105</v>
      </c>
      <c r="H539" s="1160">
        <f t="shared" si="11"/>
        <v>0</v>
      </c>
    </row>
    <row r="540" spans="1:8">
      <c r="A540" s="1081"/>
      <c r="B540" s="750" t="s">
        <v>1786</v>
      </c>
      <c r="C540" s="1082" t="s">
        <v>2845</v>
      </c>
      <c r="D540" s="1162" t="s">
        <v>21</v>
      </c>
      <c r="E540" s="1083">
        <v>626</v>
      </c>
      <c r="F540" s="753">
        <v>41312</v>
      </c>
      <c r="G540" s="85">
        <v>626</v>
      </c>
      <c r="H540" s="1160">
        <f t="shared" si="11"/>
        <v>0</v>
      </c>
    </row>
    <row r="541" spans="1:8">
      <c r="A541" s="1081">
        <v>41313</v>
      </c>
      <c r="B541" s="750" t="s">
        <v>1787</v>
      </c>
      <c r="C541" s="1082" t="s">
        <v>2845</v>
      </c>
      <c r="D541" s="1162" t="s">
        <v>496</v>
      </c>
      <c r="E541" s="85">
        <v>82647.399999999994</v>
      </c>
      <c r="F541" s="1926">
        <v>41314</v>
      </c>
      <c r="G541" s="1927">
        <v>82647.399999999994</v>
      </c>
      <c r="H541" s="1160">
        <f t="shared" si="11"/>
        <v>0</v>
      </c>
    </row>
    <row r="542" spans="1:8">
      <c r="A542" s="1081"/>
      <c r="B542" s="750" t="s">
        <v>1788</v>
      </c>
      <c r="C542" s="1082" t="s">
        <v>2845</v>
      </c>
      <c r="D542" s="1162" t="s">
        <v>3651</v>
      </c>
      <c r="E542" s="85">
        <v>3607</v>
      </c>
      <c r="F542" s="753">
        <v>41313</v>
      </c>
      <c r="G542" s="85">
        <v>3607</v>
      </c>
      <c r="H542" s="1160">
        <f t="shared" si="11"/>
        <v>0</v>
      </c>
    </row>
    <row r="543" spans="1:8">
      <c r="A543" s="1081"/>
      <c r="B543" s="750" t="s">
        <v>1789</v>
      </c>
      <c r="C543" s="1082" t="s">
        <v>2845</v>
      </c>
      <c r="D543" s="1162" t="s">
        <v>3758</v>
      </c>
      <c r="E543" s="85">
        <v>1302</v>
      </c>
      <c r="F543" s="753">
        <v>41313</v>
      </c>
      <c r="G543" s="85">
        <v>1302</v>
      </c>
      <c r="H543" s="1160">
        <f t="shared" si="11"/>
        <v>0</v>
      </c>
    </row>
    <row r="544" spans="1:8">
      <c r="A544" s="1081"/>
      <c r="B544" s="750" t="s">
        <v>1790</v>
      </c>
      <c r="C544" s="1082" t="s">
        <v>2845</v>
      </c>
      <c r="D544" s="1162" t="s">
        <v>1959</v>
      </c>
      <c r="E544" s="85">
        <v>0</v>
      </c>
      <c r="F544" s="1115" t="s">
        <v>4844</v>
      </c>
      <c r="G544" s="85"/>
      <c r="H544" s="1160">
        <f t="shared" si="11"/>
        <v>0</v>
      </c>
    </row>
    <row r="545" spans="1:8">
      <c r="A545" s="1081"/>
      <c r="B545" s="750" t="s">
        <v>1791</v>
      </c>
      <c r="C545" s="1082" t="s">
        <v>2845</v>
      </c>
      <c r="D545" s="1162" t="s">
        <v>21</v>
      </c>
      <c r="E545" s="85">
        <v>39</v>
      </c>
      <c r="F545" s="753">
        <v>41313</v>
      </c>
      <c r="G545" s="85">
        <v>39</v>
      </c>
      <c r="H545" s="1160">
        <f t="shared" si="11"/>
        <v>0</v>
      </c>
    </row>
    <row r="546" spans="1:8">
      <c r="A546" s="1087"/>
      <c r="B546" s="1131"/>
      <c r="C546" s="1089"/>
      <c r="D546" s="88" t="s">
        <v>607</v>
      </c>
      <c r="E546" s="86"/>
      <c r="F546" s="1128"/>
      <c r="G546" s="86"/>
      <c r="H546" s="749"/>
    </row>
    <row r="547" spans="1:8">
      <c r="A547" s="1087"/>
      <c r="B547" s="1131"/>
      <c r="C547" s="1089"/>
      <c r="D547" s="88" t="s">
        <v>614</v>
      </c>
      <c r="E547" s="86"/>
      <c r="F547" s="1128"/>
      <c r="G547" s="86"/>
      <c r="H547" s="263"/>
    </row>
    <row r="548" spans="1:8">
      <c r="A548" s="1087"/>
      <c r="B548" s="1131"/>
      <c r="C548" s="1089"/>
      <c r="D548" s="88" t="s">
        <v>719</v>
      </c>
      <c r="E548" s="86"/>
      <c r="F548" s="1128"/>
      <c r="G548" s="86"/>
      <c r="H548" s="263"/>
    </row>
    <row r="549" spans="1:8" ht="18.75">
      <c r="A549" s="1962" t="str">
        <f>A480</f>
        <v>REMISIONES DE     FEBRERO        2 0 1 3</v>
      </c>
      <c r="B549" s="1962"/>
      <c r="C549" s="1962"/>
      <c r="D549" s="1962"/>
      <c r="E549" s="1962"/>
      <c r="F549" s="1962"/>
      <c r="H549" s="1106"/>
    </row>
    <row r="550" spans="1:8" ht="35.25" thickBot="1">
      <c r="A550" s="1092" t="s">
        <v>0</v>
      </c>
      <c r="B550" s="1093" t="s">
        <v>1</v>
      </c>
      <c r="C550" s="1093"/>
      <c r="D550" s="1094" t="s">
        <v>2805</v>
      </c>
      <c r="E550" s="5" t="s">
        <v>2</v>
      </c>
      <c r="F550" s="1095" t="s">
        <v>6</v>
      </c>
      <c r="G550" s="1096" t="s">
        <v>7</v>
      </c>
      <c r="H550" s="1097" t="s">
        <v>8</v>
      </c>
    </row>
    <row r="551" spans="1:8" ht="15.75" thickTop="1">
      <c r="A551" s="1074">
        <v>41313</v>
      </c>
      <c r="B551" s="1075" t="s">
        <v>1792</v>
      </c>
      <c r="C551" s="1125" t="s">
        <v>2845</v>
      </c>
      <c r="D551" s="1164" t="s">
        <v>491</v>
      </c>
      <c r="E551" s="1100">
        <v>0</v>
      </c>
      <c r="F551" s="1928" t="s">
        <v>4494</v>
      </c>
      <c r="G551" s="1100"/>
      <c r="H551" s="1165">
        <f t="shared" ref="H551:H592" si="12">E551-G551</f>
        <v>0</v>
      </c>
    </row>
    <row r="552" spans="1:8">
      <c r="A552" s="1081"/>
      <c r="B552" s="750" t="s">
        <v>1793</v>
      </c>
      <c r="C552" s="1082" t="s">
        <v>2845</v>
      </c>
      <c r="D552" s="1162" t="s">
        <v>92</v>
      </c>
      <c r="E552" s="85">
        <v>9808.6</v>
      </c>
      <c r="F552" s="753">
        <v>41314</v>
      </c>
      <c r="G552" s="1114">
        <v>7297</v>
      </c>
      <c r="H552" s="1905">
        <f t="shared" si="12"/>
        <v>2511.6000000000004</v>
      </c>
    </row>
    <row r="553" spans="1:8">
      <c r="A553" s="1081"/>
      <c r="B553" s="750" t="s">
        <v>1794</v>
      </c>
      <c r="C553" s="1082" t="s">
        <v>2845</v>
      </c>
      <c r="D553" s="1162" t="s">
        <v>2813</v>
      </c>
      <c r="E553" s="85">
        <v>12657.2</v>
      </c>
      <c r="F553" s="753">
        <v>41314</v>
      </c>
      <c r="G553" s="85">
        <v>12657.2</v>
      </c>
      <c r="H553" s="1160">
        <f t="shared" si="12"/>
        <v>0</v>
      </c>
    </row>
    <row r="554" spans="1:8">
      <c r="A554" s="1081"/>
      <c r="B554" s="750" t="s">
        <v>1795</v>
      </c>
      <c r="C554" s="1082" t="s">
        <v>2845</v>
      </c>
      <c r="D554" s="1162" t="s">
        <v>56</v>
      </c>
      <c r="E554" s="85">
        <v>267410</v>
      </c>
      <c r="F554" s="433"/>
      <c r="G554" s="85"/>
      <c r="H554" s="1160">
        <f t="shared" si="12"/>
        <v>267410</v>
      </c>
    </row>
    <row r="555" spans="1:8">
      <c r="A555" s="1081"/>
      <c r="B555" s="750" t="s">
        <v>1797</v>
      </c>
      <c r="C555" s="1082" t="s">
        <v>2845</v>
      </c>
      <c r="D555" s="1162" t="s">
        <v>2799</v>
      </c>
      <c r="E555" s="85">
        <v>156728</v>
      </c>
      <c r="F555" s="753">
        <v>41328</v>
      </c>
      <c r="G555" s="85">
        <v>156728</v>
      </c>
      <c r="H555" s="1160">
        <f t="shared" si="12"/>
        <v>0</v>
      </c>
    </row>
    <row r="556" spans="1:8">
      <c r="A556" s="1081"/>
      <c r="B556" s="750" t="s">
        <v>1798</v>
      </c>
      <c r="C556" s="1082" t="s">
        <v>2845</v>
      </c>
      <c r="D556" s="1162" t="s">
        <v>1947</v>
      </c>
      <c r="E556" s="85">
        <v>7692.8</v>
      </c>
      <c r="F556" s="753">
        <v>41314</v>
      </c>
      <c r="G556" s="85">
        <v>7692.8</v>
      </c>
      <c r="H556" s="1160">
        <f t="shared" si="12"/>
        <v>0</v>
      </c>
    </row>
    <row r="557" spans="1:8">
      <c r="A557" s="1081"/>
      <c r="B557" s="750" t="s">
        <v>1799</v>
      </c>
      <c r="C557" s="1082" t="s">
        <v>2845</v>
      </c>
      <c r="D557" s="1162" t="s">
        <v>755</v>
      </c>
      <c r="E557" s="85">
        <v>2604</v>
      </c>
      <c r="F557" s="753">
        <v>41314</v>
      </c>
      <c r="G557" s="85">
        <v>2604</v>
      </c>
      <c r="H557" s="1160">
        <f t="shared" si="12"/>
        <v>0</v>
      </c>
    </row>
    <row r="558" spans="1:8">
      <c r="A558" s="1081"/>
      <c r="B558" s="750" t="s">
        <v>1800</v>
      </c>
      <c r="C558" s="1082" t="s">
        <v>2845</v>
      </c>
      <c r="D558" s="1162" t="s">
        <v>709</v>
      </c>
      <c r="E558" s="85">
        <v>12570.5</v>
      </c>
      <c r="F558" s="753">
        <v>41314</v>
      </c>
      <c r="G558" s="85">
        <v>12570.5</v>
      </c>
      <c r="H558" s="1160">
        <f t="shared" si="12"/>
        <v>0</v>
      </c>
    </row>
    <row r="559" spans="1:8">
      <c r="A559" s="1081"/>
      <c r="B559" s="750" t="s">
        <v>1801</v>
      </c>
      <c r="C559" s="1082" t="s">
        <v>2845</v>
      </c>
      <c r="D559" s="1162" t="s">
        <v>4001</v>
      </c>
      <c r="E559" s="85">
        <v>11264</v>
      </c>
      <c r="F559" s="753">
        <v>41314</v>
      </c>
      <c r="G559" s="85">
        <v>11264</v>
      </c>
      <c r="H559" s="1160">
        <f t="shared" si="12"/>
        <v>0</v>
      </c>
    </row>
    <row r="560" spans="1:8">
      <c r="A560" s="1081"/>
      <c r="B560" s="750" t="s">
        <v>1802</v>
      </c>
      <c r="C560" s="1082" t="s">
        <v>2845</v>
      </c>
      <c r="D560" s="1162" t="s">
        <v>706</v>
      </c>
      <c r="E560" s="85">
        <v>24153.8</v>
      </c>
      <c r="F560" s="753">
        <v>41314</v>
      </c>
      <c r="G560" s="85">
        <v>24153.8</v>
      </c>
      <c r="H560" s="1160">
        <f t="shared" si="12"/>
        <v>0</v>
      </c>
    </row>
    <row r="561" spans="1:8">
      <c r="A561" s="1081"/>
      <c r="B561" s="750" t="s">
        <v>1803</v>
      </c>
      <c r="C561" s="1082" t="s">
        <v>2845</v>
      </c>
      <c r="D561" s="1162" t="s">
        <v>491</v>
      </c>
      <c r="E561" s="85">
        <v>0</v>
      </c>
      <c r="F561" s="1115" t="s">
        <v>4495</v>
      </c>
      <c r="G561" s="85"/>
      <c r="H561" s="1160">
        <f t="shared" si="12"/>
        <v>0</v>
      </c>
    </row>
    <row r="562" spans="1:8">
      <c r="A562" s="1081"/>
      <c r="B562" s="750" t="s">
        <v>1804</v>
      </c>
      <c r="C562" s="1082" t="s">
        <v>2845</v>
      </c>
      <c r="D562" s="433" t="s">
        <v>21</v>
      </c>
      <c r="E562" s="85">
        <v>57</v>
      </c>
      <c r="F562" s="753">
        <v>41313</v>
      </c>
      <c r="G562" s="85">
        <v>57</v>
      </c>
      <c r="H562" s="1160">
        <f t="shared" si="12"/>
        <v>0</v>
      </c>
    </row>
    <row r="563" spans="1:8">
      <c r="A563" s="1081"/>
      <c r="B563" s="750" t="s">
        <v>1805</v>
      </c>
      <c r="C563" s="1082" t="s">
        <v>2845</v>
      </c>
      <c r="D563" s="1162" t="s">
        <v>3754</v>
      </c>
      <c r="E563" s="85">
        <v>1650</v>
      </c>
      <c r="F563" s="753">
        <v>41324</v>
      </c>
      <c r="G563" s="85">
        <v>1650</v>
      </c>
      <c r="H563" s="1160">
        <f t="shared" si="12"/>
        <v>0</v>
      </c>
    </row>
    <row r="564" spans="1:8">
      <c r="A564" s="1081"/>
      <c r="B564" s="750" t="s">
        <v>1806</v>
      </c>
      <c r="C564" s="1082" t="s">
        <v>2845</v>
      </c>
      <c r="D564" s="1162" t="s">
        <v>3645</v>
      </c>
      <c r="E564" s="85">
        <v>990</v>
      </c>
      <c r="F564" s="753">
        <v>41324</v>
      </c>
      <c r="G564" s="85">
        <v>990</v>
      </c>
      <c r="H564" s="1160">
        <f t="shared" si="12"/>
        <v>0</v>
      </c>
    </row>
    <row r="565" spans="1:8">
      <c r="A565" s="1081"/>
      <c r="B565" s="750" t="s">
        <v>1807</v>
      </c>
      <c r="C565" s="1082" t="s">
        <v>2845</v>
      </c>
      <c r="D565" s="1162" t="s">
        <v>3644</v>
      </c>
      <c r="E565" s="85">
        <v>660</v>
      </c>
      <c r="F565" s="753">
        <v>41324</v>
      </c>
      <c r="G565" s="85">
        <v>660</v>
      </c>
      <c r="H565" s="1160">
        <f t="shared" si="12"/>
        <v>0</v>
      </c>
    </row>
    <row r="566" spans="1:8">
      <c r="A566" s="1081"/>
      <c r="B566" s="750" t="s">
        <v>1808</v>
      </c>
      <c r="C566" s="1082" t="s">
        <v>2845</v>
      </c>
      <c r="D566" s="1162" t="s">
        <v>3646</v>
      </c>
      <c r="E566" s="85">
        <v>1320</v>
      </c>
      <c r="F566" s="753">
        <v>41324</v>
      </c>
      <c r="G566" s="85">
        <v>1320</v>
      </c>
      <c r="H566" s="1160">
        <f t="shared" si="12"/>
        <v>0</v>
      </c>
    </row>
    <row r="567" spans="1:8">
      <c r="A567" s="1081"/>
      <c r="B567" s="750" t="s">
        <v>1809</v>
      </c>
      <c r="C567" s="1082" t="s">
        <v>2845</v>
      </c>
      <c r="D567" s="1162" t="s">
        <v>528</v>
      </c>
      <c r="E567" s="85">
        <v>17508</v>
      </c>
      <c r="F567" s="1116" t="s">
        <v>5203</v>
      </c>
      <c r="G567" s="176">
        <v>17508</v>
      </c>
      <c r="H567" s="1160">
        <f t="shared" si="12"/>
        <v>0</v>
      </c>
    </row>
    <row r="568" spans="1:8">
      <c r="A568" s="1081"/>
      <c r="B568" s="750" t="s">
        <v>1810</v>
      </c>
      <c r="C568" s="1082" t="s">
        <v>2845</v>
      </c>
      <c r="D568" s="433" t="s">
        <v>21</v>
      </c>
      <c r="E568" s="85">
        <v>4395.5</v>
      </c>
      <c r="F568" s="753">
        <v>41313</v>
      </c>
      <c r="G568" s="85">
        <v>4395.5</v>
      </c>
      <c r="H568" s="1160">
        <f t="shared" si="12"/>
        <v>0</v>
      </c>
    </row>
    <row r="569" spans="1:8">
      <c r="A569" s="1081"/>
      <c r="B569" s="750" t="s">
        <v>1811</v>
      </c>
      <c r="C569" s="1082" t="s">
        <v>2845</v>
      </c>
      <c r="D569" s="433" t="s">
        <v>931</v>
      </c>
      <c r="E569" s="85">
        <v>93474.5</v>
      </c>
      <c r="F569" s="753">
        <v>41313</v>
      </c>
      <c r="G569" s="85">
        <v>93474.5</v>
      </c>
      <c r="H569" s="1160">
        <f t="shared" si="12"/>
        <v>0</v>
      </c>
    </row>
    <row r="570" spans="1:8">
      <c r="A570" s="1081"/>
      <c r="B570" s="750" t="s">
        <v>1812</v>
      </c>
      <c r="C570" s="1082" t="s">
        <v>2845</v>
      </c>
      <c r="D570" s="433" t="s">
        <v>1950</v>
      </c>
      <c r="E570" s="85">
        <v>7545</v>
      </c>
      <c r="F570" s="753">
        <v>41313</v>
      </c>
      <c r="G570" s="85">
        <v>7545</v>
      </c>
      <c r="H570" s="1160">
        <f t="shared" si="12"/>
        <v>0</v>
      </c>
    </row>
    <row r="571" spans="1:8">
      <c r="A571" s="1081"/>
      <c r="B571" s="750" t="s">
        <v>1814</v>
      </c>
      <c r="C571" s="1082" t="s">
        <v>2845</v>
      </c>
      <c r="D571" s="433" t="s">
        <v>1258</v>
      </c>
      <c r="E571" s="85">
        <v>1740.56</v>
      </c>
      <c r="F571" s="753">
        <v>41313</v>
      </c>
      <c r="G571" s="85">
        <v>1740.56</v>
      </c>
      <c r="H571" s="1160">
        <f t="shared" si="12"/>
        <v>0</v>
      </c>
    </row>
    <row r="572" spans="1:8">
      <c r="A572" s="1081"/>
      <c r="B572" s="750" t="s">
        <v>1815</v>
      </c>
      <c r="C572" s="1082" t="s">
        <v>2845</v>
      </c>
      <c r="D572" s="433" t="s">
        <v>72</v>
      </c>
      <c r="E572" s="85">
        <v>6565</v>
      </c>
      <c r="F572" s="753">
        <v>41314</v>
      </c>
      <c r="G572" s="85">
        <v>6565</v>
      </c>
      <c r="H572" s="1160">
        <f t="shared" si="12"/>
        <v>0</v>
      </c>
    </row>
    <row r="573" spans="1:8">
      <c r="A573" s="1081"/>
      <c r="B573" s="750" t="s">
        <v>1816</v>
      </c>
      <c r="C573" s="1082" t="s">
        <v>2845</v>
      </c>
      <c r="D573" s="433" t="s">
        <v>559</v>
      </c>
      <c r="E573" s="85">
        <v>2002.5</v>
      </c>
      <c r="F573" s="753">
        <v>41313</v>
      </c>
      <c r="G573" s="85">
        <v>2002.5</v>
      </c>
      <c r="H573" s="1160">
        <f>E573-G573</f>
        <v>0</v>
      </c>
    </row>
    <row r="574" spans="1:8">
      <c r="A574" s="1081"/>
      <c r="B574" s="750" t="s">
        <v>1817</v>
      </c>
      <c r="C574" s="1082" t="s">
        <v>2845</v>
      </c>
      <c r="D574" s="433" t="s">
        <v>1972</v>
      </c>
      <c r="E574" s="85">
        <v>1172</v>
      </c>
      <c r="F574" s="753">
        <v>41313</v>
      </c>
      <c r="G574" s="85">
        <v>1172</v>
      </c>
      <c r="H574" s="1160">
        <f>E574-G574</f>
        <v>0</v>
      </c>
    </row>
    <row r="575" spans="1:8">
      <c r="A575" s="1081"/>
      <c r="B575" s="750" t="s">
        <v>1818</v>
      </c>
      <c r="C575" s="1082" t="s">
        <v>2845</v>
      </c>
      <c r="D575" s="433" t="s">
        <v>1408</v>
      </c>
      <c r="E575" s="85">
        <v>16558</v>
      </c>
      <c r="F575" s="753">
        <v>41313</v>
      </c>
      <c r="G575" s="85">
        <v>16558</v>
      </c>
      <c r="H575" s="1160">
        <f>E575-G575</f>
        <v>0</v>
      </c>
    </row>
    <row r="576" spans="1:8">
      <c r="A576" s="1081"/>
      <c r="B576" s="750" t="s">
        <v>1819</v>
      </c>
      <c r="C576" s="1082" t="s">
        <v>2845</v>
      </c>
      <c r="D576" s="433" t="s">
        <v>774</v>
      </c>
      <c r="E576" s="85">
        <v>6709</v>
      </c>
      <c r="F576" s="753">
        <v>41313</v>
      </c>
      <c r="G576" s="85">
        <v>6709</v>
      </c>
      <c r="H576" s="1160">
        <f t="shared" si="12"/>
        <v>0</v>
      </c>
    </row>
    <row r="577" spans="1:8">
      <c r="A577" s="1081"/>
      <c r="B577" s="750" t="s">
        <v>1820</v>
      </c>
      <c r="C577" s="1082" t="s">
        <v>2845</v>
      </c>
      <c r="D577" s="433" t="s">
        <v>1961</v>
      </c>
      <c r="E577" s="85">
        <v>1871</v>
      </c>
      <c r="F577" s="753">
        <v>41316</v>
      </c>
      <c r="G577" s="85">
        <v>1871</v>
      </c>
      <c r="H577" s="1160">
        <f t="shared" si="12"/>
        <v>0</v>
      </c>
    </row>
    <row r="578" spans="1:8">
      <c r="A578" s="1081"/>
      <c r="B578" s="750" t="s">
        <v>1821</v>
      </c>
      <c r="C578" s="1082" t="s">
        <v>2845</v>
      </c>
      <c r="D578" s="433" t="s">
        <v>23</v>
      </c>
      <c r="E578" s="85">
        <v>1237</v>
      </c>
      <c r="F578" s="753">
        <v>41313</v>
      </c>
      <c r="G578" s="85">
        <v>1237</v>
      </c>
      <c r="H578" s="1160">
        <f t="shared" si="12"/>
        <v>0</v>
      </c>
    </row>
    <row r="579" spans="1:8">
      <c r="A579" s="1081"/>
      <c r="B579" s="750" t="s">
        <v>1822</v>
      </c>
      <c r="C579" s="1082" t="s">
        <v>2845</v>
      </c>
      <c r="D579" s="433" t="s">
        <v>72</v>
      </c>
      <c r="E579" s="85">
        <v>1525.5</v>
      </c>
      <c r="F579" s="753">
        <v>41314</v>
      </c>
      <c r="G579" s="85">
        <v>1525.5</v>
      </c>
      <c r="H579" s="1160">
        <f t="shared" si="12"/>
        <v>0</v>
      </c>
    </row>
    <row r="580" spans="1:8">
      <c r="A580" s="1081"/>
      <c r="B580" s="750" t="s">
        <v>1823</v>
      </c>
      <c r="C580" s="1082" t="s">
        <v>2845</v>
      </c>
      <c r="D580" s="433" t="s">
        <v>4257</v>
      </c>
      <c r="E580" s="85">
        <v>7391.5</v>
      </c>
      <c r="F580" s="1138" t="s">
        <v>4496</v>
      </c>
      <c r="G580" s="176">
        <v>7391.5</v>
      </c>
      <c r="H580" s="1160">
        <f t="shared" si="12"/>
        <v>0</v>
      </c>
    </row>
    <row r="581" spans="1:8">
      <c r="A581" s="1081"/>
      <c r="B581" s="750" t="s">
        <v>1824</v>
      </c>
      <c r="C581" s="1082" t="s">
        <v>2845</v>
      </c>
      <c r="D581" s="433" t="s">
        <v>464</v>
      </c>
      <c r="E581" s="85">
        <v>4915</v>
      </c>
      <c r="F581" s="753">
        <v>41314</v>
      </c>
      <c r="G581" s="85">
        <v>4915</v>
      </c>
      <c r="H581" s="1160">
        <f t="shared" si="12"/>
        <v>0</v>
      </c>
    </row>
    <row r="582" spans="1:8">
      <c r="A582" s="1081"/>
      <c r="B582" s="750" t="s">
        <v>1825</v>
      </c>
      <c r="C582" s="1082" t="s">
        <v>2845</v>
      </c>
      <c r="D582" s="433" t="s">
        <v>513</v>
      </c>
      <c r="E582" s="85">
        <v>10894</v>
      </c>
      <c r="F582" s="753">
        <v>41313</v>
      </c>
      <c r="G582" s="85">
        <v>10894</v>
      </c>
      <c r="H582" s="1160">
        <f t="shared" si="12"/>
        <v>0</v>
      </c>
    </row>
    <row r="583" spans="1:8">
      <c r="A583" s="1081"/>
      <c r="B583" s="750" t="s">
        <v>1826</v>
      </c>
      <c r="C583" s="1082" t="s">
        <v>2845</v>
      </c>
      <c r="D583" s="433" t="s">
        <v>613</v>
      </c>
      <c r="E583" s="85">
        <v>731.5</v>
      </c>
      <c r="F583" s="753">
        <v>41314</v>
      </c>
      <c r="G583" s="85">
        <v>731.5</v>
      </c>
      <c r="H583" s="1160">
        <f t="shared" si="12"/>
        <v>0</v>
      </c>
    </row>
    <row r="584" spans="1:8">
      <c r="A584" s="1081"/>
      <c r="B584" s="750" t="s">
        <v>1827</v>
      </c>
      <c r="C584" s="1082" t="s">
        <v>2845</v>
      </c>
      <c r="D584" s="433" t="s">
        <v>3780</v>
      </c>
      <c r="E584" s="85">
        <v>8496.5</v>
      </c>
      <c r="F584" s="753">
        <v>41313</v>
      </c>
      <c r="G584" s="85">
        <v>8496.5</v>
      </c>
      <c r="H584" s="1160">
        <f t="shared" si="12"/>
        <v>0</v>
      </c>
    </row>
    <row r="585" spans="1:8">
      <c r="A585" s="1081"/>
      <c r="B585" s="750" t="s">
        <v>1828</v>
      </c>
      <c r="C585" s="1082" t="s">
        <v>2845</v>
      </c>
      <c r="D585" s="433" t="s">
        <v>1950</v>
      </c>
      <c r="E585" s="85">
        <v>3506</v>
      </c>
      <c r="F585" s="753">
        <v>41313</v>
      </c>
      <c r="G585" s="85">
        <v>3506</v>
      </c>
      <c r="H585" s="1160">
        <f t="shared" si="12"/>
        <v>0</v>
      </c>
    </row>
    <row r="586" spans="1:8">
      <c r="A586" s="1081"/>
      <c r="B586" s="750" t="s">
        <v>1829</v>
      </c>
      <c r="C586" s="1082" t="s">
        <v>2845</v>
      </c>
      <c r="D586" s="433" t="s">
        <v>3651</v>
      </c>
      <c r="E586" s="85">
        <v>12516.35</v>
      </c>
      <c r="F586" s="753">
        <v>41313</v>
      </c>
      <c r="G586" s="85">
        <v>12516.35</v>
      </c>
      <c r="H586" s="1160">
        <f t="shared" si="12"/>
        <v>0</v>
      </c>
    </row>
    <row r="587" spans="1:8">
      <c r="A587" s="1081"/>
      <c r="B587" s="750" t="s">
        <v>1830</v>
      </c>
      <c r="C587" s="1082" t="s">
        <v>2845</v>
      </c>
      <c r="D587" s="433" t="s">
        <v>3932</v>
      </c>
      <c r="E587" s="85">
        <v>2874</v>
      </c>
      <c r="F587" s="753">
        <v>41313</v>
      </c>
      <c r="G587" s="85">
        <v>2874</v>
      </c>
      <c r="H587" s="1160">
        <f t="shared" si="12"/>
        <v>0</v>
      </c>
    </row>
    <row r="588" spans="1:8">
      <c r="A588" s="1081"/>
      <c r="B588" s="750" t="s">
        <v>1831</v>
      </c>
      <c r="C588" s="1082" t="s">
        <v>2845</v>
      </c>
      <c r="D588" s="433" t="s">
        <v>1623</v>
      </c>
      <c r="E588" s="85">
        <v>2634.5</v>
      </c>
      <c r="F588" s="753">
        <v>41313</v>
      </c>
      <c r="G588" s="85">
        <v>2634.5</v>
      </c>
      <c r="H588" s="1160">
        <f t="shared" si="12"/>
        <v>0</v>
      </c>
    </row>
    <row r="589" spans="1:8">
      <c r="A589" s="1081"/>
      <c r="B589" s="750" t="s">
        <v>1832</v>
      </c>
      <c r="C589" s="1082" t="s">
        <v>2845</v>
      </c>
      <c r="D589" s="433" t="s">
        <v>2674</v>
      </c>
      <c r="E589" s="85">
        <v>7467</v>
      </c>
      <c r="F589" s="753">
        <v>41316</v>
      </c>
      <c r="G589" s="85">
        <v>7467</v>
      </c>
      <c r="H589" s="1160">
        <f t="shared" si="12"/>
        <v>0</v>
      </c>
    </row>
    <row r="590" spans="1:8">
      <c r="A590" s="1081"/>
      <c r="B590" s="750" t="s">
        <v>1833</v>
      </c>
      <c r="C590" s="1082" t="s">
        <v>2845</v>
      </c>
      <c r="D590" s="1110" t="s">
        <v>3647</v>
      </c>
      <c r="E590" s="1924">
        <v>0</v>
      </c>
      <c r="F590" s="753"/>
      <c r="G590" s="85"/>
      <c r="H590" s="1160">
        <f t="shared" si="12"/>
        <v>0</v>
      </c>
    </row>
    <row r="591" spans="1:8">
      <c r="A591" s="1081"/>
      <c r="B591" s="750" t="s">
        <v>1834</v>
      </c>
      <c r="C591" s="1082" t="s">
        <v>2845</v>
      </c>
      <c r="D591" s="433" t="s">
        <v>89</v>
      </c>
      <c r="E591" s="85">
        <v>13351.7</v>
      </c>
      <c r="F591" s="433"/>
      <c r="G591" s="85"/>
      <c r="H591" s="1160">
        <f t="shared" si="12"/>
        <v>13351.7</v>
      </c>
    </row>
    <row r="592" spans="1:8">
      <c r="A592" s="1081"/>
      <c r="B592" s="750" t="s">
        <v>1835</v>
      </c>
      <c r="C592" s="1082" t="s">
        <v>2845</v>
      </c>
      <c r="D592" s="433" t="s">
        <v>626</v>
      </c>
      <c r="E592" s="85">
        <v>23022.799999999999</v>
      </c>
      <c r="F592" s="433"/>
      <c r="G592" s="85"/>
      <c r="H592" s="1160">
        <f t="shared" si="12"/>
        <v>23022.799999999999</v>
      </c>
    </row>
    <row r="593" spans="1:8">
      <c r="A593" s="1081"/>
      <c r="B593" s="750" t="s">
        <v>1836</v>
      </c>
      <c r="C593" s="1082" t="s">
        <v>2845</v>
      </c>
      <c r="D593" s="433" t="s">
        <v>4258</v>
      </c>
      <c r="E593" s="85">
        <v>391</v>
      </c>
      <c r="F593" s="753">
        <v>41313</v>
      </c>
      <c r="G593" s="85">
        <v>391</v>
      </c>
      <c r="H593" s="1160">
        <f>E593-G593</f>
        <v>0</v>
      </c>
    </row>
    <row r="594" spans="1:8">
      <c r="A594" s="1081"/>
      <c r="B594" s="750" t="s">
        <v>1837</v>
      </c>
      <c r="C594" s="1082" t="s">
        <v>2845</v>
      </c>
      <c r="D594" s="433" t="s">
        <v>2691</v>
      </c>
      <c r="E594" s="85">
        <v>6012</v>
      </c>
      <c r="F594" s="753">
        <v>41314</v>
      </c>
      <c r="G594" s="85">
        <v>6012</v>
      </c>
      <c r="H594" s="1160">
        <f t="shared" ref="H594:H614" si="13">E594-G594</f>
        <v>0</v>
      </c>
    </row>
    <row r="595" spans="1:8">
      <c r="A595" s="1081"/>
      <c r="B595" s="750" t="s">
        <v>1838</v>
      </c>
      <c r="C595" s="1082" t="s">
        <v>2845</v>
      </c>
      <c r="D595" s="433" t="s">
        <v>2751</v>
      </c>
      <c r="E595" s="85">
        <v>4820.5</v>
      </c>
      <c r="F595" s="753">
        <v>41313</v>
      </c>
      <c r="G595" s="85">
        <v>4820.5</v>
      </c>
      <c r="H595" s="1160">
        <f t="shared" si="13"/>
        <v>0</v>
      </c>
    </row>
    <row r="596" spans="1:8">
      <c r="A596" s="1081"/>
      <c r="B596" s="750" t="s">
        <v>1839</v>
      </c>
      <c r="C596" s="1082" t="s">
        <v>2845</v>
      </c>
      <c r="D596" s="433" t="s">
        <v>794</v>
      </c>
      <c r="E596" s="85">
        <v>1096</v>
      </c>
      <c r="F596" s="753">
        <v>41315</v>
      </c>
      <c r="G596" s="85">
        <v>1096</v>
      </c>
      <c r="H596" s="1160">
        <f t="shared" si="13"/>
        <v>0</v>
      </c>
    </row>
    <row r="597" spans="1:8">
      <c r="A597" s="1081"/>
      <c r="B597" s="750" t="s">
        <v>1840</v>
      </c>
      <c r="C597" s="1082" t="s">
        <v>2845</v>
      </c>
      <c r="D597" s="433" t="s">
        <v>4262</v>
      </c>
      <c r="E597" s="85">
        <v>3364</v>
      </c>
      <c r="F597" s="753">
        <v>41314</v>
      </c>
      <c r="G597" s="85">
        <v>3364</v>
      </c>
      <c r="H597" s="1160">
        <f t="shared" si="13"/>
        <v>0</v>
      </c>
    </row>
    <row r="598" spans="1:8">
      <c r="A598" s="1081"/>
      <c r="B598" s="750" t="s">
        <v>1841</v>
      </c>
      <c r="C598" s="1082" t="s">
        <v>2845</v>
      </c>
      <c r="D598" s="433" t="s">
        <v>3651</v>
      </c>
      <c r="E598" s="85">
        <v>2010</v>
      </c>
      <c r="F598" s="753">
        <v>41314</v>
      </c>
      <c r="G598" s="85">
        <v>2010</v>
      </c>
      <c r="H598" s="1160">
        <f t="shared" si="13"/>
        <v>0</v>
      </c>
    </row>
    <row r="599" spans="1:8">
      <c r="A599" s="1081"/>
      <c r="B599" s="750" t="s">
        <v>1842</v>
      </c>
      <c r="C599" s="1082" t="s">
        <v>2845</v>
      </c>
      <c r="D599" s="433" t="s">
        <v>4259</v>
      </c>
      <c r="E599" s="85">
        <v>1757</v>
      </c>
      <c r="F599" s="753">
        <v>41314</v>
      </c>
      <c r="G599" s="85">
        <v>1757</v>
      </c>
      <c r="H599" s="1160">
        <f t="shared" si="13"/>
        <v>0</v>
      </c>
    </row>
    <row r="600" spans="1:8">
      <c r="A600" s="1081"/>
      <c r="B600" s="750" t="s">
        <v>1843</v>
      </c>
      <c r="C600" s="1082" t="s">
        <v>2845</v>
      </c>
      <c r="D600" s="433" t="s">
        <v>1953</v>
      </c>
      <c r="E600" s="85">
        <v>1002.5</v>
      </c>
      <c r="F600" s="753">
        <v>41314</v>
      </c>
      <c r="G600" s="85">
        <v>1002.5</v>
      </c>
      <c r="H600" s="1160">
        <f t="shared" si="13"/>
        <v>0</v>
      </c>
    </row>
    <row r="601" spans="1:8">
      <c r="A601" s="1081"/>
      <c r="B601" s="750" t="s">
        <v>1844</v>
      </c>
      <c r="C601" s="1082" t="s">
        <v>2845</v>
      </c>
      <c r="D601" s="433" t="s">
        <v>755</v>
      </c>
      <c r="E601" s="85">
        <v>2152</v>
      </c>
      <c r="F601" s="753">
        <v>41314</v>
      </c>
      <c r="G601" s="85">
        <v>2152</v>
      </c>
      <c r="H601" s="1160">
        <f t="shared" si="13"/>
        <v>0</v>
      </c>
    </row>
    <row r="602" spans="1:8">
      <c r="A602" s="1081"/>
      <c r="B602" s="750" t="s">
        <v>1845</v>
      </c>
      <c r="C602" s="1082" t="s">
        <v>2845</v>
      </c>
      <c r="D602" s="433" t="s">
        <v>2614</v>
      </c>
      <c r="E602" s="85">
        <v>3552</v>
      </c>
      <c r="F602" s="753">
        <v>41314</v>
      </c>
      <c r="G602" s="85">
        <v>3552</v>
      </c>
      <c r="H602" s="1160">
        <f t="shared" si="13"/>
        <v>0</v>
      </c>
    </row>
    <row r="603" spans="1:8">
      <c r="A603" s="1081"/>
      <c r="B603" s="750" t="s">
        <v>1846</v>
      </c>
      <c r="C603" s="1082" t="s">
        <v>2845</v>
      </c>
      <c r="D603" s="433" t="s">
        <v>53</v>
      </c>
      <c r="E603" s="85">
        <v>4056.5</v>
      </c>
      <c r="F603" s="753">
        <v>41314</v>
      </c>
      <c r="G603" s="85">
        <v>4056.5</v>
      </c>
      <c r="H603" s="1160">
        <f t="shared" si="13"/>
        <v>0</v>
      </c>
    </row>
    <row r="604" spans="1:8">
      <c r="A604" s="1081"/>
      <c r="B604" s="750" t="s">
        <v>278</v>
      </c>
      <c r="C604" s="1082" t="s">
        <v>2845</v>
      </c>
      <c r="D604" s="433" t="s">
        <v>762</v>
      </c>
      <c r="E604" s="85">
        <v>30933</v>
      </c>
      <c r="F604" s="753">
        <v>41314</v>
      </c>
      <c r="G604" s="85">
        <v>30933</v>
      </c>
      <c r="H604" s="1160">
        <f t="shared" si="13"/>
        <v>0</v>
      </c>
    </row>
    <row r="605" spans="1:8">
      <c r="A605" s="1081"/>
      <c r="B605" s="750" t="s">
        <v>1847</v>
      </c>
      <c r="C605" s="1082" t="s">
        <v>2845</v>
      </c>
      <c r="D605" s="433" t="s">
        <v>703</v>
      </c>
      <c r="E605" s="85">
        <v>28853</v>
      </c>
      <c r="F605" s="604" t="s">
        <v>4497</v>
      </c>
      <c r="G605" s="176">
        <f>26103+2750</f>
        <v>28853</v>
      </c>
      <c r="H605" s="1160">
        <f t="shared" si="13"/>
        <v>0</v>
      </c>
    </row>
    <row r="606" spans="1:8">
      <c r="A606" s="1081"/>
      <c r="B606" s="750" t="s">
        <v>1848</v>
      </c>
      <c r="C606" s="1082" t="s">
        <v>2845</v>
      </c>
      <c r="D606" s="433" t="s">
        <v>604</v>
      </c>
      <c r="E606" s="85">
        <v>1564</v>
      </c>
      <c r="F606" s="753">
        <v>41314</v>
      </c>
      <c r="G606" s="85">
        <v>1564</v>
      </c>
      <c r="H606" s="1160">
        <f t="shared" si="13"/>
        <v>0</v>
      </c>
    </row>
    <row r="607" spans="1:8">
      <c r="A607" s="1081"/>
      <c r="B607" s="750" t="s">
        <v>1849</v>
      </c>
      <c r="C607" s="1082" t="s">
        <v>2845</v>
      </c>
      <c r="D607" s="433" t="s">
        <v>4003</v>
      </c>
      <c r="E607" s="85">
        <v>722.5</v>
      </c>
      <c r="F607" s="753">
        <v>41314</v>
      </c>
      <c r="G607" s="85">
        <v>722.5</v>
      </c>
      <c r="H607" s="1160">
        <f t="shared" si="13"/>
        <v>0</v>
      </c>
    </row>
    <row r="608" spans="1:8">
      <c r="A608" s="1081"/>
      <c r="B608" s="750" t="s">
        <v>1850</v>
      </c>
      <c r="C608" s="1082" t="s">
        <v>2845</v>
      </c>
      <c r="D608" s="433" t="s">
        <v>3660</v>
      </c>
      <c r="E608" s="85">
        <v>3200</v>
      </c>
      <c r="F608" s="753">
        <v>41314</v>
      </c>
      <c r="G608" s="85">
        <v>3200</v>
      </c>
      <c r="H608" s="1160">
        <f t="shared" si="13"/>
        <v>0</v>
      </c>
    </row>
    <row r="609" spans="1:8">
      <c r="A609" s="1081"/>
      <c r="B609" s="1132" t="s">
        <v>1851</v>
      </c>
      <c r="C609" s="1133" t="s">
        <v>4256</v>
      </c>
      <c r="D609" s="433" t="s">
        <v>3657</v>
      </c>
      <c r="E609" s="85">
        <v>1949</v>
      </c>
      <c r="F609" s="753">
        <v>41314</v>
      </c>
      <c r="G609" s="85">
        <v>1949</v>
      </c>
      <c r="H609" s="1160">
        <f t="shared" si="13"/>
        <v>0</v>
      </c>
    </row>
    <row r="610" spans="1:8">
      <c r="A610" s="1081"/>
      <c r="B610" s="1132" t="s">
        <v>1853</v>
      </c>
      <c r="C610" s="1133" t="s">
        <v>4256</v>
      </c>
      <c r="D610" s="433" t="s">
        <v>72</v>
      </c>
      <c r="E610" s="85">
        <v>2291</v>
      </c>
      <c r="F610" s="753">
        <v>41314</v>
      </c>
      <c r="G610" s="85">
        <v>2291</v>
      </c>
      <c r="H610" s="1160">
        <f t="shared" si="13"/>
        <v>0</v>
      </c>
    </row>
    <row r="611" spans="1:8">
      <c r="A611" s="1081"/>
      <c r="B611" s="1132" t="s">
        <v>1854</v>
      </c>
      <c r="C611" s="1133" t="s">
        <v>4256</v>
      </c>
      <c r="D611" s="433" t="s">
        <v>755</v>
      </c>
      <c r="E611" s="85">
        <v>898</v>
      </c>
      <c r="F611" s="753">
        <v>41314</v>
      </c>
      <c r="G611" s="85">
        <v>898</v>
      </c>
      <c r="H611" s="1160">
        <f t="shared" si="13"/>
        <v>0</v>
      </c>
    </row>
    <row r="612" spans="1:8">
      <c r="A612" s="1081"/>
      <c r="B612" s="1132" t="s">
        <v>1855</v>
      </c>
      <c r="C612" s="1133" t="s">
        <v>4256</v>
      </c>
      <c r="D612" s="433" t="s">
        <v>703</v>
      </c>
      <c r="E612" s="85">
        <v>500</v>
      </c>
      <c r="F612" s="753">
        <v>41313</v>
      </c>
      <c r="G612" s="85">
        <v>500</v>
      </c>
      <c r="H612" s="1160">
        <f t="shared" si="13"/>
        <v>0</v>
      </c>
    </row>
    <row r="613" spans="1:8">
      <c r="A613" s="1081"/>
      <c r="B613" s="1132" t="s">
        <v>1856</v>
      </c>
      <c r="C613" s="1133" t="s">
        <v>4256</v>
      </c>
      <c r="D613" s="433" t="s">
        <v>3875</v>
      </c>
      <c r="E613" s="85">
        <v>2273</v>
      </c>
      <c r="F613" s="753">
        <v>41316</v>
      </c>
      <c r="G613" s="85">
        <v>2273</v>
      </c>
      <c r="H613" s="1160">
        <f t="shared" si="13"/>
        <v>0</v>
      </c>
    </row>
    <row r="614" spans="1:8">
      <c r="A614" s="1081"/>
      <c r="B614" s="1132" t="s">
        <v>1857</v>
      </c>
      <c r="C614" s="1133" t="s">
        <v>4256</v>
      </c>
      <c r="D614" s="433" t="s">
        <v>37</v>
      </c>
      <c r="E614" s="85">
        <v>11359</v>
      </c>
      <c r="F614" s="753">
        <v>41314</v>
      </c>
      <c r="G614" s="85">
        <v>11359</v>
      </c>
      <c r="H614" s="1160">
        <f t="shared" si="13"/>
        <v>0</v>
      </c>
    </row>
    <row r="615" spans="1:8">
      <c r="A615" s="1087"/>
      <c r="B615" s="1131"/>
      <c r="C615" s="1089"/>
      <c r="D615" s="88" t="s">
        <v>607</v>
      </c>
      <c r="E615" s="86"/>
      <c r="F615" s="1128"/>
      <c r="G615" s="86"/>
      <c r="H615" s="749"/>
    </row>
    <row r="616" spans="1:8">
      <c r="A616" s="1087"/>
      <c r="B616" s="1131"/>
      <c r="C616" s="1089"/>
      <c r="D616" s="88" t="s">
        <v>615</v>
      </c>
      <c r="E616" s="86"/>
      <c r="F616" s="1128"/>
      <c r="G616" s="86"/>
      <c r="H616" s="263"/>
    </row>
    <row r="617" spans="1:8">
      <c r="A617" s="1087"/>
      <c r="B617" s="1131"/>
      <c r="C617" s="1089"/>
      <c r="D617" s="88" t="s">
        <v>614</v>
      </c>
      <c r="E617" s="86"/>
      <c r="F617" s="1128"/>
      <c r="G617" s="86"/>
      <c r="H617" s="263"/>
    </row>
    <row r="618" spans="1:8" ht="18.75">
      <c r="A618" s="1962" t="str">
        <f>A549</f>
        <v>REMISIONES DE     FEBRERO        2 0 1 3</v>
      </c>
      <c r="B618" s="1962"/>
      <c r="C618" s="1962"/>
      <c r="D618" s="1962"/>
      <c r="E618" s="1962"/>
      <c r="F618" s="1962"/>
      <c r="H618" s="1106"/>
    </row>
    <row r="619" spans="1:8" ht="35.25" thickBot="1">
      <c r="A619" s="1118" t="s">
        <v>0</v>
      </c>
      <c r="B619" s="1119" t="s">
        <v>1</v>
      </c>
      <c r="C619" s="1119"/>
      <c r="D619" s="1094" t="s">
        <v>2805</v>
      </c>
      <c r="E619" s="5" t="s">
        <v>2</v>
      </c>
      <c r="F619" s="1095" t="s">
        <v>6</v>
      </c>
      <c r="G619" s="1096" t="s">
        <v>7</v>
      </c>
      <c r="H619" s="1097" t="s">
        <v>8</v>
      </c>
    </row>
    <row r="620" spans="1:8" ht="15.75" thickTop="1">
      <c r="A620" s="1081">
        <v>41313</v>
      </c>
      <c r="B620" s="1132" t="s">
        <v>1858</v>
      </c>
      <c r="C620" s="1132" t="s">
        <v>4256</v>
      </c>
      <c r="D620" s="1077" t="s">
        <v>21</v>
      </c>
      <c r="E620" s="1100">
        <v>238</v>
      </c>
      <c r="F620" s="1108">
        <v>41313</v>
      </c>
      <c r="G620" s="1100">
        <v>238</v>
      </c>
      <c r="H620" s="1165">
        <f t="shared" ref="H620:H683" si="14">E620-G620</f>
        <v>0</v>
      </c>
    </row>
    <row r="621" spans="1:8">
      <c r="A621" s="1081"/>
      <c r="B621" s="1132" t="s">
        <v>1859</v>
      </c>
      <c r="C621" s="1133" t="s">
        <v>4256</v>
      </c>
      <c r="D621" s="433" t="s">
        <v>38</v>
      </c>
      <c r="E621" s="85">
        <v>21111.5</v>
      </c>
      <c r="F621" s="753">
        <v>41314</v>
      </c>
      <c r="G621" s="85">
        <v>21111.5</v>
      </c>
      <c r="H621" s="1160">
        <f t="shared" si="14"/>
        <v>0</v>
      </c>
    </row>
    <row r="622" spans="1:8">
      <c r="A622" s="1081"/>
      <c r="B622" s="1132" t="s">
        <v>1860</v>
      </c>
      <c r="C622" s="1133" t="s">
        <v>4256</v>
      </c>
      <c r="D622" s="433" t="s">
        <v>368</v>
      </c>
      <c r="E622" s="85">
        <v>21429.5</v>
      </c>
      <c r="F622" s="1116" t="s">
        <v>5470</v>
      </c>
      <c r="G622" s="176">
        <v>21429.5</v>
      </c>
      <c r="H622" s="1160">
        <f t="shared" si="14"/>
        <v>0</v>
      </c>
    </row>
    <row r="623" spans="1:8">
      <c r="A623" s="1081"/>
      <c r="B623" s="1132" t="s">
        <v>1861</v>
      </c>
      <c r="C623" s="1133" t="s">
        <v>4256</v>
      </c>
      <c r="D623" s="433" t="s">
        <v>425</v>
      </c>
      <c r="E623" s="85">
        <v>2227.5</v>
      </c>
      <c r="F623" s="753">
        <v>41313</v>
      </c>
      <c r="G623" s="85">
        <v>2227.5</v>
      </c>
      <c r="H623" s="1160">
        <f t="shared" si="14"/>
        <v>0</v>
      </c>
    </row>
    <row r="624" spans="1:8">
      <c r="A624" s="1081"/>
      <c r="B624" s="1132" t="s">
        <v>1862</v>
      </c>
      <c r="C624" s="1133" t="s">
        <v>4256</v>
      </c>
      <c r="D624" s="433" t="s">
        <v>4260</v>
      </c>
      <c r="E624" s="85">
        <v>28220</v>
      </c>
      <c r="F624" s="753">
        <v>41314</v>
      </c>
      <c r="G624" s="85">
        <v>28220</v>
      </c>
      <c r="H624" s="1160">
        <f t="shared" si="14"/>
        <v>0</v>
      </c>
    </row>
    <row r="625" spans="1:8">
      <c r="A625" s="1081"/>
      <c r="B625" s="1132" t="s">
        <v>1863</v>
      </c>
      <c r="C625" s="1133" t="s">
        <v>4256</v>
      </c>
      <c r="D625" s="433" t="s">
        <v>32</v>
      </c>
      <c r="E625" s="85">
        <v>27329.5</v>
      </c>
      <c r="F625" s="1116" t="s">
        <v>4695</v>
      </c>
      <c r="G625" s="176">
        <v>27329.5</v>
      </c>
      <c r="H625" s="1160">
        <f t="shared" si="14"/>
        <v>0</v>
      </c>
    </row>
    <row r="626" spans="1:8">
      <c r="A626" s="1081"/>
      <c r="B626" s="1132" t="s">
        <v>1864</v>
      </c>
      <c r="C626" s="1133" t="s">
        <v>4256</v>
      </c>
      <c r="D626" s="433" t="s">
        <v>1217</v>
      </c>
      <c r="E626" s="85">
        <v>4396</v>
      </c>
      <c r="F626" s="753">
        <v>41313</v>
      </c>
      <c r="G626" s="85">
        <v>4396</v>
      </c>
      <c r="H626" s="1160">
        <f t="shared" si="14"/>
        <v>0</v>
      </c>
    </row>
    <row r="627" spans="1:8">
      <c r="A627" s="1081"/>
      <c r="B627" s="1132" t="s">
        <v>1865</v>
      </c>
      <c r="C627" s="1133" t="s">
        <v>4256</v>
      </c>
      <c r="D627" s="433" t="s">
        <v>3653</v>
      </c>
      <c r="E627" s="85">
        <v>11514</v>
      </c>
      <c r="F627" s="753">
        <v>41314</v>
      </c>
      <c r="G627" s="85">
        <v>11514</v>
      </c>
      <c r="H627" s="1160">
        <f t="shared" si="14"/>
        <v>0</v>
      </c>
    </row>
    <row r="628" spans="1:8">
      <c r="A628" s="1081"/>
      <c r="B628" s="1132" t="s">
        <v>1866</v>
      </c>
      <c r="C628" s="1133" t="s">
        <v>4256</v>
      </c>
      <c r="D628" s="433" t="s">
        <v>38</v>
      </c>
      <c r="E628" s="85">
        <v>381</v>
      </c>
      <c r="F628" s="753">
        <v>41314</v>
      </c>
      <c r="G628" s="85">
        <v>381</v>
      </c>
      <c r="H628" s="1160">
        <f t="shared" si="14"/>
        <v>0</v>
      </c>
    </row>
    <row r="629" spans="1:8">
      <c r="A629" s="1081"/>
      <c r="B629" s="1132" t="s">
        <v>1867</v>
      </c>
      <c r="C629" s="1133" t="s">
        <v>4256</v>
      </c>
      <c r="D629" s="433" t="s">
        <v>55</v>
      </c>
      <c r="E629" s="85">
        <v>2996</v>
      </c>
      <c r="F629" s="753">
        <v>41313</v>
      </c>
      <c r="G629" s="85">
        <v>2996</v>
      </c>
      <c r="H629" s="1160">
        <f t="shared" si="14"/>
        <v>0</v>
      </c>
    </row>
    <row r="630" spans="1:8">
      <c r="A630" s="1081"/>
      <c r="B630" s="1132" t="s">
        <v>1868</v>
      </c>
      <c r="C630" s="1133" t="s">
        <v>4256</v>
      </c>
      <c r="D630" s="433" t="s">
        <v>3656</v>
      </c>
      <c r="E630" s="85">
        <v>3471.5</v>
      </c>
      <c r="F630" s="753">
        <v>41313</v>
      </c>
      <c r="G630" s="85">
        <v>3471.5</v>
      </c>
      <c r="H630" s="1160">
        <f t="shared" si="14"/>
        <v>0</v>
      </c>
    </row>
    <row r="631" spans="1:8">
      <c r="A631" s="1081"/>
      <c r="B631" s="1132" t="s">
        <v>1869</v>
      </c>
      <c r="C631" s="1133" t="s">
        <v>4256</v>
      </c>
      <c r="D631" s="433" t="s">
        <v>4261</v>
      </c>
      <c r="E631" s="85">
        <v>9776</v>
      </c>
      <c r="F631" s="753">
        <v>41314</v>
      </c>
      <c r="G631" s="85">
        <v>9776</v>
      </c>
      <c r="H631" s="1160">
        <f t="shared" si="14"/>
        <v>0</v>
      </c>
    </row>
    <row r="632" spans="1:8">
      <c r="A632" s="1081"/>
      <c r="B632" s="1132" t="s">
        <v>1870</v>
      </c>
      <c r="C632" s="1133" t="s">
        <v>4256</v>
      </c>
      <c r="D632" s="433" t="s">
        <v>3778</v>
      </c>
      <c r="E632" s="85">
        <v>985.5</v>
      </c>
      <c r="F632" s="753">
        <v>41313</v>
      </c>
      <c r="G632" s="85">
        <v>985.5</v>
      </c>
      <c r="H632" s="1160">
        <f t="shared" si="14"/>
        <v>0</v>
      </c>
    </row>
    <row r="633" spans="1:8">
      <c r="A633" s="1081"/>
      <c r="B633" s="1132" t="s">
        <v>1871</v>
      </c>
      <c r="C633" s="1133" t="s">
        <v>4256</v>
      </c>
      <c r="D633" s="433" t="s">
        <v>2795</v>
      </c>
      <c r="E633" s="85">
        <v>11030</v>
      </c>
      <c r="F633" s="753">
        <v>41313</v>
      </c>
      <c r="G633" s="85">
        <v>11030</v>
      </c>
      <c r="H633" s="1160">
        <f t="shared" si="14"/>
        <v>0</v>
      </c>
    </row>
    <row r="634" spans="1:8">
      <c r="A634" s="1081"/>
      <c r="B634" s="1132" t="s">
        <v>1872</v>
      </c>
      <c r="C634" s="1133" t="s">
        <v>4256</v>
      </c>
      <c r="D634" s="433" t="s">
        <v>598</v>
      </c>
      <c r="E634" s="85">
        <v>2355</v>
      </c>
      <c r="F634" s="753">
        <v>41313</v>
      </c>
      <c r="G634" s="85">
        <v>2355</v>
      </c>
      <c r="H634" s="1160">
        <f t="shared" si="14"/>
        <v>0</v>
      </c>
    </row>
    <row r="635" spans="1:8">
      <c r="A635" s="1081"/>
      <c r="B635" s="1132" t="s">
        <v>1873</v>
      </c>
      <c r="C635" s="1133" t="s">
        <v>4256</v>
      </c>
      <c r="D635" s="433" t="s">
        <v>598</v>
      </c>
      <c r="E635" s="85">
        <v>18127</v>
      </c>
      <c r="F635" s="753">
        <v>41314</v>
      </c>
      <c r="G635" s="85">
        <v>18127</v>
      </c>
      <c r="H635" s="1160">
        <f t="shared" si="14"/>
        <v>0</v>
      </c>
    </row>
    <row r="636" spans="1:8">
      <c r="A636" s="1081"/>
      <c r="B636" s="1132" t="s">
        <v>1874</v>
      </c>
      <c r="C636" s="1133" t="s">
        <v>4256</v>
      </c>
      <c r="D636" s="433" t="s">
        <v>2802</v>
      </c>
      <c r="E636" s="85">
        <v>990</v>
      </c>
      <c r="F636" s="753">
        <v>41313</v>
      </c>
      <c r="G636" s="85">
        <v>990</v>
      </c>
      <c r="H636" s="1160">
        <f t="shared" si="14"/>
        <v>0</v>
      </c>
    </row>
    <row r="637" spans="1:8">
      <c r="A637" s="1081"/>
      <c r="B637" s="1132" t="s">
        <v>1875</v>
      </c>
      <c r="C637" s="1133" t="s">
        <v>4256</v>
      </c>
      <c r="D637" s="433" t="s">
        <v>2802</v>
      </c>
      <c r="E637" s="85">
        <v>2639</v>
      </c>
      <c r="F637" s="753">
        <v>41313</v>
      </c>
      <c r="G637" s="85">
        <v>2639</v>
      </c>
      <c r="H637" s="1160">
        <f t="shared" si="14"/>
        <v>0</v>
      </c>
    </row>
    <row r="638" spans="1:8">
      <c r="A638" s="1081"/>
      <c r="B638" s="1132" t="s">
        <v>1876</v>
      </c>
      <c r="C638" s="1133" t="s">
        <v>4256</v>
      </c>
      <c r="D638" s="433" t="s">
        <v>56</v>
      </c>
      <c r="E638" s="85">
        <v>228622</v>
      </c>
      <c r="F638" s="433"/>
      <c r="G638" s="85"/>
      <c r="H638" s="1160">
        <f t="shared" si="14"/>
        <v>228622</v>
      </c>
    </row>
    <row r="639" spans="1:8">
      <c r="A639" s="1081"/>
      <c r="B639" s="1132" t="s">
        <v>1877</v>
      </c>
      <c r="C639" s="1133" t="s">
        <v>4256</v>
      </c>
      <c r="D639" s="433" t="s">
        <v>2799</v>
      </c>
      <c r="E639" s="85">
        <v>133515</v>
      </c>
      <c r="F639" s="433"/>
      <c r="G639" s="85"/>
      <c r="H639" s="1160">
        <f t="shared" si="14"/>
        <v>133515</v>
      </c>
    </row>
    <row r="640" spans="1:8">
      <c r="A640" s="1081"/>
      <c r="B640" s="1132" t="s">
        <v>1879</v>
      </c>
      <c r="C640" s="1133" t="s">
        <v>4256</v>
      </c>
      <c r="D640" s="433" t="s">
        <v>101</v>
      </c>
      <c r="E640" s="85">
        <v>30840</v>
      </c>
      <c r="F640" s="753">
        <v>41314</v>
      </c>
      <c r="G640" s="85">
        <v>30840</v>
      </c>
      <c r="H640" s="1160">
        <f t="shared" si="14"/>
        <v>0</v>
      </c>
    </row>
    <row r="641" spans="1:8">
      <c r="A641" s="1081"/>
      <c r="B641" s="1132" t="s">
        <v>1880</v>
      </c>
      <c r="C641" s="1133" t="s">
        <v>4256</v>
      </c>
      <c r="D641" s="433" t="s">
        <v>358</v>
      </c>
      <c r="E641" s="85">
        <v>1220</v>
      </c>
      <c r="F641" s="753">
        <v>41313</v>
      </c>
      <c r="G641" s="85">
        <v>1220</v>
      </c>
      <c r="H641" s="1160">
        <f t="shared" si="14"/>
        <v>0</v>
      </c>
    </row>
    <row r="642" spans="1:8">
      <c r="A642" s="1081">
        <v>41314</v>
      </c>
      <c r="B642" s="1132" t="s">
        <v>1881</v>
      </c>
      <c r="C642" s="1133" t="s">
        <v>4256</v>
      </c>
      <c r="D642" s="433" t="s">
        <v>931</v>
      </c>
      <c r="E642" s="85">
        <v>8532</v>
      </c>
      <c r="F642" s="753">
        <v>41314</v>
      </c>
      <c r="G642" s="85">
        <v>8532</v>
      </c>
      <c r="H642" s="1160">
        <f t="shared" si="14"/>
        <v>0</v>
      </c>
    </row>
    <row r="643" spans="1:8">
      <c r="A643" s="1081"/>
      <c r="B643" s="1132" t="s">
        <v>1882</v>
      </c>
      <c r="C643" s="1133" t="s">
        <v>4256</v>
      </c>
      <c r="D643" s="433" t="s">
        <v>21</v>
      </c>
      <c r="E643" s="85">
        <v>838</v>
      </c>
      <c r="F643" s="753">
        <v>41314</v>
      </c>
      <c r="G643" s="85">
        <v>838</v>
      </c>
      <c r="H643" s="1160">
        <f t="shared" si="14"/>
        <v>0</v>
      </c>
    </row>
    <row r="644" spans="1:8">
      <c r="A644" s="1081"/>
      <c r="B644" s="1132" t="s">
        <v>1883</v>
      </c>
      <c r="C644" s="1133" t="s">
        <v>4256</v>
      </c>
      <c r="D644" s="433" t="s">
        <v>3875</v>
      </c>
      <c r="E644" s="85">
        <v>2112</v>
      </c>
      <c r="F644" s="753"/>
      <c r="G644" s="85"/>
      <c r="H644" s="1160">
        <f t="shared" si="14"/>
        <v>2112</v>
      </c>
    </row>
    <row r="645" spans="1:8">
      <c r="A645" s="1081"/>
      <c r="B645" s="1132" t="s">
        <v>1884</v>
      </c>
      <c r="C645" s="1133" t="s">
        <v>4256</v>
      </c>
      <c r="D645" s="433" t="s">
        <v>709</v>
      </c>
      <c r="E645" s="85">
        <v>7056</v>
      </c>
      <c r="F645" s="753">
        <v>41314</v>
      </c>
      <c r="G645" s="85">
        <v>7056</v>
      </c>
      <c r="H645" s="1160">
        <f t="shared" si="14"/>
        <v>0</v>
      </c>
    </row>
    <row r="646" spans="1:8">
      <c r="A646" s="1081"/>
      <c r="B646" s="1132" t="s">
        <v>1885</v>
      </c>
      <c r="C646" s="1133" t="s">
        <v>4256</v>
      </c>
      <c r="D646" s="433" t="s">
        <v>2751</v>
      </c>
      <c r="E646" s="85">
        <v>4935.5</v>
      </c>
      <c r="F646" s="753">
        <v>41314</v>
      </c>
      <c r="G646" s="85">
        <v>4935.5</v>
      </c>
      <c r="H646" s="1160">
        <f t="shared" si="14"/>
        <v>0</v>
      </c>
    </row>
    <row r="647" spans="1:8">
      <c r="A647" s="1081"/>
      <c r="B647" s="1132" t="s">
        <v>1886</v>
      </c>
      <c r="C647" s="1133" t="s">
        <v>4256</v>
      </c>
      <c r="D647" s="433" t="s">
        <v>2807</v>
      </c>
      <c r="E647" s="85">
        <v>973</v>
      </c>
      <c r="F647" s="753">
        <v>41314</v>
      </c>
      <c r="G647" s="85">
        <v>973</v>
      </c>
      <c r="H647" s="1160">
        <f t="shared" si="14"/>
        <v>0</v>
      </c>
    </row>
    <row r="648" spans="1:8">
      <c r="A648" s="1081"/>
      <c r="B648" s="1132" t="s">
        <v>1887</v>
      </c>
      <c r="C648" s="1133" t="s">
        <v>4256</v>
      </c>
      <c r="D648" s="433" t="s">
        <v>3524</v>
      </c>
      <c r="E648" s="85">
        <v>4431</v>
      </c>
      <c r="F648" s="753">
        <v>41314</v>
      </c>
      <c r="G648" s="85">
        <v>4431</v>
      </c>
      <c r="H648" s="1160">
        <f t="shared" si="14"/>
        <v>0</v>
      </c>
    </row>
    <row r="649" spans="1:8">
      <c r="A649" s="1081"/>
      <c r="B649" s="1132" t="s">
        <v>1888</v>
      </c>
      <c r="C649" s="1133" t="s">
        <v>4256</v>
      </c>
      <c r="D649" s="433" t="s">
        <v>4412</v>
      </c>
      <c r="E649" s="85">
        <v>3069</v>
      </c>
      <c r="F649" s="753">
        <v>41315</v>
      </c>
      <c r="G649" s="85">
        <v>3069</v>
      </c>
      <c r="H649" s="1160">
        <f t="shared" si="14"/>
        <v>0</v>
      </c>
    </row>
    <row r="650" spans="1:8">
      <c r="A650" s="1081"/>
      <c r="B650" s="1132" t="s">
        <v>1889</v>
      </c>
      <c r="C650" s="1133" t="s">
        <v>4256</v>
      </c>
      <c r="D650" s="433" t="s">
        <v>2837</v>
      </c>
      <c r="E650" s="85">
        <v>17693</v>
      </c>
      <c r="F650" s="753">
        <v>41314</v>
      </c>
      <c r="G650" s="85">
        <v>17693</v>
      </c>
      <c r="H650" s="1160">
        <f t="shared" si="14"/>
        <v>0</v>
      </c>
    </row>
    <row r="651" spans="1:8">
      <c r="A651" s="1081"/>
      <c r="B651" s="1132" t="s">
        <v>1890</v>
      </c>
      <c r="C651" s="1133" t="s">
        <v>4256</v>
      </c>
      <c r="D651" s="433" t="s">
        <v>3648</v>
      </c>
      <c r="E651" s="85">
        <v>5458</v>
      </c>
      <c r="F651" s="753">
        <v>41314</v>
      </c>
      <c r="G651" s="85">
        <v>5458</v>
      </c>
      <c r="H651" s="1160">
        <f t="shared" si="14"/>
        <v>0</v>
      </c>
    </row>
    <row r="652" spans="1:8">
      <c r="A652" s="1081"/>
      <c r="B652" s="1132" t="s">
        <v>1891</v>
      </c>
      <c r="C652" s="1133" t="s">
        <v>4256</v>
      </c>
      <c r="D652" s="433" t="s">
        <v>464</v>
      </c>
      <c r="E652" s="85">
        <v>3038.5</v>
      </c>
      <c r="F652" s="753">
        <v>41314</v>
      </c>
      <c r="G652" s="85">
        <v>3038.5</v>
      </c>
      <c r="H652" s="1160">
        <f t="shared" si="14"/>
        <v>0</v>
      </c>
    </row>
    <row r="653" spans="1:8">
      <c r="A653" s="1081"/>
      <c r="B653" s="1132" t="s">
        <v>1892</v>
      </c>
      <c r="C653" s="1133" t="s">
        <v>4256</v>
      </c>
      <c r="D653" s="433" t="s">
        <v>559</v>
      </c>
      <c r="E653" s="85">
        <v>3108</v>
      </c>
      <c r="F653" s="753">
        <v>41314</v>
      </c>
      <c r="G653" s="85">
        <v>3108</v>
      </c>
      <c r="H653" s="1160">
        <f t="shared" si="14"/>
        <v>0</v>
      </c>
    </row>
    <row r="654" spans="1:8">
      <c r="A654" s="1081"/>
      <c r="B654" s="1132" t="s">
        <v>1893</v>
      </c>
      <c r="C654" s="1133" t="s">
        <v>4256</v>
      </c>
      <c r="D654" s="433" t="s">
        <v>21</v>
      </c>
      <c r="E654" s="85">
        <v>712</v>
      </c>
      <c r="F654" s="433"/>
      <c r="G654" s="85"/>
      <c r="H654" s="1160">
        <f t="shared" si="14"/>
        <v>712</v>
      </c>
    </row>
    <row r="655" spans="1:8">
      <c r="A655" s="1081"/>
      <c r="B655" s="1132" t="s">
        <v>1894</v>
      </c>
      <c r="C655" s="1133" t="s">
        <v>4256</v>
      </c>
      <c r="D655" s="433" t="s">
        <v>72</v>
      </c>
      <c r="E655" s="85">
        <v>15018</v>
      </c>
      <c r="F655" s="753">
        <v>41316</v>
      </c>
      <c r="G655" s="85">
        <v>15018</v>
      </c>
      <c r="H655" s="1160">
        <f t="shared" si="14"/>
        <v>0</v>
      </c>
    </row>
    <row r="656" spans="1:8">
      <c r="A656" s="1081"/>
      <c r="B656" s="1132" t="s">
        <v>1895</v>
      </c>
      <c r="C656" s="1133" t="s">
        <v>4256</v>
      </c>
      <c r="D656" s="433" t="s">
        <v>931</v>
      </c>
      <c r="E656" s="85">
        <v>146186</v>
      </c>
      <c r="F656" s="753">
        <v>41314</v>
      </c>
      <c r="G656" s="85">
        <v>146186</v>
      </c>
      <c r="H656" s="1160">
        <f t="shared" si="14"/>
        <v>0</v>
      </c>
    </row>
    <row r="657" spans="1:8">
      <c r="A657" s="1081"/>
      <c r="B657" s="1132" t="s">
        <v>1896</v>
      </c>
      <c r="C657" s="1133" t="s">
        <v>4256</v>
      </c>
      <c r="D657" s="433" t="s">
        <v>1217</v>
      </c>
      <c r="E657" s="85">
        <v>1482</v>
      </c>
      <c r="F657" s="753">
        <v>41314</v>
      </c>
      <c r="G657" s="85">
        <v>1482</v>
      </c>
      <c r="H657" s="1160">
        <f t="shared" si="14"/>
        <v>0</v>
      </c>
    </row>
    <row r="658" spans="1:8">
      <c r="A658" s="1081"/>
      <c r="B658" s="1132" t="s">
        <v>1897</v>
      </c>
      <c r="C658" s="1133" t="s">
        <v>4256</v>
      </c>
      <c r="D658" s="433" t="s">
        <v>1950</v>
      </c>
      <c r="E658" s="85">
        <v>7583</v>
      </c>
      <c r="F658" s="753">
        <v>41314</v>
      </c>
      <c r="G658" s="85">
        <v>7583</v>
      </c>
      <c r="H658" s="1160">
        <f t="shared" si="14"/>
        <v>0</v>
      </c>
    </row>
    <row r="659" spans="1:8">
      <c r="A659" s="1081"/>
      <c r="B659" s="1132" t="s">
        <v>1898</v>
      </c>
      <c r="C659" s="1133" t="s">
        <v>4256</v>
      </c>
      <c r="D659" s="433" t="s">
        <v>23</v>
      </c>
      <c r="E659" s="85">
        <v>1197</v>
      </c>
      <c r="F659" s="753">
        <v>41314</v>
      </c>
      <c r="G659" s="85">
        <v>1197</v>
      </c>
      <c r="H659" s="1160">
        <f t="shared" si="14"/>
        <v>0</v>
      </c>
    </row>
    <row r="660" spans="1:8">
      <c r="A660" s="1081"/>
      <c r="B660" s="1132" t="s">
        <v>1899</v>
      </c>
      <c r="C660" s="1133" t="s">
        <v>4256</v>
      </c>
      <c r="D660" s="433" t="s">
        <v>513</v>
      </c>
      <c r="E660" s="85">
        <v>10491</v>
      </c>
      <c r="F660" s="753">
        <v>41314</v>
      </c>
      <c r="G660" s="85">
        <v>10491</v>
      </c>
      <c r="H660" s="1160">
        <f t="shared" si="14"/>
        <v>0</v>
      </c>
    </row>
    <row r="661" spans="1:8">
      <c r="A661" s="1081"/>
      <c r="B661" s="1132" t="s">
        <v>1900</v>
      </c>
      <c r="C661" s="1133" t="s">
        <v>4256</v>
      </c>
      <c r="D661" s="433" t="s">
        <v>29</v>
      </c>
      <c r="E661" s="85">
        <v>6456.5</v>
      </c>
      <c r="F661" s="753">
        <v>41314</v>
      </c>
      <c r="G661" s="85">
        <v>6456.5</v>
      </c>
      <c r="H661" s="1160">
        <f t="shared" si="14"/>
        <v>0</v>
      </c>
    </row>
    <row r="662" spans="1:8">
      <c r="A662" s="1081"/>
      <c r="B662" s="1132" t="s">
        <v>1901</v>
      </c>
      <c r="C662" s="1133" t="s">
        <v>4256</v>
      </c>
      <c r="D662" s="433" t="s">
        <v>3874</v>
      </c>
      <c r="E662" s="85">
        <v>1377</v>
      </c>
      <c r="F662" s="753">
        <v>41316</v>
      </c>
      <c r="G662" s="85">
        <v>1377</v>
      </c>
      <c r="H662" s="1160">
        <f t="shared" si="14"/>
        <v>0</v>
      </c>
    </row>
    <row r="663" spans="1:8">
      <c r="A663" s="1081"/>
      <c r="B663" s="1132" t="s">
        <v>1902</v>
      </c>
      <c r="C663" s="1133" t="s">
        <v>4256</v>
      </c>
      <c r="D663" s="433" t="s">
        <v>29</v>
      </c>
      <c r="E663" s="85">
        <v>1857.5</v>
      </c>
      <c r="F663" s="753">
        <v>41314</v>
      </c>
      <c r="G663" s="85">
        <v>1857.5</v>
      </c>
      <c r="H663" s="1160">
        <f t="shared" si="14"/>
        <v>0</v>
      </c>
    </row>
    <row r="664" spans="1:8">
      <c r="A664" s="1081"/>
      <c r="B664" s="1132" t="s">
        <v>1903</v>
      </c>
      <c r="C664" s="1133" t="s">
        <v>4256</v>
      </c>
      <c r="D664" s="1110" t="s">
        <v>3647</v>
      </c>
      <c r="E664" s="1924">
        <v>0</v>
      </c>
      <c r="F664" s="753"/>
      <c r="G664" s="85"/>
      <c r="H664" s="1160">
        <f t="shared" si="14"/>
        <v>0</v>
      </c>
    </row>
    <row r="665" spans="1:8">
      <c r="A665" s="1081"/>
      <c r="B665" s="1132" t="s">
        <v>1904</v>
      </c>
      <c r="C665" s="1133" t="s">
        <v>4256</v>
      </c>
      <c r="D665" s="433" t="s">
        <v>3754</v>
      </c>
      <c r="E665" s="85">
        <v>1650</v>
      </c>
      <c r="F665" s="753">
        <v>41324</v>
      </c>
      <c r="G665" s="85">
        <v>1650</v>
      </c>
      <c r="H665" s="1160">
        <f t="shared" si="14"/>
        <v>0</v>
      </c>
    </row>
    <row r="666" spans="1:8">
      <c r="A666" s="1081"/>
      <c r="B666" s="1132" t="s">
        <v>1905</v>
      </c>
      <c r="C666" s="1133" t="s">
        <v>4256</v>
      </c>
      <c r="D666" s="1110" t="s">
        <v>3647</v>
      </c>
      <c r="E666" s="1924">
        <v>0</v>
      </c>
      <c r="F666" s="753"/>
      <c r="G666" s="85"/>
      <c r="H666" s="1160">
        <f t="shared" si="14"/>
        <v>0</v>
      </c>
    </row>
    <row r="667" spans="1:8">
      <c r="A667" s="1081"/>
      <c r="B667" s="1132" t="s">
        <v>1906</v>
      </c>
      <c r="C667" s="1133" t="s">
        <v>4256</v>
      </c>
      <c r="D667" s="1110" t="s">
        <v>3647</v>
      </c>
      <c r="E667" s="1924">
        <v>0</v>
      </c>
      <c r="F667" s="753"/>
      <c r="G667" s="85"/>
      <c r="H667" s="1160">
        <f t="shared" si="14"/>
        <v>0</v>
      </c>
    </row>
    <row r="668" spans="1:8">
      <c r="A668" s="1081"/>
      <c r="B668" s="1132" t="s">
        <v>1907</v>
      </c>
      <c r="C668" s="1133" t="s">
        <v>4256</v>
      </c>
      <c r="D668" s="433" t="s">
        <v>598</v>
      </c>
      <c r="E668" s="85">
        <v>9139</v>
      </c>
      <c r="F668" s="753">
        <v>41314</v>
      </c>
      <c r="G668" s="85">
        <v>9139</v>
      </c>
      <c r="H668" s="1160">
        <f t="shared" si="14"/>
        <v>0</v>
      </c>
    </row>
    <row r="669" spans="1:8">
      <c r="A669" s="1081"/>
      <c r="B669" s="1132" t="s">
        <v>1908</v>
      </c>
      <c r="C669" s="1133" t="s">
        <v>4256</v>
      </c>
      <c r="D669" s="433" t="s">
        <v>1990</v>
      </c>
      <c r="E669" s="85">
        <v>3617</v>
      </c>
      <c r="F669" s="753">
        <v>41314</v>
      </c>
      <c r="G669" s="85">
        <v>3617</v>
      </c>
      <c r="H669" s="1160">
        <f t="shared" si="14"/>
        <v>0</v>
      </c>
    </row>
    <row r="670" spans="1:8">
      <c r="A670" s="1081"/>
      <c r="B670" s="1132" t="s">
        <v>1909</v>
      </c>
      <c r="C670" s="1133" t="s">
        <v>4256</v>
      </c>
      <c r="D670" s="433" t="s">
        <v>21</v>
      </c>
      <c r="E670" s="85">
        <v>285</v>
      </c>
      <c r="F670" s="753">
        <v>41314</v>
      </c>
      <c r="G670" s="85">
        <v>285</v>
      </c>
      <c r="H670" s="1160">
        <f t="shared" si="14"/>
        <v>0</v>
      </c>
    </row>
    <row r="671" spans="1:8">
      <c r="A671" s="1081"/>
      <c r="B671" s="1132" t="s">
        <v>1910</v>
      </c>
      <c r="C671" s="1133" t="s">
        <v>4256</v>
      </c>
      <c r="D671" s="433" t="s">
        <v>464</v>
      </c>
      <c r="E671" s="85">
        <v>888</v>
      </c>
      <c r="F671" s="753">
        <v>41314</v>
      </c>
      <c r="G671" s="85">
        <v>888</v>
      </c>
      <c r="H671" s="1160">
        <f t="shared" si="14"/>
        <v>0</v>
      </c>
    </row>
    <row r="672" spans="1:8">
      <c r="A672" s="1081"/>
      <c r="B672" s="1132" t="s">
        <v>1911</v>
      </c>
      <c r="C672" s="1133" t="s">
        <v>4256</v>
      </c>
      <c r="D672" s="433" t="s">
        <v>4413</v>
      </c>
      <c r="E672" s="85">
        <v>3248.5</v>
      </c>
      <c r="F672" s="753">
        <v>41314</v>
      </c>
      <c r="G672" s="85">
        <v>3248</v>
      </c>
      <c r="H672" s="1160">
        <f t="shared" si="14"/>
        <v>0.5</v>
      </c>
    </row>
    <row r="673" spans="1:8">
      <c r="A673" s="1081"/>
      <c r="B673" s="1132" t="s">
        <v>1912</v>
      </c>
      <c r="C673" s="1133" t="s">
        <v>4256</v>
      </c>
      <c r="D673" s="433" t="s">
        <v>2800</v>
      </c>
      <c r="E673" s="85">
        <v>20831</v>
      </c>
      <c r="F673" s="753">
        <v>41324</v>
      </c>
      <c r="G673" s="1114">
        <v>20821</v>
      </c>
      <c r="H673" s="1905">
        <f t="shared" si="14"/>
        <v>10</v>
      </c>
    </row>
    <row r="674" spans="1:8">
      <c r="A674" s="1081"/>
      <c r="B674" s="1132" t="s">
        <v>1913</v>
      </c>
      <c r="C674" s="1133" t="s">
        <v>4256</v>
      </c>
      <c r="D674" s="433" t="s">
        <v>2799</v>
      </c>
      <c r="E674" s="85">
        <v>130000</v>
      </c>
      <c r="F674" s="433"/>
      <c r="G674" s="85"/>
      <c r="H674" s="1160">
        <f t="shared" si="14"/>
        <v>130000</v>
      </c>
    </row>
    <row r="675" spans="1:8">
      <c r="A675" s="1081"/>
      <c r="B675" s="1132" t="s">
        <v>1914</v>
      </c>
      <c r="C675" s="1133" t="s">
        <v>4256</v>
      </c>
      <c r="D675" s="433" t="s">
        <v>56</v>
      </c>
      <c r="E675" s="85">
        <v>338460</v>
      </c>
      <c r="F675" s="433"/>
      <c r="G675" s="85"/>
      <c r="H675" s="1160">
        <f t="shared" si="14"/>
        <v>338460</v>
      </c>
    </row>
    <row r="676" spans="1:8">
      <c r="A676" s="1081"/>
      <c r="B676" s="1132" t="s">
        <v>1915</v>
      </c>
      <c r="C676" s="1133" t="s">
        <v>4256</v>
      </c>
      <c r="D676" s="433" t="s">
        <v>4413</v>
      </c>
      <c r="E676" s="85">
        <v>628</v>
      </c>
      <c r="F676" s="753">
        <v>41328</v>
      </c>
      <c r="G676" s="85">
        <v>628</v>
      </c>
      <c r="H676" s="1160">
        <f t="shared" si="14"/>
        <v>0</v>
      </c>
    </row>
    <row r="677" spans="1:8">
      <c r="A677" s="1081"/>
      <c r="B677" s="1132" t="s">
        <v>1916</v>
      </c>
      <c r="C677" s="1133" t="s">
        <v>4256</v>
      </c>
      <c r="D677" s="433" t="s">
        <v>931</v>
      </c>
      <c r="E677" s="85">
        <v>3759</v>
      </c>
      <c r="F677" s="753">
        <v>41319</v>
      </c>
      <c r="G677" s="85">
        <v>3759</v>
      </c>
      <c r="H677" s="1160">
        <f t="shared" si="14"/>
        <v>0</v>
      </c>
    </row>
    <row r="678" spans="1:8">
      <c r="A678" s="1081"/>
      <c r="B678" s="1132" t="s">
        <v>1917</v>
      </c>
      <c r="C678" s="1133" t="s">
        <v>4256</v>
      </c>
      <c r="D678" s="433" t="s">
        <v>2674</v>
      </c>
      <c r="E678" s="85">
        <v>9629</v>
      </c>
      <c r="F678" s="753">
        <v>41316</v>
      </c>
      <c r="G678" s="85">
        <v>9629</v>
      </c>
      <c r="H678" s="1160">
        <f t="shared" si="14"/>
        <v>0</v>
      </c>
    </row>
    <row r="679" spans="1:8">
      <c r="A679" s="1081"/>
      <c r="B679" s="1132" t="s">
        <v>1918</v>
      </c>
      <c r="C679" s="1133" t="s">
        <v>4256</v>
      </c>
      <c r="D679" s="433" t="s">
        <v>2751</v>
      </c>
      <c r="E679" s="85">
        <v>3468</v>
      </c>
      <c r="F679" s="753">
        <v>41322</v>
      </c>
      <c r="G679" s="85">
        <v>3468</v>
      </c>
      <c r="H679" s="1160">
        <f t="shared" si="14"/>
        <v>0</v>
      </c>
    </row>
    <row r="680" spans="1:8">
      <c r="A680" s="1081"/>
      <c r="B680" s="1132" t="s">
        <v>1919</v>
      </c>
      <c r="C680" s="1133" t="s">
        <v>4256</v>
      </c>
      <c r="D680" s="433" t="s">
        <v>4418</v>
      </c>
      <c r="E680" s="85">
        <v>2345.5</v>
      </c>
      <c r="F680" s="753">
        <v>41314</v>
      </c>
      <c r="G680" s="85">
        <v>2345.5</v>
      </c>
      <c r="H680" s="1160">
        <f t="shared" si="14"/>
        <v>0</v>
      </c>
    </row>
    <row r="681" spans="1:8">
      <c r="A681" s="1081"/>
      <c r="B681" s="1132" t="s">
        <v>1920</v>
      </c>
      <c r="C681" s="1133" t="s">
        <v>4256</v>
      </c>
      <c r="D681" s="433" t="s">
        <v>1258</v>
      </c>
      <c r="E681" s="85">
        <v>2285</v>
      </c>
      <c r="F681" s="753">
        <v>41314</v>
      </c>
      <c r="G681" s="85">
        <v>2285</v>
      </c>
      <c r="H681" s="1160">
        <f t="shared" si="14"/>
        <v>0</v>
      </c>
    </row>
    <row r="682" spans="1:8">
      <c r="A682" s="1081"/>
      <c r="B682" s="1132" t="s">
        <v>1921</v>
      </c>
      <c r="C682" s="1133" t="s">
        <v>4256</v>
      </c>
      <c r="D682" s="433" t="s">
        <v>369</v>
      </c>
      <c r="E682" s="85">
        <v>950</v>
      </c>
      <c r="F682" s="753">
        <v>41314</v>
      </c>
      <c r="G682" s="85">
        <v>950</v>
      </c>
      <c r="H682" s="1160">
        <f t="shared" si="14"/>
        <v>0</v>
      </c>
    </row>
    <row r="683" spans="1:8">
      <c r="A683" s="1081"/>
      <c r="B683" s="1132" t="s">
        <v>1922</v>
      </c>
      <c r="C683" s="1133" t="s">
        <v>4256</v>
      </c>
      <c r="D683" s="433" t="s">
        <v>703</v>
      </c>
      <c r="E683" s="85">
        <v>334</v>
      </c>
      <c r="F683" s="753">
        <v>41314</v>
      </c>
      <c r="G683" s="85">
        <v>334</v>
      </c>
      <c r="H683" s="1160">
        <f t="shared" si="14"/>
        <v>0</v>
      </c>
    </row>
    <row r="684" spans="1:8">
      <c r="A684" s="1087"/>
      <c r="B684" s="1131"/>
      <c r="C684" s="1089"/>
      <c r="D684" s="440" t="s">
        <v>719</v>
      </c>
      <c r="E684" s="86"/>
      <c r="F684" s="1128"/>
      <c r="G684" s="86"/>
      <c r="H684" s="618">
        <f t="shared" ref="H684:H685" si="15">E684-G684</f>
        <v>0</v>
      </c>
    </row>
    <row r="685" spans="1:8">
      <c r="A685" s="1087"/>
      <c r="B685" s="1131"/>
      <c r="C685" s="1089"/>
      <c r="D685" s="440" t="s">
        <v>742</v>
      </c>
      <c r="E685" s="86"/>
      <c r="F685" s="1128"/>
      <c r="G685" s="86"/>
      <c r="H685" s="872">
        <f t="shared" si="15"/>
        <v>0</v>
      </c>
    </row>
    <row r="686" spans="1:8">
      <c r="A686" s="1087"/>
      <c r="B686" s="1131"/>
      <c r="C686" s="1089"/>
      <c r="D686" s="440" t="s">
        <v>614</v>
      </c>
      <c r="E686" s="86"/>
      <c r="F686" s="1128"/>
      <c r="G686" s="86"/>
      <c r="H686" s="872"/>
    </row>
    <row r="687" spans="1:8" ht="18.75">
      <c r="A687" s="1962" t="str">
        <f>A618</f>
        <v>REMISIONES DE     FEBRERO        2 0 1 3</v>
      </c>
      <c r="B687" s="1962"/>
      <c r="C687" s="1962"/>
      <c r="D687" s="1962"/>
      <c r="E687" s="1962"/>
      <c r="F687" s="1962"/>
      <c r="H687" s="1106"/>
    </row>
    <row r="688" spans="1:8" ht="35.25" thickBot="1">
      <c r="A688" s="1118" t="s">
        <v>0</v>
      </c>
      <c r="B688" s="1119" t="s">
        <v>1</v>
      </c>
      <c r="C688" s="1119"/>
      <c r="D688" s="1094" t="s">
        <v>2805</v>
      </c>
      <c r="E688" s="5" t="s">
        <v>2</v>
      </c>
      <c r="F688" s="1095" t="s">
        <v>6</v>
      </c>
      <c r="G688" s="1096" t="s">
        <v>7</v>
      </c>
      <c r="H688" s="1097" t="s">
        <v>8</v>
      </c>
    </row>
    <row r="689" spans="1:9" ht="15.75" thickTop="1">
      <c r="A689" s="1081">
        <v>41314</v>
      </c>
      <c r="B689" s="901" t="s">
        <v>1923</v>
      </c>
      <c r="C689" s="1132" t="s">
        <v>4256</v>
      </c>
      <c r="D689" s="1077" t="s">
        <v>3644</v>
      </c>
      <c r="E689" s="1100">
        <v>1155</v>
      </c>
      <c r="F689" s="1108">
        <v>41324</v>
      </c>
      <c r="G689" s="1100">
        <v>1155</v>
      </c>
      <c r="H689" s="1165">
        <f t="shared" ref="H689:H752" si="16">E689-G689</f>
        <v>0</v>
      </c>
    </row>
    <row r="690" spans="1:9">
      <c r="A690" s="1081"/>
      <c r="B690" s="901" t="s">
        <v>1924</v>
      </c>
      <c r="C690" s="1133" t="s">
        <v>4256</v>
      </c>
      <c r="D690" s="433" t="s">
        <v>3645</v>
      </c>
      <c r="E690" s="85">
        <v>1650</v>
      </c>
      <c r="F690" s="753">
        <v>41324</v>
      </c>
      <c r="G690" s="85">
        <v>1650</v>
      </c>
      <c r="H690" s="1160">
        <f t="shared" si="16"/>
        <v>0</v>
      </c>
      <c r="I690" s="40"/>
    </row>
    <row r="691" spans="1:9">
      <c r="A691" s="1081"/>
      <c r="B691" s="901" t="s">
        <v>1925</v>
      </c>
      <c r="C691" s="1133" t="s">
        <v>4256</v>
      </c>
      <c r="D691" s="433" t="s">
        <v>3754</v>
      </c>
      <c r="E691" s="85">
        <v>5610</v>
      </c>
      <c r="F691" s="753">
        <v>41324</v>
      </c>
      <c r="G691" s="85">
        <v>5610</v>
      </c>
      <c r="H691" s="1160">
        <f t="shared" si="16"/>
        <v>0</v>
      </c>
    </row>
    <row r="692" spans="1:9">
      <c r="A692" s="1081"/>
      <c r="B692" s="901" t="s">
        <v>1926</v>
      </c>
      <c r="C692" s="1133" t="s">
        <v>4256</v>
      </c>
      <c r="D692" s="433" t="s">
        <v>2795</v>
      </c>
      <c r="E692" s="85">
        <v>11030</v>
      </c>
      <c r="F692" s="753">
        <v>41314</v>
      </c>
      <c r="G692" s="85">
        <v>11030</v>
      </c>
      <c r="H692" s="1160">
        <f t="shared" si="16"/>
        <v>0</v>
      </c>
    </row>
    <row r="693" spans="1:9">
      <c r="A693" s="1081"/>
      <c r="B693" s="901" t="s">
        <v>1927</v>
      </c>
      <c r="C693" s="1133" t="s">
        <v>4256</v>
      </c>
      <c r="D693" s="433" t="s">
        <v>10</v>
      </c>
      <c r="E693" s="85">
        <v>12062</v>
      </c>
      <c r="F693" s="753">
        <v>41315</v>
      </c>
      <c r="G693" s="85">
        <v>12062</v>
      </c>
      <c r="H693" s="1160">
        <f t="shared" si="16"/>
        <v>0</v>
      </c>
    </row>
    <row r="694" spans="1:9">
      <c r="A694" s="1081"/>
      <c r="B694" s="901" t="s">
        <v>4356</v>
      </c>
      <c r="C694" s="1133" t="s">
        <v>4256</v>
      </c>
      <c r="D694" s="433" t="s">
        <v>38</v>
      </c>
      <c r="E694" s="85">
        <v>675</v>
      </c>
      <c r="F694" s="753">
        <v>41315</v>
      </c>
      <c r="G694" s="85">
        <v>675</v>
      </c>
      <c r="H694" s="1160">
        <f t="shared" si="16"/>
        <v>0</v>
      </c>
    </row>
    <row r="695" spans="1:9">
      <c r="A695" s="1081"/>
      <c r="B695" s="901" t="s">
        <v>4357</v>
      </c>
      <c r="C695" s="1133" t="s">
        <v>4256</v>
      </c>
      <c r="D695" s="433" t="s">
        <v>37</v>
      </c>
      <c r="E695" s="85">
        <v>1036</v>
      </c>
      <c r="F695" s="753">
        <v>41323</v>
      </c>
      <c r="G695" s="85">
        <v>1036</v>
      </c>
      <c r="H695" s="1160">
        <f t="shared" si="16"/>
        <v>0</v>
      </c>
    </row>
    <row r="696" spans="1:9">
      <c r="A696" s="1081"/>
      <c r="B696" s="901" t="s">
        <v>4358</v>
      </c>
      <c r="C696" s="1133" t="s">
        <v>4256</v>
      </c>
      <c r="D696" s="433" t="s">
        <v>250</v>
      </c>
      <c r="E696" s="85">
        <v>5695</v>
      </c>
      <c r="F696" s="753">
        <v>41316</v>
      </c>
      <c r="G696" s="85">
        <v>5695</v>
      </c>
      <c r="H696" s="1160">
        <f t="shared" si="16"/>
        <v>0</v>
      </c>
    </row>
    <row r="697" spans="1:9">
      <c r="A697" s="1081"/>
      <c r="B697" s="901" t="s">
        <v>4359</v>
      </c>
      <c r="C697" s="1133" t="s">
        <v>4256</v>
      </c>
      <c r="D697" s="433" t="s">
        <v>3646</v>
      </c>
      <c r="E697" s="85">
        <v>1650</v>
      </c>
      <c r="F697" s="753">
        <v>41324</v>
      </c>
      <c r="G697" s="85">
        <v>1650</v>
      </c>
      <c r="H697" s="1160">
        <f t="shared" si="16"/>
        <v>0</v>
      </c>
    </row>
    <row r="698" spans="1:9">
      <c r="A698" s="1081"/>
      <c r="B698" s="901" t="s">
        <v>4360</v>
      </c>
      <c r="C698" s="1133" t="s">
        <v>4256</v>
      </c>
      <c r="D698" s="433" t="s">
        <v>4003</v>
      </c>
      <c r="E698" s="85">
        <v>3455</v>
      </c>
      <c r="F698" s="753">
        <v>41315</v>
      </c>
      <c r="G698" s="85">
        <v>3455</v>
      </c>
      <c r="H698" s="1160">
        <f t="shared" si="16"/>
        <v>0</v>
      </c>
    </row>
    <row r="699" spans="1:9">
      <c r="A699" s="1081"/>
      <c r="B699" s="901" t="s">
        <v>4361</v>
      </c>
      <c r="C699" s="1133" t="s">
        <v>4256</v>
      </c>
      <c r="D699" s="433" t="s">
        <v>788</v>
      </c>
      <c r="E699" s="85">
        <v>633</v>
      </c>
      <c r="F699" s="753">
        <v>41315</v>
      </c>
      <c r="G699" s="85">
        <v>633</v>
      </c>
      <c r="H699" s="1160">
        <f t="shared" si="16"/>
        <v>0</v>
      </c>
    </row>
    <row r="700" spans="1:9">
      <c r="A700" s="1081"/>
      <c r="B700" s="901" t="s">
        <v>4362</v>
      </c>
      <c r="C700" s="1133" t="s">
        <v>4256</v>
      </c>
      <c r="D700" s="433" t="s">
        <v>4414</v>
      </c>
      <c r="E700" s="85">
        <v>715</v>
      </c>
      <c r="F700" s="753">
        <v>41315</v>
      </c>
      <c r="G700" s="85">
        <v>715</v>
      </c>
      <c r="H700" s="1160">
        <f t="shared" si="16"/>
        <v>0</v>
      </c>
    </row>
    <row r="701" spans="1:9">
      <c r="A701" s="1081"/>
      <c r="B701" s="901" t="s">
        <v>4363</v>
      </c>
      <c r="C701" s="1133" t="s">
        <v>4256</v>
      </c>
      <c r="D701" s="433" t="s">
        <v>3657</v>
      </c>
      <c r="E701" s="85">
        <v>3564</v>
      </c>
      <c r="F701" s="753">
        <v>41315</v>
      </c>
      <c r="G701" s="85">
        <v>3564</v>
      </c>
      <c r="H701" s="1160">
        <f t="shared" si="16"/>
        <v>0</v>
      </c>
    </row>
    <row r="702" spans="1:9">
      <c r="A702" s="1081"/>
      <c r="B702" s="901" t="s">
        <v>4364</v>
      </c>
      <c r="C702" s="1133" t="s">
        <v>4256</v>
      </c>
      <c r="D702" s="433" t="s">
        <v>3660</v>
      </c>
      <c r="E702" s="85">
        <v>1735</v>
      </c>
      <c r="F702" s="753">
        <v>41315</v>
      </c>
      <c r="G702" s="85">
        <v>1735</v>
      </c>
      <c r="H702" s="1160">
        <f t="shared" si="16"/>
        <v>0</v>
      </c>
    </row>
    <row r="703" spans="1:9">
      <c r="A703" s="1081"/>
      <c r="B703" s="901" t="s">
        <v>4365</v>
      </c>
      <c r="C703" s="1133" t="s">
        <v>4256</v>
      </c>
      <c r="D703" s="433" t="s">
        <v>53</v>
      </c>
      <c r="E703" s="85">
        <v>898</v>
      </c>
      <c r="F703" s="753">
        <v>41315</v>
      </c>
      <c r="G703" s="85">
        <v>898</v>
      </c>
      <c r="H703" s="1160">
        <f t="shared" si="16"/>
        <v>0</v>
      </c>
    </row>
    <row r="704" spans="1:9">
      <c r="A704" s="1081"/>
      <c r="B704" s="901" t="s">
        <v>4366</v>
      </c>
      <c r="C704" s="1133" t="s">
        <v>4256</v>
      </c>
      <c r="D704" s="433" t="s">
        <v>4259</v>
      </c>
      <c r="E704" s="85">
        <v>1676</v>
      </c>
      <c r="F704" s="753">
        <v>41315</v>
      </c>
      <c r="G704" s="85">
        <v>1676</v>
      </c>
      <c r="H704" s="1160">
        <f t="shared" si="16"/>
        <v>0</v>
      </c>
    </row>
    <row r="705" spans="1:8">
      <c r="A705" s="1081"/>
      <c r="B705" s="901" t="s">
        <v>4367</v>
      </c>
      <c r="C705" s="1133" t="s">
        <v>4256</v>
      </c>
      <c r="D705" s="433" t="s">
        <v>4415</v>
      </c>
      <c r="E705" s="85">
        <v>1606.5</v>
      </c>
      <c r="F705" s="753">
        <v>41315</v>
      </c>
      <c r="G705" s="85">
        <v>1606.5</v>
      </c>
      <c r="H705" s="1160">
        <f t="shared" si="16"/>
        <v>0</v>
      </c>
    </row>
    <row r="706" spans="1:8">
      <c r="A706" s="1081"/>
      <c r="B706" s="901" t="s">
        <v>4368</v>
      </c>
      <c r="C706" s="1133" t="s">
        <v>4256</v>
      </c>
      <c r="D706" s="433" t="s">
        <v>943</v>
      </c>
      <c r="E706" s="85">
        <v>5688</v>
      </c>
      <c r="F706" s="753">
        <v>41316</v>
      </c>
      <c r="G706" s="85">
        <v>5688</v>
      </c>
      <c r="H706" s="1160">
        <f t="shared" si="16"/>
        <v>0</v>
      </c>
    </row>
    <row r="707" spans="1:8">
      <c r="A707" s="1081"/>
      <c r="B707" s="901" t="s">
        <v>4369</v>
      </c>
      <c r="C707" s="1133" t="s">
        <v>4256</v>
      </c>
      <c r="D707" s="433" t="s">
        <v>1217</v>
      </c>
      <c r="E707" s="85">
        <v>5537</v>
      </c>
      <c r="F707" s="753">
        <v>41314</v>
      </c>
      <c r="G707" s="85">
        <v>5537</v>
      </c>
      <c r="H707" s="1160">
        <f t="shared" si="16"/>
        <v>0</v>
      </c>
    </row>
    <row r="708" spans="1:8">
      <c r="A708" s="1081"/>
      <c r="B708" s="901" t="s">
        <v>4370</v>
      </c>
      <c r="C708" s="1133" t="s">
        <v>4256</v>
      </c>
      <c r="D708" s="433" t="s">
        <v>2777</v>
      </c>
      <c r="E708" s="85">
        <v>2435.5</v>
      </c>
      <c r="F708" s="753">
        <v>41314</v>
      </c>
      <c r="G708" s="85">
        <v>2435.5</v>
      </c>
      <c r="H708" s="1160">
        <f t="shared" si="16"/>
        <v>0</v>
      </c>
    </row>
    <row r="709" spans="1:8">
      <c r="A709" s="1081"/>
      <c r="B709" s="901" t="s">
        <v>4371</v>
      </c>
      <c r="C709" s="1133" t="s">
        <v>4256</v>
      </c>
      <c r="D709" s="433" t="s">
        <v>2777</v>
      </c>
      <c r="E709" s="85">
        <v>741</v>
      </c>
      <c r="F709" s="753">
        <v>41314</v>
      </c>
      <c r="G709" s="85">
        <v>741</v>
      </c>
      <c r="H709" s="1160">
        <f t="shared" si="16"/>
        <v>0</v>
      </c>
    </row>
    <row r="710" spans="1:8">
      <c r="A710" s="1081"/>
      <c r="B710" s="901" t="s">
        <v>4372</v>
      </c>
      <c r="C710" s="1133" t="s">
        <v>4256</v>
      </c>
      <c r="D710" s="433" t="s">
        <v>3653</v>
      </c>
      <c r="E710" s="85">
        <v>12315</v>
      </c>
      <c r="F710" s="753">
        <v>41316</v>
      </c>
      <c r="G710" s="85">
        <v>12315</v>
      </c>
      <c r="H710" s="1160">
        <f t="shared" si="16"/>
        <v>0</v>
      </c>
    </row>
    <row r="711" spans="1:8">
      <c r="A711" s="1081"/>
      <c r="B711" s="901" t="s">
        <v>4373</v>
      </c>
      <c r="C711" s="1133" t="s">
        <v>4256</v>
      </c>
      <c r="D711" s="433" t="s">
        <v>21</v>
      </c>
      <c r="E711" s="85">
        <v>60</v>
      </c>
      <c r="F711" s="753">
        <v>41314</v>
      </c>
      <c r="G711" s="85">
        <v>60</v>
      </c>
      <c r="H711" s="1160">
        <f t="shared" si="16"/>
        <v>0</v>
      </c>
    </row>
    <row r="712" spans="1:8">
      <c r="A712" s="1081"/>
      <c r="B712" s="901" t="s">
        <v>4374</v>
      </c>
      <c r="C712" s="1133" t="s">
        <v>4256</v>
      </c>
      <c r="D712" s="433" t="s">
        <v>32</v>
      </c>
      <c r="E712" s="85">
        <v>27354</v>
      </c>
      <c r="F712" s="1116" t="s">
        <v>4749</v>
      </c>
      <c r="G712" s="176">
        <v>27354</v>
      </c>
      <c r="H712" s="1160">
        <f t="shared" si="16"/>
        <v>0</v>
      </c>
    </row>
    <row r="713" spans="1:8">
      <c r="A713" s="1081"/>
      <c r="B713" s="901" t="s">
        <v>4375</v>
      </c>
      <c r="C713" s="1133" t="s">
        <v>4256</v>
      </c>
      <c r="D713" s="433" t="s">
        <v>21</v>
      </c>
      <c r="E713" s="85">
        <v>350</v>
      </c>
      <c r="F713" s="753">
        <v>41314</v>
      </c>
      <c r="G713" s="85">
        <v>350</v>
      </c>
      <c r="H713" s="1160">
        <f t="shared" si="16"/>
        <v>0</v>
      </c>
    </row>
    <row r="714" spans="1:8">
      <c r="A714" s="1081"/>
      <c r="B714" s="901" t="s">
        <v>4376</v>
      </c>
      <c r="C714" s="1133" t="s">
        <v>4256</v>
      </c>
      <c r="D714" s="433" t="s">
        <v>55</v>
      </c>
      <c r="E714" s="85">
        <v>1861</v>
      </c>
      <c r="F714" s="753">
        <v>41314</v>
      </c>
      <c r="G714" s="85">
        <v>1861</v>
      </c>
      <c r="H714" s="1160">
        <f t="shared" si="16"/>
        <v>0</v>
      </c>
    </row>
    <row r="715" spans="1:8">
      <c r="A715" s="1081"/>
      <c r="B715" s="901" t="s">
        <v>4377</v>
      </c>
      <c r="C715" s="1133" t="s">
        <v>4256</v>
      </c>
      <c r="D715" s="433" t="s">
        <v>2651</v>
      </c>
      <c r="E715" s="85">
        <v>416</v>
      </c>
      <c r="F715" s="753">
        <v>41314</v>
      </c>
      <c r="G715" s="85">
        <v>416</v>
      </c>
      <c r="H715" s="1160">
        <f t="shared" si="16"/>
        <v>0</v>
      </c>
    </row>
    <row r="716" spans="1:8">
      <c r="A716" s="1081"/>
      <c r="B716" s="901" t="s">
        <v>4378</v>
      </c>
      <c r="C716" s="1133" t="s">
        <v>4256</v>
      </c>
      <c r="D716" s="433" t="s">
        <v>3871</v>
      </c>
      <c r="E716" s="85">
        <v>5940</v>
      </c>
      <c r="F716" s="753">
        <v>41314</v>
      </c>
      <c r="G716" s="85">
        <v>5940</v>
      </c>
      <c r="H716" s="1160">
        <f t="shared" si="16"/>
        <v>0</v>
      </c>
    </row>
    <row r="717" spans="1:8">
      <c r="A717" s="1081"/>
      <c r="B717" s="901" t="s">
        <v>4379</v>
      </c>
      <c r="C717" s="1133" t="s">
        <v>4256</v>
      </c>
      <c r="D717" s="433" t="s">
        <v>101</v>
      </c>
      <c r="E717" s="85">
        <v>40649.5</v>
      </c>
      <c r="F717" s="753">
        <v>41315</v>
      </c>
      <c r="G717" s="85">
        <v>40649.5</v>
      </c>
      <c r="H717" s="1160">
        <f t="shared" si="16"/>
        <v>0</v>
      </c>
    </row>
    <row r="718" spans="1:8">
      <c r="A718" s="1081"/>
      <c r="B718" s="901" t="s">
        <v>4380</v>
      </c>
      <c r="C718" s="1133" t="s">
        <v>4256</v>
      </c>
      <c r="D718" s="433" t="s">
        <v>53</v>
      </c>
      <c r="E718" s="85">
        <v>2004</v>
      </c>
      <c r="F718" s="1951" t="s">
        <v>5293</v>
      </c>
      <c r="G718" s="176">
        <v>2004</v>
      </c>
      <c r="H718" s="1160">
        <f t="shared" si="16"/>
        <v>0</v>
      </c>
    </row>
    <row r="719" spans="1:8">
      <c r="A719" s="1081"/>
      <c r="B719" s="901" t="s">
        <v>4381</v>
      </c>
      <c r="C719" s="1133" t="s">
        <v>4256</v>
      </c>
      <c r="D719" s="433" t="s">
        <v>4416</v>
      </c>
      <c r="E719" s="85">
        <v>2601</v>
      </c>
      <c r="F719" s="753">
        <v>41323</v>
      </c>
      <c r="G719" s="85">
        <v>2601</v>
      </c>
      <c r="H719" s="1160">
        <f t="shared" si="16"/>
        <v>0</v>
      </c>
    </row>
    <row r="720" spans="1:8">
      <c r="A720" s="1081"/>
      <c r="B720" s="901" t="s">
        <v>4382</v>
      </c>
      <c r="C720" s="1133" t="s">
        <v>4256</v>
      </c>
      <c r="D720" s="433" t="s">
        <v>4417</v>
      </c>
      <c r="E720" s="85">
        <v>19463.599999999999</v>
      </c>
      <c r="F720" s="753">
        <v>41314</v>
      </c>
      <c r="G720" s="85">
        <v>19463.599999999999</v>
      </c>
      <c r="H720" s="1160">
        <f t="shared" si="16"/>
        <v>0</v>
      </c>
    </row>
    <row r="721" spans="1:8">
      <c r="A721" s="1081"/>
      <c r="B721" s="901" t="s">
        <v>4383</v>
      </c>
      <c r="C721" s="1133" t="s">
        <v>4256</v>
      </c>
      <c r="D721" s="433" t="s">
        <v>1345</v>
      </c>
      <c r="E721" s="85">
        <v>248</v>
      </c>
      <c r="F721" s="753">
        <v>41314</v>
      </c>
      <c r="G721" s="85">
        <v>248</v>
      </c>
      <c r="H721" s="1160">
        <f t="shared" si="16"/>
        <v>0</v>
      </c>
    </row>
    <row r="722" spans="1:8">
      <c r="A722" s="1081">
        <v>41315</v>
      </c>
      <c r="B722" s="901" t="s">
        <v>4384</v>
      </c>
      <c r="C722" s="1133" t="s">
        <v>4256</v>
      </c>
      <c r="D722" s="433" t="s">
        <v>698</v>
      </c>
      <c r="E722" s="85">
        <v>2051.5</v>
      </c>
      <c r="F722" s="753">
        <v>41315</v>
      </c>
      <c r="G722" s="85">
        <v>2051.5</v>
      </c>
      <c r="H722" s="1160">
        <f t="shared" si="16"/>
        <v>0</v>
      </c>
    </row>
    <row r="723" spans="1:8">
      <c r="A723" s="1081"/>
      <c r="B723" s="901" t="s">
        <v>4385</v>
      </c>
      <c r="C723" s="1133" t="s">
        <v>4256</v>
      </c>
      <c r="D723" s="433" t="s">
        <v>183</v>
      </c>
      <c r="E723" s="85">
        <v>262.5</v>
      </c>
      <c r="F723" s="753">
        <v>41315</v>
      </c>
      <c r="G723" s="85">
        <v>262.5</v>
      </c>
      <c r="H723" s="1160">
        <f t="shared" si="16"/>
        <v>0</v>
      </c>
    </row>
    <row r="724" spans="1:8">
      <c r="A724" s="1081"/>
      <c r="B724" s="901" t="s">
        <v>4386</v>
      </c>
      <c r="C724" s="1133" t="s">
        <v>4256</v>
      </c>
      <c r="D724" s="433" t="s">
        <v>709</v>
      </c>
      <c r="E724" s="85">
        <v>10800</v>
      </c>
      <c r="F724" s="753">
        <v>41320</v>
      </c>
      <c r="G724" s="85">
        <v>10800</v>
      </c>
      <c r="H724" s="1160">
        <f t="shared" si="16"/>
        <v>0</v>
      </c>
    </row>
    <row r="725" spans="1:8">
      <c r="A725" s="1081"/>
      <c r="B725" s="901" t="s">
        <v>4387</v>
      </c>
      <c r="C725" s="1133" t="s">
        <v>4256</v>
      </c>
      <c r="D725" s="433" t="s">
        <v>3754</v>
      </c>
      <c r="E725" s="85">
        <v>4620</v>
      </c>
      <c r="F725" s="753">
        <v>41324</v>
      </c>
      <c r="G725" s="85">
        <v>4620</v>
      </c>
      <c r="H725" s="1160">
        <f t="shared" si="16"/>
        <v>0</v>
      </c>
    </row>
    <row r="726" spans="1:8">
      <c r="A726" s="1081"/>
      <c r="B726" s="901" t="s">
        <v>4388</v>
      </c>
      <c r="C726" s="1133" t="s">
        <v>4256</v>
      </c>
      <c r="D726" s="433" t="s">
        <v>3646</v>
      </c>
      <c r="E726" s="85">
        <v>1320</v>
      </c>
      <c r="F726" s="753">
        <v>41324</v>
      </c>
      <c r="G726" s="85">
        <v>1320</v>
      </c>
      <c r="H726" s="1160">
        <f t="shared" si="16"/>
        <v>0</v>
      </c>
    </row>
    <row r="727" spans="1:8">
      <c r="A727" s="1081"/>
      <c r="B727" s="901" t="s">
        <v>4389</v>
      </c>
      <c r="C727" s="1133" t="s">
        <v>4256</v>
      </c>
      <c r="D727" s="433" t="s">
        <v>3645</v>
      </c>
      <c r="E727" s="85">
        <v>990</v>
      </c>
      <c r="F727" s="753">
        <v>41324</v>
      </c>
      <c r="G727" s="85">
        <v>990</v>
      </c>
      <c r="H727" s="1160">
        <f t="shared" si="16"/>
        <v>0</v>
      </c>
    </row>
    <row r="728" spans="1:8">
      <c r="A728" s="1081"/>
      <c r="B728" s="901" t="s">
        <v>4390</v>
      </c>
      <c r="C728" s="1133" t="s">
        <v>4256</v>
      </c>
      <c r="D728" s="433" t="s">
        <v>3644</v>
      </c>
      <c r="E728" s="85">
        <v>990</v>
      </c>
      <c r="F728" s="753">
        <v>41324</v>
      </c>
      <c r="G728" s="85">
        <v>990</v>
      </c>
      <c r="H728" s="1160">
        <f t="shared" si="16"/>
        <v>0</v>
      </c>
    </row>
    <row r="729" spans="1:8">
      <c r="A729" s="1081"/>
      <c r="B729" s="901" t="s">
        <v>4391</v>
      </c>
      <c r="C729" s="1133" t="s">
        <v>4256</v>
      </c>
      <c r="D729" s="433" t="s">
        <v>1258</v>
      </c>
      <c r="E729" s="85">
        <v>1589</v>
      </c>
      <c r="F729" s="753">
        <v>41315</v>
      </c>
      <c r="G729" s="85">
        <v>1589</v>
      </c>
      <c r="H729" s="1160">
        <f t="shared" si="16"/>
        <v>0</v>
      </c>
    </row>
    <row r="730" spans="1:8">
      <c r="A730" s="1081"/>
      <c r="B730" s="901" t="s">
        <v>4392</v>
      </c>
      <c r="C730" s="1133" t="s">
        <v>4256</v>
      </c>
      <c r="D730" s="433" t="s">
        <v>2849</v>
      </c>
      <c r="E730" s="85">
        <v>876</v>
      </c>
      <c r="F730" s="753">
        <v>41315</v>
      </c>
      <c r="G730" s="85">
        <v>876</v>
      </c>
      <c r="H730" s="1160">
        <f t="shared" si="16"/>
        <v>0</v>
      </c>
    </row>
    <row r="731" spans="1:8">
      <c r="A731" s="1081"/>
      <c r="B731" s="901" t="s">
        <v>4393</v>
      </c>
      <c r="C731" s="1133" t="s">
        <v>4256</v>
      </c>
      <c r="D731" s="433" t="s">
        <v>29</v>
      </c>
      <c r="E731" s="85">
        <v>7799</v>
      </c>
      <c r="F731" s="753">
        <v>41315</v>
      </c>
      <c r="G731" s="85">
        <v>7799</v>
      </c>
      <c r="H731" s="1160">
        <f t="shared" si="16"/>
        <v>0</v>
      </c>
    </row>
    <row r="732" spans="1:8">
      <c r="A732" s="1081"/>
      <c r="B732" s="901" t="s">
        <v>4394</v>
      </c>
      <c r="C732" s="1133" t="s">
        <v>4256</v>
      </c>
      <c r="D732" s="433" t="s">
        <v>559</v>
      </c>
      <c r="E732" s="85">
        <v>1974</v>
      </c>
      <c r="F732" s="753">
        <v>41316</v>
      </c>
      <c r="G732" s="85">
        <v>1974</v>
      </c>
      <c r="H732" s="1160">
        <f t="shared" si="16"/>
        <v>0</v>
      </c>
    </row>
    <row r="733" spans="1:8">
      <c r="A733" s="1081"/>
      <c r="B733" s="901" t="s">
        <v>4395</v>
      </c>
      <c r="C733" s="1133" t="s">
        <v>4256</v>
      </c>
      <c r="D733" s="433" t="s">
        <v>72</v>
      </c>
      <c r="E733" s="85">
        <v>8281</v>
      </c>
      <c r="F733" s="753">
        <v>41316</v>
      </c>
      <c r="G733" s="85">
        <v>8281</v>
      </c>
      <c r="H733" s="1160">
        <f t="shared" si="16"/>
        <v>0</v>
      </c>
    </row>
    <row r="734" spans="1:8">
      <c r="A734" s="1081"/>
      <c r="B734" s="901" t="s">
        <v>4396</v>
      </c>
      <c r="C734" s="1133" t="s">
        <v>4256</v>
      </c>
      <c r="D734" s="433" t="s">
        <v>513</v>
      </c>
      <c r="E734" s="85">
        <v>6578</v>
      </c>
      <c r="F734" s="753">
        <v>41316</v>
      </c>
      <c r="G734" s="85">
        <v>6578</v>
      </c>
      <c r="H734" s="1160">
        <f t="shared" si="16"/>
        <v>0</v>
      </c>
    </row>
    <row r="735" spans="1:8">
      <c r="A735" s="1081"/>
      <c r="B735" s="901" t="s">
        <v>4397</v>
      </c>
      <c r="C735" s="1133" t="s">
        <v>4256</v>
      </c>
      <c r="D735" s="433" t="s">
        <v>1953</v>
      </c>
      <c r="E735" s="85">
        <v>1180</v>
      </c>
      <c r="F735" s="753">
        <v>41316</v>
      </c>
      <c r="G735" s="85">
        <v>1180</v>
      </c>
      <c r="H735" s="1160">
        <f t="shared" si="16"/>
        <v>0</v>
      </c>
    </row>
    <row r="736" spans="1:8">
      <c r="A736" s="1081"/>
      <c r="B736" s="901" t="s">
        <v>2069</v>
      </c>
      <c r="C736" s="1133" t="s">
        <v>4256</v>
      </c>
      <c r="D736" s="433" t="s">
        <v>1455</v>
      </c>
      <c r="E736" s="85">
        <v>2514.5</v>
      </c>
      <c r="F736" s="753">
        <v>41316</v>
      </c>
      <c r="G736" s="85">
        <v>2514.5</v>
      </c>
      <c r="H736" s="1160">
        <f t="shared" si="16"/>
        <v>0</v>
      </c>
    </row>
    <row r="737" spans="1:8">
      <c r="A737" s="1081"/>
      <c r="B737" s="901" t="s">
        <v>2120</v>
      </c>
      <c r="C737" s="1133" t="s">
        <v>4256</v>
      </c>
      <c r="D737" s="433" t="s">
        <v>733</v>
      </c>
      <c r="E737" s="85">
        <v>4594</v>
      </c>
      <c r="F737" s="753">
        <v>41315</v>
      </c>
      <c r="G737" s="85">
        <v>4594</v>
      </c>
      <c r="H737" s="1160">
        <f t="shared" si="16"/>
        <v>0</v>
      </c>
    </row>
    <row r="738" spans="1:8">
      <c r="A738" s="1081"/>
      <c r="B738" s="901" t="s">
        <v>4398</v>
      </c>
      <c r="C738" s="1133" t="s">
        <v>4256</v>
      </c>
      <c r="D738" s="433" t="s">
        <v>21</v>
      </c>
      <c r="E738" s="85">
        <v>3799</v>
      </c>
      <c r="F738" s="753">
        <v>41315</v>
      </c>
      <c r="G738" s="85">
        <v>3799</v>
      </c>
      <c r="H738" s="1160">
        <f t="shared" si="16"/>
        <v>0</v>
      </c>
    </row>
    <row r="739" spans="1:8">
      <c r="A739" s="1081"/>
      <c r="B739" s="901" t="s">
        <v>4399</v>
      </c>
      <c r="C739" s="1133" t="s">
        <v>4256</v>
      </c>
      <c r="D739" s="433" t="s">
        <v>559</v>
      </c>
      <c r="E739" s="85">
        <v>1432.5</v>
      </c>
      <c r="F739" s="753">
        <v>41316</v>
      </c>
      <c r="G739" s="85">
        <v>1432.5</v>
      </c>
      <c r="H739" s="1160">
        <f t="shared" si="16"/>
        <v>0</v>
      </c>
    </row>
    <row r="740" spans="1:8">
      <c r="A740" s="1081"/>
      <c r="B740" s="901" t="s">
        <v>4400</v>
      </c>
      <c r="C740" s="1133" t="s">
        <v>4256</v>
      </c>
      <c r="D740" s="433" t="s">
        <v>2674</v>
      </c>
      <c r="E740" s="85">
        <v>7281</v>
      </c>
      <c r="F740" s="753">
        <v>41316</v>
      </c>
      <c r="G740" s="85">
        <v>7281</v>
      </c>
      <c r="H740" s="1160">
        <f t="shared" si="16"/>
        <v>0</v>
      </c>
    </row>
    <row r="741" spans="1:8">
      <c r="A741" s="1081"/>
      <c r="B741" s="901" t="s">
        <v>4401</v>
      </c>
      <c r="C741" s="1133" t="s">
        <v>4256</v>
      </c>
      <c r="D741" s="433" t="s">
        <v>3778</v>
      </c>
      <c r="E741" s="85">
        <v>2036</v>
      </c>
      <c r="F741" s="753">
        <v>41315</v>
      </c>
      <c r="G741" s="85">
        <v>2036</v>
      </c>
      <c r="H741" s="1160">
        <f t="shared" si="16"/>
        <v>0</v>
      </c>
    </row>
    <row r="742" spans="1:8">
      <c r="A742" s="1081"/>
      <c r="B742" s="901" t="s">
        <v>4402</v>
      </c>
      <c r="C742" s="1133" t="s">
        <v>4256</v>
      </c>
      <c r="D742" s="433" t="s">
        <v>2826</v>
      </c>
      <c r="E742" s="85">
        <v>12371</v>
      </c>
      <c r="F742" s="753">
        <v>41316</v>
      </c>
      <c r="G742" s="85">
        <v>12371</v>
      </c>
      <c r="H742" s="1160">
        <f t="shared" si="16"/>
        <v>0</v>
      </c>
    </row>
    <row r="743" spans="1:8">
      <c r="A743" s="1081"/>
      <c r="B743" s="901" t="s">
        <v>4403</v>
      </c>
      <c r="C743" s="1133" t="s">
        <v>4256</v>
      </c>
      <c r="D743" s="433" t="s">
        <v>464</v>
      </c>
      <c r="E743" s="85">
        <v>2818</v>
      </c>
      <c r="F743" s="753">
        <v>41315</v>
      </c>
      <c r="G743" s="85">
        <v>2818</v>
      </c>
      <c r="H743" s="1160">
        <f t="shared" si="16"/>
        <v>0</v>
      </c>
    </row>
    <row r="744" spans="1:8">
      <c r="A744" s="1081"/>
      <c r="B744" s="901" t="s">
        <v>4404</v>
      </c>
      <c r="C744" s="1133" t="s">
        <v>4256</v>
      </c>
      <c r="D744" s="433" t="s">
        <v>21</v>
      </c>
      <c r="E744" s="85">
        <v>512</v>
      </c>
      <c r="F744" s="753">
        <v>41315</v>
      </c>
      <c r="G744" s="85">
        <v>512</v>
      </c>
      <c r="H744" s="1160">
        <f t="shared" si="16"/>
        <v>0</v>
      </c>
    </row>
    <row r="745" spans="1:8">
      <c r="A745" s="1081"/>
      <c r="B745" s="901" t="s">
        <v>4405</v>
      </c>
      <c r="C745" s="1133" t="s">
        <v>4256</v>
      </c>
      <c r="D745" s="433" t="s">
        <v>21</v>
      </c>
      <c r="E745" s="85">
        <v>1044</v>
      </c>
      <c r="F745" s="753">
        <v>41315</v>
      </c>
      <c r="G745" s="85">
        <v>1044</v>
      </c>
      <c r="H745" s="1160">
        <f t="shared" si="16"/>
        <v>0</v>
      </c>
    </row>
    <row r="746" spans="1:8">
      <c r="A746" s="1081"/>
      <c r="B746" s="901" t="s">
        <v>4406</v>
      </c>
      <c r="C746" s="1133" t="s">
        <v>4256</v>
      </c>
      <c r="D746" s="433" t="s">
        <v>3656</v>
      </c>
      <c r="E746" s="85">
        <v>968.5</v>
      </c>
      <c r="F746" s="753">
        <v>41315</v>
      </c>
      <c r="G746" s="85">
        <v>968.5</v>
      </c>
      <c r="H746" s="1160">
        <f t="shared" si="16"/>
        <v>0</v>
      </c>
    </row>
    <row r="747" spans="1:8">
      <c r="A747" s="1081"/>
      <c r="B747" s="901" t="s">
        <v>4407</v>
      </c>
      <c r="C747" s="1133" t="s">
        <v>4256</v>
      </c>
      <c r="D747" s="433" t="s">
        <v>2777</v>
      </c>
      <c r="E747" s="85">
        <v>878.5</v>
      </c>
      <c r="F747" s="753">
        <v>41315</v>
      </c>
      <c r="G747" s="85">
        <v>878.5</v>
      </c>
      <c r="H747" s="1160">
        <f t="shared" si="16"/>
        <v>0</v>
      </c>
    </row>
    <row r="748" spans="1:8">
      <c r="A748" s="1081"/>
      <c r="B748" s="901" t="s">
        <v>4408</v>
      </c>
      <c r="C748" s="1133" t="s">
        <v>4256</v>
      </c>
      <c r="D748" s="433" t="s">
        <v>2777</v>
      </c>
      <c r="E748" s="85">
        <v>1825</v>
      </c>
      <c r="F748" s="753">
        <v>41315</v>
      </c>
      <c r="G748" s="85">
        <v>1825</v>
      </c>
      <c r="H748" s="1160">
        <f t="shared" si="16"/>
        <v>0</v>
      </c>
    </row>
    <row r="749" spans="1:8">
      <c r="A749" s="1081"/>
      <c r="B749" s="901" t="s">
        <v>4409</v>
      </c>
      <c r="C749" s="1133" t="s">
        <v>4256</v>
      </c>
      <c r="D749" s="433" t="s">
        <v>464</v>
      </c>
      <c r="E749" s="85">
        <v>300.5</v>
      </c>
      <c r="F749" s="753">
        <v>41315</v>
      </c>
      <c r="G749" s="85">
        <v>300.5</v>
      </c>
      <c r="H749" s="1160">
        <f t="shared" si="16"/>
        <v>0</v>
      </c>
    </row>
    <row r="750" spans="1:8">
      <c r="A750" s="1081"/>
      <c r="B750" s="901" t="s">
        <v>2051</v>
      </c>
      <c r="C750" s="1133" t="s">
        <v>4256</v>
      </c>
      <c r="D750" s="433" t="s">
        <v>21</v>
      </c>
      <c r="E750" s="85">
        <v>545.5</v>
      </c>
      <c r="F750" s="753">
        <v>41315</v>
      </c>
      <c r="G750" s="85">
        <v>545.5</v>
      </c>
      <c r="H750" s="1160">
        <f t="shared" si="16"/>
        <v>0</v>
      </c>
    </row>
    <row r="751" spans="1:8">
      <c r="A751" s="1081"/>
      <c r="B751" s="901" t="s">
        <v>4410</v>
      </c>
      <c r="C751" s="1133" t="s">
        <v>4256</v>
      </c>
      <c r="D751" s="433" t="s">
        <v>931</v>
      </c>
      <c r="E751" s="85">
        <v>1217.5</v>
      </c>
      <c r="F751" s="753">
        <v>41316</v>
      </c>
      <c r="G751" s="85">
        <v>1217.5</v>
      </c>
      <c r="H751" s="1160">
        <f t="shared" si="16"/>
        <v>0</v>
      </c>
    </row>
    <row r="752" spans="1:8">
      <c r="A752" s="1081"/>
      <c r="B752" s="901" t="s">
        <v>4411</v>
      </c>
      <c r="C752" s="1133" t="s">
        <v>4256</v>
      </c>
      <c r="D752" s="433" t="s">
        <v>709</v>
      </c>
      <c r="E752" s="85">
        <v>2406</v>
      </c>
      <c r="F752" s="753">
        <v>41320</v>
      </c>
      <c r="G752" s="85">
        <v>2406</v>
      </c>
      <c r="H752" s="1160">
        <f t="shared" si="16"/>
        <v>0</v>
      </c>
    </row>
    <row r="753" spans="1:8">
      <c r="A753" s="1081"/>
      <c r="B753" s="901"/>
      <c r="C753" s="1133"/>
      <c r="D753" s="85" t="s">
        <v>719</v>
      </c>
      <c r="E753" s="85"/>
      <c r="F753" s="1028"/>
      <c r="G753" s="85"/>
      <c r="H753" s="618">
        <f t="shared" ref="H753" si="17">E753-G753</f>
        <v>0</v>
      </c>
    </row>
    <row r="754" spans="1:8">
      <c r="A754" s="1087"/>
      <c r="B754" s="1131"/>
      <c r="C754" s="1089"/>
      <c r="D754" s="88" t="s">
        <v>1929</v>
      </c>
      <c r="E754" s="86"/>
      <c r="F754" s="1128"/>
      <c r="G754" s="86"/>
      <c r="H754" s="263"/>
    </row>
    <row r="755" spans="1:8">
      <c r="A755" s="1087"/>
      <c r="B755" s="1131"/>
      <c r="C755" s="1089"/>
      <c r="D755" s="158" t="s">
        <v>614</v>
      </c>
      <c r="E755" s="86"/>
      <c r="F755" s="1128"/>
      <c r="G755" s="86"/>
      <c r="H755" s="263"/>
    </row>
    <row r="756" spans="1:8" ht="18.75">
      <c r="A756" s="1962" t="str">
        <f>A687</f>
        <v>REMISIONES DE     FEBRERO        2 0 1 3</v>
      </c>
      <c r="B756" s="1962"/>
      <c r="C756" s="1962"/>
      <c r="D756" s="1962"/>
      <c r="E756" s="1962"/>
      <c r="F756" s="1962"/>
      <c r="H756" s="1106"/>
    </row>
    <row r="757" spans="1:8" ht="35.25" thickBot="1">
      <c r="A757" s="1118" t="s">
        <v>0</v>
      </c>
      <c r="B757" s="1119" t="s">
        <v>1</v>
      </c>
      <c r="C757" s="1119"/>
      <c r="D757" s="1094" t="s">
        <v>2805</v>
      </c>
      <c r="E757" s="5" t="s">
        <v>2</v>
      </c>
      <c r="F757" s="1095" t="s">
        <v>6</v>
      </c>
      <c r="G757" s="1096" t="s">
        <v>7</v>
      </c>
      <c r="H757" s="1097" t="s">
        <v>8</v>
      </c>
    </row>
    <row r="758" spans="1:8" ht="15.75" thickTop="1">
      <c r="A758" s="1081">
        <v>41316</v>
      </c>
      <c r="B758" s="901" t="s">
        <v>4502</v>
      </c>
      <c r="C758" s="1132" t="s">
        <v>4256</v>
      </c>
      <c r="D758" s="1077" t="s">
        <v>1623</v>
      </c>
      <c r="E758" s="1100">
        <v>25628</v>
      </c>
      <c r="F758" s="1108">
        <v>41316</v>
      </c>
      <c r="G758" s="1100">
        <v>25628</v>
      </c>
      <c r="H758" s="263">
        <f t="shared" ref="H758:H821" si="18">E758-G758</f>
        <v>0</v>
      </c>
    </row>
    <row r="759" spans="1:8">
      <c r="A759" s="1081"/>
      <c r="B759" s="901" t="s">
        <v>4503</v>
      </c>
      <c r="C759" s="1133" t="s">
        <v>4256</v>
      </c>
      <c r="D759" s="433" t="s">
        <v>3646</v>
      </c>
      <c r="E759" s="85">
        <v>990</v>
      </c>
      <c r="F759" s="753">
        <v>41324</v>
      </c>
      <c r="G759" s="85">
        <v>990</v>
      </c>
      <c r="H759" s="749">
        <f t="shared" si="18"/>
        <v>0</v>
      </c>
    </row>
    <row r="760" spans="1:8">
      <c r="A760" s="1081"/>
      <c r="B760" s="901" t="s">
        <v>4504</v>
      </c>
      <c r="C760" s="1133" t="s">
        <v>4256</v>
      </c>
      <c r="D760" s="433" t="s">
        <v>23</v>
      </c>
      <c r="E760" s="85">
        <v>1203</v>
      </c>
      <c r="F760" s="753">
        <v>41316</v>
      </c>
      <c r="G760" s="85">
        <v>1203</v>
      </c>
      <c r="H760" s="749">
        <f t="shared" si="18"/>
        <v>0</v>
      </c>
    </row>
    <row r="761" spans="1:8">
      <c r="A761" s="1081"/>
      <c r="B761" s="901" t="s">
        <v>4505</v>
      </c>
      <c r="C761" s="1133" t="s">
        <v>4256</v>
      </c>
      <c r="D761" s="433" t="s">
        <v>2815</v>
      </c>
      <c r="E761" s="85">
        <v>284.5</v>
      </c>
      <c r="F761" s="753">
        <v>41316</v>
      </c>
      <c r="G761" s="85">
        <v>284.5</v>
      </c>
      <c r="H761" s="749">
        <f t="shared" si="18"/>
        <v>0</v>
      </c>
    </row>
    <row r="762" spans="1:8">
      <c r="A762" s="1081"/>
      <c r="B762" s="901" t="s">
        <v>4506</v>
      </c>
      <c r="C762" s="1133" t="s">
        <v>4256</v>
      </c>
      <c r="D762" s="433" t="s">
        <v>1258</v>
      </c>
      <c r="E762" s="85">
        <v>2395.5</v>
      </c>
      <c r="F762" s="753">
        <v>41316</v>
      </c>
      <c r="G762" s="85">
        <v>2395.5</v>
      </c>
      <c r="H762" s="749">
        <f t="shared" si="18"/>
        <v>0</v>
      </c>
    </row>
    <row r="763" spans="1:8">
      <c r="A763" s="1081"/>
      <c r="B763" s="901" t="s">
        <v>4507</v>
      </c>
      <c r="C763" s="1133" t="s">
        <v>4256</v>
      </c>
      <c r="D763" s="433" t="s">
        <v>774</v>
      </c>
      <c r="E763" s="85">
        <v>4855</v>
      </c>
      <c r="F763" s="753">
        <v>41316</v>
      </c>
      <c r="G763" s="85">
        <v>4855</v>
      </c>
      <c r="H763" s="749">
        <f t="shared" si="18"/>
        <v>0</v>
      </c>
    </row>
    <row r="764" spans="1:8">
      <c r="A764" s="1081"/>
      <c r="B764" s="901" t="s">
        <v>4508</v>
      </c>
      <c r="C764" s="1133" t="s">
        <v>4256</v>
      </c>
      <c r="D764" s="433" t="s">
        <v>72</v>
      </c>
      <c r="E764" s="85">
        <v>8428.5</v>
      </c>
      <c r="F764" s="753">
        <v>41317</v>
      </c>
      <c r="G764" s="85">
        <v>8428.5</v>
      </c>
      <c r="H764" s="749">
        <f t="shared" si="18"/>
        <v>0</v>
      </c>
    </row>
    <row r="765" spans="1:8">
      <c r="A765" s="1081"/>
      <c r="B765" s="901" t="s">
        <v>4509</v>
      </c>
      <c r="C765" s="1133" t="s">
        <v>4256</v>
      </c>
      <c r="D765" s="433" t="s">
        <v>3754</v>
      </c>
      <c r="E765" s="85">
        <v>2310</v>
      </c>
      <c r="F765" s="753">
        <v>41324</v>
      </c>
      <c r="G765" s="85">
        <v>2310</v>
      </c>
      <c r="H765" s="749">
        <f t="shared" si="18"/>
        <v>0</v>
      </c>
    </row>
    <row r="766" spans="1:8">
      <c r="A766" s="1081"/>
      <c r="B766" s="901" t="s">
        <v>4510</v>
      </c>
      <c r="C766" s="1133" t="s">
        <v>4256</v>
      </c>
      <c r="D766" s="433" t="s">
        <v>3644</v>
      </c>
      <c r="E766" s="85">
        <v>825</v>
      </c>
      <c r="F766" s="753">
        <v>41324</v>
      </c>
      <c r="G766" s="85">
        <v>825</v>
      </c>
      <c r="H766" s="749">
        <f t="shared" si="18"/>
        <v>0</v>
      </c>
    </row>
    <row r="767" spans="1:8">
      <c r="A767" s="1081"/>
      <c r="B767" s="901" t="s">
        <v>4511</v>
      </c>
      <c r="C767" s="1133" t="s">
        <v>4256</v>
      </c>
      <c r="D767" s="433" t="s">
        <v>2807</v>
      </c>
      <c r="E767" s="85">
        <v>2289</v>
      </c>
      <c r="F767" s="753">
        <v>41316</v>
      </c>
      <c r="G767" s="85">
        <v>2289</v>
      </c>
      <c r="H767" s="749">
        <f t="shared" si="18"/>
        <v>0</v>
      </c>
    </row>
    <row r="768" spans="1:8">
      <c r="A768" s="1081"/>
      <c r="B768" s="901" t="s">
        <v>4512</v>
      </c>
      <c r="C768" s="1133" t="s">
        <v>4256</v>
      </c>
      <c r="D768" s="433" t="s">
        <v>1961</v>
      </c>
      <c r="E768" s="85">
        <v>1763.5</v>
      </c>
      <c r="F768" s="753">
        <v>41316</v>
      </c>
      <c r="G768" s="85">
        <v>1763.5</v>
      </c>
      <c r="H768" s="749">
        <f t="shared" si="18"/>
        <v>0</v>
      </c>
    </row>
    <row r="769" spans="1:8">
      <c r="A769" s="1081"/>
      <c r="B769" s="901" t="s">
        <v>4513</v>
      </c>
      <c r="C769" s="1133" t="s">
        <v>4256</v>
      </c>
      <c r="D769" s="433" t="s">
        <v>4552</v>
      </c>
      <c r="E769" s="85">
        <v>2919</v>
      </c>
      <c r="F769" s="753">
        <v>41316</v>
      </c>
      <c r="G769" s="85">
        <v>2919</v>
      </c>
      <c r="H769" s="749">
        <f t="shared" si="18"/>
        <v>0</v>
      </c>
    </row>
    <row r="770" spans="1:8">
      <c r="A770" s="1081"/>
      <c r="B770" s="901" t="s">
        <v>4514</v>
      </c>
      <c r="C770" s="1133" t="s">
        <v>4256</v>
      </c>
      <c r="D770" s="433" t="s">
        <v>559</v>
      </c>
      <c r="E770" s="85">
        <v>1816.5</v>
      </c>
      <c r="F770" s="753">
        <v>41317</v>
      </c>
      <c r="G770" s="85">
        <v>1816.5</v>
      </c>
      <c r="H770" s="749">
        <f t="shared" si="18"/>
        <v>0</v>
      </c>
    </row>
    <row r="771" spans="1:8">
      <c r="A771" s="1081"/>
      <c r="B771" s="901" t="s">
        <v>4515</v>
      </c>
      <c r="C771" s="1133" t="s">
        <v>4256</v>
      </c>
      <c r="D771" s="433" t="s">
        <v>464</v>
      </c>
      <c r="E771" s="85">
        <v>1591</v>
      </c>
      <c r="F771" s="753">
        <v>41321</v>
      </c>
      <c r="G771" s="85">
        <v>1591</v>
      </c>
      <c r="H771" s="749">
        <f t="shared" si="18"/>
        <v>0</v>
      </c>
    </row>
    <row r="772" spans="1:8">
      <c r="A772" s="1081"/>
      <c r="B772" s="901" t="s">
        <v>4516</v>
      </c>
      <c r="C772" s="1133" t="s">
        <v>4256</v>
      </c>
      <c r="D772" s="433" t="s">
        <v>600</v>
      </c>
      <c r="E772" s="85">
        <v>1152.5</v>
      </c>
      <c r="F772" s="753">
        <v>41317</v>
      </c>
      <c r="G772" s="85">
        <v>1152.5</v>
      </c>
      <c r="H772" s="749">
        <f t="shared" si="18"/>
        <v>0</v>
      </c>
    </row>
    <row r="773" spans="1:8">
      <c r="A773" s="1081"/>
      <c r="B773" s="901" t="s">
        <v>4517</v>
      </c>
      <c r="C773" s="1133" t="s">
        <v>4256</v>
      </c>
      <c r="D773" s="433" t="s">
        <v>559</v>
      </c>
      <c r="E773" s="85">
        <v>684</v>
      </c>
      <c r="F773" s="753">
        <v>41317</v>
      </c>
      <c r="G773" s="85">
        <v>684</v>
      </c>
      <c r="H773" s="749">
        <f t="shared" si="18"/>
        <v>0</v>
      </c>
    </row>
    <row r="774" spans="1:8">
      <c r="A774" s="1081"/>
      <c r="B774" s="901" t="s">
        <v>957</v>
      </c>
      <c r="C774" s="1133" t="s">
        <v>4256</v>
      </c>
      <c r="D774" s="433" t="s">
        <v>1950</v>
      </c>
      <c r="E774" s="85">
        <v>708</v>
      </c>
      <c r="F774" s="753">
        <v>41316</v>
      </c>
      <c r="G774" s="85">
        <v>708</v>
      </c>
      <c r="H774" s="749">
        <f t="shared" si="18"/>
        <v>0</v>
      </c>
    </row>
    <row r="775" spans="1:8">
      <c r="A775" s="1081"/>
      <c r="B775" s="901" t="s">
        <v>958</v>
      </c>
      <c r="C775" s="1133" t="s">
        <v>4256</v>
      </c>
      <c r="D775" s="433" t="s">
        <v>315</v>
      </c>
      <c r="E775" s="85">
        <v>8377</v>
      </c>
      <c r="F775" s="433"/>
      <c r="G775" s="85"/>
      <c r="H775" s="749">
        <f t="shared" si="18"/>
        <v>8377</v>
      </c>
    </row>
    <row r="776" spans="1:8">
      <c r="A776" s="1081"/>
      <c r="B776" s="901" t="s">
        <v>959</v>
      </c>
      <c r="C776" s="1133" t="s">
        <v>4256</v>
      </c>
      <c r="D776" s="433" t="s">
        <v>2836</v>
      </c>
      <c r="E776" s="85">
        <v>3201.5</v>
      </c>
      <c r="F776" s="753">
        <v>41316</v>
      </c>
      <c r="G776" s="85">
        <v>3201.5</v>
      </c>
      <c r="H776" s="749">
        <f t="shared" si="18"/>
        <v>0</v>
      </c>
    </row>
    <row r="777" spans="1:8">
      <c r="A777" s="1081"/>
      <c r="B777" s="901" t="s">
        <v>960</v>
      </c>
      <c r="C777" s="1133" t="s">
        <v>4256</v>
      </c>
      <c r="D777" s="433" t="s">
        <v>29</v>
      </c>
      <c r="E777" s="85">
        <v>4779.5</v>
      </c>
      <c r="F777" s="753">
        <v>41316</v>
      </c>
      <c r="G777" s="85">
        <v>4779.5</v>
      </c>
      <c r="H777" s="749">
        <f t="shared" si="18"/>
        <v>0</v>
      </c>
    </row>
    <row r="778" spans="1:8">
      <c r="A778" s="1081"/>
      <c r="B778" s="901" t="s">
        <v>961</v>
      </c>
      <c r="C778" s="1133" t="s">
        <v>4256</v>
      </c>
      <c r="D778" s="433" t="s">
        <v>10</v>
      </c>
      <c r="E778" s="85">
        <v>15971.5</v>
      </c>
      <c r="F778" s="604" t="s">
        <v>4973</v>
      </c>
      <c r="G778" s="176">
        <v>15971.5</v>
      </c>
      <c r="H778" s="618">
        <f t="shared" si="18"/>
        <v>0</v>
      </c>
    </row>
    <row r="779" spans="1:8">
      <c r="A779" s="1081"/>
      <c r="B779" s="901" t="s">
        <v>971</v>
      </c>
      <c r="C779" s="1133" t="s">
        <v>4256</v>
      </c>
      <c r="D779" s="433" t="s">
        <v>2751</v>
      </c>
      <c r="E779" s="85">
        <v>5033</v>
      </c>
      <c r="F779" s="603">
        <v>41316</v>
      </c>
      <c r="G779" s="176">
        <v>5033</v>
      </c>
      <c r="H779" s="749">
        <f t="shared" si="18"/>
        <v>0</v>
      </c>
    </row>
    <row r="780" spans="1:8">
      <c r="A780" s="1081"/>
      <c r="B780" s="901" t="s">
        <v>972</v>
      </c>
      <c r="C780" s="1133" t="s">
        <v>4256</v>
      </c>
      <c r="D780" s="433" t="s">
        <v>25</v>
      </c>
      <c r="E780" s="85">
        <v>14022</v>
      </c>
      <c r="F780" s="603">
        <v>41317</v>
      </c>
      <c r="G780" s="176">
        <v>14022</v>
      </c>
      <c r="H780" s="749">
        <f t="shared" si="18"/>
        <v>0</v>
      </c>
    </row>
    <row r="781" spans="1:8">
      <c r="A781" s="1081"/>
      <c r="B781" s="901" t="s">
        <v>973</v>
      </c>
      <c r="C781" s="1133" t="s">
        <v>4256</v>
      </c>
      <c r="D781" s="433" t="s">
        <v>1455</v>
      </c>
      <c r="E781" s="85">
        <v>1793</v>
      </c>
      <c r="F781" s="603">
        <v>41316</v>
      </c>
      <c r="G781" s="176">
        <v>1793</v>
      </c>
      <c r="H781" s="749">
        <f t="shared" si="18"/>
        <v>0</v>
      </c>
    </row>
    <row r="782" spans="1:8">
      <c r="A782" s="1081"/>
      <c r="B782" s="901" t="s">
        <v>974</v>
      </c>
      <c r="C782" s="1133" t="s">
        <v>4256</v>
      </c>
      <c r="D782" s="433" t="s">
        <v>613</v>
      </c>
      <c r="E782" s="85">
        <v>2870</v>
      </c>
      <c r="F782" s="603">
        <v>41316</v>
      </c>
      <c r="G782" s="176">
        <v>2870</v>
      </c>
      <c r="H782" s="749">
        <f t="shared" si="18"/>
        <v>0</v>
      </c>
    </row>
    <row r="783" spans="1:8">
      <c r="A783" s="1081"/>
      <c r="B783" s="901" t="s">
        <v>975</v>
      </c>
      <c r="C783" s="1133" t="s">
        <v>4256</v>
      </c>
      <c r="D783" s="433" t="s">
        <v>3874</v>
      </c>
      <c r="E783" s="85">
        <v>3875.5</v>
      </c>
      <c r="F783" s="603">
        <v>41318</v>
      </c>
      <c r="G783" s="176">
        <v>3875.5</v>
      </c>
      <c r="H783" s="749">
        <f t="shared" si="18"/>
        <v>0</v>
      </c>
    </row>
    <row r="784" spans="1:8">
      <c r="A784" s="1081"/>
      <c r="B784" s="901" t="s">
        <v>976</v>
      </c>
      <c r="C784" s="1133" t="s">
        <v>4256</v>
      </c>
      <c r="D784" s="433" t="s">
        <v>3932</v>
      </c>
      <c r="E784" s="85">
        <v>2146</v>
      </c>
      <c r="F784" s="603">
        <v>41316</v>
      </c>
      <c r="G784" s="176">
        <v>2146</v>
      </c>
      <c r="H784" s="749">
        <f t="shared" si="18"/>
        <v>0</v>
      </c>
    </row>
    <row r="785" spans="1:8">
      <c r="A785" s="1081"/>
      <c r="B785" s="901" t="s">
        <v>977</v>
      </c>
      <c r="C785" s="1133" t="s">
        <v>4256</v>
      </c>
      <c r="D785" s="433" t="s">
        <v>2674</v>
      </c>
      <c r="E785" s="85">
        <v>6311</v>
      </c>
      <c r="F785" s="603">
        <v>41322</v>
      </c>
      <c r="G785" s="176">
        <v>6311</v>
      </c>
      <c r="H785" s="749">
        <f t="shared" si="18"/>
        <v>0</v>
      </c>
    </row>
    <row r="786" spans="1:8">
      <c r="A786" s="1081"/>
      <c r="B786" s="901" t="s">
        <v>978</v>
      </c>
      <c r="C786" s="1133" t="s">
        <v>4256</v>
      </c>
      <c r="D786" s="433" t="s">
        <v>2824</v>
      </c>
      <c r="E786" s="85">
        <v>2430</v>
      </c>
      <c r="F786" s="603">
        <v>41316</v>
      </c>
      <c r="G786" s="176">
        <v>2430</v>
      </c>
      <c r="H786" s="749">
        <f t="shared" si="18"/>
        <v>0</v>
      </c>
    </row>
    <row r="787" spans="1:8">
      <c r="A787" s="1081"/>
      <c r="B787" s="901" t="s">
        <v>979</v>
      </c>
      <c r="C787" s="1133" t="s">
        <v>4256</v>
      </c>
      <c r="D787" s="433" t="s">
        <v>1217</v>
      </c>
      <c r="E787" s="85">
        <v>3989</v>
      </c>
      <c r="F787" s="604" t="s">
        <v>5204</v>
      </c>
      <c r="G787" s="176">
        <v>3989</v>
      </c>
      <c r="H787" s="618">
        <f t="shared" si="18"/>
        <v>0</v>
      </c>
    </row>
    <row r="788" spans="1:8">
      <c r="A788" s="1081"/>
      <c r="B788" s="901" t="s">
        <v>980</v>
      </c>
      <c r="C788" s="1133" t="s">
        <v>4256</v>
      </c>
      <c r="D788" s="433" t="s">
        <v>943</v>
      </c>
      <c r="E788" s="85">
        <v>12578.5</v>
      </c>
      <c r="F788" s="603">
        <v>41317</v>
      </c>
      <c r="G788" s="176">
        <v>12578.5</v>
      </c>
      <c r="H788" s="749">
        <f t="shared" si="18"/>
        <v>0</v>
      </c>
    </row>
    <row r="789" spans="1:8">
      <c r="A789" s="1081"/>
      <c r="B789" s="901" t="s">
        <v>981</v>
      </c>
      <c r="C789" s="1133" t="s">
        <v>4256</v>
      </c>
      <c r="D789" s="433" t="s">
        <v>2751</v>
      </c>
      <c r="E789" s="85">
        <v>1498</v>
      </c>
      <c r="F789" s="753">
        <v>41322</v>
      </c>
      <c r="G789" s="85">
        <v>1498</v>
      </c>
      <c r="H789" s="749">
        <f t="shared" si="18"/>
        <v>0</v>
      </c>
    </row>
    <row r="790" spans="1:8">
      <c r="A790" s="1081"/>
      <c r="B790" s="901" t="s">
        <v>982</v>
      </c>
      <c r="C790" s="1133" t="s">
        <v>4256</v>
      </c>
      <c r="D790" s="433" t="s">
        <v>543</v>
      </c>
      <c r="E790" s="85">
        <v>2736</v>
      </c>
      <c r="F790" s="753">
        <v>41317</v>
      </c>
      <c r="G790" s="85">
        <v>2736</v>
      </c>
      <c r="H790" s="749">
        <f t="shared" si="18"/>
        <v>0</v>
      </c>
    </row>
    <row r="791" spans="1:8">
      <c r="A791" s="1081"/>
      <c r="B791" s="901" t="s">
        <v>983</v>
      </c>
      <c r="C791" s="1133" t="s">
        <v>4256</v>
      </c>
      <c r="D791" s="433" t="s">
        <v>1408</v>
      </c>
      <c r="E791" s="85">
        <v>34829</v>
      </c>
      <c r="F791" s="753">
        <v>41317</v>
      </c>
      <c r="G791" s="176">
        <v>34829</v>
      </c>
      <c r="H791" s="618">
        <f t="shared" si="18"/>
        <v>0</v>
      </c>
    </row>
    <row r="792" spans="1:8">
      <c r="A792" s="1081"/>
      <c r="B792" s="901" t="s">
        <v>985</v>
      </c>
      <c r="C792" s="1133" t="s">
        <v>4256</v>
      </c>
      <c r="D792" s="433" t="s">
        <v>4553</v>
      </c>
      <c r="E792" s="85">
        <v>16632.900000000001</v>
      </c>
      <c r="F792" s="753">
        <v>41317</v>
      </c>
      <c r="G792" s="85">
        <v>16632.900000000001</v>
      </c>
      <c r="H792" s="749">
        <f t="shared" si="18"/>
        <v>0</v>
      </c>
    </row>
    <row r="793" spans="1:8">
      <c r="A793" s="1081"/>
      <c r="B793" s="901" t="s">
        <v>986</v>
      </c>
      <c r="C793" s="1133" t="s">
        <v>4256</v>
      </c>
      <c r="D793" s="433" t="s">
        <v>1961</v>
      </c>
      <c r="E793" s="85">
        <v>661</v>
      </c>
      <c r="F793" s="753">
        <v>41316</v>
      </c>
      <c r="G793" s="85">
        <v>661</v>
      </c>
      <c r="H793" s="749">
        <f t="shared" si="18"/>
        <v>0</v>
      </c>
    </row>
    <row r="794" spans="1:8">
      <c r="A794" s="1081"/>
      <c r="B794" s="901" t="s">
        <v>987</v>
      </c>
      <c r="C794" s="1133" t="s">
        <v>4256</v>
      </c>
      <c r="D794" s="433" t="s">
        <v>32</v>
      </c>
      <c r="E794" s="85">
        <v>20366</v>
      </c>
      <c r="F794" s="753">
        <v>41318</v>
      </c>
      <c r="G794" s="85">
        <v>20366</v>
      </c>
      <c r="H794" s="749">
        <f t="shared" si="18"/>
        <v>0</v>
      </c>
    </row>
    <row r="795" spans="1:8">
      <c r="A795" s="1081"/>
      <c r="B795" s="901" t="s">
        <v>988</v>
      </c>
      <c r="C795" s="1133" t="s">
        <v>4256</v>
      </c>
      <c r="D795" s="433" t="s">
        <v>425</v>
      </c>
      <c r="E795" s="85">
        <v>1815.5</v>
      </c>
      <c r="F795" s="753">
        <v>41316</v>
      </c>
      <c r="G795" s="85">
        <v>1815.5</v>
      </c>
      <c r="H795" s="749">
        <f t="shared" si="18"/>
        <v>0</v>
      </c>
    </row>
    <row r="796" spans="1:8">
      <c r="A796" s="1081"/>
      <c r="B796" s="901" t="s">
        <v>989</v>
      </c>
      <c r="C796" s="1133" t="s">
        <v>4256</v>
      </c>
      <c r="D796" s="433" t="s">
        <v>250</v>
      </c>
      <c r="E796" s="85">
        <v>1827</v>
      </c>
      <c r="F796" s="753">
        <v>41317</v>
      </c>
      <c r="G796" s="85">
        <v>1827</v>
      </c>
      <c r="H796" s="749">
        <f t="shared" si="18"/>
        <v>0</v>
      </c>
    </row>
    <row r="797" spans="1:8">
      <c r="A797" s="1081"/>
      <c r="B797" s="901" t="s">
        <v>990</v>
      </c>
      <c r="C797" s="1133" t="s">
        <v>4256</v>
      </c>
      <c r="D797" s="433" t="s">
        <v>3653</v>
      </c>
      <c r="E797" s="85">
        <v>10854</v>
      </c>
      <c r="F797" s="753">
        <v>41317</v>
      </c>
      <c r="G797" s="85">
        <v>10854</v>
      </c>
      <c r="H797" s="749">
        <f t="shared" si="18"/>
        <v>0</v>
      </c>
    </row>
    <row r="798" spans="1:8">
      <c r="A798" s="1081"/>
      <c r="B798" s="901" t="s">
        <v>991</v>
      </c>
      <c r="C798" s="1133" t="s">
        <v>4256</v>
      </c>
      <c r="D798" s="433" t="s">
        <v>55</v>
      </c>
      <c r="E798" s="85">
        <v>2406</v>
      </c>
      <c r="F798" s="753">
        <v>41316</v>
      </c>
      <c r="G798" s="85">
        <v>2406</v>
      </c>
      <c r="H798" s="749">
        <f t="shared" si="18"/>
        <v>0</v>
      </c>
    </row>
    <row r="799" spans="1:8">
      <c r="A799" s="1081"/>
      <c r="B799" s="901" t="s">
        <v>992</v>
      </c>
      <c r="C799" s="1133" t="s">
        <v>4256</v>
      </c>
      <c r="D799" s="433" t="s">
        <v>32</v>
      </c>
      <c r="E799" s="85">
        <v>3819</v>
      </c>
      <c r="F799" s="753">
        <v>41318</v>
      </c>
      <c r="G799" s="85">
        <v>3819</v>
      </c>
      <c r="H799" s="749">
        <f t="shared" si="18"/>
        <v>0</v>
      </c>
    </row>
    <row r="800" spans="1:8">
      <c r="A800" s="1081"/>
      <c r="B800" s="901" t="s">
        <v>993</v>
      </c>
      <c r="C800" s="1133" t="s">
        <v>4256</v>
      </c>
      <c r="D800" s="433" t="s">
        <v>2797</v>
      </c>
      <c r="E800" s="85">
        <v>1698</v>
      </c>
      <c r="F800" s="753">
        <v>41317</v>
      </c>
      <c r="G800" s="85">
        <v>1698</v>
      </c>
      <c r="H800" s="749">
        <f t="shared" si="18"/>
        <v>0</v>
      </c>
    </row>
    <row r="801" spans="1:8">
      <c r="A801" s="1081"/>
      <c r="B801" s="901" t="s">
        <v>994</v>
      </c>
      <c r="C801" s="1133" t="s">
        <v>4256</v>
      </c>
      <c r="D801" s="433" t="s">
        <v>3785</v>
      </c>
      <c r="E801" s="85">
        <v>10375</v>
      </c>
      <c r="F801" s="753">
        <v>41317</v>
      </c>
      <c r="G801" s="85">
        <v>10375</v>
      </c>
      <c r="H801" s="749">
        <f t="shared" si="18"/>
        <v>0</v>
      </c>
    </row>
    <row r="802" spans="1:8">
      <c r="A802" s="1081"/>
      <c r="B802" s="901" t="s">
        <v>995</v>
      </c>
      <c r="C802" s="1133" t="s">
        <v>4256</v>
      </c>
      <c r="D802" s="433" t="s">
        <v>4554</v>
      </c>
      <c r="E802" s="85">
        <v>4201</v>
      </c>
      <c r="F802" s="753">
        <v>41317</v>
      </c>
      <c r="G802" s="85">
        <v>4201</v>
      </c>
      <c r="H802" s="749">
        <f t="shared" si="18"/>
        <v>0</v>
      </c>
    </row>
    <row r="803" spans="1:8">
      <c r="A803" s="1081"/>
      <c r="B803" s="901" t="s">
        <v>996</v>
      </c>
      <c r="C803" s="1133" t="s">
        <v>4256</v>
      </c>
      <c r="D803" s="433" t="s">
        <v>2651</v>
      </c>
      <c r="E803" s="85">
        <v>4778</v>
      </c>
      <c r="F803" s="753">
        <v>41316</v>
      </c>
      <c r="G803" s="85">
        <v>4778</v>
      </c>
      <c r="H803" s="749">
        <f t="shared" si="18"/>
        <v>0</v>
      </c>
    </row>
    <row r="804" spans="1:8">
      <c r="A804" s="1081"/>
      <c r="B804" s="901" t="s">
        <v>997</v>
      </c>
      <c r="C804" s="1133" t="s">
        <v>4256</v>
      </c>
      <c r="D804" s="433" t="s">
        <v>2799</v>
      </c>
      <c r="E804" s="85">
        <v>17723</v>
      </c>
      <c r="F804" s="753">
        <v>41328</v>
      </c>
      <c r="G804" s="85">
        <v>17723</v>
      </c>
      <c r="H804" s="749">
        <f t="shared" si="18"/>
        <v>0</v>
      </c>
    </row>
    <row r="805" spans="1:8">
      <c r="A805" s="1081"/>
      <c r="B805" s="901" t="s">
        <v>998</v>
      </c>
      <c r="C805" s="1133" t="s">
        <v>4256</v>
      </c>
      <c r="D805" s="433" t="s">
        <v>3651</v>
      </c>
      <c r="E805" s="85">
        <v>12016</v>
      </c>
      <c r="F805" s="753">
        <v>41316</v>
      </c>
      <c r="G805" s="85">
        <v>12016</v>
      </c>
      <c r="H805" s="749">
        <f t="shared" si="18"/>
        <v>0</v>
      </c>
    </row>
    <row r="806" spans="1:8">
      <c r="A806" s="1081"/>
      <c r="B806" s="901" t="s">
        <v>999</v>
      </c>
      <c r="C806" s="1133" t="s">
        <v>4256</v>
      </c>
      <c r="D806" s="433" t="s">
        <v>2686</v>
      </c>
      <c r="E806" s="85">
        <v>4645.5</v>
      </c>
      <c r="F806" s="753">
        <v>41317</v>
      </c>
      <c r="G806" s="85">
        <v>4645.5</v>
      </c>
      <c r="H806" s="749">
        <f t="shared" si="18"/>
        <v>0</v>
      </c>
    </row>
    <row r="807" spans="1:8">
      <c r="A807" s="1081"/>
      <c r="B807" s="901" t="s">
        <v>1000</v>
      </c>
      <c r="C807" s="1133" t="s">
        <v>4256</v>
      </c>
      <c r="D807" s="433" t="s">
        <v>2693</v>
      </c>
      <c r="E807" s="85">
        <v>3763</v>
      </c>
      <c r="F807" s="753">
        <v>41317</v>
      </c>
      <c r="G807" s="85">
        <v>3763</v>
      </c>
      <c r="H807" s="749">
        <f t="shared" si="18"/>
        <v>0</v>
      </c>
    </row>
    <row r="808" spans="1:8">
      <c r="A808" s="1081"/>
      <c r="B808" s="901" t="s">
        <v>1001</v>
      </c>
      <c r="C808" s="1133" t="s">
        <v>4256</v>
      </c>
      <c r="D808" s="433" t="s">
        <v>1937</v>
      </c>
      <c r="E808" s="85">
        <v>4414</v>
      </c>
      <c r="F808" s="753">
        <v>41317</v>
      </c>
      <c r="G808" s="85">
        <v>4414</v>
      </c>
      <c r="H808" s="749">
        <f t="shared" si="18"/>
        <v>0</v>
      </c>
    </row>
    <row r="809" spans="1:8">
      <c r="A809" s="1081"/>
      <c r="B809" s="901" t="s">
        <v>1002</v>
      </c>
      <c r="C809" s="1133" t="s">
        <v>4256</v>
      </c>
      <c r="D809" s="433" t="s">
        <v>4555</v>
      </c>
      <c r="E809" s="85">
        <v>5631</v>
      </c>
      <c r="F809" s="753">
        <v>41317</v>
      </c>
      <c r="G809" s="85">
        <v>5631</v>
      </c>
      <c r="H809" s="749">
        <f t="shared" si="18"/>
        <v>0</v>
      </c>
    </row>
    <row r="810" spans="1:8">
      <c r="A810" s="1081"/>
      <c r="B810" s="901" t="s">
        <v>1003</v>
      </c>
      <c r="C810" s="1133" t="s">
        <v>4256</v>
      </c>
      <c r="D810" s="433" t="s">
        <v>2808</v>
      </c>
      <c r="E810" s="85">
        <v>39891</v>
      </c>
      <c r="F810" s="753">
        <v>41316</v>
      </c>
      <c r="G810" s="85">
        <v>39891</v>
      </c>
      <c r="H810" s="749">
        <f t="shared" si="18"/>
        <v>0</v>
      </c>
    </row>
    <row r="811" spans="1:8">
      <c r="A811" s="1081"/>
      <c r="B811" s="901" t="s">
        <v>1004</v>
      </c>
      <c r="C811" s="1133" t="s">
        <v>4256</v>
      </c>
      <c r="D811" s="433" t="s">
        <v>2614</v>
      </c>
      <c r="E811" s="85">
        <v>8896</v>
      </c>
      <c r="F811" s="753">
        <v>41317</v>
      </c>
      <c r="G811" s="85">
        <v>8896</v>
      </c>
      <c r="H811" s="749">
        <f t="shared" si="18"/>
        <v>0</v>
      </c>
    </row>
    <row r="812" spans="1:8">
      <c r="A812" s="1081"/>
      <c r="B812" s="901" t="s">
        <v>1005</v>
      </c>
      <c r="C812" s="1133" t="s">
        <v>4256</v>
      </c>
      <c r="D812" s="433" t="s">
        <v>793</v>
      </c>
      <c r="E812" s="85">
        <v>17002</v>
      </c>
      <c r="F812" s="753">
        <v>41317</v>
      </c>
      <c r="G812" s="85">
        <v>17002</v>
      </c>
      <c r="H812" s="749">
        <f t="shared" si="18"/>
        <v>0</v>
      </c>
    </row>
    <row r="813" spans="1:8">
      <c r="A813" s="1081"/>
      <c r="B813" s="901" t="s">
        <v>1006</v>
      </c>
      <c r="C813" s="1133" t="s">
        <v>4256</v>
      </c>
      <c r="D813" s="433" t="s">
        <v>358</v>
      </c>
      <c r="E813" s="85">
        <v>502</v>
      </c>
      <c r="F813" s="753">
        <v>41316</v>
      </c>
      <c r="G813" s="85">
        <v>502</v>
      </c>
      <c r="H813" s="749">
        <f t="shared" si="18"/>
        <v>0</v>
      </c>
    </row>
    <row r="814" spans="1:8">
      <c r="A814" s="1081"/>
      <c r="B814" s="901" t="s">
        <v>1007</v>
      </c>
      <c r="C814" s="1133" t="s">
        <v>4256</v>
      </c>
      <c r="D814" s="433" t="s">
        <v>3659</v>
      </c>
      <c r="E814" s="85">
        <v>2861</v>
      </c>
      <c r="F814" s="753">
        <v>41317</v>
      </c>
      <c r="G814" s="85">
        <v>2861</v>
      </c>
      <c r="H814" s="749">
        <f t="shared" si="18"/>
        <v>0</v>
      </c>
    </row>
    <row r="815" spans="1:8">
      <c r="A815" s="1081"/>
      <c r="B815" s="901" t="s">
        <v>1008</v>
      </c>
      <c r="C815" s="1133" t="s">
        <v>4256</v>
      </c>
      <c r="D815" s="433" t="s">
        <v>4259</v>
      </c>
      <c r="E815" s="85">
        <v>1746</v>
      </c>
      <c r="F815" s="753">
        <v>41317</v>
      </c>
      <c r="G815" s="85">
        <v>1746</v>
      </c>
      <c r="H815" s="749">
        <f t="shared" si="18"/>
        <v>0</v>
      </c>
    </row>
    <row r="816" spans="1:8">
      <c r="A816" s="1081"/>
      <c r="B816" s="901" t="s">
        <v>1009</v>
      </c>
      <c r="C816" s="1133" t="s">
        <v>4256</v>
      </c>
      <c r="D816" s="433" t="s">
        <v>4415</v>
      </c>
      <c r="E816" s="85">
        <v>1782</v>
      </c>
      <c r="F816" s="753">
        <v>41317</v>
      </c>
      <c r="G816" s="85">
        <v>1782</v>
      </c>
      <c r="H816" s="749">
        <f t="shared" si="18"/>
        <v>0</v>
      </c>
    </row>
    <row r="817" spans="1:8">
      <c r="A817" s="1081"/>
      <c r="B817" s="901" t="s">
        <v>1010</v>
      </c>
      <c r="C817" s="1133" t="s">
        <v>4256</v>
      </c>
      <c r="D817" s="433" t="s">
        <v>794</v>
      </c>
      <c r="E817" s="85">
        <v>1998</v>
      </c>
      <c r="F817" s="753">
        <v>41317</v>
      </c>
      <c r="G817" s="85">
        <v>1998</v>
      </c>
      <c r="H817" s="749">
        <f t="shared" si="18"/>
        <v>0</v>
      </c>
    </row>
    <row r="818" spans="1:8">
      <c r="A818" s="1081"/>
      <c r="B818" s="901" t="s">
        <v>1011</v>
      </c>
      <c r="C818" s="1133" t="s">
        <v>4256</v>
      </c>
      <c r="D818" s="433" t="s">
        <v>67</v>
      </c>
      <c r="E818" s="85">
        <v>1634</v>
      </c>
      <c r="F818" s="753">
        <v>41317</v>
      </c>
      <c r="G818" s="85">
        <v>1634</v>
      </c>
      <c r="H818" s="749">
        <f t="shared" si="18"/>
        <v>0</v>
      </c>
    </row>
    <row r="819" spans="1:8">
      <c r="A819" s="1081"/>
      <c r="B819" s="901" t="s">
        <v>1012</v>
      </c>
      <c r="C819" s="1133" t="s">
        <v>4256</v>
      </c>
      <c r="D819" s="433" t="s">
        <v>788</v>
      </c>
      <c r="E819" s="85">
        <v>536.5</v>
      </c>
      <c r="F819" s="753">
        <v>41317</v>
      </c>
      <c r="G819" s="85">
        <v>536.5</v>
      </c>
      <c r="H819" s="749">
        <f t="shared" si="18"/>
        <v>0</v>
      </c>
    </row>
    <row r="820" spans="1:8">
      <c r="A820" s="1081"/>
      <c r="B820" s="901" t="s">
        <v>1013</v>
      </c>
      <c r="C820" s="1133" t="s">
        <v>4256</v>
      </c>
      <c r="D820" s="433" t="s">
        <v>37</v>
      </c>
      <c r="E820" s="85">
        <v>6263.5</v>
      </c>
      <c r="F820" s="1116" t="s">
        <v>5205</v>
      </c>
      <c r="G820" s="176">
        <v>6263.5</v>
      </c>
      <c r="H820" s="618">
        <f t="shared" si="18"/>
        <v>0</v>
      </c>
    </row>
    <row r="821" spans="1:8">
      <c r="A821" s="1081"/>
      <c r="B821" s="901" t="s">
        <v>1014</v>
      </c>
      <c r="C821" s="1133" t="s">
        <v>4256</v>
      </c>
      <c r="D821" s="433" t="s">
        <v>4556</v>
      </c>
      <c r="E821" s="85">
        <v>1190</v>
      </c>
      <c r="F821" s="753">
        <v>41316</v>
      </c>
      <c r="G821" s="85">
        <v>1190</v>
      </c>
      <c r="H821" s="749">
        <f t="shared" si="18"/>
        <v>0</v>
      </c>
    </row>
    <row r="822" spans="1:8">
      <c r="A822" s="1081"/>
      <c r="B822" s="750"/>
      <c r="C822" s="1132"/>
      <c r="D822" s="88" t="s">
        <v>614</v>
      </c>
      <c r="E822" s="86"/>
      <c r="F822" s="1134"/>
      <c r="G822" s="58"/>
      <c r="H822" s="263"/>
    </row>
    <row r="823" spans="1:8">
      <c r="A823" s="1081"/>
      <c r="B823" s="750"/>
      <c r="C823" s="1132"/>
      <c r="D823" s="88" t="s">
        <v>607</v>
      </c>
      <c r="E823" s="86"/>
      <c r="F823" s="1134"/>
      <c r="G823" s="58"/>
      <c r="H823" s="263"/>
    </row>
    <row r="824" spans="1:8">
      <c r="A824" s="1087"/>
      <c r="B824" s="1131"/>
      <c r="C824" s="1089"/>
      <c r="D824" s="88" t="s">
        <v>615</v>
      </c>
      <c r="E824" s="86"/>
      <c r="F824" s="1128"/>
      <c r="G824" s="86"/>
      <c r="H824" s="263"/>
    </row>
    <row r="825" spans="1:8" ht="18.75">
      <c r="A825" s="1962" t="str">
        <f>A756</f>
        <v>REMISIONES DE     FEBRERO        2 0 1 3</v>
      </c>
      <c r="B825" s="1962"/>
      <c r="C825" s="1962"/>
      <c r="D825" s="1962"/>
      <c r="E825" s="1962"/>
      <c r="F825" s="1962"/>
      <c r="H825" s="1106"/>
    </row>
    <row r="826" spans="1:8" ht="35.25" thickBot="1">
      <c r="A826" s="1118" t="s">
        <v>0</v>
      </c>
      <c r="B826" s="1119" t="s">
        <v>1</v>
      </c>
      <c r="C826" s="1119"/>
      <c r="D826" s="1094" t="s">
        <v>2805</v>
      </c>
      <c r="E826" s="5" t="s">
        <v>2</v>
      </c>
      <c r="F826" s="1135" t="s">
        <v>6</v>
      </c>
      <c r="G826" s="1096" t="s">
        <v>7</v>
      </c>
      <c r="H826" s="1097" t="s">
        <v>8</v>
      </c>
    </row>
    <row r="827" spans="1:8" ht="15.75" thickTop="1">
      <c r="A827" s="1081">
        <v>41316</v>
      </c>
      <c r="B827" s="901" t="s">
        <v>1015</v>
      </c>
      <c r="C827" s="1132" t="s">
        <v>4256</v>
      </c>
      <c r="D827" s="1077" t="s">
        <v>4750</v>
      </c>
      <c r="E827" s="1100">
        <v>0</v>
      </c>
      <c r="F827" s="1077"/>
      <c r="G827" s="1100"/>
      <c r="H827" s="263">
        <f t="shared" ref="H827:H890" si="19">E827-G827</f>
        <v>0</v>
      </c>
    </row>
    <row r="828" spans="1:8">
      <c r="A828" s="1081"/>
      <c r="B828" s="901" t="s">
        <v>1016</v>
      </c>
      <c r="C828" s="1133" t="s">
        <v>4256</v>
      </c>
      <c r="D828" s="433" t="s">
        <v>1397</v>
      </c>
      <c r="E828" s="85">
        <v>2713</v>
      </c>
      <c r="F828" s="753">
        <v>41317</v>
      </c>
      <c r="G828" s="85">
        <v>2713</v>
      </c>
      <c r="H828" s="749">
        <f t="shared" si="19"/>
        <v>0</v>
      </c>
    </row>
    <row r="829" spans="1:8">
      <c r="A829" s="1081"/>
      <c r="B829" s="901" t="s">
        <v>1017</v>
      </c>
      <c r="C829" s="1133" t="s">
        <v>4256</v>
      </c>
      <c r="D829" s="433" t="s">
        <v>2777</v>
      </c>
      <c r="E829" s="85">
        <v>1194.5</v>
      </c>
      <c r="F829" s="753">
        <v>41316</v>
      </c>
      <c r="G829" s="85">
        <v>1194.5</v>
      </c>
      <c r="H829" s="749">
        <f t="shared" si="19"/>
        <v>0</v>
      </c>
    </row>
    <row r="830" spans="1:8">
      <c r="A830" s="1081"/>
      <c r="B830" s="901" t="s">
        <v>1018</v>
      </c>
      <c r="C830" s="1133" t="s">
        <v>4256</v>
      </c>
      <c r="D830" s="433" t="s">
        <v>2777</v>
      </c>
      <c r="E830" s="85">
        <v>875.5</v>
      </c>
      <c r="F830" s="753">
        <v>41316</v>
      </c>
      <c r="G830" s="85">
        <v>875.5</v>
      </c>
      <c r="H830" s="749">
        <f t="shared" si="19"/>
        <v>0</v>
      </c>
    </row>
    <row r="831" spans="1:8">
      <c r="A831" s="1081"/>
      <c r="B831" s="901" t="s">
        <v>1019</v>
      </c>
      <c r="C831" s="1133" t="s">
        <v>4256</v>
      </c>
      <c r="D831" s="433" t="s">
        <v>38</v>
      </c>
      <c r="E831" s="85">
        <v>13611.5</v>
      </c>
      <c r="F831" s="753">
        <v>41317</v>
      </c>
      <c r="G831" s="85">
        <v>13611.5</v>
      </c>
      <c r="H831" s="749">
        <f t="shared" si="19"/>
        <v>0</v>
      </c>
    </row>
    <row r="832" spans="1:8">
      <c r="A832" s="1081"/>
      <c r="B832" s="901" t="s">
        <v>1020</v>
      </c>
      <c r="C832" s="1133" t="s">
        <v>4256</v>
      </c>
      <c r="D832" s="433" t="s">
        <v>709</v>
      </c>
      <c r="E832" s="85">
        <v>6896</v>
      </c>
      <c r="F832" s="753">
        <v>41320</v>
      </c>
      <c r="G832" s="85">
        <v>6896</v>
      </c>
      <c r="H832" s="749">
        <f t="shared" si="19"/>
        <v>0</v>
      </c>
    </row>
    <row r="833" spans="1:8">
      <c r="A833" s="1081">
        <v>41317</v>
      </c>
      <c r="B833" s="901" t="s">
        <v>1021</v>
      </c>
      <c r="C833" s="1133" t="s">
        <v>4256</v>
      </c>
      <c r="D833" s="433" t="s">
        <v>931</v>
      </c>
      <c r="E833" s="85">
        <v>1008</v>
      </c>
      <c r="F833" s="753">
        <v>41317</v>
      </c>
      <c r="G833" s="85">
        <v>1008</v>
      </c>
      <c r="H833" s="749">
        <f t="shared" si="19"/>
        <v>0</v>
      </c>
    </row>
    <row r="834" spans="1:8">
      <c r="A834" s="1081"/>
      <c r="B834" s="901" t="s">
        <v>1022</v>
      </c>
      <c r="C834" s="1133" t="s">
        <v>4256</v>
      </c>
      <c r="D834" s="433" t="s">
        <v>21</v>
      </c>
      <c r="E834" s="85">
        <v>742</v>
      </c>
      <c r="F834" s="753">
        <v>41317</v>
      </c>
      <c r="G834" s="85">
        <v>742</v>
      </c>
      <c r="H834" s="749">
        <f t="shared" si="19"/>
        <v>0</v>
      </c>
    </row>
    <row r="835" spans="1:8">
      <c r="A835" s="1081"/>
      <c r="B835" s="901" t="s">
        <v>1023</v>
      </c>
      <c r="C835" s="1133" t="s">
        <v>4256</v>
      </c>
      <c r="D835" s="433" t="s">
        <v>699</v>
      </c>
      <c r="E835" s="85">
        <v>6251</v>
      </c>
      <c r="F835" s="753">
        <v>41317</v>
      </c>
      <c r="G835" s="85">
        <v>6251</v>
      </c>
      <c r="H835" s="749">
        <f t="shared" si="19"/>
        <v>0</v>
      </c>
    </row>
    <row r="836" spans="1:8">
      <c r="A836" s="1081"/>
      <c r="B836" s="901" t="s">
        <v>1024</v>
      </c>
      <c r="C836" s="1133" t="s">
        <v>4256</v>
      </c>
      <c r="D836" s="433" t="s">
        <v>9</v>
      </c>
      <c r="E836" s="85">
        <v>18841.919999999998</v>
      </c>
      <c r="F836" s="433"/>
      <c r="G836" s="85"/>
      <c r="H836" s="749">
        <f t="shared" si="19"/>
        <v>18841.919999999998</v>
      </c>
    </row>
    <row r="837" spans="1:8">
      <c r="A837" s="1081"/>
      <c r="B837" s="901" t="s">
        <v>1025</v>
      </c>
      <c r="C837" s="1133" t="s">
        <v>4256</v>
      </c>
      <c r="D837" s="433" t="s">
        <v>2584</v>
      </c>
      <c r="E837" s="85">
        <v>0</v>
      </c>
      <c r="F837" s="1115" t="s">
        <v>5471</v>
      </c>
      <c r="G837" s="85"/>
      <c r="H837" s="749">
        <f t="shared" si="19"/>
        <v>0</v>
      </c>
    </row>
    <row r="838" spans="1:8">
      <c r="A838" s="1081"/>
      <c r="B838" s="901" t="s">
        <v>1026</v>
      </c>
      <c r="C838" s="1133" t="s">
        <v>4256</v>
      </c>
      <c r="D838" s="433" t="s">
        <v>2847</v>
      </c>
      <c r="E838" s="85">
        <v>21623</v>
      </c>
      <c r="F838" s="753">
        <v>41322</v>
      </c>
      <c r="G838" s="85">
        <v>21623</v>
      </c>
      <c r="H838" s="749">
        <f t="shared" si="19"/>
        <v>0</v>
      </c>
    </row>
    <row r="839" spans="1:8">
      <c r="A839" s="1081"/>
      <c r="B839" s="901" t="s">
        <v>1027</v>
      </c>
      <c r="C839" s="1133" t="s">
        <v>4256</v>
      </c>
      <c r="D839" s="433" t="s">
        <v>4636</v>
      </c>
      <c r="E839" s="85">
        <v>0</v>
      </c>
      <c r="F839" s="1115" t="s">
        <v>5113</v>
      </c>
      <c r="G839" s="85"/>
      <c r="H839" s="749">
        <f t="shared" si="19"/>
        <v>0</v>
      </c>
    </row>
    <row r="840" spans="1:8">
      <c r="A840" s="1081"/>
      <c r="B840" s="901" t="s">
        <v>1028</v>
      </c>
      <c r="C840" s="1133" t="s">
        <v>4256</v>
      </c>
      <c r="D840" s="433" t="s">
        <v>4636</v>
      </c>
      <c r="E840" s="85">
        <v>0</v>
      </c>
      <c r="F840" s="1115" t="s">
        <v>5114</v>
      </c>
      <c r="G840" s="85"/>
      <c r="H840" s="749">
        <f t="shared" si="19"/>
        <v>0</v>
      </c>
    </row>
    <row r="841" spans="1:8">
      <c r="A841" s="1081"/>
      <c r="B841" s="901" t="s">
        <v>1029</v>
      </c>
      <c r="C841" s="1133" t="s">
        <v>4256</v>
      </c>
      <c r="D841" s="433" t="s">
        <v>4633</v>
      </c>
      <c r="E841" s="85">
        <v>7074</v>
      </c>
      <c r="F841" s="753">
        <v>41322</v>
      </c>
      <c r="G841" s="85">
        <v>7074</v>
      </c>
      <c r="H841" s="749">
        <f t="shared" si="19"/>
        <v>0</v>
      </c>
    </row>
    <row r="842" spans="1:8">
      <c r="A842" s="1081"/>
      <c r="B842" s="901" t="s">
        <v>1030</v>
      </c>
      <c r="C842" s="1133" t="s">
        <v>4256</v>
      </c>
      <c r="D842" s="433" t="s">
        <v>2813</v>
      </c>
      <c r="E842" s="85">
        <v>10840</v>
      </c>
      <c r="F842" s="753">
        <v>41322</v>
      </c>
      <c r="G842" s="85">
        <v>10840</v>
      </c>
      <c r="H842" s="749">
        <f t="shared" si="19"/>
        <v>0</v>
      </c>
    </row>
    <row r="843" spans="1:8">
      <c r="A843" s="1081"/>
      <c r="B843" s="901" t="s">
        <v>1031</v>
      </c>
      <c r="C843" s="1133" t="s">
        <v>4256</v>
      </c>
      <c r="D843" s="433" t="s">
        <v>706</v>
      </c>
      <c r="E843" s="85">
        <v>19527</v>
      </c>
      <c r="F843" s="753">
        <v>41322</v>
      </c>
      <c r="G843" s="85">
        <v>19527</v>
      </c>
      <c r="H843" s="749">
        <f t="shared" si="19"/>
        <v>0</v>
      </c>
    </row>
    <row r="844" spans="1:8">
      <c r="A844" s="1081"/>
      <c r="B844" s="901" t="s">
        <v>1032</v>
      </c>
      <c r="C844" s="1133" t="s">
        <v>4256</v>
      </c>
      <c r="D844" s="1110" t="s">
        <v>3647</v>
      </c>
      <c r="E844" s="1924">
        <v>0</v>
      </c>
      <c r="F844" s="753"/>
      <c r="G844" s="85"/>
      <c r="H844" s="749">
        <f t="shared" si="19"/>
        <v>0</v>
      </c>
    </row>
    <row r="845" spans="1:8">
      <c r="A845" s="1081"/>
      <c r="B845" s="901" t="s">
        <v>1033</v>
      </c>
      <c r="C845" s="1133" t="s">
        <v>4256</v>
      </c>
      <c r="D845" s="433" t="s">
        <v>2584</v>
      </c>
      <c r="E845" s="85">
        <v>0</v>
      </c>
      <c r="F845" s="1119" t="s">
        <v>5472</v>
      </c>
      <c r="G845" s="85"/>
      <c r="H845" s="749">
        <f t="shared" si="19"/>
        <v>0</v>
      </c>
    </row>
    <row r="846" spans="1:8">
      <c r="A846" s="1081"/>
      <c r="B846" s="901" t="s">
        <v>1034</v>
      </c>
      <c r="C846" s="1133" t="s">
        <v>4256</v>
      </c>
      <c r="D846" s="433" t="s">
        <v>2812</v>
      </c>
      <c r="E846" s="85">
        <v>9048.5</v>
      </c>
      <c r="F846" s="753">
        <v>41326</v>
      </c>
      <c r="G846" s="85">
        <v>9048.5</v>
      </c>
      <c r="H846" s="749">
        <f t="shared" si="19"/>
        <v>0</v>
      </c>
    </row>
    <row r="847" spans="1:8">
      <c r="A847" s="1081"/>
      <c r="B847" s="901" t="s">
        <v>1035</v>
      </c>
      <c r="C847" s="1133" t="s">
        <v>4256</v>
      </c>
      <c r="D847" s="1110" t="s">
        <v>3647</v>
      </c>
      <c r="E847" s="1924">
        <v>0</v>
      </c>
      <c r="F847" s="753"/>
      <c r="G847" s="85"/>
      <c r="H847" s="749">
        <f t="shared" si="19"/>
        <v>0</v>
      </c>
    </row>
    <row r="848" spans="1:8">
      <c r="A848" s="1081"/>
      <c r="B848" s="901" t="s">
        <v>1036</v>
      </c>
      <c r="C848" s="1133" t="s">
        <v>4256</v>
      </c>
      <c r="D848" s="433" t="s">
        <v>2826</v>
      </c>
      <c r="E848" s="85">
        <v>11948</v>
      </c>
      <c r="F848" s="753">
        <v>41323</v>
      </c>
      <c r="G848" s="85">
        <v>11948</v>
      </c>
      <c r="H848" s="749">
        <f t="shared" si="19"/>
        <v>0</v>
      </c>
    </row>
    <row r="849" spans="1:8">
      <c r="A849" s="1081"/>
      <c r="B849" s="901" t="s">
        <v>1037</v>
      </c>
      <c r="C849" s="1133" t="s">
        <v>4256</v>
      </c>
      <c r="D849" s="433" t="s">
        <v>559</v>
      </c>
      <c r="E849" s="85">
        <v>3507.5</v>
      </c>
      <c r="F849" s="753">
        <v>41317</v>
      </c>
      <c r="G849" s="85">
        <v>3507.5</v>
      </c>
      <c r="H849" s="749">
        <f t="shared" si="19"/>
        <v>0</v>
      </c>
    </row>
    <row r="850" spans="1:8">
      <c r="A850" s="1081"/>
      <c r="B850" s="901" t="s">
        <v>1038</v>
      </c>
      <c r="C850" s="1133" t="s">
        <v>4256</v>
      </c>
      <c r="D850" s="433" t="s">
        <v>2832</v>
      </c>
      <c r="E850" s="85">
        <v>994.5</v>
      </c>
      <c r="F850" s="753">
        <v>41317</v>
      </c>
      <c r="G850" s="85">
        <v>994.5</v>
      </c>
      <c r="H850" s="749">
        <f t="shared" si="19"/>
        <v>0</v>
      </c>
    </row>
    <row r="851" spans="1:8">
      <c r="A851" s="1081"/>
      <c r="B851" s="901" t="s">
        <v>1039</v>
      </c>
      <c r="C851" s="1133" t="s">
        <v>4256</v>
      </c>
      <c r="D851" s="433" t="s">
        <v>528</v>
      </c>
      <c r="E851" s="85">
        <v>3393.2</v>
      </c>
      <c r="F851" s="753">
        <v>41323</v>
      </c>
      <c r="G851" s="85">
        <v>3393.2</v>
      </c>
      <c r="H851" s="749">
        <f t="shared" si="19"/>
        <v>0</v>
      </c>
    </row>
    <row r="852" spans="1:8">
      <c r="A852" s="1081"/>
      <c r="B852" s="901" t="s">
        <v>1040</v>
      </c>
      <c r="C852" s="1133" t="s">
        <v>4256</v>
      </c>
      <c r="D852" s="433" t="s">
        <v>4634</v>
      </c>
      <c r="E852" s="85">
        <v>1155</v>
      </c>
      <c r="F852" s="753">
        <v>41324</v>
      </c>
      <c r="G852" s="85">
        <v>1155</v>
      </c>
      <c r="H852" s="749">
        <f t="shared" si="19"/>
        <v>0</v>
      </c>
    </row>
    <row r="853" spans="1:8">
      <c r="A853" s="1081"/>
      <c r="B853" s="901" t="s">
        <v>1041</v>
      </c>
      <c r="C853" s="1133" t="s">
        <v>4256</v>
      </c>
      <c r="D853" s="433" t="s">
        <v>3754</v>
      </c>
      <c r="E853" s="85">
        <v>3960</v>
      </c>
      <c r="F853" s="753">
        <v>41324</v>
      </c>
      <c r="G853" s="85">
        <v>3960</v>
      </c>
      <c r="H853" s="749">
        <f t="shared" si="19"/>
        <v>0</v>
      </c>
    </row>
    <row r="854" spans="1:8">
      <c r="A854" s="1081"/>
      <c r="B854" s="901" t="s">
        <v>1042</v>
      </c>
      <c r="C854" s="1133" t="s">
        <v>4256</v>
      </c>
      <c r="D854" s="433" t="s">
        <v>3644</v>
      </c>
      <c r="E854" s="85">
        <v>1155</v>
      </c>
      <c r="F854" s="753">
        <v>41324</v>
      </c>
      <c r="G854" s="85">
        <v>1155</v>
      </c>
      <c r="H854" s="749">
        <f t="shared" si="19"/>
        <v>0</v>
      </c>
    </row>
    <row r="855" spans="1:8">
      <c r="A855" s="1081"/>
      <c r="B855" s="901" t="s">
        <v>1043</v>
      </c>
      <c r="C855" s="1133" t="s">
        <v>4256</v>
      </c>
      <c r="D855" s="433" t="s">
        <v>2815</v>
      </c>
      <c r="E855" s="85">
        <v>365.5</v>
      </c>
      <c r="F855" s="753">
        <v>41317</v>
      </c>
      <c r="G855" s="85">
        <v>365.5</v>
      </c>
      <c r="H855" s="749">
        <f t="shared" si="19"/>
        <v>0</v>
      </c>
    </row>
    <row r="856" spans="1:8">
      <c r="A856" s="1081"/>
      <c r="B856" s="901" t="s">
        <v>1044</v>
      </c>
      <c r="C856" s="1133" t="s">
        <v>4256</v>
      </c>
      <c r="D856" s="433" t="s">
        <v>4262</v>
      </c>
      <c r="E856" s="85">
        <v>3912</v>
      </c>
      <c r="F856" s="753">
        <v>41318</v>
      </c>
      <c r="G856" s="85">
        <v>3912</v>
      </c>
      <c r="H856" s="749">
        <f t="shared" si="19"/>
        <v>0</v>
      </c>
    </row>
    <row r="857" spans="1:8">
      <c r="A857" s="1081"/>
      <c r="B857" s="901" t="s">
        <v>1045</v>
      </c>
      <c r="C857" s="1133" t="s">
        <v>4256</v>
      </c>
      <c r="D857" s="433" t="s">
        <v>1959</v>
      </c>
      <c r="E857" s="85">
        <v>0</v>
      </c>
      <c r="F857" s="1115" t="s">
        <v>4845</v>
      </c>
      <c r="G857" s="85"/>
      <c r="H857" s="749">
        <f t="shared" si="19"/>
        <v>0</v>
      </c>
    </row>
    <row r="858" spans="1:8">
      <c r="A858" s="1081"/>
      <c r="B858" s="901" t="s">
        <v>1046</v>
      </c>
      <c r="C858" s="1133" t="s">
        <v>4256</v>
      </c>
      <c r="D858" s="433" t="s">
        <v>425</v>
      </c>
      <c r="E858" s="85">
        <v>26493.5</v>
      </c>
      <c r="F858" s="753">
        <v>41317</v>
      </c>
      <c r="G858" s="85">
        <v>26493.5</v>
      </c>
      <c r="H858" s="749">
        <f t="shared" si="19"/>
        <v>0</v>
      </c>
    </row>
    <row r="859" spans="1:8">
      <c r="A859" s="1081"/>
      <c r="B859" s="901" t="s">
        <v>1047</v>
      </c>
      <c r="C859" s="1133" t="s">
        <v>4256</v>
      </c>
      <c r="D859" s="433" t="s">
        <v>1953</v>
      </c>
      <c r="E859" s="85">
        <v>678.5</v>
      </c>
      <c r="F859" s="753">
        <v>41318</v>
      </c>
      <c r="G859" s="85">
        <v>678.5</v>
      </c>
      <c r="H859" s="749">
        <f t="shared" si="19"/>
        <v>0</v>
      </c>
    </row>
    <row r="860" spans="1:8">
      <c r="A860" s="1081"/>
      <c r="B860" s="901" t="s">
        <v>1048</v>
      </c>
      <c r="C860" s="1133" t="s">
        <v>4256</v>
      </c>
      <c r="D860" s="433" t="s">
        <v>72</v>
      </c>
      <c r="E860" s="85">
        <v>7033</v>
      </c>
      <c r="F860" s="753">
        <v>41319</v>
      </c>
      <c r="G860" s="85">
        <v>7033</v>
      </c>
      <c r="H860" s="749">
        <f t="shared" si="19"/>
        <v>0</v>
      </c>
    </row>
    <row r="861" spans="1:8">
      <c r="A861" s="1081"/>
      <c r="B861" s="901" t="s">
        <v>1091</v>
      </c>
      <c r="C861" s="1133" t="s">
        <v>4256</v>
      </c>
      <c r="D861" s="433" t="s">
        <v>101</v>
      </c>
      <c r="E861" s="85">
        <v>6912</v>
      </c>
      <c r="F861" s="753">
        <v>41317</v>
      </c>
      <c r="G861" s="85">
        <v>6912</v>
      </c>
      <c r="H861" s="749">
        <f t="shared" si="19"/>
        <v>0</v>
      </c>
    </row>
    <row r="862" spans="1:8">
      <c r="A862" s="1081"/>
      <c r="B862" s="901" t="s">
        <v>1092</v>
      </c>
      <c r="C862" s="1133" t="s">
        <v>4256</v>
      </c>
      <c r="D862" s="433" t="s">
        <v>2697</v>
      </c>
      <c r="E862" s="85">
        <v>4137</v>
      </c>
      <c r="F862" s="753">
        <v>41317</v>
      </c>
      <c r="G862" s="85">
        <v>4137</v>
      </c>
      <c r="H862" s="749">
        <f t="shared" si="19"/>
        <v>0</v>
      </c>
    </row>
    <row r="863" spans="1:8">
      <c r="A863" s="1081"/>
      <c r="B863" s="901" t="s">
        <v>1093</v>
      </c>
      <c r="C863" s="1133" t="s">
        <v>4256</v>
      </c>
      <c r="D863" s="433" t="s">
        <v>2836</v>
      </c>
      <c r="E863" s="85">
        <v>2376.5</v>
      </c>
      <c r="F863" s="753">
        <v>41317</v>
      </c>
      <c r="G863" s="85">
        <v>2376.5</v>
      </c>
      <c r="H863" s="749">
        <f t="shared" si="19"/>
        <v>0</v>
      </c>
    </row>
    <row r="864" spans="1:8">
      <c r="A864" s="1081"/>
      <c r="B864" s="901" t="s">
        <v>1094</v>
      </c>
      <c r="C864" s="1133" t="s">
        <v>4256</v>
      </c>
      <c r="D864" s="433" t="s">
        <v>29</v>
      </c>
      <c r="E864" s="85">
        <v>5814.5</v>
      </c>
      <c r="F864" s="753">
        <v>41317</v>
      </c>
      <c r="G864" s="85">
        <v>5814.5</v>
      </c>
      <c r="H864" s="749">
        <f t="shared" si="19"/>
        <v>0</v>
      </c>
    </row>
    <row r="865" spans="1:8">
      <c r="A865" s="1081"/>
      <c r="B865" s="901" t="s">
        <v>1095</v>
      </c>
      <c r="C865" s="1133" t="s">
        <v>4256</v>
      </c>
      <c r="D865" s="433" t="s">
        <v>4637</v>
      </c>
      <c r="E865" s="85">
        <v>3300.5</v>
      </c>
      <c r="F865" s="753">
        <v>41318</v>
      </c>
      <c r="G865" s="85">
        <v>3300.5</v>
      </c>
      <c r="H865" s="749">
        <f t="shared" si="19"/>
        <v>0</v>
      </c>
    </row>
    <row r="866" spans="1:8">
      <c r="A866" s="1081"/>
      <c r="B866" s="901" t="s">
        <v>1096</v>
      </c>
      <c r="C866" s="1133" t="s">
        <v>4256</v>
      </c>
      <c r="D866" s="433" t="s">
        <v>752</v>
      </c>
      <c r="E866" s="85">
        <v>9649</v>
      </c>
      <c r="F866" s="753">
        <v>41318</v>
      </c>
      <c r="G866" s="85">
        <v>9649</v>
      </c>
      <c r="H866" s="749">
        <f t="shared" si="19"/>
        <v>0</v>
      </c>
    </row>
    <row r="867" spans="1:8">
      <c r="A867" s="1081"/>
      <c r="B867" s="901" t="s">
        <v>1097</v>
      </c>
      <c r="C867" s="1133" t="s">
        <v>4256</v>
      </c>
      <c r="D867" s="433" t="s">
        <v>626</v>
      </c>
      <c r="E867" s="85">
        <v>42563.7</v>
      </c>
      <c r="F867" s="433"/>
      <c r="G867" s="85"/>
      <c r="H867" s="749">
        <f t="shared" si="19"/>
        <v>42563.7</v>
      </c>
    </row>
    <row r="868" spans="1:8">
      <c r="A868" s="1081"/>
      <c r="B868" s="901" t="s">
        <v>1098</v>
      </c>
      <c r="C868" s="1133" t="s">
        <v>4256</v>
      </c>
      <c r="D868" s="433" t="s">
        <v>613</v>
      </c>
      <c r="E868" s="85">
        <v>576.6</v>
      </c>
      <c r="F868" s="753">
        <v>41317</v>
      </c>
      <c r="G868" s="85">
        <v>576.6</v>
      </c>
      <c r="H868" s="749">
        <f t="shared" si="19"/>
        <v>0</v>
      </c>
    </row>
    <row r="869" spans="1:8">
      <c r="A869" s="1081"/>
      <c r="B869" s="901" t="s">
        <v>1099</v>
      </c>
      <c r="C869" s="1133" t="s">
        <v>4256</v>
      </c>
      <c r="D869" s="433" t="s">
        <v>89</v>
      </c>
      <c r="E869" s="85">
        <v>26936.45</v>
      </c>
      <c r="F869" s="433"/>
      <c r="G869" s="85"/>
      <c r="H869" s="749">
        <f t="shared" si="19"/>
        <v>26936.45</v>
      </c>
    </row>
    <row r="870" spans="1:8">
      <c r="A870" s="1081"/>
      <c r="B870" s="901" t="s">
        <v>1100</v>
      </c>
      <c r="C870" s="1133" t="s">
        <v>4256</v>
      </c>
      <c r="D870" s="433" t="s">
        <v>72</v>
      </c>
      <c r="E870" s="85">
        <v>6718</v>
      </c>
      <c r="F870" s="753">
        <v>41318</v>
      </c>
      <c r="G870" s="85">
        <v>6718</v>
      </c>
      <c r="H870" s="749">
        <f t="shared" si="19"/>
        <v>0</v>
      </c>
    </row>
    <row r="871" spans="1:8">
      <c r="A871" s="1081"/>
      <c r="B871" s="901" t="s">
        <v>1101</v>
      </c>
      <c r="C871" s="1133" t="s">
        <v>4256</v>
      </c>
      <c r="D871" s="433" t="s">
        <v>755</v>
      </c>
      <c r="E871" s="85">
        <v>2957.5</v>
      </c>
      <c r="F871" s="753">
        <v>41318</v>
      </c>
      <c r="G871" s="85">
        <v>2957.5</v>
      </c>
      <c r="H871" s="749">
        <f t="shared" si="19"/>
        <v>0</v>
      </c>
    </row>
    <row r="872" spans="1:8">
      <c r="A872" s="1081"/>
      <c r="B872" s="901" t="s">
        <v>1102</v>
      </c>
      <c r="C872" s="1133" t="s">
        <v>4256</v>
      </c>
      <c r="D872" s="433" t="s">
        <v>4005</v>
      </c>
      <c r="E872" s="85">
        <v>9205</v>
      </c>
      <c r="F872" s="753">
        <v>41317</v>
      </c>
      <c r="G872" s="85">
        <v>9205</v>
      </c>
      <c r="H872" s="749">
        <f t="shared" si="19"/>
        <v>0</v>
      </c>
    </row>
    <row r="873" spans="1:8">
      <c r="A873" s="1081"/>
      <c r="B873" s="901" t="s">
        <v>1103</v>
      </c>
      <c r="C873" s="1133" t="s">
        <v>4256</v>
      </c>
      <c r="D873" s="433" t="s">
        <v>382</v>
      </c>
      <c r="E873" s="85">
        <v>27710</v>
      </c>
      <c r="F873" s="753">
        <v>41326</v>
      </c>
      <c r="G873" s="85">
        <v>27710</v>
      </c>
      <c r="H873" s="749">
        <f t="shared" si="19"/>
        <v>0</v>
      </c>
    </row>
    <row r="874" spans="1:8">
      <c r="A874" s="1081"/>
      <c r="B874" s="901" t="s">
        <v>1104</v>
      </c>
      <c r="C874" s="1133" t="s">
        <v>4256</v>
      </c>
      <c r="D874" s="433" t="s">
        <v>4635</v>
      </c>
      <c r="E874" s="85">
        <v>1796</v>
      </c>
      <c r="F874" s="753">
        <v>41317</v>
      </c>
      <c r="G874" s="85">
        <v>1796</v>
      </c>
      <c r="H874" s="749">
        <f t="shared" si="19"/>
        <v>0</v>
      </c>
    </row>
    <row r="875" spans="1:8">
      <c r="A875" s="1081"/>
      <c r="B875" s="901" t="s">
        <v>1105</v>
      </c>
      <c r="C875" s="1133" t="s">
        <v>4256</v>
      </c>
      <c r="D875" s="1110" t="s">
        <v>3647</v>
      </c>
      <c r="E875" s="1924">
        <v>0</v>
      </c>
      <c r="F875" s="753"/>
      <c r="G875" s="85"/>
      <c r="H875" s="749">
        <f t="shared" si="19"/>
        <v>0</v>
      </c>
    </row>
    <row r="876" spans="1:8">
      <c r="A876" s="1081"/>
      <c r="B876" s="901" t="s">
        <v>1106</v>
      </c>
      <c r="C876" s="1133" t="s">
        <v>4256</v>
      </c>
      <c r="D876" s="433" t="s">
        <v>931</v>
      </c>
      <c r="E876" s="85">
        <v>64298.85</v>
      </c>
      <c r="F876" s="753">
        <v>41317</v>
      </c>
      <c r="G876" s="85">
        <v>64298.85</v>
      </c>
      <c r="H876" s="749">
        <f t="shared" si="19"/>
        <v>0</v>
      </c>
    </row>
    <row r="877" spans="1:8">
      <c r="A877" s="1081"/>
      <c r="B877" s="901" t="s">
        <v>1107</v>
      </c>
      <c r="C877" s="1133" t="s">
        <v>4256</v>
      </c>
      <c r="D877" s="433" t="s">
        <v>3778</v>
      </c>
      <c r="E877" s="85">
        <v>999</v>
      </c>
      <c r="F877" s="753">
        <v>41317</v>
      </c>
      <c r="G877" s="85">
        <v>999</v>
      </c>
      <c r="H877" s="749">
        <f t="shared" si="19"/>
        <v>0</v>
      </c>
    </row>
    <row r="878" spans="1:8">
      <c r="A878" s="1081"/>
      <c r="B878" s="901" t="s">
        <v>1108</v>
      </c>
      <c r="C878" s="1133" t="s">
        <v>4256</v>
      </c>
      <c r="D878" s="433" t="s">
        <v>2674</v>
      </c>
      <c r="E878" s="85">
        <v>3537</v>
      </c>
      <c r="F878" s="753">
        <v>41322</v>
      </c>
      <c r="G878" s="85">
        <v>3537</v>
      </c>
      <c r="H878" s="749">
        <f t="shared" si="19"/>
        <v>0</v>
      </c>
    </row>
    <row r="879" spans="1:8">
      <c r="A879" s="1081"/>
      <c r="B879" s="901" t="s">
        <v>4557</v>
      </c>
      <c r="C879" s="1133" t="s">
        <v>4256</v>
      </c>
      <c r="D879" s="433" t="s">
        <v>2795</v>
      </c>
      <c r="E879" s="85">
        <v>8927</v>
      </c>
      <c r="F879" s="753">
        <v>41317</v>
      </c>
      <c r="G879" s="85">
        <v>8927</v>
      </c>
      <c r="H879" s="749">
        <f t="shared" si="19"/>
        <v>0</v>
      </c>
    </row>
    <row r="880" spans="1:8">
      <c r="A880" s="1081"/>
      <c r="B880" s="901" t="s">
        <v>4558</v>
      </c>
      <c r="C880" s="1133" t="s">
        <v>4256</v>
      </c>
      <c r="D880" s="433" t="s">
        <v>2699</v>
      </c>
      <c r="E880" s="85">
        <v>274</v>
      </c>
      <c r="F880" s="753">
        <v>41317</v>
      </c>
      <c r="G880" s="85">
        <v>274</v>
      </c>
      <c r="H880" s="749">
        <f t="shared" si="19"/>
        <v>0</v>
      </c>
    </row>
    <row r="881" spans="1:8">
      <c r="A881" s="1081"/>
      <c r="B881" s="901" t="s">
        <v>4559</v>
      </c>
      <c r="C881" s="1133" t="s">
        <v>4256</v>
      </c>
      <c r="D881" s="433" t="s">
        <v>425</v>
      </c>
      <c r="E881" s="85">
        <v>737.5</v>
      </c>
      <c r="F881" s="753">
        <v>41317</v>
      </c>
      <c r="G881" s="85">
        <v>737.5</v>
      </c>
      <c r="H881" s="749">
        <f t="shared" si="19"/>
        <v>0</v>
      </c>
    </row>
    <row r="882" spans="1:8">
      <c r="A882" s="1081"/>
      <c r="B882" s="901" t="s">
        <v>4560</v>
      </c>
      <c r="C882" s="1133" t="s">
        <v>4256</v>
      </c>
      <c r="D882" s="433" t="s">
        <v>358</v>
      </c>
      <c r="E882" s="85">
        <v>990.5</v>
      </c>
      <c r="F882" s="753">
        <v>41317</v>
      </c>
      <c r="G882" s="85">
        <v>990.5</v>
      </c>
      <c r="H882" s="749">
        <f t="shared" si="19"/>
        <v>0</v>
      </c>
    </row>
    <row r="883" spans="1:8">
      <c r="A883" s="1081"/>
      <c r="B883" s="901" t="s">
        <v>4561</v>
      </c>
      <c r="C883" s="1133" t="s">
        <v>4256</v>
      </c>
      <c r="D883" s="433" t="s">
        <v>447</v>
      </c>
      <c r="E883" s="85">
        <v>1664</v>
      </c>
      <c r="F883" s="753">
        <v>41317</v>
      </c>
      <c r="G883" s="85">
        <v>1664</v>
      </c>
      <c r="H883" s="749">
        <f t="shared" si="19"/>
        <v>0</v>
      </c>
    </row>
    <row r="884" spans="1:8">
      <c r="A884" s="1081"/>
      <c r="B884" s="901" t="s">
        <v>850</v>
      </c>
      <c r="C884" s="1133" t="s">
        <v>4256</v>
      </c>
      <c r="D884" s="433" t="s">
        <v>2777</v>
      </c>
      <c r="E884" s="85">
        <v>1028</v>
      </c>
      <c r="F884" s="753">
        <v>41317</v>
      </c>
      <c r="G884" s="85">
        <v>1028</v>
      </c>
      <c r="H884" s="749">
        <f t="shared" si="19"/>
        <v>0</v>
      </c>
    </row>
    <row r="885" spans="1:8">
      <c r="A885" s="1081"/>
      <c r="B885" s="901" t="s">
        <v>851</v>
      </c>
      <c r="C885" s="1133" t="s">
        <v>4256</v>
      </c>
      <c r="D885" s="433" t="s">
        <v>2777</v>
      </c>
      <c r="E885" s="85">
        <v>1485.5</v>
      </c>
      <c r="F885" s="753">
        <v>41317</v>
      </c>
      <c r="G885" s="85">
        <v>1485.5</v>
      </c>
      <c r="H885" s="749">
        <f t="shared" si="19"/>
        <v>0</v>
      </c>
    </row>
    <row r="886" spans="1:8">
      <c r="A886" s="1081"/>
      <c r="B886" s="901" t="s">
        <v>852</v>
      </c>
      <c r="C886" s="1133" t="s">
        <v>4256</v>
      </c>
      <c r="D886" s="433" t="s">
        <v>4638</v>
      </c>
      <c r="E886" s="85">
        <v>3956.75</v>
      </c>
      <c r="F886" s="753">
        <v>41318</v>
      </c>
      <c r="G886" s="85">
        <v>3956.75</v>
      </c>
      <c r="H886" s="749">
        <f t="shared" si="19"/>
        <v>0</v>
      </c>
    </row>
    <row r="887" spans="1:8">
      <c r="A887" s="1081"/>
      <c r="B887" s="901" t="s">
        <v>853</v>
      </c>
      <c r="C887" s="1133" t="s">
        <v>4256</v>
      </c>
      <c r="D887" s="433" t="s">
        <v>4008</v>
      </c>
      <c r="E887" s="85">
        <v>6879</v>
      </c>
      <c r="F887" s="753">
        <v>41318</v>
      </c>
      <c r="G887" s="85">
        <v>6879</v>
      </c>
      <c r="H887" s="749">
        <f t="shared" si="19"/>
        <v>0</v>
      </c>
    </row>
    <row r="888" spans="1:8">
      <c r="A888" s="1081"/>
      <c r="B888" s="901" t="s">
        <v>854</v>
      </c>
      <c r="C888" s="1133" t="s">
        <v>4256</v>
      </c>
      <c r="D888" s="433" t="s">
        <v>32</v>
      </c>
      <c r="E888" s="85">
        <v>22224.5</v>
      </c>
      <c r="F888" s="753">
        <v>41318</v>
      </c>
      <c r="G888" s="85">
        <v>22224.5</v>
      </c>
      <c r="H888" s="749">
        <f t="shared" si="19"/>
        <v>0</v>
      </c>
    </row>
    <row r="889" spans="1:8">
      <c r="A889" s="1081"/>
      <c r="B889" s="901" t="s">
        <v>855</v>
      </c>
      <c r="C889" s="1133" t="s">
        <v>4256</v>
      </c>
      <c r="D889" s="433" t="s">
        <v>21</v>
      </c>
      <c r="E889" s="85">
        <v>150</v>
      </c>
      <c r="F889" s="753">
        <v>41317</v>
      </c>
      <c r="G889" s="85">
        <v>150</v>
      </c>
      <c r="H889" s="749">
        <f t="shared" si="19"/>
        <v>0</v>
      </c>
    </row>
    <row r="890" spans="1:8">
      <c r="A890" s="1081">
        <v>41318</v>
      </c>
      <c r="B890" s="901" t="s">
        <v>856</v>
      </c>
      <c r="C890" s="1133" t="s">
        <v>4256</v>
      </c>
      <c r="D890" s="433" t="s">
        <v>4261</v>
      </c>
      <c r="E890" s="85">
        <v>7650</v>
      </c>
      <c r="F890" s="433"/>
      <c r="G890" s="85"/>
      <c r="H890" s="749">
        <f t="shared" si="19"/>
        <v>7650</v>
      </c>
    </row>
    <row r="891" spans="1:8">
      <c r="A891" s="1081"/>
      <c r="B891" s="750"/>
      <c r="C891" s="1133"/>
      <c r="D891" s="88" t="s">
        <v>607</v>
      </c>
      <c r="E891" s="86"/>
      <c r="F891" s="1128"/>
      <c r="G891" s="86"/>
      <c r="H891" s="749"/>
    </row>
    <row r="892" spans="1:8">
      <c r="A892" s="1087"/>
      <c r="B892" s="1131"/>
      <c r="C892" s="1089"/>
      <c r="D892" s="88" t="s">
        <v>614</v>
      </c>
      <c r="E892" s="86"/>
      <c r="F892" s="1128"/>
      <c r="G892" s="86"/>
      <c r="H892" s="263"/>
    </row>
    <row r="893" spans="1:8">
      <c r="A893" s="1087"/>
      <c r="B893" s="1131"/>
      <c r="C893" s="1089"/>
      <c r="D893" s="88" t="s">
        <v>615</v>
      </c>
      <c r="E893" s="86"/>
      <c r="F893" s="1128"/>
      <c r="G893" s="86"/>
      <c r="H893" s="263"/>
    </row>
    <row r="894" spans="1:8" ht="18.75">
      <c r="A894" s="1962" t="str">
        <f>A825</f>
        <v>REMISIONES DE     FEBRERO        2 0 1 3</v>
      </c>
      <c r="B894" s="1962"/>
      <c r="C894" s="1962"/>
      <c r="D894" s="1962"/>
      <c r="E894" s="1962"/>
      <c r="F894" s="1962"/>
      <c r="H894" s="1106"/>
    </row>
    <row r="895" spans="1:8" ht="35.25" thickBot="1">
      <c r="A895" s="1118" t="s">
        <v>0</v>
      </c>
      <c r="B895" s="1119" t="s">
        <v>1</v>
      </c>
      <c r="C895" s="1119"/>
      <c r="D895" s="1094" t="s">
        <v>2805</v>
      </c>
      <c r="E895" s="5" t="s">
        <v>2</v>
      </c>
      <c r="F895" s="1095" t="s">
        <v>6</v>
      </c>
      <c r="G895" s="1096" t="s">
        <v>7</v>
      </c>
      <c r="H895" s="1097" t="s">
        <v>8</v>
      </c>
    </row>
    <row r="896" spans="1:8" ht="15.75" thickTop="1">
      <c r="A896" s="1081">
        <v>41318</v>
      </c>
      <c r="B896" s="901" t="s">
        <v>857</v>
      </c>
      <c r="C896" s="1132" t="s">
        <v>4256</v>
      </c>
      <c r="D896" s="1077" t="s">
        <v>4701</v>
      </c>
      <c r="E896" s="1100">
        <v>6958</v>
      </c>
      <c r="F896" s="1108">
        <v>41318</v>
      </c>
      <c r="G896" s="1100">
        <v>6958</v>
      </c>
      <c r="H896" s="263">
        <f t="shared" ref="H896:H959" si="20">E896-G896</f>
        <v>0</v>
      </c>
    </row>
    <row r="897" spans="1:8">
      <c r="A897" s="1081"/>
      <c r="B897" s="901" t="s">
        <v>858</v>
      </c>
      <c r="C897" s="1133" t="s">
        <v>4256</v>
      </c>
      <c r="D897" s="433" t="s">
        <v>931</v>
      </c>
      <c r="E897" s="85">
        <v>1037</v>
      </c>
      <c r="F897" s="753">
        <v>41319</v>
      </c>
      <c r="G897" s="85">
        <v>1037</v>
      </c>
      <c r="H897" s="749">
        <f t="shared" si="20"/>
        <v>0</v>
      </c>
    </row>
    <row r="898" spans="1:8">
      <c r="A898" s="1081"/>
      <c r="B898" s="901" t="s">
        <v>859</v>
      </c>
      <c r="C898" s="1133" t="s">
        <v>4256</v>
      </c>
      <c r="D898" s="433" t="s">
        <v>2809</v>
      </c>
      <c r="E898" s="85">
        <v>7843.5</v>
      </c>
      <c r="F898" s="753">
        <v>41318</v>
      </c>
      <c r="G898" s="85">
        <v>7843.5</v>
      </c>
      <c r="H898" s="749">
        <f t="shared" si="20"/>
        <v>0</v>
      </c>
    </row>
    <row r="899" spans="1:8">
      <c r="A899" s="1081"/>
      <c r="B899" s="901" t="s">
        <v>860</v>
      </c>
      <c r="C899" s="1133" t="s">
        <v>4256</v>
      </c>
      <c r="D899" s="433" t="s">
        <v>382</v>
      </c>
      <c r="E899" s="85">
        <v>123827.58</v>
      </c>
      <c r="F899" s="753">
        <v>41326</v>
      </c>
      <c r="G899" s="1114">
        <v>3174</v>
      </c>
      <c r="H899" s="1936">
        <f t="shared" si="20"/>
        <v>120653.58</v>
      </c>
    </row>
    <row r="900" spans="1:8">
      <c r="A900" s="1081"/>
      <c r="B900" s="901" t="s">
        <v>861</v>
      </c>
      <c r="C900" s="1133" t="s">
        <v>4256</v>
      </c>
      <c r="D900" s="433" t="s">
        <v>1258</v>
      </c>
      <c r="E900" s="85">
        <v>2040.5</v>
      </c>
      <c r="F900" s="753">
        <v>41318</v>
      </c>
      <c r="G900" s="85">
        <v>2040.5</v>
      </c>
      <c r="H900" s="749">
        <f t="shared" si="20"/>
        <v>0</v>
      </c>
    </row>
    <row r="901" spans="1:8" ht="23.25">
      <c r="A901" s="1081"/>
      <c r="B901" s="901" t="s">
        <v>862</v>
      </c>
      <c r="C901" s="1133" t="s">
        <v>4256</v>
      </c>
      <c r="D901" s="433" t="s">
        <v>4702</v>
      </c>
      <c r="E901" s="85">
        <v>21563.5</v>
      </c>
      <c r="F901" s="1113" t="s">
        <v>5206</v>
      </c>
      <c r="G901" s="176">
        <v>21563.5</v>
      </c>
      <c r="H901" s="618">
        <f t="shared" si="20"/>
        <v>0</v>
      </c>
    </row>
    <row r="902" spans="1:8">
      <c r="A902" s="1081"/>
      <c r="B902" s="901" t="s">
        <v>863</v>
      </c>
      <c r="C902" s="1133" t="s">
        <v>4256</v>
      </c>
      <c r="D902" s="433" t="s">
        <v>59</v>
      </c>
      <c r="E902" s="85">
        <v>81880</v>
      </c>
      <c r="F902" s="753">
        <v>41321</v>
      </c>
      <c r="G902" s="85">
        <v>81880</v>
      </c>
      <c r="H902" s="749">
        <f t="shared" si="20"/>
        <v>0</v>
      </c>
    </row>
    <row r="903" spans="1:8">
      <c r="A903" s="1081"/>
      <c r="B903" s="901" t="s">
        <v>864</v>
      </c>
      <c r="C903" s="1133" t="s">
        <v>4256</v>
      </c>
      <c r="D903" s="433" t="s">
        <v>1426</v>
      </c>
      <c r="E903" s="85">
        <v>2029</v>
      </c>
      <c r="F903" s="753">
        <v>41318</v>
      </c>
      <c r="G903" s="85">
        <v>2029</v>
      </c>
      <c r="H903" s="749">
        <f t="shared" si="20"/>
        <v>0</v>
      </c>
    </row>
    <row r="904" spans="1:8">
      <c r="A904" s="1081"/>
      <c r="B904" s="901" t="s">
        <v>865</v>
      </c>
      <c r="C904" s="1133" t="s">
        <v>4256</v>
      </c>
      <c r="D904" s="433" t="s">
        <v>29</v>
      </c>
      <c r="E904" s="85">
        <v>1085</v>
      </c>
      <c r="F904" s="753">
        <v>41318</v>
      </c>
      <c r="G904" s="85">
        <v>1085</v>
      </c>
      <c r="H904" s="749">
        <f t="shared" si="20"/>
        <v>0</v>
      </c>
    </row>
    <row r="905" spans="1:8">
      <c r="A905" s="1081"/>
      <c r="B905" s="901" t="s">
        <v>866</v>
      </c>
      <c r="C905" s="1133" t="s">
        <v>4256</v>
      </c>
      <c r="D905" s="433" t="s">
        <v>4703</v>
      </c>
      <c r="E905" s="85">
        <v>640.5</v>
      </c>
      <c r="F905" s="753">
        <v>41318</v>
      </c>
      <c r="G905" s="85">
        <v>640.5</v>
      </c>
      <c r="H905" s="749">
        <f t="shared" si="20"/>
        <v>0</v>
      </c>
    </row>
    <row r="906" spans="1:8">
      <c r="A906" s="1081"/>
      <c r="B906" s="901" t="s">
        <v>867</v>
      </c>
      <c r="C906" s="1133" t="s">
        <v>4256</v>
      </c>
      <c r="D906" s="433" t="s">
        <v>23</v>
      </c>
      <c r="E906" s="85">
        <v>1209.5</v>
      </c>
      <c r="F906" s="753">
        <v>41318</v>
      </c>
      <c r="G906" s="85">
        <v>1209.5</v>
      </c>
      <c r="H906" s="749">
        <f t="shared" si="20"/>
        <v>0</v>
      </c>
    </row>
    <row r="907" spans="1:8">
      <c r="A907" s="1081"/>
      <c r="B907" s="901" t="s">
        <v>868</v>
      </c>
      <c r="C907" s="1133" t="s">
        <v>4256</v>
      </c>
      <c r="D907" s="433" t="s">
        <v>101</v>
      </c>
      <c r="E907" s="85">
        <v>18919.5</v>
      </c>
      <c r="F907" s="753">
        <v>41318</v>
      </c>
      <c r="G907" s="85">
        <v>18919.5</v>
      </c>
      <c r="H907" s="749">
        <f t="shared" si="20"/>
        <v>0</v>
      </c>
    </row>
    <row r="908" spans="1:8">
      <c r="A908" s="1081"/>
      <c r="B908" s="901" t="s">
        <v>869</v>
      </c>
      <c r="C908" s="1133" t="s">
        <v>4256</v>
      </c>
      <c r="D908" s="433" t="s">
        <v>2807</v>
      </c>
      <c r="E908" s="85">
        <v>1188</v>
      </c>
      <c r="F908" s="753">
        <v>41318</v>
      </c>
      <c r="G908" s="85">
        <v>1188</v>
      </c>
      <c r="H908" s="749">
        <f t="shared" si="20"/>
        <v>0</v>
      </c>
    </row>
    <row r="909" spans="1:8">
      <c r="A909" s="1081"/>
      <c r="B909" s="901" t="s">
        <v>870</v>
      </c>
      <c r="C909" s="1133" t="s">
        <v>4256</v>
      </c>
      <c r="D909" s="433" t="s">
        <v>3651</v>
      </c>
      <c r="E909" s="85">
        <v>1643</v>
      </c>
      <c r="F909" s="753">
        <v>41318</v>
      </c>
      <c r="G909" s="85">
        <v>1643</v>
      </c>
      <c r="H909" s="749">
        <f t="shared" si="20"/>
        <v>0</v>
      </c>
    </row>
    <row r="910" spans="1:8">
      <c r="A910" s="1081"/>
      <c r="B910" s="901" t="s">
        <v>871</v>
      </c>
      <c r="C910" s="1133" t="s">
        <v>4256</v>
      </c>
      <c r="D910" s="433" t="s">
        <v>1990</v>
      </c>
      <c r="E910" s="85">
        <v>2850.5</v>
      </c>
      <c r="F910" s="753">
        <v>41318</v>
      </c>
      <c r="G910" s="85">
        <v>2850.5</v>
      </c>
      <c r="H910" s="749">
        <f t="shared" si="20"/>
        <v>0</v>
      </c>
    </row>
    <row r="911" spans="1:8">
      <c r="A911" s="1081"/>
      <c r="B911" s="901" t="s">
        <v>872</v>
      </c>
      <c r="C911" s="1133" t="s">
        <v>4256</v>
      </c>
      <c r="D911" s="433" t="s">
        <v>3648</v>
      </c>
      <c r="E911" s="85">
        <v>8667</v>
      </c>
      <c r="F911" s="753">
        <v>41318</v>
      </c>
      <c r="G911" s="85">
        <v>8667</v>
      </c>
      <c r="H911" s="749">
        <f t="shared" si="20"/>
        <v>0</v>
      </c>
    </row>
    <row r="912" spans="1:8">
      <c r="A912" s="1081"/>
      <c r="B912" s="901" t="s">
        <v>873</v>
      </c>
      <c r="C912" s="1133" t="s">
        <v>4256</v>
      </c>
      <c r="D912" s="433" t="s">
        <v>722</v>
      </c>
      <c r="E912" s="85">
        <v>6386.5</v>
      </c>
      <c r="F912" s="753">
        <v>41327</v>
      </c>
      <c r="G912" s="85">
        <v>6386.5</v>
      </c>
      <c r="H912" s="749">
        <f t="shared" si="20"/>
        <v>0</v>
      </c>
    </row>
    <row r="913" spans="1:8">
      <c r="A913" s="1081"/>
      <c r="B913" s="901" t="s">
        <v>874</v>
      </c>
      <c r="C913" s="1133" t="s">
        <v>4256</v>
      </c>
      <c r="D913" s="433" t="s">
        <v>3653</v>
      </c>
      <c r="E913" s="85">
        <v>9803.5</v>
      </c>
      <c r="F913" s="753">
        <v>41318</v>
      </c>
      <c r="G913" s="85">
        <v>9803.5</v>
      </c>
      <c r="H913" s="749">
        <f t="shared" si="20"/>
        <v>0</v>
      </c>
    </row>
    <row r="914" spans="1:8">
      <c r="A914" s="1081"/>
      <c r="B914" s="901" t="s">
        <v>875</v>
      </c>
      <c r="C914" s="1133" t="s">
        <v>4256</v>
      </c>
      <c r="D914" s="433" t="s">
        <v>722</v>
      </c>
      <c r="E914" s="85">
        <v>1014</v>
      </c>
      <c r="F914" s="753">
        <v>41327</v>
      </c>
      <c r="G914" s="85">
        <v>1014</v>
      </c>
      <c r="H914" s="749">
        <f t="shared" si="20"/>
        <v>0</v>
      </c>
    </row>
    <row r="915" spans="1:8">
      <c r="A915" s="1081"/>
      <c r="B915" s="901" t="s">
        <v>876</v>
      </c>
      <c r="C915" s="1133" t="s">
        <v>4256</v>
      </c>
      <c r="D915" s="433" t="s">
        <v>762</v>
      </c>
      <c r="E915" s="85">
        <v>65413</v>
      </c>
      <c r="F915" s="753">
        <v>41319</v>
      </c>
      <c r="G915" s="85">
        <v>65413</v>
      </c>
      <c r="H915" s="749">
        <f t="shared" si="20"/>
        <v>0</v>
      </c>
    </row>
    <row r="916" spans="1:8">
      <c r="A916" s="1081"/>
      <c r="B916" s="901" t="s">
        <v>877</v>
      </c>
      <c r="C916" s="1133" t="s">
        <v>4256</v>
      </c>
      <c r="D916" s="433" t="s">
        <v>3874</v>
      </c>
      <c r="E916" s="85">
        <v>1074</v>
      </c>
      <c r="F916" s="753">
        <v>41318</v>
      </c>
      <c r="G916" s="85">
        <v>1074</v>
      </c>
      <c r="H916" s="749">
        <f t="shared" si="20"/>
        <v>0</v>
      </c>
    </row>
    <row r="917" spans="1:8">
      <c r="A917" s="1081"/>
      <c r="B917" s="901" t="s">
        <v>878</v>
      </c>
      <c r="C917" s="1133" t="s">
        <v>4256</v>
      </c>
      <c r="D917" s="433" t="s">
        <v>793</v>
      </c>
      <c r="E917" s="85">
        <v>1881.5</v>
      </c>
      <c r="F917" s="753">
        <v>41319</v>
      </c>
      <c r="G917" s="85">
        <v>1881.5</v>
      </c>
      <c r="H917" s="749">
        <f t="shared" si="20"/>
        <v>0</v>
      </c>
    </row>
    <row r="918" spans="1:8">
      <c r="A918" s="1081"/>
      <c r="B918" s="901" t="s">
        <v>879</v>
      </c>
      <c r="C918" s="1133" t="s">
        <v>4256</v>
      </c>
      <c r="D918" s="433" t="s">
        <v>1937</v>
      </c>
      <c r="E918" s="85">
        <v>27558</v>
      </c>
      <c r="F918" s="753">
        <v>41319</v>
      </c>
      <c r="G918" s="85">
        <v>27558</v>
      </c>
      <c r="H918" s="749">
        <f t="shared" si="20"/>
        <v>0</v>
      </c>
    </row>
    <row r="919" spans="1:8">
      <c r="A919" s="1081"/>
      <c r="B919" s="901" t="s">
        <v>880</v>
      </c>
      <c r="C919" s="1133" t="s">
        <v>4256</v>
      </c>
      <c r="D919" s="433" t="s">
        <v>931</v>
      </c>
      <c r="E919" s="85">
        <v>117</v>
      </c>
      <c r="F919" s="753">
        <v>41318</v>
      </c>
      <c r="G919" s="85">
        <v>117</v>
      </c>
      <c r="H919" s="749">
        <f t="shared" si="20"/>
        <v>0</v>
      </c>
    </row>
    <row r="920" spans="1:8">
      <c r="A920" s="1081"/>
      <c r="B920" s="901" t="s">
        <v>102</v>
      </c>
      <c r="C920" s="1133" t="s">
        <v>4256</v>
      </c>
      <c r="D920" s="433" t="s">
        <v>2691</v>
      </c>
      <c r="E920" s="85">
        <v>8117.5</v>
      </c>
      <c r="F920" s="753">
        <v>41319</v>
      </c>
      <c r="G920" s="85">
        <v>8117.5</v>
      </c>
      <c r="H920" s="749">
        <f t="shared" si="20"/>
        <v>0</v>
      </c>
    </row>
    <row r="921" spans="1:8">
      <c r="A921" s="1081"/>
      <c r="B921" s="901" t="s">
        <v>881</v>
      </c>
      <c r="C921" s="1133" t="s">
        <v>4256</v>
      </c>
      <c r="D921" s="433" t="s">
        <v>4704</v>
      </c>
      <c r="E921" s="85">
        <v>17545</v>
      </c>
      <c r="F921" s="753">
        <v>41319</v>
      </c>
      <c r="G921" s="85">
        <v>17545</v>
      </c>
      <c r="H921" s="749">
        <f t="shared" si="20"/>
        <v>0</v>
      </c>
    </row>
    <row r="922" spans="1:8">
      <c r="A922" s="1081"/>
      <c r="B922" s="901" t="s">
        <v>882</v>
      </c>
      <c r="C922" s="1133" t="s">
        <v>4256</v>
      </c>
      <c r="D922" s="433" t="s">
        <v>1958</v>
      </c>
      <c r="E922" s="85">
        <v>4611</v>
      </c>
      <c r="F922" s="753">
        <v>41319</v>
      </c>
      <c r="G922" s="85">
        <v>4611</v>
      </c>
      <c r="H922" s="749">
        <f t="shared" si="20"/>
        <v>0</v>
      </c>
    </row>
    <row r="923" spans="1:8">
      <c r="A923" s="1081"/>
      <c r="B923" s="901" t="s">
        <v>883</v>
      </c>
      <c r="C923" s="1133" t="s">
        <v>4256</v>
      </c>
      <c r="D923" s="433" t="s">
        <v>2823</v>
      </c>
      <c r="E923" s="85">
        <v>1150</v>
      </c>
      <c r="F923" s="753">
        <v>41319</v>
      </c>
      <c r="G923" s="85">
        <v>1150</v>
      </c>
      <c r="H923" s="749">
        <f t="shared" si="20"/>
        <v>0</v>
      </c>
    </row>
    <row r="924" spans="1:8">
      <c r="A924" s="1081"/>
      <c r="B924" s="901" t="s">
        <v>884</v>
      </c>
      <c r="C924" s="1133" t="s">
        <v>4256</v>
      </c>
      <c r="D924" s="433" t="s">
        <v>1970</v>
      </c>
      <c r="E924" s="85">
        <v>4599</v>
      </c>
      <c r="F924" s="753">
        <v>41318</v>
      </c>
      <c r="G924" s="85">
        <v>4599</v>
      </c>
      <c r="H924" s="749">
        <f t="shared" si="20"/>
        <v>0</v>
      </c>
    </row>
    <row r="925" spans="1:8">
      <c r="A925" s="1081"/>
      <c r="B925" s="901" t="s">
        <v>885</v>
      </c>
      <c r="C925" s="1133" t="s">
        <v>4256</v>
      </c>
      <c r="D925" s="433" t="s">
        <v>2800</v>
      </c>
      <c r="E925" s="85">
        <v>516</v>
      </c>
      <c r="F925" s="753">
        <v>41324</v>
      </c>
      <c r="G925" s="85">
        <v>516</v>
      </c>
      <c r="H925" s="749">
        <f t="shared" si="20"/>
        <v>0</v>
      </c>
    </row>
    <row r="926" spans="1:8">
      <c r="A926" s="1081"/>
      <c r="B926" s="901" t="s">
        <v>886</v>
      </c>
      <c r="C926" s="1133" t="s">
        <v>4256</v>
      </c>
      <c r="D926" s="433" t="s">
        <v>2800</v>
      </c>
      <c r="E926" s="85">
        <v>16639</v>
      </c>
      <c r="F926" s="753">
        <v>41324</v>
      </c>
      <c r="G926" s="85">
        <v>16639</v>
      </c>
      <c r="H926" s="749">
        <f t="shared" si="20"/>
        <v>0</v>
      </c>
    </row>
    <row r="927" spans="1:8">
      <c r="A927" s="1081"/>
      <c r="B927" s="901" t="s">
        <v>887</v>
      </c>
      <c r="C927" s="1133" t="s">
        <v>4256</v>
      </c>
      <c r="D927" s="433" t="s">
        <v>785</v>
      </c>
      <c r="E927" s="85">
        <v>3550.5</v>
      </c>
      <c r="F927" s="753">
        <v>41319</v>
      </c>
      <c r="G927" s="85">
        <v>3550.5</v>
      </c>
      <c r="H927" s="749">
        <f t="shared" si="20"/>
        <v>0</v>
      </c>
    </row>
    <row r="928" spans="1:8">
      <c r="A928" s="1081"/>
      <c r="B928" s="901" t="s">
        <v>888</v>
      </c>
      <c r="C928" s="1133" t="s">
        <v>4256</v>
      </c>
      <c r="D928" s="433" t="s">
        <v>1426</v>
      </c>
      <c r="E928" s="85">
        <v>1093</v>
      </c>
      <c r="F928" s="753">
        <v>41319</v>
      </c>
      <c r="G928" s="85">
        <v>1093</v>
      </c>
      <c r="H928" s="749">
        <f t="shared" si="20"/>
        <v>0</v>
      </c>
    </row>
    <row r="929" spans="1:8">
      <c r="A929" s="1081"/>
      <c r="B929" s="901" t="s">
        <v>889</v>
      </c>
      <c r="C929" s="1133" t="s">
        <v>4256</v>
      </c>
      <c r="D929" s="433" t="s">
        <v>358</v>
      </c>
      <c r="E929" s="85">
        <v>610</v>
      </c>
      <c r="F929" s="753">
        <v>41318</v>
      </c>
      <c r="G929" s="85">
        <v>610</v>
      </c>
      <c r="H929" s="749">
        <f t="shared" si="20"/>
        <v>0</v>
      </c>
    </row>
    <row r="930" spans="1:8">
      <c r="A930" s="1081"/>
      <c r="B930" s="901" t="s">
        <v>890</v>
      </c>
      <c r="C930" s="1133" t="s">
        <v>4256</v>
      </c>
      <c r="D930" s="433" t="s">
        <v>3660</v>
      </c>
      <c r="E930" s="85">
        <v>1927</v>
      </c>
      <c r="F930" s="753">
        <v>41319</v>
      </c>
      <c r="G930" s="85">
        <v>1927</v>
      </c>
      <c r="H930" s="749">
        <f t="shared" si="20"/>
        <v>0</v>
      </c>
    </row>
    <row r="931" spans="1:8">
      <c r="A931" s="1081"/>
      <c r="B931" s="901" t="s">
        <v>891</v>
      </c>
      <c r="C931" s="1133" t="s">
        <v>4256</v>
      </c>
      <c r="D931" s="433" t="s">
        <v>3657</v>
      </c>
      <c r="E931" s="85">
        <v>3709</v>
      </c>
      <c r="F931" s="753">
        <v>41319</v>
      </c>
      <c r="G931" s="85">
        <v>3709</v>
      </c>
      <c r="H931" s="749">
        <f t="shared" si="20"/>
        <v>0</v>
      </c>
    </row>
    <row r="932" spans="1:8">
      <c r="A932" s="1081"/>
      <c r="B932" s="901" t="s">
        <v>892</v>
      </c>
      <c r="C932" s="1133" t="s">
        <v>4256</v>
      </c>
      <c r="D932" s="433" t="s">
        <v>931</v>
      </c>
      <c r="E932" s="85">
        <v>170122</v>
      </c>
      <c r="F932" s="753">
        <v>41319</v>
      </c>
      <c r="G932" s="85">
        <v>170122</v>
      </c>
      <c r="H932" s="749">
        <f t="shared" si="20"/>
        <v>0</v>
      </c>
    </row>
    <row r="933" spans="1:8">
      <c r="A933" s="1081"/>
      <c r="B933" s="901" t="s">
        <v>893</v>
      </c>
      <c r="C933" s="1133" t="s">
        <v>4256</v>
      </c>
      <c r="D933" s="433" t="s">
        <v>4705</v>
      </c>
      <c r="E933" s="85">
        <v>5317.5</v>
      </c>
      <c r="F933" s="753">
        <v>41319</v>
      </c>
      <c r="G933" s="85">
        <v>5317.5</v>
      </c>
      <c r="H933" s="749">
        <f t="shared" si="20"/>
        <v>0</v>
      </c>
    </row>
    <row r="934" spans="1:8">
      <c r="A934" s="1081"/>
      <c r="B934" s="901" t="s">
        <v>4700</v>
      </c>
      <c r="C934" s="1133" t="s">
        <v>4256</v>
      </c>
      <c r="D934" s="433" t="s">
        <v>1959</v>
      </c>
      <c r="E934" s="85">
        <v>43704.5</v>
      </c>
      <c r="F934" s="753">
        <v>41319</v>
      </c>
      <c r="G934" s="85">
        <v>43704.5</v>
      </c>
      <c r="H934" s="749">
        <f t="shared" si="20"/>
        <v>0</v>
      </c>
    </row>
    <row r="935" spans="1:8">
      <c r="A935" s="1081"/>
      <c r="B935" s="901" t="s">
        <v>1159</v>
      </c>
      <c r="C935" s="1133" t="s">
        <v>4256</v>
      </c>
      <c r="D935" s="433" t="s">
        <v>694</v>
      </c>
      <c r="E935" s="85">
        <v>1121.5</v>
      </c>
      <c r="F935" s="753">
        <v>41318</v>
      </c>
      <c r="G935" s="85">
        <v>1121.5</v>
      </c>
      <c r="H935" s="749">
        <f t="shared" si="20"/>
        <v>0</v>
      </c>
    </row>
    <row r="936" spans="1:8">
      <c r="A936" s="1081">
        <v>41319</v>
      </c>
      <c r="B936" s="901" t="s">
        <v>1160</v>
      </c>
      <c r="C936" s="1133" t="s">
        <v>4256</v>
      </c>
      <c r="D936" s="433" t="s">
        <v>2777</v>
      </c>
      <c r="E936" s="85">
        <v>1501.6</v>
      </c>
      <c r="F936" s="753">
        <v>41319</v>
      </c>
      <c r="G936" s="85">
        <v>1501.6</v>
      </c>
      <c r="H936" s="749">
        <f t="shared" si="20"/>
        <v>0</v>
      </c>
    </row>
    <row r="937" spans="1:8">
      <c r="A937" s="1081"/>
      <c r="B937" s="901" t="s">
        <v>1161</v>
      </c>
      <c r="C937" s="1133" t="s">
        <v>4256</v>
      </c>
      <c r="D937" s="433" t="s">
        <v>2777</v>
      </c>
      <c r="E937" s="85">
        <v>797.5</v>
      </c>
      <c r="F937" s="753">
        <v>41319</v>
      </c>
      <c r="G937" s="85">
        <v>797.5</v>
      </c>
      <c r="H937" s="749">
        <f t="shared" si="20"/>
        <v>0</v>
      </c>
    </row>
    <row r="938" spans="1:8">
      <c r="A938" s="1081"/>
      <c r="B938" s="901" t="s">
        <v>1162</v>
      </c>
      <c r="C938" s="1133" t="s">
        <v>4256</v>
      </c>
      <c r="D938" s="433" t="s">
        <v>10</v>
      </c>
      <c r="E938" s="85">
        <v>21248</v>
      </c>
      <c r="F938" s="753">
        <v>41320</v>
      </c>
      <c r="G938" s="85">
        <v>21248</v>
      </c>
      <c r="H938" s="749">
        <f t="shared" si="20"/>
        <v>0</v>
      </c>
    </row>
    <row r="939" spans="1:8">
      <c r="A939" s="1081"/>
      <c r="B939" s="901" t="s">
        <v>1163</v>
      </c>
      <c r="C939" s="1133" t="s">
        <v>4256</v>
      </c>
      <c r="D939" s="433" t="s">
        <v>4638</v>
      </c>
      <c r="E939" s="85">
        <v>1986.5</v>
      </c>
      <c r="F939" s="753">
        <v>41319</v>
      </c>
      <c r="G939" s="85">
        <v>1986.5</v>
      </c>
      <c r="H939" s="749">
        <f t="shared" si="20"/>
        <v>0</v>
      </c>
    </row>
    <row r="940" spans="1:8">
      <c r="A940" s="1081"/>
      <c r="B940" s="901" t="s">
        <v>1164</v>
      </c>
      <c r="C940" s="1133" t="s">
        <v>4256</v>
      </c>
      <c r="D940" s="433" t="s">
        <v>709</v>
      </c>
      <c r="E940" s="85">
        <v>11776</v>
      </c>
      <c r="F940" s="753">
        <v>41320</v>
      </c>
      <c r="G940" s="85">
        <v>11776</v>
      </c>
      <c r="H940" s="749">
        <f t="shared" si="20"/>
        <v>0</v>
      </c>
    </row>
    <row r="941" spans="1:8">
      <c r="A941" s="1081"/>
      <c r="B941" s="901" t="s">
        <v>1165</v>
      </c>
      <c r="C941" s="1133" t="s">
        <v>4256</v>
      </c>
      <c r="D941" s="433" t="s">
        <v>598</v>
      </c>
      <c r="E941" s="85">
        <v>6936</v>
      </c>
      <c r="F941" s="753">
        <v>41319</v>
      </c>
      <c r="G941" s="85">
        <v>6936</v>
      </c>
      <c r="H941" s="749">
        <f t="shared" si="20"/>
        <v>0</v>
      </c>
    </row>
    <row r="942" spans="1:8">
      <c r="A942" s="1081"/>
      <c r="B942" s="901" t="s">
        <v>1166</v>
      </c>
      <c r="C942" s="1133" t="s">
        <v>4256</v>
      </c>
      <c r="D942" s="433" t="s">
        <v>4754</v>
      </c>
      <c r="E942" s="85">
        <v>3967.5</v>
      </c>
      <c r="F942" s="753">
        <v>41319</v>
      </c>
      <c r="G942" s="85">
        <v>3967.5</v>
      </c>
      <c r="H942" s="749">
        <f t="shared" si="20"/>
        <v>0</v>
      </c>
    </row>
    <row r="943" spans="1:8">
      <c r="A943" s="1081"/>
      <c r="B943" s="901" t="s">
        <v>1167</v>
      </c>
      <c r="C943" s="1133" t="s">
        <v>4256</v>
      </c>
      <c r="D943" s="433" t="s">
        <v>2896</v>
      </c>
      <c r="E943" s="85">
        <v>10623</v>
      </c>
      <c r="F943" s="753">
        <v>41319</v>
      </c>
      <c r="G943" s="85">
        <v>10623</v>
      </c>
      <c r="H943" s="749">
        <f t="shared" si="20"/>
        <v>0</v>
      </c>
    </row>
    <row r="944" spans="1:8">
      <c r="A944" s="1081"/>
      <c r="B944" s="901" t="s">
        <v>1168</v>
      </c>
      <c r="C944" s="1133" t="s">
        <v>4256</v>
      </c>
      <c r="D944" s="433" t="s">
        <v>4755</v>
      </c>
      <c r="E944" s="85">
        <v>2378</v>
      </c>
      <c r="F944" s="753">
        <v>41319</v>
      </c>
      <c r="G944" s="85">
        <v>2378</v>
      </c>
      <c r="H944" s="749">
        <f t="shared" si="20"/>
        <v>0</v>
      </c>
    </row>
    <row r="945" spans="1:10">
      <c r="A945" s="1081"/>
      <c r="B945" s="901" t="s">
        <v>1169</v>
      </c>
      <c r="C945" s="1133" t="s">
        <v>4256</v>
      </c>
      <c r="D945" s="433" t="s">
        <v>3646</v>
      </c>
      <c r="E945" s="85">
        <v>1650</v>
      </c>
      <c r="F945" s="753">
        <v>41324</v>
      </c>
      <c r="G945" s="85">
        <v>1650</v>
      </c>
      <c r="H945" s="749">
        <f t="shared" si="20"/>
        <v>0</v>
      </c>
    </row>
    <row r="946" spans="1:10">
      <c r="A946" s="1081"/>
      <c r="B946" s="901" t="s">
        <v>1170</v>
      </c>
      <c r="C946" s="1133" t="s">
        <v>4256</v>
      </c>
      <c r="D946" s="433" t="s">
        <v>1948</v>
      </c>
      <c r="E946" s="85">
        <v>1757</v>
      </c>
      <c r="F946" s="753">
        <v>41319</v>
      </c>
      <c r="G946" s="85">
        <v>1757</v>
      </c>
      <c r="H946" s="749">
        <f t="shared" si="20"/>
        <v>0</v>
      </c>
    </row>
    <row r="947" spans="1:10">
      <c r="A947" s="1081"/>
      <c r="B947" s="901" t="s">
        <v>1171</v>
      </c>
      <c r="C947" s="1133" t="s">
        <v>4256</v>
      </c>
      <c r="D947" s="433" t="s">
        <v>4756</v>
      </c>
      <c r="E947" s="85">
        <v>3960</v>
      </c>
      <c r="F947" s="753">
        <v>41324</v>
      </c>
      <c r="G947" s="85">
        <v>3960</v>
      </c>
      <c r="H947" s="749">
        <f t="shared" si="20"/>
        <v>0</v>
      </c>
    </row>
    <row r="948" spans="1:10">
      <c r="A948" s="1081"/>
      <c r="B948" s="901" t="s">
        <v>1172</v>
      </c>
      <c r="C948" s="1133" t="s">
        <v>4256</v>
      </c>
      <c r="D948" s="433" t="s">
        <v>3644</v>
      </c>
      <c r="E948" s="85">
        <v>1155</v>
      </c>
      <c r="F948" s="753">
        <v>41324</v>
      </c>
      <c r="G948" s="85">
        <v>1155</v>
      </c>
      <c r="H948" s="749">
        <f t="shared" si="20"/>
        <v>0</v>
      </c>
    </row>
    <row r="949" spans="1:10">
      <c r="A949" s="1081"/>
      <c r="B949" s="901" t="s">
        <v>1173</v>
      </c>
      <c r="C949" s="1133" t="s">
        <v>4256</v>
      </c>
      <c r="D949" s="433" t="s">
        <v>4757</v>
      </c>
      <c r="E949" s="85">
        <v>4290</v>
      </c>
      <c r="F949" s="753">
        <v>41324</v>
      </c>
      <c r="G949" s="85">
        <v>4290</v>
      </c>
      <c r="H949" s="749">
        <f t="shared" si="20"/>
        <v>0</v>
      </c>
    </row>
    <row r="950" spans="1:10">
      <c r="A950" s="1081"/>
      <c r="B950" s="901" t="s">
        <v>1174</v>
      </c>
      <c r="C950" s="1133" t="s">
        <v>4256</v>
      </c>
      <c r="D950" s="433" t="s">
        <v>3778</v>
      </c>
      <c r="E950" s="85">
        <v>3444</v>
      </c>
      <c r="F950" s="753">
        <v>41319</v>
      </c>
      <c r="G950" s="85">
        <v>3444</v>
      </c>
      <c r="H950" s="749">
        <f t="shared" si="20"/>
        <v>0</v>
      </c>
    </row>
    <row r="951" spans="1:10">
      <c r="A951" s="1081"/>
      <c r="B951" s="901" t="s">
        <v>1175</v>
      </c>
      <c r="C951" s="1133" t="s">
        <v>4256</v>
      </c>
      <c r="D951" s="433" t="s">
        <v>72</v>
      </c>
      <c r="E951" s="85">
        <v>11435</v>
      </c>
      <c r="F951" s="753">
        <v>41322</v>
      </c>
      <c r="G951" s="85">
        <v>11435</v>
      </c>
      <c r="H951" s="749">
        <f t="shared" si="20"/>
        <v>0</v>
      </c>
    </row>
    <row r="952" spans="1:10">
      <c r="A952" s="1081"/>
      <c r="B952" s="901" t="s">
        <v>1176</v>
      </c>
      <c r="C952" s="1133" t="s">
        <v>4256</v>
      </c>
      <c r="D952" s="433" t="s">
        <v>2826</v>
      </c>
      <c r="E952" s="85">
        <v>11437</v>
      </c>
      <c r="F952" s="753">
        <v>41323</v>
      </c>
      <c r="G952" s="85">
        <v>11437</v>
      </c>
      <c r="H952" s="749">
        <f t="shared" si="20"/>
        <v>0</v>
      </c>
    </row>
    <row r="953" spans="1:10" ht="23.25">
      <c r="A953" s="1081"/>
      <c r="B953" s="901" t="s">
        <v>1177</v>
      </c>
      <c r="C953" s="1133" t="s">
        <v>4256</v>
      </c>
      <c r="D953" s="433" t="s">
        <v>2614</v>
      </c>
      <c r="E953" s="85">
        <v>27782</v>
      </c>
      <c r="F953" s="1113" t="s">
        <v>5473</v>
      </c>
      <c r="G953" s="176">
        <v>27782</v>
      </c>
      <c r="H953" s="618">
        <f t="shared" si="20"/>
        <v>0</v>
      </c>
      <c r="J953" s="771">
        <v>15782</v>
      </c>
    </row>
    <row r="954" spans="1:10">
      <c r="A954" s="1081"/>
      <c r="B954" s="901" t="s">
        <v>1178</v>
      </c>
      <c r="C954" s="1133" t="s">
        <v>4256</v>
      </c>
      <c r="D954" s="433" t="s">
        <v>559</v>
      </c>
      <c r="E954" s="85">
        <v>3037</v>
      </c>
      <c r="F954" s="603">
        <v>41319</v>
      </c>
      <c r="G954" s="176">
        <v>3037</v>
      </c>
      <c r="H954" s="749">
        <f t="shared" si="20"/>
        <v>0</v>
      </c>
    </row>
    <row r="955" spans="1:10">
      <c r="A955" s="1081"/>
      <c r="B955" s="901" t="s">
        <v>1179</v>
      </c>
      <c r="C955" s="1133" t="s">
        <v>4256</v>
      </c>
      <c r="D955" s="433" t="s">
        <v>23</v>
      </c>
      <c r="E955" s="85">
        <v>1037</v>
      </c>
      <c r="F955" s="603">
        <v>41319</v>
      </c>
      <c r="G955" s="176">
        <v>1037</v>
      </c>
      <c r="H955" s="749">
        <f t="shared" si="20"/>
        <v>0</v>
      </c>
    </row>
    <row r="956" spans="1:10">
      <c r="A956" s="1081"/>
      <c r="B956" s="901" t="s">
        <v>1180</v>
      </c>
      <c r="C956" s="1133" t="s">
        <v>4256</v>
      </c>
      <c r="D956" s="433" t="s">
        <v>4703</v>
      </c>
      <c r="E956" s="85">
        <v>3517</v>
      </c>
      <c r="F956" s="603">
        <v>41321</v>
      </c>
      <c r="G956" s="176">
        <v>3517</v>
      </c>
      <c r="H956" s="749">
        <f t="shared" si="20"/>
        <v>0</v>
      </c>
    </row>
    <row r="957" spans="1:10">
      <c r="A957" s="1081"/>
      <c r="B957" s="901" t="s">
        <v>1181</v>
      </c>
      <c r="C957" s="1133" t="s">
        <v>4256</v>
      </c>
      <c r="D957" s="433" t="s">
        <v>4758</v>
      </c>
      <c r="E957" s="85">
        <v>367.5</v>
      </c>
      <c r="F957" s="603">
        <v>41319</v>
      </c>
      <c r="G957" s="176">
        <v>367.5</v>
      </c>
      <c r="H957" s="749">
        <f t="shared" si="20"/>
        <v>0</v>
      </c>
    </row>
    <row r="958" spans="1:10">
      <c r="A958" s="1081"/>
      <c r="B958" s="901" t="s">
        <v>1182</v>
      </c>
      <c r="C958" s="1133" t="s">
        <v>4256</v>
      </c>
      <c r="D958" s="433" t="s">
        <v>4759</v>
      </c>
      <c r="E958" s="85">
        <v>2288.5</v>
      </c>
      <c r="F958" s="604" t="s">
        <v>5109</v>
      </c>
      <c r="G958" s="176">
        <v>2288.5</v>
      </c>
      <c r="H958" s="618">
        <f t="shared" si="20"/>
        <v>0</v>
      </c>
    </row>
    <row r="959" spans="1:10">
      <c r="A959" s="1081"/>
      <c r="B959" s="901" t="s">
        <v>1183</v>
      </c>
      <c r="C959" s="1133" t="s">
        <v>4256</v>
      </c>
      <c r="D959" s="433" t="s">
        <v>1961</v>
      </c>
      <c r="E959" s="85">
        <v>1659</v>
      </c>
      <c r="F959" s="753">
        <v>41319</v>
      </c>
      <c r="G959" s="85">
        <v>1659</v>
      </c>
      <c r="H959" s="749">
        <f t="shared" si="20"/>
        <v>0</v>
      </c>
    </row>
    <row r="960" spans="1:10">
      <c r="A960" s="1081"/>
      <c r="B960" s="750"/>
      <c r="C960" s="1133"/>
      <c r="D960" s="88" t="s">
        <v>719</v>
      </c>
      <c r="E960" s="86"/>
      <c r="F960" s="1128"/>
      <c r="G960" s="86"/>
      <c r="H960" s="749"/>
    </row>
    <row r="961" spans="1:8">
      <c r="A961" s="1087"/>
      <c r="B961" s="1131"/>
      <c r="C961" s="1089"/>
      <c r="D961" s="88" t="s">
        <v>1929</v>
      </c>
      <c r="E961" s="86"/>
      <c r="F961" s="1128"/>
      <c r="G961" s="86"/>
      <c r="H961" s="263"/>
    </row>
    <row r="962" spans="1:8">
      <c r="A962" s="1087"/>
      <c r="B962" s="1131"/>
      <c r="C962" s="1089"/>
      <c r="D962" s="88" t="s">
        <v>742</v>
      </c>
      <c r="E962" s="86"/>
      <c r="F962" s="1128"/>
      <c r="G962" s="86"/>
      <c r="H962" s="263"/>
    </row>
    <row r="963" spans="1:8" ht="18.75">
      <c r="A963" s="1962" t="str">
        <f>A894</f>
        <v>REMISIONES DE     FEBRERO        2 0 1 3</v>
      </c>
      <c r="B963" s="1962"/>
      <c r="C963" s="1962"/>
      <c r="D963" s="1962"/>
      <c r="E963" s="1962"/>
      <c r="F963" s="1962"/>
      <c r="H963" s="1106"/>
    </row>
    <row r="964" spans="1:8" ht="35.25" thickBot="1">
      <c r="A964" s="1118" t="s">
        <v>0</v>
      </c>
      <c r="B964" s="1119" t="s">
        <v>1</v>
      </c>
      <c r="C964" s="1119"/>
      <c r="D964" s="1094" t="s">
        <v>2805</v>
      </c>
      <c r="E964" s="5" t="s">
        <v>2</v>
      </c>
      <c r="F964" s="1095" t="s">
        <v>6</v>
      </c>
      <c r="G964" s="1096" t="s">
        <v>7</v>
      </c>
      <c r="H964" s="1097" t="s">
        <v>8</v>
      </c>
    </row>
    <row r="965" spans="1:8" ht="15.75" thickTop="1">
      <c r="A965" s="1081">
        <v>41319</v>
      </c>
      <c r="B965" s="901" t="s">
        <v>1184</v>
      </c>
      <c r="C965" s="1132" t="s">
        <v>4256</v>
      </c>
      <c r="D965" s="1077" t="s">
        <v>4760</v>
      </c>
      <c r="E965" s="1100">
        <v>3972.8</v>
      </c>
      <c r="F965" s="1108">
        <v>41319</v>
      </c>
      <c r="G965" s="1100">
        <v>3972.8</v>
      </c>
      <c r="H965" s="263">
        <f t="shared" ref="H965:H1028" si="21">E965-G965</f>
        <v>0</v>
      </c>
    </row>
    <row r="966" spans="1:8">
      <c r="A966" s="1081"/>
      <c r="B966" s="901" t="s">
        <v>1185</v>
      </c>
      <c r="C966" s="1133" t="s">
        <v>4256</v>
      </c>
      <c r="D966" s="433" t="s">
        <v>2777</v>
      </c>
      <c r="E966" s="85">
        <v>2511</v>
      </c>
      <c r="F966" s="753">
        <v>41319</v>
      </c>
      <c r="G966" s="85">
        <v>2511</v>
      </c>
      <c r="H966" s="749">
        <f t="shared" si="21"/>
        <v>0</v>
      </c>
    </row>
    <row r="967" spans="1:8">
      <c r="A967" s="1081"/>
      <c r="B967" s="901" t="s">
        <v>1186</v>
      </c>
      <c r="C967" s="1133" t="s">
        <v>4256</v>
      </c>
      <c r="D967" s="433" t="s">
        <v>559</v>
      </c>
      <c r="E967" s="85">
        <v>40</v>
      </c>
      <c r="F967" s="753">
        <v>41319</v>
      </c>
      <c r="G967" s="85">
        <v>40</v>
      </c>
      <c r="H967" s="749">
        <f t="shared" si="21"/>
        <v>0</v>
      </c>
    </row>
    <row r="968" spans="1:8">
      <c r="A968" s="1081"/>
      <c r="B968" s="901" t="s">
        <v>1187</v>
      </c>
      <c r="C968" s="1133" t="s">
        <v>4256</v>
      </c>
      <c r="D968" s="433" t="s">
        <v>1258</v>
      </c>
      <c r="E968" s="85">
        <v>297</v>
      </c>
      <c r="F968" s="753">
        <v>41319</v>
      </c>
      <c r="G968" s="85">
        <v>297</v>
      </c>
      <c r="H968" s="749">
        <f t="shared" si="21"/>
        <v>0</v>
      </c>
    </row>
    <row r="969" spans="1:8">
      <c r="A969" s="1081"/>
      <c r="B969" s="901" t="s">
        <v>1188</v>
      </c>
      <c r="C969" s="1133" t="s">
        <v>4256</v>
      </c>
      <c r="D969" s="433" t="s">
        <v>72</v>
      </c>
      <c r="E969" s="85">
        <v>1460.5</v>
      </c>
      <c r="F969" s="753">
        <v>41322</v>
      </c>
      <c r="G969" s="85">
        <v>1460.5</v>
      </c>
      <c r="H969" s="749">
        <f t="shared" si="21"/>
        <v>0</v>
      </c>
    </row>
    <row r="970" spans="1:8">
      <c r="A970" s="1081"/>
      <c r="B970" s="901" t="s">
        <v>1189</v>
      </c>
      <c r="C970" s="1133" t="s">
        <v>4256</v>
      </c>
      <c r="D970" s="433" t="s">
        <v>2777</v>
      </c>
      <c r="E970" s="85">
        <v>819.5</v>
      </c>
      <c r="F970" s="753">
        <v>41319</v>
      </c>
      <c r="G970" s="85">
        <v>819.5</v>
      </c>
      <c r="H970" s="749">
        <f t="shared" si="21"/>
        <v>0</v>
      </c>
    </row>
    <row r="971" spans="1:8">
      <c r="A971" s="1081"/>
      <c r="B971" s="901" t="s">
        <v>1190</v>
      </c>
      <c r="C971" s="1133" t="s">
        <v>4256</v>
      </c>
      <c r="D971" s="433" t="s">
        <v>3649</v>
      </c>
      <c r="E971" s="85">
        <v>8201</v>
      </c>
      <c r="F971" s="753">
        <v>41319</v>
      </c>
      <c r="G971" s="85">
        <v>8201</v>
      </c>
      <c r="H971" s="749">
        <f t="shared" si="21"/>
        <v>0</v>
      </c>
    </row>
    <row r="972" spans="1:8">
      <c r="A972" s="1081"/>
      <c r="B972" s="901" t="s">
        <v>1191</v>
      </c>
      <c r="C972" s="1133" t="s">
        <v>4256</v>
      </c>
      <c r="D972" s="433" t="s">
        <v>2751</v>
      </c>
      <c r="E972" s="85">
        <v>3107.5</v>
      </c>
      <c r="F972" s="753">
        <v>41319</v>
      </c>
      <c r="G972" s="85">
        <v>3107.5</v>
      </c>
      <c r="H972" s="749">
        <f t="shared" si="21"/>
        <v>0</v>
      </c>
    </row>
    <row r="973" spans="1:8">
      <c r="A973" s="1081"/>
      <c r="B973" s="901" t="s">
        <v>1192</v>
      </c>
      <c r="C973" s="1133" t="s">
        <v>4256</v>
      </c>
      <c r="D973" s="433" t="s">
        <v>2836</v>
      </c>
      <c r="E973" s="85">
        <v>452</v>
      </c>
      <c r="F973" s="753">
        <v>41319</v>
      </c>
      <c r="G973" s="85">
        <v>452</v>
      </c>
      <c r="H973" s="749">
        <f t="shared" si="21"/>
        <v>0</v>
      </c>
    </row>
    <row r="974" spans="1:8">
      <c r="A974" s="1081"/>
      <c r="B974" s="901" t="s">
        <v>1193</v>
      </c>
      <c r="C974" s="1133" t="s">
        <v>4256</v>
      </c>
      <c r="D974" s="433" t="s">
        <v>4764</v>
      </c>
      <c r="E974" s="85">
        <v>6493.5</v>
      </c>
      <c r="F974" s="753">
        <v>41319</v>
      </c>
      <c r="G974" s="85">
        <v>6493.5</v>
      </c>
      <c r="H974" s="749">
        <f t="shared" si="21"/>
        <v>0</v>
      </c>
    </row>
    <row r="975" spans="1:8">
      <c r="A975" s="1081"/>
      <c r="B975" s="901" t="s">
        <v>1194</v>
      </c>
      <c r="C975" s="1133" t="s">
        <v>4256</v>
      </c>
      <c r="D975" s="433" t="s">
        <v>2757</v>
      </c>
      <c r="E975" s="85">
        <v>628</v>
      </c>
      <c r="F975" s="753">
        <v>41319</v>
      </c>
      <c r="G975" s="85">
        <v>628</v>
      </c>
      <c r="H975" s="749">
        <f t="shared" si="21"/>
        <v>0</v>
      </c>
    </row>
    <row r="976" spans="1:8">
      <c r="A976" s="1081"/>
      <c r="B976" s="901" t="s">
        <v>1195</v>
      </c>
      <c r="C976" s="1133" t="s">
        <v>4256</v>
      </c>
      <c r="D976" s="433" t="s">
        <v>3871</v>
      </c>
      <c r="E976" s="85">
        <v>6706.5</v>
      </c>
      <c r="F976" s="753">
        <v>41319</v>
      </c>
      <c r="G976" s="85">
        <v>6706.5</v>
      </c>
      <c r="H976" s="749">
        <f t="shared" si="21"/>
        <v>0</v>
      </c>
    </row>
    <row r="977" spans="1:8">
      <c r="A977" s="1081"/>
      <c r="B977" s="901" t="s">
        <v>1196</v>
      </c>
      <c r="C977" s="1133" t="s">
        <v>4256</v>
      </c>
      <c r="D977" s="433" t="s">
        <v>3755</v>
      </c>
      <c r="E977" s="85">
        <v>207</v>
      </c>
      <c r="F977" s="753">
        <v>41319</v>
      </c>
      <c r="G977" s="85">
        <v>207</v>
      </c>
      <c r="H977" s="749">
        <f t="shared" si="21"/>
        <v>0</v>
      </c>
    </row>
    <row r="978" spans="1:8">
      <c r="A978" s="1081"/>
      <c r="B978" s="901" t="s">
        <v>1197</v>
      </c>
      <c r="C978" s="1133" t="s">
        <v>4256</v>
      </c>
      <c r="D978" s="433" t="s">
        <v>1953</v>
      </c>
      <c r="E978" s="85">
        <v>1139</v>
      </c>
      <c r="F978" s="753">
        <v>41319</v>
      </c>
      <c r="G978" s="85">
        <v>1139</v>
      </c>
      <c r="H978" s="749">
        <f t="shared" si="21"/>
        <v>0</v>
      </c>
    </row>
    <row r="979" spans="1:8">
      <c r="A979" s="1081"/>
      <c r="B979" s="901" t="s">
        <v>1198</v>
      </c>
      <c r="C979" s="1133" t="s">
        <v>4256</v>
      </c>
      <c r="D979" s="433" t="s">
        <v>464</v>
      </c>
      <c r="E979" s="85">
        <v>3561</v>
      </c>
      <c r="F979" s="753">
        <v>41319</v>
      </c>
      <c r="G979" s="85">
        <v>3561</v>
      </c>
      <c r="H979" s="749">
        <f t="shared" si="21"/>
        <v>0</v>
      </c>
    </row>
    <row r="980" spans="1:8">
      <c r="A980" s="1081"/>
      <c r="B980" s="901" t="s">
        <v>1199</v>
      </c>
      <c r="C980" s="1133" t="s">
        <v>4256</v>
      </c>
      <c r="D980" s="433" t="s">
        <v>2826</v>
      </c>
      <c r="E980" s="85">
        <v>2214.5</v>
      </c>
      <c r="F980" s="753">
        <v>41319</v>
      </c>
      <c r="G980" s="85">
        <v>2214.5</v>
      </c>
      <c r="H980" s="749">
        <f t="shared" si="21"/>
        <v>0</v>
      </c>
    </row>
    <row r="981" spans="1:8">
      <c r="A981" s="1081"/>
      <c r="B981" s="901" t="s">
        <v>1200</v>
      </c>
      <c r="C981" s="1133" t="s">
        <v>4256</v>
      </c>
      <c r="D981" s="433" t="s">
        <v>2751</v>
      </c>
      <c r="E981" s="85">
        <v>8733</v>
      </c>
      <c r="F981" s="753">
        <v>41322</v>
      </c>
      <c r="G981" s="85">
        <v>8733</v>
      </c>
      <c r="H981" s="749">
        <f t="shared" si="21"/>
        <v>0</v>
      </c>
    </row>
    <row r="982" spans="1:8">
      <c r="A982" s="1081"/>
      <c r="B982" s="901" t="s">
        <v>1201</v>
      </c>
      <c r="C982" s="1133" t="s">
        <v>4256</v>
      </c>
      <c r="D982" s="433" t="s">
        <v>2674</v>
      </c>
      <c r="E982" s="85">
        <v>3829.5</v>
      </c>
      <c r="F982" s="753">
        <v>41324</v>
      </c>
      <c r="G982" s="85">
        <v>3829.5</v>
      </c>
      <c r="H982" s="749">
        <f t="shared" si="21"/>
        <v>0</v>
      </c>
    </row>
    <row r="983" spans="1:8">
      <c r="A983" s="1081"/>
      <c r="B983" s="901" t="s">
        <v>1202</v>
      </c>
      <c r="C983" s="1133" t="s">
        <v>4256</v>
      </c>
      <c r="D983" s="433" t="s">
        <v>4758</v>
      </c>
      <c r="E983" s="85">
        <v>3626</v>
      </c>
      <c r="F983" s="753">
        <v>41320</v>
      </c>
      <c r="G983" s="85">
        <v>3626</v>
      </c>
      <c r="H983" s="749">
        <f t="shared" si="21"/>
        <v>0</v>
      </c>
    </row>
    <row r="984" spans="1:8">
      <c r="A984" s="1081"/>
      <c r="B984" s="901" t="s">
        <v>1203</v>
      </c>
      <c r="C984" s="1133" t="s">
        <v>4256</v>
      </c>
      <c r="D984" s="433" t="s">
        <v>703</v>
      </c>
      <c r="E984" s="85">
        <v>9372.5</v>
      </c>
      <c r="F984" s="753">
        <v>41319</v>
      </c>
      <c r="G984" s="85">
        <v>9372.5</v>
      </c>
      <c r="H984" s="749">
        <f t="shared" si="21"/>
        <v>0</v>
      </c>
    </row>
    <row r="985" spans="1:8">
      <c r="A985" s="1081"/>
      <c r="B985" s="901" t="s">
        <v>1259</v>
      </c>
      <c r="C985" s="1133" t="s">
        <v>4256</v>
      </c>
      <c r="D985" s="433" t="s">
        <v>1936</v>
      </c>
      <c r="E985" s="85">
        <v>6107</v>
      </c>
      <c r="F985" s="753">
        <v>41319</v>
      </c>
      <c r="G985" s="85">
        <v>6107</v>
      </c>
      <c r="H985" s="749">
        <f t="shared" si="21"/>
        <v>0</v>
      </c>
    </row>
    <row r="986" spans="1:8">
      <c r="A986" s="1081"/>
      <c r="B986" s="901" t="s">
        <v>1260</v>
      </c>
      <c r="C986" s="1133" t="s">
        <v>4256</v>
      </c>
      <c r="D986" s="433" t="s">
        <v>2795</v>
      </c>
      <c r="E986" s="85">
        <v>10724</v>
      </c>
      <c r="F986" s="753">
        <v>41319</v>
      </c>
      <c r="G986" s="85">
        <v>10724</v>
      </c>
      <c r="H986" s="749">
        <f t="shared" si="21"/>
        <v>0</v>
      </c>
    </row>
    <row r="987" spans="1:8">
      <c r="A987" s="1081"/>
      <c r="B987" s="901" t="s">
        <v>1261</v>
      </c>
      <c r="C987" s="1133" t="s">
        <v>4256</v>
      </c>
      <c r="D987" s="433" t="s">
        <v>4761</v>
      </c>
      <c r="E987" s="85">
        <v>717</v>
      </c>
      <c r="F987" s="753">
        <v>41319</v>
      </c>
      <c r="G987" s="85">
        <v>717</v>
      </c>
      <c r="H987" s="749">
        <f t="shared" si="21"/>
        <v>0</v>
      </c>
    </row>
    <row r="988" spans="1:8">
      <c r="A988" s="1081"/>
      <c r="B988" s="901" t="s">
        <v>1262</v>
      </c>
      <c r="C988" s="1133" t="s">
        <v>4256</v>
      </c>
      <c r="D988" s="433" t="s">
        <v>37</v>
      </c>
      <c r="E988" s="85">
        <v>16206.5</v>
      </c>
      <c r="F988" s="753">
        <v>41320</v>
      </c>
      <c r="G988" s="85">
        <v>16206.5</v>
      </c>
      <c r="H988" s="749">
        <f t="shared" si="21"/>
        <v>0</v>
      </c>
    </row>
    <row r="989" spans="1:8">
      <c r="A989" s="1081"/>
      <c r="B989" s="901" t="s">
        <v>1263</v>
      </c>
      <c r="C989" s="1133" t="s">
        <v>4256</v>
      </c>
      <c r="D989" s="433" t="s">
        <v>425</v>
      </c>
      <c r="E989" s="85">
        <v>734</v>
      </c>
      <c r="F989" s="753">
        <v>41319</v>
      </c>
      <c r="G989" s="85">
        <v>734</v>
      </c>
      <c r="H989" s="749">
        <f t="shared" si="21"/>
        <v>0</v>
      </c>
    </row>
    <row r="990" spans="1:8">
      <c r="A990" s="1081"/>
      <c r="B990" s="901" t="s">
        <v>1264</v>
      </c>
      <c r="C990" s="1133" t="s">
        <v>4256</v>
      </c>
      <c r="D990" s="433" t="s">
        <v>4762</v>
      </c>
      <c r="E990" s="85">
        <v>600</v>
      </c>
      <c r="F990" s="753">
        <v>41319</v>
      </c>
      <c r="G990" s="85">
        <v>600</v>
      </c>
      <c r="H990" s="749">
        <f t="shared" si="21"/>
        <v>0</v>
      </c>
    </row>
    <row r="991" spans="1:8">
      <c r="A991" s="1081"/>
      <c r="B991" s="901" t="s">
        <v>1265</v>
      </c>
      <c r="C991" s="1133" t="s">
        <v>4256</v>
      </c>
      <c r="D991" s="433" t="s">
        <v>1981</v>
      </c>
      <c r="E991" s="85">
        <v>14869</v>
      </c>
      <c r="F991" s="753">
        <v>41319</v>
      </c>
      <c r="G991" s="85">
        <v>14869</v>
      </c>
      <c r="H991" s="749">
        <f t="shared" si="21"/>
        <v>0</v>
      </c>
    </row>
    <row r="992" spans="1:8">
      <c r="A992" s="1081"/>
      <c r="B992" s="901" t="s">
        <v>1266</v>
      </c>
      <c r="C992" s="1133" t="s">
        <v>4256</v>
      </c>
      <c r="D992" s="433" t="s">
        <v>3651</v>
      </c>
      <c r="E992" s="85">
        <v>2082.5</v>
      </c>
      <c r="F992" s="753">
        <v>41319</v>
      </c>
      <c r="G992" s="85">
        <v>2082.5</v>
      </c>
      <c r="H992" s="749">
        <f t="shared" si="21"/>
        <v>0</v>
      </c>
    </row>
    <row r="993" spans="1:8">
      <c r="A993" s="1081"/>
      <c r="B993" s="901" t="s">
        <v>1267</v>
      </c>
      <c r="C993" s="1133" t="s">
        <v>4256</v>
      </c>
      <c r="D993" s="433" t="s">
        <v>3754</v>
      </c>
      <c r="E993" s="85">
        <v>990</v>
      </c>
      <c r="F993" s="753">
        <v>41324</v>
      </c>
      <c r="G993" s="85">
        <v>990</v>
      </c>
      <c r="H993" s="749">
        <f t="shared" si="21"/>
        <v>0</v>
      </c>
    </row>
    <row r="994" spans="1:8">
      <c r="A994" s="1081"/>
      <c r="B994" s="901" t="s">
        <v>1268</v>
      </c>
      <c r="C994" s="1133" t="s">
        <v>4256</v>
      </c>
      <c r="D994" s="433" t="s">
        <v>2674</v>
      </c>
      <c r="E994" s="85">
        <v>583</v>
      </c>
      <c r="F994" s="753">
        <v>41322</v>
      </c>
      <c r="G994" s="85">
        <v>583</v>
      </c>
      <c r="H994" s="749">
        <f t="shared" si="21"/>
        <v>0</v>
      </c>
    </row>
    <row r="995" spans="1:8">
      <c r="A995" s="1081"/>
      <c r="B995" s="901" t="s">
        <v>1269</v>
      </c>
      <c r="C995" s="1133" t="s">
        <v>4256</v>
      </c>
      <c r="D995" s="433" t="s">
        <v>38</v>
      </c>
      <c r="E995" s="85">
        <v>18453</v>
      </c>
      <c r="F995" s="753">
        <v>41320</v>
      </c>
      <c r="G995" s="85">
        <v>18453</v>
      </c>
      <c r="H995" s="749">
        <f t="shared" si="21"/>
        <v>0</v>
      </c>
    </row>
    <row r="996" spans="1:8">
      <c r="A996" s="1081"/>
      <c r="B996" s="901" t="s">
        <v>1270</v>
      </c>
      <c r="C996" s="1133" t="s">
        <v>4256</v>
      </c>
      <c r="D996" s="433" t="s">
        <v>3660</v>
      </c>
      <c r="E996" s="85">
        <v>1757</v>
      </c>
      <c r="F996" s="753">
        <v>41320</v>
      </c>
      <c r="G996" s="85">
        <v>1757</v>
      </c>
      <c r="H996" s="749">
        <f t="shared" si="21"/>
        <v>0</v>
      </c>
    </row>
    <row r="997" spans="1:8">
      <c r="A997" s="1081"/>
      <c r="B997" s="901" t="s">
        <v>1271</v>
      </c>
      <c r="C997" s="1133" t="s">
        <v>4256</v>
      </c>
      <c r="D997" s="433" t="s">
        <v>224</v>
      </c>
      <c r="E997" s="85">
        <v>7912</v>
      </c>
      <c r="F997" s="753">
        <v>41320</v>
      </c>
      <c r="G997" s="85">
        <v>7912</v>
      </c>
      <c r="H997" s="749">
        <f t="shared" si="21"/>
        <v>0</v>
      </c>
    </row>
    <row r="998" spans="1:8">
      <c r="A998" s="1081"/>
      <c r="B998" s="901" t="s">
        <v>1272</v>
      </c>
      <c r="C998" s="1133" t="s">
        <v>4256</v>
      </c>
      <c r="D998" s="433" t="s">
        <v>3657</v>
      </c>
      <c r="E998" s="85">
        <v>3535</v>
      </c>
      <c r="F998" s="753">
        <v>41320</v>
      </c>
      <c r="G998" s="85">
        <v>3535</v>
      </c>
      <c r="H998" s="749">
        <f t="shared" si="21"/>
        <v>0</v>
      </c>
    </row>
    <row r="999" spans="1:8">
      <c r="A999" s="1081"/>
      <c r="B999" s="901" t="s">
        <v>1273</v>
      </c>
      <c r="C999" s="1133" t="s">
        <v>4256</v>
      </c>
      <c r="D999" s="433" t="s">
        <v>4763</v>
      </c>
      <c r="E999" s="85">
        <v>23182</v>
      </c>
      <c r="F999" s="1116" t="s">
        <v>5474</v>
      </c>
      <c r="G999" s="176">
        <f>9616.5+13565.5</f>
        <v>23182</v>
      </c>
      <c r="H999" s="618">
        <f t="shared" si="21"/>
        <v>0</v>
      </c>
    </row>
    <row r="1000" spans="1:8">
      <c r="A1000" s="1081"/>
      <c r="B1000" s="901" t="s">
        <v>1274</v>
      </c>
      <c r="C1000" s="1133" t="s">
        <v>4256</v>
      </c>
      <c r="D1000" s="433" t="s">
        <v>4754</v>
      </c>
      <c r="E1000" s="85">
        <v>2998</v>
      </c>
      <c r="F1000" s="753">
        <v>41320</v>
      </c>
      <c r="G1000" s="85">
        <v>2998</v>
      </c>
      <c r="H1000" s="749">
        <f t="shared" si="21"/>
        <v>0</v>
      </c>
    </row>
    <row r="1001" spans="1:8">
      <c r="A1001" s="1081"/>
      <c r="B1001" s="901" t="s">
        <v>1275</v>
      </c>
      <c r="C1001" s="1133" t="s">
        <v>4256</v>
      </c>
      <c r="D1001" s="433" t="s">
        <v>59</v>
      </c>
      <c r="E1001" s="85">
        <v>2160</v>
      </c>
      <c r="F1001" s="753">
        <v>41319</v>
      </c>
      <c r="G1001" s="85">
        <v>2160</v>
      </c>
      <c r="H1001" s="749">
        <f t="shared" si="21"/>
        <v>0</v>
      </c>
    </row>
    <row r="1002" spans="1:8">
      <c r="A1002" s="1081"/>
      <c r="B1002" s="901" t="s">
        <v>1276</v>
      </c>
      <c r="C1002" s="1133" t="s">
        <v>4256</v>
      </c>
      <c r="D1002" s="433" t="s">
        <v>2799</v>
      </c>
      <c r="E1002" s="85">
        <v>85192</v>
      </c>
      <c r="F1002" s="433"/>
      <c r="G1002" s="85"/>
      <c r="H1002" s="749">
        <f t="shared" si="21"/>
        <v>85192</v>
      </c>
    </row>
    <row r="1003" spans="1:8">
      <c r="A1003" s="1081"/>
      <c r="B1003" s="901" t="s">
        <v>1277</v>
      </c>
      <c r="C1003" s="1133" t="s">
        <v>4256</v>
      </c>
      <c r="D1003" s="433" t="s">
        <v>56</v>
      </c>
      <c r="E1003" s="85">
        <v>212320</v>
      </c>
      <c r="F1003" s="433"/>
      <c r="G1003" s="85"/>
      <c r="H1003" s="749">
        <f t="shared" si="21"/>
        <v>212320</v>
      </c>
    </row>
    <row r="1004" spans="1:8">
      <c r="A1004" s="1081"/>
      <c r="B1004" s="901" t="s">
        <v>1278</v>
      </c>
      <c r="C1004" s="1133" t="s">
        <v>4256</v>
      </c>
      <c r="D1004" s="433" t="s">
        <v>56</v>
      </c>
      <c r="E1004" s="85">
        <v>182494</v>
      </c>
      <c r="F1004" s="433"/>
      <c r="G1004" s="85"/>
      <c r="H1004" s="749">
        <f t="shared" si="21"/>
        <v>182494</v>
      </c>
    </row>
    <row r="1005" spans="1:8">
      <c r="A1005" s="1081"/>
      <c r="B1005" s="901" t="s">
        <v>1279</v>
      </c>
      <c r="C1005" s="1133" t="s">
        <v>4256</v>
      </c>
      <c r="D1005" s="433" t="s">
        <v>2799</v>
      </c>
      <c r="E1005" s="85">
        <v>45558</v>
      </c>
      <c r="F1005" s="753">
        <v>41328</v>
      </c>
      <c r="G1005" s="85">
        <v>45558</v>
      </c>
      <c r="H1005" s="749">
        <f t="shared" si="21"/>
        <v>0</v>
      </c>
    </row>
    <row r="1006" spans="1:8">
      <c r="A1006" s="1081"/>
      <c r="B1006" s="901" t="s">
        <v>1280</v>
      </c>
      <c r="C1006" s="1133" t="s">
        <v>4256</v>
      </c>
      <c r="D1006" s="433" t="s">
        <v>56</v>
      </c>
      <c r="E1006" s="85">
        <v>127461</v>
      </c>
      <c r="F1006" s="433"/>
      <c r="G1006" s="85"/>
      <c r="H1006" s="749">
        <f t="shared" si="21"/>
        <v>127461</v>
      </c>
    </row>
    <row r="1007" spans="1:8">
      <c r="A1007" s="1081"/>
      <c r="B1007" s="901" t="s">
        <v>1281</v>
      </c>
      <c r="C1007" s="1133" t="s">
        <v>4256</v>
      </c>
      <c r="D1007" s="433" t="s">
        <v>2806</v>
      </c>
      <c r="E1007" s="85">
        <v>6546</v>
      </c>
      <c r="F1007" s="753">
        <v>41319</v>
      </c>
      <c r="G1007" s="85">
        <v>6546</v>
      </c>
      <c r="H1007" s="749">
        <f t="shared" si="21"/>
        <v>0</v>
      </c>
    </row>
    <row r="1008" spans="1:8">
      <c r="A1008" s="1081"/>
      <c r="B1008" s="901" t="s">
        <v>1282</v>
      </c>
      <c r="C1008" s="1133" t="s">
        <v>4256</v>
      </c>
      <c r="D1008" s="433" t="s">
        <v>2799</v>
      </c>
      <c r="E1008" s="85">
        <v>30864</v>
      </c>
      <c r="F1008" s="753">
        <v>41328</v>
      </c>
      <c r="G1008" s="85">
        <v>30864</v>
      </c>
      <c r="H1008" s="749">
        <f t="shared" si="21"/>
        <v>0</v>
      </c>
    </row>
    <row r="1009" spans="1:8">
      <c r="A1009" s="1081"/>
      <c r="B1009" s="901" t="s">
        <v>1283</v>
      </c>
      <c r="C1009" s="1133" t="s">
        <v>4256</v>
      </c>
      <c r="D1009" s="433" t="s">
        <v>3871</v>
      </c>
      <c r="E1009" s="85">
        <v>4002</v>
      </c>
      <c r="F1009" s="753">
        <v>41319</v>
      </c>
      <c r="G1009" s="85">
        <v>4002</v>
      </c>
      <c r="H1009" s="749">
        <f t="shared" si="21"/>
        <v>0</v>
      </c>
    </row>
    <row r="1010" spans="1:8">
      <c r="A1010" s="1081"/>
      <c r="B1010" s="901" t="s">
        <v>1284</v>
      </c>
      <c r="C1010" s="1133" t="s">
        <v>4256</v>
      </c>
      <c r="D1010" s="433" t="s">
        <v>56</v>
      </c>
      <c r="E1010" s="85">
        <v>188925</v>
      </c>
      <c r="F1010" s="433"/>
      <c r="G1010" s="85"/>
      <c r="H1010" s="749">
        <f t="shared" si="21"/>
        <v>188925</v>
      </c>
    </row>
    <row r="1011" spans="1:8">
      <c r="A1011" s="1081"/>
      <c r="B1011" s="901" t="s">
        <v>1285</v>
      </c>
      <c r="C1011" s="1133" t="s">
        <v>4256</v>
      </c>
      <c r="D1011" s="433" t="s">
        <v>2822</v>
      </c>
      <c r="E1011" s="85">
        <v>1169</v>
      </c>
      <c r="F1011" s="753">
        <v>41319</v>
      </c>
      <c r="G1011" s="85">
        <v>1169</v>
      </c>
      <c r="H1011" s="749">
        <f t="shared" si="21"/>
        <v>0</v>
      </c>
    </row>
    <row r="1012" spans="1:8">
      <c r="A1012" s="1081"/>
      <c r="B1012" s="901" t="s">
        <v>1286</v>
      </c>
      <c r="C1012" s="1133" t="s">
        <v>4256</v>
      </c>
      <c r="D1012" s="433" t="s">
        <v>2799</v>
      </c>
      <c r="E1012" s="85">
        <v>25133</v>
      </c>
      <c r="F1012" s="753">
        <v>41328</v>
      </c>
      <c r="G1012" s="85">
        <v>25133</v>
      </c>
      <c r="H1012" s="749">
        <f t="shared" si="21"/>
        <v>0</v>
      </c>
    </row>
    <row r="1013" spans="1:8">
      <c r="A1013" s="1081">
        <v>41320</v>
      </c>
      <c r="B1013" s="901" t="s">
        <v>1287</v>
      </c>
      <c r="C1013" s="1133" t="s">
        <v>4256</v>
      </c>
      <c r="D1013" s="433" t="s">
        <v>598</v>
      </c>
      <c r="E1013" s="85">
        <v>11860</v>
      </c>
      <c r="F1013" s="604" t="s">
        <v>5207</v>
      </c>
      <c r="G1013" s="176">
        <v>11860</v>
      </c>
      <c r="H1013" s="618">
        <f t="shared" si="21"/>
        <v>0</v>
      </c>
    </row>
    <row r="1014" spans="1:8">
      <c r="A1014" s="1081"/>
      <c r="B1014" s="901" t="s">
        <v>1288</v>
      </c>
      <c r="C1014" s="1133" t="s">
        <v>4256</v>
      </c>
      <c r="D1014" s="433" t="s">
        <v>4870</v>
      </c>
      <c r="E1014" s="85">
        <v>2498.5</v>
      </c>
      <c r="F1014" s="753">
        <v>41320</v>
      </c>
      <c r="G1014" s="85">
        <v>2498.5</v>
      </c>
      <c r="H1014" s="749">
        <f t="shared" si="21"/>
        <v>0</v>
      </c>
    </row>
    <row r="1015" spans="1:8">
      <c r="A1015" s="1081"/>
      <c r="B1015" s="901" t="s">
        <v>1289</v>
      </c>
      <c r="C1015" s="1133" t="s">
        <v>4256</v>
      </c>
      <c r="D1015" s="433" t="s">
        <v>10</v>
      </c>
      <c r="E1015" s="85">
        <v>16136</v>
      </c>
      <c r="F1015" s="753">
        <v>41320</v>
      </c>
      <c r="G1015" s="85">
        <v>16136</v>
      </c>
      <c r="H1015" s="749">
        <f t="shared" si="21"/>
        <v>0</v>
      </c>
    </row>
    <row r="1016" spans="1:8">
      <c r="A1016" s="1081"/>
      <c r="B1016" s="901" t="s">
        <v>1290</v>
      </c>
      <c r="C1016" s="1133" t="s">
        <v>4256</v>
      </c>
      <c r="D1016" s="433" t="s">
        <v>698</v>
      </c>
      <c r="E1016" s="85">
        <v>2036</v>
      </c>
      <c r="F1016" s="753">
        <v>41320</v>
      </c>
      <c r="G1016" s="85">
        <v>2036</v>
      </c>
      <c r="H1016" s="749">
        <f t="shared" si="21"/>
        <v>0</v>
      </c>
    </row>
    <row r="1017" spans="1:8">
      <c r="A1017" s="1081"/>
      <c r="B1017" s="901" t="s">
        <v>1291</v>
      </c>
      <c r="C1017" s="1133" t="s">
        <v>4256</v>
      </c>
      <c r="D1017" s="433" t="s">
        <v>709</v>
      </c>
      <c r="E1017" s="85">
        <v>8040</v>
      </c>
      <c r="F1017" s="753">
        <v>41320</v>
      </c>
      <c r="G1017" s="85">
        <v>8040</v>
      </c>
      <c r="H1017" s="749">
        <f t="shared" si="21"/>
        <v>0</v>
      </c>
    </row>
    <row r="1018" spans="1:8">
      <c r="A1018" s="1081"/>
      <c r="B1018" s="901" t="s">
        <v>1292</v>
      </c>
      <c r="C1018" s="1133" t="s">
        <v>4256</v>
      </c>
      <c r="D1018" s="433" t="s">
        <v>101</v>
      </c>
      <c r="E1018" s="85">
        <v>31892.75</v>
      </c>
      <c r="F1018" s="753">
        <v>41320</v>
      </c>
      <c r="G1018" s="85">
        <v>31892.75</v>
      </c>
      <c r="H1018" s="749">
        <f t="shared" si="21"/>
        <v>0</v>
      </c>
    </row>
    <row r="1019" spans="1:8">
      <c r="A1019" s="1081"/>
      <c r="B1019" s="901" t="s">
        <v>1293</v>
      </c>
      <c r="C1019" s="1133" t="s">
        <v>4256</v>
      </c>
      <c r="D1019" s="433" t="s">
        <v>2839</v>
      </c>
      <c r="E1019" s="85">
        <v>21747</v>
      </c>
      <c r="F1019" s="753">
        <v>41322</v>
      </c>
      <c r="G1019" s="85">
        <v>21747</v>
      </c>
      <c r="H1019" s="749">
        <f t="shared" si="21"/>
        <v>0</v>
      </c>
    </row>
    <row r="1020" spans="1:8">
      <c r="A1020" s="1081"/>
      <c r="B1020" s="901" t="s">
        <v>1294</v>
      </c>
      <c r="C1020" s="1133" t="s">
        <v>4256</v>
      </c>
      <c r="D1020" s="433" t="s">
        <v>2813</v>
      </c>
      <c r="E1020" s="85">
        <v>13414</v>
      </c>
      <c r="F1020" s="753">
        <v>41322</v>
      </c>
      <c r="G1020" s="85">
        <v>13414</v>
      </c>
      <c r="H1020" s="749">
        <f t="shared" si="21"/>
        <v>0</v>
      </c>
    </row>
    <row r="1021" spans="1:8">
      <c r="A1021" s="1081"/>
      <c r="B1021" s="901" t="s">
        <v>1295</v>
      </c>
      <c r="C1021" s="1133" t="s">
        <v>4256</v>
      </c>
      <c r="D1021" s="433" t="s">
        <v>4636</v>
      </c>
      <c r="E1021" s="85">
        <v>6716</v>
      </c>
      <c r="F1021" s="753">
        <v>41322</v>
      </c>
      <c r="G1021" s="85">
        <v>6716</v>
      </c>
      <c r="H1021" s="749">
        <f t="shared" si="21"/>
        <v>0</v>
      </c>
    </row>
    <row r="1022" spans="1:8">
      <c r="A1022" s="1081"/>
      <c r="B1022" s="901" t="s">
        <v>1296</v>
      </c>
      <c r="C1022" s="1133" t="s">
        <v>4256</v>
      </c>
      <c r="D1022" s="433" t="s">
        <v>706</v>
      </c>
      <c r="E1022" s="85">
        <v>9030.5</v>
      </c>
      <c r="F1022" s="753">
        <v>41322</v>
      </c>
      <c r="G1022" s="85">
        <v>9030.5</v>
      </c>
      <c r="H1022" s="749">
        <f t="shared" si="21"/>
        <v>0</v>
      </c>
    </row>
    <row r="1023" spans="1:8">
      <c r="A1023" s="1081"/>
      <c r="B1023" s="901" t="s">
        <v>1297</v>
      </c>
      <c r="C1023" s="1133" t="s">
        <v>4256</v>
      </c>
      <c r="D1023" s="433" t="s">
        <v>2847</v>
      </c>
      <c r="E1023" s="85">
        <v>17569.599999999999</v>
      </c>
      <c r="F1023" s="753">
        <v>41322</v>
      </c>
      <c r="G1023" s="85">
        <v>17569.599999999999</v>
      </c>
      <c r="H1023" s="749">
        <f t="shared" si="21"/>
        <v>0</v>
      </c>
    </row>
    <row r="1024" spans="1:8">
      <c r="A1024" s="1081"/>
      <c r="B1024" s="901" t="s">
        <v>1298</v>
      </c>
      <c r="C1024" s="1133" t="s">
        <v>4256</v>
      </c>
      <c r="D1024" s="433" t="s">
        <v>755</v>
      </c>
      <c r="E1024" s="85">
        <v>1475</v>
      </c>
      <c r="F1024" s="753">
        <v>41322</v>
      </c>
      <c r="G1024" s="85">
        <v>1475</v>
      </c>
      <c r="H1024" s="749">
        <f t="shared" si="21"/>
        <v>0</v>
      </c>
    </row>
    <row r="1025" spans="1:8">
      <c r="A1025" s="1081"/>
      <c r="B1025" s="901" t="s">
        <v>1299</v>
      </c>
      <c r="C1025" s="1133" t="s">
        <v>4256</v>
      </c>
      <c r="D1025" s="433" t="s">
        <v>613</v>
      </c>
      <c r="E1025" s="85">
        <v>3908</v>
      </c>
      <c r="F1025" s="1116" t="s">
        <v>5475</v>
      </c>
      <c r="G1025" s="176">
        <f>1800+2108</f>
        <v>3908</v>
      </c>
      <c r="H1025" s="618">
        <f t="shared" si="21"/>
        <v>0</v>
      </c>
    </row>
    <row r="1026" spans="1:8">
      <c r="A1026" s="1081"/>
      <c r="B1026" s="901" t="s">
        <v>1300</v>
      </c>
      <c r="C1026" s="1133" t="s">
        <v>4256</v>
      </c>
      <c r="D1026" s="433" t="s">
        <v>567</v>
      </c>
      <c r="E1026" s="85">
        <v>19061</v>
      </c>
      <c r="F1026" s="753">
        <v>41320</v>
      </c>
      <c r="G1026" s="85">
        <v>19061</v>
      </c>
      <c r="H1026" s="749">
        <f t="shared" si="21"/>
        <v>0</v>
      </c>
    </row>
    <row r="1027" spans="1:8">
      <c r="A1027" s="1081"/>
      <c r="B1027" s="901" t="s">
        <v>1301</v>
      </c>
      <c r="C1027" s="1133" t="s">
        <v>4256</v>
      </c>
      <c r="D1027" s="433" t="s">
        <v>1345</v>
      </c>
      <c r="E1027" s="85">
        <v>19102</v>
      </c>
      <c r="F1027" s="753">
        <v>41322</v>
      </c>
      <c r="G1027" s="85">
        <v>19102</v>
      </c>
      <c r="H1027" s="749">
        <f t="shared" si="21"/>
        <v>0</v>
      </c>
    </row>
    <row r="1028" spans="1:8">
      <c r="A1028" s="1081"/>
      <c r="B1028" s="901" t="s">
        <v>1302</v>
      </c>
      <c r="C1028" s="1133" t="s">
        <v>4256</v>
      </c>
      <c r="D1028" s="433" t="s">
        <v>1623</v>
      </c>
      <c r="E1028" s="85">
        <v>3360.5</v>
      </c>
      <c r="F1028" s="753">
        <v>41320</v>
      </c>
      <c r="G1028" s="85">
        <v>3360.5</v>
      </c>
      <c r="H1028" s="749">
        <f t="shared" si="21"/>
        <v>0</v>
      </c>
    </row>
    <row r="1029" spans="1:8">
      <c r="A1029" s="1087"/>
      <c r="B1029" s="1131"/>
      <c r="C1029" s="1089"/>
      <c r="D1029" s="88" t="s">
        <v>607</v>
      </c>
      <c r="E1029" s="86"/>
      <c r="F1029" s="1128"/>
      <c r="G1029" s="86"/>
      <c r="H1029" s="263"/>
    </row>
    <row r="1030" spans="1:8">
      <c r="A1030" s="1087"/>
      <c r="B1030" s="1131"/>
      <c r="C1030" s="1089"/>
      <c r="D1030" s="88" t="s">
        <v>614</v>
      </c>
      <c r="E1030" s="86"/>
      <c r="F1030" s="1128"/>
      <c r="G1030" s="86"/>
      <c r="H1030" s="263"/>
    </row>
    <row r="1031" spans="1:8">
      <c r="A1031" s="1087"/>
      <c r="B1031" s="1131"/>
      <c r="C1031" s="1089"/>
      <c r="D1031" s="88" t="s">
        <v>615</v>
      </c>
      <c r="E1031" s="86"/>
      <c r="F1031" s="1128"/>
      <c r="G1031" s="86"/>
      <c r="H1031" s="263"/>
    </row>
    <row r="1032" spans="1:8" ht="18.75">
      <c r="A1032" s="1962" t="str">
        <f>A963</f>
        <v>REMISIONES DE     FEBRERO        2 0 1 3</v>
      </c>
      <c r="B1032" s="1962"/>
      <c r="C1032" s="1962"/>
      <c r="D1032" s="1962"/>
      <c r="E1032" s="1962"/>
      <c r="F1032" s="1962"/>
      <c r="H1032" s="1106"/>
    </row>
    <row r="1033" spans="1:8" ht="35.25" thickBot="1">
      <c r="A1033" s="1092" t="s">
        <v>0</v>
      </c>
      <c r="B1033" s="1093" t="s">
        <v>1</v>
      </c>
      <c r="C1033" s="1093"/>
      <c r="D1033" s="1094" t="s">
        <v>2805</v>
      </c>
      <c r="E1033" s="5" t="s">
        <v>2</v>
      </c>
      <c r="F1033" s="1095" t="s">
        <v>6</v>
      </c>
      <c r="G1033" s="1096" t="s">
        <v>7</v>
      </c>
      <c r="H1033" s="1097" t="s">
        <v>8</v>
      </c>
    </row>
    <row r="1034" spans="1:8" ht="15.75" thickTop="1">
      <c r="A1034" s="1074">
        <v>41320</v>
      </c>
      <c r="B1034" s="1136" t="s">
        <v>1303</v>
      </c>
      <c r="C1034" s="1137" t="s">
        <v>4256</v>
      </c>
      <c r="D1034" s="1077" t="s">
        <v>2836</v>
      </c>
      <c r="E1034" s="1100">
        <v>21784</v>
      </c>
      <c r="F1034" s="1108">
        <v>41320</v>
      </c>
      <c r="G1034" s="1100">
        <v>21784</v>
      </c>
      <c r="H1034" s="263">
        <f t="shared" ref="H1034:H1097" si="22">E1034-G1034</f>
        <v>0</v>
      </c>
    </row>
    <row r="1035" spans="1:8">
      <c r="A1035" s="1081"/>
      <c r="B1035" s="901" t="s">
        <v>1304</v>
      </c>
      <c r="C1035" s="1133" t="s">
        <v>4256</v>
      </c>
      <c r="D1035" s="433" t="s">
        <v>2836</v>
      </c>
      <c r="E1035" s="85">
        <v>2199.5</v>
      </c>
      <c r="F1035" s="753">
        <v>41320</v>
      </c>
      <c r="G1035" s="85">
        <v>2199.5</v>
      </c>
      <c r="H1035" s="749">
        <f t="shared" si="22"/>
        <v>0</v>
      </c>
    </row>
    <row r="1036" spans="1:8">
      <c r="A1036" s="1081"/>
      <c r="B1036" s="901" t="s">
        <v>1305</v>
      </c>
      <c r="C1036" s="1133" t="s">
        <v>4256</v>
      </c>
      <c r="D1036" s="433" t="s">
        <v>1950</v>
      </c>
      <c r="E1036" s="85">
        <v>4911</v>
      </c>
      <c r="F1036" s="753">
        <v>41320</v>
      </c>
      <c r="G1036" s="85">
        <v>4911</v>
      </c>
      <c r="H1036" s="749">
        <f t="shared" si="22"/>
        <v>0</v>
      </c>
    </row>
    <row r="1037" spans="1:8">
      <c r="A1037" s="1081"/>
      <c r="B1037" s="901" t="s">
        <v>1306</v>
      </c>
      <c r="C1037" s="1133" t="s">
        <v>4256</v>
      </c>
      <c r="D1037" s="433" t="s">
        <v>4764</v>
      </c>
      <c r="E1037" s="85">
        <v>15238</v>
      </c>
      <c r="F1037" s="753">
        <v>41320</v>
      </c>
      <c r="G1037" s="85">
        <v>15238</v>
      </c>
      <c r="H1037" s="749">
        <f t="shared" si="22"/>
        <v>0</v>
      </c>
    </row>
    <row r="1038" spans="1:8">
      <c r="A1038" s="1081"/>
      <c r="B1038" s="901" t="s">
        <v>279</v>
      </c>
      <c r="C1038" s="1133" t="s">
        <v>4256</v>
      </c>
      <c r="D1038" s="433" t="s">
        <v>567</v>
      </c>
      <c r="E1038" s="85">
        <v>11670</v>
      </c>
      <c r="F1038" s="753">
        <v>41320</v>
      </c>
      <c r="G1038" s="85">
        <v>11670</v>
      </c>
      <c r="H1038" s="749">
        <f t="shared" si="22"/>
        <v>0</v>
      </c>
    </row>
    <row r="1039" spans="1:8">
      <c r="A1039" s="1081"/>
      <c r="B1039" s="901" t="s">
        <v>1307</v>
      </c>
      <c r="C1039" s="1133" t="s">
        <v>4256</v>
      </c>
      <c r="D1039" s="433" t="s">
        <v>559</v>
      </c>
      <c r="E1039" s="85">
        <v>3136.5</v>
      </c>
      <c r="F1039" s="753">
        <v>41320</v>
      </c>
      <c r="G1039" s="85">
        <v>3136.5</v>
      </c>
      <c r="H1039" s="749">
        <f t="shared" si="22"/>
        <v>0</v>
      </c>
    </row>
    <row r="1040" spans="1:8">
      <c r="A1040" s="1081"/>
      <c r="B1040" s="901" t="s">
        <v>1308</v>
      </c>
      <c r="C1040" s="1133" t="s">
        <v>4256</v>
      </c>
      <c r="D1040" s="433" t="s">
        <v>2777</v>
      </c>
      <c r="E1040" s="85">
        <v>848.5</v>
      </c>
      <c r="F1040" s="753">
        <v>41320</v>
      </c>
      <c r="G1040" s="85">
        <v>848.5</v>
      </c>
      <c r="H1040" s="749">
        <f t="shared" si="22"/>
        <v>0</v>
      </c>
    </row>
    <row r="1041" spans="1:8">
      <c r="A1041" s="1081"/>
      <c r="B1041" s="901" t="s">
        <v>1309</v>
      </c>
      <c r="C1041" s="1133" t="s">
        <v>4256</v>
      </c>
      <c r="D1041" s="433" t="s">
        <v>2777</v>
      </c>
      <c r="E1041" s="85">
        <v>3033</v>
      </c>
      <c r="F1041" s="753">
        <v>41320</v>
      </c>
      <c r="G1041" s="85">
        <v>3033</v>
      </c>
      <c r="H1041" s="749">
        <f t="shared" si="22"/>
        <v>0</v>
      </c>
    </row>
    <row r="1042" spans="1:8">
      <c r="A1042" s="1081"/>
      <c r="B1042" s="901" t="s">
        <v>1310</v>
      </c>
      <c r="C1042" s="1133" t="s">
        <v>4256</v>
      </c>
      <c r="D1042" s="433" t="s">
        <v>2697</v>
      </c>
      <c r="E1042" s="85">
        <v>3081</v>
      </c>
      <c r="F1042" s="753">
        <v>41320</v>
      </c>
      <c r="G1042" s="85">
        <v>3081</v>
      </c>
      <c r="H1042" s="749">
        <f t="shared" si="22"/>
        <v>0</v>
      </c>
    </row>
    <row r="1043" spans="1:8">
      <c r="A1043" s="1081"/>
      <c r="B1043" s="901" t="s">
        <v>1311</v>
      </c>
      <c r="C1043" s="1133" t="s">
        <v>4256</v>
      </c>
      <c r="D1043" s="433" t="s">
        <v>1389</v>
      </c>
      <c r="E1043" s="85">
        <v>1566</v>
      </c>
      <c r="F1043" s="753">
        <v>41320</v>
      </c>
      <c r="G1043" s="85">
        <v>1566</v>
      </c>
      <c r="H1043" s="749">
        <f t="shared" si="22"/>
        <v>0</v>
      </c>
    </row>
    <row r="1044" spans="1:8">
      <c r="A1044" s="1081"/>
      <c r="B1044" s="901" t="s">
        <v>1312</v>
      </c>
      <c r="C1044" s="1133" t="s">
        <v>4256</v>
      </c>
      <c r="D1044" s="433" t="s">
        <v>4757</v>
      </c>
      <c r="E1044" s="85">
        <v>3300</v>
      </c>
      <c r="F1044" s="753">
        <v>41324</v>
      </c>
      <c r="G1044" s="85">
        <v>3300</v>
      </c>
      <c r="H1044" s="749">
        <f t="shared" si="22"/>
        <v>0</v>
      </c>
    </row>
    <row r="1045" spans="1:8">
      <c r="A1045" s="1081"/>
      <c r="B1045" s="901" t="s">
        <v>1313</v>
      </c>
      <c r="C1045" s="1133" t="s">
        <v>4256</v>
      </c>
      <c r="D1045" s="433" t="s">
        <v>3754</v>
      </c>
      <c r="E1045" s="85">
        <v>4950</v>
      </c>
      <c r="F1045" s="753">
        <v>41324</v>
      </c>
      <c r="G1045" s="85">
        <v>4950</v>
      </c>
      <c r="H1045" s="749">
        <f t="shared" si="22"/>
        <v>0</v>
      </c>
    </row>
    <row r="1046" spans="1:8">
      <c r="A1046" s="1081"/>
      <c r="B1046" s="901" t="s">
        <v>1314</v>
      </c>
      <c r="C1046" s="1133" t="s">
        <v>4256</v>
      </c>
      <c r="D1046" s="433" t="s">
        <v>3644</v>
      </c>
      <c r="E1046" s="85">
        <v>1155</v>
      </c>
      <c r="F1046" s="753">
        <v>41324</v>
      </c>
      <c r="G1046" s="85">
        <v>1155</v>
      </c>
      <c r="H1046" s="749">
        <f t="shared" si="22"/>
        <v>0</v>
      </c>
    </row>
    <row r="1047" spans="1:8">
      <c r="A1047" s="1081"/>
      <c r="B1047" s="901" t="s">
        <v>1315</v>
      </c>
      <c r="C1047" s="1133" t="s">
        <v>4256</v>
      </c>
      <c r="D1047" s="433" t="s">
        <v>3646</v>
      </c>
      <c r="E1047" s="85">
        <v>1320</v>
      </c>
      <c r="F1047" s="753">
        <v>41324</v>
      </c>
      <c r="G1047" s="85">
        <v>1320</v>
      </c>
      <c r="H1047" s="749">
        <f t="shared" si="22"/>
        <v>0</v>
      </c>
    </row>
    <row r="1048" spans="1:8">
      <c r="A1048" s="1081"/>
      <c r="B1048" s="901" t="s">
        <v>1316</v>
      </c>
      <c r="C1048" s="1133" t="s">
        <v>4256</v>
      </c>
      <c r="D1048" s="433" t="s">
        <v>72</v>
      </c>
      <c r="E1048" s="85">
        <v>11817</v>
      </c>
      <c r="F1048" s="753">
        <v>41322</v>
      </c>
      <c r="G1048" s="85">
        <v>11817</v>
      </c>
      <c r="H1048" s="749">
        <f t="shared" si="22"/>
        <v>0</v>
      </c>
    </row>
    <row r="1049" spans="1:8">
      <c r="A1049" s="1081"/>
      <c r="B1049" s="901" t="s">
        <v>1317</v>
      </c>
      <c r="C1049" s="1133" t="s">
        <v>4256</v>
      </c>
      <c r="D1049" s="433" t="s">
        <v>1972</v>
      </c>
      <c r="E1049" s="85">
        <v>1094.5</v>
      </c>
      <c r="F1049" s="753">
        <v>41320</v>
      </c>
      <c r="G1049" s="85">
        <v>1094.5</v>
      </c>
      <c r="H1049" s="749">
        <f t="shared" si="22"/>
        <v>0</v>
      </c>
    </row>
    <row r="1050" spans="1:8">
      <c r="A1050" s="1081"/>
      <c r="B1050" s="901" t="s">
        <v>1318</v>
      </c>
      <c r="C1050" s="1133" t="s">
        <v>4256</v>
      </c>
      <c r="D1050" s="433" t="s">
        <v>709</v>
      </c>
      <c r="E1050" s="85">
        <v>3240</v>
      </c>
      <c r="F1050" s="753">
        <v>41324</v>
      </c>
      <c r="G1050" s="85">
        <v>3240</v>
      </c>
      <c r="H1050" s="749">
        <f t="shared" si="22"/>
        <v>0</v>
      </c>
    </row>
    <row r="1051" spans="1:8">
      <c r="A1051" s="1081"/>
      <c r="B1051" s="901" t="s">
        <v>1319</v>
      </c>
      <c r="C1051" s="1133" t="s">
        <v>4256</v>
      </c>
      <c r="D1051" s="433" t="s">
        <v>1258</v>
      </c>
      <c r="E1051" s="85">
        <v>2428.5</v>
      </c>
      <c r="F1051" s="753">
        <v>41320</v>
      </c>
      <c r="G1051" s="85">
        <v>2428.5</v>
      </c>
      <c r="H1051" s="749">
        <f t="shared" si="22"/>
        <v>0</v>
      </c>
    </row>
    <row r="1052" spans="1:8">
      <c r="A1052" s="1081"/>
      <c r="B1052" s="901" t="s">
        <v>1320</v>
      </c>
      <c r="C1052" s="1133" t="s">
        <v>4256</v>
      </c>
      <c r="D1052" s="433" t="s">
        <v>600</v>
      </c>
      <c r="E1052" s="85">
        <v>1234</v>
      </c>
      <c r="F1052" s="753">
        <v>41322</v>
      </c>
      <c r="G1052" s="85">
        <v>1234</v>
      </c>
      <c r="H1052" s="749">
        <f t="shared" si="22"/>
        <v>0</v>
      </c>
    </row>
    <row r="1053" spans="1:8">
      <c r="A1053" s="1081"/>
      <c r="B1053" s="901" t="s">
        <v>1321</v>
      </c>
      <c r="C1053" s="1133" t="s">
        <v>4256</v>
      </c>
      <c r="D1053" s="433" t="s">
        <v>1948</v>
      </c>
      <c r="E1053" s="85">
        <v>1092</v>
      </c>
      <c r="F1053" s="753">
        <v>41320</v>
      </c>
      <c r="G1053" s="85">
        <v>1092</v>
      </c>
      <c r="H1053" s="749">
        <f t="shared" si="22"/>
        <v>0</v>
      </c>
    </row>
    <row r="1054" spans="1:8">
      <c r="A1054" s="1081"/>
      <c r="B1054" s="901" t="s">
        <v>4847</v>
      </c>
      <c r="C1054" s="1133" t="s">
        <v>4256</v>
      </c>
      <c r="D1054" s="433" t="s">
        <v>83</v>
      </c>
      <c r="E1054" s="85">
        <v>22651.5</v>
      </c>
      <c r="F1054" s="753">
        <v>41325</v>
      </c>
      <c r="G1054" s="85">
        <v>22651.5</v>
      </c>
      <c r="H1054" s="749">
        <f t="shared" si="22"/>
        <v>0</v>
      </c>
    </row>
    <row r="1055" spans="1:8">
      <c r="A1055" s="1081"/>
      <c r="B1055" s="901" t="s">
        <v>4848</v>
      </c>
      <c r="C1055" s="1133" t="s">
        <v>4256</v>
      </c>
      <c r="D1055" s="433" t="s">
        <v>29</v>
      </c>
      <c r="E1055" s="85">
        <v>6098</v>
      </c>
      <c r="F1055" s="753">
        <v>41320</v>
      </c>
      <c r="G1055" s="85">
        <v>6098</v>
      </c>
      <c r="H1055" s="749">
        <f t="shared" si="22"/>
        <v>0</v>
      </c>
    </row>
    <row r="1056" spans="1:8">
      <c r="A1056" s="1081"/>
      <c r="B1056" s="901" t="s">
        <v>4849</v>
      </c>
      <c r="C1056" s="1133" t="s">
        <v>4256</v>
      </c>
      <c r="D1056" s="433" t="s">
        <v>4871</v>
      </c>
      <c r="E1056" s="85">
        <v>4059</v>
      </c>
      <c r="F1056" s="753">
        <v>41321</v>
      </c>
      <c r="G1056" s="85">
        <v>4059</v>
      </c>
      <c r="H1056" s="749">
        <f t="shared" si="22"/>
        <v>0</v>
      </c>
    </row>
    <row r="1057" spans="1:8">
      <c r="A1057" s="1081"/>
      <c r="B1057" s="901" t="s">
        <v>4850</v>
      </c>
      <c r="C1057" s="1133" t="s">
        <v>4256</v>
      </c>
      <c r="D1057" s="433" t="s">
        <v>23</v>
      </c>
      <c r="E1057" s="85">
        <v>1210</v>
      </c>
      <c r="F1057" s="753">
        <v>41320</v>
      </c>
      <c r="G1057" s="85">
        <v>1210</v>
      </c>
      <c r="H1057" s="749">
        <f t="shared" si="22"/>
        <v>0</v>
      </c>
    </row>
    <row r="1058" spans="1:8">
      <c r="A1058" s="1081"/>
      <c r="B1058" s="901" t="s">
        <v>4851</v>
      </c>
      <c r="C1058" s="1133" t="s">
        <v>4256</v>
      </c>
      <c r="D1058" s="433" t="s">
        <v>1947</v>
      </c>
      <c r="E1058" s="85">
        <v>1675</v>
      </c>
      <c r="F1058" s="753">
        <v>41320</v>
      </c>
      <c r="G1058" s="85">
        <v>1675</v>
      </c>
      <c r="H1058" s="749">
        <f t="shared" si="22"/>
        <v>0</v>
      </c>
    </row>
    <row r="1059" spans="1:8">
      <c r="A1059" s="1081"/>
      <c r="B1059" s="901" t="s">
        <v>4852</v>
      </c>
      <c r="C1059" s="1133" t="s">
        <v>4256</v>
      </c>
      <c r="D1059" s="433" t="s">
        <v>3649</v>
      </c>
      <c r="E1059" s="85">
        <v>363.5</v>
      </c>
      <c r="F1059" s="753">
        <v>41320</v>
      </c>
      <c r="G1059" s="85">
        <v>363.5</v>
      </c>
      <c r="H1059" s="749">
        <f t="shared" si="22"/>
        <v>0</v>
      </c>
    </row>
    <row r="1060" spans="1:8">
      <c r="A1060" s="1081"/>
      <c r="B1060" s="901" t="s">
        <v>2201</v>
      </c>
      <c r="C1060" s="1133" t="s">
        <v>4256</v>
      </c>
      <c r="D1060" s="433" t="s">
        <v>2751</v>
      </c>
      <c r="E1060" s="85">
        <v>6113</v>
      </c>
      <c r="F1060" s="753">
        <v>41324</v>
      </c>
      <c r="G1060" s="85">
        <v>6113</v>
      </c>
      <c r="H1060" s="749">
        <f t="shared" si="22"/>
        <v>0</v>
      </c>
    </row>
    <row r="1061" spans="1:8">
      <c r="A1061" s="1081"/>
      <c r="B1061" s="901" t="s">
        <v>4853</v>
      </c>
      <c r="C1061" s="1133" t="s">
        <v>4256</v>
      </c>
      <c r="D1061" s="433" t="s">
        <v>358</v>
      </c>
      <c r="E1061" s="85">
        <v>861.52</v>
      </c>
      <c r="F1061" s="753">
        <v>41320</v>
      </c>
      <c r="G1061" s="85">
        <v>861.52</v>
      </c>
      <c r="H1061" s="749">
        <f t="shared" si="22"/>
        <v>0</v>
      </c>
    </row>
    <row r="1062" spans="1:8">
      <c r="A1062" s="1081"/>
      <c r="B1062" s="901" t="s">
        <v>4854</v>
      </c>
      <c r="C1062" s="1133" t="s">
        <v>4256</v>
      </c>
      <c r="D1062" s="433" t="s">
        <v>1981</v>
      </c>
      <c r="E1062" s="85">
        <v>30009.87</v>
      </c>
      <c r="F1062" s="753">
        <v>41320</v>
      </c>
      <c r="G1062" s="85">
        <v>30009.87</v>
      </c>
      <c r="H1062" s="749">
        <f t="shared" si="22"/>
        <v>0</v>
      </c>
    </row>
    <row r="1063" spans="1:8">
      <c r="A1063" s="1081"/>
      <c r="B1063" s="901" t="s">
        <v>4855</v>
      </c>
      <c r="C1063" s="1133" t="s">
        <v>4256</v>
      </c>
      <c r="D1063" s="433" t="s">
        <v>2807</v>
      </c>
      <c r="E1063" s="85">
        <v>605</v>
      </c>
      <c r="F1063" s="753">
        <v>41320</v>
      </c>
      <c r="G1063" s="85">
        <v>605</v>
      </c>
      <c r="H1063" s="749">
        <f t="shared" si="22"/>
        <v>0</v>
      </c>
    </row>
    <row r="1064" spans="1:8">
      <c r="A1064" s="1081"/>
      <c r="B1064" s="901" t="s">
        <v>4856</v>
      </c>
      <c r="C1064" s="1133" t="s">
        <v>4256</v>
      </c>
      <c r="D1064" s="433" t="s">
        <v>23</v>
      </c>
      <c r="E1064" s="85">
        <v>1502.5</v>
      </c>
      <c r="F1064" s="753">
        <v>41320</v>
      </c>
      <c r="G1064" s="85">
        <v>1502.5</v>
      </c>
      <c r="H1064" s="749">
        <f t="shared" si="22"/>
        <v>0</v>
      </c>
    </row>
    <row r="1065" spans="1:8">
      <c r="A1065" s="1081"/>
      <c r="B1065" s="901" t="s">
        <v>4857</v>
      </c>
      <c r="C1065" s="1133" t="s">
        <v>4256</v>
      </c>
      <c r="D1065" s="433" t="s">
        <v>755</v>
      </c>
      <c r="E1065" s="85">
        <v>1962</v>
      </c>
      <c r="F1065" s="753">
        <v>41320</v>
      </c>
      <c r="G1065" s="85">
        <v>1962</v>
      </c>
      <c r="H1065" s="749">
        <f t="shared" si="22"/>
        <v>0</v>
      </c>
    </row>
    <row r="1066" spans="1:8">
      <c r="A1066" s="1081"/>
      <c r="B1066" s="901" t="s">
        <v>4858</v>
      </c>
      <c r="C1066" s="1133" t="s">
        <v>4256</v>
      </c>
      <c r="D1066" s="433" t="s">
        <v>4764</v>
      </c>
      <c r="E1066" s="85">
        <v>6741</v>
      </c>
      <c r="F1066" s="753">
        <v>41320</v>
      </c>
      <c r="G1066" s="85">
        <v>6741</v>
      </c>
      <c r="H1066" s="749">
        <f t="shared" si="22"/>
        <v>0</v>
      </c>
    </row>
    <row r="1067" spans="1:8">
      <c r="A1067" s="1081"/>
      <c r="B1067" s="901" t="s">
        <v>4859</v>
      </c>
      <c r="C1067" s="1133" t="s">
        <v>4256</v>
      </c>
      <c r="D1067" s="433" t="s">
        <v>626</v>
      </c>
      <c r="E1067" s="85">
        <v>51914.2</v>
      </c>
      <c r="F1067" s="433"/>
      <c r="G1067" s="85"/>
      <c r="H1067" s="749">
        <f t="shared" si="22"/>
        <v>51914.2</v>
      </c>
    </row>
    <row r="1068" spans="1:8">
      <c r="A1068" s="1081"/>
      <c r="B1068" s="901" t="s">
        <v>4860</v>
      </c>
      <c r="C1068" s="1133" t="s">
        <v>4256</v>
      </c>
      <c r="D1068" s="433" t="s">
        <v>21</v>
      </c>
      <c r="E1068" s="85">
        <v>377</v>
      </c>
      <c r="F1068" s="753">
        <v>41320</v>
      </c>
      <c r="G1068" s="85">
        <v>377</v>
      </c>
      <c r="H1068" s="749">
        <f t="shared" si="22"/>
        <v>0</v>
      </c>
    </row>
    <row r="1069" spans="1:8">
      <c r="A1069" s="1081"/>
      <c r="B1069" s="901" t="s">
        <v>4861</v>
      </c>
      <c r="C1069" s="1133" t="s">
        <v>4256</v>
      </c>
      <c r="D1069" s="433" t="s">
        <v>89</v>
      </c>
      <c r="E1069" s="85">
        <v>64587.4</v>
      </c>
      <c r="F1069" s="433"/>
      <c r="G1069" s="85"/>
      <c r="H1069" s="749">
        <f t="shared" si="22"/>
        <v>64587.4</v>
      </c>
    </row>
    <row r="1070" spans="1:8">
      <c r="A1070" s="1081"/>
      <c r="B1070" s="901" t="s">
        <v>4862</v>
      </c>
      <c r="C1070" s="1133" t="s">
        <v>4256</v>
      </c>
      <c r="D1070" s="433" t="s">
        <v>703</v>
      </c>
      <c r="E1070" s="85">
        <v>27112</v>
      </c>
      <c r="F1070" s="753">
        <v>41320</v>
      </c>
      <c r="G1070" s="85">
        <v>27112</v>
      </c>
      <c r="H1070" s="749">
        <f t="shared" si="22"/>
        <v>0</v>
      </c>
    </row>
    <row r="1071" spans="1:8">
      <c r="A1071" s="1081"/>
      <c r="B1071" s="901" t="s">
        <v>4863</v>
      </c>
      <c r="C1071" s="1133" t="s">
        <v>4256</v>
      </c>
      <c r="D1071" s="433" t="s">
        <v>2693</v>
      </c>
      <c r="E1071" s="85">
        <v>2216</v>
      </c>
      <c r="F1071" s="753">
        <v>41323</v>
      </c>
      <c r="G1071" s="85">
        <v>2216</v>
      </c>
      <c r="H1071" s="749">
        <f t="shared" si="22"/>
        <v>0</v>
      </c>
    </row>
    <row r="1072" spans="1:8">
      <c r="A1072" s="1081"/>
      <c r="B1072" s="901" t="s">
        <v>4864</v>
      </c>
      <c r="C1072" s="1133" t="s">
        <v>4256</v>
      </c>
      <c r="D1072" s="433" t="s">
        <v>793</v>
      </c>
      <c r="E1072" s="85">
        <v>16812</v>
      </c>
      <c r="F1072" s="753">
        <v>41323</v>
      </c>
      <c r="G1072" s="85">
        <v>16812</v>
      </c>
      <c r="H1072" s="749">
        <f t="shared" si="22"/>
        <v>0</v>
      </c>
    </row>
    <row r="1073" spans="1:8">
      <c r="A1073" s="1081"/>
      <c r="B1073" s="901" t="s">
        <v>4865</v>
      </c>
      <c r="C1073" s="1133" t="s">
        <v>4256</v>
      </c>
      <c r="D1073" s="433" t="s">
        <v>1958</v>
      </c>
      <c r="E1073" s="85">
        <v>2699.5</v>
      </c>
      <c r="F1073" s="753">
        <v>41323</v>
      </c>
      <c r="G1073" s="85">
        <v>2699.5</v>
      </c>
      <c r="H1073" s="749">
        <f t="shared" si="22"/>
        <v>0</v>
      </c>
    </row>
    <row r="1074" spans="1:8">
      <c r="A1074" s="1081"/>
      <c r="B1074" s="901" t="s">
        <v>4866</v>
      </c>
      <c r="C1074" s="1133" t="s">
        <v>4256</v>
      </c>
      <c r="D1074" s="433" t="s">
        <v>3656</v>
      </c>
      <c r="E1074" s="85">
        <v>4018</v>
      </c>
      <c r="F1074" s="753">
        <v>41320</v>
      </c>
      <c r="G1074" s="85">
        <v>4018</v>
      </c>
      <c r="H1074" s="749">
        <f t="shared" si="22"/>
        <v>0</v>
      </c>
    </row>
    <row r="1075" spans="1:8">
      <c r="A1075" s="1081"/>
      <c r="B1075" s="901" t="s">
        <v>4867</v>
      </c>
      <c r="C1075" s="1133" t="s">
        <v>4256</v>
      </c>
      <c r="D1075" s="433" t="s">
        <v>21</v>
      </c>
      <c r="E1075" s="85">
        <v>1306</v>
      </c>
      <c r="F1075" s="753">
        <v>41320</v>
      </c>
      <c r="G1075" s="85">
        <v>1306</v>
      </c>
      <c r="H1075" s="749">
        <f t="shared" si="22"/>
        <v>0</v>
      </c>
    </row>
    <row r="1076" spans="1:8">
      <c r="A1076" s="1081"/>
      <c r="B1076" s="901" t="s">
        <v>4868</v>
      </c>
      <c r="C1076" s="1133" t="s">
        <v>4256</v>
      </c>
      <c r="D1076" s="433" t="s">
        <v>2809</v>
      </c>
      <c r="E1076" s="85">
        <v>4978</v>
      </c>
      <c r="F1076" s="753">
        <v>41320</v>
      </c>
      <c r="G1076" s="85">
        <v>4978</v>
      </c>
      <c r="H1076" s="749">
        <f t="shared" si="22"/>
        <v>0</v>
      </c>
    </row>
    <row r="1077" spans="1:8">
      <c r="A1077" s="1081"/>
      <c r="B1077" s="901" t="s">
        <v>4869</v>
      </c>
      <c r="C1077" s="1133" t="s">
        <v>4256</v>
      </c>
      <c r="D1077" s="433" t="s">
        <v>2795</v>
      </c>
      <c r="E1077" s="85">
        <v>10900</v>
      </c>
      <c r="F1077" s="753">
        <v>41320</v>
      </c>
      <c r="G1077" s="85">
        <v>10900</v>
      </c>
      <c r="H1077" s="749">
        <f t="shared" si="22"/>
        <v>0</v>
      </c>
    </row>
    <row r="1078" spans="1:8">
      <c r="A1078" s="1081"/>
      <c r="B1078" s="901" t="s">
        <v>2663</v>
      </c>
      <c r="C1078" s="1133" t="s">
        <v>4256</v>
      </c>
      <c r="D1078" s="433" t="s">
        <v>3871</v>
      </c>
      <c r="E1078" s="85">
        <v>8984</v>
      </c>
      <c r="F1078" s="753">
        <v>41320</v>
      </c>
      <c r="G1078" s="85">
        <v>8984</v>
      </c>
      <c r="H1078" s="749">
        <f t="shared" si="22"/>
        <v>0</v>
      </c>
    </row>
    <row r="1079" spans="1:8">
      <c r="A1079" s="1081"/>
      <c r="B1079" s="901" t="s">
        <v>2664</v>
      </c>
      <c r="C1079" s="1133" t="s">
        <v>4256</v>
      </c>
      <c r="D1079" s="433" t="s">
        <v>567</v>
      </c>
      <c r="E1079" s="85">
        <v>4777</v>
      </c>
      <c r="F1079" s="753">
        <v>41320</v>
      </c>
      <c r="G1079" s="85">
        <v>4777</v>
      </c>
      <c r="H1079" s="749">
        <f t="shared" si="22"/>
        <v>0</v>
      </c>
    </row>
    <row r="1080" spans="1:8">
      <c r="A1080" s="1081"/>
      <c r="B1080" s="901" t="s">
        <v>2666</v>
      </c>
      <c r="C1080" s="1133" t="s">
        <v>4256</v>
      </c>
      <c r="D1080" s="433" t="s">
        <v>1936</v>
      </c>
      <c r="E1080" s="85">
        <v>3972.5</v>
      </c>
      <c r="F1080" s="753">
        <v>41320</v>
      </c>
      <c r="G1080" s="85">
        <v>3972.5</v>
      </c>
      <c r="H1080" s="749">
        <f t="shared" si="22"/>
        <v>0</v>
      </c>
    </row>
    <row r="1081" spans="1:8">
      <c r="A1081" s="1081"/>
      <c r="B1081" s="901" t="s">
        <v>2667</v>
      </c>
      <c r="C1081" s="1133" t="s">
        <v>4256</v>
      </c>
      <c r="D1081" s="433" t="s">
        <v>2614</v>
      </c>
      <c r="E1081" s="85">
        <v>4198</v>
      </c>
      <c r="F1081" s="753">
        <v>41323</v>
      </c>
      <c r="G1081" s="85">
        <v>4198</v>
      </c>
      <c r="H1081" s="749">
        <f t="shared" si="22"/>
        <v>0</v>
      </c>
    </row>
    <row r="1082" spans="1:8">
      <c r="A1082" s="1081"/>
      <c r="B1082" s="901" t="s">
        <v>2668</v>
      </c>
      <c r="C1082" s="1133" t="s">
        <v>4256</v>
      </c>
      <c r="D1082" s="433" t="s">
        <v>4872</v>
      </c>
      <c r="E1082" s="85">
        <v>551.5</v>
      </c>
      <c r="F1082" s="753">
        <v>41320</v>
      </c>
      <c r="G1082" s="85">
        <v>551.5</v>
      </c>
      <c r="H1082" s="749">
        <f t="shared" si="22"/>
        <v>0</v>
      </c>
    </row>
    <row r="1083" spans="1:8">
      <c r="A1083" s="1081"/>
      <c r="B1083" s="901" t="s">
        <v>2669</v>
      </c>
      <c r="C1083" s="1133" t="s">
        <v>4256</v>
      </c>
      <c r="D1083" s="433" t="s">
        <v>1397</v>
      </c>
      <c r="E1083" s="85">
        <v>1671.5</v>
      </c>
      <c r="F1083" s="753">
        <v>41320</v>
      </c>
      <c r="G1083" s="85">
        <v>1671.5</v>
      </c>
      <c r="H1083" s="749">
        <f t="shared" si="22"/>
        <v>0</v>
      </c>
    </row>
    <row r="1084" spans="1:8">
      <c r="A1084" s="1081"/>
      <c r="B1084" s="901" t="s">
        <v>2670</v>
      </c>
      <c r="C1084" s="1133" t="s">
        <v>4256</v>
      </c>
      <c r="D1084" s="433" t="s">
        <v>3653</v>
      </c>
      <c r="E1084" s="85">
        <v>9311</v>
      </c>
      <c r="F1084" s="753">
        <v>41321</v>
      </c>
      <c r="G1084" s="85">
        <v>9311</v>
      </c>
      <c r="H1084" s="749">
        <f t="shared" si="22"/>
        <v>0</v>
      </c>
    </row>
    <row r="1085" spans="1:8">
      <c r="A1085" s="1081"/>
      <c r="B1085" s="901" t="s">
        <v>2671</v>
      </c>
      <c r="C1085" s="1133" t="s">
        <v>4256</v>
      </c>
      <c r="D1085" s="433" t="s">
        <v>425</v>
      </c>
      <c r="E1085" s="85">
        <v>1978</v>
      </c>
      <c r="F1085" s="753">
        <v>41320</v>
      </c>
      <c r="G1085" s="85">
        <v>1978</v>
      </c>
      <c r="H1085" s="749">
        <f t="shared" si="22"/>
        <v>0</v>
      </c>
    </row>
    <row r="1086" spans="1:8">
      <c r="A1086" s="1081"/>
      <c r="B1086" s="901" t="s">
        <v>2672</v>
      </c>
      <c r="C1086" s="1133" t="s">
        <v>4256</v>
      </c>
      <c r="D1086" s="433" t="s">
        <v>4176</v>
      </c>
      <c r="E1086" s="85">
        <v>3219</v>
      </c>
      <c r="F1086" s="753">
        <v>41321</v>
      </c>
      <c r="G1086" s="85">
        <v>3219</v>
      </c>
      <c r="H1086" s="749">
        <f t="shared" si="22"/>
        <v>0</v>
      </c>
    </row>
    <row r="1087" spans="1:8">
      <c r="A1087" s="1081"/>
      <c r="B1087" s="901" t="s">
        <v>2673</v>
      </c>
      <c r="C1087" s="1133" t="s">
        <v>4256</v>
      </c>
      <c r="D1087" s="433" t="s">
        <v>250</v>
      </c>
      <c r="E1087" s="85">
        <v>5338</v>
      </c>
      <c r="F1087" s="753">
        <v>41320</v>
      </c>
      <c r="G1087" s="85">
        <v>5338</v>
      </c>
      <c r="H1087" s="749">
        <f t="shared" si="22"/>
        <v>0</v>
      </c>
    </row>
    <row r="1088" spans="1:8">
      <c r="A1088" s="1081"/>
      <c r="B1088" s="901" t="s">
        <v>2235</v>
      </c>
      <c r="C1088" s="1133" t="s">
        <v>4256</v>
      </c>
      <c r="D1088" s="433" t="s">
        <v>55</v>
      </c>
      <c r="E1088" s="85">
        <v>3049.5</v>
      </c>
      <c r="F1088" s="753">
        <v>41320</v>
      </c>
      <c r="G1088" s="85">
        <v>3049.5</v>
      </c>
      <c r="H1088" s="749">
        <f t="shared" si="22"/>
        <v>0</v>
      </c>
    </row>
    <row r="1089" spans="1:8">
      <c r="A1089" s="1081"/>
      <c r="B1089" s="901" t="s">
        <v>2675</v>
      </c>
      <c r="C1089" s="1133" t="s">
        <v>4256</v>
      </c>
      <c r="D1089" s="433" t="s">
        <v>368</v>
      </c>
      <c r="E1089" s="85">
        <v>10500</v>
      </c>
      <c r="F1089" s="753">
        <v>41326</v>
      </c>
      <c r="G1089" s="1114">
        <v>4000</v>
      </c>
      <c r="H1089" s="1936">
        <f t="shared" si="22"/>
        <v>6500</v>
      </c>
    </row>
    <row r="1090" spans="1:8">
      <c r="A1090" s="1081"/>
      <c r="B1090" s="901" t="s">
        <v>2676</v>
      </c>
      <c r="C1090" s="1133" t="s">
        <v>4256</v>
      </c>
      <c r="D1090" s="433" t="s">
        <v>1961</v>
      </c>
      <c r="E1090" s="85">
        <v>1080</v>
      </c>
      <c r="F1090" s="753">
        <v>41321</v>
      </c>
      <c r="G1090" s="85">
        <v>1080</v>
      </c>
      <c r="H1090" s="749">
        <f t="shared" si="22"/>
        <v>0</v>
      </c>
    </row>
    <row r="1091" spans="1:8">
      <c r="A1091" s="1081"/>
      <c r="B1091" s="901" t="s">
        <v>2677</v>
      </c>
      <c r="C1091" s="1133" t="s">
        <v>4256</v>
      </c>
      <c r="D1091" s="1110" t="s">
        <v>3647</v>
      </c>
      <c r="E1091" s="1924">
        <v>0</v>
      </c>
      <c r="F1091" s="753"/>
      <c r="G1091" s="85"/>
      <c r="H1091" s="749">
        <f t="shared" si="22"/>
        <v>0</v>
      </c>
    </row>
    <row r="1092" spans="1:8">
      <c r="A1092" s="1081"/>
      <c r="B1092" s="901" t="s">
        <v>2678</v>
      </c>
      <c r="C1092" s="1133" t="s">
        <v>4256</v>
      </c>
      <c r="D1092" s="433" t="s">
        <v>3780</v>
      </c>
      <c r="E1092" s="85">
        <v>5510</v>
      </c>
      <c r="F1092" s="753">
        <v>41320</v>
      </c>
      <c r="G1092" s="85">
        <v>5510</v>
      </c>
      <c r="H1092" s="749">
        <f t="shared" si="22"/>
        <v>0</v>
      </c>
    </row>
    <row r="1093" spans="1:8">
      <c r="A1093" s="1081"/>
      <c r="B1093" s="901" t="s">
        <v>2679</v>
      </c>
      <c r="C1093" s="1133" t="s">
        <v>4256</v>
      </c>
      <c r="D1093" s="433" t="s">
        <v>4637</v>
      </c>
      <c r="E1093" s="85">
        <v>2659</v>
      </c>
      <c r="F1093" s="753">
        <v>41321</v>
      </c>
      <c r="G1093" s="85">
        <v>2659</v>
      </c>
      <c r="H1093" s="749">
        <f t="shared" si="22"/>
        <v>0</v>
      </c>
    </row>
    <row r="1094" spans="1:8">
      <c r="A1094" s="1081"/>
      <c r="B1094" s="901" t="s">
        <v>2680</v>
      </c>
      <c r="C1094" s="1133" t="s">
        <v>4256</v>
      </c>
      <c r="D1094" s="433" t="s">
        <v>2797</v>
      </c>
      <c r="E1094" s="85">
        <v>2243</v>
      </c>
      <c r="F1094" s="753">
        <v>41321</v>
      </c>
      <c r="G1094" s="85">
        <v>2243</v>
      </c>
      <c r="H1094" s="749">
        <f t="shared" si="22"/>
        <v>0</v>
      </c>
    </row>
    <row r="1095" spans="1:8">
      <c r="A1095" s="1081"/>
      <c r="B1095" s="901" t="s">
        <v>2681</v>
      </c>
      <c r="C1095" s="1133" t="s">
        <v>4256</v>
      </c>
      <c r="D1095" s="433" t="s">
        <v>604</v>
      </c>
      <c r="E1095" s="85">
        <v>899</v>
      </c>
      <c r="F1095" s="753">
        <v>41321</v>
      </c>
      <c r="G1095" s="85">
        <v>899</v>
      </c>
      <c r="H1095" s="749">
        <f t="shared" si="22"/>
        <v>0</v>
      </c>
    </row>
    <row r="1096" spans="1:8">
      <c r="A1096" s="1081"/>
      <c r="B1096" s="901" t="s">
        <v>2682</v>
      </c>
      <c r="C1096" s="1133" t="s">
        <v>4256</v>
      </c>
      <c r="D1096" s="433" t="s">
        <v>90</v>
      </c>
      <c r="E1096" s="85">
        <v>528.5</v>
      </c>
      <c r="F1096" s="753">
        <v>41321</v>
      </c>
      <c r="G1096" s="85">
        <v>528.5</v>
      </c>
      <c r="H1096" s="749">
        <f t="shared" si="22"/>
        <v>0</v>
      </c>
    </row>
    <row r="1097" spans="1:8">
      <c r="A1097" s="1081"/>
      <c r="B1097" s="901" t="s">
        <v>2286</v>
      </c>
      <c r="C1097" s="1133" t="s">
        <v>4256</v>
      </c>
      <c r="D1097" s="433" t="s">
        <v>794</v>
      </c>
      <c r="E1097" s="85">
        <v>1279</v>
      </c>
      <c r="F1097" s="753">
        <v>41321</v>
      </c>
      <c r="G1097" s="85">
        <v>1279</v>
      </c>
      <c r="H1097" s="749">
        <f t="shared" si="22"/>
        <v>0</v>
      </c>
    </row>
    <row r="1098" spans="1:8">
      <c r="A1098" s="1081"/>
      <c r="B1098" s="750"/>
      <c r="C1098" s="1133"/>
      <c r="D1098" s="440" t="s">
        <v>607</v>
      </c>
      <c r="E1098" s="86"/>
      <c r="F1098" s="1128"/>
      <c r="G1098" s="86"/>
      <c r="H1098" s="749"/>
    </row>
    <row r="1099" spans="1:8">
      <c r="A1099" s="1081"/>
      <c r="B1099" s="750"/>
      <c r="C1099" s="1132"/>
      <c r="D1099" s="440" t="s">
        <v>615</v>
      </c>
      <c r="E1099" s="86"/>
      <c r="F1099" s="1128"/>
      <c r="G1099" s="86"/>
      <c r="H1099" s="263"/>
    </row>
    <row r="1100" spans="1:8">
      <c r="A1100" s="1081"/>
      <c r="B1100" s="750"/>
      <c r="C1100" s="1132"/>
      <c r="D1100" s="440" t="s">
        <v>614</v>
      </c>
      <c r="E1100" s="86"/>
      <c r="F1100" s="1128"/>
      <c r="G1100" s="86"/>
      <c r="H1100" s="263"/>
    </row>
    <row r="1101" spans="1:8" ht="18.75">
      <c r="A1101" s="1962" t="str">
        <f>A1032</f>
        <v>REMISIONES DE     FEBRERO        2 0 1 3</v>
      </c>
      <c r="B1101" s="1962"/>
      <c r="C1101" s="1962"/>
      <c r="D1101" s="1962"/>
      <c r="E1101" s="1962"/>
      <c r="F1101" s="1962"/>
      <c r="H1101" s="1106"/>
    </row>
    <row r="1102" spans="1:8" ht="35.25" thickBot="1">
      <c r="A1102" s="1092" t="s">
        <v>0</v>
      </c>
      <c r="B1102" s="1093" t="s">
        <v>1</v>
      </c>
      <c r="C1102" s="1093"/>
      <c r="D1102" s="1094" t="s">
        <v>2805</v>
      </c>
      <c r="E1102" s="5" t="s">
        <v>2</v>
      </c>
      <c r="F1102" s="1095" t="s">
        <v>6</v>
      </c>
      <c r="G1102" s="1096" t="s">
        <v>7</v>
      </c>
      <c r="H1102" s="1097" t="s">
        <v>8</v>
      </c>
    </row>
    <row r="1103" spans="1:8" ht="15.75" thickTop="1">
      <c r="A1103" s="1074">
        <v>41320</v>
      </c>
      <c r="B1103" s="1136" t="s">
        <v>2683</v>
      </c>
      <c r="C1103" s="1137" t="s">
        <v>4256</v>
      </c>
      <c r="D1103" s="1077" t="s">
        <v>358</v>
      </c>
      <c r="E1103" s="1100">
        <v>1148</v>
      </c>
      <c r="F1103" s="1108">
        <v>41320</v>
      </c>
      <c r="G1103" s="1100">
        <v>1148</v>
      </c>
      <c r="H1103" s="263">
        <f t="shared" ref="H1103:H1166" si="23">E1103-G1103</f>
        <v>0</v>
      </c>
    </row>
    <row r="1104" spans="1:8">
      <c r="A1104" s="1081"/>
      <c r="B1104" s="901" t="s">
        <v>2684</v>
      </c>
      <c r="C1104" s="1133" t="s">
        <v>4256</v>
      </c>
      <c r="D1104" s="433" t="s">
        <v>38</v>
      </c>
      <c r="E1104" s="85">
        <v>8842.5</v>
      </c>
      <c r="F1104" s="753">
        <v>41321</v>
      </c>
      <c r="G1104" s="85">
        <v>8842.5</v>
      </c>
      <c r="H1104" s="749">
        <f t="shared" si="23"/>
        <v>0</v>
      </c>
    </row>
    <row r="1105" spans="1:8">
      <c r="A1105" s="1081"/>
      <c r="B1105" s="901" t="s">
        <v>2685</v>
      </c>
      <c r="C1105" s="1133" t="s">
        <v>4256</v>
      </c>
      <c r="D1105" s="433" t="s">
        <v>223</v>
      </c>
      <c r="E1105" s="85">
        <v>1870</v>
      </c>
      <c r="F1105" s="753">
        <v>41321</v>
      </c>
      <c r="G1105" s="85">
        <v>1870</v>
      </c>
      <c r="H1105" s="749">
        <f t="shared" si="23"/>
        <v>0</v>
      </c>
    </row>
    <row r="1106" spans="1:8">
      <c r="A1106" s="1081"/>
      <c r="B1106" s="901" t="s">
        <v>2687</v>
      </c>
      <c r="C1106" s="1133" t="s">
        <v>4256</v>
      </c>
      <c r="D1106" s="433" t="s">
        <v>3660</v>
      </c>
      <c r="E1106" s="85">
        <v>1844</v>
      </c>
      <c r="F1106" s="753">
        <v>41321</v>
      </c>
      <c r="G1106" s="85">
        <v>1844</v>
      </c>
      <c r="H1106" s="749">
        <f t="shared" si="23"/>
        <v>0</v>
      </c>
    </row>
    <row r="1107" spans="1:8">
      <c r="A1107" s="1081"/>
      <c r="B1107" s="901" t="s">
        <v>2688</v>
      </c>
      <c r="C1107" s="1133" t="s">
        <v>4256</v>
      </c>
      <c r="D1107" s="433" t="s">
        <v>3657</v>
      </c>
      <c r="E1107" s="85">
        <v>1834</v>
      </c>
      <c r="F1107" s="753">
        <v>41321</v>
      </c>
      <c r="G1107" s="85">
        <v>1834</v>
      </c>
      <c r="H1107" s="749">
        <f t="shared" si="23"/>
        <v>0</v>
      </c>
    </row>
    <row r="1108" spans="1:8">
      <c r="A1108" s="1081"/>
      <c r="B1108" s="901" t="s">
        <v>2689</v>
      </c>
      <c r="C1108" s="1133" t="s">
        <v>4256</v>
      </c>
      <c r="D1108" s="433" t="s">
        <v>788</v>
      </c>
      <c r="E1108" s="85">
        <v>1189</v>
      </c>
      <c r="F1108" s="753">
        <v>41321</v>
      </c>
      <c r="G1108" s="85">
        <v>1189</v>
      </c>
      <c r="H1108" s="749">
        <f t="shared" si="23"/>
        <v>0</v>
      </c>
    </row>
    <row r="1109" spans="1:8">
      <c r="A1109" s="1081"/>
      <c r="B1109" s="901" t="s">
        <v>2690</v>
      </c>
      <c r="C1109" s="1133" t="s">
        <v>4256</v>
      </c>
      <c r="D1109" s="433" t="s">
        <v>1953</v>
      </c>
      <c r="E1109" s="85">
        <v>599</v>
      </c>
      <c r="F1109" s="753">
        <v>41321</v>
      </c>
      <c r="G1109" s="85">
        <v>599</v>
      </c>
      <c r="H1109" s="749">
        <f t="shared" si="23"/>
        <v>0</v>
      </c>
    </row>
    <row r="1110" spans="1:8">
      <c r="A1110" s="1081"/>
      <c r="B1110" s="901" t="s">
        <v>2692</v>
      </c>
      <c r="C1110" s="1133" t="s">
        <v>4256</v>
      </c>
      <c r="D1110" s="433" t="s">
        <v>4763</v>
      </c>
      <c r="E1110" s="85">
        <v>40837</v>
      </c>
      <c r="F1110" s="1116" t="s">
        <v>5208</v>
      </c>
      <c r="G1110" s="176">
        <v>40837</v>
      </c>
      <c r="H1110" s="618">
        <f t="shared" si="23"/>
        <v>0</v>
      </c>
    </row>
    <row r="1111" spans="1:8">
      <c r="A1111" s="1081"/>
      <c r="B1111" s="901" t="s">
        <v>2694</v>
      </c>
      <c r="C1111" s="1133" t="s">
        <v>4256</v>
      </c>
      <c r="D1111" s="1110" t="s">
        <v>3647</v>
      </c>
      <c r="E1111" s="1924">
        <v>0</v>
      </c>
      <c r="F1111" s="753"/>
      <c r="G1111" s="85"/>
      <c r="H1111" s="749">
        <f t="shared" si="23"/>
        <v>0</v>
      </c>
    </row>
    <row r="1112" spans="1:8">
      <c r="A1112" s="1081"/>
      <c r="B1112" s="901" t="s">
        <v>1998</v>
      </c>
      <c r="C1112" s="1133" t="s">
        <v>4256</v>
      </c>
      <c r="D1112" s="433" t="s">
        <v>10</v>
      </c>
      <c r="E1112" s="85">
        <v>9545</v>
      </c>
      <c r="F1112" s="1116" t="s">
        <v>5294</v>
      </c>
      <c r="G1112" s="1114">
        <f>8810+502</f>
        <v>9312</v>
      </c>
      <c r="H1112" s="1936">
        <f t="shared" si="23"/>
        <v>233</v>
      </c>
    </row>
    <row r="1113" spans="1:8">
      <c r="A1113" s="1081"/>
      <c r="B1113" s="901" t="s">
        <v>2695</v>
      </c>
      <c r="C1113" s="1133" t="s">
        <v>4256</v>
      </c>
      <c r="D1113" s="433" t="s">
        <v>4873</v>
      </c>
      <c r="E1113" s="85">
        <v>1508</v>
      </c>
      <c r="F1113" s="753">
        <v>41321</v>
      </c>
      <c r="G1113" s="85">
        <v>1508</v>
      </c>
      <c r="H1113" s="749">
        <f t="shared" si="23"/>
        <v>0</v>
      </c>
    </row>
    <row r="1114" spans="1:8">
      <c r="A1114" s="1081"/>
      <c r="B1114" s="901" t="s">
        <v>2696</v>
      </c>
      <c r="C1114" s="1133" t="s">
        <v>4256</v>
      </c>
      <c r="D1114" s="433" t="s">
        <v>3651</v>
      </c>
      <c r="E1114" s="85">
        <v>6886</v>
      </c>
      <c r="F1114" s="753">
        <v>41320</v>
      </c>
      <c r="G1114" s="85">
        <v>6886</v>
      </c>
      <c r="H1114" s="749">
        <f t="shared" si="23"/>
        <v>0</v>
      </c>
    </row>
    <row r="1115" spans="1:8">
      <c r="A1115" s="1081"/>
      <c r="B1115" s="901" t="s">
        <v>2698</v>
      </c>
      <c r="C1115" s="1133" t="s">
        <v>4256</v>
      </c>
      <c r="D1115" s="433" t="s">
        <v>496</v>
      </c>
      <c r="E1115" s="85">
        <v>1911</v>
      </c>
      <c r="F1115" s="433"/>
      <c r="G1115" s="85"/>
      <c r="H1115" s="749">
        <f t="shared" si="23"/>
        <v>1911</v>
      </c>
    </row>
    <row r="1116" spans="1:8">
      <c r="A1116" s="1081"/>
      <c r="B1116" s="901" t="s">
        <v>2700</v>
      </c>
      <c r="C1116" s="1133" t="s">
        <v>4256</v>
      </c>
      <c r="D1116" s="433" t="s">
        <v>709</v>
      </c>
      <c r="E1116" s="85">
        <v>13149</v>
      </c>
      <c r="F1116" s="753">
        <v>41324</v>
      </c>
      <c r="G1116" s="85">
        <v>13149</v>
      </c>
      <c r="H1116" s="749">
        <f t="shared" si="23"/>
        <v>0</v>
      </c>
    </row>
    <row r="1117" spans="1:8">
      <c r="A1117" s="1081"/>
      <c r="B1117" s="901" t="s">
        <v>2702</v>
      </c>
      <c r="C1117" s="1133" t="s">
        <v>4256</v>
      </c>
      <c r="D1117" s="433" t="s">
        <v>3293</v>
      </c>
      <c r="E1117" s="85">
        <v>19689.689999999999</v>
      </c>
      <c r="F1117" s="603">
        <v>41322</v>
      </c>
      <c r="G1117" s="176">
        <v>19689.689999999999</v>
      </c>
      <c r="H1117" s="618">
        <f t="shared" si="23"/>
        <v>0</v>
      </c>
    </row>
    <row r="1118" spans="1:8">
      <c r="A1118" s="1081"/>
      <c r="B1118" s="901" t="s">
        <v>2703</v>
      </c>
      <c r="C1118" s="1133" t="s">
        <v>4256</v>
      </c>
      <c r="D1118" s="433" t="s">
        <v>598</v>
      </c>
      <c r="E1118" s="85">
        <v>5674.5</v>
      </c>
      <c r="F1118" s="753">
        <v>41321</v>
      </c>
      <c r="G1118" s="85">
        <v>5674.5</v>
      </c>
      <c r="H1118" s="749">
        <f t="shared" si="23"/>
        <v>0</v>
      </c>
    </row>
    <row r="1119" spans="1:8">
      <c r="A1119" s="1081"/>
      <c r="B1119" s="901" t="s">
        <v>2704</v>
      </c>
      <c r="C1119" s="1133" t="s">
        <v>4256</v>
      </c>
      <c r="D1119" s="433" t="s">
        <v>1455</v>
      </c>
      <c r="E1119" s="85">
        <v>1708</v>
      </c>
      <c r="F1119" s="753">
        <v>41321</v>
      </c>
      <c r="G1119" s="85">
        <v>1708</v>
      </c>
      <c r="H1119" s="749">
        <f t="shared" si="23"/>
        <v>0</v>
      </c>
    </row>
    <row r="1120" spans="1:8">
      <c r="A1120" s="1081"/>
      <c r="B1120" s="901" t="s">
        <v>2705</v>
      </c>
      <c r="C1120" s="1133" t="s">
        <v>4256</v>
      </c>
      <c r="D1120" s="433" t="s">
        <v>2751</v>
      </c>
      <c r="E1120" s="85">
        <v>3152</v>
      </c>
      <c r="F1120" s="753">
        <v>41321</v>
      </c>
      <c r="G1120" s="85">
        <v>3152</v>
      </c>
      <c r="H1120" s="749">
        <f t="shared" si="23"/>
        <v>0</v>
      </c>
    </row>
    <row r="1121" spans="1:8">
      <c r="A1121" s="1081"/>
      <c r="B1121" s="901" t="s">
        <v>2706</v>
      </c>
      <c r="C1121" s="1133" t="s">
        <v>4256</v>
      </c>
      <c r="D1121" s="433" t="s">
        <v>101</v>
      </c>
      <c r="E1121" s="85">
        <v>28176</v>
      </c>
      <c r="F1121" s="753">
        <v>41322</v>
      </c>
      <c r="G1121" s="85">
        <v>28176</v>
      </c>
      <c r="H1121" s="749">
        <f t="shared" si="23"/>
        <v>0</v>
      </c>
    </row>
    <row r="1122" spans="1:8">
      <c r="A1122" s="1081"/>
      <c r="B1122" s="901" t="s">
        <v>2707</v>
      </c>
      <c r="C1122" s="1133" t="s">
        <v>4256</v>
      </c>
      <c r="D1122" s="433" t="s">
        <v>2830</v>
      </c>
      <c r="E1122" s="85">
        <v>40166.76</v>
      </c>
      <c r="F1122" s="433"/>
      <c r="G1122" s="85"/>
      <c r="H1122" s="749">
        <f t="shared" si="23"/>
        <v>40166.76</v>
      </c>
    </row>
    <row r="1123" spans="1:8">
      <c r="A1123" s="1081">
        <v>41321</v>
      </c>
      <c r="B1123" s="901" t="s">
        <v>2709</v>
      </c>
      <c r="C1123" s="1133" t="s">
        <v>4256</v>
      </c>
      <c r="D1123" s="433" t="s">
        <v>2699</v>
      </c>
      <c r="E1123" s="85">
        <v>382.5</v>
      </c>
      <c r="F1123" s="753">
        <v>41321</v>
      </c>
      <c r="G1123" s="85">
        <v>382.5</v>
      </c>
      <c r="H1123" s="749">
        <f t="shared" si="23"/>
        <v>0</v>
      </c>
    </row>
    <row r="1124" spans="1:8">
      <c r="A1124" s="1081"/>
      <c r="B1124" s="901" t="s">
        <v>2710</v>
      </c>
      <c r="C1124" s="1133" t="s">
        <v>4256</v>
      </c>
      <c r="D1124" s="433" t="s">
        <v>1258</v>
      </c>
      <c r="E1124" s="85">
        <v>2246</v>
      </c>
      <c r="F1124" s="753">
        <v>41321</v>
      </c>
      <c r="G1124" s="85">
        <v>2246</v>
      </c>
      <c r="H1124" s="749">
        <f t="shared" si="23"/>
        <v>0</v>
      </c>
    </row>
    <row r="1125" spans="1:8">
      <c r="A1125" s="1081"/>
      <c r="B1125" s="901" t="s">
        <v>2711</v>
      </c>
      <c r="C1125" s="1133" t="s">
        <v>4256</v>
      </c>
      <c r="D1125" s="433" t="s">
        <v>361</v>
      </c>
      <c r="E1125" s="85">
        <v>1237</v>
      </c>
      <c r="F1125" s="753">
        <v>41321</v>
      </c>
      <c r="G1125" s="85">
        <v>1237</v>
      </c>
      <c r="H1125" s="749">
        <f t="shared" si="23"/>
        <v>0</v>
      </c>
    </row>
    <row r="1126" spans="1:8">
      <c r="A1126" s="1081"/>
      <c r="B1126" s="901" t="s">
        <v>2712</v>
      </c>
      <c r="C1126" s="1133" t="s">
        <v>4256</v>
      </c>
      <c r="D1126" s="433" t="s">
        <v>21</v>
      </c>
      <c r="E1126" s="85">
        <v>65</v>
      </c>
      <c r="F1126" s="753">
        <v>41321</v>
      </c>
      <c r="G1126" s="85">
        <v>65</v>
      </c>
      <c r="H1126" s="749">
        <f t="shared" si="23"/>
        <v>0</v>
      </c>
    </row>
    <row r="1127" spans="1:8">
      <c r="A1127" s="1081"/>
      <c r="B1127" s="901" t="s">
        <v>2713</v>
      </c>
      <c r="C1127" s="1133" t="s">
        <v>4256</v>
      </c>
      <c r="D1127" s="433" t="s">
        <v>4976</v>
      </c>
      <c r="E1127" s="85">
        <v>1252</v>
      </c>
      <c r="F1127" s="753">
        <v>41321</v>
      </c>
      <c r="G1127" s="85">
        <v>1252</v>
      </c>
      <c r="H1127" s="749">
        <f t="shared" si="23"/>
        <v>0</v>
      </c>
    </row>
    <row r="1128" spans="1:8">
      <c r="A1128" s="1081"/>
      <c r="B1128" s="901" t="s">
        <v>2714</v>
      </c>
      <c r="C1128" s="1133" t="s">
        <v>4256</v>
      </c>
      <c r="D1128" s="433" t="s">
        <v>1990</v>
      </c>
      <c r="E1128" s="85">
        <v>4260.5</v>
      </c>
      <c r="F1128" s="753">
        <v>41322</v>
      </c>
      <c r="G1128" s="85">
        <v>4260.5</v>
      </c>
      <c r="H1128" s="749">
        <f t="shared" si="23"/>
        <v>0</v>
      </c>
    </row>
    <row r="1129" spans="1:8">
      <c r="A1129" s="1081"/>
      <c r="B1129" s="901" t="s">
        <v>2715</v>
      </c>
      <c r="C1129" s="1133" t="s">
        <v>4256</v>
      </c>
      <c r="D1129" s="433" t="s">
        <v>931</v>
      </c>
      <c r="E1129" s="85">
        <v>33875</v>
      </c>
      <c r="F1129" s="753">
        <v>41322</v>
      </c>
      <c r="G1129" s="85">
        <v>33875</v>
      </c>
      <c r="H1129" s="749">
        <f t="shared" si="23"/>
        <v>0</v>
      </c>
    </row>
    <row r="1130" spans="1:8">
      <c r="A1130" s="1081"/>
      <c r="B1130" s="901" t="s">
        <v>2716</v>
      </c>
      <c r="C1130" s="1133" t="s">
        <v>4256</v>
      </c>
      <c r="D1130" s="433" t="s">
        <v>3754</v>
      </c>
      <c r="E1130" s="85">
        <v>4950</v>
      </c>
      <c r="F1130" s="753">
        <v>41324</v>
      </c>
      <c r="G1130" s="85">
        <v>4950</v>
      </c>
      <c r="H1130" s="749">
        <f t="shared" si="23"/>
        <v>0</v>
      </c>
    </row>
    <row r="1131" spans="1:8">
      <c r="A1131" s="1081"/>
      <c r="B1131" s="901" t="s">
        <v>2718</v>
      </c>
      <c r="C1131" s="1133" t="s">
        <v>4256</v>
      </c>
      <c r="D1131" s="433" t="s">
        <v>1258</v>
      </c>
      <c r="E1131" s="85">
        <v>963</v>
      </c>
      <c r="F1131" s="753">
        <v>41321</v>
      </c>
      <c r="G1131" s="85">
        <v>963</v>
      </c>
      <c r="H1131" s="749">
        <f t="shared" si="23"/>
        <v>0</v>
      </c>
    </row>
    <row r="1132" spans="1:8">
      <c r="A1132" s="1081"/>
      <c r="B1132" s="901" t="s">
        <v>2719</v>
      </c>
      <c r="C1132" s="1133" t="s">
        <v>4256</v>
      </c>
      <c r="D1132" s="433" t="s">
        <v>4757</v>
      </c>
      <c r="E1132" s="85">
        <v>2310</v>
      </c>
      <c r="F1132" s="753">
        <v>41324</v>
      </c>
      <c r="G1132" s="85">
        <v>2310</v>
      </c>
      <c r="H1132" s="749">
        <f t="shared" si="23"/>
        <v>0</v>
      </c>
    </row>
    <row r="1133" spans="1:8">
      <c r="A1133" s="1081"/>
      <c r="B1133" s="901" t="s">
        <v>2720</v>
      </c>
      <c r="C1133" s="1133" t="s">
        <v>4256</v>
      </c>
      <c r="D1133" s="433" t="s">
        <v>3644</v>
      </c>
      <c r="E1133" s="85">
        <v>1155</v>
      </c>
      <c r="F1133" s="753">
        <v>41324</v>
      </c>
      <c r="G1133" s="85">
        <v>1155</v>
      </c>
      <c r="H1133" s="749">
        <f t="shared" si="23"/>
        <v>0</v>
      </c>
    </row>
    <row r="1134" spans="1:8">
      <c r="A1134" s="1081"/>
      <c r="B1134" s="901" t="s">
        <v>2721</v>
      </c>
      <c r="C1134" s="1133" t="s">
        <v>4256</v>
      </c>
      <c r="D1134" s="433" t="s">
        <v>3646</v>
      </c>
      <c r="E1134" s="85">
        <v>1320</v>
      </c>
      <c r="F1134" s="603">
        <v>41324</v>
      </c>
      <c r="G1134" s="176">
        <v>1320</v>
      </c>
      <c r="H1134" s="749">
        <f t="shared" si="23"/>
        <v>0</v>
      </c>
    </row>
    <row r="1135" spans="1:8">
      <c r="A1135" s="1081"/>
      <c r="B1135" s="901" t="s">
        <v>2722</v>
      </c>
      <c r="C1135" s="1133" t="s">
        <v>4256</v>
      </c>
      <c r="D1135" s="433" t="s">
        <v>2828</v>
      </c>
      <c r="E1135" s="85">
        <v>925.5</v>
      </c>
      <c r="F1135" s="603">
        <v>41322</v>
      </c>
      <c r="G1135" s="176">
        <v>925.5</v>
      </c>
      <c r="H1135" s="749">
        <f t="shared" si="23"/>
        <v>0</v>
      </c>
    </row>
    <row r="1136" spans="1:8" ht="23.25">
      <c r="A1136" s="1081"/>
      <c r="B1136" s="901" t="s">
        <v>2723</v>
      </c>
      <c r="C1136" s="1133" t="s">
        <v>4256</v>
      </c>
      <c r="D1136" s="433" t="s">
        <v>4763</v>
      </c>
      <c r="E1136" s="85">
        <v>40585.5</v>
      </c>
      <c r="F1136" s="1113" t="s">
        <v>5295</v>
      </c>
      <c r="G1136" s="176">
        <f>22310+3892+14383.5</f>
        <v>40585.5</v>
      </c>
      <c r="H1136" s="618">
        <f t="shared" si="23"/>
        <v>0</v>
      </c>
    </row>
    <row r="1137" spans="1:8">
      <c r="A1137" s="1081"/>
      <c r="B1137" s="901" t="s">
        <v>2724</v>
      </c>
      <c r="C1137" s="1133" t="s">
        <v>4256</v>
      </c>
      <c r="D1137" s="433" t="s">
        <v>315</v>
      </c>
      <c r="E1137" s="85">
        <v>13854</v>
      </c>
      <c r="F1137" s="721"/>
      <c r="G1137" s="176"/>
      <c r="H1137" s="749">
        <f t="shared" si="23"/>
        <v>13854</v>
      </c>
    </row>
    <row r="1138" spans="1:8">
      <c r="A1138" s="1081"/>
      <c r="B1138" s="901" t="s">
        <v>2725</v>
      </c>
      <c r="C1138" s="1133" t="s">
        <v>4256</v>
      </c>
      <c r="D1138" s="433" t="s">
        <v>59</v>
      </c>
      <c r="E1138" s="85">
        <v>44455</v>
      </c>
      <c r="F1138" s="603">
        <v>41325</v>
      </c>
      <c r="G1138" s="176">
        <v>44455</v>
      </c>
      <c r="H1138" s="749">
        <f t="shared" si="23"/>
        <v>0</v>
      </c>
    </row>
    <row r="1139" spans="1:8">
      <c r="A1139" s="1081"/>
      <c r="B1139" s="901" t="s">
        <v>2726</v>
      </c>
      <c r="C1139" s="1133" t="s">
        <v>4256</v>
      </c>
      <c r="D1139" s="433" t="s">
        <v>567</v>
      </c>
      <c r="E1139" s="85">
        <v>35923.5</v>
      </c>
      <c r="F1139" s="603">
        <v>41321</v>
      </c>
      <c r="G1139" s="176">
        <v>35923.5</v>
      </c>
      <c r="H1139" s="749">
        <f t="shared" si="23"/>
        <v>0</v>
      </c>
    </row>
    <row r="1140" spans="1:8">
      <c r="A1140" s="1081"/>
      <c r="B1140" s="901" t="s">
        <v>2727</v>
      </c>
      <c r="C1140" s="1133" t="s">
        <v>4256</v>
      </c>
      <c r="D1140" s="433" t="s">
        <v>2815</v>
      </c>
      <c r="E1140" s="85">
        <v>461</v>
      </c>
      <c r="F1140" s="603">
        <v>41322</v>
      </c>
      <c r="G1140" s="176">
        <v>461</v>
      </c>
      <c r="H1140" s="749">
        <f t="shared" si="23"/>
        <v>0</v>
      </c>
    </row>
    <row r="1141" spans="1:8">
      <c r="A1141" s="1081"/>
      <c r="B1141" s="901" t="s">
        <v>2728</v>
      </c>
      <c r="C1141" s="1133" t="s">
        <v>4256</v>
      </c>
      <c r="D1141" s="433" t="s">
        <v>4977</v>
      </c>
      <c r="E1141" s="85">
        <v>3011</v>
      </c>
      <c r="F1141" s="603">
        <v>41321</v>
      </c>
      <c r="G1141" s="176">
        <v>3011</v>
      </c>
      <c r="H1141" s="749">
        <f t="shared" si="23"/>
        <v>0</v>
      </c>
    </row>
    <row r="1142" spans="1:8">
      <c r="A1142" s="1081"/>
      <c r="B1142" s="901" t="s">
        <v>69</v>
      </c>
      <c r="C1142" s="1133" t="s">
        <v>4256</v>
      </c>
      <c r="D1142" s="433" t="s">
        <v>1217</v>
      </c>
      <c r="E1142" s="85">
        <v>7553</v>
      </c>
      <c r="F1142" s="604" t="s">
        <v>5209</v>
      </c>
      <c r="G1142" s="176">
        <v>7553</v>
      </c>
      <c r="H1142" s="618">
        <f t="shared" si="23"/>
        <v>0</v>
      </c>
    </row>
    <row r="1143" spans="1:8">
      <c r="A1143" s="1081"/>
      <c r="B1143" s="901" t="s">
        <v>2729</v>
      </c>
      <c r="C1143" s="1133" t="s">
        <v>4256</v>
      </c>
      <c r="D1143" s="433" t="s">
        <v>1959</v>
      </c>
      <c r="E1143" s="85">
        <v>0</v>
      </c>
      <c r="F1143" s="425" t="s">
        <v>5069</v>
      </c>
      <c r="G1143" s="176"/>
      <c r="H1143" s="749">
        <f t="shared" si="23"/>
        <v>0</v>
      </c>
    </row>
    <row r="1144" spans="1:8">
      <c r="A1144" s="1081"/>
      <c r="B1144" s="901" t="s">
        <v>2730</v>
      </c>
      <c r="C1144" s="1133" t="s">
        <v>4256</v>
      </c>
      <c r="D1144" s="433" t="s">
        <v>1961</v>
      </c>
      <c r="E1144" s="85">
        <v>1824</v>
      </c>
      <c r="F1144" s="603">
        <v>41321</v>
      </c>
      <c r="G1144" s="176">
        <v>1824</v>
      </c>
      <c r="H1144" s="749">
        <f t="shared" si="23"/>
        <v>0</v>
      </c>
    </row>
    <row r="1145" spans="1:8">
      <c r="A1145" s="1081"/>
      <c r="B1145" s="901" t="s">
        <v>2731</v>
      </c>
      <c r="C1145" s="1133" t="s">
        <v>4256</v>
      </c>
      <c r="D1145" s="433" t="s">
        <v>72</v>
      </c>
      <c r="E1145" s="85">
        <v>14665</v>
      </c>
      <c r="F1145" s="603">
        <v>41323</v>
      </c>
      <c r="G1145" s="176">
        <v>14665</v>
      </c>
      <c r="H1145" s="749">
        <f t="shared" si="23"/>
        <v>0</v>
      </c>
    </row>
    <row r="1146" spans="1:8">
      <c r="A1146" s="1081"/>
      <c r="B1146" s="901" t="s">
        <v>2732</v>
      </c>
      <c r="C1146" s="1133" t="s">
        <v>4256</v>
      </c>
      <c r="D1146" s="433" t="s">
        <v>358</v>
      </c>
      <c r="E1146" s="85">
        <v>1897</v>
      </c>
      <c r="F1146" s="603">
        <v>41321</v>
      </c>
      <c r="G1146" s="176">
        <v>1897</v>
      </c>
      <c r="H1146" s="749">
        <f t="shared" si="23"/>
        <v>0</v>
      </c>
    </row>
    <row r="1147" spans="1:8">
      <c r="A1147" s="1081"/>
      <c r="B1147" s="901" t="s">
        <v>2733</v>
      </c>
      <c r="C1147" s="1133" t="s">
        <v>4256</v>
      </c>
      <c r="D1147" s="433" t="s">
        <v>3871</v>
      </c>
      <c r="E1147" s="85">
        <v>8448.5</v>
      </c>
      <c r="F1147" s="604" t="s">
        <v>5110</v>
      </c>
      <c r="G1147" s="176">
        <v>8448.5</v>
      </c>
      <c r="H1147" s="618">
        <f t="shared" si="23"/>
        <v>0</v>
      </c>
    </row>
    <row r="1148" spans="1:8">
      <c r="A1148" s="1081"/>
      <c r="B1148" s="901" t="s">
        <v>2734</v>
      </c>
      <c r="C1148" s="1133" t="s">
        <v>4256</v>
      </c>
      <c r="D1148" s="433" t="s">
        <v>72</v>
      </c>
      <c r="E1148" s="85">
        <v>1700</v>
      </c>
      <c r="F1148" s="603">
        <v>41323</v>
      </c>
      <c r="G1148" s="176">
        <v>1700</v>
      </c>
      <c r="H1148" s="749">
        <f t="shared" si="23"/>
        <v>0</v>
      </c>
    </row>
    <row r="1149" spans="1:8">
      <c r="A1149" s="1081"/>
      <c r="B1149" s="901" t="s">
        <v>2735</v>
      </c>
      <c r="C1149" s="1133" t="s">
        <v>4256</v>
      </c>
      <c r="D1149" s="433" t="s">
        <v>4262</v>
      </c>
      <c r="E1149" s="85">
        <v>3303.5</v>
      </c>
      <c r="F1149" s="603">
        <v>41324</v>
      </c>
      <c r="G1149" s="176">
        <v>3303.5</v>
      </c>
      <c r="H1149" s="749">
        <f t="shared" si="23"/>
        <v>0</v>
      </c>
    </row>
    <row r="1150" spans="1:8">
      <c r="A1150" s="1081"/>
      <c r="B1150" s="901" t="s">
        <v>2736</v>
      </c>
      <c r="C1150" s="1133" t="s">
        <v>4256</v>
      </c>
      <c r="D1150" s="433" t="s">
        <v>1455</v>
      </c>
      <c r="E1150" s="85">
        <v>2894.5</v>
      </c>
      <c r="F1150" s="603">
        <v>41321</v>
      </c>
      <c r="G1150" s="176">
        <v>2894.5</v>
      </c>
      <c r="H1150" s="749">
        <f t="shared" si="23"/>
        <v>0</v>
      </c>
    </row>
    <row r="1151" spans="1:8">
      <c r="A1151" s="1081"/>
      <c r="B1151" s="901" t="s">
        <v>2737</v>
      </c>
      <c r="C1151" s="1133" t="s">
        <v>4256</v>
      </c>
      <c r="D1151" s="433" t="s">
        <v>1953</v>
      </c>
      <c r="E1151" s="85">
        <v>1457</v>
      </c>
      <c r="F1151" s="753">
        <v>41321</v>
      </c>
      <c r="G1151" s="85">
        <v>1457</v>
      </c>
      <c r="H1151" s="749">
        <f t="shared" si="23"/>
        <v>0</v>
      </c>
    </row>
    <row r="1152" spans="1:8">
      <c r="A1152" s="1081"/>
      <c r="B1152" s="901" t="s">
        <v>2738</v>
      </c>
      <c r="C1152" s="1133" t="s">
        <v>4256</v>
      </c>
      <c r="D1152" s="433" t="s">
        <v>559</v>
      </c>
      <c r="E1152" s="85">
        <v>3048</v>
      </c>
      <c r="F1152" s="753">
        <v>41322</v>
      </c>
      <c r="G1152" s="85">
        <v>3048</v>
      </c>
      <c r="H1152" s="749">
        <f t="shared" si="23"/>
        <v>0</v>
      </c>
    </row>
    <row r="1153" spans="1:8">
      <c r="A1153" s="1081"/>
      <c r="B1153" s="901" t="s">
        <v>2739</v>
      </c>
      <c r="C1153" s="1133" t="s">
        <v>4256</v>
      </c>
      <c r="D1153" s="433" t="s">
        <v>1950</v>
      </c>
      <c r="E1153" s="85">
        <v>4425</v>
      </c>
      <c r="F1153" s="753">
        <v>41322</v>
      </c>
      <c r="G1153" s="85">
        <v>4425</v>
      </c>
      <c r="H1153" s="749">
        <f t="shared" si="23"/>
        <v>0</v>
      </c>
    </row>
    <row r="1154" spans="1:8">
      <c r="A1154" s="1081"/>
      <c r="B1154" s="901" t="s">
        <v>2740</v>
      </c>
      <c r="C1154" s="1133" t="s">
        <v>4256</v>
      </c>
      <c r="D1154" s="433" t="s">
        <v>92</v>
      </c>
      <c r="E1154" s="85">
        <v>2327</v>
      </c>
      <c r="F1154" s="753">
        <v>41321</v>
      </c>
      <c r="G1154" s="85">
        <v>2327</v>
      </c>
      <c r="H1154" s="749">
        <f t="shared" si="23"/>
        <v>0</v>
      </c>
    </row>
    <row r="1155" spans="1:8">
      <c r="A1155" s="1081"/>
      <c r="B1155" s="901" t="s">
        <v>2741</v>
      </c>
      <c r="C1155" s="1133" t="s">
        <v>4256</v>
      </c>
      <c r="D1155" s="433" t="s">
        <v>771</v>
      </c>
      <c r="E1155" s="85">
        <v>20274.5</v>
      </c>
      <c r="F1155" s="753">
        <v>41322</v>
      </c>
      <c r="G1155" s="85">
        <v>20274.5</v>
      </c>
      <c r="H1155" s="749">
        <f t="shared" si="23"/>
        <v>0</v>
      </c>
    </row>
    <row r="1156" spans="1:8">
      <c r="A1156" s="1081"/>
      <c r="B1156" s="901" t="s">
        <v>2742</v>
      </c>
      <c r="C1156" s="1133" t="s">
        <v>4256</v>
      </c>
      <c r="D1156" s="433" t="s">
        <v>1947</v>
      </c>
      <c r="E1156" s="85">
        <v>486</v>
      </c>
      <c r="F1156" s="753">
        <v>41321</v>
      </c>
      <c r="G1156" s="85">
        <v>486</v>
      </c>
      <c r="H1156" s="749">
        <f t="shared" si="23"/>
        <v>0</v>
      </c>
    </row>
    <row r="1157" spans="1:8">
      <c r="A1157" s="1081"/>
      <c r="B1157" s="901" t="s">
        <v>2743</v>
      </c>
      <c r="C1157" s="1133" t="s">
        <v>4256</v>
      </c>
      <c r="D1157" s="433" t="s">
        <v>21</v>
      </c>
      <c r="E1157" s="85">
        <v>4640</v>
      </c>
      <c r="F1157" s="753">
        <v>41321</v>
      </c>
      <c r="G1157" s="85">
        <v>4640</v>
      </c>
      <c r="H1157" s="749">
        <f t="shared" si="23"/>
        <v>0</v>
      </c>
    </row>
    <row r="1158" spans="1:8">
      <c r="A1158" s="1081"/>
      <c r="B1158" s="901" t="s">
        <v>2744</v>
      </c>
      <c r="C1158" s="1133" t="s">
        <v>4256</v>
      </c>
      <c r="D1158" s="433" t="s">
        <v>3648</v>
      </c>
      <c r="E1158" s="85">
        <v>3724</v>
      </c>
      <c r="F1158" s="753">
        <v>41322</v>
      </c>
      <c r="G1158" s="85">
        <v>3724</v>
      </c>
      <c r="H1158" s="749">
        <f t="shared" si="23"/>
        <v>0</v>
      </c>
    </row>
    <row r="1159" spans="1:8">
      <c r="A1159" s="1081"/>
      <c r="B1159" s="901" t="s">
        <v>2745</v>
      </c>
      <c r="C1159" s="1133" t="s">
        <v>4256</v>
      </c>
      <c r="D1159" s="433" t="s">
        <v>4764</v>
      </c>
      <c r="E1159" s="85">
        <v>13712</v>
      </c>
      <c r="F1159" s="753">
        <v>41321</v>
      </c>
      <c r="G1159" s="85">
        <v>13712</v>
      </c>
      <c r="H1159" s="749">
        <f t="shared" si="23"/>
        <v>0</v>
      </c>
    </row>
    <row r="1160" spans="1:8">
      <c r="A1160" s="1081"/>
      <c r="B1160" s="901" t="s">
        <v>2746</v>
      </c>
      <c r="C1160" s="1133" t="s">
        <v>4256</v>
      </c>
      <c r="D1160" s="433" t="s">
        <v>623</v>
      </c>
      <c r="E1160" s="85">
        <v>3789</v>
      </c>
      <c r="F1160" s="753">
        <v>41321</v>
      </c>
      <c r="G1160" s="85">
        <v>3789</v>
      </c>
      <c r="H1160" s="749">
        <f t="shared" si="23"/>
        <v>0</v>
      </c>
    </row>
    <row r="1161" spans="1:8">
      <c r="A1161" s="1081"/>
      <c r="B1161" s="901" t="s">
        <v>2747</v>
      </c>
      <c r="C1161" s="1133" t="s">
        <v>4256</v>
      </c>
      <c r="D1161" s="433" t="s">
        <v>943</v>
      </c>
      <c r="E1161" s="85">
        <v>15986</v>
      </c>
      <c r="F1161" s="753">
        <v>41322</v>
      </c>
      <c r="G1161" s="85">
        <v>15986</v>
      </c>
      <c r="H1161" s="749">
        <f t="shared" si="23"/>
        <v>0</v>
      </c>
    </row>
    <row r="1162" spans="1:8">
      <c r="A1162" s="1081"/>
      <c r="B1162" s="901" t="s">
        <v>2748</v>
      </c>
      <c r="C1162" s="1133" t="s">
        <v>4256</v>
      </c>
      <c r="D1162" s="433" t="s">
        <v>464</v>
      </c>
      <c r="E1162" s="85">
        <v>4952.5</v>
      </c>
      <c r="F1162" s="753">
        <v>41321</v>
      </c>
      <c r="G1162" s="85">
        <v>4952.5</v>
      </c>
      <c r="H1162" s="749">
        <f t="shared" si="23"/>
        <v>0</v>
      </c>
    </row>
    <row r="1163" spans="1:8">
      <c r="A1163" s="1081"/>
      <c r="B1163" s="901" t="s">
        <v>2004</v>
      </c>
      <c r="C1163" s="1133" t="s">
        <v>4256</v>
      </c>
      <c r="D1163" s="433" t="s">
        <v>13</v>
      </c>
      <c r="E1163" s="85">
        <v>449.5</v>
      </c>
      <c r="F1163" s="753">
        <v>41321</v>
      </c>
      <c r="G1163" s="85">
        <v>449.5</v>
      </c>
      <c r="H1163" s="749">
        <f t="shared" si="23"/>
        <v>0</v>
      </c>
    </row>
    <row r="1164" spans="1:8">
      <c r="A1164" s="1081"/>
      <c r="B1164" s="901" t="s">
        <v>2749</v>
      </c>
      <c r="C1164" s="1133" t="s">
        <v>4256</v>
      </c>
      <c r="D1164" s="433" t="s">
        <v>1937</v>
      </c>
      <c r="E1164" s="85">
        <v>2592</v>
      </c>
      <c r="F1164" s="753">
        <v>41322</v>
      </c>
      <c r="G1164" s="85">
        <v>2592</v>
      </c>
      <c r="H1164" s="749">
        <f t="shared" si="23"/>
        <v>0</v>
      </c>
    </row>
    <row r="1165" spans="1:8">
      <c r="A1165" s="1081"/>
      <c r="B1165" s="901" t="s">
        <v>2750</v>
      </c>
      <c r="C1165" s="1133" t="s">
        <v>4256</v>
      </c>
      <c r="D1165" s="433" t="s">
        <v>2651</v>
      </c>
      <c r="E1165" s="85">
        <v>5812</v>
      </c>
      <c r="F1165" s="753">
        <v>41321</v>
      </c>
      <c r="G1165" s="85">
        <v>5812</v>
      </c>
      <c r="H1165" s="749">
        <f t="shared" si="23"/>
        <v>0</v>
      </c>
    </row>
    <row r="1166" spans="1:8">
      <c r="A1166" s="1081"/>
      <c r="B1166" s="901" t="s">
        <v>2752</v>
      </c>
      <c r="C1166" s="1133" t="s">
        <v>4256</v>
      </c>
      <c r="D1166" s="433" t="s">
        <v>2674</v>
      </c>
      <c r="E1166" s="85">
        <v>14669.7</v>
      </c>
      <c r="F1166" s="753">
        <v>41324</v>
      </c>
      <c r="G1166" s="85">
        <v>14669.7</v>
      </c>
      <c r="H1166" s="749">
        <f t="shared" si="23"/>
        <v>0</v>
      </c>
    </row>
    <row r="1167" spans="1:8">
      <c r="A1167" s="1081"/>
      <c r="B1167" s="750"/>
      <c r="C1167" s="1133"/>
      <c r="D1167" s="88" t="s">
        <v>719</v>
      </c>
      <c r="E1167" s="86"/>
      <c r="F1167" s="1128"/>
      <c r="G1167" s="86"/>
      <c r="H1167" s="749"/>
    </row>
    <row r="1168" spans="1:8">
      <c r="A1168" s="1081"/>
      <c r="B1168" s="750"/>
      <c r="C1168" s="1132"/>
      <c r="D1168" s="88" t="s">
        <v>742</v>
      </c>
      <c r="E1168" s="86"/>
      <c r="F1168" s="1128"/>
      <c r="G1168" s="86"/>
      <c r="H1168" s="263"/>
    </row>
    <row r="1169" spans="1:8">
      <c r="A1169" s="1087"/>
      <c r="B1169" s="1131"/>
      <c r="C1169" s="1089"/>
      <c r="D1169" s="88" t="s">
        <v>719</v>
      </c>
      <c r="E1169" s="86"/>
      <c r="F1169" s="1128"/>
      <c r="G1169" s="86"/>
      <c r="H1169" s="263"/>
    </row>
    <row r="1170" spans="1:8" ht="18.75">
      <c r="A1170" s="1962" t="str">
        <f>A1101</f>
        <v>REMISIONES DE     FEBRERO        2 0 1 3</v>
      </c>
      <c r="B1170" s="1962"/>
      <c r="C1170" s="1962"/>
      <c r="D1170" s="1962"/>
      <c r="E1170" s="1962"/>
      <c r="F1170" s="1962"/>
      <c r="H1170" s="1106"/>
    </row>
    <row r="1171" spans="1:8" ht="35.25" thickBot="1">
      <c r="A1171" s="1118" t="s">
        <v>0</v>
      </c>
      <c r="B1171" s="1119" t="s">
        <v>1</v>
      </c>
      <c r="C1171" s="1119"/>
      <c r="D1171" s="1094" t="s">
        <v>2805</v>
      </c>
      <c r="E1171" s="5" t="s">
        <v>2</v>
      </c>
      <c r="F1171" s="1095" t="s">
        <v>6</v>
      </c>
      <c r="G1171" s="1096" t="s">
        <v>7</v>
      </c>
      <c r="H1171" s="1097" t="s">
        <v>8</v>
      </c>
    </row>
    <row r="1172" spans="1:8" ht="15.75" thickTop="1">
      <c r="A1172" s="1081">
        <v>41321</v>
      </c>
      <c r="B1172" s="901" t="s">
        <v>2753</v>
      </c>
      <c r="C1172" s="1132" t="s">
        <v>4256</v>
      </c>
      <c r="D1172" s="1077" t="s">
        <v>2751</v>
      </c>
      <c r="E1172" s="1100">
        <v>2109</v>
      </c>
      <c r="F1172" s="1108">
        <v>41322</v>
      </c>
      <c r="G1172" s="1100">
        <v>2109</v>
      </c>
      <c r="H1172" s="263">
        <f t="shared" ref="H1172:H1235" si="24">E1172-G1172</f>
        <v>0</v>
      </c>
    </row>
    <row r="1173" spans="1:8">
      <c r="A1173" s="1081"/>
      <c r="B1173" s="901" t="s">
        <v>2754</v>
      </c>
      <c r="C1173" s="1133" t="s">
        <v>4256</v>
      </c>
      <c r="D1173" s="433" t="s">
        <v>222</v>
      </c>
      <c r="E1173" s="85">
        <v>19131</v>
      </c>
      <c r="F1173" s="753">
        <v>41322</v>
      </c>
      <c r="G1173" s="85">
        <v>19131</v>
      </c>
      <c r="H1173" s="749">
        <f t="shared" si="24"/>
        <v>0</v>
      </c>
    </row>
    <row r="1174" spans="1:8">
      <c r="A1174" s="1081"/>
      <c r="B1174" s="901" t="s">
        <v>2755</v>
      </c>
      <c r="C1174" s="1133" t="s">
        <v>4256</v>
      </c>
      <c r="D1174" s="433" t="s">
        <v>3778</v>
      </c>
      <c r="E1174" s="85">
        <v>4358</v>
      </c>
      <c r="F1174" s="753">
        <v>41322</v>
      </c>
      <c r="G1174" s="85">
        <v>4358</v>
      </c>
      <c r="H1174" s="749">
        <f t="shared" si="24"/>
        <v>0</v>
      </c>
    </row>
    <row r="1175" spans="1:8">
      <c r="A1175" s="1081"/>
      <c r="B1175" s="901" t="s">
        <v>2756</v>
      </c>
      <c r="C1175" s="1133" t="s">
        <v>4256</v>
      </c>
      <c r="D1175" s="433" t="s">
        <v>2651</v>
      </c>
      <c r="E1175" s="85">
        <v>1954</v>
      </c>
      <c r="F1175" s="753">
        <v>41322</v>
      </c>
      <c r="G1175" s="85">
        <v>1954</v>
      </c>
      <c r="H1175" s="749">
        <f t="shared" si="24"/>
        <v>0</v>
      </c>
    </row>
    <row r="1176" spans="1:8">
      <c r="A1176" s="1081"/>
      <c r="B1176" s="901" t="s">
        <v>2758</v>
      </c>
      <c r="C1176" s="1133" t="s">
        <v>4256</v>
      </c>
      <c r="D1176" s="433" t="s">
        <v>250</v>
      </c>
      <c r="E1176" s="85">
        <v>4114</v>
      </c>
      <c r="F1176" s="753">
        <v>41322</v>
      </c>
      <c r="G1176" s="85">
        <v>4114</v>
      </c>
      <c r="H1176" s="749">
        <f t="shared" si="24"/>
        <v>0</v>
      </c>
    </row>
    <row r="1177" spans="1:8">
      <c r="A1177" s="1081"/>
      <c r="B1177" s="901" t="s">
        <v>2759</v>
      </c>
      <c r="C1177" s="1133" t="s">
        <v>4256</v>
      </c>
      <c r="D1177" s="433" t="s">
        <v>55</v>
      </c>
      <c r="E1177" s="85">
        <v>1267</v>
      </c>
      <c r="F1177" s="753">
        <v>41321</v>
      </c>
      <c r="G1177" s="85">
        <v>1267</v>
      </c>
      <c r="H1177" s="749">
        <f t="shared" si="24"/>
        <v>0</v>
      </c>
    </row>
    <row r="1178" spans="1:8">
      <c r="A1178" s="1081"/>
      <c r="B1178" s="901" t="s">
        <v>2311</v>
      </c>
      <c r="C1178" s="1133" t="s">
        <v>4256</v>
      </c>
      <c r="D1178" s="433" t="s">
        <v>3651</v>
      </c>
      <c r="E1178" s="85">
        <v>3364</v>
      </c>
      <c r="F1178" s="753">
        <v>41321</v>
      </c>
      <c r="G1178" s="85">
        <v>3364</v>
      </c>
      <c r="H1178" s="749">
        <f t="shared" si="24"/>
        <v>0</v>
      </c>
    </row>
    <row r="1179" spans="1:8">
      <c r="A1179" s="1081"/>
      <c r="B1179" s="901" t="s">
        <v>2760</v>
      </c>
      <c r="C1179" s="1133" t="s">
        <v>4256</v>
      </c>
      <c r="D1179" s="433" t="s">
        <v>464</v>
      </c>
      <c r="E1179" s="85">
        <v>503</v>
      </c>
      <c r="F1179" s="753">
        <v>41321</v>
      </c>
      <c r="G1179" s="85">
        <v>503</v>
      </c>
      <c r="H1179" s="749">
        <f t="shared" si="24"/>
        <v>0</v>
      </c>
    </row>
    <row r="1180" spans="1:8">
      <c r="A1180" s="1081"/>
      <c r="B1180" s="901" t="s">
        <v>2761</v>
      </c>
      <c r="C1180" s="1133" t="s">
        <v>4256</v>
      </c>
      <c r="D1180" s="433" t="s">
        <v>2800</v>
      </c>
      <c r="E1180" s="85">
        <v>15049</v>
      </c>
      <c r="F1180" s="753">
        <v>41324</v>
      </c>
      <c r="G1180" s="85">
        <v>15049</v>
      </c>
      <c r="H1180" s="749">
        <f t="shared" si="24"/>
        <v>0</v>
      </c>
    </row>
    <row r="1181" spans="1:8">
      <c r="A1181" s="1081"/>
      <c r="B1181" s="901" t="s">
        <v>2762</v>
      </c>
      <c r="C1181" s="1133" t="s">
        <v>4256</v>
      </c>
      <c r="D1181" s="433" t="s">
        <v>4978</v>
      </c>
      <c r="E1181" s="85">
        <v>1991.5</v>
      </c>
      <c r="F1181" s="753">
        <v>41321</v>
      </c>
      <c r="G1181" s="85">
        <v>1991.5</v>
      </c>
      <c r="H1181" s="749">
        <f t="shared" si="24"/>
        <v>0</v>
      </c>
    </row>
    <row r="1182" spans="1:8">
      <c r="A1182" s="1081"/>
      <c r="B1182" s="901" t="s">
        <v>2764</v>
      </c>
      <c r="C1182" s="1133" t="s">
        <v>4256</v>
      </c>
      <c r="D1182" s="433" t="s">
        <v>3644</v>
      </c>
      <c r="E1182" s="85">
        <v>495</v>
      </c>
      <c r="F1182" s="753">
        <v>41324</v>
      </c>
      <c r="G1182" s="85">
        <v>495</v>
      </c>
      <c r="H1182" s="749">
        <f t="shared" si="24"/>
        <v>0</v>
      </c>
    </row>
    <row r="1183" spans="1:8">
      <c r="A1183" s="1081"/>
      <c r="B1183" s="901" t="s">
        <v>2765</v>
      </c>
      <c r="C1183" s="1133" t="s">
        <v>4256</v>
      </c>
      <c r="D1183" s="1110" t="s">
        <v>3647</v>
      </c>
      <c r="E1183" s="1924">
        <v>0</v>
      </c>
      <c r="F1183" s="753"/>
      <c r="G1183" s="85"/>
      <c r="H1183" s="749">
        <f t="shared" si="24"/>
        <v>0</v>
      </c>
    </row>
    <row r="1184" spans="1:8">
      <c r="A1184" s="1081"/>
      <c r="B1184" s="901" t="s">
        <v>2766</v>
      </c>
      <c r="C1184" s="1133" t="s">
        <v>4256</v>
      </c>
      <c r="D1184" s="433" t="s">
        <v>4757</v>
      </c>
      <c r="E1184" s="85">
        <v>990</v>
      </c>
      <c r="F1184" s="753">
        <v>41324</v>
      </c>
      <c r="G1184" s="85">
        <v>990</v>
      </c>
      <c r="H1184" s="749">
        <f t="shared" si="24"/>
        <v>0</v>
      </c>
    </row>
    <row r="1185" spans="1:8">
      <c r="A1185" s="1081"/>
      <c r="B1185" s="901" t="s">
        <v>2767</v>
      </c>
      <c r="C1185" s="1133" t="s">
        <v>4256</v>
      </c>
      <c r="D1185" s="433" t="s">
        <v>2795</v>
      </c>
      <c r="E1185" s="85">
        <v>8028</v>
      </c>
      <c r="F1185" s="753">
        <v>41321</v>
      </c>
      <c r="G1185" s="85">
        <v>8028</v>
      </c>
      <c r="H1185" s="749">
        <f t="shared" si="24"/>
        <v>0</v>
      </c>
    </row>
    <row r="1186" spans="1:8">
      <c r="A1186" s="1081"/>
      <c r="B1186" s="901" t="s">
        <v>2769</v>
      </c>
      <c r="C1186" s="1133" t="s">
        <v>4256</v>
      </c>
      <c r="D1186" s="433" t="s">
        <v>3646</v>
      </c>
      <c r="E1186" s="85">
        <v>990</v>
      </c>
      <c r="F1186" s="753">
        <v>41324</v>
      </c>
      <c r="G1186" s="85">
        <v>990</v>
      </c>
      <c r="H1186" s="749">
        <f t="shared" si="24"/>
        <v>0</v>
      </c>
    </row>
    <row r="1187" spans="1:8">
      <c r="A1187" s="1081"/>
      <c r="B1187" s="901" t="s">
        <v>2770</v>
      </c>
      <c r="C1187" s="1133" t="s">
        <v>4256</v>
      </c>
      <c r="D1187" s="433" t="s">
        <v>567</v>
      </c>
      <c r="E1187" s="85">
        <v>567</v>
      </c>
      <c r="F1187" s="753">
        <v>41321</v>
      </c>
      <c r="G1187" s="85">
        <v>567</v>
      </c>
      <c r="H1187" s="749">
        <f t="shared" si="24"/>
        <v>0</v>
      </c>
    </row>
    <row r="1188" spans="1:8">
      <c r="A1188" s="1081"/>
      <c r="B1188" s="901" t="s">
        <v>2771</v>
      </c>
      <c r="C1188" s="1133" t="s">
        <v>4256</v>
      </c>
      <c r="D1188" s="433" t="s">
        <v>815</v>
      </c>
      <c r="E1188" s="85">
        <v>14732</v>
      </c>
      <c r="F1188" s="753">
        <v>41322</v>
      </c>
      <c r="G1188" s="85">
        <v>14732</v>
      </c>
      <c r="H1188" s="749">
        <f t="shared" si="24"/>
        <v>0</v>
      </c>
    </row>
    <row r="1189" spans="1:8">
      <c r="A1189" s="1081"/>
      <c r="B1189" s="901" t="s">
        <v>2773</v>
      </c>
      <c r="C1189" s="1133" t="s">
        <v>4256</v>
      </c>
      <c r="D1189" s="433" t="s">
        <v>1959</v>
      </c>
      <c r="E1189" s="85">
        <v>3202</v>
      </c>
      <c r="F1189" s="753">
        <v>41321</v>
      </c>
      <c r="G1189" s="85">
        <v>3202</v>
      </c>
      <c r="H1189" s="749">
        <f t="shared" si="24"/>
        <v>0</v>
      </c>
    </row>
    <row r="1190" spans="1:8">
      <c r="A1190" s="1081"/>
      <c r="B1190" s="901" t="s">
        <v>2774</v>
      </c>
      <c r="C1190" s="1133" t="s">
        <v>4256</v>
      </c>
      <c r="D1190" s="433" t="s">
        <v>2777</v>
      </c>
      <c r="E1190" s="85">
        <v>935</v>
      </c>
      <c r="F1190" s="753">
        <v>41321</v>
      </c>
      <c r="G1190" s="85">
        <v>935</v>
      </c>
      <c r="H1190" s="749">
        <f t="shared" si="24"/>
        <v>0</v>
      </c>
    </row>
    <row r="1191" spans="1:8">
      <c r="A1191" s="1081"/>
      <c r="B1191" s="901" t="s">
        <v>2775</v>
      </c>
      <c r="C1191" s="1133" t="s">
        <v>4256</v>
      </c>
      <c r="D1191" s="433" t="s">
        <v>2777</v>
      </c>
      <c r="E1191" s="85">
        <v>2912</v>
      </c>
      <c r="F1191" s="753">
        <v>41321</v>
      </c>
      <c r="G1191" s="85">
        <v>2912</v>
      </c>
      <c r="H1191" s="749">
        <f t="shared" si="24"/>
        <v>0</v>
      </c>
    </row>
    <row r="1192" spans="1:8">
      <c r="A1192" s="1081"/>
      <c r="B1192" s="901" t="s">
        <v>2776</v>
      </c>
      <c r="C1192" s="1133" t="s">
        <v>4256</v>
      </c>
      <c r="D1192" s="433" t="s">
        <v>2799</v>
      </c>
      <c r="E1192" s="85">
        <v>97766</v>
      </c>
      <c r="F1192" s="433"/>
      <c r="G1192" s="85"/>
      <c r="H1192" s="749">
        <f t="shared" si="24"/>
        <v>97766</v>
      </c>
    </row>
    <row r="1193" spans="1:8">
      <c r="A1193" s="1081"/>
      <c r="B1193" s="901" t="s">
        <v>2778</v>
      </c>
      <c r="C1193" s="1133" t="s">
        <v>4256</v>
      </c>
      <c r="D1193" s="433" t="s">
        <v>2799</v>
      </c>
      <c r="E1193" s="85">
        <v>164144</v>
      </c>
      <c r="F1193" s="433"/>
      <c r="G1193" s="85"/>
      <c r="H1193" s="749">
        <f t="shared" si="24"/>
        <v>164144</v>
      </c>
    </row>
    <row r="1194" spans="1:8">
      <c r="A1194" s="1081"/>
      <c r="B1194" s="901" t="s">
        <v>2779</v>
      </c>
      <c r="C1194" s="1133" t="s">
        <v>4256</v>
      </c>
      <c r="D1194" s="433" t="s">
        <v>56</v>
      </c>
      <c r="E1194" s="85">
        <v>247045</v>
      </c>
      <c r="F1194" s="433"/>
      <c r="G1194" s="85"/>
      <c r="H1194" s="749">
        <f t="shared" si="24"/>
        <v>247045</v>
      </c>
    </row>
    <row r="1195" spans="1:8">
      <c r="A1195" s="1081"/>
      <c r="B1195" s="901" t="s">
        <v>2780</v>
      </c>
      <c r="C1195" s="1133" t="s">
        <v>4256</v>
      </c>
      <c r="D1195" s="433" t="s">
        <v>56</v>
      </c>
      <c r="E1195" s="85">
        <v>365472</v>
      </c>
      <c r="F1195" s="433"/>
      <c r="G1195" s="85"/>
      <c r="H1195" s="749">
        <f t="shared" si="24"/>
        <v>365472</v>
      </c>
    </row>
    <row r="1196" spans="1:8">
      <c r="A1196" s="1081"/>
      <c r="B1196" s="901" t="s">
        <v>2781</v>
      </c>
      <c r="C1196" s="1133" t="s">
        <v>4256</v>
      </c>
      <c r="D1196" s="433" t="s">
        <v>748</v>
      </c>
      <c r="E1196" s="85">
        <v>34643</v>
      </c>
      <c r="F1196" s="753">
        <v>41324</v>
      </c>
      <c r="G1196" s="85">
        <v>34643</v>
      </c>
      <c r="H1196" s="749">
        <f t="shared" si="24"/>
        <v>0</v>
      </c>
    </row>
    <row r="1197" spans="1:8">
      <c r="A1197" s="1081"/>
      <c r="B1197" s="901" t="s">
        <v>2782</v>
      </c>
      <c r="C1197" s="1133" t="s">
        <v>4256</v>
      </c>
      <c r="D1197" s="433" t="s">
        <v>2826</v>
      </c>
      <c r="E1197" s="85">
        <v>38189</v>
      </c>
      <c r="F1197" s="433"/>
      <c r="G1197" s="85"/>
      <c r="H1197" s="749">
        <f t="shared" si="24"/>
        <v>38189</v>
      </c>
    </row>
    <row r="1198" spans="1:8">
      <c r="A1198" s="1081"/>
      <c r="B1198" s="901" t="s">
        <v>2783</v>
      </c>
      <c r="C1198" s="1133" t="s">
        <v>4256</v>
      </c>
      <c r="D1198" s="433" t="s">
        <v>4872</v>
      </c>
      <c r="E1198" s="85">
        <v>637</v>
      </c>
      <c r="F1198" s="753">
        <v>41321</v>
      </c>
      <c r="G1198" s="85">
        <v>637</v>
      </c>
      <c r="H1198" s="749">
        <f t="shared" si="24"/>
        <v>0</v>
      </c>
    </row>
    <row r="1199" spans="1:8">
      <c r="A1199" s="1081"/>
      <c r="B1199" s="901" t="s">
        <v>2784</v>
      </c>
      <c r="C1199" s="1133" t="s">
        <v>4256</v>
      </c>
      <c r="D1199" s="433" t="s">
        <v>37</v>
      </c>
      <c r="E1199" s="85">
        <v>10278</v>
      </c>
      <c r="F1199" s="1116" t="s">
        <v>5476</v>
      </c>
      <c r="G1199" s="176">
        <v>10278</v>
      </c>
      <c r="H1199" s="618">
        <f t="shared" si="24"/>
        <v>0</v>
      </c>
    </row>
    <row r="1200" spans="1:8">
      <c r="A1200" s="1081"/>
      <c r="B1200" s="901" t="s">
        <v>2785</v>
      </c>
      <c r="C1200" s="1133" t="s">
        <v>4256</v>
      </c>
      <c r="D1200" s="433" t="s">
        <v>794</v>
      </c>
      <c r="E1200" s="85">
        <v>1471</v>
      </c>
      <c r="F1200" s="753">
        <v>41322</v>
      </c>
      <c r="G1200" s="85">
        <v>1471</v>
      </c>
      <c r="H1200" s="749">
        <f t="shared" si="24"/>
        <v>0</v>
      </c>
    </row>
    <row r="1201" spans="1:8">
      <c r="A1201" s="1081"/>
      <c r="B1201" s="901" t="s">
        <v>2786</v>
      </c>
      <c r="C1201" s="1133" t="s">
        <v>4256</v>
      </c>
      <c r="D1201" s="433" t="s">
        <v>4979</v>
      </c>
      <c r="E1201" s="85">
        <v>651</v>
      </c>
      <c r="F1201" s="753">
        <v>41322</v>
      </c>
      <c r="G1201" s="85">
        <v>651</v>
      </c>
      <c r="H1201" s="749">
        <f t="shared" si="24"/>
        <v>0</v>
      </c>
    </row>
    <row r="1202" spans="1:8">
      <c r="A1202" s="1081"/>
      <c r="B1202" s="901" t="s">
        <v>2787</v>
      </c>
      <c r="C1202" s="1133" t="s">
        <v>4256</v>
      </c>
      <c r="D1202" s="433" t="s">
        <v>1983</v>
      </c>
      <c r="E1202" s="85">
        <v>4093</v>
      </c>
      <c r="F1202" s="753">
        <v>41322</v>
      </c>
      <c r="G1202" s="85">
        <v>4093</v>
      </c>
      <c r="H1202" s="749">
        <f t="shared" si="24"/>
        <v>0</v>
      </c>
    </row>
    <row r="1203" spans="1:8">
      <c r="A1203" s="1081"/>
      <c r="B1203" s="901" t="s">
        <v>2788</v>
      </c>
      <c r="C1203" s="1133" t="s">
        <v>4256</v>
      </c>
      <c r="D1203" s="433" t="s">
        <v>53</v>
      </c>
      <c r="E1203" s="85">
        <v>3455</v>
      </c>
      <c r="F1203" s="1116" t="s">
        <v>5296</v>
      </c>
      <c r="G1203" s="176">
        <v>3455</v>
      </c>
      <c r="H1203" s="618">
        <f t="shared" si="24"/>
        <v>0</v>
      </c>
    </row>
    <row r="1204" spans="1:8">
      <c r="A1204" s="1081"/>
      <c r="B1204" s="901" t="s">
        <v>2789</v>
      </c>
      <c r="C1204" s="1133" t="s">
        <v>4256</v>
      </c>
      <c r="D1204" s="433" t="s">
        <v>67</v>
      </c>
      <c r="E1204" s="85">
        <v>2029</v>
      </c>
      <c r="F1204" s="753">
        <v>41322</v>
      </c>
      <c r="G1204" s="85">
        <v>2029</v>
      </c>
      <c r="H1204" s="749">
        <f t="shared" si="24"/>
        <v>0</v>
      </c>
    </row>
    <row r="1205" spans="1:8">
      <c r="A1205" s="1081"/>
      <c r="B1205" s="901" t="s">
        <v>2790</v>
      </c>
      <c r="C1205" s="1133" t="s">
        <v>4256</v>
      </c>
      <c r="D1205" s="433" t="s">
        <v>3657</v>
      </c>
      <c r="E1205" s="85">
        <v>3658</v>
      </c>
      <c r="F1205" s="753">
        <v>41322</v>
      </c>
      <c r="G1205" s="85">
        <v>3658</v>
      </c>
      <c r="H1205" s="749">
        <f t="shared" si="24"/>
        <v>0</v>
      </c>
    </row>
    <row r="1206" spans="1:8">
      <c r="A1206" s="1081"/>
      <c r="B1206" s="901" t="s">
        <v>2791</v>
      </c>
      <c r="C1206" s="1133" t="s">
        <v>4256</v>
      </c>
      <c r="D1206" s="433" t="s">
        <v>3660</v>
      </c>
      <c r="E1206" s="85">
        <v>1874.5</v>
      </c>
      <c r="F1206" s="753">
        <v>41322</v>
      </c>
      <c r="G1206" s="85">
        <v>1874.5</v>
      </c>
      <c r="H1206" s="749">
        <f t="shared" si="24"/>
        <v>0</v>
      </c>
    </row>
    <row r="1207" spans="1:8">
      <c r="A1207" s="1081"/>
      <c r="B1207" s="901" t="s">
        <v>2792</v>
      </c>
      <c r="C1207" s="1133" t="s">
        <v>4256</v>
      </c>
      <c r="D1207" s="433" t="s">
        <v>788</v>
      </c>
      <c r="E1207" s="85">
        <v>621</v>
      </c>
      <c r="F1207" s="753">
        <v>41322</v>
      </c>
      <c r="G1207" s="85">
        <v>621</v>
      </c>
      <c r="H1207" s="749">
        <f t="shared" si="24"/>
        <v>0</v>
      </c>
    </row>
    <row r="1208" spans="1:8">
      <c r="A1208" s="1081"/>
      <c r="B1208" s="901" t="s">
        <v>2793</v>
      </c>
      <c r="C1208" s="1133" t="s">
        <v>4256</v>
      </c>
      <c r="D1208" s="433" t="s">
        <v>38</v>
      </c>
      <c r="E1208" s="85">
        <v>23267</v>
      </c>
      <c r="F1208" s="753">
        <v>41322</v>
      </c>
      <c r="G1208" s="85">
        <v>23267</v>
      </c>
      <c r="H1208" s="749">
        <f t="shared" si="24"/>
        <v>0</v>
      </c>
    </row>
    <row r="1209" spans="1:8">
      <c r="A1209" s="1081"/>
      <c r="B1209" s="901" t="s">
        <v>2794</v>
      </c>
      <c r="C1209" s="1133" t="s">
        <v>4256</v>
      </c>
      <c r="D1209" s="433" t="s">
        <v>382</v>
      </c>
      <c r="E1209" s="85">
        <v>42364</v>
      </c>
      <c r="F1209" s="433"/>
      <c r="G1209" s="85"/>
      <c r="H1209" s="749">
        <f t="shared" si="24"/>
        <v>42364</v>
      </c>
    </row>
    <row r="1210" spans="1:8">
      <c r="A1210" s="1081"/>
      <c r="B1210" s="901" t="s">
        <v>3760</v>
      </c>
      <c r="C1210" s="1133" t="s">
        <v>4256</v>
      </c>
      <c r="D1210" s="433" t="s">
        <v>10</v>
      </c>
      <c r="E1210" s="85">
        <v>17064</v>
      </c>
      <c r="F1210" s="1116" t="s">
        <v>5297</v>
      </c>
      <c r="G1210" s="1927">
        <v>17491</v>
      </c>
      <c r="H1210" s="1952">
        <f t="shared" si="24"/>
        <v>-427</v>
      </c>
    </row>
    <row r="1211" spans="1:8">
      <c r="A1211" s="1081"/>
      <c r="B1211" s="901" t="s">
        <v>3761</v>
      </c>
      <c r="C1211" s="1133" t="s">
        <v>4256</v>
      </c>
      <c r="D1211" s="433" t="s">
        <v>778</v>
      </c>
      <c r="E1211" s="85">
        <v>4389.5</v>
      </c>
      <c r="F1211" s="753">
        <v>41323</v>
      </c>
      <c r="G1211" s="85">
        <v>4389.5</v>
      </c>
      <c r="H1211" s="749">
        <f t="shared" si="24"/>
        <v>0</v>
      </c>
    </row>
    <row r="1212" spans="1:8">
      <c r="A1212" s="1081"/>
      <c r="B1212" s="901" t="s">
        <v>3762</v>
      </c>
      <c r="C1212" s="1133" t="s">
        <v>4256</v>
      </c>
      <c r="D1212" s="433" t="s">
        <v>931</v>
      </c>
      <c r="E1212" s="85">
        <v>2566.8000000000002</v>
      </c>
      <c r="F1212" s="753">
        <v>41323</v>
      </c>
      <c r="G1212" s="85">
        <v>2566.8000000000002</v>
      </c>
      <c r="H1212" s="749">
        <f t="shared" si="24"/>
        <v>0</v>
      </c>
    </row>
    <row r="1213" spans="1:8">
      <c r="A1213" s="1081"/>
      <c r="B1213" s="901" t="s">
        <v>3763</v>
      </c>
      <c r="C1213" s="1133" t="s">
        <v>4256</v>
      </c>
      <c r="D1213" s="433" t="s">
        <v>709</v>
      </c>
      <c r="E1213" s="85">
        <v>5600</v>
      </c>
      <c r="F1213" s="753">
        <v>41324</v>
      </c>
      <c r="G1213" s="85">
        <v>5600</v>
      </c>
      <c r="H1213" s="749">
        <f t="shared" si="24"/>
        <v>0</v>
      </c>
    </row>
    <row r="1214" spans="1:8">
      <c r="A1214" s="1081">
        <v>41322</v>
      </c>
      <c r="B1214" s="901" t="s">
        <v>3764</v>
      </c>
      <c r="C1214" s="1133" t="s">
        <v>4256</v>
      </c>
      <c r="D1214" s="433" t="s">
        <v>21</v>
      </c>
      <c r="E1214" s="85">
        <v>1291</v>
      </c>
      <c r="F1214" s="753">
        <v>41322</v>
      </c>
      <c r="G1214" s="85">
        <v>1291</v>
      </c>
      <c r="H1214" s="749">
        <f t="shared" si="24"/>
        <v>0</v>
      </c>
    </row>
    <row r="1215" spans="1:8">
      <c r="A1215" s="1081"/>
      <c r="B1215" s="901" t="s">
        <v>3765</v>
      </c>
      <c r="C1215" s="1133" t="s">
        <v>4256</v>
      </c>
      <c r="D1215" s="433" t="s">
        <v>543</v>
      </c>
      <c r="E1215" s="85">
        <v>6212.5</v>
      </c>
      <c r="F1215" s="753">
        <v>41322</v>
      </c>
      <c r="G1215" s="85">
        <v>6212.5</v>
      </c>
      <c r="H1215" s="749">
        <f t="shared" si="24"/>
        <v>0</v>
      </c>
    </row>
    <row r="1216" spans="1:8">
      <c r="A1216" s="1081"/>
      <c r="B1216" s="901" t="s">
        <v>3766</v>
      </c>
      <c r="C1216" s="1133" t="s">
        <v>4256</v>
      </c>
      <c r="D1216" s="433" t="s">
        <v>5070</v>
      </c>
      <c r="E1216" s="85">
        <v>439</v>
      </c>
      <c r="F1216" s="753">
        <v>41322</v>
      </c>
      <c r="G1216" s="85">
        <v>439</v>
      </c>
      <c r="H1216" s="749">
        <f t="shared" si="24"/>
        <v>0</v>
      </c>
    </row>
    <row r="1217" spans="1:8">
      <c r="A1217" s="1081"/>
      <c r="B1217" s="901" t="s">
        <v>3767</v>
      </c>
      <c r="C1217" s="1133" t="s">
        <v>4256</v>
      </c>
      <c r="D1217" s="433" t="s">
        <v>23</v>
      </c>
      <c r="E1217" s="85">
        <v>996.04</v>
      </c>
      <c r="F1217" s="753">
        <v>41324</v>
      </c>
      <c r="G1217" s="85">
        <v>996.04</v>
      </c>
      <c r="H1217" s="749">
        <f t="shared" si="24"/>
        <v>0</v>
      </c>
    </row>
    <row r="1218" spans="1:8">
      <c r="A1218" s="1081"/>
      <c r="B1218" s="901" t="s">
        <v>3768</v>
      </c>
      <c r="C1218" s="1133" t="s">
        <v>4256</v>
      </c>
      <c r="D1218" s="433" t="s">
        <v>55</v>
      </c>
      <c r="E1218" s="85">
        <v>2348</v>
      </c>
      <c r="F1218" s="753">
        <v>41322</v>
      </c>
      <c r="G1218" s="85">
        <v>2348</v>
      </c>
      <c r="H1218" s="749">
        <f t="shared" si="24"/>
        <v>0</v>
      </c>
    </row>
    <row r="1219" spans="1:8">
      <c r="A1219" s="1081"/>
      <c r="B1219" s="901" t="s">
        <v>3769</v>
      </c>
      <c r="C1219" s="1133" t="s">
        <v>4256</v>
      </c>
      <c r="D1219" s="433" t="s">
        <v>101</v>
      </c>
      <c r="E1219" s="85">
        <v>40301.5</v>
      </c>
      <c r="F1219" s="753">
        <v>41322</v>
      </c>
      <c r="G1219" s="85">
        <v>40301.5</v>
      </c>
      <c r="H1219" s="749">
        <f t="shared" si="24"/>
        <v>0</v>
      </c>
    </row>
    <row r="1220" spans="1:8">
      <c r="A1220" s="1081"/>
      <c r="B1220" s="901" t="s">
        <v>3770</v>
      </c>
      <c r="C1220" s="1133" t="s">
        <v>4256</v>
      </c>
      <c r="D1220" s="433" t="s">
        <v>729</v>
      </c>
      <c r="E1220" s="85">
        <v>21839.5</v>
      </c>
      <c r="F1220" s="753">
        <v>41324</v>
      </c>
      <c r="G1220" s="85">
        <v>21839.5</v>
      </c>
      <c r="H1220" s="749">
        <f t="shared" si="24"/>
        <v>0</v>
      </c>
    </row>
    <row r="1221" spans="1:8">
      <c r="A1221" s="1081"/>
      <c r="B1221" s="901" t="s">
        <v>3771</v>
      </c>
      <c r="C1221" s="1133" t="s">
        <v>4256</v>
      </c>
      <c r="D1221" s="433" t="s">
        <v>3754</v>
      </c>
      <c r="E1221" s="85">
        <v>5610</v>
      </c>
      <c r="F1221" s="753">
        <v>41324</v>
      </c>
      <c r="G1221" s="85">
        <v>5610</v>
      </c>
      <c r="H1221" s="749">
        <f t="shared" si="24"/>
        <v>0</v>
      </c>
    </row>
    <row r="1222" spans="1:8">
      <c r="A1222" s="1081"/>
      <c r="B1222" s="901" t="s">
        <v>3772</v>
      </c>
      <c r="C1222" s="1133" t="s">
        <v>4256</v>
      </c>
      <c r="D1222" s="433" t="s">
        <v>4757</v>
      </c>
      <c r="E1222" s="85">
        <v>3300</v>
      </c>
      <c r="F1222" s="753">
        <v>41324</v>
      </c>
      <c r="G1222" s="85">
        <v>3300</v>
      </c>
      <c r="H1222" s="749">
        <f t="shared" si="24"/>
        <v>0</v>
      </c>
    </row>
    <row r="1223" spans="1:8">
      <c r="A1223" s="1081"/>
      <c r="B1223" s="901" t="s">
        <v>3773</v>
      </c>
      <c r="C1223" s="1133" t="s">
        <v>4256</v>
      </c>
      <c r="D1223" s="433" t="s">
        <v>3646</v>
      </c>
      <c r="E1223" s="85">
        <v>1485</v>
      </c>
      <c r="F1223" s="753">
        <v>41324</v>
      </c>
      <c r="G1223" s="85">
        <v>1485</v>
      </c>
      <c r="H1223" s="749">
        <f t="shared" si="24"/>
        <v>0</v>
      </c>
    </row>
    <row r="1224" spans="1:8">
      <c r="A1224" s="1081"/>
      <c r="B1224" s="901" t="s">
        <v>3774</v>
      </c>
      <c r="C1224" s="1133" t="s">
        <v>4256</v>
      </c>
      <c r="D1224" s="433" t="s">
        <v>3644</v>
      </c>
      <c r="E1224" s="85">
        <v>1155</v>
      </c>
      <c r="F1224" s="753">
        <v>41324</v>
      </c>
      <c r="G1224" s="85">
        <v>1155</v>
      </c>
      <c r="H1224" s="749">
        <f t="shared" si="24"/>
        <v>0</v>
      </c>
    </row>
    <row r="1225" spans="1:8">
      <c r="A1225" s="1081"/>
      <c r="B1225" s="901" t="s">
        <v>3775</v>
      </c>
      <c r="C1225" s="1133" t="s">
        <v>4256</v>
      </c>
      <c r="D1225" s="433" t="s">
        <v>567</v>
      </c>
      <c r="E1225" s="85">
        <v>30075</v>
      </c>
      <c r="F1225" s="753">
        <v>41323</v>
      </c>
      <c r="G1225" s="85">
        <v>30075</v>
      </c>
      <c r="H1225" s="749">
        <f t="shared" si="24"/>
        <v>0</v>
      </c>
    </row>
    <row r="1226" spans="1:8">
      <c r="A1226" s="1081"/>
      <c r="B1226" s="901" t="s">
        <v>1381</v>
      </c>
      <c r="C1226" s="1133" t="s">
        <v>4256</v>
      </c>
      <c r="D1226" s="433" t="s">
        <v>72</v>
      </c>
      <c r="E1226" s="85">
        <v>14380</v>
      </c>
      <c r="F1226" s="753">
        <v>41323</v>
      </c>
      <c r="G1226" s="85">
        <v>14380</v>
      </c>
      <c r="H1226" s="749">
        <f t="shared" si="24"/>
        <v>0</v>
      </c>
    </row>
    <row r="1227" spans="1:8">
      <c r="A1227" s="1081"/>
      <c r="B1227" s="901" t="s">
        <v>1383</v>
      </c>
      <c r="C1227" s="1133" t="s">
        <v>4256</v>
      </c>
      <c r="D1227" s="433" t="s">
        <v>1258</v>
      </c>
      <c r="E1227" s="85">
        <v>697</v>
      </c>
      <c r="F1227" s="753">
        <v>41322</v>
      </c>
      <c r="G1227" s="85">
        <v>697</v>
      </c>
      <c r="H1227" s="749">
        <f t="shared" si="24"/>
        <v>0</v>
      </c>
    </row>
    <row r="1228" spans="1:8">
      <c r="A1228" s="1081"/>
      <c r="B1228" s="901" t="s">
        <v>1384</v>
      </c>
      <c r="C1228" s="1133" t="s">
        <v>4256</v>
      </c>
      <c r="D1228" s="433" t="s">
        <v>37</v>
      </c>
      <c r="E1228" s="85">
        <v>7519</v>
      </c>
      <c r="F1228" s="753">
        <v>41326</v>
      </c>
      <c r="G1228" s="1114">
        <v>3000</v>
      </c>
      <c r="H1228" s="1936">
        <f t="shared" si="24"/>
        <v>4519</v>
      </c>
    </row>
    <row r="1229" spans="1:8">
      <c r="A1229" s="1081"/>
      <c r="B1229" s="901" t="s">
        <v>1386</v>
      </c>
      <c r="C1229" s="1133" t="s">
        <v>4256</v>
      </c>
      <c r="D1229" s="433" t="s">
        <v>559</v>
      </c>
      <c r="E1229" s="85">
        <v>3071</v>
      </c>
      <c r="F1229" s="753">
        <v>41323</v>
      </c>
      <c r="G1229" s="85">
        <v>3071</v>
      </c>
      <c r="H1229" s="749">
        <f t="shared" si="24"/>
        <v>0</v>
      </c>
    </row>
    <row r="1230" spans="1:8">
      <c r="A1230" s="1081"/>
      <c r="B1230" s="901" t="s">
        <v>1387</v>
      </c>
      <c r="C1230" s="1133" t="s">
        <v>4256</v>
      </c>
      <c r="D1230" s="433" t="s">
        <v>5071</v>
      </c>
      <c r="E1230" s="85">
        <v>22846.5</v>
      </c>
      <c r="F1230" s="753">
        <v>41322</v>
      </c>
      <c r="G1230" s="85">
        <v>22846.5</v>
      </c>
      <c r="H1230" s="749">
        <f t="shared" si="24"/>
        <v>0</v>
      </c>
    </row>
    <row r="1231" spans="1:8">
      <c r="A1231" s="1081"/>
      <c r="B1231" s="901" t="s">
        <v>1388</v>
      </c>
      <c r="C1231" s="1133" t="s">
        <v>4256</v>
      </c>
      <c r="D1231" s="433" t="s">
        <v>612</v>
      </c>
      <c r="E1231" s="85">
        <v>2096.5</v>
      </c>
      <c r="F1231" s="753">
        <v>41322</v>
      </c>
      <c r="G1231" s="85">
        <v>2096.5</v>
      </c>
      <c r="H1231" s="749">
        <f>E1231-G1231</f>
        <v>0</v>
      </c>
    </row>
    <row r="1232" spans="1:8">
      <c r="A1232" s="1081"/>
      <c r="B1232" s="901" t="s">
        <v>1390</v>
      </c>
      <c r="C1232" s="1133" t="s">
        <v>4256</v>
      </c>
      <c r="D1232" s="433" t="s">
        <v>2697</v>
      </c>
      <c r="E1232" s="85">
        <v>5328</v>
      </c>
      <c r="F1232" s="753">
        <v>41323</v>
      </c>
      <c r="G1232" s="85">
        <v>5328</v>
      </c>
      <c r="H1232" s="749">
        <f>E1232-G1232</f>
        <v>0</v>
      </c>
    </row>
    <row r="1233" spans="1:8">
      <c r="A1233" s="1081"/>
      <c r="B1233" s="901" t="s">
        <v>1392</v>
      </c>
      <c r="C1233" s="1133" t="s">
        <v>4256</v>
      </c>
      <c r="D1233" s="433" t="s">
        <v>358</v>
      </c>
      <c r="E1233" s="85">
        <v>1051</v>
      </c>
      <c r="F1233" s="753">
        <v>41322</v>
      </c>
      <c r="G1233" s="85">
        <v>1051</v>
      </c>
      <c r="H1233" s="749">
        <f>E1233-G1233</f>
        <v>0</v>
      </c>
    </row>
    <row r="1234" spans="1:8">
      <c r="A1234" s="1081"/>
      <c r="B1234" s="901" t="s">
        <v>1394</v>
      </c>
      <c r="C1234" s="1133" t="s">
        <v>4256</v>
      </c>
      <c r="D1234" s="433" t="s">
        <v>2674</v>
      </c>
      <c r="E1234" s="85">
        <v>7609.5</v>
      </c>
      <c r="F1234" s="753">
        <v>41324</v>
      </c>
      <c r="G1234" s="85">
        <v>7609.5</v>
      </c>
      <c r="H1234" s="749">
        <f t="shared" si="24"/>
        <v>0</v>
      </c>
    </row>
    <row r="1235" spans="1:8">
      <c r="A1235" s="1081"/>
      <c r="B1235" s="901" t="s">
        <v>1396</v>
      </c>
      <c r="C1235" s="1133" t="s">
        <v>4256</v>
      </c>
      <c r="D1235" s="433" t="s">
        <v>2763</v>
      </c>
      <c r="E1235" s="85">
        <v>1976</v>
      </c>
      <c r="F1235" s="753">
        <v>41324</v>
      </c>
      <c r="G1235" s="85">
        <v>1976</v>
      </c>
      <c r="H1235" s="749">
        <f t="shared" si="24"/>
        <v>0</v>
      </c>
    </row>
    <row r="1236" spans="1:8">
      <c r="A1236" s="1081"/>
      <c r="B1236" s="750"/>
      <c r="C1236" s="1132"/>
      <c r="D1236" s="88" t="s">
        <v>719</v>
      </c>
      <c r="E1236" s="86"/>
      <c r="F1236" s="1128"/>
      <c r="G1236" s="86"/>
      <c r="H1236" s="263"/>
    </row>
    <row r="1237" spans="1:8">
      <c r="A1237" s="1081"/>
      <c r="B1237" s="750"/>
      <c r="C1237" s="1132"/>
      <c r="D1237" s="88" t="s">
        <v>1929</v>
      </c>
      <c r="E1237" s="86"/>
      <c r="F1237" s="1128"/>
      <c r="G1237" s="86"/>
      <c r="H1237" s="263"/>
    </row>
    <row r="1238" spans="1:8">
      <c r="A1238" s="1087"/>
      <c r="B1238" s="1131"/>
      <c r="C1238" s="1089"/>
      <c r="D1238" s="88" t="s">
        <v>742</v>
      </c>
      <c r="E1238" s="86"/>
      <c r="F1238" s="1128"/>
      <c r="G1238" s="86"/>
      <c r="H1238" s="263"/>
    </row>
    <row r="1239" spans="1:8" ht="18.75">
      <c r="A1239" s="1962" t="str">
        <f>A1170</f>
        <v>REMISIONES DE     FEBRERO        2 0 1 3</v>
      </c>
      <c r="B1239" s="1962"/>
      <c r="C1239" s="1962"/>
      <c r="D1239" s="1962"/>
      <c r="E1239" s="1962"/>
      <c r="F1239" s="1962"/>
      <c r="H1239" s="1106"/>
    </row>
    <row r="1240" spans="1:8" ht="35.25" thickBot="1">
      <c r="A1240" s="1092" t="s">
        <v>0</v>
      </c>
      <c r="B1240" s="1093" t="s">
        <v>1</v>
      </c>
      <c r="C1240" s="1093"/>
      <c r="D1240" s="1094" t="s">
        <v>2805</v>
      </c>
      <c r="E1240" s="5" t="s">
        <v>2</v>
      </c>
      <c r="F1240" s="1095" t="s">
        <v>6</v>
      </c>
      <c r="G1240" s="1096" t="s">
        <v>7</v>
      </c>
      <c r="H1240" s="1097" t="s">
        <v>8</v>
      </c>
    </row>
    <row r="1241" spans="1:8" ht="15.75" thickTop="1">
      <c r="A1241" s="1074">
        <v>41322</v>
      </c>
      <c r="B1241" s="1136" t="s">
        <v>1398</v>
      </c>
      <c r="C1241" s="1137" t="s">
        <v>4256</v>
      </c>
      <c r="D1241" s="1077" t="s">
        <v>2751</v>
      </c>
      <c r="E1241" s="1100">
        <v>6443</v>
      </c>
      <c r="F1241" s="1108">
        <v>41324</v>
      </c>
      <c r="G1241" s="1100">
        <v>6443</v>
      </c>
      <c r="H1241" s="263">
        <f t="shared" ref="H1241:H1304" si="25">E1241-G1241</f>
        <v>0</v>
      </c>
    </row>
    <row r="1242" spans="1:8">
      <c r="A1242" s="1081"/>
      <c r="B1242" s="901" t="s">
        <v>1399</v>
      </c>
      <c r="C1242" s="1133" t="s">
        <v>4256</v>
      </c>
      <c r="D1242" s="433" t="s">
        <v>3778</v>
      </c>
      <c r="E1242" s="85">
        <v>2366</v>
      </c>
      <c r="F1242" s="753">
        <v>41322</v>
      </c>
      <c r="G1242" s="85">
        <v>2366</v>
      </c>
      <c r="H1242" s="749">
        <f t="shared" si="25"/>
        <v>0</v>
      </c>
    </row>
    <row r="1243" spans="1:8">
      <c r="A1243" s="1081"/>
      <c r="B1243" s="901" t="s">
        <v>1400</v>
      </c>
      <c r="C1243" s="1133" t="s">
        <v>4256</v>
      </c>
      <c r="D1243" s="433" t="s">
        <v>29</v>
      </c>
      <c r="E1243" s="85">
        <v>6753</v>
      </c>
      <c r="F1243" s="433"/>
      <c r="G1243" s="85"/>
      <c r="H1243" s="749">
        <f t="shared" si="25"/>
        <v>6753</v>
      </c>
    </row>
    <row r="1244" spans="1:8">
      <c r="A1244" s="1081"/>
      <c r="B1244" s="901" t="s">
        <v>1401</v>
      </c>
      <c r="C1244" s="1133" t="s">
        <v>4256</v>
      </c>
      <c r="D1244" s="433" t="s">
        <v>2826</v>
      </c>
      <c r="E1244" s="85">
        <v>10901</v>
      </c>
      <c r="F1244" s="603">
        <v>41323</v>
      </c>
      <c r="G1244" s="176">
        <v>10901</v>
      </c>
      <c r="H1244" s="749">
        <f t="shared" si="25"/>
        <v>0</v>
      </c>
    </row>
    <row r="1245" spans="1:8">
      <c r="A1245" s="1081"/>
      <c r="B1245" s="901" t="s">
        <v>1403</v>
      </c>
      <c r="C1245" s="1133" t="s">
        <v>4256</v>
      </c>
      <c r="D1245" s="433" t="s">
        <v>3874</v>
      </c>
      <c r="E1245" s="85">
        <v>7797</v>
      </c>
      <c r="F1245" s="604" t="s">
        <v>5210</v>
      </c>
      <c r="G1245" s="176">
        <v>7797</v>
      </c>
      <c r="H1245" s="618">
        <f t="shared" si="25"/>
        <v>0</v>
      </c>
    </row>
    <row r="1246" spans="1:8">
      <c r="A1246" s="1081"/>
      <c r="B1246" s="901" t="s">
        <v>1404</v>
      </c>
      <c r="C1246" s="1133" t="s">
        <v>4256</v>
      </c>
      <c r="D1246" s="1162" t="s">
        <v>623</v>
      </c>
      <c r="E1246" s="85">
        <v>3700</v>
      </c>
      <c r="F1246" s="753">
        <v>41322</v>
      </c>
      <c r="G1246" s="85">
        <v>3700</v>
      </c>
      <c r="H1246" s="749">
        <f t="shared" si="25"/>
        <v>0</v>
      </c>
    </row>
    <row r="1247" spans="1:8">
      <c r="A1247" s="1081"/>
      <c r="B1247" s="901" t="s">
        <v>1405</v>
      </c>
      <c r="C1247" s="1133" t="s">
        <v>4256</v>
      </c>
      <c r="D1247" s="433" t="s">
        <v>931</v>
      </c>
      <c r="E1247" s="85">
        <v>22968</v>
      </c>
      <c r="F1247" s="753">
        <v>41323</v>
      </c>
      <c r="G1247" s="85">
        <v>22968</v>
      </c>
      <c r="H1247" s="749">
        <f t="shared" si="25"/>
        <v>0</v>
      </c>
    </row>
    <row r="1248" spans="1:8">
      <c r="A1248" s="1081"/>
      <c r="B1248" s="901" t="s">
        <v>1406</v>
      </c>
      <c r="C1248" s="1133" t="s">
        <v>4256</v>
      </c>
      <c r="D1248" s="433" t="s">
        <v>709</v>
      </c>
      <c r="E1248" s="85">
        <v>4816</v>
      </c>
      <c r="F1248" s="753">
        <v>41324</v>
      </c>
      <c r="G1248" s="85">
        <v>4816</v>
      </c>
      <c r="H1248" s="749">
        <f t="shared" si="25"/>
        <v>0</v>
      </c>
    </row>
    <row r="1249" spans="1:8">
      <c r="A1249" s="1081"/>
      <c r="B1249" s="901" t="s">
        <v>1407</v>
      </c>
      <c r="C1249" s="1133" t="s">
        <v>4256</v>
      </c>
      <c r="D1249" s="433" t="s">
        <v>2777</v>
      </c>
      <c r="E1249" s="85">
        <v>809.5</v>
      </c>
      <c r="F1249" s="753">
        <v>41322</v>
      </c>
      <c r="G1249" s="85">
        <v>809.5</v>
      </c>
      <c r="H1249" s="749">
        <f t="shared" si="25"/>
        <v>0</v>
      </c>
    </row>
    <row r="1250" spans="1:8">
      <c r="A1250" s="1081"/>
      <c r="B1250" s="901" t="s">
        <v>1409</v>
      </c>
      <c r="C1250" s="1133" t="s">
        <v>4256</v>
      </c>
      <c r="D1250" s="433" t="s">
        <v>2777</v>
      </c>
      <c r="E1250" s="85">
        <v>3502</v>
      </c>
      <c r="F1250" s="753">
        <v>41322</v>
      </c>
      <c r="G1250" s="85">
        <v>3502</v>
      </c>
      <c r="H1250" s="749">
        <f t="shared" si="25"/>
        <v>0</v>
      </c>
    </row>
    <row r="1251" spans="1:8">
      <c r="A1251" s="1081"/>
      <c r="B1251" s="901" t="s">
        <v>1411</v>
      </c>
      <c r="C1251" s="1133" t="s">
        <v>4256</v>
      </c>
      <c r="D1251" s="433" t="s">
        <v>464</v>
      </c>
      <c r="E1251" s="85">
        <v>4649.5</v>
      </c>
      <c r="F1251" s="753">
        <v>41322</v>
      </c>
      <c r="G1251" s="85">
        <v>4649.5</v>
      </c>
      <c r="H1251" s="749">
        <f t="shared" si="25"/>
        <v>0</v>
      </c>
    </row>
    <row r="1252" spans="1:8">
      <c r="A1252" s="1081"/>
      <c r="B1252" s="901" t="s">
        <v>1412</v>
      </c>
      <c r="C1252" s="1133" t="s">
        <v>4256</v>
      </c>
      <c r="D1252" s="433" t="s">
        <v>1777</v>
      </c>
      <c r="E1252" s="85">
        <v>21681</v>
      </c>
      <c r="F1252" s="753">
        <v>41323</v>
      </c>
      <c r="G1252" s="85">
        <v>21681</v>
      </c>
      <c r="H1252" s="749">
        <f t="shared" si="25"/>
        <v>0</v>
      </c>
    </row>
    <row r="1253" spans="1:8">
      <c r="A1253" s="1081"/>
      <c r="B1253" s="901" t="s">
        <v>1413</v>
      </c>
      <c r="C1253" s="1133" t="s">
        <v>4256</v>
      </c>
      <c r="D1253" s="433" t="s">
        <v>694</v>
      </c>
      <c r="E1253" s="85">
        <v>1780</v>
      </c>
      <c r="F1253" s="753">
        <v>41322</v>
      </c>
      <c r="G1253" s="85">
        <v>1780</v>
      </c>
      <c r="H1253" s="749">
        <f t="shared" si="25"/>
        <v>0</v>
      </c>
    </row>
    <row r="1254" spans="1:8">
      <c r="A1254" s="1081"/>
      <c r="B1254" s="901" t="s">
        <v>1415</v>
      </c>
      <c r="C1254" s="1133" t="s">
        <v>4256</v>
      </c>
      <c r="D1254" s="433" t="s">
        <v>382</v>
      </c>
      <c r="E1254" s="85">
        <v>9239.5</v>
      </c>
      <c r="F1254" s="433"/>
      <c r="G1254" s="85"/>
      <c r="H1254" s="749">
        <f t="shared" si="25"/>
        <v>9239.5</v>
      </c>
    </row>
    <row r="1255" spans="1:8">
      <c r="A1255" s="1081">
        <v>41323</v>
      </c>
      <c r="B1255" s="901" t="s">
        <v>1416</v>
      </c>
      <c r="C1255" s="1133" t="s">
        <v>4256</v>
      </c>
      <c r="D1255" s="433" t="s">
        <v>1937</v>
      </c>
      <c r="E1255" s="85">
        <v>96</v>
      </c>
      <c r="F1255" s="433"/>
      <c r="G1255" s="85"/>
      <c r="H1255" s="749">
        <f t="shared" si="25"/>
        <v>96</v>
      </c>
    </row>
    <row r="1256" spans="1:8">
      <c r="A1256" s="1081"/>
      <c r="B1256" s="901" t="s">
        <v>1418</v>
      </c>
      <c r="C1256" s="1133" t="s">
        <v>4256</v>
      </c>
      <c r="D1256" s="433" t="s">
        <v>5118</v>
      </c>
      <c r="E1256" s="85">
        <v>22149.5</v>
      </c>
      <c r="F1256" s="753">
        <v>41324</v>
      </c>
      <c r="G1256" s="85">
        <v>22149.5</v>
      </c>
      <c r="H1256" s="749">
        <f t="shared" si="25"/>
        <v>0</v>
      </c>
    </row>
    <row r="1257" spans="1:8">
      <c r="A1257" s="1081"/>
      <c r="B1257" s="901" t="s">
        <v>1419</v>
      </c>
      <c r="C1257" s="1133" t="s">
        <v>4256</v>
      </c>
      <c r="D1257" s="433" t="s">
        <v>3656</v>
      </c>
      <c r="E1257" s="85">
        <v>737</v>
      </c>
      <c r="F1257" s="753">
        <v>41323</v>
      </c>
      <c r="G1257" s="85">
        <v>737</v>
      </c>
      <c r="H1257" s="749">
        <f t="shared" si="25"/>
        <v>0</v>
      </c>
    </row>
    <row r="1258" spans="1:8">
      <c r="A1258" s="1081"/>
      <c r="B1258" s="901" t="s">
        <v>1420</v>
      </c>
      <c r="C1258" s="1133" t="s">
        <v>4256</v>
      </c>
      <c r="D1258" s="433" t="s">
        <v>5119</v>
      </c>
      <c r="E1258" s="85">
        <v>364</v>
      </c>
      <c r="F1258" s="753">
        <v>41323</v>
      </c>
      <c r="G1258" s="85">
        <v>364</v>
      </c>
      <c r="H1258" s="749">
        <f t="shared" si="25"/>
        <v>0</v>
      </c>
    </row>
    <row r="1259" spans="1:8">
      <c r="A1259" s="1081"/>
      <c r="B1259" s="901" t="s">
        <v>1421</v>
      </c>
      <c r="C1259" s="1133" t="s">
        <v>4256</v>
      </c>
      <c r="D1259" s="1110" t="s">
        <v>3647</v>
      </c>
      <c r="E1259" s="1924">
        <v>0</v>
      </c>
      <c r="F1259" s="753"/>
      <c r="G1259" s="85"/>
      <c r="H1259" s="749">
        <f t="shared" si="25"/>
        <v>0</v>
      </c>
    </row>
    <row r="1260" spans="1:8">
      <c r="A1260" s="1081"/>
      <c r="B1260" s="901" t="s">
        <v>1422</v>
      </c>
      <c r="C1260" s="1133" t="s">
        <v>4256</v>
      </c>
      <c r="D1260" s="433" t="s">
        <v>832</v>
      </c>
      <c r="E1260" s="85">
        <v>9699</v>
      </c>
      <c r="F1260" s="753">
        <v>41323</v>
      </c>
      <c r="G1260" s="85">
        <v>9699</v>
      </c>
      <c r="H1260" s="749">
        <f t="shared" si="25"/>
        <v>0</v>
      </c>
    </row>
    <row r="1261" spans="1:8">
      <c r="A1261" s="1081"/>
      <c r="B1261" s="901" t="s">
        <v>1423</v>
      </c>
      <c r="C1261" s="1133" t="s">
        <v>4256</v>
      </c>
      <c r="D1261" s="433" t="s">
        <v>1961</v>
      </c>
      <c r="E1261" s="85">
        <v>2506</v>
      </c>
      <c r="F1261" s="753">
        <v>41323</v>
      </c>
      <c r="G1261" s="85">
        <v>2506</v>
      </c>
      <c r="H1261" s="749">
        <f t="shared" si="25"/>
        <v>0</v>
      </c>
    </row>
    <row r="1262" spans="1:8">
      <c r="A1262" s="1081"/>
      <c r="B1262" s="901" t="s">
        <v>1424</v>
      </c>
      <c r="C1262" s="1133" t="s">
        <v>4256</v>
      </c>
      <c r="D1262" s="433" t="s">
        <v>3754</v>
      </c>
      <c r="E1262" s="85">
        <v>3300</v>
      </c>
      <c r="F1262" s="433"/>
      <c r="G1262" s="85"/>
      <c r="H1262" s="749">
        <f t="shared" si="25"/>
        <v>3300</v>
      </c>
    </row>
    <row r="1263" spans="1:8">
      <c r="A1263" s="1081"/>
      <c r="B1263" s="901" t="s">
        <v>1425</v>
      </c>
      <c r="C1263" s="1133" t="s">
        <v>4256</v>
      </c>
      <c r="D1263" s="433" t="s">
        <v>5120</v>
      </c>
      <c r="E1263" s="85">
        <v>1650</v>
      </c>
      <c r="F1263" s="433"/>
      <c r="G1263" s="85"/>
      <c r="H1263" s="749">
        <f t="shared" si="25"/>
        <v>1650</v>
      </c>
    </row>
    <row r="1264" spans="1:8">
      <c r="A1264" s="1081"/>
      <c r="B1264" s="901" t="s">
        <v>1427</v>
      </c>
      <c r="C1264" s="1133" t="s">
        <v>4256</v>
      </c>
      <c r="D1264" s="433" t="s">
        <v>3644</v>
      </c>
      <c r="E1264" s="85">
        <v>990</v>
      </c>
      <c r="F1264" s="433"/>
      <c r="G1264" s="85"/>
      <c r="H1264" s="749">
        <f t="shared" si="25"/>
        <v>990</v>
      </c>
    </row>
    <row r="1265" spans="1:8">
      <c r="A1265" s="1081"/>
      <c r="B1265" s="901" t="s">
        <v>1429</v>
      </c>
      <c r="C1265" s="1133" t="s">
        <v>4256</v>
      </c>
      <c r="D1265" s="433" t="s">
        <v>3646</v>
      </c>
      <c r="E1265" s="85">
        <v>990</v>
      </c>
      <c r="F1265" s="433"/>
      <c r="G1265" s="85"/>
      <c r="H1265" s="749">
        <f t="shared" si="25"/>
        <v>990</v>
      </c>
    </row>
    <row r="1266" spans="1:8">
      <c r="A1266" s="1081"/>
      <c r="B1266" s="901" t="s">
        <v>1430</v>
      </c>
      <c r="C1266" s="1133" t="s">
        <v>4256</v>
      </c>
      <c r="D1266" s="433" t="s">
        <v>1408</v>
      </c>
      <c r="E1266" s="85">
        <v>26150.6</v>
      </c>
      <c r="F1266" s="753">
        <v>41323</v>
      </c>
      <c r="G1266" s="85">
        <v>26150.6</v>
      </c>
      <c r="H1266" s="749">
        <f t="shared" si="25"/>
        <v>0</v>
      </c>
    </row>
    <row r="1267" spans="1:8">
      <c r="A1267" s="1081"/>
      <c r="B1267" s="901" t="s">
        <v>1431</v>
      </c>
      <c r="C1267" s="1133" t="s">
        <v>4256</v>
      </c>
      <c r="D1267" s="433" t="s">
        <v>1258</v>
      </c>
      <c r="E1267" s="85">
        <v>1328.5</v>
      </c>
      <c r="F1267" s="753">
        <v>41323</v>
      </c>
      <c r="G1267" s="85">
        <v>1328.5</v>
      </c>
      <c r="H1267" s="749">
        <f t="shared" si="25"/>
        <v>0</v>
      </c>
    </row>
    <row r="1268" spans="1:8">
      <c r="A1268" s="1081"/>
      <c r="B1268" s="901" t="s">
        <v>1432</v>
      </c>
      <c r="C1268" s="1133" t="s">
        <v>4256</v>
      </c>
      <c r="D1268" s="433" t="s">
        <v>1426</v>
      </c>
      <c r="E1268" s="85">
        <v>3153</v>
      </c>
      <c r="F1268" s="753">
        <v>41323</v>
      </c>
      <c r="G1268" s="85">
        <v>3153</v>
      </c>
      <c r="H1268" s="749">
        <f t="shared" si="25"/>
        <v>0</v>
      </c>
    </row>
    <row r="1269" spans="1:8">
      <c r="A1269" s="1081"/>
      <c r="B1269" s="901" t="s">
        <v>1434</v>
      </c>
      <c r="C1269" s="1133" t="s">
        <v>4256</v>
      </c>
      <c r="D1269" s="433" t="s">
        <v>2651</v>
      </c>
      <c r="E1269" s="85">
        <v>4788.5</v>
      </c>
      <c r="F1269" s="753">
        <v>41324</v>
      </c>
      <c r="G1269" s="85">
        <v>4788.5</v>
      </c>
      <c r="H1269" s="749">
        <f t="shared" si="25"/>
        <v>0</v>
      </c>
    </row>
    <row r="1270" spans="1:8">
      <c r="A1270" s="1081"/>
      <c r="B1270" s="901" t="s">
        <v>1435</v>
      </c>
      <c r="C1270" s="1133" t="s">
        <v>4256</v>
      </c>
      <c r="D1270" s="433" t="s">
        <v>72</v>
      </c>
      <c r="E1270" s="85">
        <v>8798</v>
      </c>
      <c r="F1270" s="753">
        <v>41325</v>
      </c>
      <c r="G1270" s="85">
        <v>8798</v>
      </c>
      <c r="H1270" s="749">
        <f t="shared" si="25"/>
        <v>0</v>
      </c>
    </row>
    <row r="1271" spans="1:8">
      <c r="A1271" s="1081"/>
      <c r="B1271" s="901" t="s">
        <v>1436</v>
      </c>
      <c r="C1271" s="1133" t="s">
        <v>4256</v>
      </c>
      <c r="D1271" s="433" t="s">
        <v>2824</v>
      </c>
      <c r="E1271" s="85">
        <v>2554</v>
      </c>
      <c r="F1271" s="753">
        <v>41323</v>
      </c>
      <c r="G1271" s="85">
        <v>2554</v>
      </c>
      <c r="H1271" s="749">
        <f t="shared" si="25"/>
        <v>0</v>
      </c>
    </row>
    <row r="1272" spans="1:8">
      <c r="A1272" s="1081"/>
      <c r="B1272" s="901" t="s">
        <v>1437</v>
      </c>
      <c r="C1272" s="1133" t="s">
        <v>4256</v>
      </c>
      <c r="D1272" s="433" t="s">
        <v>774</v>
      </c>
      <c r="E1272" s="85">
        <v>5612</v>
      </c>
      <c r="F1272" s="753">
        <v>41323</v>
      </c>
      <c r="G1272" s="85">
        <v>5612</v>
      </c>
      <c r="H1272" s="749">
        <f t="shared" si="25"/>
        <v>0</v>
      </c>
    </row>
    <row r="1273" spans="1:8">
      <c r="A1273" s="1081"/>
      <c r="B1273" s="901" t="s">
        <v>1438</v>
      </c>
      <c r="C1273" s="1133" t="s">
        <v>4256</v>
      </c>
      <c r="D1273" s="433" t="s">
        <v>1948</v>
      </c>
      <c r="E1273" s="85">
        <v>1087</v>
      </c>
      <c r="F1273" s="753">
        <v>41323</v>
      </c>
      <c r="G1273" s="85">
        <v>1087</v>
      </c>
      <c r="H1273" s="749">
        <f t="shared" si="25"/>
        <v>0</v>
      </c>
    </row>
    <row r="1274" spans="1:8">
      <c r="A1274" s="1081"/>
      <c r="B1274" s="901" t="s">
        <v>1439</v>
      </c>
      <c r="C1274" s="1133" t="s">
        <v>4256</v>
      </c>
      <c r="D1274" s="433" t="s">
        <v>1496</v>
      </c>
      <c r="E1274" s="85">
        <v>1178</v>
      </c>
      <c r="F1274" s="753">
        <v>41323</v>
      </c>
      <c r="G1274" s="85">
        <v>1178</v>
      </c>
      <c r="H1274" s="749">
        <f t="shared" si="25"/>
        <v>0</v>
      </c>
    </row>
    <row r="1275" spans="1:8">
      <c r="A1275" s="1081"/>
      <c r="B1275" s="901" t="s">
        <v>1440</v>
      </c>
      <c r="C1275" s="1133" t="s">
        <v>4256</v>
      </c>
      <c r="D1275" s="433" t="s">
        <v>2807</v>
      </c>
      <c r="E1275" s="85">
        <v>2548.5</v>
      </c>
      <c r="F1275" s="753">
        <v>41323</v>
      </c>
      <c r="G1275" s="85">
        <v>2548.5</v>
      </c>
      <c r="H1275" s="749">
        <f t="shared" si="25"/>
        <v>0</v>
      </c>
    </row>
    <row r="1276" spans="1:8">
      <c r="A1276" s="1081"/>
      <c r="B1276" s="901" t="s">
        <v>1441</v>
      </c>
      <c r="C1276" s="1133" t="s">
        <v>4256</v>
      </c>
      <c r="D1276" s="433" t="s">
        <v>3648</v>
      </c>
      <c r="E1276" s="85">
        <v>4305</v>
      </c>
      <c r="F1276" s="753">
        <v>41323</v>
      </c>
      <c r="G1276" s="85">
        <v>4305</v>
      </c>
      <c r="H1276" s="749">
        <f t="shared" si="25"/>
        <v>0</v>
      </c>
    </row>
    <row r="1277" spans="1:8">
      <c r="A1277" s="1081"/>
      <c r="B1277" s="901" t="s">
        <v>1442</v>
      </c>
      <c r="C1277" s="1133" t="s">
        <v>4256</v>
      </c>
      <c r="D1277" s="433" t="s">
        <v>2674</v>
      </c>
      <c r="E1277" s="85">
        <v>6483</v>
      </c>
      <c r="F1277" s="753">
        <v>41324</v>
      </c>
      <c r="G1277" s="85">
        <v>6483</v>
      </c>
      <c r="H1277" s="749">
        <f t="shared" si="25"/>
        <v>0</v>
      </c>
    </row>
    <row r="1278" spans="1:8">
      <c r="A1278" s="1081"/>
      <c r="B1278" s="901" t="s">
        <v>1443</v>
      </c>
      <c r="C1278" s="1133" t="s">
        <v>4256</v>
      </c>
      <c r="D1278" s="433" t="s">
        <v>464</v>
      </c>
      <c r="E1278" s="85">
        <v>4691</v>
      </c>
      <c r="F1278" s="753">
        <v>41327</v>
      </c>
      <c r="G1278" s="85">
        <v>4691</v>
      </c>
      <c r="H1278" s="749">
        <f t="shared" si="25"/>
        <v>0</v>
      </c>
    </row>
    <row r="1279" spans="1:8">
      <c r="A1279" s="1081"/>
      <c r="B1279" s="901" t="s">
        <v>1444</v>
      </c>
      <c r="C1279" s="1133" t="s">
        <v>4256</v>
      </c>
      <c r="D1279" s="433" t="s">
        <v>2826</v>
      </c>
      <c r="E1279" s="85">
        <v>2491</v>
      </c>
      <c r="F1279" s="753">
        <v>41323</v>
      </c>
      <c r="G1279" s="85">
        <v>2491</v>
      </c>
      <c r="H1279" s="749">
        <f t="shared" si="25"/>
        <v>0</v>
      </c>
    </row>
    <row r="1280" spans="1:8">
      <c r="A1280" s="1081"/>
      <c r="B1280" s="901" t="s">
        <v>1445</v>
      </c>
      <c r="C1280" s="1133" t="s">
        <v>4256</v>
      </c>
      <c r="D1280" s="1110" t="s">
        <v>3647</v>
      </c>
      <c r="E1280" s="1924">
        <v>0</v>
      </c>
      <c r="F1280" s="753"/>
      <c r="G1280" s="85"/>
      <c r="H1280" s="749">
        <f t="shared" si="25"/>
        <v>0</v>
      </c>
    </row>
    <row r="1281" spans="1:8">
      <c r="A1281" s="1081"/>
      <c r="B1281" s="901" t="s">
        <v>1446</v>
      </c>
      <c r="C1281" s="1133" t="s">
        <v>4256</v>
      </c>
      <c r="D1281" s="433" t="s">
        <v>3871</v>
      </c>
      <c r="E1281" s="85">
        <v>5018</v>
      </c>
      <c r="F1281" s="753">
        <v>41323</v>
      </c>
      <c r="G1281" s="85">
        <v>5018</v>
      </c>
      <c r="H1281" s="749">
        <f t="shared" si="25"/>
        <v>0</v>
      </c>
    </row>
    <row r="1282" spans="1:8">
      <c r="A1282" s="1081"/>
      <c r="B1282" s="901" t="s">
        <v>1447</v>
      </c>
      <c r="C1282" s="1133" t="s">
        <v>4256</v>
      </c>
      <c r="D1282" s="433" t="s">
        <v>528</v>
      </c>
      <c r="E1282" s="85">
        <v>1658</v>
      </c>
      <c r="F1282" s="753">
        <v>41323</v>
      </c>
      <c r="G1282" s="85">
        <v>1658</v>
      </c>
      <c r="H1282" s="749">
        <f t="shared" si="25"/>
        <v>0</v>
      </c>
    </row>
    <row r="1283" spans="1:8">
      <c r="A1283" s="1081"/>
      <c r="B1283" s="901" t="s">
        <v>1449</v>
      </c>
      <c r="C1283" s="1133" t="s">
        <v>4256</v>
      </c>
      <c r="D1283" s="433" t="s">
        <v>2751</v>
      </c>
      <c r="E1283" s="85">
        <v>5048</v>
      </c>
      <c r="F1283" s="753">
        <v>41324</v>
      </c>
      <c r="G1283" s="85">
        <v>5048</v>
      </c>
      <c r="H1283" s="749">
        <f t="shared" si="25"/>
        <v>0</v>
      </c>
    </row>
    <row r="1284" spans="1:8">
      <c r="A1284" s="1081"/>
      <c r="B1284" s="901" t="s">
        <v>1450</v>
      </c>
      <c r="C1284" s="1133" t="s">
        <v>4256</v>
      </c>
      <c r="D1284" s="433" t="s">
        <v>1959</v>
      </c>
      <c r="E1284" s="85">
        <v>67730</v>
      </c>
      <c r="F1284" s="753">
        <v>41323</v>
      </c>
      <c r="G1284" s="85">
        <v>67730</v>
      </c>
      <c r="H1284" s="749">
        <f t="shared" si="25"/>
        <v>0</v>
      </c>
    </row>
    <row r="1285" spans="1:8">
      <c r="A1285" s="1081"/>
      <c r="B1285" s="901" t="s">
        <v>1451</v>
      </c>
      <c r="C1285" s="1133" t="s">
        <v>4256</v>
      </c>
      <c r="D1285" s="433" t="s">
        <v>4764</v>
      </c>
      <c r="E1285" s="85">
        <v>7685</v>
      </c>
      <c r="F1285" s="753">
        <v>41323</v>
      </c>
      <c r="G1285" s="85">
        <v>7685</v>
      </c>
      <c r="H1285" s="749">
        <f t="shared" si="25"/>
        <v>0</v>
      </c>
    </row>
    <row r="1286" spans="1:8">
      <c r="A1286" s="1081"/>
      <c r="B1286" s="901" t="s">
        <v>1452</v>
      </c>
      <c r="C1286" s="1133" t="s">
        <v>4256</v>
      </c>
      <c r="D1286" s="433" t="s">
        <v>4416</v>
      </c>
      <c r="E1286" s="85">
        <v>2443.5</v>
      </c>
      <c r="F1286" s="433"/>
      <c r="G1286" s="85"/>
      <c r="H1286" s="749">
        <f t="shared" si="25"/>
        <v>2443.5</v>
      </c>
    </row>
    <row r="1287" spans="1:8">
      <c r="A1287" s="1081"/>
      <c r="B1287" s="901" t="s">
        <v>1454</v>
      </c>
      <c r="C1287" s="1133" t="s">
        <v>4256</v>
      </c>
      <c r="D1287" s="433" t="s">
        <v>931</v>
      </c>
      <c r="E1287" s="85">
        <v>122088.2</v>
      </c>
      <c r="F1287" s="753">
        <v>41323</v>
      </c>
      <c r="G1287" s="85">
        <v>122088.2</v>
      </c>
      <c r="H1287" s="749">
        <f t="shared" si="25"/>
        <v>0</v>
      </c>
    </row>
    <row r="1288" spans="1:8">
      <c r="A1288" s="1081"/>
      <c r="B1288" s="901" t="s">
        <v>1456</v>
      </c>
      <c r="C1288" s="1133" t="s">
        <v>4256</v>
      </c>
      <c r="D1288" s="433" t="s">
        <v>56</v>
      </c>
      <c r="E1288" s="85">
        <v>2337</v>
      </c>
      <c r="F1288" s="753">
        <v>41323</v>
      </c>
      <c r="G1288" s="85">
        <v>2337</v>
      </c>
      <c r="H1288" s="749">
        <f t="shared" si="25"/>
        <v>0</v>
      </c>
    </row>
    <row r="1289" spans="1:8">
      <c r="A1289" s="1081"/>
      <c r="B1289" s="901" t="s">
        <v>1458</v>
      </c>
      <c r="C1289" s="1133" t="s">
        <v>4256</v>
      </c>
      <c r="D1289" s="433" t="s">
        <v>4763</v>
      </c>
      <c r="E1289" s="85">
        <v>22606</v>
      </c>
      <c r="F1289" s="753">
        <v>41326</v>
      </c>
      <c r="G1289" s="85">
        <v>22606</v>
      </c>
      <c r="H1289" s="749">
        <f t="shared" si="25"/>
        <v>0</v>
      </c>
    </row>
    <row r="1290" spans="1:8">
      <c r="A1290" s="1081"/>
      <c r="B1290" s="901" t="s">
        <v>1459</v>
      </c>
      <c r="C1290" s="1133" t="s">
        <v>4256</v>
      </c>
      <c r="D1290" s="433" t="s">
        <v>56</v>
      </c>
      <c r="E1290" s="85">
        <v>41701.199999999997</v>
      </c>
      <c r="F1290" s="433"/>
      <c r="G1290" s="85"/>
      <c r="H1290" s="749">
        <f t="shared" si="25"/>
        <v>41701.199999999997</v>
      </c>
    </row>
    <row r="1291" spans="1:8">
      <c r="A1291" s="1081"/>
      <c r="B1291" s="901" t="s">
        <v>1460</v>
      </c>
      <c r="C1291" s="1133" t="s">
        <v>4256</v>
      </c>
      <c r="D1291" s="1110" t="s">
        <v>3647</v>
      </c>
      <c r="E1291" s="1924">
        <v>0</v>
      </c>
      <c r="F1291" s="753"/>
      <c r="G1291" s="85"/>
      <c r="H1291" s="749">
        <f t="shared" si="25"/>
        <v>0</v>
      </c>
    </row>
    <row r="1292" spans="1:8">
      <c r="A1292" s="1081"/>
      <c r="B1292" s="901" t="s">
        <v>1461</v>
      </c>
      <c r="C1292" s="1133" t="s">
        <v>4256</v>
      </c>
      <c r="D1292" s="433" t="s">
        <v>3653</v>
      </c>
      <c r="E1292" s="85">
        <v>10477</v>
      </c>
      <c r="F1292" s="753">
        <v>41323</v>
      </c>
      <c r="G1292" s="85">
        <v>10477</v>
      </c>
      <c r="H1292" s="749">
        <f t="shared" si="25"/>
        <v>0</v>
      </c>
    </row>
    <row r="1293" spans="1:8">
      <c r="A1293" s="1081"/>
      <c r="B1293" s="901" t="s">
        <v>1462</v>
      </c>
      <c r="C1293" s="1133" t="s">
        <v>4256</v>
      </c>
      <c r="D1293" s="433" t="s">
        <v>2798</v>
      </c>
      <c r="E1293" s="85">
        <v>549.5</v>
      </c>
      <c r="F1293" s="753">
        <v>41323</v>
      </c>
      <c r="G1293" s="85">
        <v>549.5</v>
      </c>
      <c r="H1293" s="749">
        <f t="shared" si="25"/>
        <v>0</v>
      </c>
    </row>
    <row r="1294" spans="1:8">
      <c r="A1294" s="1081"/>
      <c r="B1294" s="901" t="s">
        <v>1463</v>
      </c>
      <c r="C1294" s="1133" t="s">
        <v>4256</v>
      </c>
      <c r="D1294" s="433" t="s">
        <v>447</v>
      </c>
      <c r="E1294" s="85">
        <v>869.5</v>
      </c>
      <c r="F1294" s="753">
        <v>41323</v>
      </c>
      <c r="G1294" s="85">
        <v>869.5</v>
      </c>
      <c r="H1294" s="749">
        <f t="shared" si="25"/>
        <v>0</v>
      </c>
    </row>
    <row r="1295" spans="1:8">
      <c r="A1295" s="1081"/>
      <c r="B1295" s="901" t="s">
        <v>1464</v>
      </c>
      <c r="C1295" s="1133" t="s">
        <v>4256</v>
      </c>
      <c r="D1295" s="433" t="s">
        <v>1937</v>
      </c>
      <c r="E1295" s="85">
        <v>26409</v>
      </c>
      <c r="F1295" s="753">
        <v>41324</v>
      </c>
      <c r="G1295" s="85">
        <v>26409</v>
      </c>
      <c r="H1295" s="749">
        <f t="shared" si="25"/>
        <v>0</v>
      </c>
    </row>
    <row r="1296" spans="1:8">
      <c r="A1296" s="1081"/>
      <c r="B1296" s="901" t="s">
        <v>1465</v>
      </c>
      <c r="C1296" s="1133" t="s">
        <v>4256</v>
      </c>
      <c r="D1296" s="433" t="s">
        <v>2795</v>
      </c>
      <c r="E1296" s="85">
        <v>11193</v>
      </c>
      <c r="F1296" s="753">
        <v>41323</v>
      </c>
      <c r="G1296" s="85">
        <v>11193</v>
      </c>
      <c r="H1296" s="749">
        <f t="shared" si="25"/>
        <v>0</v>
      </c>
    </row>
    <row r="1297" spans="1:8">
      <c r="A1297" s="1081"/>
      <c r="B1297" s="901" t="s">
        <v>1466</v>
      </c>
      <c r="C1297" s="1133" t="s">
        <v>4256</v>
      </c>
      <c r="D1297" s="433" t="s">
        <v>544</v>
      </c>
      <c r="E1297" s="85">
        <v>685</v>
      </c>
      <c r="F1297" s="753">
        <v>41324</v>
      </c>
      <c r="G1297" s="85">
        <v>685</v>
      </c>
      <c r="H1297" s="749">
        <f t="shared" si="25"/>
        <v>0</v>
      </c>
    </row>
    <row r="1298" spans="1:8">
      <c r="A1298" s="1081"/>
      <c r="B1298" s="901" t="s">
        <v>1467</v>
      </c>
      <c r="C1298" s="1133" t="s">
        <v>4256</v>
      </c>
      <c r="D1298" s="433" t="s">
        <v>2813</v>
      </c>
      <c r="E1298" s="85">
        <v>642</v>
      </c>
      <c r="F1298" s="753">
        <v>41324</v>
      </c>
      <c r="G1298" s="85">
        <v>642</v>
      </c>
      <c r="H1298" s="749">
        <f t="shared" si="25"/>
        <v>0</v>
      </c>
    </row>
    <row r="1299" spans="1:8">
      <c r="A1299" s="1081"/>
      <c r="B1299" s="901" t="s">
        <v>1468</v>
      </c>
      <c r="C1299" s="1133" t="s">
        <v>4256</v>
      </c>
      <c r="D1299" s="433" t="s">
        <v>358</v>
      </c>
      <c r="E1299" s="85">
        <v>1041</v>
      </c>
      <c r="F1299" s="753">
        <v>41323</v>
      </c>
      <c r="G1299" s="85">
        <v>1041</v>
      </c>
      <c r="H1299" s="749">
        <f t="shared" si="25"/>
        <v>0</v>
      </c>
    </row>
    <row r="1300" spans="1:8">
      <c r="A1300" s="1081"/>
      <c r="B1300" s="901" t="s">
        <v>1469</v>
      </c>
      <c r="C1300" s="1133" t="s">
        <v>4256</v>
      </c>
      <c r="D1300" s="433" t="s">
        <v>5121</v>
      </c>
      <c r="E1300" s="85">
        <v>3096.5</v>
      </c>
      <c r="F1300" s="753">
        <v>41324</v>
      </c>
      <c r="G1300" s="85">
        <v>3096.5</v>
      </c>
      <c r="H1300" s="749">
        <f t="shared" si="25"/>
        <v>0</v>
      </c>
    </row>
    <row r="1301" spans="1:8">
      <c r="A1301" s="1081"/>
      <c r="B1301" s="901" t="s">
        <v>1471</v>
      </c>
      <c r="C1301" s="1133" t="s">
        <v>4256</v>
      </c>
      <c r="D1301" s="433" t="s">
        <v>21</v>
      </c>
      <c r="E1301" s="85">
        <v>241</v>
      </c>
      <c r="F1301" s="753">
        <v>41323</v>
      </c>
      <c r="G1301" s="85">
        <v>241</v>
      </c>
      <c r="H1301" s="749">
        <f t="shared" si="25"/>
        <v>0</v>
      </c>
    </row>
    <row r="1302" spans="1:8">
      <c r="A1302" s="1081"/>
      <c r="B1302" s="901" t="s">
        <v>1472</v>
      </c>
      <c r="C1302" s="1133" t="s">
        <v>4256</v>
      </c>
      <c r="D1302" s="433" t="s">
        <v>4173</v>
      </c>
      <c r="E1302" s="85">
        <v>5354</v>
      </c>
      <c r="F1302" s="753">
        <v>41324</v>
      </c>
      <c r="G1302" s="85">
        <v>5354</v>
      </c>
      <c r="H1302" s="749">
        <f t="shared" si="25"/>
        <v>0</v>
      </c>
    </row>
    <row r="1303" spans="1:8">
      <c r="A1303" s="1081"/>
      <c r="B1303" s="901" t="s">
        <v>1473</v>
      </c>
      <c r="C1303" s="1133" t="s">
        <v>4256</v>
      </c>
      <c r="D1303" s="433" t="s">
        <v>794</v>
      </c>
      <c r="E1303" s="85">
        <v>970.5</v>
      </c>
      <c r="F1303" s="753" t="s">
        <v>5390</v>
      </c>
      <c r="G1303" s="176">
        <v>970.5</v>
      </c>
      <c r="H1303" s="618">
        <f t="shared" si="25"/>
        <v>0</v>
      </c>
    </row>
    <row r="1304" spans="1:8">
      <c r="A1304" s="1081"/>
      <c r="B1304" s="901" t="s">
        <v>1475</v>
      </c>
      <c r="C1304" s="1133" t="s">
        <v>4256</v>
      </c>
      <c r="D1304" s="433" t="s">
        <v>778</v>
      </c>
      <c r="E1304" s="85">
        <v>3344</v>
      </c>
      <c r="F1304" s="753">
        <v>41324</v>
      </c>
      <c r="G1304" s="85">
        <v>3344</v>
      </c>
      <c r="H1304" s="749">
        <f t="shared" si="25"/>
        <v>0</v>
      </c>
    </row>
    <row r="1305" spans="1:8">
      <c r="A1305" s="1081"/>
      <c r="B1305" s="750"/>
      <c r="C1305" s="1133"/>
      <c r="D1305" s="158" t="s">
        <v>719</v>
      </c>
      <c r="E1305" s="58"/>
      <c r="F1305" s="1134"/>
      <c r="G1305" s="58"/>
      <c r="H1305" s="749"/>
    </row>
    <row r="1306" spans="1:8">
      <c r="A1306" s="1081"/>
      <c r="B1306" s="750"/>
      <c r="C1306" s="1132"/>
      <c r="D1306" s="88" t="s">
        <v>742</v>
      </c>
      <c r="E1306" s="86"/>
      <c r="F1306" s="1128"/>
      <c r="G1306" s="86"/>
      <c r="H1306" s="263"/>
    </row>
    <row r="1307" spans="1:8">
      <c r="A1307" s="1087"/>
      <c r="B1307" s="1131"/>
      <c r="C1307" s="1089"/>
      <c r="D1307" s="88" t="s">
        <v>719</v>
      </c>
      <c r="E1307" s="86"/>
      <c r="F1307" s="1128"/>
      <c r="G1307" s="86"/>
      <c r="H1307" s="263"/>
    </row>
    <row r="1308" spans="1:8" ht="18.75">
      <c r="A1308" s="1962" t="str">
        <f>A1239</f>
        <v>REMISIONES DE     FEBRERO        2 0 1 3</v>
      </c>
      <c r="B1308" s="1962"/>
      <c r="C1308" s="1962"/>
      <c r="D1308" s="1962"/>
      <c r="E1308" s="1962"/>
      <c r="F1308" s="1962"/>
      <c r="H1308" s="1106"/>
    </row>
    <row r="1309" spans="1:8" ht="35.25" thickBot="1">
      <c r="A1309" s="1092" t="s">
        <v>0</v>
      </c>
      <c r="B1309" s="1093" t="s">
        <v>1</v>
      </c>
      <c r="C1309" s="1093"/>
      <c r="D1309" s="1094" t="s">
        <v>2805</v>
      </c>
      <c r="E1309" s="5" t="s">
        <v>2</v>
      </c>
      <c r="F1309" s="1095" t="s">
        <v>6</v>
      </c>
      <c r="G1309" s="1096" t="s">
        <v>7</v>
      </c>
      <c r="H1309" s="1097" t="s">
        <v>8</v>
      </c>
    </row>
    <row r="1310" spans="1:8" ht="15.75" thickTop="1">
      <c r="A1310" s="1074">
        <v>41323</v>
      </c>
      <c r="B1310" s="1136" t="s">
        <v>1476</v>
      </c>
      <c r="C1310" s="1137" t="s">
        <v>4256</v>
      </c>
      <c r="D1310" s="1077" t="s">
        <v>1983</v>
      </c>
      <c r="E1310" s="1100">
        <v>4765</v>
      </c>
      <c r="F1310" s="1108">
        <v>41324</v>
      </c>
      <c r="G1310" s="1100">
        <v>4765</v>
      </c>
      <c r="H1310" s="263">
        <f t="shared" ref="H1310:H1373" si="26">E1310-G1310</f>
        <v>0</v>
      </c>
    </row>
    <row r="1311" spans="1:8">
      <c r="A1311" s="1081"/>
      <c r="B1311" s="901" t="s">
        <v>1477</v>
      </c>
      <c r="C1311" s="1133" t="s">
        <v>4256</v>
      </c>
      <c r="D1311" s="1110" t="s">
        <v>3647</v>
      </c>
      <c r="E1311" s="1924">
        <v>0</v>
      </c>
      <c r="F1311" s="753"/>
      <c r="G1311" s="85"/>
      <c r="H1311" s="749">
        <f t="shared" si="26"/>
        <v>0</v>
      </c>
    </row>
    <row r="1312" spans="1:8">
      <c r="A1312" s="1081"/>
      <c r="B1312" s="901" t="s">
        <v>1478</v>
      </c>
      <c r="C1312" s="1133" t="s">
        <v>4256</v>
      </c>
      <c r="D1312" s="433" t="s">
        <v>3660</v>
      </c>
      <c r="E1312" s="85">
        <v>3021</v>
      </c>
      <c r="F1312" s="753">
        <v>41324</v>
      </c>
      <c r="G1312" s="85">
        <v>3021</v>
      </c>
      <c r="H1312" s="749">
        <f t="shared" si="26"/>
        <v>0</v>
      </c>
    </row>
    <row r="1313" spans="1:8">
      <c r="A1313" s="1081"/>
      <c r="B1313" s="901" t="s">
        <v>1479</v>
      </c>
      <c r="C1313" s="1133" t="s">
        <v>4256</v>
      </c>
      <c r="D1313" s="433" t="s">
        <v>3657</v>
      </c>
      <c r="E1313" s="85">
        <v>1721</v>
      </c>
      <c r="F1313" s="753">
        <v>41324</v>
      </c>
      <c r="G1313" s="85">
        <v>1721</v>
      </c>
      <c r="H1313" s="749">
        <f t="shared" si="26"/>
        <v>0</v>
      </c>
    </row>
    <row r="1314" spans="1:8">
      <c r="A1314" s="1081"/>
      <c r="B1314" s="901" t="s">
        <v>1480</v>
      </c>
      <c r="C1314" s="1133" t="s">
        <v>4256</v>
      </c>
      <c r="D1314" s="433" t="s">
        <v>425</v>
      </c>
      <c r="E1314" s="85">
        <v>2372</v>
      </c>
      <c r="F1314" s="753">
        <v>41323</v>
      </c>
      <c r="G1314" s="85">
        <v>2372</v>
      </c>
      <c r="H1314" s="749">
        <f t="shared" si="26"/>
        <v>0</v>
      </c>
    </row>
    <row r="1315" spans="1:8">
      <c r="A1315" s="1081"/>
      <c r="B1315" s="901" t="s">
        <v>1481</v>
      </c>
      <c r="C1315" s="1133" t="s">
        <v>4256</v>
      </c>
      <c r="D1315" s="433" t="s">
        <v>788</v>
      </c>
      <c r="E1315" s="85">
        <v>771.5</v>
      </c>
      <c r="F1315" s="753" t="s">
        <v>5391</v>
      </c>
      <c r="G1315" s="176">
        <v>771.5</v>
      </c>
      <c r="H1315" s="618">
        <f t="shared" si="26"/>
        <v>0</v>
      </c>
    </row>
    <row r="1316" spans="1:8">
      <c r="A1316" s="1081"/>
      <c r="B1316" s="901" t="s">
        <v>1482</v>
      </c>
      <c r="C1316" s="1133" t="s">
        <v>4256</v>
      </c>
      <c r="D1316" s="433" t="s">
        <v>59</v>
      </c>
      <c r="E1316" s="85">
        <v>45361.5</v>
      </c>
      <c r="F1316" s="753">
        <v>41325</v>
      </c>
      <c r="G1316" s="85">
        <v>45361.5</v>
      </c>
      <c r="H1316" s="749">
        <f t="shared" si="26"/>
        <v>0</v>
      </c>
    </row>
    <row r="1317" spans="1:8">
      <c r="A1317" s="1081"/>
      <c r="B1317" s="901" t="s">
        <v>1483</v>
      </c>
      <c r="C1317" s="1133" t="s">
        <v>4256</v>
      </c>
      <c r="D1317" s="433" t="s">
        <v>53</v>
      </c>
      <c r="E1317" s="85">
        <v>2425</v>
      </c>
      <c r="F1317" s="753">
        <v>41324</v>
      </c>
      <c r="G1317" s="1114">
        <v>600</v>
      </c>
      <c r="H1317" s="1936">
        <f t="shared" si="26"/>
        <v>1825</v>
      </c>
    </row>
    <row r="1318" spans="1:8">
      <c r="A1318" s="1081"/>
      <c r="B1318" s="901" t="s">
        <v>1484</v>
      </c>
      <c r="C1318" s="1133" t="s">
        <v>4256</v>
      </c>
      <c r="D1318" s="433" t="s">
        <v>5122</v>
      </c>
      <c r="E1318" s="85">
        <v>3275</v>
      </c>
      <c r="F1318" s="753">
        <v>41324</v>
      </c>
      <c r="G1318" s="85">
        <v>3275</v>
      </c>
      <c r="H1318" s="749">
        <f t="shared" si="26"/>
        <v>0</v>
      </c>
    </row>
    <row r="1319" spans="1:8">
      <c r="A1319" s="1081"/>
      <c r="B1319" s="901" t="s">
        <v>1485</v>
      </c>
      <c r="C1319" s="1133" t="s">
        <v>4256</v>
      </c>
      <c r="D1319" s="433" t="s">
        <v>793</v>
      </c>
      <c r="E1319" s="85">
        <v>17568</v>
      </c>
      <c r="F1319" s="753">
        <v>41324</v>
      </c>
      <c r="G1319" s="85">
        <v>17568</v>
      </c>
      <c r="H1319" s="749">
        <f t="shared" si="26"/>
        <v>0</v>
      </c>
    </row>
    <row r="1320" spans="1:8">
      <c r="A1320" s="1081"/>
      <c r="B1320" s="901" t="s">
        <v>1486</v>
      </c>
      <c r="C1320" s="1133" t="s">
        <v>4256</v>
      </c>
      <c r="D1320" s="433" t="s">
        <v>2757</v>
      </c>
      <c r="E1320" s="85">
        <v>4198</v>
      </c>
      <c r="F1320" s="753">
        <v>41323</v>
      </c>
      <c r="G1320" s="85">
        <v>4198</v>
      </c>
      <c r="H1320" s="749">
        <f t="shared" si="26"/>
        <v>0</v>
      </c>
    </row>
    <row r="1321" spans="1:8">
      <c r="A1321" s="1081"/>
      <c r="B1321" s="901" t="s">
        <v>1487</v>
      </c>
      <c r="C1321" s="1133" t="s">
        <v>4256</v>
      </c>
      <c r="D1321" s="433" t="s">
        <v>2777</v>
      </c>
      <c r="E1321" s="85">
        <v>2183</v>
      </c>
      <c r="F1321" s="753">
        <v>41323</v>
      </c>
      <c r="G1321" s="85">
        <v>2183</v>
      </c>
      <c r="H1321" s="749">
        <f t="shared" si="26"/>
        <v>0</v>
      </c>
    </row>
    <row r="1322" spans="1:8">
      <c r="A1322" s="1081"/>
      <c r="B1322" s="901" t="s">
        <v>1489</v>
      </c>
      <c r="C1322" s="1133" t="s">
        <v>4256</v>
      </c>
      <c r="D1322" s="433" t="s">
        <v>2691</v>
      </c>
      <c r="E1322" s="85">
        <v>8327</v>
      </c>
      <c r="F1322" s="753">
        <v>41324</v>
      </c>
      <c r="G1322" s="85">
        <v>8327</v>
      </c>
      <c r="H1322" s="749">
        <f t="shared" si="26"/>
        <v>0</v>
      </c>
    </row>
    <row r="1323" spans="1:8">
      <c r="A1323" s="1081"/>
      <c r="B1323" s="901" t="s">
        <v>1490</v>
      </c>
      <c r="C1323" s="1133" t="s">
        <v>4256</v>
      </c>
      <c r="D1323" s="433" t="s">
        <v>5118</v>
      </c>
      <c r="E1323" s="85">
        <v>24645</v>
      </c>
      <c r="F1323" s="753">
        <v>41324</v>
      </c>
      <c r="G1323" s="85">
        <v>24645</v>
      </c>
      <c r="H1323" s="749">
        <f t="shared" si="26"/>
        <v>0</v>
      </c>
    </row>
    <row r="1324" spans="1:8">
      <c r="A1324" s="1081"/>
      <c r="B1324" s="901" t="s">
        <v>1491</v>
      </c>
      <c r="C1324" s="1133" t="s">
        <v>4256</v>
      </c>
      <c r="D1324" s="433" t="s">
        <v>1958</v>
      </c>
      <c r="E1324" s="85">
        <v>3791</v>
      </c>
      <c r="F1324" s="753">
        <v>41324</v>
      </c>
      <c r="G1324" s="85">
        <v>3791</v>
      </c>
      <c r="H1324" s="749">
        <f t="shared" si="26"/>
        <v>0</v>
      </c>
    </row>
    <row r="1325" spans="1:8">
      <c r="A1325" s="1081"/>
      <c r="B1325" s="901" t="s">
        <v>1492</v>
      </c>
      <c r="C1325" s="1133" t="s">
        <v>4256</v>
      </c>
      <c r="D1325" s="433" t="s">
        <v>250</v>
      </c>
      <c r="E1325" s="85">
        <v>4610</v>
      </c>
      <c r="F1325" s="753">
        <v>41324</v>
      </c>
      <c r="G1325" s="85">
        <v>4610</v>
      </c>
      <c r="H1325" s="749">
        <f t="shared" si="26"/>
        <v>0</v>
      </c>
    </row>
    <row r="1326" spans="1:8">
      <c r="A1326" s="1081"/>
      <c r="B1326" s="901" t="s">
        <v>1493</v>
      </c>
      <c r="C1326" s="1133" t="s">
        <v>4256</v>
      </c>
      <c r="D1326" s="433" t="s">
        <v>25</v>
      </c>
      <c r="E1326" s="85">
        <v>19050</v>
      </c>
      <c r="F1326" s="433"/>
      <c r="G1326" s="85"/>
      <c r="H1326" s="749">
        <f t="shared" si="26"/>
        <v>19050</v>
      </c>
    </row>
    <row r="1327" spans="1:8">
      <c r="A1327" s="1081"/>
      <c r="B1327" s="901" t="s">
        <v>1494</v>
      </c>
      <c r="C1327" s="1133" t="s">
        <v>4256</v>
      </c>
      <c r="D1327" s="433" t="s">
        <v>4260</v>
      </c>
      <c r="E1327" s="85">
        <v>24078</v>
      </c>
      <c r="F1327" s="753">
        <v>41324</v>
      </c>
      <c r="G1327" s="85">
        <v>24078</v>
      </c>
      <c r="H1327" s="749">
        <f t="shared" si="26"/>
        <v>0</v>
      </c>
    </row>
    <row r="1328" spans="1:8">
      <c r="A1328" s="1081"/>
      <c r="B1328" s="901" t="s">
        <v>1495</v>
      </c>
      <c r="C1328" s="1133" t="s">
        <v>4256</v>
      </c>
      <c r="D1328" s="433" t="s">
        <v>2693</v>
      </c>
      <c r="E1328" s="85">
        <v>3862.5</v>
      </c>
      <c r="F1328" s="753">
        <v>41324</v>
      </c>
      <c r="G1328" s="85">
        <v>3862.5</v>
      </c>
      <c r="H1328" s="749">
        <f t="shared" si="26"/>
        <v>0</v>
      </c>
    </row>
    <row r="1329" spans="1:8">
      <c r="A1329" s="1081"/>
      <c r="B1329" s="901" t="s">
        <v>1497</v>
      </c>
      <c r="C1329" s="1133" t="s">
        <v>4256</v>
      </c>
      <c r="D1329" s="433" t="s">
        <v>2843</v>
      </c>
      <c r="E1329" s="85">
        <v>4653</v>
      </c>
      <c r="F1329" s="753">
        <v>41324</v>
      </c>
      <c r="G1329" s="85">
        <v>4653</v>
      </c>
      <c r="H1329" s="749">
        <f t="shared" si="26"/>
        <v>0</v>
      </c>
    </row>
    <row r="1330" spans="1:8">
      <c r="A1330" s="1081"/>
      <c r="B1330" s="901" t="s">
        <v>1498</v>
      </c>
      <c r="C1330" s="1133" t="s">
        <v>4256</v>
      </c>
      <c r="D1330" s="433" t="s">
        <v>2651</v>
      </c>
      <c r="E1330" s="85">
        <v>852.5</v>
      </c>
      <c r="F1330" s="753">
        <v>41323</v>
      </c>
      <c r="G1330" s="85">
        <v>852.5</v>
      </c>
      <c r="H1330" s="749">
        <f t="shared" si="26"/>
        <v>0</v>
      </c>
    </row>
    <row r="1331" spans="1:8">
      <c r="A1331" s="1081"/>
      <c r="B1331" s="901" t="s">
        <v>1499</v>
      </c>
      <c r="C1331" s="1133" t="s">
        <v>4256</v>
      </c>
      <c r="D1331" s="433" t="s">
        <v>2651</v>
      </c>
      <c r="E1331" s="85">
        <v>125.5</v>
      </c>
      <c r="F1331" s="753">
        <v>41323</v>
      </c>
      <c r="G1331" s="85">
        <v>125.5</v>
      </c>
      <c r="H1331" s="749">
        <f t="shared" si="26"/>
        <v>0</v>
      </c>
    </row>
    <row r="1332" spans="1:8">
      <c r="A1332" s="1081"/>
      <c r="B1332" s="901" t="s">
        <v>1500</v>
      </c>
      <c r="C1332" s="1133" t="s">
        <v>4256</v>
      </c>
      <c r="D1332" s="433" t="s">
        <v>762</v>
      </c>
      <c r="E1332" s="85">
        <v>16293</v>
      </c>
      <c r="F1332" s="753">
        <v>41324</v>
      </c>
      <c r="G1332" s="85">
        <v>16293</v>
      </c>
      <c r="H1332" s="749">
        <f t="shared" si="26"/>
        <v>0</v>
      </c>
    </row>
    <row r="1333" spans="1:8">
      <c r="A1333" s="1081"/>
      <c r="B1333" s="901" t="s">
        <v>1501</v>
      </c>
      <c r="C1333" s="1133" t="s">
        <v>4256</v>
      </c>
      <c r="D1333" s="433" t="s">
        <v>10</v>
      </c>
      <c r="E1333" s="85">
        <v>17632</v>
      </c>
      <c r="F1333" s="753">
        <v>41324</v>
      </c>
      <c r="G1333" s="85">
        <v>17632</v>
      </c>
      <c r="H1333" s="749">
        <f t="shared" si="26"/>
        <v>0</v>
      </c>
    </row>
    <row r="1334" spans="1:8">
      <c r="A1334" s="1081"/>
      <c r="B1334" s="901" t="s">
        <v>1502</v>
      </c>
      <c r="C1334" s="1133" t="s">
        <v>4256</v>
      </c>
      <c r="D1334" s="433" t="s">
        <v>3651</v>
      </c>
      <c r="E1334" s="85">
        <v>13787.5</v>
      </c>
      <c r="F1334" s="753">
        <v>41323</v>
      </c>
      <c r="G1334" s="85">
        <v>13787.5</v>
      </c>
      <c r="H1334" s="749">
        <f t="shared" si="26"/>
        <v>0</v>
      </c>
    </row>
    <row r="1335" spans="1:8">
      <c r="A1335" s="1081"/>
      <c r="B1335" s="901" t="s">
        <v>1503</v>
      </c>
      <c r="C1335" s="1133" t="s">
        <v>4256</v>
      </c>
      <c r="D1335" s="433" t="s">
        <v>3655</v>
      </c>
      <c r="E1335" s="85">
        <v>7723</v>
      </c>
      <c r="F1335" s="753">
        <v>41324</v>
      </c>
      <c r="G1335" s="85">
        <v>7723</v>
      </c>
      <c r="H1335" s="749">
        <f t="shared" si="26"/>
        <v>0</v>
      </c>
    </row>
    <row r="1336" spans="1:8">
      <c r="A1336" s="1081"/>
      <c r="B1336" s="901" t="s">
        <v>1504</v>
      </c>
      <c r="C1336" s="1133" t="s">
        <v>4256</v>
      </c>
      <c r="D1336" s="433" t="s">
        <v>559</v>
      </c>
      <c r="E1336" s="85">
        <v>3049.5</v>
      </c>
      <c r="F1336" s="753">
        <v>41324</v>
      </c>
      <c r="G1336" s="85">
        <v>3049.5</v>
      </c>
      <c r="H1336" s="749">
        <f t="shared" si="26"/>
        <v>0</v>
      </c>
    </row>
    <row r="1337" spans="1:8">
      <c r="A1337" s="1081"/>
      <c r="B1337" s="901" t="s">
        <v>1505</v>
      </c>
      <c r="C1337" s="1133" t="s">
        <v>4256</v>
      </c>
      <c r="D1337" s="433" t="s">
        <v>2674</v>
      </c>
      <c r="E1337" s="85">
        <v>22968</v>
      </c>
      <c r="F1337" s="753">
        <v>41324</v>
      </c>
      <c r="G1337" s="85">
        <v>22968</v>
      </c>
      <c r="H1337" s="749">
        <f t="shared" si="26"/>
        <v>0</v>
      </c>
    </row>
    <row r="1338" spans="1:8">
      <c r="A1338" s="1081"/>
      <c r="B1338" s="901" t="s">
        <v>1506</v>
      </c>
      <c r="C1338" s="1133" t="s">
        <v>4256</v>
      </c>
      <c r="D1338" s="433" t="s">
        <v>755</v>
      </c>
      <c r="E1338" s="85">
        <v>2098</v>
      </c>
      <c r="F1338" s="753">
        <v>41324</v>
      </c>
      <c r="G1338" s="85">
        <v>2098</v>
      </c>
      <c r="H1338" s="749">
        <f t="shared" si="26"/>
        <v>0</v>
      </c>
    </row>
    <row r="1339" spans="1:8">
      <c r="A1339" s="1081"/>
      <c r="B1339" s="901" t="s">
        <v>1507</v>
      </c>
      <c r="C1339" s="1133" t="s">
        <v>4256</v>
      </c>
      <c r="D1339" s="433" t="s">
        <v>358</v>
      </c>
      <c r="E1339" s="85">
        <v>890.5</v>
      </c>
      <c r="F1339" s="753">
        <v>41323</v>
      </c>
      <c r="G1339" s="85">
        <v>890.5</v>
      </c>
      <c r="H1339" s="749">
        <f t="shared" si="26"/>
        <v>0</v>
      </c>
    </row>
    <row r="1340" spans="1:8">
      <c r="A1340" s="1081"/>
      <c r="B1340" s="901" t="s">
        <v>1508</v>
      </c>
      <c r="C1340" s="1133" t="s">
        <v>4256</v>
      </c>
      <c r="D1340" s="433" t="s">
        <v>2799</v>
      </c>
      <c r="E1340" s="85">
        <v>64917</v>
      </c>
      <c r="F1340" s="433"/>
      <c r="G1340" s="85"/>
      <c r="H1340" s="749">
        <f t="shared" si="26"/>
        <v>64917</v>
      </c>
    </row>
    <row r="1341" spans="1:8">
      <c r="A1341" s="1081"/>
      <c r="B1341" s="901" t="s">
        <v>1509</v>
      </c>
      <c r="C1341" s="1133" t="s">
        <v>4256</v>
      </c>
      <c r="D1341" s="433" t="s">
        <v>56</v>
      </c>
      <c r="E1341" s="85">
        <v>174630</v>
      </c>
      <c r="F1341" s="433"/>
      <c r="G1341" s="85"/>
      <c r="H1341" s="749">
        <f t="shared" si="26"/>
        <v>174630</v>
      </c>
    </row>
    <row r="1342" spans="1:8">
      <c r="A1342" s="1081">
        <v>41324</v>
      </c>
      <c r="B1342" s="901" t="s">
        <v>1510</v>
      </c>
      <c r="C1342" s="1133" t="s">
        <v>4256</v>
      </c>
      <c r="D1342" s="433" t="s">
        <v>709</v>
      </c>
      <c r="E1342" s="85">
        <v>6149.5</v>
      </c>
      <c r="F1342" s="753">
        <v>41324</v>
      </c>
      <c r="G1342" s="85">
        <v>6149.5</v>
      </c>
      <c r="H1342" s="749">
        <f t="shared" si="26"/>
        <v>0</v>
      </c>
    </row>
    <row r="1343" spans="1:8">
      <c r="A1343" s="1081"/>
      <c r="B1343" s="901" t="s">
        <v>1511</v>
      </c>
      <c r="C1343" s="1133" t="s">
        <v>4256</v>
      </c>
      <c r="D1343" s="433" t="s">
        <v>2847</v>
      </c>
      <c r="E1343" s="85">
        <v>14386.84</v>
      </c>
      <c r="F1343" s="753">
        <v>41326</v>
      </c>
      <c r="G1343" s="85">
        <v>14386.84</v>
      </c>
      <c r="H1343" s="749">
        <f t="shared" si="26"/>
        <v>0</v>
      </c>
    </row>
    <row r="1344" spans="1:8">
      <c r="A1344" s="1081"/>
      <c r="B1344" s="901" t="s">
        <v>1512</v>
      </c>
      <c r="C1344" s="1133" t="s">
        <v>4256</v>
      </c>
      <c r="D1344" s="433" t="s">
        <v>4636</v>
      </c>
      <c r="E1344" s="85">
        <v>0</v>
      </c>
      <c r="F1344" s="1115" t="s">
        <v>5477</v>
      </c>
      <c r="G1344" s="85"/>
      <c r="H1344" s="749">
        <f t="shared" si="26"/>
        <v>0</v>
      </c>
    </row>
    <row r="1345" spans="1:8">
      <c r="A1345" s="1081"/>
      <c r="B1345" s="901" t="s">
        <v>1514</v>
      </c>
      <c r="C1345" s="1133" t="s">
        <v>4256</v>
      </c>
      <c r="D1345" s="433" t="s">
        <v>9</v>
      </c>
      <c r="E1345" s="85">
        <v>29402.69</v>
      </c>
      <c r="F1345" s="433"/>
      <c r="G1345" s="85"/>
      <c r="H1345" s="749">
        <f t="shared" si="26"/>
        <v>29402.69</v>
      </c>
    </row>
    <row r="1346" spans="1:8">
      <c r="A1346" s="1081"/>
      <c r="B1346" s="901" t="s">
        <v>1516</v>
      </c>
      <c r="C1346" s="1133" t="s">
        <v>4256</v>
      </c>
      <c r="D1346" s="433" t="s">
        <v>3778</v>
      </c>
      <c r="E1346" s="85">
        <v>12154.59</v>
      </c>
      <c r="F1346" s="753">
        <v>41326</v>
      </c>
      <c r="G1346" s="85">
        <v>12154.59</v>
      </c>
      <c r="H1346" s="749">
        <f t="shared" si="26"/>
        <v>0</v>
      </c>
    </row>
    <row r="1347" spans="1:8">
      <c r="A1347" s="1081"/>
      <c r="B1347" s="901" t="s">
        <v>1518</v>
      </c>
      <c r="C1347" s="1133" t="s">
        <v>4256</v>
      </c>
      <c r="D1347" s="433" t="s">
        <v>5212</v>
      </c>
      <c r="E1347" s="85">
        <v>12329</v>
      </c>
      <c r="F1347" s="753">
        <v>41326</v>
      </c>
      <c r="G1347" s="85">
        <v>12329</v>
      </c>
      <c r="H1347" s="749">
        <f t="shared" si="26"/>
        <v>0</v>
      </c>
    </row>
    <row r="1348" spans="1:8">
      <c r="A1348" s="1081"/>
      <c r="B1348" s="901" t="s">
        <v>1519</v>
      </c>
      <c r="C1348" s="1133" t="s">
        <v>4256</v>
      </c>
      <c r="D1348" s="433" t="s">
        <v>2584</v>
      </c>
      <c r="E1348" s="85">
        <v>0</v>
      </c>
      <c r="F1348" s="1119" t="s">
        <v>5478</v>
      </c>
      <c r="G1348" s="85"/>
      <c r="H1348" s="749">
        <f t="shared" si="26"/>
        <v>0</v>
      </c>
    </row>
    <row r="1349" spans="1:8">
      <c r="A1349" s="1081"/>
      <c r="B1349" s="901" t="s">
        <v>1520</v>
      </c>
      <c r="C1349" s="1133" t="s">
        <v>4256</v>
      </c>
      <c r="D1349" s="433" t="s">
        <v>698</v>
      </c>
      <c r="E1349" s="85">
        <v>2382.5</v>
      </c>
      <c r="F1349" s="753">
        <v>41324</v>
      </c>
      <c r="G1349" s="85">
        <v>2382.5</v>
      </c>
      <c r="H1349" s="749">
        <f t="shared" si="26"/>
        <v>0</v>
      </c>
    </row>
    <row r="1350" spans="1:8">
      <c r="A1350" s="1081"/>
      <c r="B1350" s="901" t="s">
        <v>1522</v>
      </c>
      <c r="C1350" s="1133" t="s">
        <v>4256</v>
      </c>
      <c r="D1350" s="433" t="s">
        <v>2812</v>
      </c>
      <c r="E1350" s="85">
        <v>8134</v>
      </c>
      <c r="F1350" s="753">
        <v>41326</v>
      </c>
      <c r="G1350" s="85">
        <v>8134</v>
      </c>
      <c r="H1350" s="749">
        <f t="shared" si="26"/>
        <v>0</v>
      </c>
    </row>
    <row r="1351" spans="1:8">
      <c r="A1351" s="1081"/>
      <c r="B1351" s="901" t="s">
        <v>1523</v>
      </c>
      <c r="C1351" s="1133" t="s">
        <v>4256</v>
      </c>
      <c r="D1351" s="433" t="s">
        <v>613</v>
      </c>
      <c r="E1351" s="85">
        <v>7254</v>
      </c>
      <c r="F1351" s="753">
        <v>41326</v>
      </c>
      <c r="G1351" s="1114">
        <v>3254</v>
      </c>
      <c r="H1351" s="1936">
        <f t="shared" si="26"/>
        <v>4000</v>
      </c>
    </row>
    <row r="1352" spans="1:8">
      <c r="A1352" s="1081"/>
      <c r="B1352" s="901" t="s">
        <v>1524</v>
      </c>
      <c r="C1352" s="1133" t="s">
        <v>4256</v>
      </c>
      <c r="D1352" s="433" t="s">
        <v>2584</v>
      </c>
      <c r="E1352" s="85">
        <v>0</v>
      </c>
      <c r="F1352" s="1115" t="s">
        <v>5479</v>
      </c>
      <c r="G1352" s="85"/>
      <c r="H1352" s="749">
        <f t="shared" si="26"/>
        <v>0</v>
      </c>
    </row>
    <row r="1353" spans="1:8">
      <c r="A1353" s="1081"/>
      <c r="B1353" s="901" t="s">
        <v>1526</v>
      </c>
      <c r="C1353" s="1133" t="s">
        <v>4256</v>
      </c>
      <c r="D1353" s="433" t="s">
        <v>2813</v>
      </c>
      <c r="E1353" s="85">
        <v>19447</v>
      </c>
      <c r="F1353" s="753">
        <v>41326</v>
      </c>
      <c r="G1353" s="85">
        <v>19447</v>
      </c>
      <c r="H1353" s="749">
        <f t="shared" si="26"/>
        <v>0</v>
      </c>
    </row>
    <row r="1354" spans="1:8">
      <c r="A1354" s="1081"/>
      <c r="B1354" s="901" t="s">
        <v>1527</v>
      </c>
      <c r="C1354" s="1133" t="s">
        <v>4256</v>
      </c>
      <c r="D1354" s="433" t="s">
        <v>2584</v>
      </c>
      <c r="E1354" s="85">
        <v>0</v>
      </c>
      <c r="F1354" s="1115" t="s">
        <v>5480</v>
      </c>
      <c r="G1354" s="85"/>
      <c r="H1354" s="749">
        <f t="shared" si="26"/>
        <v>0</v>
      </c>
    </row>
    <row r="1355" spans="1:8">
      <c r="A1355" s="1081"/>
      <c r="B1355" s="901" t="s">
        <v>1528</v>
      </c>
      <c r="C1355" s="1133" t="s">
        <v>4256</v>
      </c>
      <c r="D1355" s="433" t="s">
        <v>4977</v>
      </c>
      <c r="E1355" s="85">
        <v>7622</v>
      </c>
      <c r="F1355" s="753">
        <v>41326</v>
      </c>
      <c r="G1355" s="85">
        <v>7622</v>
      </c>
      <c r="H1355" s="749">
        <f t="shared" si="26"/>
        <v>0</v>
      </c>
    </row>
    <row r="1356" spans="1:8">
      <c r="A1356" s="1081"/>
      <c r="B1356" s="901" t="s">
        <v>1529</v>
      </c>
      <c r="C1356" s="1133" t="s">
        <v>4256</v>
      </c>
      <c r="D1356" s="433" t="s">
        <v>3754</v>
      </c>
      <c r="E1356" s="85">
        <v>3300</v>
      </c>
      <c r="F1356" s="433"/>
      <c r="G1356" s="85"/>
      <c r="H1356" s="749">
        <f t="shared" si="26"/>
        <v>3300</v>
      </c>
    </row>
    <row r="1357" spans="1:8">
      <c r="A1357" s="1081"/>
      <c r="B1357" s="901" t="s">
        <v>1530</v>
      </c>
      <c r="C1357" s="1133" t="s">
        <v>4256</v>
      </c>
      <c r="D1357" s="433" t="s">
        <v>3646</v>
      </c>
      <c r="E1357" s="85">
        <v>990</v>
      </c>
      <c r="F1357" s="433"/>
      <c r="G1357" s="85"/>
      <c r="H1357" s="749">
        <f t="shared" si="26"/>
        <v>990</v>
      </c>
    </row>
    <row r="1358" spans="1:8">
      <c r="A1358" s="1081"/>
      <c r="B1358" s="901" t="s">
        <v>1531</v>
      </c>
      <c r="C1358" s="1133" t="s">
        <v>4256</v>
      </c>
      <c r="D1358" s="433" t="s">
        <v>3644</v>
      </c>
      <c r="E1358" s="85">
        <v>990</v>
      </c>
      <c r="F1358" s="433"/>
      <c r="G1358" s="85"/>
      <c r="H1358" s="749">
        <f t="shared" si="26"/>
        <v>990</v>
      </c>
    </row>
    <row r="1359" spans="1:8">
      <c r="A1359" s="1081"/>
      <c r="B1359" s="901" t="s">
        <v>1532</v>
      </c>
      <c r="C1359" s="1133" t="s">
        <v>4256</v>
      </c>
      <c r="D1359" s="433" t="s">
        <v>4757</v>
      </c>
      <c r="E1359" s="85">
        <v>1320</v>
      </c>
      <c r="F1359" s="433"/>
      <c r="G1359" s="85"/>
      <c r="H1359" s="749">
        <f t="shared" si="26"/>
        <v>1320</v>
      </c>
    </row>
    <row r="1360" spans="1:8">
      <c r="A1360" s="1081"/>
      <c r="B1360" s="901" t="s">
        <v>1534</v>
      </c>
      <c r="C1360" s="1133" t="s">
        <v>4256</v>
      </c>
      <c r="D1360" s="433" t="s">
        <v>72</v>
      </c>
      <c r="E1360" s="85">
        <v>5158</v>
      </c>
      <c r="F1360" s="753">
        <v>41325</v>
      </c>
      <c r="G1360" s="85">
        <v>5158</v>
      </c>
      <c r="H1360" s="749">
        <f t="shared" si="26"/>
        <v>0</v>
      </c>
    </row>
    <row r="1361" spans="1:8">
      <c r="A1361" s="1081"/>
      <c r="B1361" s="901" t="s">
        <v>1535</v>
      </c>
      <c r="C1361" s="1133" t="s">
        <v>4256</v>
      </c>
      <c r="D1361" s="433" t="s">
        <v>559</v>
      </c>
      <c r="E1361" s="85">
        <v>1901</v>
      </c>
      <c r="F1361" s="753">
        <v>41325</v>
      </c>
      <c r="G1361" s="85">
        <v>1901</v>
      </c>
      <c r="H1361" s="749">
        <f t="shared" si="26"/>
        <v>0</v>
      </c>
    </row>
    <row r="1362" spans="1:8">
      <c r="A1362" s="1081"/>
      <c r="B1362" s="901" t="s">
        <v>1536</v>
      </c>
      <c r="C1362" s="1133" t="s">
        <v>4256</v>
      </c>
      <c r="D1362" s="433" t="s">
        <v>425</v>
      </c>
      <c r="E1362" s="85">
        <v>23616</v>
      </c>
      <c r="F1362" s="753">
        <v>41324</v>
      </c>
      <c r="G1362" s="85">
        <v>23616</v>
      </c>
      <c r="H1362" s="749">
        <f t="shared" si="26"/>
        <v>0</v>
      </c>
    </row>
    <row r="1363" spans="1:8">
      <c r="A1363" s="1081"/>
      <c r="B1363" s="901" t="s">
        <v>1537</v>
      </c>
      <c r="C1363" s="1133" t="s">
        <v>4256</v>
      </c>
      <c r="D1363" s="433" t="s">
        <v>2815</v>
      </c>
      <c r="E1363" s="85">
        <v>658</v>
      </c>
      <c r="F1363" s="753">
        <v>41325</v>
      </c>
      <c r="G1363" s="85">
        <v>658</v>
      </c>
      <c r="H1363" s="749">
        <f t="shared" si="26"/>
        <v>0</v>
      </c>
    </row>
    <row r="1364" spans="1:8">
      <c r="A1364" s="1081"/>
      <c r="B1364" s="901" t="s">
        <v>1538</v>
      </c>
      <c r="C1364" s="1133" t="s">
        <v>4256</v>
      </c>
      <c r="D1364" s="433" t="s">
        <v>528</v>
      </c>
      <c r="E1364" s="85">
        <v>3357</v>
      </c>
      <c r="F1364" s="753">
        <v>41324</v>
      </c>
      <c r="G1364" s="85">
        <v>3357</v>
      </c>
      <c r="H1364" s="749">
        <f t="shared" si="26"/>
        <v>0</v>
      </c>
    </row>
    <row r="1365" spans="1:8">
      <c r="A1365" s="1081"/>
      <c r="B1365" s="901" t="s">
        <v>1539</v>
      </c>
      <c r="C1365" s="1133" t="s">
        <v>4256</v>
      </c>
      <c r="D1365" s="433" t="s">
        <v>559</v>
      </c>
      <c r="E1365" s="85">
        <v>1202.5</v>
      </c>
      <c r="F1365" s="753">
        <v>41325</v>
      </c>
      <c r="G1365" s="85">
        <v>1202.5</v>
      </c>
      <c r="H1365" s="749">
        <f t="shared" si="26"/>
        <v>0</v>
      </c>
    </row>
    <row r="1366" spans="1:8">
      <c r="A1366" s="1081"/>
      <c r="B1366" s="901" t="s">
        <v>1540</v>
      </c>
      <c r="C1366" s="1133" t="s">
        <v>4256</v>
      </c>
      <c r="D1366" s="433" t="s">
        <v>832</v>
      </c>
      <c r="E1366" s="85">
        <v>6435</v>
      </c>
      <c r="F1366" s="753">
        <v>41324</v>
      </c>
      <c r="G1366" s="85">
        <v>6435</v>
      </c>
      <c r="H1366" s="749">
        <f t="shared" si="26"/>
        <v>0</v>
      </c>
    </row>
    <row r="1367" spans="1:8">
      <c r="A1367" s="1081"/>
      <c r="B1367" s="901" t="s">
        <v>1541</v>
      </c>
      <c r="C1367" s="1133" t="s">
        <v>4256</v>
      </c>
      <c r="D1367" s="433" t="s">
        <v>1258</v>
      </c>
      <c r="E1367" s="85">
        <v>2833.5</v>
      </c>
      <c r="F1367" s="753">
        <v>41324</v>
      </c>
      <c r="G1367" s="85">
        <v>2833.5</v>
      </c>
      <c r="H1367" s="749">
        <f t="shared" si="26"/>
        <v>0</v>
      </c>
    </row>
    <row r="1368" spans="1:8">
      <c r="A1368" s="1081"/>
      <c r="B1368" s="901" t="s">
        <v>1542</v>
      </c>
      <c r="C1368" s="1133" t="s">
        <v>4256</v>
      </c>
      <c r="D1368" s="433" t="s">
        <v>2844</v>
      </c>
      <c r="E1368" s="85">
        <v>2655</v>
      </c>
      <c r="F1368" s="753">
        <v>41324</v>
      </c>
      <c r="G1368" s="85">
        <v>2655</v>
      </c>
      <c r="H1368" s="749">
        <f t="shared" si="26"/>
        <v>0</v>
      </c>
    </row>
    <row r="1369" spans="1:8">
      <c r="A1369" s="1081"/>
      <c r="B1369" s="901" t="s">
        <v>1543</v>
      </c>
      <c r="C1369" s="1133" t="s">
        <v>4256</v>
      </c>
      <c r="D1369" s="433" t="s">
        <v>567</v>
      </c>
      <c r="E1369" s="85">
        <v>6968.5</v>
      </c>
      <c r="F1369" s="753">
        <v>41325</v>
      </c>
      <c r="G1369" s="85">
        <v>6968.5</v>
      </c>
      <c r="H1369" s="749">
        <f t="shared" si="26"/>
        <v>0</v>
      </c>
    </row>
    <row r="1370" spans="1:8">
      <c r="A1370" s="1081"/>
      <c r="B1370" s="901" t="s">
        <v>1544</v>
      </c>
      <c r="C1370" s="1133" t="s">
        <v>4256</v>
      </c>
      <c r="D1370" s="433" t="s">
        <v>600</v>
      </c>
      <c r="E1370" s="85">
        <v>1170</v>
      </c>
      <c r="F1370" s="753">
        <v>41325</v>
      </c>
      <c r="G1370" s="85">
        <v>1170</v>
      </c>
      <c r="H1370" s="749">
        <f t="shared" si="26"/>
        <v>0</v>
      </c>
    </row>
    <row r="1371" spans="1:8">
      <c r="A1371" s="1081"/>
      <c r="B1371" s="901" t="s">
        <v>1545</v>
      </c>
      <c r="C1371" s="1133" t="s">
        <v>4256</v>
      </c>
      <c r="D1371" s="433" t="s">
        <v>2697</v>
      </c>
      <c r="E1371" s="85">
        <v>2340</v>
      </c>
      <c r="F1371" s="753">
        <v>41325</v>
      </c>
      <c r="G1371" s="85">
        <v>2340</v>
      </c>
      <c r="H1371" s="749">
        <f t="shared" si="26"/>
        <v>0</v>
      </c>
    </row>
    <row r="1372" spans="1:8">
      <c r="A1372" s="1081"/>
      <c r="B1372" s="901" t="s">
        <v>1546</v>
      </c>
      <c r="C1372" s="1133" t="s">
        <v>4256</v>
      </c>
      <c r="D1372" s="433" t="s">
        <v>5213</v>
      </c>
      <c r="E1372" s="85">
        <v>3872.5</v>
      </c>
      <c r="F1372" s="753">
        <v>41324</v>
      </c>
      <c r="G1372" s="85">
        <v>3872.5</v>
      </c>
      <c r="H1372" s="749">
        <f t="shared" si="26"/>
        <v>0</v>
      </c>
    </row>
    <row r="1373" spans="1:8">
      <c r="A1373" s="1081"/>
      <c r="B1373" s="901" t="s">
        <v>1547</v>
      </c>
      <c r="C1373" s="1133" t="s">
        <v>4256</v>
      </c>
      <c r="D1373" s="433" t="s">
        <v>613</v>
      </c>
      <c r="E1373" s="85">
        <v>603</v>
      </c>
      <c r="F1373" s="753">
        <v>41325</v>
      </c>
      <c r="G1373" s="85">
        <v>603</v>
      </c>
      <c r="H1373" s="749">
        <f t="shared" si="26"/>
        <v>0</v>
      </c>
    </row>
    <row r="1374" spans="1:8">
      <c r="A1374" s="1081"/>
      <c r="B1374" s="750"/>
      <c r="C1374" s="1132"/>
      <c r="D1374" s="88" t="s">
        <v>719</v>
      </c>
      <c r="E1374" s="86"/>
      <c r="F1374" s="1128"/>
      <c r="G1374" s="86"/>
      <c r="H1374" s="263"/>
    </row>
    <row r="1375" spans="1:8">
      <c r="A1375" s="1087"/>
      <c r="B1375" s="1131"/>
      <c r="C1375" s="1089"/>
      <c r="D1375" s="88" t="s">
        <v>742</v>
      </c>
      <c r="E1375" s="86"/>
      <c r="F1375" s="1128"/>
      <c r="G1375" s="86"/>
      <c r="H1375" s="263"/>
    </row>
    <row r="1376" spans="1:8">
      <c r="A1376" s="1087"/>
      <c r="B1376" s="1131"/>
      <c r="C1376" s="1089"/>
      <c r="D1376" s="88" t="s">
        <v>719</v>
      </c>
      <c r="E1376" s="86"/>
      <c r="F1376" s="1128"/>
      <c r="G1376" s="86"/>
      <c r="H1376" s="263"/>
    </row>
    <row r="1377" spans="1:8" ht="18.75">
      <c r="A1377" s="1962" t="str">
        <f>A1308</f>
        <v>REMISIONES DE     FEBRERO        2 0 1 3</v>
      </c>
      <c r="B1377" s="1962"/>
      <c r="C1377" s="1962"/>
      <c r="D1377" s="1962"/>
      <c r="E1377" s="1962"/>
      <c r="F1377" s="1962"/>
      <c r="H1377" s="1106"/>
    </row>
    <row r="1378" spans="1:8" ht="35.25" thickBot="1">
      <c r="A1378" s="1118" t="s">
        <v>0</v>
      </c>
      <c r="B1378" s="1119" t="s">
        <v>1</v>
      </c>
      <c r="C1378" s="1119"/>
      <c r="D1378" s="1094" t="s">
        <v>2805</v>
      </c>
      <c r="E1378" s="5" t="s">
        <v>2</v>
      </c>
      <c r="F1378" s="1095" t="s">
        <v>6</v>
      </c>
      <c r="G1378" s="1096" t="s">
        <v>7</v>
      </c>
      <c r="H1378" s="1097" t="s">
        <v>8</v>
      </c>
    </row>
    <row r="1379" spans="1:8" ht="15.75" thickTop="1">
      <c r="A1379" s="1081">
        <v>41324</v>
      </c>
      <c r="B1379" s="901" t="s">
        <v>1549</v>
      </c>
      <c r="C1379" s="1132" t="s">
        <v>4256</v>
      </c>
      <c r="D1379" s="1077" t="s">
        <v>1455</v>
      </c>
      <c r="E1379" s="1100">
        <v>5303.5</v>
      </c>
      <c r="F1379" s="1108">
        <v>41325</v>
      </c>
      <c r="G1379" s="1100">
        <v>5303.5</v>
      </c>
      <c r="H1379" s="263">
        <f t="shared" ref="H1379:H1442" si="27">E1379-G1379</f>
        <v>0</v>
      </c>
    </row>
    <row r="1380" spans="1:8">
      <c r="A1380" s="1081"/>
      <c r="B1380" s="901" t="s">
        <v>1550</v>
      </c>
      <c r="C1380" s="1133" t="s">
        <v>4256</v>
      </c>
      <c r="D1380" s="433" t="s">
        <v>23</v>
      </c>
      <c r="E1380" s="85">
        <v>1222</v>
      </c>
      <c r="F1380" s="753">
        <v>41325</v>
      </c>
      <c r="G1380" s="85">
        <v>1222</v>
      </c>
      <c r="H1380" s="749">
        <f t="shared" si="27"/>
        <v>0</v>
      </c>
    </row>
    <row r="1381" spans="1:8">
      <c r="A1381" s="1081"/>
      <c r="B1381" s="901" t="s">
        <v>1551</v>
      </c>
      <c r="C1381" s="1133" t="s">
        <v>4256</v>
      </c>
      <c r="D1381" s="433" t="s">
        <v>5214</v>
      </c>
      <c r="E1381" s="85">
        <v>1223.5</v>
      </c>
      <c r="F1381" s="753">
        <v>41325</v>
      </c>
      <c r="G1381" s="85">
        <v>1223.5</v>
      </c>
      <c r="H1381" s="749">
        <f t="shared" si="27"/>
        <v>0</v>
      </c>
    </row>
    <row r="1382" spans="1:8">
      <c r="A1382" s="1081"/>
      <c r="B1382" s="901" t="s">
        <v>1552</v>
      </c>
      <c r="C1382" s="1133" t="s">
        <v>4256</v>
      </c>
      <c r="D1382" s="433" t="s">
        <v>29</v>
      </c>
      <c r="E1382" s="85">
        <v>4158</v>
      </c>
      <c r="F1382" s="753">
        <v>41324</v>
      </c>
      <c r="G1382" s="85">
        <v>4158</v>
      </c>
      <c r="H1382" s="749">
        <f t="shared" si="27"/>
        <v>0</v>
      </c>
    </row>
    <row r="1383" spans="1:8">
      <c r="A1383" s="1081"/>
      <c r="B1383" s="901" t="s">
        <v>1553</v>
      </c>
      <c r="C1383" s="1133" t="s">
        <v>4256</v>
      </c>
      <c r="D1383" s="433" t="s">
        <v>4007</v>
      </c>
      <c r="E1383" s="85">
        <v>1976</v>
      </c>
      <c r="F1383" s="753">
        <v>41325</v>
      </c>
      <c r="G1383" s="85">
        <v>1976</v>
      </c>
      <c r="H1383" s="749">
        <f t="shared" si="27"/>
        <v>0</v>
      </c>
    </row>
    <row r="1384" spans="1:8">
      <c r="A1384" s="1081"/>
      <c r="B1384" s="901" t="s">
        <v>1554</v>
      </c>
      <c r="C1384" s="1133" t="s">
        <v>4256</v>
      </c>
      <c r="D1384" s="433" t="s">
        <v>101</v>
      </c>
      <c r="E1384" s="85">
        <v>6827</v>
      </c>
      <c r="F1384" s="753">
        <v>41324</v>
      </c>
      <c r="G1384" s="85">
        <v>6827</v>
      </c>
      <c r="H1384" s="749">
        <f t="shared" si="27"/>
        <v>0</v>
      </c>
    </row>
    <row r="1385" spans="1:8">
      <c r="A1385" s="1081"/>
      <c r="B1385" s="901" t="s">
        <v>1555</v>
      </c>
      <c r="C1385" s="1133" t="s">
        <v>4256</v>
      </c>
      <c r="D1385" s="433" t="s">
        <v>626</v>
      </c>
      <c r="E1385" s="85">
        <v>34123</v>
      </c>
      <c r="F1385" s="433"/>
      <c r="G1385" s="85"/>
      <c r="H1385" s="749">
        <f t="shared" si="27"/>
        <v>34123</v>
      </c>
    </row>
    <row r="1386" spans="1:8">
      <c r="A1386" s="1081"/>
      <c r="B1386" s="901" t="s">
        <v>1556</v>
      </c>
      <c r="C1386" s="1133" t="s">
        <v>4256</v>
      </c>
      <c r="D1386" s="433" t="s">
        <v>89</v>
      </c>
      <c r="E1386" s="85">
        <v>20946</v>
      </c>
      <c r="F1386" s="433"/>
      <c r="G1386" s="85"/>
      <c r="H1386" s="749">
        <f t="shared" si="27"/>
        <v>20946</v>
      </c>
    </row>
    <row r="1387" spans="1:8">
      <c r="A1387" s="1081"/>
      <c r="B1387" s="901" t="s">
        <v>1558</v>
      </c>
      <c r="C1387" s="1133" t="s">
        <v>4256</v>
      </c>
      <c r="D1387" s="433" t="s">
        <v>2751</v>
      </c>
      <c r="E1387" s="85">
        <v>6258.5</v>
      </c>
      <c r="F1387" s="753">
        <v>41325</v>
      </c>
      <c r="G1387" s="85">
        <v>6258.5</v>
      </c>
      <c r="H1387" s="749">
        <f t="shared" si="27"/>
        <v>0</v>
      </c>
    </row>
    <row r="1388" spans="1:8">
      <c r="A1388" s="1081"/>
      <c r="B1388" s="901" t="s">
        <v>1560</v>
      </c>
      <c r="C1388" s="1133" t="s">
        <v>4256</v>
      </c>
      <c r="D1388" s="433" t="s">
        <v>2832</v>
      </c>
      <c r="E1388" s="85">
        <v>1120.5</v>
      </c>
      <c r="F1388" s="753">
        <v>41324</v>
      </c>
      <c r="G1388" s="85">
        <v>1120.5</v>
      </c>
      <c r="H1388" s="749">
        <f t="shared" si="27"/>
        <v>0</v>
      </c>
    </row>
    <row r="1389" spans="1:8">
      <c r="A1389" s="1081"/>
      <c r="B1389" s="901" t="s">
        <v>1561</v>
      </c>
      <c r="C1389" s="1133" t="s">
        <v>4256</v>
      </c>
      <c r="D1389" s="433" t="s">
        <v>2674</v>
      </c>
      <c r="E1389" s="85">
        <v>4124</v>
      </c>
      <c r="F1389" s="753">
        <v>41325</v>
      </c>
      <c r="G1389" s="85">
        <v>4124</v>
      </c>
      <c r="H1389" s="749">
        <f t="shared" si="27"/>
        <v>0</v>
      </c>
    </row>
    <row r="1390" spans="1:8">
      <c r="A1390" s="1081"/>
      <c r="B1390" s="901" t="s">
        <v>1562</v>
      </c>
      <c r="C1390" s="1133" t="s">
        <v>4256</v>
      </c>
      <c r="D1390" s="433" t="s">
        <v>2824</v>
      </c>
      <c r="E1390" s="85">
        <v>4347</v>
      </c>
      <c r="F1390" s="753">
        <v>41324</v>
      </c>
      <c r="G1390" s="85">
        <v>4347</v>
      </c>
      <c r="H1390" s="749">
        <f t="shared" si="27"/>
        <v>0</v>
      </c>
    </row>
    <row r="1391" spans="1:8">
      <c r="A1391" s="1081"/>
      <c r="B1391" s="901" t="s">
        <v>1563</v>
      </c>
      <c r="C1391" s="1133" t="s">
        <v>4256</v>
      </c>
      <c r="D1391" s="433" t="s">
        <v>4764</v>
      </c>
      <c r="E1391" s="85">
        <v>5695</v>
      </c>
      <c r="F1391" s="753">
        <v>41325</v>
      </c>
      <c r="G1391" s="85">
        <v>5695</v>
      </c>
      <c r="H1391" s="749">
        <f t="shared" si="27"/>
        <v>0</v>
      </c>
    </row>
    <row r="1392" spans="1:8">
      <c r="A1392" s="1081"/>
      <c r="B1392" s="901" t="s">
        <v>1564</v>
      </c>
      <c r="C1392" s="1133" t="s">
        <v>4256</v>
      </c>
      <c r="D1392" s="433" t="s">
        <v>1959</v>
      </c>
      <c r="E1392" s="85">
        <v>47314.9</v>
      </c>
      <c r="F1392" s="753">
        <v>41324</v>
      </c>
      <c r="G1392" s="85">
        <v>47314.9</v>
      </c>
      <c r="H1392" s="749">
        <f t="shared" si="27"/>
        <v>0</v>
      </c>
    </row>
    <row r="1393" spans="1:8">
      <c r="A1393" s="1081"/>
      <c r="B1393" s="901" t="s">
        <v>1565</v>
      </c>
      <c r="C1393" s="1133" t="s">
        <v>4256</v>
      </c>
      <c r="D1393" s="433" t="s">
        <v>623</v>
      </c>
      <c r="E1393" s="85">
        <v>3900</v>
      </c>
      <c r="F1393" s="753">
        <v>41325</v>
      </c>
      <c r="G1393" s="85">
        <v>3900</v>
      </c>
      <c r="H1393" s="749">
        <f t="shared" si="27"/>
        <v>0</v>
      </c>
    </row>
    <row r="1394" spans="1:8">
      <c r="A1394" s="1081"/>
      <c r="B1394" s="901" t="s">
        <v>1566</v>
      </c>
      <c r="C1394" s="1133" t="s">
        <v>4256</v>
      </c>
      <c r="D1394" s="433" t="s">
        <v>2836</v>
      </c>
      <c r="E1394" s="85">
        <v>4076</v>
      </c>
      <c r="F1394" s="753">
        <v>41324</v>
      </c>
      <c r="G1394" s="85">
        <v>4076</v>
      </c>
      <c r="H1394" s="749">
        <f t="shared" si="27"/>
        <v>0</v>
      </c>
    </row>
    <row r="1395" spans="1:8">
      <c r="A1395" s="1081"/>
      <c r="B1395" s="901" t="s">
        <v>1567</v>
      </c>
      <c r="C1395" s="1133" t="s">
        <v>4256</v>
      </c>
      <c r="D1395" s="433" t="s">
        <v>55</v>
      </c>
      <c r="E1395" s="85">
        <v>864</v>
      </c>
      <c r="F1395" s="753">
        <v>41324</v>
      </c>
      <c r="G1395" s="85">
        <v>864</v>
      </c>
      <c r="H1395" s="749">
        <f t="shared" si="27"/>
        <v>0</v>
      </c>
    </row>
    <row r="1396" spans="1:8">
      <c r="A1396" s="1081"/>
      <c r="B1396" s="901" t="s">
        <v>1568</v>
      </c>
      <c r="C1396" s="1133" t="s">
        <v>4256</v>
      </c>
      <c r="D1396" s="433" t="s">
        <v>3874</v>
      </c>
      <c r="E1396" s="85">
        <v>1115.5</v>
      </c>
      <c r="F1396" s="753">
        <v>41324</v>
      </c>
      <c r="G1396" s="85">
        <v>1115.5</v>
      </c>
      <c r="H1396" s="749">
        <f t="shared" si="27"/>
        <v>0</v>
      </c>
    </row>
    <row r="1397" spans="1:8">
      <c r="A1397" s="1081"/>
      <c r="B1397" s="901" t="s">
        <v>1569</v>
      </c>
      <c r="C1397" s="1133" t="s">
        <v>4256</v>
      </c>
      <c r="D1397" s="433" t="s">
        <v>710</v>
      </c>
      <c r="E1397" s="85">
        <v>7981</v>
      </c>
      <c r="F1397" s="753">
        <v>41324</v>
      </c>
      <c r="G1397" s="85">
        <v>7981</v>
      </c>
      <c r="H1397" s="749">
        <f t="shared" si="27"/>
        <v>0</v>
      </c>
    </row>
    <row r="1398" spans="1:8">
      <c r="A1398" s="1081"/>
      <c r="B1398" s="901" t="s">
        <v>1570</v>
      </c>
      <c r="C1398" s="1133" t="s">
        <v>4256</v>
      </c>
      <c r="D1398" s="433" t="s">
        <v>358</v>
      </c>
      <c r="E1398" s="85">
        <v>1315.5</v>
      </c>
      <c r="F1398" s="753">
        <v>41324</v>
      </c>
      <c r="G1398" s="85">
        <v>1315.5</v>
      </c>
      <c r="H1398" s="749">
        <f t="shared" si="27"/>
        <v>0</v>
      </c>
    </row>
    <row r="1399" spans="1:8">
      <c r="A1399" s="1081"/>
      <c r="B1399" s="901" t="s">
        <v>1571</v>
      </c>
      <c r="C1399" s="1133" t="s">
        <v>4256</v>
      </c>
      <c r="D1399" s="433" t="s">
        <v>703</v>
      </c>
      <c r="E1399" s="85">
        <v>1873</v>
      </c>
      <c r="F1399" s="753">
        <v>41324</v>
      </c>
      <c r="G1399" s="85">
        <v>1873</v>
      </c>
      <c r="H1399" s="749">
        <f t="shared" si="27"/>
        <v>0</v>
      </c>
    </row>
    <row r="1400" spans="1:8">
      <c r="A1400" s="1081"/>
      <c r="B1400" s="901" t="s">
        <v>1572</v>
      </c>
      <c r="C1400" s="1133" t="s">
        <v>4256</v>
      </c>
      <c r="D1400" s="433" t="s">
        <v>4763</v>
      </c>
      <c r="E1400" s="85">
        <v>24955.06</v>
      </c>
      <c r="F1400" s="753">
        <v>41326</v>
      </c>
      <c r="G1400" s="1114">
        <v>6828.5</v>
      </c>
      <c r="H1400" s="1936">
        <f t="shared" si="27"/>
        <v>18126.560000000001</v>
      </c>
    </row>
    <row r="1401" spans="1:8">
      <c r="A1401" s="1081"/>
      <c r="B1401" s="901" t="s">
        <v>1573</v>
      </c>
      <c r="C1401" s="1133" t="s">
        <v>4256</v>
      </c>
      <c r="D1401" s="433" t="s">
        <v>2809</v>
      </c>
      <c r="E1401" s="85">
        <v>10248</v>
      </c>
      <c r="F1401" s="753">
        <v>41324</v>
      </c>
      <c r="G1401" s="85">
        <v>10248</v>
      </c>
      <c r="H1401" s="749">
        <f t="shared" si="27"/>
        <v>0</v>
      </c>
    </row>
    <row r="1402" spans="1:8">
      <c r="A1402" s="1081"/>
      <c r="B1402" s="901" t="s">
        <v>1574</v>
      </c>
      <c r="C1402" s="1133" t="s">
        <v>4256</v>
      </c>
      <c r="D1402" s="433" t="s">
        <v>2614</v>
      </c>
      <c r="E1402" s="85">
        <v>3165</v>
      </c>
      <c r="F1402" s="753">
        <v>41325</v>
      </c>
      <c r="G1402" s="85">
        <v>3165</v>
      </c>
      <c r="H1402" s="749">
        <f t="shared" si="27"/>
        <v>0</v>
      </c>
    </row>
    <row r="1403" spans="1:8">
      <c r="A1403" s="1081"/>
      <c r="B1403" s="901" t="s">
        <v>1575</v>
      </c>
      <c r="C1403" s="1133" t="s">
        <v>4256</v>
      </c>
      <c r="D1403" s="433" t="s">
        <v>2800</v>
      </c>
      <c r="E1403" s="85">
        <v>10170</v>
      </c>
      <c r="F1403" s="433"/>
      <c r="G1403" s="85"/>
      <c r="H1403" s="749">
        <f t="shared" si="27"/>
        <v>10170</v>
      </c>
    </row>
    <row r="1404" spans="1:8">
      <c r="A1404" s="1081"/>
      <c r="B1404" s="901" t="s">
        <v>1576</v>
      </c>
      <c r="C1404" s="1133" t="s">
        <v>4256</v>
      </c>
      <c r="D1404" s="433" t="s">
        <v>1958</v>
      </c>
      <c r="E1404" s="85">
        <v>2750.5</v>
      </c>
      <c r="F1404" s="753">
        <v>41325</v>
      </c>
      <c r="G1404" s="85">
        <v>2750.5</v>
      </c>
      <c r="H1404" s="749">
        <f t="shared" si="27"/>
        <v>0</v>
      </c>
    </row>
    <row r="1405" spans="1:8">
      <c r="A1405" s="1081"/>
      <c r="B1405" s="901" t="s">
        <v>1577</v>
      </c>
      <c r="C1405" s="1133" t="s">
        <v>4256</v>
      </c>
      <c r="D1405" s="433" t="s">
        <v>2691</v>
      </c>
      <c r="E1405" s="85">
        <v>3647</v>
      </c>
      <c r="F1405" s="753">
        <v>41325</v>
      </c>
      <c r="G1405" s="85">
        <v>3647</v>
      </c>
      <c r="H1405" s="749">
        <f t="shared" si="27"/>
        <v>0</v>
      </c>
    </row>
    <row r="1406" spans="1:8">
      <c r="A1406" s="1081"/>
      <c r="B1406" s="901" t="s">
        <v>1578</v>
      </c>
      <c r="C1406" s="1133" t="s">
        <v>4256</v>
      </c>
      <c r="D1406" s="433" t="s">
        <v>2825</v>
      </c>
      <c r="E1406" s="85">
        <v>3880</v>
      </c>
      <c r="F1406" s="753">
        <v>41324</v>
      </c>
      <c r="G1406" s="85">
        <v>3880</v>
      </c>
      <c r="H1406" s="749">
        <f t="shared" si="27"/>
        <v>0</v>
      </c>
    </row>
    <row r="1407" spans="1:8">
      <c r="A1407" s="1081"/>
      <c r="B1407" s="901" t="s">
        <v>1579</v>
      </c>
      <c r="C1407" s="1133" t="s">
        <v>4256</v>
      </c>
      <c r="D1407" s="433" t="s">
        <v>598</v>
      </c>
      <c r="E1407" s="85">
        <v>22709.5</v>
      </c>
      <c r="F1407" s="753">
        <v>41324</v>
      </c>
      <c r="G1407" s="85">
        <v>22709.5</v>
      </c>
      <c r="H1407" s="749">
        <f t="shared" si="27"/>
        <v>0</v>
      </c>
    </row>
    <row r="1408" spans="1:8">
      <c r="A1408" s="1081"/>
      <c r="B1408" s="901" t="s">
        <v>1582</v>
      </c>
      <c r="C1408" s="1133" t="s">
        <v>4256</v>
      </c>
      <c r="D1408" s="433" t="s">
        <v>762</v>
      </c>
      <c r="E1408" s="85">
        <v>10959</v>
      </c>
      <c r="F1408" s="753">
        <v>41325</v>
      </c>
      <c r="G1408" s="85">
        <v>10959</v>
      </c>
      <c r="H1408" s="749">
        <f t="shared" si="27"/>
        <v>0</v>
      </c>
    </row>
    <row r="1409" spans="1:8">
      <c r="A1409" s="1081"/>
      <c r="B1409" s="901" t="s">
        <v>1583</v>
      </c>
      <c r="C1409" s="1133" t="s">
        <v>4256</v>
      </c>
      <c r="D1409" s="433" t="s">
        <v>1961</v>
      </c>
      <c r="E1409" s="85">
        <v>1043</v>
      </c>
      <c r="F1409" s="753">
        <v>41324</v>
      </c>
      <c r="G1409" s="85">
        <v>1043</v>
      </c>
      <c r="H1409" s="749">
        <f t="shared" si="27"/>
        <v>0</v>
      </c>
    </row>
    <row r="1410" spans="1:8">
      <c r="A1410" s="1081"/>
      <c r="B1410" s="901" t="s">
        <v>1584</v>
      </c>
      <c r="C1410" s="1133" t="s">
        <v>4256</v>
      </c>
      <c r="D1410" s="433" t="s">
        <v>2795</v>
      </c>
      <c r="E1410" s="85">
        <v>7091</v>
      </c>
      <c r="F1410" s="753">
        <v>41324</v>
      </c>
      <c r="G1410" s="85">
        <v>7091</v>
      </c>
      <c r="H1410" s="749">
        <f t="shared" si="27"/>
        <v>0</v>
      </c>
    </row>
    <row r="1411" spans="1:8">
      <c r="A1411" s="1081"/>
      <c r="B1411" s="901" t="s">
        <v>1585</v>
      </c>
      <c r="C1411" s="1133" t="s">
        <v>4256</v>
      </c>
      <c r="D1411" s="433" t="s">
        <v>4005</v>
      </c>
      <c r="E1411" s="85">
        <v>9569</v>
      </c>
      <c r="F1411" s="753">
        <v>41324</v>
      </c>
      <c r="G1411" s="85">
        <v>9569</v>
      </c>
      <c r="H1411" s="749">
        <f t="shared" si="27"/>
        <v>0</v>
      </c>
    </row>
    <row r="1412" spans="1:8">
      <c r="A1412" s="1081"/>
      <c r="B1412" s="901" t="s">
        <v>1586</v>
      </c>
      <c r="C1412" s="1133" t="s">
        <v>4256</v>
      </c>
      <c r="D1412" s="433" t="s">
        <v>4977</v>
      </c>
      <c r="E1412" s="85">
        <v>2630</v>
      </c>
      <c r="F1412" s="753">
        <v>41324</v>
      </c>
      <c r="G1412" s="85">
        <v>2630</v>
      </c>
      <c r="H1412" s="749">
        <f t="shared" si="27"/>
        <v>0</v>
      </c>
    </row>
    <row r="1413" spans="1:8">
      <c r="A1413" s="1081"/>
      <c r="B1413" s="901" t="s">
        <v>1587</v>
      </c>
      <c r="C1413" s="1133" t="s">
        <v>4256</v>
      </c>
      <c r="D1413" s="433" t="s">
        <v>425</v>
      </c>
      <c r="E1413" s="85">
        <v>800</v>
      </c>
      <c r="F1413" s="753">
        <v>41324</v>
      </c>
      <c r="G1413" s="85">
        <v>800</v>
      </c>
      <c r="H1413" s="749">
        <f t="shared" si="27"/>
        <v>0</v>
      </c>
    </row>
    <row r="1414" spans="1:8">
      <c r="A1414" s="1081"/>
      <c r="B1414" s="901" t="s">
        <v>1588</v>
      </c>
      <c r="C1414" s="1133" t="s">
        <v>4256</v>
      </c>
      <c r="D1414" s="433" t="s">
        <v>2808</v>
      </c>
      <c r="E1414" s="85">
        <v>37176</v>
      </c>
      <c r="F1414" s="753">
        <v>41324</v>
      </c>
      <c r="G1414" s="85">
        <v>37176</v>
      </c>
      <c r="H1414" s="749">
        <f t="shared" si="27"/>
        <v>0</v>
      </c>
    </row>
    <row r="1415" spans="1:8">
      <c r="A1415" s="1081"/>
      <c r="B1415" s="901" t="s">
        <v>1589</v>
      </c>
      <c r="C1415" s="1133" t="s">
        <v>4256</v>
      </c>
      <c r="D1415" s="433" t="s">
        <v>382</v>
      </c>
      <c r="E1415" s="85">
        <v>49899.5</v>
      </c>
      <c r="F1415" s="433"/>
      <c r="G1415" s="85"/>
      <c r="H1415" s="749">
        <f t="shared" si="27"/>
        <v>49899.5</v>
      </c>
    </row>
    <row r="1416" spans="1:8">
      <c r="A1416" s="1081"/>
      <c r="B1416" s="901" t="s">
        <v>1590</v>
      </c>
      <c r="C1416" s="1133" t="s">
        <v>4256</v>
      </c>
      <c r="D1416" s="433" t="s">
        <v>4635</v>
      </c>
      <c r="E1416" s="85">
        <v>2129</v>
      </c>
      <c r="F1416" s="753">
        <v>41324</v>
      </c>
      <c r="G1416" s="85">
        <v>2129</v>
      </c>
      <c r="H1416" s="749">
        <f t="shared" si="27"/>
        <v>0</v>
      </c>
    </row>
    <row r="1417" spans="1:8">
      <c r="A1417" s="1081"/>
      <c r="B1417" s="901" t="s">
        <v>1591</v>
      </c>
      <c r="C1417" s="1133" t="s">
        <v>4256</v>
      </c>
      <c r="D1417" s="433" t="s">
        <v>729</v>
      </c>
      <c r="E1417" s="85">
        <v>24669.5</v>
      </c>
      <c r="F1417" s="753">
        <v>41325</v>
      </c>
      <c r="G1417" s="85">
        <v>24669.5</v>
      </c>
      <c r="H1417" s="749">
        <f t="shared" si="27"/>
        <v>0</v>
      </c>
    </row>
    <row r="1418" spans="1:8">
      <c r="A1418" s="1081"/>
      <c r="B1418" s="901" t="s">
        <v>1592</v>
      </c>
      <c r="C1418" s="1133" t="s">
        <v>4256</v>
      </c>
      <c r="D1418" s="433" t="s">
        <v>5215</v>
      </c>
      <c r="E1418" s="85">
        <v>9379.5</v>
      </c>
      <c r="F1418" s="753">
        <v>41325</v>
      </c>
      <c r="G1418" s="85">
        <v>9379.5</v>
      </c>
      <c r="H1418" s="749">
        <f t="shared" si="27"/>
        <v>0</v>
      </c>
    </row>
    <row r="1419" spans="1:8">
      <c r="A1419" s="1081"/>
      <c r="B1419" s="901" t="s">
        <v>1593</v>
      </c>
      <c r="C1419" s="1133" t="s">
        <v>4256</v>
      </c>
      <c r="D1419" s="433" t="s">
        <v>794</v>
      </c>
      <c r="E1419" s="85">
        <v>572.5</v>
      </c>
      <c r="F1419" s="753">
        <v>41325</v>
      </c>
      <c r="G1419" s="85">
        <v>572.5</v>
      </c>
      <c r="H1419" s="749">
        <f t="shared" si="27"/>
        <v>0</v>
      </c>
    </row>
    <row r="1420" spans="1:8">
      <c r="A1420" s="1081"/>
      <c r="B1420" s="901" t="s">
        <v>1594</v>
      </c>
      <c r="C1420" s="1133" t="s">
        <v>4256</v>
      </c>
      <c r="D1420" s="433" t="s">
        <v>2797</v>
      </c>
      <c r="E1420" s="85">
        <v>1895.5</v>
      </c>
      <c r="F1420" s="753">
        <v>41325</v>
      </c>
      <c r="G1420" s="85">
        <v>1895.5</v>
      </c>
      <c r="H1420" s="749">
        <f t="shared" si="27"/>
        <v>0</v>
      </c>
    </row>
    <row r="1421" spans="1:8">
      <c r="A1421" s="1081"/>
      <c r="B1421" s="901" t="s">
        <v>1595</v>
      </c>
      <c r="C1421" s="1133" t="s">
        <v>4256</v>
      </c>
      <c r="D1421" s="433" t="s">
        <v>2884</v>
      </c>
      <c r="E1421" s="85">
        <v>2447.5</v>
      </c>
      <c r="F1421" s="753">
        <v>41325</v>
      </c>
      <c r="G1421" s="85">
        <v>2447.5</v>
      </c>
      <c r="H1421" s="749">
        <f t="shared" si="27"/>
        <v>0</v>
      </c>
    </row>
    <row r="1422" spans="1:8">
      <c r="A1422" s="1081"/>
      <c r="B1422" s="901" t="s">
        <v>1596</v>
      </c>
      <c r="C1422" s="1133" t="s">
        <v>4256</v>
      </c>
      <c r="D1422" s="433" t="s">
        <v>3653</v>
      </c>
      <c r="E1422" s="85">
        <v>1478.5</v>
      </c>
      <c r="F1422" s="753">
        <v>41325</v>
      </c>
      <c r="G1422" s="85">
        <v>1478.5</v>
      </c>
      <c r="H1422" s="749">
        <f t="shared" si="27"/>
        <v>0</v>
      </c>
    </row>
    <row r="1423" spans="1:8">
      <c r="A1423" s="1081"/>
      <c r="B1423" s="901" t="s">
        <v>1597</v>
      </c>
      <c r="C1423" s="1133" t="s">
        <v>4256</v>
      </c>
      <c r="D1423" s="433" t="s">
        <v>56</v>
      </c>
      <c r="E1423" s="85">
        <v>179618</v>
      </c>
      <c r="F1423" s="433"/>
      <c r="G1423" s="85"/>
      <c r="H1423" s="749">
        <f t="shared" si="27"/>
        <v>179618</v>
      </c>
    </row>
    <row r="1424" spans="1:8">
      <c r="A1424" s="1081">
        <v>41325</v>
      </c>
      <c r="B1424" s="901" t="s">
        <v>1598</v>
      </c>
      <c r="C1424" s="1133" t="s">
        <v>4256</v>
      </c>
      <c r="D1424" s="433" t="s">
        <v>1937</v>
      </c>
      <c r="E1424" s="85">
        <v>32</v>
      </c>
      <c r="F1424" s="753">
        <v>41325</v>
      </c>
      <c r="G1424" s="85">
        <v>32</v>
      </c>
      <c r="H1424" s="749">
        <f t="shared" si="27"/>
        <v>0</v>
      </c>
    </row>
    <row r="1425" spans="1:8">
      <c r="A1425" s="1081"/>
      <c r="B1425" s="901" t="s">
        <v>1599</v>
      </c>
      <c r="C1425" s="1133" t="s">
        <v>4256</v>
      </c>
      <c r="D1425" s="433" t="s">
        <v>10</v>
      </c>
      <c r="E1425" s="85">
        <v>18216</v>
      </c>
      <c r="F1425" s="753">
        <v>41325</v>
      </c>
      <c r="G1425" s="85">
        <v>18216</v>
      </c>
      <c r="H1425" s="749">
        <f t="shared" si="27"/>
        <v>0</v>
      </c>
    </row>
    <row r="1426" spans="1:8">
      <c r="A1426" s="1081"/>
      <c r="B1426" s="901" t="s">
        <v>1600</v>
      </c>
      <c r="C1426" s="1133" t="s">
        <v>4256</v>
      </c>
      <c r="D1426" s="433" t="s">
        <v>2651</v>
      </c>
      <c r="E1426" s="85">
        <v>326.5</v>
      </c>
      <c r="F1426" s="753">
        <v>41325</v>
      </c>
      <c r="G1426" s="85">
        <v>326.5</v>
      </c>
      <c r="H1426" s="749">
        <f t="shared" si="27"/>
        <v>0</v>
      </c>
    </row>
    <row r="1427" spans="1:8">
      <c r="A1427" s="1081"/>
      <c r="B1427" s="901" t="s">
        <v>1601</v>
      </c>
      <c r="C1427" s="1133" t="s">
        <v>4256</v>
      </c>
      <c r="D1427" s="433" t="s">
        <v>709</v>
      </c>
      <c r="E1427" s="85">
        <v>8016</v>
      </c>
      <c r="F1427" s="433"/>
      <c r="G1427" s="85"/>
      <c r="H1427" s="749">
        <f t="shared" si="27"/>
        <v>8016</v>
      </c>
    </row>
    <row r="1428" spans="1:8">
      <c r="A1428" s="1081"/>
      <c r="B1428" s="901" t="s">
        <v>1602</v>
      </c>
      <c r="C1428" s="1133" t="s">
        <v>4256</v>
      </c>
      <c r="D1428" s="433" t="s">
        <v>2777</v>
      </c>
      <c r="E1428" s="85">
        <v>348</v>
      </c>
      <c r="F1428" s="753">
        <v>41325</v>
      </c>
      <c r="G1428" s="85">
        <v>348</v>
      </c>
      <c r="H1428" s="749">
        <f t="shared" si="27"/>
        <v>0</v>
      </c>
    </row>
    <row r="1429" spans="1:8">
      <c r="A1429" s="1081"/>
      <c r="B1429" s="901" t="s">
        <v>1603</v>
      </c>
      <c r="C1429" s="1133" t="s">
        <v>4256</v>
      </c>
      <c r="D1429" s="433" t="s">
        <v>2777</v>
      </c>
      <c r="E1429" s="85">
        <v>1424.5</v>
      </c>
      <c r="F1429" s="753">
        <v>41325</v>
      </c>
      <c r="G1429" s="85">
        <v>1424.5</v>
      </c>
      <c r="H1429" s="749">
        <f t="shared" si="27"/>
        <v>0</v>
      </c>
    </row>
    <row r="1430" spans="1:8">
      <c r="A1430" s="1081"/>
      <c r="B1430" s="901" t="s">
        <v>1604</v>
      </c>
      <c r="C1430" s="1133" t="s">
        <v>4256</v>
      </c>
      <c r="D1430" s="433" t="s">
        <v>358</v>
      </c>
      <c r="E1430" s="85">
        <v>542</v>
      </c>
      <c r="F1430" s="753">
        <v>41325</v>
      </c>
      <c r="G1430" s="85">
        <v>542</v>
      </c>
      <c r="H1430" s="749">
        <f t="shared" si="27"/>
        <v>0</v>
      </c>
    </row>
    <row r="1431" spans="1:8">
      <c r="A1431" s="1081"/>
      <c r="B1431" s="901" t="s">
        <v>1605</v>
      </c>
      <c r="C1431" s="1133" t="s">
        <v>4256</v>
      </c>
      <c r="D1431" s="433" t="s">
        <v>2799</v>
      </c>
      <c r="E1431" s="85">
        <v>8151</v>
      </c>
      <c r="F1431" s="753">
        <v>41328</v>
      </c>
      <c r="G1431" s="85">
        <v>8151</v>
      </c>
      <c r="H1431" s="749">
        <f t="shared" si="27"/>
        <v>0</v>
      </c>
    </row>
    <row r="1432" spans="1:8">
      <c r="A1432" s="1081"/>
      <c r="B1432" s="901" t="s">
        <v>1606</v>
      </c>
      <c r="C1432" s="1133" t="s">
        <v>4256</v>
      </c>
      <c r="D1432" s="433" t="s">
        <v>5300</v>
      </c>
      <c r="E1432" s="85">
        <v>17756.5</v>
      </c>
      <c r="F1432" s="433"/>
      <c r="G1432" s="85"/>
      <c r="H1432" s="749">
        <f t="shared" si="27"/>
        <v>17756.5</v>
      </c>
    </row>
    <row r="1433" spans="1:8">
      <c r="A1433" s="1081"/>
      <c r="B1433" s="901" t="s">
        <v>1607</v>
      </c>
      <c r="C1433" s="1133" t="s">
        <v>4256</v>
      </c>
      <c r="D1433" s="433" t="s">
        <v>4006</v>
      </c>
      <c r="E1433" s="85">
        <v>453.5</v>
      </c>
      <c r="F1433" s="753">
        <v>41325</v>
      </c>
      <c r="G1433" s="85">
        <v>453.5</v>
      </c>
      <c r="H1433" s="749">
        <f t="shared" si="27"/>
        <v>0</v>
      </c>
    </row>
    <row r="1434" spans="1:8">
      <c r="A1434" s="1081"/>
      <c r="B1434" s="901" t="s">
        <v>1608</v>
      </c>
      <c r="C1434" s="1133" t="s">
        <v>4256</v>
      </c>
      <c r="D1434" s="433" t="s">
        <v>3651</v>
      </c>
      <c r="E1434" s="85">
        <v>1178</v>
      </c>
      <c r="F1434" s="753">
        <v>41325</v>
      </c>
      <c r="G1434" s="85">
        <v>1178</v>
      </c>
      <c r="H1434" s="749">
        <f t="shared" si="27"/>
        <v>0</v>
      </c>
    </row>
    <row r="1435" spans="1:8">
      <c r="A1435" s="1081"/>
      <c r="B1435" s="901" t="s">
        <v>1609</v>
      </c>
      <c r="C1435" s="1133" t="s">
        <v>4256</v>
      </c>
      <c r="D1435" s="433" t="s">
        <v>2819</v>
      </c>
      <c r="E1435" s="85">
        <v>86</v>
      </c>
      <c r="F1435" s="753">
        <v>41325</v>
      </c>
      <c r="G1435" s="85">
        <v>86</v>
      </c>
      <c r="H1435" s="749">
        <f t="shared" si="27"/>
        <v>0</v>
      </c>
    </row>
    <row r="1436" spans="1:8">
      <c r="A1436" s="1081"/>
      <c r="B1436" s="901" t="s">
        <v>1610</v>
      </c>
      <c r="C1436" s="1133" t="s">
        <v>4256</v>
      </c>
      <c r="D1436" s="433" t="s">
        <v>5301</v>
      </c>
      <c r="E1436" s="85">
        <v>310.5</v>
      </c>
      <c r="F1436" s="753">
        <v>41325</v>
      </c>
      <c r="G1436" s="85">
        <v>310.5</v>
      </c>
      <c r="H1436" s="749">
        <f t="shared" si="27"/>
        <v>0</v>
      </c>
    </row>
    <row r="1437" spans="1:8">
      <c r="A1437" s="1081"/>
      <c r="B1437" s="901" t="s">
        <v>1611</v>
      </c>
      <c r="C1437" s="1133" t="s">
        <v>4256</v>
      </c>
      <c r="D1437" s="433" t="s">
        <v>2836</v>
      </c>
      <c r="E1437" s="85">
        <v>24798.5</v>
      </c>
      <c r="F1437" s="753">
        <v>41325</v>
      </c>
      <c r="G1437" s="85">
        <v>24798.5</v>
      </c>
      <c r="H1437" s="749">
        <f t="shared" si="27"/>
        <v>0</v>
      </c>
    </row>
    <row r="1438" spans="1:8">
      <c r="A1438" s="1081"/>
      <c r="B1438" s="901" t="s">
        <v>1612</v>
      </c>
      <c r="C1438" s="1133" t="s">
        <v>4256</v>
      </c>
      <c r="D1438" s="433" t="s">
        <v>528</v>
      </c>
      <c r="E1438" s="85">
        <v>3280</v>
      </c>
      <c r="F1438" s="433"/>
      <c r="G1438" s="85"/>
      <c r="H1438" s="749">
        <f t="shared" si="27"/>
        <v>3280</v>
      </c>
    </row>
    <row r="1439" spans="1:8">
      <c r="A1439" s="1081"/>
      <c r="B1439" s="901" t="s">
        <v>1613</v>
      </c>
      <c r="C1439" s="1133" t="s">
        <v>4256</v>
      </c>
      <c r="D1439" s="433" t="s">
        <v>567</v>
      </c>
      <c r="E1439" s="85">
        <v>12567.5</v>
      </c>
      <c r="F1439" s="753">
        <v>41325</v>
      </c>
      <c r="G1439" s="85">
        <v>12567.5</v>
      </c>
      <c r="H1439" s="749">
        <f t="shared" si="27"/>
        <v>0</v>
      </c>
    </row>
    <row r="1440" spans="1:8">
      <c r="A1440" s="1081"/>
      <c r="B1440" s="901" t="s">
        <v>1614</v>
      </c>
      <c r="C1440" s="1133" t="s">
        <v>4256</v>
      </c>
      <c r="D1440" s="433" t="s">
        <v>559</v>
      </c>
      <c r="E1440" s="85">
        <v>3226.5</v>
      </c>
      <c r="F1440" s="753">
        <v>41325</v>
      </c>
      <c r="G1440" s="85">
        <v>3226.5</v>
      </c>
      <c r="H1440" s="749">
        <f t="shared" si="27"/>
        <v>0</v>
      </c>
    </row>
    <row r="1441" spans="1:8">
      <c r="A1441" s="1081"/>
      <c r="B1441" s="901" t="s">
        <v>1615</v>
      </c>
      <c r="C1441" s="1133" t="s">
        <v>4256</v>
      </c>
      <c r="D1441" s="433" t="s">
        <v>832</v>
      </c>
      <c r="E1441" s="85">
        <v>6167</v>
      </c>
      <c r="F1441" s="753">
        <v>41325</v>
      </c>
      <c r="G1441" s="85">
        <v>6167</v>
      </c>
      <c r="H1441" s="749">
        <f t="shared" si="27"/>
        <v>0</v>
      </c>
    </row>
    <row r="1442" spans="1:8">
      <c r="A1442" s="1081"/>
      <c r="B1442" s="901" t="s">
        <v>1616</v>
      </c>
      <c r="C1442" s="1133" t="s">
        <v>4256</v>
      </c>
      <c r="D1442" s="433" t="s">
        <v>5302</v>
      </c>
      <c r="E1442" s="85">
        <v>2582.5</v>
      </c>
      <c r="F1442" s="433"/>
      <c r="G1442" s="85"/>
      <c r="H1442" s="749">
        <f t="shared" si="27"/>
        <v>2582.5</v>
      </c>
    </row>
    <row r="1443" spans="1:8">
      <c r="A1443" s="1081"/>
      <c r="B1443" s="750"/>
      <c r="C1443" s="1132"/>
      <c r="D1443" s="88" t="s">
        <v>719</v>
      </c>
      <c r="E1443" s="86"/>
      <c r="F1443" s="1128"/>
      <c r="G1443" s="86"/>
      <c r="H1443" s="263">
        <f t="shared" ref="H1443:H1444" si="28">E1443-G1443</f>
        <v>0</v>
      </c>
    </row>
    <row r="1444" spans="1:8">
      <c r="A1444" s="1087"/>
      <c r="B1444" s="1131"/>
      <c r="C1444" s="1089"/>
      <c r="D1444" s="88" t="s">
        <v>742</v>
      </c>
      <c r="E1444" s="86"/>
      <c r="F1444" s="1128"/>
      <c r="G1444" s="86"/>
      <c r="H1444" s="263">
        <f t="shared" si="28"/>
        <v>0</v>
      </c>
    </row>
    <row r="1445" spans="1:8">
      <c r="A1445" s="1087"/>
      <c r="B1445" s="1131"/>
      <c r="C1445" s="1089"/>
      <c r="D1445" s="88" t="s">
        <v>719</v>
      </c>
      <c r="E1445" s="86"/>
      <c r="F1445" s="1128"/>
      <c r="G1445" s="86"/>
      <c r="H1445" s="263"/>
    </row>
    <row r="1446" spans="1:8" ht="18.75">
      <c r="A1446" s="1962" t="str">
        <f>A1377</f>
        <v>REMISIONES DE     FEBRERO        2 0 1 3</v>
      </c>
      <c r="B1446" s="1962"/>
      <c r="C1446" s="1962"/>
      <c r="D1446" s="1962"/>
      <c r="E1446" s="1962"/>
      <c r="F1446" s="1962"/>
      <c r="H1446" s="1106"/>
    </row>
    <row r="1447" spans="1:8" ht="35.25" thickBot="1">
      <c r="A1447" s="1092" t="s">
        <v>0</v>
      </c>
      <c r="B1447" s="1093" t="s">
        <v>1</v>
      </c>
      <c r="C1447" s="1093"/>
      <c r="D1447" s="1094" t="s">
        <v>2805</v>
      </c>
      <c r="E1447" s="5" t="s">
        <v>2</v>
      </c>
      <c r="F1447" s="1095" t="s">
        <v>6</v>
      </c>
      <c r="G1447" s="1096" t="s">
        <v>7</v>
      </c>
      <c r="H1447" s="1097" t="s">
        <v>8</v>
      </c>
    </row>
    <row r="1448" spans="1:8" ht="15.75" thickTop="1">
      <c r="A1448" s="1074">
        <v>41325</v>
      </c>
      <c r="B1448" s="1136" t="s">
        <v>1617</v>
      </c>
      <c r="C1448" s="1137" t="s">
        <v>4256</v>
      </c>
      <c r="D1448" s="1077" t="s">
        <v>72</v>
      </c>
      <c r="E1448" s="1100">
        <v>11978</v>
      </c>
      <c r="F1448" s="1108">
        <v>41327</v>
      </c>
      <c r="G1448" s="1100">
        <v>11978</v>
      </c>
      <c r="H1448" s="263">
        <f t="shared" ref="H1448:H1511" si="29">E1448-G1448</f>
        <v>0</v>
      </c>
    </row>
    <row r="1449" spans="1:8">
      <c r="A1449" s="1081"/>
      <c r="B1449" s="901" t="s">
        <v>1618</v>
      </c>
      <c r="C1449" s="1133" t="s">
        <v>4256</v>
      </c>
      <c r="D1449" s="433" t="s">
        <v>3754</v>
      </c>
      <c r="E1449" s="85">
        <v>2970</v>
      </c>
      <c r="F1449" s="433"/>
      <c r="G1449" s="85"/>
      <c r="H1449" s="749">
        <f t="shared" si="29"/>
        <v>2970</v>
      </c>
    </row>
    <row r="1450" spans="1:8">
      <c r="A1450" s="1081"/>
      <c r="B1450" s="901" t="s">
        <v>1619</v>
      </c>
      <c r="C1450" s="1133" t="s">
        <v>4256</v>
      </c>
      <c r="D1450" s="771" t="s">
        <v>2826</v>
      </c>
      <c r="E1450" s="85">
        <v>11240</v>
      </c>
      <c r="F1450" s="433"/>
      <c r="G1450" s="85"/>
      <c r="H1450" s="749">
        <f t="shared" si="29"/>
        <v>11240</v>
      </c>
    </row>
    <row r="1451" spans="1:8">
      <c r="A1451" s="1081"/>
      <c r="B1451" s="901" t="s">
        <v>1620</v>
      </c>
      <c r="C1451" s="1133" t="s">
        <v>4256</v>
      </c>
      <c r="D1451" s="433" t="s">
        <v>464</v>
      </c>
      <c r="E1451" s="85">
        <v>4721</v>
      </c>
      <c r="F1451" s="753">
        <v>41327</v>
      </c>
      <c r="G1451" s="85">
        <v>4721</v>
      </c>
      <c r="H1451" s="749">
        <f t="shared" si="29"/>
        <v>0</v>
      </c>
    </row>
    <row r="1452" spans="1:8">
      <c r="A1452" s="1081"/>
      <c r="B1452" s="901" t="s">
        <v>1621</v>
      </c>
      <c r="C1452" s="1133" t="s">
        <v>4256</v>
      </c>
      <c r="D1452" s="433" t="s">
        <v>785</v>
      </c>
      <c r="E1452" s="85">
        <v>3268</v>
      </c>
      <c r="F1452" s="753">
        <v>41325</v>
      </c>
      <c r="G1452" s="85">
        <v>3268</v>
      </c>
      <c r="H1452" s="749">
        <f t="shared" si="29"/>
        <v>0</v>
      </c>
    </row>
    <row r="1453" spans="1:8">
      <c r="A1453" s="1081"/>
      <c r="B1453" s="901" t="s">
        <v>1622</v>
      </c>
      <c r="C1453" s="1133" t="s">
        <v>4256</v>
      </c>
      <c r="D1453" s="433" t="s">
        <v>3644</v>
      </c>
      <c r="E1453" s="85">
        <v>825</v>
      </c>
      <c r="F1453" s="433"/>
      <c r="G1453" s="85"/>
      <c r="H1453" s="749">
        <f t="shared" si="29"/>
        <v>825</v>
      </c>
    </row>
    <row r="1454" spans="1:8">
      <c r="A1454" s="1081"/>
      <c r="B1454" s="901" t="s">
        <v>1624</v>
      </c>
      <c r="C1454" s="1133" t="s">
        <v>4256</v>
      </c>
      <c r="D1454" s="433" t="s">
        <v>3646</v>
      </c>
      <c r="E1454" s="85">
        <v>990</v>
      </c>
      <c r="F1454" s="433"/>
      <c r="G1454" s="85"/>
      <c r="H1454" s="749">
        <f t="shared" si="29"/>
        <v>990</v>
      </c>
    </row>
    <row r="1455" spans="1:8">
      <c r="A1455" s="1081"/>
      <c r="B1455" s="901" t="s">
        <v>1625</v>
      </c>
      <c r="C1455" s="1133" t="s">
        <v>4256</v>
      </c>
      <c r="D1455" s="433" t="s">
        <v>4757</v>
      </c>
      <c r="E1455" s="85">
        <v>1320</v>
      </c>
      <c r="F1455" s="433"/>
      <c r="G1455" s="85"/>
      <c r="H1455" s="749">
        <f t="shared" si="29"/>
        <v>1320</v>
      </c>
    </row>
    <row r="1456" spans="1:8">
      <c r="A1456" s="1081"/>
      <c r="B1456" s="901" t="s">
        <v>1626</v>
      </c>
      <c r="C1456" s="1133" t="s">
        <v>4256</v>
      </c>
      <c r="D1456" s="433" t="s">
        <v>1959</v>
      </c>
      <c r="E1456" s="85">
        <v>77125.759999999995</v>
      </c>
      <c r="F1456" s="753">
        <v>41325</v>
      </c>
      <c r="G1456" s="85">
        <v>77125.759999999995</v>
      </c>
      <c r="H1456" s="749">
        <f t="shared" si="29"/>
        <v>0</v>
      </c>
    </row>
    <row r="1457" spans="1:8">
      <c r="A1457" s="1081"/>
      <c r="B1457" s="901" t="s">
        <v>1627</v>
      </c>
      <c r="C1457" s="1133" t="s">
        <v>4256</v>
      </c>
      <c r="D1457" s="433" t="s">
        <v>1953</v>
      </c>
      <c r="E1457" s="85">
        <v>1148</v>
      </c>
      <c r="F1457" s="753">
        <v>41325</v>
      </c>
      <c r="G1457" s="85">
        <v>1148</v>
      </c>
      <c r="H1457" s="749">
        <f t="shared" si="29"/>
        <v>0</v>
      </c>
    </row>
    <row r="1458" spans="1:8">
      <c r="A1458" s="1081"/>
      <c r="B1458" s="901" t="s">
        <v>1628</v>
      </c>
      <c r="C1458" s="1133" t="s">
        <v>4256</v>
      </c>
      <c r="D1458" s="433" t="s">
        <v>1496</v>
      </c>
      <c r="E1458" s="85">
        <v>41078</v>
      </c>
      <c r="F1458" s="433"/>
      <c r="G1458" s="85"/>
      <c r="H1458" s="749">
        <f t="shared" si="29"/>
        <v>41078</v>
      </c>
    </row>
    <row r="1459" spans="1:8">
      <c r="A1459" s="1081"/>
      <c r="B1459" s="901" t="s">
        <v>1629</v>
      </c>
      <c r="C1459" s="1133" t="s">
        <v>4256</v>
      </c>
      <c r="D1459" s="433" t="s">
        <v>23</v>
      </c>
      <c r="E1459" s="85">
        <v>1131</v>
      </c>
      <c r="F1459" s="753">
        <v>41325</v>
      </c>
      <c r="G1459" s="85">
        <v>1131</v>
      </c>
      <c r="H1459" s="749">
        <f t="shared" si="29"/>
        <v>0</v>
      </c>
    </row>
    <row r="1460" spans="1:8">
      <c r="A1460" s="1081"/>
      <c r="B1460" s="901" t="s">
        <v>1630</v>
      </c>
      <c r="C1460" s="1133" t="s">
        <v>4256</v>
      </c>
      <c r="D1460" s="433" t="s">
        <v>1990</v>
      </c>
      <c r="E1460" s="85">
        <v>3036.5</v>
      </c>
      <c r="F1460" s="753">
        <v>41325</v>
      </c>
      <c r="G1460" s="85">
        <v>3036.5</v>
      </c>
      <c r="H1460" s="749">
        <f t="shared" si="29"/>
        <v>0</v>
      </c>
    </row>
    <row r="1461" spans="1:8">
      <c r="A1461" s="1081"/>
      <c r="B1461" s="901" t="s">
        <v>1631</v>
      </c>
      <c r="C1461" s="1133" t="s">
        <v>4256</v>
      </c>
      <c r="D1461" s="433" t="s">
        <v>447</v>
      </c>
      <c r="E1461" s="85">
        <v>10422.5</v>
      </c>
      <c r="F1461" s="753">
        <v>41328</v>
      </c>
      <c r="G1461" s="85">
        <v>10422.5</v>
      </c>
      <c r="H1461" s="749">
        <f t="shared" si="29"/>
        <v>0</v>
      </c>
    </row>
    <row r="1462" spans="1:8">
      <c r="A1462" s="1081"/>
      <c r="B1462" s="901" t="s">
        <v>1632</v>
      </c>
      <c r="C1462" s="1133" t="s">
        <v>4256</v>
      </c>
      <c r="D1462" s="433" t="s">
        <v>1455</v>
      </c>
      <c r="E1462" s="85">
        <v>3458</v>
      </c>
      <c r="F1462" s="753">
        <v>41325</v>
      </c>
      <c r="G1462" s="85">
        <v>3458</v>
      </c>
      <c r="H1462" s="749">
        <f t="shared" si="29"/>
        <v>0</v>
      </c>
    </row>
    <row r="1463" spans="1:8">
      <c r="A1463" s="1081"/>
      <c r="B1463" s="901" t="s">
        <v>1633</v>
      </c>
      <c r="C1463" s="1133" t="s">
        <v>4256</v>
      </c>
      <c r="D1463" s="433" t="s">
        <v>1936</v>
      </c>
      <c r="E1463" s="85">
        <v>2054</v>
      </c>
      <c r="F1463" s="753">
        <v>41325</v>
      </c>
      <c r="G1463" s="85">
        <v>2054</v>
      </c>
      <c r="H1463" s="749">
        <f t="shared" si="29"/>
        <v>0</v>
      </c>
    </row>
    <row r="1464" spans="1:8">
      <c r="A1464" s="1081"/>
      <c r="B1464" s="901" t="s">
        <v>1634</v>
      </c>
      <c r="C1464" s="1133" t="s">
        <v>4256</v>
      </c>
      <c r="D1464" s="433" t="s">
        <v>29</v>
      </c>
      <c r="E1464" s="85">
        <v>3597</v>
      </c>
      <c r="F1464" s="753">
        <v>41325</v>
      </c>
      <c r="G1464" s="85">
        <v>3597</v>
      </c>
      <c r="H1464" s="749">
        <f t="shared" si="29"/>
        <v>0</v>
      </c>
    </row>
    <row r="1465" spans="1:8">
      <c r="A1465" s="1081"/>
      <c r="B1465" s="901" t="s">
        <v>1635</v>
      </c>
      <c r="C1465" s="1133" t="s">
        <v>4256</v>
      </c>
      <c r="D1465" s="433" t="s">
        <v>774</v>
      </c>
      <c r="E1465" s="85">
        <v>4129</v>
      </c>
      <c r="F1465" s="753">
        <v>41325</v>
      </c>
      <c r="G1465" s="85">
        <v>4129</v>
      </c>
      <c r="H1465" s="749">
        <f t="shared" si="29"/>
        <v>0</v>
      </c>
    </row>
    <row r="1466" spans="1:8">
      <c r="A1466" s="1081"/>
      <c r="B1466" s="901" t="s">
        <v>1636</v>
      </c>
      <c r="C1466" s="1133" t="s">
        <v>4256</v>
      </c>
      <c r="D1466" s="433" t="s">
        <v>2777</v>
      </c>
      <c r="E1466" s="85">
        <v>965</v>
      </c>
      <c r="F1466" s="753">
        <v>41325</v>
      </c>
      <c r="G1466" s="85">
        <v>965</v>
      </c>
      <c r="H1466" s="749">
        <f t="shared" si="29"/>
        <v>0</v>
      </c>
    </row>
    <row r="1467" spans="1:8">
      <c r="A1467" s="1081"/>
      <c r="B1467" s="901" t="s">
        <v>1637</v>
      </c>
      <c r="C1467" s="1133" t="s">
        <v>4256</v>
      </c>
      <c r="D1467" s="433" t="s">
        <v>2777</v>
      </c>
      <c r="E1467" s="85">
        <v>905</v>
      </c>
      <c r="F1467" s="753">
        <v>41325</v>
      </c>
      <c r="G1467" s="85">
        <v>905</v>
      </c>
      <c r="H1467" s="749">
        <f t="shared" si="29"/>
        <v>0</v>
      </c>
    </row>
    <row r="1468" spans="1:8">
      <c r="A1468" s="1081"/>
      <c r="B1468" s="901" t="s">
        <v>1638</v>
      </c>
      <c r="C1468" s="1133" t="s">
        <v>4256</v>
      </c>
      <c r="D1468" s="433" t="s">
        <v>600</v>
      </c>
      <c r="E1468" s="85">
        <v>1121</v>
      </c>
      <c r="F1468" s="433"/>
      <c r="G1468" s="85"/>
      <c r="H1468" s="749">
        <f t="shared" si="29"/>
        <v>1121</v>
      </c>
    </row>
    <row r="1469" spans="1:8">
      <c r="A1469" s="1081"/>
      <c r="B1469" s="901" t="s">
        <v>1640</v>
      </c>
      <c r="C1469" s="1133" t="s">
        <v>4256</v>
      </c>
      <c r="D1469" s="433" t="s">
        <v>722</v>
      </c>
      <c r="E1469" s="85">
        <v>6485.25</v>
      </c>
      <c r="F1469" s="433"/>
      <c r="G1469" s="85"/>
      <c r="H1469" s="749">
        <f t="shared" si="29"/>
        <v>6485.25</v>
      </c>
    </row>
    <row r="1470" spans="1:8">
      <c r="A1470" s="1081"/>
      <c r="B1470" s="901" t="s">
        <v>1641</v>
      </c>
      <c r="C1470" s="1133" t="s">
        <v>4256</v>
      </c>
      <c r="D1470" s="433" t="s">
        <v>2798</v>
      </c>
      <c r="E1470" s="85">
        <v>13047</v>
      </c>
      <c r="F1470" s="753">
        <v>41325</v>
      </c>
      <c r="G1470" s="85">
        <v>13047</v>
      </c>
      <c r="H1470" s="749">
        <f t="shared" si="29"/>
        <v>0</v>
      </c>
    </row>
    <row r="1471" spans="1:8">
      <c r="A1471" s="1081"/>
      <c r="B1471" s="901" t="s">
        <v>1642</v>
      </c>
      <c r="C1471" s="1133" t="s">
        <v>4256</v>
      </c>
      <c r="D1471" s="433" t="s">
        <v>101</v>
      </c>
      <c r="E1471" s="85">
        <v>18273</v>
      </c>
      <c r="F1471" s="753">
        <v>41325</v>
      </c>
      <c r="G1471" s="85">
        <v>18273</v>
      </c>
      <c r="H1471" s="749">
        <f t="shared" si="29"/>
        <v>0</v>
      </c>
    </row>
    <row r="1472" spans="1:8">
      <c r="A1472" s="1081"/>
      <c r="B1472" s="901" t="s">
        <v>1643</v>
      </c>
      <c r="C1472" s="1133" t="s">
        <v>4256</v>
      </c>
      <c r="D1472" s="433" t="s">
        <v>1990</v>
      </c>
      <c r="E1472" s="85">
        <v>619</v>
      </c>
      <c r="F1472" s="753">
        <v>41325</v>
      </c>
      <c r="G1472" s="85">
        <v>619</v>
      </c>
      <c r="H1472" s="749">
        <f t="shared" si="29"/>
        <v>0</v>
      </c>
    </row>
    <row r="1473" spans="1:8">
      <c r="A1473" s="1081"/>
      <c r="B1473" s="901" t="s">
        <v>1644</v>
      </c>
      <c r="C1473" s="1133" t="s">
        <v>4256</v>
      </c>
      <c r="D1473" s="433" t="s">
        <v>780</v>
      </c>
      <c r="E1473" s="85">
        <v>24146</v>
      </c>
      <c r="F1473" s="753">
        <v>41325</v>
      </c>
      <c r="G1473" s="85">
        <v>24146</v>
      </c>
      <c r="H1473" s="749">
        <f t="shared" si="29"/>
        <v>0</v>
      </c>
    </row>
    <row r="1474" spans="1:8">
      <c r="A1474" s="1081"/>
      <c r="B1474" s="901" t="s">
        <v>1645</v>
      </c>
      <c r="C1474" s="1133" t="s">
        <v>4256</v>
      </c>
      <c r="D1474" s="433" t="s">
        <v>5303</v>
      </c>
      <c r="E1474" s="85">
        <v>5376</v>
      </c>
      <c r="F1474" s="753">
        <v>41328</v>
      </c>
      <c r="G1474" s="85">
        <v>5376</v>
      </c>
      <c r="H1474" s="749">
        <f t="shared" si="29"/>
        <v>0</v>
      </c>
    </row>
    <row r="1475" spans="1:8">
      <c r="A1475" s="1081"/>
      <c r="B1475" s="901" t="s">
        <v>1646</v>
      </c>
      <c r="C1475" s="1133" t="s">
        <v>4256</v>
      </c>
      <c r="D1475" s="433" t="s">
        <v>5304</v>
      </c>
      <c r="E1475" s="85">
        <v>6008</v>
      </c>
      <c r="F1475" s="753">
        <v>41326</v>
      </c>
      <c r="G1475" s="85">
        <v>6008</v>
      </c>
      <c r="H1475" s="749">
        <f t="shared" si="29"/>
        <v>0</v>
      </c>
    </row>
    <row r="1476" spans="1:8">
      <c r="A1476" s="1081"/>
      <c r="B1476" s="901" t="s">
        <v>1648</v>
      </c>
      <c r="C1476" s="1133" t="s">
        <v>4256</v>
      </c>
      <c r="D1476" s="433" t="s">
        <v>2651</v>
      </c>
      <c r="E1476" s="85">
        <v>3017.5</v>
      </c>
      <c r="F1476" s="753">
        <v>41325</v>
      </c>
      <c r="G1476" s="85">
        <v>3017.5</v>
      </c>
      <c r="H1476" s="749">
        <f t="shared" si="29"/>
        <v>0</v>
      </c>
    </row>
    <row r="1477" spans="1:8">
      <c r="A1477" s="1081"/>
      <c r="B1477" s="901" t="s">
        <v>1650</v>
      </c>
      <c r="C1477" s="1133" t="s">
        <v>4256</v>
      </c>
      <c r="D1477" s="433" t="s">
        <v>1937</v>
      </c>
      <c r="E1477" s="85">
        <v>2205</v>
      </c>
      <c r="F1477" s="753">
        <v>41325</v>
      </c>
      <c r="G1477" s="85">
        <v>2205</v>
      </c>
      <c r="H1477" s="749">
        <f t="shared" si="29"/>
        <v>0</v>
      </c>
    </row>
    <row r="1478" spans="1:8">
      <c r="A1478" s="1081"/>
      <c r="B1478" s="901" t="s">
        <v>1651</v>
      </c>
      <c r="C1478" s="1133" t="s">
        <v>4256</v>
      </c>
      <c r="D1478" s="433" t="s">
        <v>3779</v>
      </c>
      <c r="E1478" s="85">
        <v>5012</v>
      </c>
      <c r="F1478" s="753">
        <v>41325</v>
      </c>
      <c r="G1478" s="85">
        <v>5012</v>
      </c>
      <c r="H1478" s="749">
        <f t="shared" si="29"/>
        <v>0</v>
      </c>
    </row>
    <row r="1479" spans="1:8">
      <c r="A1479" s="1081"/>
      <c r="B1479" s="901" t="s">
        <v>1652</v>
      </c>
      <c r="C1479" s="1133" t="s">
        <v>4256</v>
      </c>
      <c r="D1479" s="433" t="s">
        <v>21</v>
      </c>
      <c r="E1479" s="85">
        <v>151</v>
      </c>
      <c r="F1479" s="753">
        <v>41325</v>
      </c>
      <c r="G1479" s="85">
        <v>151</v>
      </c>
      <c r="H1479" s="749">
        <f t="shared" si="29"/>
        <v>0</v>
      </c>
    </row>
    <row r="1480" spans="1:8">
      <c r="A1480" s="1081"/>
      <c r="B1480" s="901" t="s">
        <v>1653</v>
      </c>
      <c r="C1480" s="1133" t="s">
        <v>4256</v>
      </c>
      <c r="D1480" s="433" t="s">
        <v>4763</v>
      </c>
      <c r="E1480" s="85">
        <v>21765</v>
      </c>
      <c r="F1480" s="433"/>
      <c r="G1480" s="85"/>
      <c r="H1480" s="749">
        <f t="shared" si="29"/>
        <v>21765</v>
      </c>
    </row>
    <row r="1481" spans="1:8">
      <c r="A1481" s="1081"/>
      <c r="B1481" s="901" t="s">
        <v>1654</v>
      </c>
      <c r="C1481" s="1133" t="s">
        <v>4256</v>
      </c>
      <c r="D1481" s="433" t="s">
        <v>5307</v>
      </c>
      <c r="E1481" s="85">
        <v>7264.5</v>
      </c>
      <c r="F1481" s="753">
        <v>41326</v>
      </c>
      <c r="G1481" s="85">
        <v>7264.5</v>
      </c>
      <c r="H1481" s="749">
        <f t="shared" si="29"/>
        <v>0</v>
      </c>
    </row>
    <row r="1482" spans="1:8">
      <c r="A1482" s="1081"/>
      <c r="B1482" s="901" t="s">
        <v>1655</v>
      </c>
      <c r="C1482" s="1133" t="s">
        <v>4256</v>
      </c>
      <c r="D1482" s="433" t="s">
        <v>2795</v>
      </c>
      <c r="E1482" s="85">
        <v>10980</v>
      </c>
      <c r="F1482" s="753">
        <v>41325</v>
      </c>
      <c r="G1482" s="85">
        <v>10980</v>
      </c>
      <c r="H1482" s="749">
        <f t="shared" si="29"/>
        <v>0</v>
      </c>
    </row>
    <row r="1483" spans="1:8">
      <c r="A1483" s="1081"/>
      <c r="B1483" s="901" t="s">
        <v>1656</v>
      </c>
      <c r="C1483" s="1133" t="s">
        <v>4256</v>
      </c>
      <c r="D1483" s="433" t="s">
        <v>3653</v>
      </c>
      <c r="E1483" s="85">
        <v>14107</v>
      </c>
      <c r="F1483" s="753">
        <v>41326</v>
      </c>
      <c r="G1483" s="85">
        <v>14107</v>
      </c>
      <c r="H1483" s="749">
        <f t="shared" si="29"/>
        <v>0</v>
      </c>
    </row>
    <row r="1484" spans="1:8">
      <c r="A1484" s="1081"/>
      <c r="B1484" s="901" t="s">
        <v>1657</v>
      </c>
      <c r="C1484" s="1133" t="s">
        <v>4256</v>
      </c>
      <c r="D1484" s="433" t="s">
        <v>250</v>
      </c>
      <c r="E1484" s="85">
        <v>3991.5</v>
      </c>
      <c r="F1484" s="753">
        <v>41326</v>
      </c>
      <c r="G1484" s="85">
        <v>3991.5</v>
      </c>
      <c r="H1484" s="749">
        <f t="shared" si="29"/>
        <v>0</v>
      </c>
    </row>
    <row r="1485" spans="1:8">
      <c r="A1485" s="1081"/>
      <c r="B1485" s="901" t="s">
        <v>1658</v>
      </c>
      <c r="C1485" s="1133" t="s">
        <v>4256</v>
      </c>
      <c r="D1485" s="433" t="s">
        <v>368</v>
      </c>
      <c r="E1485" s="85">
        <v>14466</v>
      </c>
      <c r="F1485" s="433"/>
      <c r="G1485" s="85"/>
      <c r="H1485" s="749">
        <f t="shared" si="29"/>
        <v>14466</v>
      </c>
    </row>
    <row r="1486" spans="1:8">
      <c r="A1486" s="1081"/>
      <c r="B1486" s="901" t="s">
        <v>1659</v>
      </c>
      <c r="C1486" s="1133" t="s">
        <v>4256</v>
      </c>
      <c r="D1486" s="433" t="s">
        <v>2686</v>
      </c>
      <c r="E1486" s="85">
        <v>264</v>
      </c>
      <c r="F1486" s="753">
        <v>41325</v>
      </c>
      <c r="G1486" s="85">
        <v>264</v>
      </c>
      <c r="H1486" s="749">
        <f t="shared" si="29"/>
        <v>0</v>
      </c>
    </row>
    <row r="1487" spans="1:8">
      <c r="A1487" s="1081"/>
      <c r="B1487" s="901" t="s">
        <v>1660</v>
      </c>
      <c r="C1487" s="1133" t="s">
        <v>4256</v>
      </c>
      <c r="D1487" s="433" t="s">
        <v>21</v>
      </c>
      <c r="E1487" s="85">
        <v>775.5</v>
      </c>
      <c r="F1487" s="753">
        <v>41325</v>
      </c>
      <c r="G1487" s="85">
        <v>775.5</v>
      </c>
      <c r="H1487" s="749">
        <f t="shared" si="29"/>
        <v>0</v>
      </c>
    </row>
    <row r="1488" spans="1:8">
      <c r="A1488" s="1081"/>
      <c r="B1488" s="901" t="s">
        <v>1661</v>
      </c>
      <c r="C1488" s="1133" t="s">
        <v>4256</v>
      </c>
      <c r="D1488" s="433" t="s">
        <v>931</v>
      </c>
      <c r="E1488" s="85">
        <v>176414.11</v>
      </c>
      <c r="F1488" s="753">
        <v>41325</v>
      </c>
      <c r="G1488" s="85">
        <v>176414.11</v>
      </c>
      <c r="H1488" s="749">
        <f t="shared" si="29"/>
        <v>0</v>
      </c>
    </row>
    <row r="1489" spans="1:8">
      <c r="A1489" s="1081"/>
      <c r="B1489" s="901" t="s">
        <v>1662</v>
      </c>
      <c r="C1489" s="1133" t="s">
        <v>4256</v>
      </c>
      <c r="D1489" s="433" t="s">
        <v>5305</v>
      </c>
      <c r="E1489" s="85">
        <v>3627.5</v>
      </c>
      <c r="F1489" s="753">
        <v>41325</v>
      </c>
      <c r="G1489" s="85">
        <v>3627.5</v>
      </c>
      <c r="H1489" s="749">
        <f t="shared" si="29"/>
        <v>0</v>
      </c>
    </row>
    <row r="1490" spans="1:8">
      <c r="A1490" s="1081"/>
      <c r="B1490" s="901" t="s">
        <v>1663</v>
      </c>
      <c r="C1490" s="1133" t="s">
        <v>4256</v>
      </c>
      <c r="D1490" s="433" t="s">
        <v>3651</v>
      </c>
      <c r="E1490" s="85">
        <v>5427</v>
      </c>
      <c r="F1490" s="753">
        <v>41325</v>
      </c>
      <c r="G1490" s="85">
        <v>5427</v>
      </c>
      <c r="H1490" s="749">
        <f t="shared" si="29"/>
        <v>0</v>
      </c>
    </row>
    <row r="1491" spans="1:8">
      <c r="A1491" s="1081"/>
      <c r="B1491" s="901" t="s">
        <v>1664</v>
      </c>
      <c r="C1491" s="1133" t="s">
        <v>4256</v>
      </c>
      <c r="D1491" s="433" t="s">
        <v>3934</v>
      </c>
      <c r="E1491" s="85">
        <v>843.5</v>
      </c>
      <c r="F1491" s="753">
        <v>41325</v>
      </c>
      <c r="G1491" s="85">
        <v>843.5</v>
      </c>
      <c r="H1491" s="749">
        <f t="shared" si="29"/>
        <v>0</v>
      </c>
    </row>
    <row r="1492" spans="1:8">
      <c r="A1492" s="1081"/>
      <c r="B1492" s="901" t="s">
        <v>1665</v>
      </c>
      <c r="C1492" s="1133" t="s">
        <v>4256</v>
      </c>
      <c r="D1492" s="433" t="s">
        <v>3649</v>
      </c>
      <c r="E1492" s="85">
        <v>8616</v>
      </c>
      <c r="F1492" s="753">
        <v>41325</v>
      </c>
      <c r="G1492" s="85">
        <v>8616</v>
      </c>
      <c r="H1492" s="749">
        <f t="shared" si="29"/>
        <v>0</v>
      </c>
    </row>
    <row r="1493" spans="1:8">
      <c r="A1493" s="1081"/>
      <c r="B1493" s="901" t="s">
        <v>1666</v>
      </c>
      <c r="C1493" s="1133" t="s">
        <v>4256</v>
      </c>
      <c r="D1493" s="433" t="s">
        <v>5306</v>
      </c>
      <c r="E1493" s="85">
        <v>18368</v>
      </c>
      <c r="F1493" s="753">
        <v>41326</v>
      </c>
      <c r="G1493" s="85">
        <v>18368</v>
      </c>
      <c r="H1493" s="749">
        <f t="shared" si="29"/>
        <v>0</v>
      </c>
    </row>
    <row r="1494" spans="1:8">
      <c r="A1494" s="1081"/>
      <c r="B1494" s="901" t="s">
        <v>1667</v>
      </c>
      <c r="C1494" s="1133" t="s">
        <v>4256</v>
      </c>
      <c r="D1494" s="433" t="s">
        <v>11</v>
      </c>
      <c r="E1494" s="85">
        <v>2577</v>
      </c>
      <c r="F1494" s="753">
        <v>41325</v>
      </c>
      <c r="G1494" s="85">
        <v>2577</v>
      </c>
      <c r="H1494" s="749">
        <f t="shared" si="29"/>
        <v>0</v>
      </c>
    </row>
    <row r="1495" spans="1:8">
      <c r="A1495" s="1081"/>
      <c r="B1495" s="901" t="s">
        <v>1668</v>
      </c>
      <c r="C1495" s="1133" t="s">
        <v>4256</v>
      </c>
      <c r="D1495" s="433" t="s">
        <v>3660</v>
      </c>
      <c r="E1495" s="85">
        <v>1800</v>
      </c>
      <c r="F1495" s="753">
        <v>41326</v>
      </c>
      <c r="G1495" s="85">
        <v>1800</v>
      </c>
      <c r="H1495" s="749">
        <f t="shared" si="29"/>
        <v>0</v>
      </c>
    </row>
    <row r="1496" spans="1:8">
      <c r="A1496" s="1081"/>
      <c r="B1496" s="901" t="s">
        <v>1669</v>
      </c>
      <c r="C1496" s="1133" t="s">
        <v>4256</v>
      </c>
      <c r="D1496" s="433" t="s">
        <v>3657</v>
      </c>
      <c r="E1496" s="85">
        <v>1764</v>
      </c>
      <c r="F1496" s="753">
        <v>41326</v>
      </c>
      <c r="G1496" s="85">
        <v>1764</v>
      </c>
      <c r="H1496" s="749">
        <f t="shared" si="29"/>
        <v>0</v>
      </c>
    </row>
    <row r="1497" spans="1:8">
      <c r="A1497" s="1081"/>
      <c r="B1497" s="901" t="s">
        <v>1670</v>
      </c>
      <c r="C1497" s="1133" t="s">
        <v>4256</v>
      </c>
      <c r="D1497" s="433" t="s">
        <v>794</v>
      </c>
      <c r="E1497" s="85">
        <v>855</v>
      </c>
      <c r="F1497" s="753">
        <v>41326</v>
      </c>
      <c r="G1497" s="85">
        <v>855</v>
      </c>
      <c r="H1497" s="749">
        <f t="shared" si="29"/>
        <v>0</v>
      </c>
    </row>
    <row r="1498" spans="1:8">
      <c r="A1498" s="1081"/>
      <c r="B1498" s="901" t="s">
        <v>1671</v>
      </c>
      <c r="C1498" s="1133" t="s">
        <v>4256</v>
      </c>
      <c r="D1498" s="433" t="s">
        <v>37</v>
      </c>
      <c r="E1498" s="85">
        <v>12496</v>
      </c>
      <c r="F1498" s="433"/>
      <c r="G1498" s="85"/>
      <c r="H1498" s="749">
        <f t="shared" si="29"/>
        <v>12496</v>
      </c>
    </row>
    <row r="1499" spans="1:8">
      <c r="A1499" s="1081"/>
      <c r="B1499" s="901" t="s">
        <v>1672</v>
      </c>
      <c r="C1499" s="1133" t="s">
        <v>4256</v>
      </c>
      <c r="D1499" s="433" t="s">
        <v>788</v>
      </c>
      <c r="E1499" s="85">
        <v>641.5</v>
      </c>
      <c r="F1499" s="753">
        <v>41326</v>
      </c>
      <c r="G1499" s="85">
        <v>641.5</v>
      </c>
      <c r="H1499" s="749">
        <f t="shared" si="29"/>
        <v>0</v>
      </c>
    </row>
    <row r="1500" spans="1:8">
      <c r="A1500" s="1081"/>
      <c r="B1500" s="901" t="s">
        <v>1673</v>
      </c>
      <c r="C1500" s="1133" t="s">
        <v>4256</v>
      </c>
      <c r="D1500" s="433" t="s">
        <v>1983</v>
      </c>
      <c r="E1500" s="85">
        <v>2528.5</v>
      </c>
      <c r="F1500" s="753">
        <v>41326</v>
      </c>
      <c r="G1500" s="85">
        <v>2528.5</v>
      </c>
      <c r="H1500" s="749">
        <f t="shared" si="29"/>
        <v>0</v>
      </c>
    </row>
    <row r="1501" spans="1:8">
      <c r="A1501" s="1081"/>
      <c r="B1501" s="901" t="s">
        <v>1674</v>
      </c>
      <c r="C1501" s="1133" t="s">
        <v>4256</v>
      </c>
      <c r="D1501" s="433" t="s">
        <v>10</v>
      </c>
      <c r="E1501" s="85">
        <v>18048</v>
      </c>
      <c r="F1501" s="433"/>
      <c r="G1501" s="85"/>
      <c r="H1501" s="749">
        <f t="shared" si="29"/>
        <v>18048</v>
      </c>
    </row>
    <row r="1502" spans="1:8">
      <c r="A1502" s="1081"/>
      <c r="B1502" s="901" t="s">
        <v>1675</v>
      </c>
      <c r="C1502" s="1133" t="s">
        <v>4256</v>
      </c>
      <c r="D1502" s="433" t="s">
        <v>447</v>
      </c>
      <c r="E1502" s="85">
        <v>2009</v>
      </c>
      <c r="F1502" s="753">
        <v>41327</v>
      </c>
      <c r="G1502" s="85">
        <v>2009</v>
      </c>
      <c r="H1502" s="749">
        <f t="shared" si="29"/>
        <v>0</v>
      </c>
    </row>
    <row r="1503" spans="1:8">
      <c r="A1503" s="1081"/>
      <c r="B1503" s="901" t="s">
        <v>1676</v>
      </c>
      <c r="C1503" s="1133" t="s">
        <v>4256</v>
      </c>
      <c r="D1503" s="1110" t="s">
        <v>3647</v>
      </c>
      <c r="E1503" s="1924">
        <v>0</v>
      </c>
      <c r="F1503" s="753"/>
      <c r="G1503" s="85"/>
      <c r="H1503" s="749">
        <f t="shared" si="29"/>
        <v>0</v>
      </c>
    </row>
    <row r="1504" spans="1:8">
      <c r="A1504" s="1081"/>
      <c r="B1504" s="901" t="s">
        <v>1677</v>
      </c>
      <c r="C1504" s="1133" t="s">
        <v>4256</v>
      </c>
      <c r="D1504" s="433" t="s">
        <v>709</v>
      </c>
      <c r="E1504" s="85">
        <v>10520</v>
      </c>
      <c r="F1504" s="433"/>
      <c r="G1504" s="85"/>
      <c r="H1504" s="749">
        <f t="shared" si="29"/>
        <v>10520</v>
      </c>
    </row>
    <row r="1505" spans="1:8">
      <c r="A1505" s="1081"/>
      <c r="B1505" s="901" t="s">
        <v>1679</v>
      </c>
      <c r="C1505" s="1133" t="s">
        <v>4256</v>
      </c>
      <c r="D1505" s="433" t="s">
        <v>2614</v>
      </c>
      <c r="E1505" s="85">
        <v>23425.5</v>
      </c>
      <c r="F1505" s="753">
        <v>41326</v>
      </c>
      <c r="G1505" s="1114">
        <v>6425</v>
      </c>
      <c r="H1505" s="1936">
        <f t="shared" si="29"/>
        <v>17000.5</v>
      </c>
    </row>
    <row r="1506" spans="1:8">
      <c r="A1506" s="1081"/>
      <c r="B1506" s="901" t="s">
        <v>1680</v>
      </c>
      <c r="C1506" s="1133" t="s">
        <v>4256</v>
      </c>
      <c r="D1506" s="433" t="s">
        <v>793</v>
      </c>
      <c r="E1506" s="85">
        <v>4072.5</v>
      </c>
      <c r="F1506" s="753">
        <v>41326</v>
      </c>
      <c r="G1506" s="85">
        <v>4072.5</v>
      </c>
      <c r="H1506" s="749">
        <f t="shared" si="29"/>
        <v>0</v>
      </c>
    </row>
    <row r="1507" spans="1:8">
      <c r="A1507" s="1081">
        <v>41326</v>
      </c>
      <c r="B1507" s="901" t="s">
        <v>1681</v>
      </c>
      <c r="C1507" s="1133" t="s">
        <v>4256</v>
      </c>
      <c r="D1507" s="433" t="s">
        <v>42</v>
      </c>
      <c r="E1507" s="85">
        <v>4570.5</v>
      </c>
      <c r="F1507" s="753">
        <v>41328</v>
      </c>
      <c r="G1507" s="85">
        <v>4570.5</v>
      </c>
      <c r="H1507" s="749">
        <f t="shared" si="29"/>
        <v>0</v>
      </c>
    </row>
    <row r="1508" spans="1:8">
      <c r="A1508" s="1081"/>
      <c r="B1508" s="901" t="s">
        <v>1682</v>
      </c>
      <c r="C1508" s="1133" t="s">
        <v>4256</v>
      </c>
      <c r="D1508" s="433" t="s">
        <v>3653</v>
      </c>
      <c r="E1508" s="85">
        <v>171.36</v>
      </c>
      <c r="F1508" s="753">
        <v>41326</v>
      </c>
      <c r="G1508" s="85">
        <v>171.36</v>
      </c>
      <c r="H1508" s="749">
        <f t="shared" si="29"/>
        <v>0</v>
      </c>
    </row>
    <row r="1509" spans="1:8">
      <c r="A1509" s="1081"/>
      <c r="B1509" s="901" t="s">
        <v>1683</v>
      </c>
      <c r="C1509" s="1133" t="s">
        <v>4256</v>
      </c>
      <c r="D1509" s="433" t="s">
        <v>21</v>
      </c>
      <c r="E1509" s="85">
        <v>2447</v>
      </c>
      <c r="F1509" s="753">
        <v>41326</v>
      </c>
      <c r="G1509" s="85">
        <v>2447</v>
      </c>
      <c r="H1509" s="749">
        <f t="shared" si="29"/>
        <v>0</v>
      </c>
    </row>
    <row r="1510" spans="1:8">
      <c r="A1510" s="1081"/>
      <c r="B1510" s="901" t="s">
        <v>1684</v>
      </c>
      <c r="C1510" s="1133" t="s">
        <v>4256</v>
      </c>
      <c r="D1510" s="433" t="s">
        <v>90</v>
      </c>
      <c r="E1510" s="85">
        <v>658.5</v>
      </c>
      <c r="F1510" s="753">
        <v>41326</v>
      </c>
      <c r="G1510" s="85">
        <v>658.5</v>
      </c>
      <c r="H1510" s="749">
        <f t="shared" si="29"/>
        <v>0</v>
      </c>
    </row>
    <row r="1511" spans="1:8">
      <c r="A1511" s="1081"/>
      <c r="B1511" s="901" t="s">
        <v>1685</v>
      </c>
      <c r="C1511" s="1133" t="s">
        <v>4256</v>
      </c>
      <c r="D1511" s="433" t="s">
        <v>3754</v>
      </c>
      <c r="E1511" s="85">
        <v>3630</v>
      </c>
      <c r="F1511" s="433"/>
      <c r="G1511" s="85"/>
      <c r="H1511" s="749">
        <f t="shared" si="29"/>
        <v>3630</v>
      </c>
    </row>
    <row r="1512" spans="1:8">
      <c r="A1512" s="1081"/>
      <c r="B1512" s="750"/>
      <c r="C1512" s="1133"/>
      <c r="D1512" s="88" t="s">
        <v>742</v>
      </c>
      <c r="E1512" s="86"/>
      <c r="F1512" s="1128"/>
      <c r="G1512" s="86"/>
      <c r="H1512" s="749">
        <f t="shared" ref="H1512:H1513" si="30">E1512-G1512</f>
        <v>0</v>
      </c>
    </row>
    <row r="1513" spans="1:8">
      <c r="A1513" s="1087"/>
      <c r="B1513" s="542"/>
      <c r="C1513" s="542"/>
      <c r="D1513" s="88" t="s">
        <v>719</v>
      </c>
      <c r="E1513" s="1140"/>
      <c r="F1513" s="1123"/>
      <c r="G1513" s="1141"/>
      <c r="H1513" s="263">
        <f t="shared" si="30"/>
        <v>0</v>
      </c>
    </row>
    <row r="1514" spans="1:8">
      <c r="A1514" s="1087"/>
      <c r="B1514" s="542"/>
      <c r="C1514" s="542"/>
      <c r="D1514" s="88" t="s">
        <v>742</v>
      </c>
      <c r="E1514" s="1140"/>
      <c r="F1514" s="1123"/>
      <c r="G1514" s="1141"/>
      <c r="H1514" s="263"/>
    </row>
    <row r="1515" spans="1:8" ht="18.75">
      <c r="A1515" s="1962" t="str">
        <f>A1446</f>
        <v>REMISIONES DE     FEBRERO        2 0 1 3</v>
      </c>
      <c r="B1515" s="1962"/>
      <c r="C1515" s="1962"/>
      <c r="D1515" s="1962"/>
      <c r="E1515" s="1962"/>
      <c r="F1515" s="1962"/>
      <c r="H1515" s="1106"/>
    </row>
    <row r="1516" spans="1:8" ht="35.25" thickBot="1">
      <c r="A1516" s="1092" t="s">
        <v>0</v>
      </c>
      <c r="B1516" s="1093" t="s">
        <v>1</v>
      </c>
      <c r="C1516" s="1093"/>
      <c r="D1516" s="1094" t="s">
        <v>2805</v>
      </c>
      <c r="E1516" s="5" t="s">
        <v>2</v>
      </c>
      <c r="F1516" s="1095" t="s">
        <v>6</v>
      </c>
      <c r="G1516" s="1096" t="s">
        <v>7</v>
      </c>
      <c r="H1516" s="1097" t="s">
        <v>8</v>
      </c>
    </row>
    <row r="1517" spans="1:8" ht="15.75" thickTop="1">
      <c r="A1517" s="1074">
        <v>41326</v>
      </c>
      <c r="B1517" s="1136" t="s">
        <v>1686</v>
      </c>
      <c r="C1517" s="1136" t="s">
        <v>4256</v>
      </c>
      <c r="D1517" s="1077" t="s">
        <v>3644</v>
      </c>
      <c r="E1517" s="1100">
        <v>990</v>
      </c>
      <c r="F1517" s="1077"/>
      <c r="G1517" s="1100"/>
      <c r="H1517" s="263">
        <f t="shared" ref="H1517:H1575" si="31">E1517-G1517</f>
        <v>990</v>
      </c>
    </row>
    <row r="1518" spans="1:8">
      <c r="A1518" s="1081"/>
      <c r="B1518" s="901" t="s">
        <v>1687</v>
      </c>
      <c r="C1518" s="1142" t="s">
        <v>4256</v>
      </c>
      <c r="D1518" s="433" t="s">
        <v>3646</v>
      </c>
      <c r="E1518" s="85">
        <v>990</v>
      </c>
      <c r="F1518" s="433"/>
      <c r="G1518" s="85"/>
      <c r="H1518" s="749">
        <f t="shared" si="31"/>
        <v>990</v>
      </c>
    </row>
    <row r="1519" spans="1:8">
      <c r="A1519" s="1081"/>
      <c r="B1519" s="901" t="s">
        <v>1688</v>
      </c>
      <c r="C1519" s="1142" t="s">
        <v>4256</v>
      </c>
      <c r="D1519" s="433" t="s">
        <v>4757</v>
      </c>
      <c r="E1519" s="85">
        <v>1320</v>
      </c>
      <c r="F1519" s="433"/>
      <c r="G1519" s="85"/>
      <c r="H1519" s="749">
        <f t="shared" si="31"/>
        <v>1320</v>
      </c>
    </row>
    <row r="1520" spans="1:8">
      <c r="A1520" s="1081"/>
      <c r="B1520" s="901" t="s">
        <v>1689</v>
      </c>
      <c r="C1520" s="1142" t="s">
        <v>4256</v>
      </c>
      <c r="D1520" s="433" t="s">
        <v>943</v>
      </c>
      <c r="E1520" s="85">
        <v>13943.7</v>
      </c>
      <c r="F1520" s="753">
        <v>41326</v>
      </c>
      <c r="G1520" s="85">
        <v>13943.7</v>
      </c>
      <c r="H1520" s="749">
        <f t="shared" si="31"/>
        <v>0</v>
      </c>
    </row>
    <row r="1521" spans="1:8">
      <c r="A1521" s="1081"/>
      <c r="B1521" s="901" t="s">
        <v>1690</v>
      </c>
      <c r="C1521" s="1142" t="s">
        <v>4256</v>
      </c>
      <c r="D1521" s="433" t="s">
        <v>1258</v>
      </c>
      <c r="E1521" s="85">
        <v>2626.5</v>
      </c>
      <c r="F1521" s="753">
        <v>41326</v>
      </c>
      <c r="G1521" s="85">
        <v>2626.5</v>
      </c>
      <c r="H1521" s="749">
        <f t="shared" si="31"/>
        <v>0</v>
      </c>
    </row>
    <row r="1522" spans="1:8">
      <c r="A1522" s="1081"/>
      <c r="B1522" s="901" t="s">
        <v>1691</v>
      </c>
      <c r="C1522" s="1142" t="s">
        <v>4256</v>
      </c>
      <c r="D1522" s="433" t="s">
        <v>2836</v>
      </c>
      <c r="E1522" s="85">
        <v>4088</v>
      </c>
      <c r="F1522" s="753">
        <v>41326</v>
      </c>
      <c r="G1522" s="85">
        <v>4088</v>
      </c>
      <c r="H1522" s="749">
        <f t="shared" si="31"/>
        <v>0</v>
      </c>
    </row>
    <row r="1523" spans="1:8">
      <c r="A1523" s="1081"/>
      <c r="B1523" s="901" t="s">
        <v>1692</v>
      </c>
      <c r="C1523" s="1142" t="s">
        <v>4256</v>
      </c>
      <c r="D1523" s="433" t="s">
        <v>567</v>
      </c>
      <c r="E1523" s="85">
        <v>32452</v>
      </c>
      <c r="F1523" s="433"/>
      <c r="G1523" s="85"/>
      <c r="H1523" s="749">
        <f t="shared" si="31"/>
        <v>32452</v>
      </c>
    </row>
    <row r="1524" spans="1:8">
      <c r="A1524" s="1081"/>
      <c r="B1524" s="901" t="s">
        <v>1693</v>
      </c>
      <c r="C1524" s="1142" t="s">
        <v>4256</v>
      </c>
      <c r="D1524" s="433" t="s">
        <v>5398</v>
      </c>
      <c r="E1524" s="85">
        <v>5504.5</v>
      </c>
      <c r="F1524" s="753">
        <v>41326</v>
      </c>
      <c r="G1524" s="85">
        <v>5504.5</v>
      </c>
      <c r="H1524" s="749">
        <f t="shared" si="31"/>
        <v>0</v>
      </c>
    </row>
    <row r="1525" spans="1:8">
      <c r="A1525" s="1081"/>
      <c r="B1525" s="901" t="s">
        <v>1694</v>
      </c>
      <c r="C1525" s="1142" t="s">
        <v>4256</v>
      </c>
      <c r="D1525" s="433" t="s">
        <v>832</v>
      </c>
      <c r="E1525" s="85">
        <v>7994</v>
      </c>
      <c r="F1525" s="753">
        <v>41326</v>
      </c>
      <c r="G1525" s="85">
        <v>7994</v>
      </c>
      <c r="H1525" s="749">
        <f t="shared" si="31"/>
        <v>0</v>
      </c>
    </row>
    <row r="1526" spans="1:8">
      <c r="A1526" s="1081"/>
      <c r="B1526" s="901" t="s">
        <v>1695</v>
      </c>
      <c r="C1526" s="1142" t="s">
        <v>4256</v>
      </c>
      <c r="D1526" s="433" t="s">
        <v>3874</v>
      </c>
      <c r="E1526" s="85">
        <v>1911.5</v>
      </c>
      <c r="F1526" s="753">
        <v>41326</v>
      </c>
      <c r="G1526" s="85">
        <v>1911.5</v>
      </c>
      <c r="H1526" s="749">
        <f t="shared" si="31"/>
        <v>0</v>
      </c>
    </row>
    <row r="1527" spans="1:8">
      <c r="A1527" s="1081"/>
      <c r="B1527" s="901" t="s">
        <v>1696</v>
      </c>
      <c r="C1527" s="1142" t="s">
        <v>4256</v>
      </c>
      <c r="D1527" s="433" t="s">
        <v>2751</v>
      </c>
      <c r="E1527" s="85">
        <v>4837</v>
      </c>
      <c r="F1527" s="753">
        <v>41326</v>
      </c>
      <c r="G1527" s="85">
        <v>4837</v>
      </c>
      <c r="H1527" s="749">
        <f t="shared" si="31"/>
        <v>0</v>
      </c>
    </row>
    <row r="1528" spans="1:8">
      <c r="A1528" s="1081"/>
      <c r="B1528" s="901" t="s">
        <v>1697</v>
      </c>
      <c r="C1528" s="1142" t="s">
        <v>4256</v>
      </c>
      <c r="D1528" s="433" t="s">
        <v>1936</v>
      </c>
      <c r="E1528" s="85">
        <v>3388</v>
      </c>
      <c r="F1528" s="433"/>
      <c r="G1528" s="85"/>
      <c r="H1528" s="749">
        <f t="shared" si="31"/>
        <v>3388</v>
      </c>
    </row>
    <row r="1529" spans="1:8">
      <c r="A1529" s="1081"/>
      <c r="B1529" s="901" t="s">
        <v>1698</v>
      </c>
      <c r="C1529" s="1142" t="s">
        <v>4256</v>
      </c>
      <c r="D1529" s="433" t="s">
        <v>2757</v>
      </c>
      <c r="E1529" s="85">
        <v>6699</v>
      </c>
      <c r="F1529" s="753">
        <v>41326</v>
      </c>
      <c r="G1529" s="85">
        <v>6699</v>
      </c>
      <c r="H1529" s="749">
        <f t="shared" si="31"/>
        <v>0</v>
      </c>
    </row>
    <row r="1530" spans="1:8">
      <c r="A1530" s="1081"/>
      <c r="B1530" s="901" t="s">
        <v>1699</v>
      </c>
      <c r="C1530" s="1142" t="s">
        <v>4256</v>
      </c>
      <c r="D1530" s="433" t="s">
        <v>2825</v>
      </c>
      <c r="E1530" s="85">
        <v>5807</v>
      </c>
      <c r="F1530" s="753">
        <v>41326</v>
      </c>
      <c r="G1530" s="85">
        <v>5807</v>
      </c>
      <c r="H1530" s="749">
        <f t="shared" si="31"/>
        <v>0</v>
      </c>
    </row>
    <row r="1531" spans="1:8">
      <c r="A1531" s="1081"/>
      <c r="B1531" s="901" t="s">
        <v>1700</v>
      </c>
      <c r="C1531" s="1142" t="s">
        <v>4256</v>
      </c>
      <c r="D1531" s="433" t="s">
        <v>1959</v>
      </c>
      <c r="E1531" s="85">
        <v>0</v>
      </c>
      <c r="F1531" s="1115" t="s">
        <v>5481</v>
      </c>
      <c r="G1531" s="85"/>
      <c r="H1531" s="749">
        <f t="shared" si="31"/>
        <v>0</v>
      </c>
    </row>
    <row r="1532" spans="1:8">
      <c r="A1532" s="1081"/>
      <c r="B1532" s="901" t="s">
        <v>1701</v>
      </c>
      <c r="C1532" s="1142" t="s">
        <v>4256</v>
      </c>
      <c r="D1532" s="433" t="s">
        <v>5399</v>
      </c>
      <c r="E1532" s="85">
        <v>222</v>
      </c>
      <c r="F1532" s="753">
        <v>41326</v>
      </c>
      <c r="G1532" s="85">
        <v>222</v>
      </c>
      <c r="H1532" s="749">
        <f t="shared" si="31"/>
        <v>0</v>
      </c>
    </row>
    <row r="1533" spans="1:8">
      <c r="A1533" s="1081"/>
      <c r="B1533" s="901" t="s">
        <v>1702</v>
      </c>
      <c r="C1533" s="1142" t="s">
        <v>4256</v>
      </c>
      <c r="D1533" s="433" t="s">
        <v>513</v>
      </c>
      <c r="E1533" s="85">
        <v>14698.5</v>
      </c>
      <c r="F1533" s="753">
        <v>41327</v>
      </c>
      <c r="G1533" s="85">
        <v>14698.5</v>
      </c>
      <c r="H1533" s="749">
        <f t="shared" si="31"/>
        <v>0</v>
      </c>
    </row>
    <row r="1534" spans="1:8">
      <c r="A1534" s="1081"/>
      <c r="B1534" s="901" t="s">
        <v>1703</v>
      </c>
      <c r="C1534" s="1142" t="s">
        <v>4256</v>
      </c>
      <c r="D1534" s="433" t="s">
        <v>72</v>
      </c>
      <c r="E1534" s="85">
        <v>9215</v>
      </c>
      <c r="F1534" s="433"/>
      <c r="G1534" s="85"/>
      <c r="H1534" s="749">
        <f t="shared" si="31"/>
        <v>9215</v>
      </c>
    </row>
    <row r="1535" spans="1:8">
      <c r="A1535" s="1081"/>
      <c r="B1535" s="901" t="s">
        <v>1704</v>
      </c>
      <c r="C1535" s="1142" t="s">
        <v>4256</v>
      </c>
      <c r="D1535" s="433" t="s">
        <v>3871</v>
      </c>
      <c r="E1535" s="85">
        <v>5899</v>
      </c>
      <c r="F1535" s="753">
        <v>41326</v>
      </c>
      <c r="G1535" s="85">
        <v>5899</v>
      </c>
      <c r="H1535" s="749">
        <f t="shared" si="31"/>
        <v>0</v>
      </c>
    </row>
    <row r="1536" spans="1:8">
      <c r="A1536" s="1081"/>
      <c r="B1536" s="901" t="s">
        <v>1705</v>
      </c>
      <c r="C1536" s="1142" t="s">
        <v>4256</v>
      </c>
      <c r="D1536" s="433" t="s">
        <v>612</v>
      </c>
      <c r="E1536" s="85">
        <v>2594</v>
      </c>
      <c r="F1536" s="753">
        <v>41326</v>
      </c>
      <c r="G1536" s="85">
        <v>2594</v>
      </c>
      <c r="H1536" s="749">
        <f t="shared" si="31"/>
        <v>0</v>
      </c>
    </row>
    <row r="1537" spans="1:8">
      <c r="A1537" s="1081"/>
      <c r="B1537" s="901" t="s">
        <v>1706</v>
      </c>
      <c r="C1537" s="1142" t="s">
        <v>4256</v>
      </c>
      <c r="D1537" s="433" t="s">
        <v>2777</v>
      </c>
      <c r="E1537" s="85">
        <v>1807</v>
      </c>
      <c r="F1537" s="753">
        <v>41326</v>
      </c>
      <c r="G1537" s="85">
        <v>1807</v>
      </c>
      <c r="H1537" s="749">
        <f t="shared" si="31"/>
        <v>0</v>
      </c>
    </row>
    <row r="1538" spans="1:8">
      <c r="A1538" s="1081"/>
      <c r="B1538" s="901" t="s">
        <v>1707</v>
      </c>
      <c r="C1538" s="1142" t="s">
        <v>4256</v>
      </c>
      <c r="D1538" s="433" t="s">
        <v>2777</v>
      </c>
      <c r="E1538" s="85">
        <v>1360</v>
      </c>
      <c r="F1538" s="753">
        <v>41326</v>
      </c>
      <c r="G1538" s="85">
        <v>1360</v>
      </c>
      <c r="H1538" s="749">
        <f t="shared" si="31"/>
        <v>0</v>
      </c>
    </row>
    <row r="1539" spans="1:8">
      <c r="A1539" s="1081"/>
      <c r="B1539" s="901" t="s">
        <v>1708</v>
      </c>
      <c r="C1539" s="1142" t="s">
        <v>4256</v>
      </c>
      <c r="D1539" s="433" t="s">
        <v>559</v>
      </c>
      <c r="E1539" s="85">
        <v>3212.5</v>
      </c>
      <c r="F1539" s="753">
        <v>41327</v>
      </c>
      <c r="G1539" s="85">
        <v>3212.5</v>
      </c>
      <c r="H1539" s="749">
        <f t="shared" si="31"/>
        <v>0</v>
      </c>
    </row>
    <row r="1540" spans="1:8">
      <c r="A1540" s="1081"/>
      <c r="B1540" s="901" t="s">
        <v>1709</v>
      </c>
      <c r="C1540" s="1142" t="s">
        <v>4256</v>
      </c>
      <c r="D1540" s="433" t="s">
        <v>5400</v>
      </c>
      <c r="E1540" s="85">
        <v>4306</v>
      </c>
      <c r="F1540" s="753">
        <v>41327</v>
      </c>
      <c r="G1540" s="85">
        <v>4306</v>
      </c>
      <c r="H1540" s="749">
        <f t="shared" si="31"/>
        <v>0</v>
      </c>
    </row>
    <row r="1541" spans="1:8">
      <c r="A1541" s="1081"/>
      <c r="B1541" s="901" t="s">
        <v>1710</v>
      </c>
      <c r="C1541" s="1142" t="s">
        <v>4256</v>
      </c>
      <c r="D1541" s="433" t="s">
        <v>613</v>
      </c>
      <c r="E1541" s="85">
        <v>6505.5</v>
      </c>
      <c r="F1541" s="753">
        <v>41327</v>
      </c>
      <c r="G1541" s="85">
        <v>6505.5</v>
      </c>
      <c r="H1541" s="749">
        <f t="shared" si="31"/>
        <v>0</v>
      </c>
    </row>
    <row r="1542" spans="1:8">
      <c r="A1542" s="1081"/>
      <c r="B1542" s="901" t="s">
        <v>1711</v>
      </c>
      <c r="C1542" s="1142" t="s">
        <v>4256</v>
      </c>
      <c r="D1542" s="433" t="s">
        <v>513</v>
      </c>
      <c r="E1542" s="85">
        <v>2078</v>
      </c>
      <c r="F1542" s="753">
        <v>41326</v>
      </c>
      <c r="G1542" s="85">
        <v>2078</v>
      </c>
      <c r="H1542" s="749">
        <f t="shared" si="31"/>
        <v>0</v>
      </c>
    </row>
    <row r="1543" spans="1:8">
      <c r="A1543" s="1081"/>
      <c r="B1543" s="901" t="s">
        <v>1712</v>
      </c>
      <c r="C1543" s="1142" t="s">
        <v>4256</v>
      </c>
      <c r="D1543" s="433" t="s">
        <v>3293</v>
      </c>
      <c r="E1543" s="85">
        <v>9240.5</v>
      </c>
      <c r="F1543" s="753">
        <v>41326</v>
      </c>
      <c r="G1543" s="85">
        <v>9240.5</v>
      </c>
      <c r="H1543" s="749">
        <f t="shared" si="31"/>
        <v>0</v>
      </c>
    </row>
    <row r="1544" spans="1:8">
      <c r="A1544" s="1081"/>
      <c r="B1544" s="901" t="s">
        <v>1713</v>
      </c>
      <c r="C1544" s="1142" t="s">
        <v>4256</v>
      </c>
      <c r="D1544" s="433" t="s">
        <v>4173</v>
      </c>
      <c r="E1544" s="85">
        <v>2560.88</v>
      </c>
      <c r="F1544" s="753">
        <v>41326</v>
      </c>
      <c r="G1544" s="85">
        <v>2560.88</v>
      </c>
      <c r="H1544" s="749">
        <f t="shared" si="31"/>
        <v>0</v>
      </c>
    </row>
    <row r="1545" spans="1:8">
      <c r="A1545" s="1081"/>
      <c r="B1545" s="901" t="s">
        <v>1714</v>
      </c>
      <c r="C1545" s="1142" t="s">
        <v>4256</v>
      </c>
      <c r="D1545" s="433" t="s">
        <v>544</v>
      </c>
      <c r="E1545" s="85">
        <v>1671.5</v>
      </c>
      <c r="F1545" s="753">
        <v>41326</v>
      </c>
      <c r="G1545" s="85">
        <v>1671.5</v>
      </c>
      <c r="H1545" s="749">
        <f t="shared" si="31"/>
        <v>0</v>
      </c>
    </row>
    <row r="1546" spans="1:8">
      <c r="A1546" s="1081"/>
      <c r="B1546" s="901" t="s">
        <v>1715</v>
      </c>
      <c r="C1546" s="1142" t="s">
        <v>4256</v>
      </c>
      <c r="D1546" s="433" t="s">
        <v>2674</v>
      </c>
      <c r="E1546" s="85">
        <v>3867.5</v>
      </c>
      <c r="F1546" s="753">
        <v>41327</v>
      </c>
      <c r="G1546" s="85">
        <v>3867.5</v>
      </c>
      <c r="H1546" s="749">
        <f t="shared" si="31"/>
        <v>0</v>
      </c>
    </row>
    <row r="1547" spans="1:8">
      <c r="A1547" s="1081"/>
      <c r="B1547" s="901" t="s">
        <v>1716</v>
      </c>
      <c r="C1547" s="1142" t="s">
        <v>4256</v>
      </c>
      <c r="D1547" s="433" t="s">
        <v>1937</v>
      </c>
      <c r="E1547" s="85">
        <v>4576</v>
      </c>
      <c r="F1547" s="753">
        <v>41326</v>
      </c>
      <c r="G1547" s="85">
        <v>4576</v>
      </c>
      <c r="H1547" s="749">
        <f t="shared" si="31"/>
        <v>0</v>
      </c>
    </row>
    <row r="1548" spans="1:8">
      <c r="A1548" s="1081"/>
      <c r="B1548" s="901" t="s">
        <v>1717</v>
      </c>
      <c r="C1548" s="1142" t="s">
        <v>4256</v>
      </c>
      <c r="D1548" s="433" t="s">
        <v>604</v>
      </c>
      <c r="E1548" s="85">
        <v>3022.5</v>
      </c>
      <c r="F1548" s="753">
        <v>41326</v>
      </c>
      <c r="G1548" s="85">
        <v>3022.5</v>
      </c>
      <c r="H1548" s="749">
        <f t="shared" si="31"/>
        <v>0</v>
      </c>
    </row>
    <row r="1549" spans="1:8">
      <c r="A1549" s="1081"/>
      <c r="B1549" s="901" t="s">
        <v>1718</v>
      </c>
      <c r="C1549" s="1142" t="s">
        <v>4256</v>
      </c>
      <c r="D1549" s="433" t="s">
        <v>2824</v>
      </c>
      <c r="E1549" s="85">
        <v>2615</v>
      </c>
      <c r="F1549" s="753">
        <v>41326</v>
      </c>
      <c r="G1549" s="85">
        <v>2615</v>
      </c>
      <c r="H1549" s="749">
        <f t="shared" si="31"/>
        <v>0</v>
      </c>
    </row>
    <row r="1550" spans="1:8">
      <c r="A1550" s="1081"/>
      <c r="B1550" s="901" t="s">
        <v>1719</v>
      </c>
      <c r="C1550" s="1142" t="s">
        <v>4256</v>
      </c>
      <c r="D1550" s="433" t="s">
        <v>4763</v>
      </c>
      <c r="E1550" s="85">
        <v>19662</v>
      </c>
      <c r="F1550" s="433"/>
      <c r="G1550" s="85"/>
      <c r="H1550" s="749">
        <f t="shared" si="31"/>
        <v>19662</v>
      </c>
    </row>
    <row r="1551" spans="1:8">
      <c r="A1551" s="1081"/>
      <c r="B1551" s="901" t="s">
        <v>1720</v>
      </c>
      <c r="C1551" s="1142" t="s">
        <v>4256</v>
      </c>
      <c r="D1551" s="433" t="s">
        <v>4099</v>
      </c>
      <c r="E1551" s="85">
        <v>4715</v>
      </c>
      <c r="F1551" s="753">
        <v>41326</v>
      </c>
      <c r="G1551" s="85">
        <v>4715</v>
      </c>
      <c r="H1551" s="749">
        <f t="shared" si="31"/>
        <v>0</v>
      </c>
    </row>
    <row r="1552" spans="1:8">
      <c r="A1552" s="1081"/>
      <c r="B1552" s="901" t="s">
        <v>1721</v>
      </c>
      <c r="C1552" s="1142" t="s">
        <v>4256</v>
      </c>
      <c r="D1552" s="433" t="s">
        <v>2795</v>
      </c>
      <c r="E1552" s="85">
        <v>11641</v>
      </c>
      <c r="F1552" s="753">
        <v>41326</v>
      </c>
      <c r="G1552" s="85">
        <v>11641</v>
      </c>
      <c r="H1552" s="749">
        <f t="shared" si="31"/>
        <v>0</v>
      </c>
    </row>
    <row r="1553" spans="1:8">
      <c r="A1553" s="1081"/>
      <c r="B1553" s="901" t="s">
        <v>1722</v>
      </c>
      <c r="C1553" s="1142" t="s">
        <v>4256</v>
      </c>
      <c r="D1553" s="433" t="s">
        <v>50</v>
      </c>
      <c r="E1553" s="85">
        <v>4198</v>
      </c>
      <c r="F1553" s="753">
        <v>41328</v>
      </c>
      <c r="G1553" s="85">
        <v>4198</v>
      </c>
      <c r="H1553" s="749">
        <f t="shared" si="31"/>
        <v>0</v>
      </c>
    </row>
    <row r="1554" spans="1:8">
      <c r="A1554" s="1081"/>
      <c r="B1554" s="901" t="s">
        <v>1723</v>
      </c>
      <c r="C1554" s="1142" t="s">
        <v>4256</v>
      </c>
      <c r="D1554" s="433" t="s">
        <v>21</v>
      </c>
      <c r="E1554" s="85">
        <v>754.5</v>
      </c>
      <c r="F1554" s="753">
        <v>41326</v>
      </c>
      <c r="G1554" s="85">
        <v>754.5</v>
      </c>
      <c r="H1554" s="749">
        <f t="shared" si="31"/>
        <v>0</v>
      </c>
    </row>
    <row r="1555" spans="1:8">
      <c r="A1555" s="1081"/>
      <c r="B1555" s="901" t="s">
        <v>1724</v>
      </c>
      <c r="C1555" s="1142" t="s">
        <v>4256</v>
      </c>
      <c r="D1555" s="433" t="s">
        <v>1970</v>
      </c>
      <c r="E1555" s="85">
        <v>4615.5</v>
      </c>
      <c r="F1555" s="753">
        <v>41326</v>
      </c>
      <c r="G1555" s="85">
        <v>4615.5</v>
      </c>
      <c r="H1555" s="749">
        <f t="shared" si="31"/>
        <v>0</v>
      </c>
    </row>
    <row r="1556" spans="1:8">
      <c r="A1556" s="1081"/>
      <c r="B1556" s="901" t="s">
        <v>1725</v>
      </c>
      <c r="C1556" s="1142" t="s">
        <v>4256</v>
      </c>
      <c r="D1556" s="433" t="s">
        <v>1937</v>
      </c>
      <c r="E1556" s="85">
        <v>22533</v>
      </c>
      <c r="F1556" s="753">
        <v>41327</v>
      </c>
      <c r="G1556" s="85">
        <v>22533</v>
      </c>
      <c r="H1556" s="749">
        <f t="shared" si="31"/>
        <v>0</v>
      </c>
    </row>
    <row r="1557" spans="1:8">
      <c r="A1557" s="1081"/>
      <c r="B1557" s="901" t="s">
        <v>1726</v>
      </c>
      <c r="C1557" s="1142" t="s">
        <v>4256</v>
      </c>
      <c r="D1557" s="433" t="s">
        <v>358</v>
      </c>
      <c r="E1557" s="85">
        <v>1763.5</v>
      </c>
      <c r="F1557" s="753">
        <v>41326</v>
      </c>
      <c r="G1557" s="85">
        <v>1763.5</v>
      </c>
      <c r="H1557" s="749">
        <f t="shared" si="31"/>
        <v>0</v>
      </c>
    </row>
    <row r="1558" spans="1:8">
      <c r="A1558" s="1081"/>
      <c r="B1558" s="901" t="s">
        <v>1727</v>
      </c>
      <c r="C1558" s="1142" t="s">
        <v>4256</v>
      </c>
      <c r="D1558" s="433" t="s">
        <v>748</v>
      </c>
      <c r="E1558" s="85">
        <v>33305.5</v>
      </c>
      <c r="F1558" s="753">
        <v>41327</v>
      </c>
      <c r="G1558" s="85">
        <v>33305.5</v>
      </c>
      <c r="H1558" s="749">
        <f t="shared" si="31"/>
        <v>0</v>
      </c>
    </row>
    <row r="1559" spans="1:8">
      <c r="A1559" s="1081"/>
      <c r="B1559" s="901" t="s">
        <v>1728</v>
      </c>
      <c r="C1559" s="1142" t="s">
        <v>4256</v>
      </c>
      <c r="D1559" s="433" t="s">
        <v>425</v>
      </c>
      <c r="E1559" s="85">
        <v>945</v>
      </c>
      <c r="F1559" s="753">
        <v>41326</v>
      </c>
      <c r="G1559" s="85">
        <v>945</v>
      </c>
      <c r="H1559" s="749">
        <f t="shared" si="31"/>
        <v>0</v>
      </c>
    </row>
    <row r="1560" spans="1:8">
      <c r="A1560" s="1081"/>
      <c r="B1560" s="901" t="s">
        <v>1729</v>
      </c>
      <c r="C1560" s="1142" t="s">
        <v>4256</v>
      </c>
      <c r="D1560" s="433" t="s">
        <v>2693</v>
      </c>
      <c r="E1560" s="85">
        <v>1927.5</v>
      </c>
      <c r="F1560" s="753">
        <v>41327</v>
      </c>
      <c r="G1560" s="85">
        <v>1927.5</v>
      </c>
      <c r="H1560" s="749">
        <f t="shared" si="31"/>
        <v>0</v>
      </c>
    </row>
    <row r="1561" spans="1:8">
      <c r="A1561" s="1081"/>
      <c r="B1561" s="901" t="s">
        <v>1730</v>
      </c>
      <c r="C1561" s="1142" t="s">
        <v>4256</v>
      </c>
      <c r="D1561" s="433" t="s">
        <v>21</v>
      </c>
      <c r="E1561" s="85">
        <v>1520</v>
      </c>
      <c r="F1561" s="753">
        <v>41326</v>
      </c>
      <c r="G1561" s="85">
        <v>1520</v>
      </c>
      <c r="H1561" s="749">
        <f t="shared" si="31"/>
        <v>0</v>
      </c>
    </row>
    <row r="1562" spans="1:8">
      <c r="A1562" s="1081"/>
      <c r="B1562" s="901" t="s">
        <v>1731</v>
      </c>
      <c r="C1562" s="1142" t="s">
        <v>4256</v>
      </c>
      <c r="D1562" s="433" t="s">
        <v>762</v>
      </c>
      <c r="E1562" s="85">
        <v>10069</v>
      </c>
      <c r="F1562" s="753">
        <v>41327</v>
      </c>
      <c r="G1562" s="85">
        <v>10069</v>
      </c>
      <c r="H1562" s="749">
        <f t="shared" si="31"/>
        <v>0</v>
      </c>
    </row>
    <row r="1563" spans="1:8">
      <c r="A1563" s="1081"/>
      <c r="B1563" s="901" t="s">
        <v>1732</v>
      </c>
      <c r="C1563" s="1142" t="s">
        <v>4256</v>
      </c>
      <c r="D1563" s="433" t="s">
        <v>2691</v>
      </c>
      <c r="E1563" s="85">
        <v>4563</v>
      </c>
      <c r="F1563" s="753">
        <v>41327</v>
      </c>
      <c r="G1563" s="85">
        <v>4563</v>
      </c>
      <c r="H1563" s="749">
        <f t="shared" si="31"/>
        <v>0</v>
      </c>
    </row>
    <row r="1564" spans="1:8">
      <c r="A1564" s="1081"/>
      <c r="B1564" s="901" t="s">
        <v>1733</v>
      </c>
      <c r="C1564" s="1142" t="s">
        <v>4256</v>
      </c>
      <c r="D1564" s="433" t="s">
        <v>2614</v>
      </c>
      <c r="E1564" s="85">
        <v>2384.5</v>
      </c>
      <c r="F1564" s="753">
        <v>41327</v>
      </c>
      <c r="G1564" s="85">
        <v>2384.5</v>
      </c>
      <c r="H1564" s="749">
        <f t="shared" si="31"/>
        <v>0</v>
      </c>
    </row>
    <row r="1565" spans="1:8">
      <c r="A1565" s="1081"/>
      <c r="B1565" s="901" t="s">
        <v>1734</v>
      </c>
      <c r="C1565" s="1142" t="s">
        <v>4256</v>
      </c>
      <c r="D1565" s="433" t="s">
        <v>72</v>
      </c>
      <c r="E1565" s="85">
        <v>3520</v>
      </c>
      <c r="F1565" s="753">
        <v>41327</v>
      </c>
      <c r="G1565" s="85">
        <v>3520</v>
      </c>
      <c r="H1565" s="749">
        <f t="shared" si="31"/>
        <v>0</v>
      </c>
    </row>
    <row r="1566" spans="1:8">
      <c r="A1566" s="1081"/>
      <c r="B1566" s="901" t="s">
        <v>1735</v>
      </c>
      <c r="C1566" s="1142" t="s">
        <v>4256</v>
      </c>
      <c r="D1566" s="433" t="s">
        <v>3782</v>
      </c>
      <c r="E1566" s="85">
        <v>1805.5</v>
      </c>
      <c r="F1566" s="753">
        <v>41326</v>
      </c>
      <c r="G1566" s="85">
        <v>1805.5</v>
      </c>
      <c r="H1566" s="749">
        <f t="shared" si="31"/>
        <v>0</v>
      </c>
    </row>
    <row r="1567" spans="1:8">
      <c r="A1567" s="1081"/>
      <c r="B1567" s="901" t="s">
        <v>1736</v>
      </c>
      <c r="C1567" s="1142" t="s">
        <v>4256</v>
      </c>
      <c r="D1567" s="433" t="s">
        <v>755</v>
      </c>
      <c r="E1567" s="85">
        <v>2163</v>
      </c>
      <c r="F1567" s="753">
        <v>41327</v>
      </c>
      <c r="G1567" s="85">
        <v>2163</v>
      </c>
      <c r="H1567" s="749">
        <f t="shared" si="31"/>
        <v>0</v>
      </c>
    </row>
    <row r="1568" spans="1:8">
      <c r="A1568" s="1081"/>
      <c r="B1568" s="901" t="s">
        <v>1737</v>
      </c>
      <c r="C1568" s="1142" t="s">
        <v>4256</v>
      </c>
      <c r="D1568" s="433" t="s">
        <v>1981</v>
      </c>
      <c r="E1568" s="85">
        <v>8712</v>
      </c>
      <c r="F1568" s="753">
        <v>41328</v>
      </c>
      <c r="G1568" s="85">
        <v>8712</v>
      </c>
      <c r="H1568" s="749">
        <f t="shared" si="31"/>
        <v>0</v>
      </c>
    </row>
    <row r="1569" spans="1:8">
      <c r="A1569" s="1081"/>
      <c r="B1569" s="901" t="s">
        <v>1738</v>
      </c>
      <c r="C1569" s="1142" t="s">
        <v>4256</v>
      </c>
      <c r="D1569" s="433" t="s">
        <v>2777</v>
      </c>
      <c r="E1569" s="85">
        <v>609</v>
      </c>
      <c r="F1569" s="753">
        <v>41326</v>
      </c>
      <c r="G1569" s="85">
        <v>609</v>
      </c>
      <c r="H1569" s="749">
        <f t="shared" si="31"/>
        <v>0</v>
      </c>
    </row>
    <row r="1570" spans="1:8">
      <c r="A1570" s="1081"/>
      <c r="B1570" s="901" t="s">
        <v>1739</v>
      </c>
      <c r="C1570" s="1142" t="s">
        <v>4256</v>
      </c>
      <c r="D1570" s="433" t="s">
        <v>755</v>
      </c>
      <c r="E1570" s="85">
        <v>1956</v>
      </c>
      <c r="F1570" s="753">
        <v>41326</v>
      </c>
      <c r="G1570" s="85">
        <v>1956</v>
      </c>
      <c r="H1570" s="749">
        <f t="shared" si="31"/>
        <v>0</v>
      </c>
    </row>
    <row r="1571" spans="1:8">
      <c r="A1571" s="1081"/>
      <c r="B1571" s="901" t="s">
        <v>1740</v>
      </c>
      <c r="C1571" s="1142" t="s">
        <v>4256</v>
      </c>
      <c r="D1571" s="433" t="s">
        <v>222</v>
      </c>
      <c r="E1571" s="85">
        <v>19154</v>
      </c>
      <c r="F1571" s="753">
        <v>41327</v>
      </c>
      <c r="G1571" s="85">
        <v>19154</v>
      </c>
      <c r="H1571" s="749">
        <f t="shared" si="31"/>
        <v>0</v>
      </c>
    </row>
    <row r="1572" spans="1:8">
      <c r="A1572" s="1081"/>
      <c r="B1572" s="901" t="s">
        <v>1741</v>
      </c>
      <c r="C1572" s="1142" t="s">
        <v>4256</v>
      </c>
      <c r="D1572" s="433" t="s">
        <v>2699</v>
      </c>
      <c r="E1572" s="85">
        <v>997</v>
      </c>
      <c r="F1572" s="753">
        <v>41326</v>
      </c>
      <c r="G1572" s="85">
        <v>997</v>
      </c>
      <c r="H1572" s="749">
        <f t="shared" si="31"/>
        <v>0</v>
      </c>
    </row>
    <row r="1573" spans="1:8">
      <c r="A1573" s="1081"/>
      <c r="B1573" s="901" t="s">
        <v>1742</v>
      </c>
      <c r="C1573" s="1142" t="s">
        <v>4256</v>
      </c>
      <c r="D1573" s="433" t="s">
        <v>1397</v>
      </c>
      <c r="E1573" s="85">
        <v>1994.5</v>
      </c>
      <c r="F1573" s="753">
        <v>41327</v>
      </c>
      <c r="G1573" s="85">
        <v>1994.5</v>
      </c>
      <c r="H1573" s="749">
        <f t="shared" si="31"/>
        <v>0</v>
      </c>
    </row>
    <row r="1574" spans="1:8">
      <c r="A1574" s="1081"/>
      <c r="B1574" s="901" t="s">
        <v>1743</v>
      </c>
      <c r="C1574" s="1142" t="s">
        <v>4256</v>
      </c>
      <c r="D1574" s="433" t="s">
        <v>5401</v>
      </c>
      <c r="E1574" s="85">
        <v>1827</v>
      </c>
      <c r="F1574" s="753">
        <v>41327</v>
      </c>
      <c r="G1574" s="85">
        <v>1827</v>
      </c>
      <c r="H1574" s="749">
        <f t="shared" si="31"/>
        <v>0</v>
      </c>
    </row>
    <row r="1575" spans="1:8">
      <c r="A1575" s="1081"/>
      <c r="B1575" s="901" t="s">
        <v>1744</v>
      </c>
      <c r="C1575" s="1142" t="s">
        <v>4256</v>
      </c>
      <c r="D1575" s="433" t="s">
        <v>2822</v>
      </c>
      <c r="E1575" s="85">
        <v>1147</v>
      </c>
      <c r="F1575" s="753">
        <v>41326</v>
      </c>
      <c r="G1575" s="85">
        <v>1147</v>
      </c>
      <c r="H1575" s="749">
        <f t="shared" si="31"/>
        <v>0</v>
      </c>
    </row>
    <row r="1576" spans="1:8">
      <c r="A1576" s="1081"/>
      <c r="B1576" s="901" t="s">
        <v>1745</v>
      </c>
      <c r="C1576" s="1142" t="s">
        <v>4256</v>
      </c>
      <c r="D1576" s="433" t="s">
        <v>2822</v>
      </c>
      <c r="E1576" s="85">
        <v>1178</v>
      </c>
      <c r="F1576" s="753">
        <v>41326</v>
      </c>
      <c r="G1576" s="85">
        <v>1178</v>
      </c>
      <c r="H1576" s="749">
        <f>E1576-G1576</f>
        <v>0</v>
      </c>
    </row>
    <row r="1577" spans="1:8">
      <c r="A1577" s="1081"/>
      <c r="B1577" s="901" t="s">
        <v>1746</v>
      </c>
      <c r="C1577" s="1142" t="s">
        <v>4256</v>
      </c>
      <c r="D1577" s="433" t="s">
        <v>382</v>
      </c>
      <c r="E1577" s="85">
        <v>4410.5</v>
      </c>
      <c r="F1577" s="433"/>
      <c r="G1577" s="85"/>
      <c r="H1577" s="749">
        <f>E1577-G1577</f>
        <v>4410.5</v>
      </c>
    </row>
    <row r="1578" spans="1:8">
      <c r="A1578" s="1081"/>
      <c r="B1578" s="901" t="s">
        <v>1747</v>
      </c>
      <c r="C1578" s="1142" t="s">
        <v>4256</v>
      </c>
      <c r="D1578" s="433" t="s">
        <v>59</v>
      </c>
      <c r="E1578" s="85">
        <v>59874</v>
      </c>
      <c r="F1578" s="753">
        <v>41327</v>
      </c>
      <c r="G1578" s="85">
        <v>59874</v>
      </c>
      <c r="H1578" s="749">
        <f>E1578-G1578</f>
        <v>0</v>
      </c>
    </row>
    <row r="1579" spans="1:8">
      <c r="A1579" s="1081">
        <v>41296</v>
      </c>
      <c r="B1579" s="901" t="s">
        <v>1748</v>
      </c>
      <c r="C1579" s="1142" t="s">
        <v>4256</v>
      </c>
      <c r="D1579" s="433" t="s">
        <v>788</v>
      </c>
      <c r="E1579" s="85">
        <v>657.5</v>
      </c>
      <c r="F1579" s="753">
        <v>41327</v>
      </c>
      <c r="G1579" s="85">
        <v>657.5</v>
      </c>
      <c r="H1579" s="749">
        <f t="shared" ref="H1579:H1580" si="32">E1579-G1579</f>
        <v>0</v>
      </c>
    </row>
    <row r="1580" spans="1:8">
      <c r="A1580" s="1081"/>
      <c r="B1580" s="901" t="s">
        <v>1749</v>
      </c>
      <c r="C1580" s="1142" t="s">
        <v>4256</v>
      </c>
      <c r="D1580" s="433" t="s">
        <v>67</v>
      </c>
      <c r="E1580" s="85">
        <v>6371</v>
      </c>
      <c r="F1580" s="753">
        <v>41327</v>
      </c>
      <c r="G1580" s="85">
        <v>6371</v>
      </c>
      <c r="H1580" s="749">
        <f t="shared" si="32"/>
        <v>0</v>
      </c>
    </row>
    <row r="1581" spans="1:8">
      <c r="A1581" s="1081"/>
      <c r="B1581" s="1143"/>
      <c r="C1581" s="1144"/>
      <c r="D1581" s="88" t="s">
        <v>607</v>
      </c>
      <c r="E1581" s="1140"/>
      <c r="F1581" s="1123"/>
      <c r="G1581" s="1141"/>
      <c r="H1581" s="749"/>
    </row>
    <row r="1582" spans="1:8">
      <c r="A1582" s="1087"/>
      <c r="B1582" s="542"/>
      <c r="C1582" s="542"/>
      <c r="D1582" s="88" t="s">
        <v>614</v>
      </c>
      <c r="E1582" s="1140"/>
      <c r="F1582" s="1123"/>
      <c r="G1582" s="1141"/>
      <c r="H1582" s="263"/>
    </row>
    <row r="1583" spans="1:8">
      <c r="A1583" s="1087"/>
      <c r="B1583" s="542"/>
      <c r="C1583" s="542"/>
      <c r="D1583" s="88" t="s">
        <v>607</v>
      </c>
      <c r="E1583" s="1140"/>
      <c r="F1583" s="1123"/>
      <c r="G1583" s="1141"/>
      <c r="H1583" s="263"/>
    </row>
    <row r="1584" spans="1:8" ht="18.75">
      <c r="A1584" s="1962" t="str">
        <f>A1515</f>
        <v>REMISIONES DE     FEBRERO        2 0 1 3</v>
      </c>
      <c r="B1584" s="1962"/>
      <c r="C1584" s="1962"/>
      <c r="D1584" s="1962"/>
      <c r="E1584" s="1962"/>
      <c r="F1584" s="1962"/>
      <c r="H1584" s="1106"/>
    </row>
    <row r="1585" spans="1:8" ht="35.25" thickBot="1">
      <c r="A1585" s="1092" t="s">
        <v>0</v>
      </c>
      <c r="B1585" s="1093" t="s">
        <v>1</v>
      </c>
      <c r="C1585" s="1093"/>
      <c r="D1585" s="1094" t="s">
        <v>2805</v>
      </c>
      <c r="E1585" s="5" t="s">
        <v>2</v>
      </c>
      <c r="F1585" s="1095" t="s">
        <v>6</v>
      </c>
      <c r="G1585" s="1096" t="s">
        <v>7</v>
      </c>
      <c r="H1585" s="1097" t="s">
        <v>8</v>
      </c>
    </row>
    <row r="1586" spans="1:8" ht="15.75" thickTop="1">
      <c r="A1586" s="1074">
        <v>41327</v>
      </c>
      <c r="B1586" s="1136" t="s">
        <v>1750</v>
      </c>
      <c r="C1586" s="1136" t="s">
        <v>4256</v>
      </c>
      <c r="D1586" s="1077" t="s">
        <v>794</v>
      </c>
      <c r="E1586" s="1100">
        <v>1648</v>
      </c>
      <c r="F1586" s="1108">
        <v>41327</v>
      </c>
      <c r="G1586" s="1100">
        <v>1648</v>
      </c>
      <c r="H1586" s="263">
        <f t="shared" ref="H1586:H1649" si="33">E1586-G1586</f>
        <v>0</v>
      </c>
    </row>
    <row r="1587" spans="1:8">
      <c r="A1587" s="1081"/>
      <c r="B1587" s="901" t="s">
        <v>1751</v>
      </c>
      <c r="C1587" s="1142" t="s">
        <v>4256</v>
      </c>
      <c r="D1587" s="433" t="s">
        <v>90</v>
      </c>
      <c r="E1587" s="85">
        <v>591</v>
      </c>
      <c r="F1587" s="753">
        <v>41327</v>
      </c>
      <c r="G1587" s="85">
        <v>591</v>
      </c>
      <c r="H1587" s="749">
        <f t="shared" si="33"/>
        <v>0</v>
      </c>
    </row>
    <row r="1588" spans="1:8">
      <c r="A1588" s="1081"/>
      <c r="B1588" s="901" t="s">
        <v>1752</v>
      </c>
      <c r="C1588" s="1142" t="s">
        <v>4256</v>
      </c>
      <c r="D1588" s="433" t="s">
        <v>3657</v>
      </c>
      <c r="E1588" s="85">
        <v>1921</v>
      </c>
      <c r="F1588" s="753">
        <v>41327</v>
      </c>
      <c r="G1588" s="85">
        <v>1921</v>
      </c>
      <c r="H1588" s="749">
        <f t="shared" si="33"/>
        <v>0</v>
      </c>
    </row>
    <row r="1589" spans="1:8">
      <c r="A1589" s="1081"/>
      <c r="B1589" s="901" t="s">
        <v>1753</v>
      </c>
      <c r="C1589" s="1142" t="s">
        <v>4256</v>
      </c>
      <c r="D1589" s="433" t="s">
        <v>5121</v>
      </c>
      <c r="E1589" s="85">
        <v>5609</v>
      </c>
      <c r="F1589" s="753">
        <v>41327</v>
      </c>
      <c r="G1589" s="85">
        <v>5609</v>
      </c>
      <c r="H1589" s="749">
        <f t="shared" si="33"/>
        <v>0</v>
      </c>
    </row>
    <row r="1590" spans="1:8">
      <c r="A1590" s="1081"/>
      <c r="B1590" s="901" t="s">
        <v>1754</v>
      </c>
      <c r="C1590" s="1142" t="s">
        <v>4256</v>
      </c>
      <c r="D1590" s="433" t="s">
        <v>4008</v>
      </c>
      <c r="E1590" s="85">
        <v>6725.5</v>
      </c>
      <c r="F1590" s="753">
        <v>41327</v>
      </c>
      <c r="G1590" s="85">
        <v>6725.5</v>
      </c>
      <c r="H1590" s="749">
        <f t="shared" si="33"/>
        <v>0</v>
      </c>
    </row>
    <row r="1591" spans="1:8">
      <c r="A1591" s="1081"/>
      <c r="B1591" s="901" t="s">
        <v>1755</v>
      </c>
      <c r="C1591" s="1142" t="s">
        <v>4256</v>
      </c>
      <c r="D1591" s="433" t="s">
        <v>778</v>
      </c>
      <c r="E1591" s="85">
        <v>2385.5</v>
      </c>
      <c r="F1591" s="753">
        <v>41327</v>
      </c>
      <c r="G1591" s="85">
        <v>2385.5</v>
      </c>
      <c r="H1591" s="749">
        <f t="shared" si="33"/>
        <v>0</v>
      </c>
    </row>
    <row r="1592" spans="1:8">
      <c r="A1592" s="1081"/>
      <c r="B1592" s="901" t="s">
        <v>1756</v>
      </c>
      <c r="C1592" s="1142" t="s">
        <v>4256</v>
      </c>
      <c r="D1592" s="433" t="s">
        <v>53</v>
      </c>
      <c r="E1592" s="85">
        <v>3523</v>
      </c>
      <c r="F1592" s="603">
        <v>41327</v>
      </c>
      <c r="G1592" s="1114">
        <v>1300</v>
      </c>
      <c r="H1592" s="1936">
        <f t="shared" si="33"/>
        <v>2223</v>
      </c>
    </row>
    <row r="1593" spans="1:8">
      <c r="A1593" s="1081"/>
      <c r="B1593" s="901" t="s">
        <v>1757</v>
      </c>
      <c r="C1593" s="1142" t="s">
        <v>4256</v>
      </c>
      <c r="D1593" s="433" t="s">
        <v>10</v>
      </c>
      <c r="E1593" s="85">
        <v>13496</v>
      </c>
      <c r="F1593" s="603">
        <v>41327</v>
      </c>
      <c r="G1593" s="176">
        <v>13496</v>
      </c>
      <c r="H1593" s="749">
        <f t="shared" si="33"/>
        <v>0</v>
      </c>
    </row>
    <row r="1594" spans="1:8">
      <c r="A1594" s="1081"/>
      <c r="B1594" s="901" t="s">
        <v>1758</v>
      </c>
      <c r="C1594" s="1142" t="s">
        <v>4256</v>
      </c>
      <c r="D1594" s="433" t="s">
        <v>2800</v>
      </c>
      <c r="E1594" s="85">
        <v>9933</v>
      </c>
      <c r="F1594" s="721"/>
      <c r="G1594" s="176"/>
      <c r="H1594" s="749">
        <f t="shared" si="33"/>
        <v>9933</v>
      </c>
    </row>
    <row r="1595" spans="1:8">
      <c r="A1595" s="1081"/>
      <c r="B1595" s="901" t="s">
        <v>1760</v>
      </c>
      <c r="C1595" s="1142" t="s">
        <v>4256</v>
      </c>
      <c r="D1595" s="433" t="s">
        <v>358</v>
      </c>
      <c r="E1595" s="85">
        <v>1036.5</v>
      </c>
      <c r="F1595" s="603">
        <v>41327</v>
      </c>
      <c r="G1595" s="176">
        <v>1036.5</v>
      </c>
      <c r="H1595" s="749">
        <f t="shared" si="33"/>
        <v>0</v>
      </c>
    </row>
    <row r="1596" spans="1:8">
      <c r="A1596" s="1081"/>
      <c r="B1596" s="901" t="s">
        <v>1761</v>
      </c>
      <c r="C1596" s="1142" t="s">
        <v>4256</v>
      </c>
      <c r="D1596" s="721" t="s">
        <v>101</v>
      </c>
      <c r="E1596" s="176">
        <v>26300</v>
      </c>
      <c r="F1596" s="603">
        <v>41327</v>
      </c>
      <c r="G1596" s="176">
        <v>26300</v>
      </c>
      <c r="H1596" s="618">
        <f t="shared" si="33"/>
        <v>0</v>
      </c>
    </row>
    <row r="1597" spans="1:8">
      <c r="A1597" s="1081"/>
      <c r="B1597" s="901" t="s">
        <v>1762</v>
      </c>
      <c r="C1597" s="1142" t="s">
        <v>4256</v>
      </c>
      <c r="D1597" s="433" t="s">
        <v>3754</v>
      </c>
      <c r="E1597" s="85">
        <v>990</v>
      </c>
      <c r="F1597" s="721"/>
      <c r="G1597" s="176"/>
      <c r="H1597" s="749">
        <f>E1597-G1597</f>
        <v>990</v>
      </c>
    </row>
    <row r="1598" spans="1:8">
      <c r="A1598" s="1081"/>
      <c r="B1598" s="901" t="s">
        <v>1763</v>
      </c>
      <c r="C1598" s="1142" t="s">
        <v>4256</v>
      </c>
      <c r="D1598" s="433" t="s">
        <v>3651</v>
      </c>
      <c r="E1598" s="85">
        <v>2691</v>
      </c>
      <c r="F1598" s="603">
        <v>41327</v>
      </c>
      <c r="G1598" s="176">
        <v>2691</v>
      </c>
      <c r="H1598" s="749">
        <f>E1598-G1598</f>
        <v>0</v>
      </c>
    </row>
    <row r="1599" spans="1:8">
      <c r="A1599" s="1081"/>
      <c r="B1599" s="901" t="s">
        <v>1764</v>
      </c>
      <c r="C1599" s="1142" t="s">
        <v>4256</v>
      </c>
      <c r="D1599" s="433" t="s">
        <v>709</v>
      </c>
      <c r="E1599" s="85">
        <v>9088</v>
      </c>
      <c r="F1599" s="721"/>
      <c r="G1599" s="176"/>
      <c r="H1599" s="749">
        <f t="shared" si="33"/>
        <v>9088</v>
      </c>
    </row>
    <row r="1600" spans="1:8">
      <c r="A1600" s="1081"/>
      <c r="B1600" s="901" t="s">
        <v>1765</v>
      </c>
      <c r="C1600" s="1142" t="s">
        <v>4256</v>
      </c>
      <c r="D1600" s="433" t="s">
        <v>613</v>
      </c>
      <c r="E1600" s="85">
        <v>14985.6</v>
      </c>
      <c r="F1600" s="721"/>
      <c r="G1600" s="176"/>
      <c r="H1600" s="749">
        <f t="shared" si="33"/>
        <v>14985.6</v>
      </c>
    </row>
    <row r="1601" spans="1:8">
      <c r="A1601" s="1081"/>
      <c r="B1601" s="901" t="s">
        <v>1766</v>
      </c>
      <c r="C1601" s="1142" t="s">
        <v>4256</v>
      </c>
      <c r="D1601" s="433" t="s">
        <v>4636</v>
      </c>
      <c r="E1601" s="85">
        <v>32469.19</v>
      </c>
      <c r="F1601" s="721"/>
      <c r="G1601" s="176"/>
      <c r="H1601" s="749">
        <f t="shared" si="33"/>
        <v>32469.19</v>
      </c>
    </row>
    <row r="1602" spans="1:8">
      <c r="A1602" s="1081"/>
      <c r="B1602" s="901" t="s">
        <v>1767</v>
      </c>
      <c r="C1602" s="1142" t="s">
        <v>4256</v>
      </c>
      <c r="D1602" s="433" t="s">
        <v>4001</v>
      </c>
      <c r="E1602" s="85">
        <v>17277</v>
      </c>
      <c r="F1602" s="721"/>
      <c r="G1602" s="176"/>
      <c r="H1602" s="749">
        <f t="shared" si="33"/>
        <v>17277</v>
      </c>
    </row>
    <row r="1603" spans="1:8">
      <c r="A1603" s="1081"/>
      <c r="B1603" s="901" t="s">
        <v>1768</v>
      </c>
      <c r="C1603" s="1142" t="s">
        <v>4256</v>
      </c>
      <c r="D1603" s="433" t="s">
        <v>2839</v>
      </c>
      <c r="E1603" s="85">
        <v>14519.5</v>
      </c>
      <c r="F1603" s="721"/>
      <c r="G1603" s="176"/>
      <c r="H1603" s="749">
        <f t="shared" si="33"/>
        <v>14519.5</v>
      </c>
    </row>
    <row r="1604" spans="1:8">
      <c r="A1604" s="1081"/>
      <c r="B1604" s="901" t="s">
        <v>1769</v>
      </c>
      <c r="C1604" s="1142" t="s">
        <v>4256</v>
      </c>
      <c r="D1604" s="433" t="s">
        <v>4636</v>
      </c>
      <c r="E1604" s="85">
        <v>26930.799999999999</v>
      </c>
      <c r="F1604" s="721"/>
      <c r="G1604" s="176"/>
      <c r="H1604" s="749">
        <f t="shared" si="33"/>
        <v>26930.799999999999</v>
      </c>
    </row>
    <row r="1605" spans="1:8">
      <c r="A1605" s="1081"/>
      <c r="B1605" s="901" t="s">
        <v>1770</v>
      </c>
      <c r="C1605" s="1142" t="s">
        <v>4256</v>
      </c>
      <c r="D1605" s="433" t="s">
        <v>706</v>
      </c>
      <c r="E1605" s="85">
        <v>22581</v>
      </c>
      <c r="F1605" s="721"/>
      <c r="G1605" s="176"/>
      <c r="H1605" s="749">
        <f t="shared" si="33"/>
        <v>22581</v>
      </c>
    </row>
    <row r="1606" spans="1:8">
      <c r="A1606" s="1081"/>
      <c r="B1606" s="901" t="s">
        <v>1771</v>
      </c>
      <c r="C1606" s="1142" t="s">
        <v>4256</v>
      </c>
      <c r="D1606" s="433" t="s">
        <v>2814</v>
      </c>
      <c r="E1606" s="85">
        <v>13389</v>
      </c>
      <c r="F1606" s="721"/>
      <c r="G1606" s="176"/>
      <c r="H1606" s="749">
        <f t="shared" si="33"/>
        <v>13389</v>
      </c>
    </row>
    <row r="1607" spans="1:8">
      <c r="A1607" s="1081"/>
      <c r="B1607" s="901" t="s">
        <v>1772</v>
      </c>
      <c r="C1607" s="1142" t="s">
        <v>4256</v>
      </c>
      <c r="D1607" s="433" t="s">
        <v>21</v>
      </c>
      <c r="E1607" s="85">
        <v>106</v>
      </c>
      <c r="F1607" s="603">
        <v>41328</v>
      </c>
      <c r="G1607" s="176">
        <v>106</v>
      </c>
      <c r="H1607" s="749">
        <f t="shared" si="33"/>
        <v>0</v>
      </c>
    </row>
    <row r="1608" spans="1:8">
      <c r="A1608" s="1081"/>
      <c r="B1608" s="901" t="s">
        <v>1773</v>
      </c>
      <c r="C1608" s="1142" t="s">
        <v>4256</v>
      </c>
      <c r="D1608" s="433" t="s">
        <v>2813</v>
      </c>
      <c r="E1608" s="85">
        <v>14259</v>
      </c>
      <c r="F1608" s="721"/>
      <c r="G1608" s="176"/>
      <c r="H1608" s="749">
        <f t="shared" si="33"/>
        <v>14259</v>
      </c>
    </row>
    <row r="1609" spans="1:8">
      <c r="A1609" s="1081"/>
      <c r="B1609" s="901" t="s">
        <v>1774</v>
      </c>
      <c r="C1609" s="1142" t="s">
        <v>4256</v>
      </c>
      <c r="D1609" s="433" t="s">
        <v>755</v>
      </c>
      <c r="E1609" s="85">
        <v>1847</v>
      </c>
      <c r="F1609" s="721"/>
      <c r="G1609" s="176"/>
      <c r="H1609" s="749">
        <f t="shared" si="33"/>
        <v>1847</v>
      </c>
    </row>
    <row r="1610" spans="1:8">
      <c r="A1610" s="1081"/>
      <c r="B1610" s="901" t="s">
        <v>1775</v>
      </c>
      <c r="C1610" s="1142" t="s">
        <v>4256</v>
      </c>
      <c r="D1610" s="433" t="s">
        <v>3754</v>
      </c>
      <c r="E1610" s="85">
        <v>4950</v>
      </c>
      <c r="F1610" s="721"/>
      <c r="G1610" s="176"/>
      <c r="H1610" s="749">
        <f t="shared" si="33"/>
        <v>4950</v>
      </c>
    </row>
    <row r="1611" spans="1:8">
      <c r="A1611" s="1081"/>
      <c r="B1611" s="901" t="s">
        <v>1776</v>
      </c>
      <c r="C1611" s="1142" t="s">
        <v>4256</v>
      </c>
      <c r="D1611" s="433" t="s">
        <v>3646</v>
      </c>
      <c r="E1611" s="85">
        <v>1320</v>
      </c>
      <c r="F1611" s="721"/>
      <c r="G1611" s="176"/>
      <c r="H1611" s="749">
        <f t="shared" si="33"/>
        <v>1320</v>
      </c>
    </row>
    <row r="1612" spans="1:8">
      <c r="A1612" s="1081"/>
      <c r="B1612" s="901" t="s">
        <v>1778</v>
      </c>
      <c r="C1612" s="1142" t="s">
        <v>4256</v>
      </c>
      <c r="D1612" s="433" t="s">
        <v>4757</v>
      </c>
      <c r="E1612" s="85">
        <v>1320</v>
      </c>
      <c r="F1612" s="721"/>
      <c r="G1612" s="176"/>
      <c r="H1612" s="749">
        <f t="shared" si="33"/>
        <v>1320</v>
      </c>
    </row>
    <row r="1613" spans="1:8">
      <c r="A1613" s="1081"/>
      <c r="B1613" s="901" t="s">
        <v>1779</v>
      </c>
      <c r="C1613" s="1142" t="s">
        <v>4256</v>
      </c>
      <c r="D1613" s="433" t="s">
        <v>3644</v>
      </c>
      <c r="E1613" s="85">
        <v>990</v>
      </c>
      <c r="F1613" s="721"/>
      <c r="G1613" s="176"/>
      <c r="H1613" s="749">
        <f t="shared" si="33"/>
        <v>990</v>
      </c>
    </row>
    <row r="1614" spans="1:8">
      <c r="A1614" s="1081"/>
      <c r="B1614" s="901" t="s">
        <v>1780</v>
      </c>
      <c r="C1614" s="1142" t="s">
        <v>4256</v>
      </c>
      <c r="D1614" s="433" t="s">
        <v>1258</v>
      </c>
      <c r="E1614" s="85">
        <v>2688</v>
      </c>
      <c r="F1614" s="603">
        <v>41327</v>
      </c>
      <c r="G1614" s="176">
        <v>2688</v>
      </c>
      <c r="H1614" s="749">
        <f t="shared" si="33"/>
        <v>0</v>
      </c>
    </row>
    <row r="1615" spans="1:8">
      <c r="A1615" s="1081"/>
      <c r="B1615" s="901" t="s">
        <v>1781</v>
      </c>
      <c r="C1615" s="1142" t="s">
        <v>4256</v>
      </c>
      <c r="D1615" s="433" t="s">
        <v>72</v>
      </c>
      <c r="E1615" s="85">
        <v>14606</v>
      </c>
      <c r="F1615" s="721"/>
      <c r="G1615" s="176"/>
      <c r="H1615" s="749">
        <f t="shared" si="33"/>
        <v>14606</v>
      </c>
    </row>
    <row r="1616" spans="1:8">
      <c r="A1616" s="1081"/>
      <c r="B1616" s="901" t="s">
        <v>1782</v>
      </c>
      <c r="C1616" s="1142" t="s">
        <v>4256</v>
      </c>
      <c r="D1616" s="433" t="s">
        <v>2651</v>
      </c>
      <c r="E1616" s="85">
        <v>6853</v>
      </c>
      <c r="F1616" s="721"/>
      <c r="G1616" s="176"/>
      <c r="H1616" s="749">
        <f t="shared" si="33"/>
        <v>6853</v>
      </c>
    </row>
    <row r="1617" spans="1:8">
      <c r="A1617" s="1081"/>
      <c r="B1617" s="901" t="s">
        <v>1783</v>
      </c>
      <c r="C1617" s="1142" t="s">
        <v>4256</v>
      </c>
      <c r="D1617" s="433" t="s">
        <v>1972</v>
      </c>
      <c r="E1617" s="85">
        <v>1318</v>
      </c>
      <c r="F1617" s="603">
        <v>41327</v>
      </c>
      <c r="G1617" s="176">
        <v>1318</v>
      </c>
      <c r="H1617" s="749">
        <f t="shared" si="33"/>
        <v>0</v>
      </c>
    </row>
    <row r="1618" spans="1:8">
      <c r="A1618" s="1081"/>
      <c r="B1618" s="901" t="s">
        <v>1784</v>
      </c>
      <c r="C1618" s="1142" t="s">
        <v>4256</v>
      </c>
      <c r="D1618" s="433" t="s">
        <v>3653</v>
      </c>
      <c r="E1618" s="85">
        <v>7647</v>
      </c>
      <c r="F1618" s="603">
        <v>41327</v>
      </c>
      <c r="G1618" s="176">
        <v>7647</v>
      </c>
      <c r="H1618" s="749">
        <f t="shared" si="33"/>
        <v>0</v>
      </c>
    </row>
    <row r="1619" spans="1:8">
      <c r="A1619" s="1081"/>
      <c r="B1619" s="901" t="s">
        <v>1785</v>
      </c>
      <c r="C1619" s="1142" t="s">
        <v>4256</v>
      </c>
      <c r="D1619" s="433" t="s">
        <v>559</v>
      </c>
      <c r="E1619" s="85">
        <v>3007.5</v>
      </c>
      <c r="F1619" s="603">
        <v>41327</v>
      </c>
      <c r="G1619" s="176">
        <v>3007.5</v>
      </c>
      <c r="H1619" s="749">
        <f t="shared" si="33"/>
        <v>0</v>
      </c>
    </row>
    <row r="1620" spans="1:8">
      <c r="A1620" s="1081"/>
      <c r="B1620" s="901" t="s">
        <v>1786</v>
      </c>
      <c r="C1620" s="1142" t="s">
        <v>4256</v>
      </c>
      <c r="D1620" s="433" t="s">
        <v>4763</v>
      </c>
      <c r="E1620" s="85">
        <v>19950</v>
      </c>
      <c r="F1620" s="603">
        <v>41327</v>
      </c>
      <c r="G1620" s="176">
        <v>14353</v>
      </c>
      <c r="H1620" s="1958">
        <f t="shared" si="33"/>
        <v>5597</v>
      </c>
    </row>
    <row r="1621" spans="1:8">
      <c r="A1621" s="1081"/>
      <c r="B1621" s="901" t="s">
        <v>1787</v>
      </c>
      <c r="C1621" s="1142" t="s">
        <v>4256</v>
      </c>
      <c r="D1621" s="433" t="s">
        <v>513</v>
      </c>
      <c r="E1621" s="85">
        <v>6439</v>
      </c>
      <c r="F1621" s="603">
        <v>41327</v>
      </c>
      <c r="G1621" s="176">
        <v>6439</v>
      </c>
      <c r="H1621" s="749">
        <f t="shared" si="33"/>
        <v>0</v>
      </c>
    </row>
    <row r="1622" spans="1:8">
      <c r="A1622" s="1081"/>
      <c r="B1622" s="901" t="s">
        <v>1788</v>
      </c>
      <c r="C1622" s="1142" t="s">
        <v>4256</v>
      </c>
      <c r="D1622" s="433" t="s">
        <v>4763</v>
      </c>
      <c r="E1622" s="85">
        <v>1647</v>
      </c>
      <c r="F1622" s="603">
        <v>41327</v>
      </c>
      <c r="G1622" s="176">
        <v>1647</v>
      </c>
      <c r="H1622" s="749">
        <f t="shared" si="33"/>
        <v>0</v>
      </c>
    </row>
    <row r="1623" spans="1:8">
      <c r="A1623" s="1081"/>
      <c r="B1623" s="901" t="s">
        <v>1789</v>
      </c>
      <c r="C1623" s="1142" t="s">
        <v>4256</v>
      </c>
      <c r="D1623" s="433" t="s">
        <v>513</v>
      </c>
      <c r="E1623" s="85">
        <v>5533</v>
      </c>
      <c r="F1623" s="603">
        <v>41327</v>
      </c>
      <c r="G1623" s="176">
        <v>5533</v>
      </c>
      <c r="H1623" s="749">
        <f t="shared" si="33"/>
        <v>0</v>
      </c>
    </row>
    <row r="1624" spans="1:8">
      <c r="A1624" s="1081"/>
      <c r="B1624" s="901" t="s">
        <v>1790</v>
      </c>
      <c r="C1624" s="1142" t="s">
        <v>4256</v>
      </c>
      <c r="D1624" s="433" t="s">
        <v>774</v>
      </c>
      <c r="E1624" s="85">
        <v>4599</v>
      </c>
      <c r="F1624" s="603">
        <v>41327</v>
      </c>
      <c r="G1624" s="176">
        <v>4599</v>
      </c>
      <c r="H1624" s="749">
        <f t="shared" si="33"/>
        <v>0</v>
      </c>
    </row>
    <row r="1625" spans="1:8">
      <c r="A1625" s="1081"/>
      <c r="B1625" s="901" t="s">
        <v>1791</v>
      </c>
      <c r="C1625" s="1142" t="s">
        <v>4256</v>
      </c>
      <c r="D1625" s="433" t="s">
        <v>567</v>
      </c>
      <c r="E1625" s="85">
        <v>20503</v>
      </c>
      <c r="F1625" s="721"/>
      <c r="G1625" s="176"/>
      <c r="H1625" s="749">
        <f t="shared" si="33"/>
        <v>20503</v>
      </c>
    </row>
    <row r="1626" spans="1:8">
      <c r="A1626" s="1081"/>
      <c r="B1626" s="901" t="s">
        <v>1792</v>
      </c>
      <c r="C1626" s="1142" t="s">
        <v>4256</v>
      </c>
      <c r="D1626" s="433" t="s">
        <v>528</v>
      </c>
      <c r="E1626" s="85">
        <v>18467</v>
      </c>
      <c r="F1626" s="721"/>
      <c r="G1626" s="176"/>
      <c r="H1626" s="749">
        <f t="shared" si="33"/>
        <v>18467</v>
      </c>
    </row>
    <row r="1627" spans="1:8">
      <c r="A1627" s="1081"/>
      <c r="B1627" s="901" t="s">
        <v>1793</v>
      </c>
      <c r="C1627" s="1142" t="s">
        <v>4256</v>
      </c>
      <c r="D1627" s="433" t="s">
        <v>5490</v>
      </c>
      <c r="E1627" s="85">
        <v>3906</v>
      </c>
      <c r="F1627" s="603">
        <v>41327</v>
      </c>
      <c r="G1627" s="176">
        <v>3906</v>
      </c>
      <c r="H1627" s="749">
        <f t="shared" si="33"/>
        <v>0</v>
      </c>
    </row>
    <row r="1628" spans="1:8">
      <c r="A1628" s="1081"/>
      <c r="B1628" s="901" t="s">
        <v>1794</v>
      </c>
      <c r="C1628" s="1142" t="s">
        <v>4256</v>
      </c>
      <c r="D1628" s="433" t="s">
        <v>5491</v>
      </c>
      <c r="E1628" s="85">
        <v>604</v>
      </c>
      <c r="F1628" s="603">
        <v>41327</v>
      </c>
      <c r="G1628" s="176">
        <v>604</v>
      </c>
      <c r="H1628" s="749">
        <f t="shared" si="33"/>
        <v>0</v>
      </c>
    </row>
    <row r="1629" spans="1:8">
      <c r="A1629" s="1081"/>
      <c r="B1629" s="901" t="s">
        <v>1795</v>
      </c>
      <c r="C1629" s="1142" t="s">
        <v>4256</v>
      </c>
      <c r="D1629" s="433" t="s">
        <v>600</v>
      </c>
      <c r="E1629" s="85">
        <v>2422</v>
      </c>
      <c r="F1629" s="603">
        <v>41327</v>
      </c>
      <c r="G1629" s="176">
        <v>2422</v>
      </c>
      <c r="H1629" s="749">
        <f t="shared" si="33"/>
        <v>0</v>
      </c>
    </row>
    <row r="1630" spans="1:8">
      <c r="A1630" s="1081"/>
      <c r="B1630" s="901" t="s">
        <v>1797</v>
      </c>
      <c r="C1630" s="1142" t="s">
        <v>4256</v>
      </c>
      <c r="D1630" s="433" t="s">
        <v>612</v>
      </c>
      <c r="E1630" s="85">
        <v>2455</v>
      </c>
      <c r="F1630" s="603">
        <v>41327</v>
      </c>
      <c r="G1630" s="176">
        <v>2455</v>
      </c>
      <c r="H1630" s="749">
        <f t="shared" si="33"/>
        <v>0</v>
      </c>
    </row>
    <row r="1631" spans="1:8">
      <c r="A1631" s="1081"/>
      <c r="B1631" s="901" t="s">
        <v>1798</v>
      </c>
      <c r="C1631" s="1142" t="s">
        <v>4256</v>
      </c>
      <c r="D1631" s="433" t="s">
        <v>1950</v>
      </c>
      <c r="E1631" s="85">
        <v>1814</v>
      </c>
      <c r="F1631" s="603">
        <v>41327</v>
      </c>
      <c r="G1631" s="176">
        <v>1814</v>
      </c>
      <c r="H1631" s="749">
        <f t="shared" si="33"/>
        <v>0</v>
      </c>
    </row>
    <row r="1632" spans="1:8">
      <c r="A1632" s="1081"/>
      <c r="B1632" s="901" t="s">
        <v>1799</v>
      </c>
      <c r="C1632" s="1142" t="s">
        <v>4256</v>
      </c>
      <c r="D1632" s="433" t="s">
        <v>56</v>
      </c>
      <c r="E1632" s="85">
        <v>245059</v>
      </c>
      <c r="F1632" s="721"/>
      <c r="G1632" s="176"/>
      <c r="H1632" s="749">
        <f t="shared" si="33"/>
        <v>245059</v>
      </c>
    </row>
    <row r="1633" spans="1:8">
      <c r="A1633" s="1081"/>
      <c r="B1633" s="901" t="s">
        <v>1800</v>
      </c>
      <c r="C1633" s="1142" t="s">
        <v>4256</v>
      </c>
      <c r="D1633" s="433" t="s">
        <v>56</v>
      </c>
      <c r="E1633" s="85">
        <v>188798</v>
      </c>
      <c r="F1633" s="721"/>
      <c r="G1633" s="176"/>
      <c r="H1633" s="749">
        <f t="shared" si="33"/>
        <v>188798</v>
      </c>
    </row>
    <row r="1634" spans="1:8">
      <c r="A1634" s="1081"/>
      <c r="B1634" s="901" t="s">
        <v>1801</v>
      </c>
      <c r="C1634" s="1142" t="s">
        <v>4256</v>
      </c>
      <c r="D1634" s="433" t="s">
        <v>613</v>
      </c>
      <c r="E1634" s="85">
        <v>2262</v>
      </c>
      <c r="F1634" s="603">
        <v>41327</v>
      </c>
      <c r="G1634" s="176">
        <v>2262</v>
      </c>
      <c r="H1634" s="749">
        <f t="shared" si="33"/>
        <v>0</v>
      </c>
    </row>
    <row r="1635" spans="1:8">
      <c r="A1635" s="1081"/>
      <c r="B1635" s="901" t="s">
        <v>1802</v>
      </c>
      <c r="C1635" s="1142" t="s">
        <v>4256</v>
      </c>
      <c r="D1635" s="433" t="s">
        <v>2674</v>
      </c>
      <c r="E1635" s="85">
        <v>9895</v>
      </c>
      <c r="F1635" s="721"/>
      <c r="G1635" s="176"/>
      <c r="H1635" s="749">
        <f t="shared" si="33"/>
        <v>9895</v>
      </c>
    </row>
    <row r="1636" spans="1:8">
      <c r="A1636" s="1081"/>
      <c r="B1636" s="901" t="s">
        <v>1803</v>
      </c>
      <c r="C1636" s="1142" t="s">
        <v>4256</v>
      </c>
      <c r="D1636" s="433" t="s">
        <v>3648</v>
      </c>
      <c r="E1636" s="85">
        <v>8425</v>
      </c>
      <c r="F1636" s="603">
        <v>41327</v>
      </c>
      <c r="G1636" s="176">
        <v>8425</v>
      </c>
      <c r="H1636" s="749">
        <f t="shared" si="33"/>
        <v>0</v>
      </c>
    </row>
    <row r="1637" spans="1:8">
      <c r="A1637" s="1081"/>
      <c r="B1637" s="901" t="s">
        <v>1804</v>
      </c>
      <c r="C1637" s="1142" t="s">
        <v>4256</v>
      </c>
      <c r="D1637" s="433" t="s">
        <v>5492</v>
      </c>
      <c r="E1637" s="85">
        <v>718.5</v>
      </c>
      <c r="F1637" s="603">
        <v>41327</v>
      </c>
      <c r="G1637" s="176">
        <v>718.5</v>
      </c>
      <c r="H1637" s="749">
        <f t="shared" si="33"/>
        <v>0</v>
      </c>
    </row>
    <row r="1638" spans="1:8">
      <c r="A1638" s="1081"/>
      <c r="B1638" s="901" t="s">
        <v>1805</v>
      </c>
      <c r="C1638" s="1142" t="s">
        <v>4256</v>
      </c>
      <c r="D1638" s="433" t="s">
        <v>793</v>
      </c>
      <c r="E1638" s="85">
        <v>18038</v>
      </c>
      <c r="F1638" s="603">
        <v>41328</v>
      </c>
      <c r="G1638" s="176">
        <v>18038</v>
      </c>
      <c r="H1638" s="749">
        <f t="shared" si="33"/>
        <v>0</v>
      </c>
    </row>
    <row r="1639" spans="1:8">
      <c r="A1639" s="1081"/>
      <c r="B1639" s="901" t="s">
        <v>1806</v>
      </c>
      <c r="C1639" s="1142" t="s">
        <v>4256</v>
      </c>
      <c r="D1639" s="433" t="s">
        <v>464</v>
      </c>
      <c r="E1639" s="85">
        <v>8784</v>
      </c>
      <c r="F1639" s="753">
        <v>41327</v>
      </c>
      <c r="G1639" s="85">
        <v>8784</v>
      </c>
      <c r="H1639" s="749">
        <f t="shared" si="33"/>
        <v>0</v>
      </c>
    </row>
    <row r="1640" spans="1:8">
      <c r="A1640" s="1081"/>
      <c r="B1640" s="901" t="s">
        <v>1807</v>
      </c>
      <c r="C1640" s="1142" t="s">
        <v>4256</v>
      </c>
      <c r="D1640" s="433" t="s">
        <v>89</v>
      </c>
      <c r="E1640" s="85">
        <v>27749.38</v>
      </c>
      <c r="F1640" s="433"/>
      <c r="G1640" s="85"/>
      <c r="H1640" s="749">
        <f t="shared" si="33"/>
        <v>27749.38</v>
      </c>
    </row>
    <row r="1641" spans="1:8">
      <c r="A1641" s="1081"/>
      <c r="B1641" s="901" t="s">
        <v>1808</v>
      </c>
      <c r="C1641" s="1142" t="s">
        <v>4256</v>
      </c>
      <c r="D1641" s="433" t="s">
        <v>23</v>
      </c>
      <c r="E1641" s="85">
        <v>1365</v>
      </c>
      <c r="F1641" s="753">
        <v>41327</v>
      </c>
      <c r="G1641" s="85">
        <v>1365</v>
      </c>
      <c r="H1641" s="749">
        <f t="shared" si="33"/>
        <v>0</v>
      </c>
    </row>
    <row r="1642" spans="1:8">
      <c r="A1642" s="1081"/>
      <c r="B1642" s="901" t="s">
        <v>1809</v>
      </c>
      <c r="C1642" s="1142" t="s">
        <v>4256</v>
      </c>
      <c r="D1642" s="433" t="s">
        <v>21</v>
      </c>
      <c r="E1642" s="85">
        <v>914.5</v>
      </c>
      <c r="F1642" s="753">
        <v>41327</v>
      </c>
      <c r="G1642" s="85">
        <v>914.5</v>
      </c>
      <c r="H1642" s="749">
        <f t="shared" si="33"/>
        <v>0</v>
      </c>
    </row>
    <row r="1643" spans="1:8">
      <c r="A1643" s="1081"/>
      <c r="B1643" s="901" t="s">
        <v>1810</v>
      </c>
      <c r="C1643" s="1142" t="s">
        <v>4256</v>
      </c>
      <c r="D1643" s="433" t="s">
        <v>2807</v>
      </c>
      <c r="E1643" s="85">
        <v>1577</v>
      </c>
      <c r="F1643" s="753">
        <v>41327</v>
      </c>
      <c r="G1643" s="85">
        <v>1577</v>
      </c>
      <c r="H1643" s="749">
        <f t="shared" si="33"/>
        <v>0</v>
      </c>
    </row>
    <row r="1644" spans="1:8">
      <c r="A1644" s="1081"/>
      <c r="B1644" s="901" t="s">
        <v>1811</v>
      </c>
      <c r="C1644" s="1142" t="s">
        <v>4256</v>
      </c>
      <c r="D1644" s="433" t="s">
        <v>703</v>
      </c>
      <c r="E1644" s="85">
        <v>27350.5</v>
      </c>
      <c r="F1644" s="753">
        <v>41327</v>
      </c>
      <c r="G1644" s="85">
        <v>27350.5</v>
      </c>
      <c r="H1644" s="749">
        <f t="shared" si="33"/>
        <v>0</v>
      </c>
    </row>
    <row r="1645" spans="1:8">
      <c r="A1645" s="1081"/>
      <c r="B1645" s="901" t="s">
        <v>1812</v>
      </c>
      <c r="C1645" s="1142" t="s">
        <v>4256</v>
      </c>
      <c r="D1645" s="433" t="s">
        <v>1959</v>
      </c>
      <c r="E1645" s="85">
        <v>40767.14</v>
      </c>
      <c r="F1645" s="753">
        <v>41327</v>
      </c>
      <c r="G1645" s="85">
        <v>40767.14</v>
      </c>
      <c r="H1645" s="749">
        <f t="shared" si="33"/>
        <v>0</v>
      </c>
    </row>
    <row r="1646" spans="1:8">
      <c r="A1646" s="1081"/>
      <c r="B1646" s="901" t="s">
        <v>1814</v>
      </c>
      <c r="C1646" s="1142" t="s">
        <v>4256</v>
      </c>
      <c r="D1646" s="433" t="s">
        <v>2795</v>
      </c>
      <c r="E1646" s="85">
        <v>8967</v>
      </c>
      <c r="F1646" s="753">
        <v>41327</v>
      </c>
      <c r="G1646" s="85">
        <v>8967</v>
      </c>
      <c r="H1646" s="749">
        <f t="shared" si="33"/>
        <v>0</v>
      </c>
    </row>
    <row r="1647" spans="1:8">
      <c r="A1647" s="1081"/>
      <c r="B1647" s="901" t="s">
        <v>1815</v>
      </c>
      <c r="C1647" s="1142" t="s">
        <v>4256</v>
      </c>
      <c r="D1647" s="433" t="s">
        <v>626</v>
      </c>
      <c r="E1647" s="85">
        <v>43057.74</v>
      </c>
      <c r="F1647" s="433"/>
      <c r="G1647" s="85"/>
      <c r="H1647" s="749">
        <f t="shared" si="33"/>
        <v>43057.74</v>
      </c>
    </row>
    <row r="1648" spans="1:8">
      <c r="A1648" s="1081"/>
      <c r="B1648" s="901" t="s">
        <v>1816</v>
      </c>
      <c r="C1648" s="1142" t="s">
        <v>4256</v>
      </c>
      <c r="D1648" s="433" t="s">
        <v>1958</v>
      </c>
      <c r="E1648" s="85">
        <v>3969</v>
      </c>
      <c r="F1648" s="753">
        <v>41328</v>
      </c>
      <c r="G1648" s="85">
        <v>3969</v>
      </c>
      <c r="H1648" s="749">
        <f t="shared" si="33"/>
        <v>0</v>
      </c>
    </row>
    <row r="1649" spans="1:8">
      <c r="A1649" s="1081"/>
      <c r="B1649" s="901" t="s">
        <v>1817</v>
      </c>
      <c r="C1649" s="1142" t="s">
        <v>4256</v>
      </c>
      <c r="D1649" s="433" t="s">
        <v>56</v>
      </c>
      <c r="E1649" s="85">
        <v>228534</v>
      </c>
      <c r="F1649" s="433"/>
      <c r="G1649" s="85"/>
      <c r="H1649" s="749">
        <f t="shared" si="33"/>
        <v>228534</v>
      </c>
    </row>
    <row r="1650" spans="1:8">
      <c r="A1650" s="1081"/>
      <c r="B1650" s="750"/>
      <c r="C1650" s="1144"/>
      <c r="D1650" s="158" t="s">
        <v>607</v>
      </c>
      <c r="E1650" s="58"/>
      <c r="F1650" s="1145"/>
      <c r="G1650" s="58"/>
      <c r="H1650" s="749">
        <f t="shared" ref="H1650:H2523" si="34">E1650-G1650</f>
        <v>0</v>
      </c>
    </row>
    <row r="1651" spans="1:8">
      <c r="A1651" s="1087"/>
      <c r="B1651" s="1131"/>
      <c r="C1651" s="542"/>
      <c r="D1651" s="158" t="s">
        <v>614</v>
      </c>
      <c r="E1651" s="58"/>
      <c r="F1651" s="1145"/>
      <c r="G1651" s="58"/>
      <c r="H1651" s="263">
        <f t="shared" si="34"/>
        <v>0</v>
      </c>
    </row>
    <row r="1652" spans="1:8">
      <c r="A1652" s="1087"/>
      <c r="B1652" s="1131"/>
      <c r="C1652" s="542"/>
      <c r="D1652" s="158" t="s">
        <v>607</v>
      </c>
      <c r="E1652" s="58"/>
      <c r="F1652" s="1145"/>
      <c r="G1652" s="58"/>
      <c r="H1652" s="263">
        <f t="shared" si="34"/>
        <v>0</v>
      </c>
    </row>
    <row r="1653" spans="1:8" ht="18.75">
      <c r="A1653" s="1962" t="str">
        <f>A1584</f>
        <v>REMISIONES DE     FEBRERO        2 0 1 3</v>
      </c>
      <c r="B1653" s="1962"/>
      <c r="C1653" s="1962"/>
      <c r="D1653" s="1962"/>
      <c r="E1653" s="1962"/>
      <c r="F1653" s="1962"/>
      <c r="H1653" s="1106"/>
    </row>
    <row r="1654" spans="1:8" ht="35.25" thickBot="1">
      <c r="A1654" s="1092" t="s">
        <v>0</v>
      </c>
      <c r="B1654" s="1093" t="s">
        <v>1</v>
      </c>
      <c r="C1654" s="1093"/>
      <c r="D1654" s="1094" t="s">
        <v>2805</v>
      </c>
      <c r="E1654" s="5" t="s">
        <v>2</v>
      </c>
      <c r="F1654" s="1095" t="s">
        <v>6</v>
      </c>
      <c r="G1654" s="1096" t="s">
        <v>7</v>
      </c>
      <c r="H1654" s="1097" t="s">
        <v>8</v>
      </c>
    </row>
    <row r="1655" spans="1:8" ht="15.75" thickTop="1">
      <c r="A1655" s="1074">
        <v>41327</v>
      </c>
      <c r="B1655" s="1136" t="s">
        <v>1818</v>
      </c>
      <c r="C1655" s="1146" t="s">
        <v>4256</v>
      </c>
      <c r="D1655" s="1077" t="s">
        <v>2799</v>
      </c>
      <c r="E1655" s="1100">
        <v>46567</v>
      </c>
      <c r="F1655" s="1077"/>
      <c r="G1655" s="1100"/>
      <c r="H1655" s="263">
        <f t="shared" ref="H1655:H1718" si="35">E1655-G1655</f>
        <v>46567</v>
      </c>
    </row>
    <row r="1656" spans="1:8">
      <c r="A1656" s="1081"/>
      <c r="B1656" s="901" t="s">
        <v>1819</v>
      </c>
      <c r="C1656" s="1144" t="s">
        <v>4256</v>
      </c>
      <c r="D1656" s="433" t="s">
        <v>1408</v>
      </c>
      <c r="E1656" s="85">
        <v>12117</v>
      </c>
      <c r="F1656" s="753">
        <v>41328</v>
      </c>
      <c r="G1656" s="85">
        <v>12117</v>
      </c>
      <c r="H1656" s="749">
        <f t="shared" si="35"/>
        <v>0</v>
      </c>
    </row>
    <row r="1657" spans="1:8">
      <c r="A1657" s="1081"/>
      <c r="B1657" s="901" t="s">
        <v>1820</v>
      </c>
      <c r="C1657" s="1144" t="s">
        <v>4256</v>
      </c>
      <c r="D1657" s="433" t="s">
        <v>425</v>
      </c>
      <c r="E1657" s="85">
        <v>1808</v>
      </c>
      <c r="F1657" s="753">
        <v>41327</v>
      </c>
      <c r="G1657" s="85">
        <v>1808</v>
      </c>
      <c r="H1657" s="749">
        <f t="shared" si="35"/>
        <v>0</v>
      </c>
    </row>
    <row r="1658" spans="1:8">
      <c r="A1658" s="1081"/>
      <c r="B1658" s="901" t="s">
        <v>1821</v>
      </c>
      <c r="C1658" s="1144" t="s">
        <v>4256</v>
      </c>
      <c r="D1658" s="433" t="s">
        <v>2699</v>
      </c>
      <c r="E1658" s="85">
        <v>1316</v>
      </c>
      <c r="F1658" s="753">
        <v>41327</v>
      </c>
      <c r="G1658" s="85">
        <v>1316</v>
      </c>
      <c r="H1658" s="749">
        <f t="shared" si="35"/>
        <v>0</v>
      </c>
    </row>
    <row r="1659" spans="1:8">
      <c r="A1659" s="1081"/>
      <c r="B1659" s="901" t="s">
        <v>1822</v>
      </c>
      <c r="C1659" s="1144" t="s">
        <v>4256</v>
      </c>
      <c r="D1659" s="433" t="s">
        <v>55</v>
      </c>
      <c r="E1659" s="85">
        <v>2979</v>
      </c>
      <c r="F1659" s="753">
        <v>41327</v>
      </c>
      <c r="G1659" s="85">
        <v>2979</v>
      </c>
      <c r="H1659" s="749">
        <f t="shared" si="35"/>
        <v>0</v>
      </c>
    </row>
    <row r="1660" spans="1:8">
      <c r="A1660" s="1081"/>
      <c r="B1660" s="901" t="s">
        <v>1823</v>
      </c>
      <c r="C1660" s="1144" t="s">
        <v>4256</v>
      </c>
      <c r="D1660" s="433" t="s">
        <v>2816</v>
      </c>
      <c r="E1660" s="85">
        <v>1858</v>
      </c>
      <c r="F1660" s="753">
        <v>41328</v>
      </c>
      <c r="G1660" s="85">
        <v>1858</v>
      </c>
      <c r="H1660" s="749">
        <f t="shared" si="35"/>
        <v>0</v>
      </c>
    </row>
    <row r="1661" spans="1:8">
      <c r="A1661" s="1081"/>
      <c r="B1661" s="901" t="s">
        <v>1824</v>
      </c>
      <c r="C1661" s="1144" t="s">
        <v>4256</v>
      </c>
      <c r="D1661" s="433" t="s">
        <v>788</v>
      </c>
      <c r="E1661" s="85">
        <v>611</v>
      </c>
      <c r="F1661" s="753">
        <v>41328</v>
      </c>
      <c r="G1661" s="85">
        <v>611</v>
      </c>
      <c r="H1661" s="749">
        <f t="shared" si="35"/>
        <v>0</v>
      </c>
    </row>
    <row r="1662" spans="1:8">
      <c r="A1662" s="1081"/>
      <c r="B1662" s="901" t="s">
        <v>1825</v>
      </c>
      <c r="C1662" s="1144" t="s">
        <v>4256</v>
      </c>
      <c r="D1662" s="433" t="s">
        <v>358</v>
      </c>
      <c r="E1662" s="85">
        <v>922</v>
      </c>
      <c r="F1662" s="753">
        <v>41327</v>
      </c>
      <c r="G1662" s="85">
        <v>922</v>
      </c>
      <c r="H1662" s="749">
        <f t="shared" si="35"/>
        <v>0</v>
      </c>
    </row>
    <row r="1663" spans="1:8">
      <c r="A1663" s="1081"/>
      <c r="B1663" s="901" t="s">
        <v>1826</v>
      </c>
      <c r="C1663" s="1144" t="s">
        <v>4256</v>
      </c>
      <c r="D1663" s="433" t="s">
        <v>4261</v>
      </c>
      <c r="E1663" s="85">
        <v>15683</v>
      </c>
      <c r="F1663" s="753">
        <v>41328</v>
      </c>
      <c r="G1663" s="85">
        <v>15683</v>
      </c>
      <c r="H1663" s="749">
        <f t="shared" si="35"/>
        <v>0</v>
      </c>
    </row>
    <row r="1664" spans="1:8">
      <c r="A1664" s="1081"/>
      <c r="B1664" s="901" t="s">
        <v>1827</v>
      </c>
      <c r="C1664" s="1144" t="s">
        <v>4256</v>
      </c>
      <c r="D1664" s="433" t="s">
        <v>496</v>
      </c>
      <c r="E1664" s="85">
        <v>3334.5</v>
      </c>
      <c r="F1664" s="433"/>
      <c r="G1664" s="85"/>
      <c r="H1664" s="749">
        <f t="shared" si="35"/>
        <v>3334.5</v>
      </c>
    </row>
    <row r="1665" spans="1:8">
      <c r="A1665" s="1081"/>
      <c r="B1665" s="901" t="s">
        <v>1828</v>
      </c>
      <c r="C1665" s="1144" t="s">
        <v>4256</v>
      </c>
      <c r="D1665" s="433" t="s">
        <v>2651</v>
      </c>
      <c r="E1665" s="85">
        <v>1648</v>
      </c>
      <c r="F1665" s="753">
        <v>41327</v>
      </c>
      <c r="G1665" s="85">
        <v>1648</v>
      </c>
      <c r="H1665" s="749">
        <f t="shared" si="35"/>
        <v>0</v>
      </c>
    </row>
    <row r="1666" spans="1:8">
      <c r="A1666" s="1081"/>
      <c r="B1666" s="901" t="s">
        <v>1829</v>
      </c>
      <c r="C1666" s="1144" t="s">
        <v>4256</v>
      </c>
      <c r="D1666" s="433" t="s">
        <v>3656</v>
      </c>
      <c r="E1666" s="85">
        <v>3762</v>
      </c>
      <c r="F1666" s="753">
        <v>41327</v>
      </c>
      <c r="G1666" s="85">
        <v>3762</v>
      </c>
      <c r="H1666" s="749">
        <f t="shared" si="35"/>
        <v>0</v>
      </c>
    </row>
    <row r="1667" spans="1:8">
      <c r="A1667" s="1081"/>
      <c r="B1667" s="901" t="s">
        <v>1830</v>
      </c>
      <c r="C1667" s="1144" t="s">
        <v>4256</v>
      </c>
      <c r="D1667" s="433" t="s">
        <v>1777</v>
      </c>
      <c r="E1667" s="85">
        <v>24128.5</v>
      </c>
      <c r="F1667" s="753">
        <v>41328</v>
      </c>
      <c r="G1667" s="85">
        <v>24128.5</v>
      </c>
      <c r="H1667" s="749">
        <f t="shared" si="35"/>
        <v>0</v>
      </c>
    </row>
    <row r="1668" spans="1:8">
      <c r="A1668" s="1081"/>
      <c r="B1668" s="901" t="s">
        <v>1831</v>
      </c>
      <c r="C1668" s="1144" t="s">
        <v>4256</v>
      </c>
      <c r="D1668" s="433" t="s">
        <v>598</v>
      </c>
      <c r="E1668" s="85">
        <v>20775</v>
      </c>
      <c r="F1668" s="433"/>
      <c r="G1668" s="85"/>
      <c r="H1668" s="749">
        <f t="shared" si="35"/>
        <v>20775</v>
      </c>
    </row>
    <row r="1669" spans="1:8">
      <c r="A1669" s="1081"/>
      <c r="B1669" s="901" t="s">
        <v>1832</v>
      </c>
      <c r="C1669" s="1144" t="s">
        <v>4256</v>
      </c>
      <c r="D1669" s="433" t="s">
        <v>38</v>
      </c>
      <c r="E1669" s="85">
        <v>17146</v>
      </c>
      <c r="F1669" s="753">
        <v>41328</v>
      </c>
      <c r="G1669" s="85">
        <v>17146</v>
      </c>
      <c r="H1669" s="749">
        <f t="shared" si="35"/>
        <v>0</v>
      </c>
    </row>
    <row r="1670" spans="1:8">
      <c r="A1670" s="1081"/>
      <c r="B1670" s="901" t="s">
        <v>1833</v>
      </c>
      <c r="C1670" s="1144" t="s">
        <v>4256</v>
      </c>
      <c r="D1670" s="433" t="s">
        <v>4173</v>
      </c>
      <c r="E1670" s="85">
        <v>3659</v>
      </c>
      <c r="F1670" s="753">
        <v>41328</v>
      </c>
      <c r="G1670" s="85">
        <v>3659</v>
      </c>
      <c r="H1670" s="749">
        <f t="shared" si="35"/>
        <v>0</v>
      </c>
    </row>
    <row r="1671" spans="1:8">
      <c r="A1671" s="1081"/>
      <c r="B1671" s="901" t="s">
        <v>1834</v>
      </c>
      <c r="C1671" s="1144" t="s">
        <v>4256</v>
      </c>
      <c r="D1671" s="433" t="s">
        <v>794</v>
      </c>
      <c r="E1671" s="85">
        <v>1020</v>
      </c>
      <c r="F1671" s="753">
        <v>41328</v>
      </c>
      <c r="G1671" s="1114">
        <v>520</v>
      </c>
      <c r="H1671" s="1936">
        <f t="shared" si="35"/>
        <v>500</v>
      </c>
    </row>
    <row r="1672" spans="1:8">
      <c r="A1672" s="1081"/>
      <c r="B1672" s="901" t="s">
        <v>1835</v>
      </c>
      <c r="C1672" s="1144" t="s">
        <v>4256</v>
      </c>
      <c r="D1672" s="433" t="s">
        <v>5493</v>
      </c>
      <c r="E1672" s="85">
        <v>354.5</v>
      </c>
      <c r="F1672" s="753">
        <v>41328</v>
      </c>
      <c r="G1672" s="85">
        <v>354.5</v>
      </c>
      <c r="H1672" s="749">
        <f t="shared" si="35"/>
        <v>0</v>
      </c>
    </row>
    <row r="1673" spans="1:8">
      <c r="A1673" s="1081"/>
      <c r="B1673" s="901" t="s">
        <v>1836</v>
      </c>
      <c r="C1673" s="1144" t="s">
        <v>4256</v>
      </c>
      <c r="D1673" s="433" t="s">
        <v>2777</v>
      </c>
      <c r="E1673" s="85">
        <v>3094.5</v>
      </c>
      <c r="F1673" s="753">
        <v>41327</v>
      </c>
      <c r="G1673" s="85">
        <v>3094.5</v>
      </c>
      <c r="H1673" s="749">
        <f t="shared" si="35"/>
        <v>0</v>
      </c>
    </row>
    <row r="1674" spans="1:8">
      <c r="A1674" s="1081"/>
      <c r="B1674" s="901" t="s">
        <v>1837</v>
      </c>
      <c r="C1674" s="1144" t="s">
        <v>4256</v>
      </c>
      <c r="D1674" s="433" t="s">
        <v>3651</v>
      </c>
      <c r="E1674" s="85">
        <v>6881</v>
      </c>
      <c r="F1674" s="753">
        <v>41327</v>
      </c>
      <c r="G1674" s="85">
        <v>6881</v>
      </c>
      <c r="H1674" s="749">
        <f t="shared" si="35"/>
        <v>0</v>
      </c>
    </row>
    <row r="1675" spans="1:8">
      <c r="A1675" s="1081"/>
      <c r="B1675" s="901" t="s">
        <v>1838</v>
      </c>
      <c r="C1675" s="1144" t="s">
        <v>4256</v>
      </c>
      <c r="D1675" s="433" t="s">
        <v>21</v>
      </c>
      <c r="E1675" s="85">
        <v>423.5</v>
      </c>
      <c r="F1675" s="753">
        <v>41327</v>
      </c>
      <c r="G1675" s="85">
        <v>423.5</v>
      </c>
      <c r="H1675" s="749">
        <f t="shared" si="35"/>
        <v>0</v>
      </c>
    </row>
    <row r="1676" spans="1:8">
      <c r="A1676" s="1081"/>
      <c r="B1676" s="901" t="s">
        <v>1839</v>
      </c>
      <c r="C1676" s="1144" t="s">
        <v>4256</v>
      </c>
      <c r="D1676" s="433" t="s">
        <v>21</v>
      </c>
      <c r="E1676" s="85">
        <v>315</v>
      </c>
      <c r="F1676" s="753">
        <v>41327</v>
      </c>
      <c r="G1676" s="85">
        <v>315</v>
      </c>
      <c r="H1676" s="749">
        <f t="shared" si="35"/>
        <v>0</v>
      </c>
    </row>
    <row r="1677" spans="1:8">
      <c r="A1677" s="1081"/>
      <c r="B1677" s="901" t="s">
        <v>1840</v>
      </c>
      <c r="C1677" s="1144" t="s">
        <v>4256</v>
      </c>
      <c r="D1677" s="433" t="s">
        <v>931</v>
      </c>
      <c r="E1677" s="85">
        <v>64769</v>
      </c>
      <c r="F1677" s="433"/>
      <c r="G1677" s="85"/>
      <c r="H1677" s="749">
        <f t="shared" si="35"/>
        <v>64769</v>
      </c>
    </row>
    <row r="1678" spans="1:8">
      <c r="A1678" s="1081"/>
      <c r="B1678" s="901" t="s">
        <v>1841</v>
      </c>
      <c r="C1678" s="1144" t="s">
        <v>4256</v>
      </c>
      <c r="D1678" s="433" t="s">
        <v>11</v>
      </c>
      <c r="E1678" s="85">
        <v>17438</v>
      </c>
      <c r="F1678" s="433"/>
      <c r="G1678" s="85"/>
      <c r="H1678" s="749">
        <f t="shared" si="35"/>
        <v>17438</v>
      </c>
    </row>
    <row r="1679" spans="1:8">
      <c r="A1679" s="1081">
        <v>41328</v>
      </c>
      <c r="B1679" s="901" t="s">
        <v>1842</v>
      </c>
      <c r="C1679" s="1144" t="s">
        <v>4256</v>
      </c>
      <c r="D1679" s="721" t="s">
        <v>4413</v>
      </c>
      <c r="E1679" s="176">
        <v>685</v>
      </c>
      <c r="F1679" s="603">
        <v>41328</v>
      </c>
      <c r="G1679" s="1114">
        <v>372</v>
      </c>
      <c r="H1679" s="1936">
        <f t="shared" si="35"/>
        <v>313</v>
      </c>
    </row>
    <row r="1680" spans="1:8">
      <c r="A1680" s="1081"/>
      <c r="B1680" s="901" t="s">
        <v>1843</v>
      </c>
      <c r="C1680" s="1144" t="s">
        <v>4256</v>
      </c>
      <c r="D1680" s="721" t="s">
        <v>101</v>
      </c>
      <c r="E1680" s="176">
        <v>24798</v>
      </c>
      <c r="F1680" s="721"/>
      <c r="G1680" s="176"/>
      <c r="H1680" s="618">
        <f t="shared" si="35"/>
        <v>24798</v>
      </c>
    </row>
    <row r="1681" spans="1:8">
      <c r="A1681" s="1081"/>
      <c r="B1681" s="901" t="s">
        <v>1844</v>
      </c>
      <c r="C1681" s="1144" t="s">
        <v>4256</v>
      </c>
      <c r="D1681" s="721" t="s">
        <v>361</v>
      </c>
      <c r="E1681" s="176">
        <v>1576</v>
      </c>
      <c r="F1681" s="603">
        <v>41328</v>
      </c>
      <c r="G1681" s="176">
        <v>1576</v>
      </c>
      <c r="H1681" s="618">
        <f t="shared" si="35"/>
        <v>0</v>
      </c>
    </row>
    <row r="1682" spans="1:8">
      <c r="A1682" s="1081"/>
      <c r="B1682" s="901" t="s">
        <v>1845</v>
      </c>
      <c r="C1682" s="1144" t="s">
        <v>4256</v>
      </c>
      <c r="D1682" s="721" t="s">
        <v>709</v>
      </c>
      <c r="E1682" s="176">
        <v>4168</v>
      </c>
      <c r="F1682" s="721"/>
      <c r="G1682" s="176"/>
      <c r="H1682" s="618">
        <f t="shared" si="35"/>
        <v>4168</v>
      </c>
    </row>
    <row r="1683" spans="1:8">
      <c r="A1683" s="1081"/>
      <c r="B1683" s="901" t="s">
        <v>1846</v>
      </c>
      <c r="C1683" s="1144" t="s">
        <v>4256</v>
      </c>
      <c r="D1683" s="721" t="s">
        <v>698</v>
      </c>
      <c r="E1683" s="176">
        <v>2099.5</v>
      </c>
      <c r="F1683" s="603">
        <v>41328</v>
      </c>
      <c r="G1683" s="176">
        <v>2099.5</v>
      </c>
      <c r="H1683" s="618">
        <f t="shared" si="35"/>
        <v>0</v>
      </c>
    </row>
    <row r="1684" spans="1:8">
      <c r="A1684" s="1081"/>
      <c r="B1684" s="901" t="s">
        <v>278</v>
      </c>
      <c r="C1684" s="1144" t="s">
        <v>4256</v>
      </c>
      <c r="D1684" s="721" t="s">
        <v>5301</v>
      </c>
      <c r="E1684" s="176">
        <v>174</v>
      </c>
      <c r="F1684" s="603">
        <v>41328</v>
      </c>
      <c r="G1684" s="176">
        <v>174</v>
      </c>
      <c r="H1684" s="618">
        <f t="shared" si="35"/>
        <v>0</v>
      </c>
    </row>
    <row r="1685" spans="1:8">
      <c r="A1685" s="1081"/>
      <c r="B1685" s="901" t="s">
        <v>1847</v>
      </c>
      <c r="C1685" s="1144" t="s">
        <v>4256</v>
      </c>
      <c r="D1685" s="721" t="s">
        <v>2816</v>
      </c>
      <c r="E1685" s="176">
        <v>1966</v>
      </c>
      <c r="F1685" s="721"/>
      <c r="G1685" s="176"/>
      <c r="H1685" s="618">
        <f t="shared" si="35"/>
        <v>1966</v>
      </c>
    </row>
    <row r="1686" spans="1:8">
      <c r="A1686" s="1081"/>
      <c r="B1686" s="901" t="s">
        <v>1848</v>
      </c>
      <c r="C1686" s="1144" t="s">
        <v>4256</v>
      </c>
      <c r="D1686" s="721" t="s">
        <v>1345</v>
      </c>
      <c r="E1686" s="176">
        <v>887</v>
      </c>
      <c r="F1686" s="603">
        <v>41328</v>
      </c>
      <c r="G1686" s="176">
        <v>887</v>
      </c>
      <c r="H1686" s="618">
        <f t="shared" si="35"/>
        <v>0</v>
      </c>
    </row>
    <row r="1687" spans="1:8">
      <c r="A1687" s="1081"/>
      <c r="B1687" s="901" t="s">
        <v>1849</v>
      </c>
      <c r="C1687" s="1144" t="s">
        <v>4256</v>
      </c>
      <c r="D1687" s="721" t="s">
        <v>1258</v>
      </c>
      <c r="E1687" s="176">
        <v>2189.5</v>
      </c>
      <c r="F1687" s="603">
        <v>41328</v>
      </c>
      <c r="G1687" s="176">
        <v>2189.5</v>
      </c>
      <c r="H1687" s="618">
        <f t="shared" si="35"/>
        <v>0</v>
      </c>
    </row>
    <row r="1688" spans="1:8">
      <c r="A1688" s="1081"/>
      <c r="B1688" s="901" t="s">
        <v>1850</v>
      </c>
      <c r="C1688" s="1144" t="s">
        <v>4256</v>
      </c>
      <c r="D1688" s="721" t="s">
        <v>1990</v>
      </c>
      <c r="E1688" s="176">
        <v>4638.5</v>
      </c>
      <c r="F1688" s="603">
        <v>41328</v>
      </c>
      <c r="G1688" s="176">
        <v>4638.5</v>
      </c>
      <c r="H1688" s="618">
        <f t="shared" si="35"/>
        <v>0</v>
      </c>
    </row>
    <row r="1689" spans="1:8">
      <c r="A1689" s="1081"/>
      <c r="B1689" s="750" t="s">
        <v>1851</v>
      </c>
      <c r="C1689" s="1147" t="s">
        <v>5590</v>
      </c>
      <c r="D1689" s="721" t="s">
        <v>3754</v>
      </c>
      <c r="E1689" s="176">
        <v>6600</v>
      </c>
      <c r="F1689" s="721"/>
      <c r="G1689" s="176"/>
      <c r="H1689" s="618">
        <f t="shared" si="35"/>
        <v>6600</v>
      </c>
    </row>
    <row r="1690" spans="1:8">
      <c r="A1690" s="1081"/>
      <c r="B1690" s="750" t="s">
        <v>1853</v>
      </c>
      <c r="C1690" s="1147" t="s">
        <v>5590</v>
      </c>
      <c r="D1690" s="721" t="s">
        <v>4757</v>
      </c>
      <c r="E1690" s="176">
        <v>1980</v>
      </c>
      <c r="F1690" s="721"/>
      <c r="G1690" s="176"/>
      <c r="H1690" s="618">
        <f t="shared" si="35"/>
        <v>1980</v>
      </c>
    </row>
    <row r="1691" spans="1:8">
      <c r="A1691" s="1081"/>
      <c r="B1691" s="750" t="s">
        <v>1854</v>
      </c>
      <c r="C1691" s="1147" t="s">
        <v>5590</v>
      </c>
      <c r="D1691" s="721" t="s">
        <v>3644</v>
      </c>
      <c r="E1691" s="176">
        <v>1320</v>
      </c>
      <c r="F1691" s="721"/>
      <c r="G1691" s="176"/>
      <c r="H1691" s="618">
        <f t="shared" si="35"/>
        <v>1320</v>
      </c>
    </row>
    <row r="1692" spans="1:8">
      <c r="A1692" s="1081"/>
      <c r="B1692" s="750" t="s">
        <v>1855</v>
      </c>
      <c r="C1692" s="1147" t="s">
        <v>5590</v>
      </c>
      <c r="D1692" s="721" t="s">
        <v>3646</v>
      </c>
      <c r="E1692" s="176">
        <v>1980</v>
      </c>
      <c r="F1692" s="721"/>
      <c r="G1692" s="176"/>
      <c r="H1692" s="618">
        <f t="shared" si="35"/>
        <v>1980</v>
      </c>
    </row>
    <row r="1693" spans="1:8">
      <c r="A1693" s="1081"/>
      <c r="B1693" s="750" t="s">
        <v>1856</v>
      </c>
      <c r="C1693" s="1147" t="s">
        <v>5590</v>
      </c>
      <c r="D1693" s="721" t="s">
        <v>2836</v>
      </c>
      <c r="E1693" s="176">
        <v>25800</v>
      </c>
      <c r="F1693" s="603">
        <v>41328</v>
      </c>
      <c r="G1693" s="176">
        <v>25800</v>
      </c>
      <c r="H1693" s="618">
        <f t="shared" si="35"/>
        <v>0</v>
      </c>
    </row>
    <row r="1694" spans="1:8">
      <c r="A1694" s="1081"/>
      <c r="B1694" s="750" t="s">
        <v>1857</v>
      </c>
      <c r="C1694" s="1147" t="s">
        <v>5590</v>
      </c>
      <c r="D1694" s="775" t="s">
        <v>3647</v>
      </c>
      <c r="E1694" s="789">
        <v>0</v>
      </c>
      <c r="F1694" s="603"/>
      <c r="G1694" s="176"/>
      <c r="H1694" s="618">
        <f t="shared" si="35"/>
        <v>0</v>
      </c>
    </row>
    <row r="1695" spans="1:8">
      <c r="A1695" s="1081"/>
      <c r="B1695" s="750" t="s">
        <v>1858</v>
      </c>
      <c r="C1695" s="1147" t="s">
        <v>5590</v>
      </c>
      <c r="D1695" s="721" t="s">
        <v>358</v>
      </c>
      <c r="E1695" s="176">
        <v>1295</v>
      </c>
      <c r="F1695" s="603">
        <v>41328</v>
      </c>
      <c r="G1695" s="176">
        <v>1295</v>
      </c>
      <c r="H1695" s="618">
        <f t="shared" si="35"/>
        <v>0</v>
      </c>
    </row>
    <row r="1696" spans="1:8">
      <c r="A1696" s="1081"/>
      <c r="B1696" s="750" t="s">
        <v>1859</v>
      </c>
      <c r="C1696" s="1147" t="s">
        <v>5590</v>
      </c>
      <c r="D1696" s="721" t="s">
        <v>1974</v>
      </c>
      <c r="E1696" s="176">
        <v>5124.5</v>
      </c>
      <c r="F1696" s="603">
        <v>41328</v>
      </c>
      <c r="G1696" s="1114">
        <v>3500</v>
      </c>
      <c r="H1696" s="1936">
        <f t="shared" si="35"/>
        <v>1624.5</v>
      </c>
    </row>
    <row r="1697" spans="1:8">
      <c r="A1697" s="1081"/>
      <c r="B1697" s="750" t="s">
        <v>1860</v>
      </c>
      <c r="C1697" s="1147" t="s">
        <v>5590</v>
      </c>
      <c r="D1697" s="721" t="s">
        <v>559</v>
      </c>
      <c r="E1697" s="176">
        <v>3053</v>
      </c>
      <c r="F1697" s="721"/>
      <c r="G1697" s="176"/>
      <c r="H1697" s="618">
        <f t="shared" si="35"/>
        <v>3053</v>
      </c>
    </row>
    <row r="1698" spans="1:8">
      <c r="A1698" s="1081"/>
      <c r="B1698" s="750" t="s">
        <v>1861</v>
      </c>
      <c r="C1698" s="1147" t="s">
        <v>5590</v>
      </c>
      <c r="D1698" s="721" t="s">
        <v>567</v>
      </c>
      <c r="E1698" s="176">
        <v>18364</v>
      </c>
      <c r="F1698" s="721"/>
      <c r="G1698" s="176"/>
      <c r="H1698" s="618">
        <f t="shared" si="35"/>
        <v>18364</v>
      </c>
    </row>
    <row r="1699" spans="1:8">
      <c r="A1699" s="1081"/>
      <c r="B1699" s="750" t="s">
        <v>1862</v>
      </c>
      <c r="C1699" s="1147" t="s">
        <v>5590</v>
      </c>
      <c r="D1699" s="721" t="s">
        <v>72</v>
      </c>
      <c r="E1699" s="176">
        <v>6938</v>
      </c>
      <c r="F1699" s="721"/>
      <c r="G1699" s="176"/>
      <c r="H1699" s="618">
        <f t="shared" si="35"/>
        <v>6938</v>
      </c>
    </row>
    <row r="1700" spans="1:8">
      <c r="A1700" s="1081"/>
      <c r="B1700" s="750" t="s">
        <v>1863</v>
      </c>
      <c r="C1700" s="1147" t="s">
        <v>5590</v>
      </c>
      <c r="D1700" s="721" t="s">
        <v>1961</v>
      </c>
      <c r="E1700" s="176">
        <v>1965</v>
      </c>
      <c r="F1700" s="721"/>
      <c r="G1700" s="176"/>
      <c r="H1700" s="618">
        <f t="shared" si="35"/>
        <v>1965</v>
      </c>
    </row>
    <row r="1701" spans="1:8">
      <c r="A1701" s="1081"/>
      <c r="B1701" s="750" t="s">
        <v>1864</v>
      </c>
      <c r="C1701" s="1147" t="s">
        <v>5590</v>
      </c>
      <c r="D1701" s="721" t="s">
        <v>464</v>
      </c>
      <c r="E1701" s="176">
        <v>1786</v>
      </c>
      <c r="F1701" s="721"/>
      <c r="G1701" s="176"/>
      <c r="H1701" s="618">
        <f t="shared" si="35"/>
        <v>1786</v>
      </c>
    </row>
    <row r="1702" spans="1:8">
      <c r="A1702" s="1081"/>
      <c r="B1702" s="750" t="s">
        <v>1865</v>
      </c>
      <c r="C1702" s="1147" t="s">
        <v>5590</v>
      </c>
      <c r="D1702" s="721" t="s">
        <v>612</v>
      </c>
      <c r="E1702" s="176">
        <v>668</v>
      </c>
      <c r="F1702" s="721"/>
      <c r="G1702" s="176"/>
      <c r="H1702" s="618">
        <f t="shared" si="35"/>
        <v>668</v>
      </c>
    </row>
    <row r="1703" spans="1:8">
      <c r="A1703" s="1081"/>
      <c r="B1703" s="750" t="s">
        <v>1866</v>
      </c>
      <c r="C1703" s="1147" t="s">
        <v>5590</v>
      </c>
      <c r="D1703" s="721" t="s">
        <v>600</v>
      </c>
      <c r="E1703" s="176">
        <v>1291.5</v>
      </c>
      <c r="F1703" s="721"/>
      <c r="G1703" s="176"/>
      <c r="H1703" s="618">
        <f t="shared" si="35"/>
        <v>1291.5</v>
      </c>
    </row>
    <row r="1704" spans="1:8">
      <c r="A1704" s="1081"/>
      <c r="B1704" s="750" t="s">
        <v>1867</v>
      </c>
      <c r="C1704" s="1147" t="s">
        <v>5590</v>
      </c>
      <c r="D1704" s="721" t="s">
        <v>5591</v>
      </c>
      <c r="E1704" s="176">
        <v>8470.5</v>
      </c>
      <c r="F1704" s="721"/>
      <c r="G1704" s="176"/>
      <c r="H1704" s="618">
        <f t="shared" si="35"/>
        <v>8470.5</v>
      </c>
    </row>
    <row r="1705" spans="1:8">
      <c r="A1705" s="1081"/>
      <c r="B1705" s="750" t="s">
        <v>1868</v>
      </c>
      <c r="C1705" s="1147" t="s">
        <v>5590</v>
      </c>
      <c r="D1705" s="721" t="s">
        <v>29</v>
      </c>
      <c r="E1705" s="176">
        <v>8723</v>
      </c>
      <c r="F1705" s="603">
        <v>41328</v>
      </c>
      <c r="G1705" s="176">
        <v>8723</v>
      </c>
      <c r="H1705" s="618">
        <f t="shared" si="35"/>
        <v>0</v>
      </c>
    </row>
    <row r="1706" spans="1:8">
      <c r="A1706" s="1081"/>
      <c r="B1706" s="750" t="s">
        <v>1869</v>
      </c>
      <c r="C1706" s="1147" t="s">
        <v>5590</v>
      </c>
      <c r="D1706" s="721" t="s">
        <v>513</v>
      </c>
      <c r="E1706" s="176">
        <v>8508.5</v>
      </c>
      <c r="F1706" s="721"/>
      <c r="G1706" s="176"/>
      <c r="H1706" s="618">
        <f t="shared" si="35"/>
        <v>8508.5</v>
      </c>
    </row>
    <row r="1707" spans="1:8">
      <c r="A1707" s="1081"/>
      <c r="B1707" s="750" t="s">
        <v>1870</v>
      </c>
      <c r="C1707" s="1147" t="s">
        <v>5590</v>
      </c>
      <c r="D1707" s="775" t="s">
        <v>3647</v>
      </c>
      <c r="E1707" s="789">
        <v>0</v>
      </c>
      <c r="F1707" s="603"/>
      <c r="G1707" s="176"/>
      <c r="H1707" s="618">
        <f t="shared" si="35"/>
        <v>0</v>
      </c>
    </row>
    <row r="1708" spans="1:8">
      <c r="A1708" s="1081"/>
      <c r="B1708" s="750" t="s">
        <v>1871</v>
      </c>
      <c r="C1708" s="1147" t="s">
        <v>5590</v>
      </c>
      <c r="D1708" s="721" t="s">
        <v>513</v>
      </c>
      <c r="E1708" s="176">
        <v>3307</v>
      </c>
      <c r="F1708" s="721"/>
      <c r="G1708" s="176"/>
      <c r="H1708" s="618">
        <f t="shared" si="35"/>
        <v>3307</v>
      </c>
    </row>
    <row r="1709" spans="1:8">
      <c r="A1709" s="1081"/>
      <c r="B1709" s="750" t="s">
        <v>1872</v>
      </c>
      <c r="C1709" s="1147" t="s">
        <v>5590</v>
      </c>
      <c r="D1709" s="721" t="s">
        <v>5491</v>
      </c>
      <c r="E1709" s="176">
        <v>1135</v>
      </c>
      <c r="F1709" s="721"/>
      <c r="G1709" s="176"/>
      <c r="H1709" s="618">
        <f t="shared" si="35"/>
        <v>1135</v>
      </c>
    </row>
    <row r="1710" spans="1:8">
      <c r="A1710" s="1081"/>
      <c r="B1710" s="750" t="s">
        <v>1873</v>
      </c>
      <c r="C1710" s="1147" t="s">
        <v>5590</v>
      </c>
      <c r="D1710" s="721" t="s">
        <v>21</v>
      </c>
      <c r="E1710" s="176">
        <v>1905</v>
      </c>
      <c r="F1710" s="603">
        <v>41328</v>
      </c>
      <c r="G1710" s="176">
        <v>1905</v>
      </c>
      <c r="H1710" s="618">
        <f t="shared" si="35"/>
        <v>0</v>
      </c>
    </row>
    <row r="1711" spans="1:8">
      <c r="A1711" s="1081"/>
      <c r="B1711" s="750" t="s">
        <v>1874</v>
      </c>
      <c r="C1711" s="1147" t="s">
        <v>5590</v>
      </c>
      <c r="D1711" s="721" t="s">
        <v>5592</v>
      </c>
      <c r="E1711" s="176">
        <v>4797</v>
      </c>
      <c r="F1711" s="603">
        <v>41328</v>
      </c>
      <c r="G1711" s="176">
        <v>4797</v>
      </c>
      <c r="H1711" s="618">
        <f t="shared" si="35"/>
        <v>0</v>
      </c>
    </row>
    <row r="1712" spans="1:8">
      <c r="A1712" s="1081"/>
      <c r="B1712" s="750" t="s">
        <v>1875</v>
      </c>
      <c r="C1712" s="1147" t="s">
        <v>5590</v>
      </c>
      <c r="D1712" s="721" t="s">
        <v>4978</v>
      </c>
      <c r="E1712" s="176">
        <v>605.5</v>
      </c>
      <c r="F1712" s="603">
        <v>41328</v>
      </c>
      <c r="G1712" s="176">
        <v>605.5</v>
      </c>
      <c r="H1712" s="618">
        <f t="shared" si="35"/>
        <v>0</v>
      </c>
    </row>
    <row r="1713" spans="1:8">
      <c r="A1713" s="1081"/>
      <c r="B1713" s="750" t="s">
        <v>1876</v>
      </c>
      <c r="C1713" s="1147" t="s">
        <v>5590</v>
      </c>
      <c r="D1713" s="721" t="s">
        <v>382</v>
      </c>
      <c r="E1713" s="176">
        <v>2570.5</v>
      </c>
      <c r="F1713" s="603">
        <v>41328</v>
      </c>
      <c r="G1713" s="176">
        <v>2570.5</v>
      </c>
      <c r="H1713" s="618">
        <f t="shared" si="35"/>
        <v>0</v>
      </c>
    </row>
    <row r="1714" spans="1:8">
      <c r="A1714" s="1081"/>
      <c r="B1714" s="750" t="s">
        <v>1877</v>
      </c>
      <c r="C1714" s="1147" t="s">
        <v>5590</v>
      </c>
      <c r="D1714" s="721" t="s">
        <v>2751</v>
      </c>
      <c r="E1714" s="176">
        <v>3291.5</v>
      </c>
      <c r="F1714" s="721"/>
      <c r="G1714" s="176"/>
      <c r="H1714" s="618">
        <f t="shared" si="35"/>
        <v>3291.5</v>
      </c>
    </row>
    <row r="1715" spans="1:8">
      <c r="A1715" s="1081"/>
      <c r="B1715" s="750" t="s">
        <v>1879</v>
      </c>
      <c r="C1715" s="1147" t="s">
        <v>5590</v>
      </c>
      <c r="D1715" s="721" t="s">
        <v>315</v>
      </c>
      <c r="E1715" s="176">
        <v>10886</v>
      </c>
      <c r="F1715" s="721"/>
      <c r="G1715" s="176"/>
      <c r="H1715" s="618">
        <f t="shared" si="35"/>
        <v>10886</v>
      </c>
    </row>
    <row r="1716" spans="1:8">
      <c r="A1716" s="1081"/>
      <c r="B1716" s="750" t="s">
        <v>1880</v>
      </c>
      <c r="C1716" s="1147" t="s">
        <v>5590</v>
      </c>
      <c r="D1716" s="721" t="s">
        <v>2674</v>
      </c>
      <c r="E1716" s="176">
        <v>9927</v>
      </c>
      <c r="F1716" s="721"/>
      <c r="G1716" s="176"/>
      <c r="H1716" s="618">
        <f t="shared" si="35"/>
        <v>9927</v>
      </c>
    </row>
    <row r="1717" spans="1:8">
      <c r="A1717" s="1081"/>
      <c r="B1717" s="750" t="s">
        <v>1881</v>
      </c>
      <c r="C1717" s="1147" t="s">
        <v>5590</v>
      </c>
      <c r="D1717" s="721" t="s">
        <v>3653</v>
      </c>
      <c r="E1717" s="176">
        <v>9482.5</v>
      </c>
      <c r="F1717" s="721"/>
      <c r="G1717" s="176"/>
      <c r="H1717" s="618">
        <f t="shared" si="35"/>
        <v>9482.5</v>
      </c>
    </row>
    <row r="1718" spans="1:8">
      <c r="A1718" s="1081"/>
      <c r="B1718" s="750" t="s">
        <v>1882</v>
      </c>
      <c r="C1718" s="1147" t="s">
        <v>5590</v>
      </c>
      <c r="D1718" s="721" t="s">
        <v>1777</v>
      </c>
      <c r="E1718" s="176">
        <v>5941</v>
      </c>
      <c r="F1718" s="721"/>
      <c r="G1718" s="176"/>
      <c r="H1718" s="618">
        <f t="shared" si="35"/>
        <v>5941</v>
      </c>
    </row>
    <row r="1719" spans="1:8">
      <c r="A1719" s="1081"/>
      <c r="B1719" s="750"/>
      <c r="C1719" s="1144"/>
      <c r="D1719" s="158" t="s">
        <v>607</v>
      </c>
      <c r="E1719" s="58"/>
      <c r="F1719" s="1145"/>
      <c r="G1719" s="58"/>
      <c r="H1719" s="749"/>
    </row>
    <row r="1720" spans="1:8">
      <c r="A1720" s="1087"/>
      <c r="B1720" s="1131"/>
      <c r="C1720" s="542"/>
      <c r="D1720" s="158" t="s">
        <v>614</v>
      </c>
      <c r="E1720" s="58"/>
      <c r="F1720" s="1145"/>
      <c r="G1720" s="58"/>
      <c r="H1720" s="263"/>
    </row>
    <row r="1721" spans="1:8">
      <c r="A1721" s="1087"/>
      <c r="B1721" s="1131"/>
      <c r="C1721" s="542"/>
      <c r="D1721" s="158" t="s">
        <v>607</v>
      </c>
      <c r="E1721" s="58"/>
      <c r="F1721" s="1145"/>
      <c r="G1721" s="58"/>
      <c r="H1721" s="263"/>
    </row>
    <row r="1722" spans="1:8" ht="18.75">
      <c r="A1722" s="1962" t="str">
        <f>A1653</f>
        <v>REMISIONES DE     FEBRERO        2 0 1 3</v>
      </c>
      <c r="B1722" s="1962"/>
      <c r="C1722" s="1962"/>
      <c r="D1722" s="1962"/>
      <c r="E1722" s="1962"/>
      <c r="F1722" s="1962"/>
      <c r="H1722" s="1106"/>
    </row>
    <row r="1723" spans="1:8" ht="35.25" thickBot="1">
      <c r="A1723" s="1092" t="s">
        <v>0</v>
      </c>
      <c r="B1723" s="1093" t="s">
        <v>1</v>
      </c>
      <c r="C1723" s="1093"/>
      <c r="D1723" s="1094" t="s">
        <v>2805</v>
      </c>
      <c r="E1723" s="5" t="s">
        <v>2</v>
      </c>
      <c r="F1723" s="1095" t="s">
        <v>6</v>
      </c>
      <c r="G1723" s="1096" t="s">
        <v>7</v>
      </c>
      <c r="H1723" s="1097" t="s">
        <v>8</v>
      </c>
    </row>
    <row r="1724" spans="1:8" ht="15.75" thickTop="1">
      <c r="A1724" s="1074">
        <v>41328</v>
      </c>
      <c r="B1724" s="1075" t="s">
        <v>1883</v>
      </c>
      <c r="C1724" s="1148" t="s">
        <v>5590</v>
      </c>
      <c r="D1724" s="1077" t="s">
        <v>5593</v>
      </c>
      <c r="E1724" s="1100">
        <v>4249</v>
      </c>
      <c r="F1724" s="1077"/>
      <c r="G1724" s="1100"/>
      <c r="H1724" s="872">
        <f t="shared" ref="H1724:H1756" si="36">E1724-G1724</f>
        <v>4249</v>
      </c>
    </row>
    <row r="1725" spans="1:8">
      <c r="A1725" s="1081"/>
      <c r="B1725" s="750" t="s">
        <v>1884</v>
      </c>
      <c r="C1725" s="1147" t="s">
        <v>5590</v>
      </c>
      <c r="D1725" s="433" t="s">
        <v>2824</v>
      </c>
      <c r="E1725" s="85">
        <v>4620.5</v>
      </c>
      <c r="F1725" s="753">
        <v>41328</v>
      </c>
      <c r="G1725" s="85">
        <v>4620.5</v>
      </c>
      <c r="H1725" s="618">
        <f t="shared" si="36"/>
        <v>0</v>
      </c>
    </row>
    <row r="1726" spans="1:8">
      <c r="A1726" s="1081"/>
      <c r="B1726" s="750" t="s">
        <v>1885</v>
      </c>
      <c r="C1726" s="1147" t="s">
        <v>5590</v>
      </c>
      <c r="D1726" s="433" t="s">
        <v>943</v>
      </c>
      <c r="E1726" s="85">
        <v>6963.5</v>
      </c>
      <c r="F1726" s="433"/>
      <c r="G1726" s="85"/>
      <c r="H1726" s="618">
        <f t="shared" si="36"/>
        <v>6963.5</v>
      </c>
    </row>
    <row r="1727" spans="1:8">
      <c r="A1727" s="1081"/>
      <c r="B1727" s="750" t="s">
        <v>1886</v>
      </c>
      <c r="C1727" s="1147" t="s">
        <v>5590</v>
      </c>
      <c r="D1727" s="433" t="s">
        <v>4763</v>
      </c>
      <c r="E1727" s="85">
        <v>20347</v>
      </c>
      <c r="F1727" s="433"/>
      <c r="G1727" s="85"/>
      <c r="H1727" s="618">
        <f t="shared" si="36"/>
        <v>20347</v>
      </c>
    </row>
    <row r="1728" spans="1:8">
      <c r="A1728" s="1081"/>
      <c r="B1728" s="750" t="s">
        <v>1887</v>
      </c>
      <c r="C1728" s="1147" t="s">
        <v>5590</v>
      </c>
      <c r="D1728" s="433" t="s">
        <v>496</v>
      </c>
      <c r="E1728" s="85">
        <v>706.5</v>
      </c>
      <c r="F1728" s="433"/>
      <c r="G1728" s="85"/>
      <c r="H1728" s="618">
        <f t="shared" si="36"/>
        <v>706.5</v>
      </c>
    </row>
    <row r="1729" spans="1:8">
      <c r="A1729" s="1081"/>
      <c r="B1729" s="750" t="s">
        <v>1888</v>
      </c>
      <c r="C1729" s="1147" t="s">
        <v>5590</v>
      </c>
      <c r="D1729" s="433" t="s">
        <v>3660</v>
      </c>
      <c r="E1729" s="85">
        <v>2918</v>
      </c>
      <c r="F1729" s="433"/>
      <c r="G1729" s="85"/>
      <c r="H1729" s="618">
        <f t="shared" si="36"/>
        <v>2918</v>
      </c>
    </row>
    <row r="1730" spans="1:8">
      <c r="A1730" s="1081"/>
      <c r="B1730" s="750" t="s">
        <v>1889</v>
      </c>
      <c r="C1730" s="1147" t="s">
        <v>5590</v>
      </c>
      <c r="D1730" s="433" t="s">
        <v>3874</v>
      </c>
      <c r="E1730" s="85">
        <v>3213</v>
      </c>
      <c r="F1730" s="433"/>
      <c r="G1730" s="85"/>
      <c r="H1730" s="618">
        <f t="shared" si="36"/>
        <v>3213</v>
      </c>
    </row>
    <row r="1731" spans="1:8">
      <c r="A1731" s="1081"/>
      <c r="B1731" s="750" t="s">
        <v>1890</v>
      </c>
      <c r="C1731" s="1147" t="s">
        <v>5590</v>
      </c>
      <c r="D1731" s="433" t="s">
        <v>3657</v>
      </c>
      <c r="E1731" s="85">
        <v>2863</v>
      </c>
      <c r="F1731" s="433"/>
      <c r="G1731" s="85"/>
      <c r="H1731" s="618">
        <f t="shared" si="36"/>
        <v>2863</v>
      </c>
    </row>
    <row r="1732" spans="1:8">
      <c r="A1732" s="1081"/>
      <c r="B1732" s="750" t="s">
        <v>1891</v>
      </c>
      <c r="C1732" s="1147" t="s">
        <v>5590</v>
      </c>
      <c r="D1732" s="433" t="s">
        <v>3785</v>
      </c>
      <c r="E1732" s="85">
        <v>11061</v>
      </c>
      <c r="F1732" s="433"/>
      <c r="G1732" s="85"/>
      <c r="H1732" s="618">
        <f t="shared" si="36"/>
        <v>11061</v>
      </c>
    </row>
    <row r="1733" spans="1:8">
      <c r="A1733" s="1081"/>
      <c r="B1733" s="750" t="s">
        <v>1892</v>
      </c>
      <c r="C1733" s="1147" t="s">
        <v>5590</v>
      </c>
      <c r="D1733" s="433" t="s">
        <v>358</v>
      </c>
      <c r="E1733" s="85">
        <v>2303</v>
      </c>
      <c r="F1733" s="753">
        <v>41328</v>
      </c>
      <c r="G1733" s="85">
        <v>2303</v>
      </c>
      <c r="H1733" s="618">
        <f t="shared" si="36"/>
        <v>0</v>
      </c>
    </row>
    <row r="1734" spans="1:8">
      <c r="A1734" s="1081"/>
      <c r="B1734" s="750" t="s">
        <v>1893</v>
      </c>
      <c r="C1734" s="1147" t="s">
        <v>5590</v>
      </c>
      <c r="D1734" s="433" t="s">
        <v>5596</v>
      </c>
      <c r="E1734" s="85">
        <v>4164</v>
      </c>
      <c r="F1734" s="433"/>
      <c r="G1734" s="85"/>
      <c r="H1734" s="618">
        <f t="shared" si="36"/>
        <v>4164</v>
      </c>
    </row>
    <row r="1735" spans="1:8">
      <c r="A1735" s="1081"/>
      <c r="B1735" s="750" t="s">
        <v>1894</v>
      </c>
      <c r="C1735" s="1147" t="s">
        <v>5590</v>
      </c>
      <c r="D1735" s="433" t="s">
        <v>5594</v>
      </c>
      <c r="E1735" s="85">
        <v>6487</v>
      </c>
      <c r="F1735" s="433"/>
      <c r="G1735" s="85"/>
      <c r="H1735" s="618">
        <f t="shared" si="36"/>
        <v>6487</v>
      </c>
    </row>
    <row r="1736" spans="1:8">
      <c r="A1736" s="1081"/>
      <c r="B1736" s="750" t="s">
        <v>1895</v>
      </c>
      <c r="C1736" s="1147" t="s">
        <v>5590</v>
      </c>
      <c r="D1736" s="433" t="s">
        <v>931</v>
      </c>
      <c r="E1736" s="85">
        <v>10450</v>
      </c>
      <c r="F1736" s="433"/>
      <c r="G1736" s="85"/>
      <c r="H1736" s="618">
        <f t="shared" si="36"/>
        <v>10450</v>
      </c>
    </row>
    <row r="1737" spans="1:8">
      <c r="A1737" s="1081"/>
      <c r="B1737" s="750" t="s">
        <v>1896</v>
      </c>
      <c r="C1737" s="1147" t="s">
        <v>5590</v>
      </c>
      <c r="D1737" s="433" t="s">
        <v>2797</v>
      </c>
      <c r="E1737" s="85">
        <v>1947</v>
      </c>
      <c r="F1737" s="433"/>
      <c r="G1737" s="85"/>
      <c r="H1737" s="618">
        <f t="shared" si="36"/>
        <v>1947</v>
      </c>
    </row>
    <row r="1738" spans="1:8">
      <c r="A1738" s="1081"/>
      <c r="B1738" s="750" t="s">
        <v>1897</v>
      </c>
      <c r="C1738" s="1147" t="s">
        <v>5590</v>
      </c>
      <c r="D1738" s="433" t="s">
        <v>37</v>
      </c>
      <c r="E1738" s="85">
        <v>13437</v>
      </c>
      <c r="F1738" s="433"/>
      <c r="G1738" s="85"/>
      <c r="H1738" s="618">
        <f t="shared" si="36"/>
        <v>13437</v>
      </c>
    </row>
    <row r="1739" spans="1:8">
      <c r="A1739" s="1081"/>
      <c r="B1739" s="750" t="s">
        <v>1898</v>
      </c>
      <c r="C1739" s="1147" t="s">
        <v>5590</v>
      </c>
      <c r="D1739" s="433" t="s">
        <v>55</v>
      </c>
      <c r="E1739" s="85">
        <v>2160</v>
      </c>
      <c r="F1739" s="753">
        <v>41328</v>
      </c>
      <c r="G1739" s="85">
        <v>2160</v>
      </c>
      <c r="H1739" s="618">
        <f t="shared" si="36"/>
        <v>0</v>
      </c>
    </row>
    <row r="1740" spans="1:8">
      <c r="A1740" s="1081"/>
      <c r="B1740" s="750" t="s">
        <v>1899</v>
      </c>
      <c r="C1740" s="1147" t="s">
        <v>5590</v>
      </c>
      <c r="D1740" s="433" t="s">
        <v>794</v>
      </c>
      <c r="E1740" s="85">
        <v>611</v>
      </c>
      <c r="F1740" s="433"/>
      <c r="G1740" s="85"/>
      <c r="H1740" s="618">
        <f t="shared" si="36"/>
        <v>611</v>
      </c>
    </row>
    <row r="1741" spans="1:8">
      <c r="A1741" s="1081"/>
      <c r="B1741" s="750" t="s">
        <v>1900</v>
      </c>
      <c r="C1741" s="1147" t="s">
        <v>5590</v>
      </c>
      <c r="D1741" s="433" t="s">
        <v>778</v>
      </c>
      <c r="E1741" s="85">
        <v>2068</v>
      </c>
      <c r="F1741" s="433"/>
      <c r="G1741" s="85"/>
      <c r="H1741" s="618">
        <f t="shared" si="36"/>
        <v>2068</v>
      </c>
    </row>
    <row r="1742" spans="1:8">
      <c r="A1742" s="1081"/>
      <c r="B1742" s="750" t="s">
        <v>1901</v>
      </c>
      <c r="C1742" s="1147" t="s">
        <v>5590</v>
      </c>
      <c r="D1742" s="433" t="s">
        <v>788</v>
      </c>
      <c r="E1742" s="85">
        <v>978</v>
      </c>
      <c r="F1742" s="433"/>
      <c r="G1742" s="85"/>
      <c r="H1742" s="618">
        <f t="shared" si="36"/>
        <v>978</v>
      </c>
    </row>
    <row r="1743" spans="1:8">
      <c r="A1743" s="1081"/>
      <c r="B1743" s="750" t="s">
        <v>1902</v>
      </c>
      <c r="C1743" s="1147" t="s">
        <v>5590</v>
      </c>
      <c r="D1743" s="433" t="s">
        <v>1959</v>
      </c>
      <c r="E1743" s="85">
        <v>18014</v>
      </c>
      <c r="F1743" s="753">
        <v>41328</v>
      </c>
      <c r="G1743" s="85">
        <v>18014</v>
      </c>
      <c r="H1743" s="618">
        <f t="shared" si="36"/>
        <v>0</v>
      </c>
    </row>
    <row r="1744" spans="1:8">
      <c r="A1744" s="1081"/>
      <c r="B1744" s="750" t="s">
        <v>1903</v>
      </c>
      <c r="C1744" s="1147" t="s">
        <v>5590</v>
      </c>
      <c r="D1744" s="433" t="s">
        <v>38</v>
      </c>
      <c r="E1744" s="85">
        <v>12197</v>
      </c>
      <c r="F1744" s="433"/>
      <c r="G1744" s="85"/>
      <c r="H1744" s="618">
        <f t="shared" si="36"/>
        <v>12197</v>
      </c>
    </row>
    <row r="1745" spans="1:8">
      <c r="A1745" s="1081"/>
      <c r="B1745" s="750" t="s">
        <v>1904</v>
      </c>
      <c r="C1745" s="1147" t="s">
        <v>5590</v>
      </c>
      <c r="D1745" s="433" t="s">
        <v>598</v>
      </c>
      <c r="E1745" s="85">
        <v>19632</v>
      </c>
      <c r="F1745" s="433"/>
      <c r="G1745" s="85"/>
      <c r="H1745" s="618">
        <f t="shared" si="36"/>
        <v>19632</v>
      </c>
    </row>
    <row r="1746" spans="1:8">
      <c r="A1746" s="1081"/>
      <c r="B1746" s="750" t="s">
        <v>1905</v>
      </c>
      <c r="C1746" s="1147" t="s">
        <v>5590</v>
      </c>
      <c r="D1746" s="433" t="s">
        <v>2800</v>
      </c>
      <c r="E1746" s="85">
        <v>10111</v>
      </c>
      <c r="F1746" s="433"/>
      <c r="G1746" s="85"/>
      <c r="H1746" s="618">
        <f t="shared" si="36"/>
        <v>10111</v>
      </c>
    </row>
    <row r="1747" spans="1:8">
      <c r="A1747" s="1081"/>
      <c r="B1747" s="750" t="s">
        <v>1906</v>
      </c>
      <c r="C1747" s="1147" t="s">
        <v>5590</v>
      </c>
      <c r="D1747" s="433" t="s">
        <v>2651</v>
      </c>
      <c r="E1747" s="85">
        <v>2520</v>
      </c>
      <c r="F1747" s="753">
        <v>41328</v>
      </c>
      <c r="G1747" s="85">
        <v>2520</v>
      </c>
      <c r="H1747" s="618">
        <f t="shared" si="36"/>
        <v>0</v>
      </c>
    </row>
    <row r="1748" spans="1:8">
      <c r="A1748" s="1081"/>
      <c r="B1748" s="750" t="s">
        <v>1907</v>
      </c>
      <c r="C1748" s="1147" t="s">
        <v>5590</v>
      </c>
      <c r="D1748" s="433" t="s">
        <v>612</v>
      </c>
      <c r="E1748" s="85">
        <v>2242</v>
      </c>
      <c r="F1748" s="433"/>
      <c r="G1748" s="85"/>
      <c r="H1748" s="618">
        <f t="shared" si="36"/>
        <v>2242</v>
      </c>
    </row>
    <row r="1749" spans="1:8">
      <c r="A1749" s="1081"/>
      <c r="B1749" s="750" t="s">
        <v>1908</v>
      </c>
      <c r="C1749" s="1147" t="s">
        <v>5590</v>
      </c>
      <c r="D1749" s="433" t="s">
        <v>5595</v>
      </c>
      <c r="E1749" s="85">
        <v>700</v>
      </c>
      <c r="F1749" s="433"/>
      <c r="G1749" s="85"/>
      <c r="H1749" s="618">
        <f t="shared" si="36"/>
        <v>700</v>
      </c>
    </row>
    <row r="1750" spans="1:8">
      <c r="A1750" s="1081"/>
      <c r="B1750" s="750" t="s">
        <v>1909</v>
      </c>
      <c r="C1750" s="1147" t="s">
        <v>5590</v>
      </c>
      <c r="D1750" s="433" t="s">
        <v>2777</v>
      </c>
      <c r="E1750" s="85">
        <v>1452</v>
      </c>
      <c r="F1750" s="753">
        <v>41328</v>
      </c>
      <c r="G1750" s="85">
        <v>1452</v>
      </c>
      <c r="H1750" s="618">
        <f t="shared" si="36"/>
        <v>0</v>
      </c>
    </row>
    <row r="1751" spans="1:8">
      <c r="A1751" s="1081"/>
      <c r="B1751" s="750" t="s">
        <v>1910</v>
      </c>
      <c r="C1751" s="1147" t="s">
        <v>5590</v>
      </c>
      <c r="D1751" s="433" t="s">
        <v>2777</v>
      </c>
      <c r="E1751" s="85">
        <v>928</v>
      </c>
      <c r="F1751" s="753">
        <v>41328</v>
      </c>
      <c r="G1751" s="85">
        <v>928</v>
      </c>
      <c r="H1751" s="618">
        <f t="shared" si="36"/>
        <v>0</v>
      </c>
    </row>
    <row r="1752" spans="1:8">
      <c r="A1752" s="1081"/>
      <c r="B1752" s="750" t="s">
        <v>1911</v>
      </c>
      <c r="C1752" s="1147" t="s">
        <v>5590</v>
      </c>
      <c r="D1752" s="433" t="s">
        <v>2799</v>
      </c>
      <c r="E1752" s="85">
        <v>54288</v>
      </c>
      <c r="F1752" s="433"/>
      <c r="G1752" s="85"/>
      <c r="H1752" s="618">
        <f t="shared" si="36"/>
        <v>54288</v>
      </c>
    </row>
    <row r="1753" spans="1:8">
      <c r="A1753" s="1081"/>
      <c r="B1753" s="750" t="s">
        <v>1912</v>
      </c>
      <c r="C1753" s="1147" t="s">
        <v>5590</v>
      </c>
      <c r="D1753" s="433" t="s">
        <v>3779</v>
      </c>
      <c r="E1753" s="85">
        <v>3456</v>
      </c>
      <c r="F1753" s="753">
        <v>41328</v>
      </c>
      <c r="G1753" s="85">
        <v>3456</v>
      </c>
      <c r="H1753" s="618">
        <f t="shared" si="36"/>
        <v>0</v>
      </c>
    </row>
    <row r="1754" spans="1:8">
      <c r="A1754" s="1081"/>
      <c r="B1754" s="750" t="s">
        <v>1913</v>
      </c>
      <c r="C1754" s="1147" t="s">
        <v>5590</v>
      </c>
      <c r="D1754" s="433" t="s">
        <v>11</v>
      </c>
      <c r="E1754" s="85">
        <v>3917</v>
      </c>
      <c r="F1754" s="753">
        <v>41328</v>
      </c>
      <c r="G1754" s="85">
        <v>3917</v>
      </c>
      <c r="H1754" s="618">
        <f t="shared" si="36"/>
        <v>0</v>
      </c>
    </row>
    <row r="1755" spans="1:8">
      <c r="A1755" s="1081"/>
      <c r="B1755" s="750" t="s">
        <v>1914</v>
      </c>
      <c r="C1755" s="1147" t="s">
        <v>5590</v>
      </c>
      <c r="D1755" s="433" t="s">
        <v>101</v>
      </c>
      <c r="E1755" s="85">
        <v>28192</v>
      </c>
      <c r="F1755" s="433"/>
      <c r="G1755" s="85"/>
      <c r="H1755" s="618">
        <f t="shared" si="36"/>
        <v>28192</v>
      </c>
    </row>
    <row r="1756" spans="1:8">
      <c r="A1756" s="1081"/>
      <c r="B1756" s="750" t="s">
        <v>1915</v>
      </c>
      <c r="C1756" s="1147" t="s">
        <v>5590</v>
      </c>
      <c r="D1756" s="433" t="s">
        <v>42</v>
      </c>
      <c r="E1756" s="85">
        <v>2062.5</v>
      </c>
      <c r="F1756" s="433"/>
      <c r="G1756" s="85"/>
      <c r="H1756" s="618">
        <f t="shared" si="36"/>
        <v>2062.5</v>
      </c>
    </row>
    <row r="1757" spans="1:8">
      <c r="A1757" s="1081"/>
      <c r="B1757" s="750" t="s">
        <v>1916</v>
      </c>
      <c r="C1757" s="1147" t="s">
        <v>5590</v>
      </c>
      <c r="D1757" s="1149"/>
      <c r="E1757" s="1150"/>
      <c r="F1757" s="1149"/>
      <c r="G1757" s="1150"/>
      <c r="H1757" s="1117">
        <f t="shared" ref="H1757:H1787" si="37">E1757-G1757</f>
        <v>0</v>
      </c>
    </row>
    <row r="1758" spans="1:8">
      <c r="A1758" s="1081"/>
      <c r="B1758" s="750" t="s">
        <v>1917</v>
      </c>
      <c r="C1758" s="1147" t="s">
        <v>5590</v>
      </c>
      <c r="D1758" s="1149"/>
      <c r="E1758" s="1150"/>
      <c r="F1758" s="1149"/>
      <c r="G1758" s="1150"/>
      <c r="H1758" s="1117">
        <f t="shared" si="37"/>
        <v>0</v>
      </c>
    </row>
    <row r="1759" spans="1:8">
      <c r="A1759" s="1081"/>
      <c r="B1759" s="750" t="s">
        <v>1918</v>
      </c>
      <c r="C1759" s="1147" t="s">
        <v>5590</v>
      </c>
      <c r="D1759" s="1149"/>
      <c r="E1759" s="1150"/>
      <c r="F1759" s="1151"/>
      <c r="G1759" s="1150"/>
      <c r="H1759" s="1117">
        <f t="shared" si="37"/>
        <v>0</v>
      </c>
    </row>
    <row r="1760" spans="1:8">
      <c r="A1760" s="1081"/>
      <c r="B1760" s="750" t="s">
        <v>1919</v>
      </c>
      <c r="C1760" s="1147" t="s">
        <v>5590</v>
      </c>
      <c r="D1760" s="1149"/>
      <c r="E1760" s="1150"/>
      <c r="F1760" s="1151"/>
      <c r="G1760" s="1150"/>
      <c r="H1760" s="1117">
        <f t="shared" si="37"/>
        <v>0</v>
      </c>
    </row>
    <row r="1761" spans="1:8">
      <c r="A1761" s="1081"/>
      <c r="B1761" s="750" t="s">
        <v>1920</v>
      </c>
      <c r="C1761" s="1147" t="s">
        <v>5590</v>
      </c>
      <c r="D1761" s="1149"/>
      <c r="E1761" s="1150"/>
      <c r="F1761" s="1151"/>
      <c r="G1761" s="1150"/>
      <c r="H1761" s="1117">
        <f t="shared" si="37"/>
        <v>0</v>
      </c>
    </row>
    <row r="1762" spans="1:8">
      <c r="A1762" s="1081"/>
      <c r="B1762" s="750" t="s">
        <v>1921</v>
      </c>
      <c r="C1762" s="1147" t="s">
        <v>5590</v>
      </c>
      <c r="D1762" s="1149"/>
      <c r="E1762" s="1150"/>
      <c r="F1762" s="1151"/>
      <c r="G1762" s="1150"/>
      <c r="H1762" s="1117">
        <f t="shared" si="37"/>
        <v>0</v>
      </c>
    </row>
    <row r="1763" spans="1:8">
      <c r="A1763" s="1081"/>
      <c r="B1763" s="750" t="s">
        <v>1922</v>
      </c>
      <c r="C1763" s="1147" t="s">
        <v>5590</v>
      </c>
      <c r="D1763" s="1149"/>
      <c r="E1763" s="1150"/>
      <c r="F1763" s="1149"/>
      <c r="G1763" s="1150"/>
      <c r="H1763" s="1117">
        <f t="shared" si="37"/>
        <v>0</v>
      </c>
    </row>
    <row r="1764" spans="1:8">
      <c r="A1764" s="1081"/>
      <c r="B1764" s="750" t="s">
        <v>1923</v>
      </c>
      <c r="C1764" s="1147" t="s">
        <v>5590</v>
      </c>
      <c r="D1764" s="1149"/>
      <c r="E1764" s="1150"/>
      <c r="F1764" s="1151"/>
      <c r="G1764" s="1150"/>
      <c r="H1764" s="1117">
        <f t="shared" si="37"/>
        <v>0</v>
      </c>
    </row>
    <row r="1765" spans="1:8">
      <c r="A1765" s="1081"/>
      <c r="B1765" s="750" t="s">
        <v>1924</v>
      </c>
      <c r="C1765" s="1147" t="s">
        <v>5590</v>
      </c>
      <c r="D1765" s="1149"/>
      <c r="E1765" s="1150"/>
      <c r="F1765" s="1151"/>
      <c r="G1765" s="1150"/>
      <c r="H1765" s="1117">
        <f t="shared" si="37"/>
        <v>0</v>
      </c>
    </row>
    <row r="1766" spans="1:8">
      <c r="A1766" s="1081"/>
      <c r="B1766" s="750" t="s">
        <v>1925</v>
      </c>
      <c r="C1766" s="1147" t="s">
        <v>5590</v>
      </c>
      <c r="D1766" s="1149"/>
      <c r="E1766" s="1150"/>
      <c r="F1766" s="1151"/>
      <c r="G1766" s="1150"/>
      <c r="H1766" s="1117">
        <f t="shared" si="37"/>
        <v>0</v>
      </c>
    </row>
    <row r="1767" spans="1:8">
      <c r="A1767" s="1081"/>
      <c r="B1767" s="750" t="s">
        <v>1926</v>
      </c>
      <c r="C1767" s="1147" t="s">
        <v>5590</v>
      </c>
      <c r="D1767" s="1149"/>
      <c r="E1767" s="1150"/>
      <c r="F1767" s="1151"/>
      <c r="G1767" s="1150"/>
      <c r="H1767" s="1117">
        <f t="shared" si="37"/>
        <v>0</v>
      </c>
    </row>
    <row r="1768" spans="1:8">
      <c r="A1768" s="1081"/>
      <c r="B1768" s="750" t="s">
        <v>1927</v>
      </c>
      <c r="C1768" s="1147" t="s">
        <v>5590</v>
      </c>
      <c r="D1768" s="1149"/>
      <c r="E1768" s="1150"/>
      <c r="F1768" s="1151"/>
      <c r="G1768" s="1150"/>
      <c r="H1768" s="1117">
        <f t="shared" si="37"/>
        <v>0</v>
      </c>
    </row>
    <row r="1769" spans="1:8">
      <c r="A1769" s="1081"/>
      <c r="B1769" s="750" t="s">
        <v>4356</v>
      </c>
      <c r="C1769" s="1147" t="s">
        <v>5590</v>
      </c>
      <c r="D1769" s="1149"/>
      <c r="E1769" s="1150"/>
      <c r="F1769" s="1151"/>
      <c r="G1769" s="1150"/>
      <c r="H1769" s="1117">
        <f t="shared" si="37"/>
        <v>0</v>
      </c>
    </row>
    <row r="1770" spans="1:8">
      <c r="A1770" s="1081"/>
      <c r="B1770" s="750" t="s">
        <v>4357</v>
      </c>
      <c r="C1770" s="1147" t="s">
        <v>5590</v>
      </c>
      <c r="D1770" s="1149"/>
      <c r="E1770" s="1150"/>
      <c r="F1770" s="1151"/>
      <c r="G1770" s="1150"/>
      <c r="H1770" s="1117">
        <f t="shared" si="37"/>
        <v>0</v>
      </c>
    </row>
    <row r="1771" spans="1:8">
      <c r="A1771" s="1081"/>
      <c r="B1771" s="750" t="s">
        <v>4358</v>
      </c>
      <c r="C1771" s="1147" t="s">
        <v>5590</v>
      </c>
      <c r="D1771" s="1149"/>
      <c r="E1771" s="1150"/>
      <c r="F1771" s="1151"/>
      <c r="G1771" s="1150"/>
      <c r="H1771" s="1117">
        <f t="shared" si="37"/>
        <v>0</v>
      </c>
    </row>
    <row r="1772" spans="1:8">
      <c r="A1772" s="1081"/>
      <c r="B1772" s="750" t="s">
        <v>4359</v>
      </c>
      <c r="C1772" s="1147" t="s">
        <v>5590</v>
      </c>
      <c r="D1772" s="1149"/>
      <c r="E1772" s="1150"/>
      <c r="F1772" s="1151"/>
      <c r="G1772" s="1150"/>
      <c r="H1772" s="1117">
        <f t="shared" si="37"/>
        <v>0</v>
      </c>
    </row>
    <row r="1773" spans="1:8">
      <c r="A1773" s="1081"/>
      <c r="B1773" s="750" t="s">
        <v>4360</v>
      </c>
      <c r="C1773" s="1147" t="s">
        <v>5590</v>
      </c>
      <c r="D1773" s="1149"/>
      <c r="E1773" s="1150"/>
      <c r="F1773" s="1151"/>
      <c r="G1773" s="1150"/>
      <c r="H1773" s="1117">
        <f t="shared" si="37"/>
        <v>0</v>
      </c>
    </row>
    <row r="1774" spans="1:8">
      <c r="A1774" s="1081"/>
      <c r="B1774" s="750" t="s">
        <v>4361</v>
      </c>
      <c r="C1774" s="1147" t="s">
        <v>5590</v>
      </c>
      <c r="D1774" s="1149"/>
      <c r="E1774" s="1150"/>
      <c r="F1774" s="1151"/>
      <c r="G1774" s="1150"/>
      <c r="H1774" s="1117">
        <f t="shared" si="37"/>
        <v>0</v>
      </c>
    </row>
    <row r="1775" spans="1:8">
      <c r="A1775" s="1081"/>
      <c r="B1775" s="750" t="s">
        <v>4362</v>
      </c>
      <c r="C1775" s="1147" t="s">
        <v>5590</v>
      </c>
      <c r="D1775" s="1149"/>
      <c r="E1775" s="1150"/>
      <c r="F1775" s="1151"/>
      <c r="G1775" s="1150"/>
      <c r="H1775" s="1117">
        <f t="shared" si="37"/>
        <v>0</v>
      </c>
    </row>
    <row r="1776" spans="1:8">
      <c r="A1776" s="1081"/>
      <c r="B1776" s="750" t="s">
        <v>4363</v>
      </c>
      <c r="C1776" s="1147" t="s">
        <v>5590</v>
      </c>
      <c r="D1776" s="1149"/>
      <c r="E1776" s="1150"/>
      <c r="F1776" s="1151"/>
      <c r="G1776" s="1150"/>
      <c r="H1776" s="1117">
        <f t="shared" si="37"/>
        <v>0</v>
      </c>
    </row>
    <row r="1777" spans="1:8">
      <c r="A1777" s="1081"/>
      <c r="B1777" s="750" t="s">
        <v>4364</v>
      </c>
      <c r="C1777" s="1147" t="s">
        <v>5590</v>
      </c>
      <c r="D1777" s="1149"/>
      <c r="E1777" s="1150"/>
      <c r="F1777" s="1151"/>
      <c r="G1777" s="1150"/>
      <c r="H1777" s="1117">
        <f t="shared" si="37"/>
        <v>0</v>
      </c>
    </row>
    <row r="1778" spans="1:8">
      <c r="A1778" s="1081"/>
      <c r="B1778" s="750" t="s">
        <v>4365</v>
      </c>
      <c r="C1778" s="1147" t="s">
        <v>5590</v>
      </c>
      <c r="D1778" s="1149"/>
      <c r="E1778" s="1150"/>
      <c r="F1778" s="1151"/>
      <c r="G1778" s="1150"/>
      <c r="H1778" s="1117">
        <f t="shared" si="37"/>
        <v>0</v>
      </c>
    </row>
    <row r="1779" spans="1:8">
      <c r="A1779" s="1081"/>
      <c r="B1779" s="750" t="s">
        <v>4366</v>
      </c>
      <c r="C1779" s="1147" t="s">
        <v>5590</v>
      </c>
      <c r="D1779" s="1149"/>
      <c r="E1779" s="1150"/>
      <c r="F1779" s="1151"/>
      <c r="G1779" s="1150"/>
      <c r="H1779" s="1117">
        <f t="shared" si="37"/>
        <v>0</v>
      </c>
    </row>
    <row r="1780" spans="1:8">
      <c r="A1780" s="1081"/>
      <c r="B1780" s="750" t="s">
        <v>4367</v>
      </c>
      <c r="C1780" s="1147" t="s">
        <v>5590</v>
      </c>
      <c r="D1780" s="1149"/>
      <c r="E1780" s="1150"/>
      <c r="F1780" s="1151"/>
      <c r="G1780" s="1150"/>
      <c r="H1780" s="1117">
        <f t="shared" si="37"/>
        <v>0</v>
      </c>
    </row>
    <row r="1781" spans="1:8">
      <c r="A1781" s="1081"/>
      <c r="B1781" s="750" t="s">
        <v>4368</v>
      </c>
      <c r="C1781" s="1147" t="s">
        <v>5590</v>
      </c>
      <c r="D1781" s="1149"/>
      <c r="E1781" s="1150"/>
      <c r="F1781" s="1151"/>
      <c r="G1781" s="1150"/>
      <c r="H1781" s="1117">
        <f t="shared" si="37"/>
        <v>0</v>
      </c>
    </row>
    <row r="1782" spans="1:8">
      <c r="A1782" s="1081"/>
      <c r="B1782" s="750" t="s">
        <v>4369</v>
      </c>
      <c r="C1782" s="1147" t="s">
        <v>5590</v>
      </c>
      <c r="D1782" s="1149"/>
      <c r="E1782" s="1150"/>
      <c r="F1782" s="1151"/>
      <c r="G1782" s="1150"/>
      <c r="H1782" s="1117">
        <f t="shared" si="37"/>
        <v>0</v>
      </c>
    </row>
    <row r="1783" spans="1:8">
      <c r="A1783" s="1081"/>
      <c r="B1783" s="750" t="s">
        <v>4370</v>
      </c>
      <c r="C1783" s="1147" t="s">
        <v>5590</v>
      </c>
      <c r="D1783" s="1149"/>
      <c r="E1783" s="1150"/>
      <c r="F1783" s="1151"/>
      <c r="G1783" s="1150"/>
      <c r="H1783" s="1117">
        <f t="shared" si="37"/>
        <v>0</v>
      </c>
    </row>
    <row r="1784" spans="1:8">
      <c r="A1784" s="1081"/>
      <c r="B1784" s="750" t="s">
        <v>4371</v>
      </c>
      <c r="C1784" s="1147" t="s">
        <v>5590</v>
      </c>
      <c r="D1784" s="1149"/>
      <c r="E1784" s="1150"/>
      <c r="F1784" s="1151"/>
      <c r="G1784" s="1150"/>
      <c r="H1784" s="1117">
        <f t="shared" si="37"/>
        <v>0</v>
      </c>
    </row>
    <row r="1785" spans="1:8">
      <c r="A1785" s="1081"/>
      <c r="B1785" s="750" t="s">
        <v>4372</v>
      </c>
      <c r="C1785" s="1147" t="s">
        <v>5590</v>
      </c>
      <c r="D1785" s="1149"/>
      <c r="E1785" s="1150"/>
      <c r="F1785" s="1151"/>
      <c r="G1785" s="1150"/>
      <c r="H1785" s="1117">
        <f t="shared" si="37"/>
        <v>0</v>
      </c>
    </row>
    <row r="1786" spans="1:8">
      <c r="A1786" s="1081"/>
      <c r="B1786" s="750" t="s">
        <v>4373</v>
      </c>
      <c r="C1786" s="1147" t="s">
        <v>5590</v>
      </c>
      <c r="D1786" s="1149"/>
      <c r="E1786" s="1150"/>
      <c r="F1786" s="1151"/>
      <c r="G1786" s="1150"/>
      <c r="H1786" s="1117">
        <f t="shared" si="37"/>
        <v>0</v>
      </c>
    </row>
    <row r="1787" spans="1:8">
      <c r="A1787" s="1081"/>
      <c r="B1787" s="750" t="s">
        <v>4374</v>
      </c>
      <c r="C1787" s="1147" t="s">
        <v>5590</v>
      </c>
      <c r="D1787" s="1152"/>
      <c r="E1787" s="1153"/>
      <c r="F1787" s="1154"/>
      <c r="G1787" s="1153"/>
      <c r="H1787" s="1155">
        <f t="shared" si="37"/>
        <v>0</v>
      </c>
    </row>
    <row r="1788" spans="1:8">
      <c r="A1788" s="1081"/>
      <c r="B1788" s="750"/>
      <c r="C1788" s="1143"/>
      <c r="D1788" s="158" t="s">
        <v>607</v>
      </c>
      <c r="E1788" s="58"/>
      <c r="F1788" s="1145"/>
      <c r="G1788" s="58"/>
      <c r="H1788" s="263"/>
    </row>
    <row r="1789" spans="1:8">
      <c r="A1789" s="1087"/>
      <c r="B1789" s="1131"/>
      <c r="C1789" s="542"/>
      <c r="D1789" s="158" t="s">
        <v>614</v>
      </c>
      <c r="E1789" s="58"/>
      <c r="F1789" s="1145"/>
      <c r="G1789" s="58"/>
      <c r="H1789" s="263"/>
    </row>
    <row r="1790" spans="1:8">
      <c r="A1790" s="1087"/>
      <c r="B1790" s="1131"/>
      <c r="C1790" s="542"/>
      <c r="D1790" s="158" t="s">
        <v>607</v>
      </c>
      <c r="E1790" s="58"/>
      <c r="F1790" s="1145"/>
      <c r="G1790" s="58"/>
      <c r="H1790" s="263"/>
    </row>
    <row r="1791" spans="1:8" ht="18.75">
      <c r="A1791" s="1962" t="str">
        <f>A1722</f>
        <v>REMISIONES DE     FEBRERO        2 0 1 3</v>
      </c>
      <c r="B1791" s="1962"/>
      <c r="C1791" s="1962"/>
      <c r="D1791" s="1962"/>
      <c r="E1791" s="1962"/>
      <c r="F1791" s="1962"/>
      <c r="H1791" s="1106"/>
    </row>
    <row r="1792" spans="1:8" ht="35.25" thickBot="1">
      <c r="A1792" s="1092" t="s">
        <v>0</v>
      </c>
      <c r="B1792" s="1093" t="s">
        <v>1</v>
      </c>
      <c r="C1792" s="1093"/>
      <c r="D1792" s="1094" t="s">
        <v>2805</v>
      </c>
      <c r="E1792" s="5" t="s">
        <v>2</v>
      </c>
      <c r="F1792" s="1135" t="s">
        <v>6</v>
      </c>
      <c r="G1792" s="1096" t="s">
        <v>7</v>
      </c>
      <c r="H1792" s="1097" t="s">
        <v>8</v>
      </c>
    </row>
    <row r="1793" spans="1:8" ht="15.75" thickTop="1">
      <c r="A1793" s="1074"/>
      <c r="B1793" s="1075"/>
      <c r="C1793" s="1148"/>
      <c r="D1793" s="1156"/>
      <c r="E1793" s="1157"/>
      <c r="F1793" s="1151"/>
      <c r="G1793" s="1157"/>
      <c r="H1793" s="1155">
        <f t="shared" ref="H1793:H1826" si="38">E1793-G1793</f>
        <v>0</v>
      </c>
    </row>
    <row r="1794" spans="1:8">
      <c r="A1794" s="1081"/>
      <c r="B1794" s="750"/>
      <c r="C1794" s="1147"/>
      <c r="D1794" s="1149"/>
      <c r="E1794" s="1150"/>
      <c r="F1794" s="1151"/>
      <c r="G1794" s="1150"/>
      <c r="H1794" s="1117">
        <f t="shared" si="38"/>
        <v>0</v>
      </c>
    </row>
    <row r="1795" spans="1:8">
      <c r="A1795" s="1081"/>
      <c r="B1795" s="750"/>
      <c r="C1795" s="1147"/>
      <c r="D1795" s="1149"/>
      <c r="E1795" s="1150"/>
      <c r="F1795" s="1151"/>
      <c r="G1795" s="1150"/>
      <c r="H1795" s="1117">
        <f t="shared" si="38"/>
        <v>0</v>
      </c>
    </row>
    <row r="1796" spans="1:8">
      <c r="A1796" s="1081"/>
      <c r="B1796" s="750"/>
      <c r="C1796" s="1147"/>
      <c r="D1796" s="1149"/>
      <c r="E1796" s="1150"/>
      <c r="F1796" s="1151"/>
      <c r="G1796" s="1159"/>
      <c r="H1796" s="1160">
        <f t="shared" si="38"/>
        <v>0</v>
      </c>
    </row>
    <row r="1797" spans="1:8">
      <c r="A1797" s="1081"/>
      <c r="B1797" s="750"/>
      <c r="C1797" s="1147"/>
      <c r="D1797" s="1149"/>
      <c r="E1797" s="1150"/>
      <c r="F1797" s="1151"/>
      <c r="G1797" s="1150"/>
      <c r="H1797" s="1117">
        <f t="shared" si="38"/>
        <v>0</v>
      </c>
    </row>
    <row r="1798" spans="1:8">
      <c r="A1798" s="1081"/>
      <c r="B1798" s="750"/>
      <c r="C1798" s="1147"/>
      <c r="D1798" s="1149"/>
      <c r="E1798" s="1150"/>
      <c r="F1798" s="1151"/>
      <c r="G1798" s="1150"/>
      <c r="H1798" s="1117">
        <f t="shared" si="38"/>
        <v>0</v>
      </c>
    </row>
    <row r="1799" spans="1:8">
      <c r="A1799" s="1081"/>
      <c r="B1799" s="750"/>
      <c r="C1799" s="1147"/>
      <c r="D1799" s="1149"/>
      <c r="E1799" s="1150"/>
      <c r="F1799" s="1149"/>
      <c r="G1799" s="1150"/>
      <c r="H1799" s="1117">
        <f t="shared" si="38"/>
        <v>0</v>
      </c>
    </row>
    <row r="1800" spans="1:8">
      <c r="A1800" s="1081"/>
      <c r="B1800" s="750"/>
      <c r="C1800" s="1147"/>
      <c r="D1800" s="1149"/>
      <c r="E1800" s="1150"/>
      <c r="F1800" s="1151"/>
      <c r="G1800" s="1150"/>
      <c r="H1800" s="1117">
        <f t="shared" si="38"/>
        <v>0</v>
      </c>
    </row>
    <row r="1801" spans="1:8">
      <c r="A1801" s="1081"/>
      <c r="B1801" s="750"/>
      <c r="C1801" s="1147"/>
      <c r="D1801" s="1149"/>
      <c r="E1801" s="1150"/>
      <c r="F1801" s="1151"/>
      <c r="G1801" s="1150"/>
      <c r="H1801" s="1117">
        <f t="shared" si="38"/>
        <v>0</v>
      </c>
    </row>
    <row r="1802" spans="1:8">
      <c r="A1802" s="1081"/>
      <c r="B1802" s="750"/>
      <c r="C1802" s="1147"/>
      <c r="D1802" s="1149"/>
      <c r="E1802" s="1150"/>
      <c r="F1802" s="1151"/>
      <c r="G1802" s="1150"/>
      <c r="H1802" s="1117">
        <f t="shared" si="38"/>
        <v>0</v>
      </c>
    </row>
    <row r="1803" spans="1:8">
      <c r="A1803" s="1081"/>
      <c r="B1803" s="750"/>
      <c r="C1803" s="1147"/>
      <c r="D1803" s="1149"/>
      <c r="E1803" s="1150"/>
      <c r="F1803" s="1151"/>
      <c r="G1803" s="1150"/>
      <c r="H1803" s="1117">
        <f t="shared" si="38"/>
        <v>0</v>
      </c>
    </row>
    <row r="1804" spans="1:8">
      <c r="A1804" s="1081"/>
      <c r="B1804" s="750"/>
      <c r="C1804" s="1147"/>
      <c r="D1804" s="1149"/>
      <c r="E1804" s="1150"/>
      <c r="F1804" s="1151"/>
      <c r="G1804" s="1150"/>
      <c r="H1804" s="1117">
        <f t="shared" si="38"/>
        <v>0</v>
      </c>
    </row>
    <row r="1805" spans="1:8">
      <c r="A1805" s="1081"/>
      <c r="B1805" s="750"/>
      <c r="C1805" s="1147"/>
      <c r="D1805" s="1149"/>
      <c r="E1805" s="1150"/>
      <c r="F1805" s="1151"/>
      <c r="G1805" s="1150"/>
      <c r="H1805" s="1117">
        <f t="shared" si="38"/>
        <v>0</v>
      </c>
    </row>
    <row r="1806" spans="1:8">
      <c r="A1806" s="1081"/>
      <c r="B1806" s="750"/>
      <c r="C1806" s="1147"/>
      <c r="D1806" s="1149"/>
      <c r="E1806" s="1150"/>
      <c r="F1806" s="1151"/>
      <c r="G1806" s="1150"/>
      <c r="H1806" s="1117">
        <f t="shared" si="38"/>
        <v>0</v>
      </c>
    </row>
    <row r="1807" spans="1:8">
      <c r="A1807" s="1081"/>
      <c r="B1807" s="750"/>
      <c r="C1807" s="1147"/>
      <c r="D1807" s="1149"/>
      <c r="E1807" s="1150"/>
      <c r="F1807" s="1151"/>
      <c r="G1807" s="1150"/>
      <c r="H1807" s="1117">
        <f t="shared" si="38"/>
        <v>0</v>
      </c>
    </row>
    <row r="1808" spans="1:8">
      <c r="A1808" s="1081"/>
      <c r="B1808" s="750"/>
      <c r="C1808" s="1147"/>
      <c r="D1808" s="1149"/>
      <c r="E1808" s="1150"/>
      <c r="F1808" s="1151"/>
      <c r="G1808" s="1150"/>
      <c r="H1808" s="1117">
        <f t="shared" si="38"/>
        <v>0</v>
      </c>
    </row>
    <row r="1809" spans="1:8">
      <c r="A1809" s="1081"/>
      <c r="B1809" s="750"/>
      <c r="C1809" s="1147"/>
      <c r="D1809" s="1149"/>
      <c r="E1809" s="1150"/>
      <c r="F1809" s="1151"/>
      <c r="G1809" s="1150"/>
      <c r="H1809" s="1117">
        <f t="shared" si="38"/>
        <v>0</v>
      </c>
    </row>
    <row r="1810" spans="1:8">
      <c r="A1810" s="1081"/>
      <c r="B1810" s="750"/>
      <c r="C1810" s="1147"/>
      <c r="D1810" s="1149"/>
      <c r="E1810" s="1150"/>
      <c r="F1810" s="1151"/>
      <c r="G1810" s="1150"/>
      <c r="H1810" s="1117">
        <f t="shared" si="38"/>
        <v>0</v>
      </c>
    </row>
    <row r="1811" spans="1:8">
      <c r="A1811" s="1081"/>
      <c r="B1811" s="750"/>
      <c r="C1811" s="1147"/>
      <c r="D1811" s="1149"/>
      <c r="E1811" s="1150"/>
      <c r="F1811" s="1149"/>
      <c r="G1811" s="1150"/>
      <c r="H1811" s="1117">
        <f t="shared" si="38"/>
        <v>0</v>
      </c>
    </row>
    <row r="1812" spans="1:8">
      <c r="A1812" s="1081"/>
      <c r="B1812" s="750"/>
      <c r="C1812" s="1147"/>
      <c r="D1812" s="1149"/>
      <c r="E1812" s="1150"/>
      <c r="F1812" s="1151"/>
      <c r="G1812" s="1150"/>
      <c r="H1812" s="1117">
        <f t="shared" si="38"/>
        <v>0</v>
      </c>
    </row>
    <row r="1813" spans="1:8">
      <c r="A1813" s="1081"/>
      <c r="B1813" s="750"/>
      <c r="C1813" s="1147"/>
      <c r="D1813" s="1149"/>
      <c r="E1813" s="1150"/>
      <c r="F1813" s="1151"/>
      <c r="G1813" s="1150"/>
      <c r="H1813" s="1117">
        <f t="shared" si="38"/>
        <v>0</v>
      </c>
    </row>
    <row r="1814" spans="1:8">
      <c r="A1814" s="1081"/>
      <c r="B1814" s="750"/>
      <c r="C1814" s="1147"/>
      <c r="D1814" s="1149"/>
      <c r="E1814" s="1150"/>
      <c r="F1814" s="1151"/>
      <c r="G1814" s="1150"/>
      <c r="H1814" s="1117">
        <f t="shared" si="38"/>
        <v>0</v>
      </c>
    </row>
    <row r="1815" spans="1:8">
      <c r="A1815" s="1081"/>
      <c r="B1815" s="750"/>
      <c r="C1815" s="1147"/>
      <c r="D1815" s="1149"/>
      <c r="E1815" s="1150"/>
      <c r="F1815" s="1151"/>
      <c r="G1815" s="1150"/>
      <c r="H1815" s="1117">
        <f t="shared" si="38"/>
        <v>0</v>
      </c>
    </row>
    <row r="1816" spans="1:8">
      <c r="A1816" s="1081"/>
      <c r="B1816" s="750"/>
      <c r="C1816" s="1147"/>
      <c r="D1816" s="1149"/>
      <c r="E1816" s="1150"/>
      <c r="F1816" s="1151"/>
      <c r="G1816" s="1150"/>
      <c r="H1816" s="1117">
        <f t="shared" si="38"/>
        <v>0</v>
      </c>
    </row>
    <row r="1817" spans="1:8">
      <c r="A1817" s="1081"/>
      <c r="B1817" s="750"/>
      <c r="C1817" s="1147"/>
      <c r="D1817" s="1149"/>
      <c r="E1817" s="1150"/>
      <c r="F1817" s="1158"/>
      <c r="G1817" s="1159"/>
      <c r="H1817" s="1160">
        <f t="shared" si="38"/>
        <v>0</v>
      </c>
    </row>
    <row r="1818" spans="1:8">
      <c r="A1818" s="1081"/>
      <c r="B1818" s="750"/>
      <c r="C1818" s="1147"/>
      <c r="D1818" s="1149"/>
      <c r="E1818" s="1150"/>
      <c r="F1818" s="1161"/>
      <c r="G1818" s="1150"/>
      <c r="H1818" s="1117">
        <f t="shared" si="38"/>
        <v>0</v>
      </c>
    </row>
    <row r="1819" spans="1:8">
      <c r="A1819" s="1081"/>
      <c r="B1819" s="750"/>
      <c r="C1819" s="1147"/>
      <c r="D1819" s="1149"/>
      <c r="E1819" s="1150"/>
      <c r="F1819" s="1161"/>
      <c r="G1819" s="1150"/>
      <c r="H1819" s="1117">
        <f t="shared" si="38"/>
        <v>0</v>
      </c>
    </row>
    <row r="1820" spans="1:8">
      <c r="A1820" s="1081"/>
      <c r="B1820" s="750"/>
      <c r="C1820" s="1147"/>
      <c r="D1820" s="1149"/>
      <c r="E1820" s="1150"/>
      <c r="F1820" s="1161"/>
      <c r="G1820" s="1150"/>
      <c r="H1820" s="1117">
        <f t="shared" si="38"/>
        <v>0</v>
      </c>
    </row>
    <row r="1821" spans="1:8">
      <c r="A1821" s="1081"/>
      <c r="B1821" s="750"/>
      <c r="C1821" s="1147"/>
      <c r="D1821" s="1149"/>
      <c r="E1821" s="1150"/>
      <c r="F1821" s="1161"/>
      <c r="G1821" s="1150"/>
      <c r="H1821" s="1117">
        <f t="shared" si="38"/>
        <v>0</v>
      </c>
    </row>
    <row r="1822" spans="1:8">
      <c r="A1822" s="1081"/>
      <c r="B1822" s="750"/>
      <c r="C1822" s="1147"/>
      <c r="D1822" s="1149"/>
      <c r="E1822" s="1150"/>
      <c r="F1822" s="1161"/>
      <c r="G1822" s="1150"/>
      <c r="H1822" s="1117">
        <f t="shared" si="38"/>
        <v>0</v>
      </c>
    </row>
    <row r="1823" spans="1:8">
      <c r="A1823" s="1081"/>
      <c r="B1823" s="750"/>
      <c r="C1823" s="1147"/>
      <c r="D1823" s="1149"/>
      <c r="E1823" s="1150"/>
      <c r="F1823" s="1161"/>
      <c r="G1823" s="1150"/>
      <c r="H1823" s="1117">
        <f t="shared" si="38"/>
        <v>0</v>
      </c>
    </row>
    <row r="1824" spans="1:8">
      <c r="A1824" s="1081"/>
      <c r="B1824" s="750"/>
      <c r="C1824" s="1147"/>
      <c r="D1824" s="1149"/>
      <c r="E1824" s="1150"/>
      <c r="F1824" s="1161"/>
      <c r="G1824" s="1150"/>
      <c r="H1824" s="1117">
        <f t="shared" si="38"/>
        <v>0</v>
      </c>
    </row>
    <row r="1825" spans="1:8">
      <c r="A1825" s="1081"/>
      <c r="B1825" s="750"/>
      <c r="C1825" s="1147"/>
      <c r="D1825" s="1149"/>
      <c r="E1825" s="1150"/>
      <c r="F1825" s="1161"/>
      <c r="G1825" s="1150"/>
      <c r="H1825" s="1117">
        <f t="shared" si="38"/>
        <v>0</v>
      </c>
    </row>
    <row r="1826" spans="1:8">
      <c r="A1826" s="1081"/>
      <c r="B1826" s="750"/>
      <c r="C1826" s="1147"/>
      <c r="D1826" s="1149"/>
      <c r="E1826" s="1150"/>
      <c r="F1826" s="1161"/>
      <c r="G1826" s="1150"/>
      <c r="H1826" s="1117">
        <f t="shared" si="38"/>
        <v>0</v>
      </c>
    </row>
    <row r="1827" spans="1:8">
      <c r="A1827" s="1081"/>
      <c r="B1827" s="750"/>
      <c r="C1827" s="1147"/>
      <c r="D1827" s="1162"/>
      <c r="E1827" s="1159"/>
      <c r="F1827" s="1161"/>
      <c r="G1827" s="1159"/>
      <c r="H1827" s="1117">
        <f>E1827-G1827</f>
        <v>0</v>
      </c>
    </row>
    <row r="1828" spans="1:8">
      <c r="A1828" s="1081"/>
      <c r="B1828" s="750"/>
      <c r="C1828" s="1147"/>
      <c r="D1828" s="1162"/>
      <c r="E1828" s="1159"/>
      <c r="F1828" s="1161"/>
      <c r="G1828" s="1159"/>
      <c r="H1828" s="1117">
        <f t="shared" ref="H1828:H1858" si="39">E1828-G1828</f>
        <v>0</v>
      </c>
    </row>
    <row r="1829" spans="1:8">
      <c r="A1829" s="1081"/>
      <c r="B1829" s="750"/>
      <c r="C1829" s="1147"/>
      <c r="D1829" s="1162"/>
      <c r="E1829" s="1159"/>
      <c r="F1829" s="1161"/>
      <c r="G1829" s="1159"/>
      <c r="H1829" s="1117">
        <f t="shared" si="39"/>
        <v>0</v>
      </c>
    </row>
    <row r="1830" spans="1:8">
      <c r="A1830" s="1081"/>
      <c r="B1830" s="750"/>
      <c r="C1830" s="1147"/>
      <c r="D1830" s="1162"/>
      <c r="E1830" s="1159"/>
      <c r="F1830" s="1163"/>
      <c r="G1830" s="1159"/>
      <c r="H1830" s="1160">
        <f t="shared" si="39"/>
        <v>0</v>
      </c>
    </row>
    <row r="1831" spans="1:8">
      <c r="A1831" s="1081"/>
      <c r="B1831" s="750"/>
      <c r="C1831" s="1147"/>
      <c r="D1831" s="1162"/>
      <c r="E1831" s="1159"/>
      <c r="F1831" s="1161"/>
      <c r="G1831" s="1159"/>
      <c r="H1831" s="1117">
        <f t="shared" si="39"/>
        <v>0</v>
      </c>
    </row>
    <row r="1832" spans="1:8">
      <c r="A1832" s="1081"/>
      <c r="B1832" s="750"/>
      <c r="C1832" s="1147"/>
      <c r="D1832" s="1162"/>
      <c r="E1832" s="1159"/>
      <c r="F1832" s="1161"/>
      <c r="G1832" s="1159"/>
      <c r="H1832" s="1117">
        <f t="shared" si="39"/>
        <v>0</v>
      </c>
    </row>
    <row r="1833" spans="1:8">
      <c r="A1833" s="1081"/>
      <c r="B1833" s="750"/>
      <c r="C1833" s="1147"/>
      <c r="D1833" s="1162"/>
      <c r="E1833" s="1159"/>
      <c r="F1833" s="1161"/>
      <c r="G1833" s="1159"/>
      <c r="H1833" s="1117">
        <f t="shared" si="39"/>
        <v>0</v>
      </c>
    </row>
    <row r="1834" spans="1:8">
      <c r="A1834" s="1081"/>
      <c r="B1834" s="750"/>
      <c r="C1834" s="1147"/>
      <c r="D1834" s="1162"/>
      <c r="E1834" s="1159"/>
      <c r="F1834" s="1161"/>
      <c r="G1834" s="1159"/>
      <c r="H1834" s="1117">
        <f t="shared" si="39"/>
        <v>0</v>
      </c>
    </row>
    <row r="1835" spans="1:8">
      <c r="A1835" s="1081"/>
      <c r="B1835" s="750"/>
      <c r="C1835" s="1147"/>
      <c r="D1835" s="1162"/>
      <c r="E1835" s="1159"/>
      <c r="F1835" s="1161"/>
      <c r="G1835" s="1159"/>
      <c r="H1835" s="1117">
        <f t="shared" si="39"/>
        <v>0</v>
      </c>
    </row>
    <row r="1836" spans="1:8">
      <c r="A1836" s="1081"/>
      <c r="B1836" s="750"/>
      <c r="C1836" s="1147"/>
      <c r="D1836" s="1162"/>
      <c r="E1836" s="1159"/>
      <c r="F1836" s="1161"/>
      <c r="G1836" s="1159"/>
      <c r="H1836" s="1117">
        <f t="shared" si="39"/>
        <v>0</v>
      </c>
    </row>
    <row r="1837" spans="1:8">
      <c r="A1837" s="1081"/>
      <c r="B1837" s="750"/>
      <c r="C1837" s="1147"/>
      <c r="D1837" s="1162"/>
      <c r="E1837" s="1159"/>
      <c r="F1837" s="1161"/>
      <c r="G1837" s="1159"/>
      <c r="H1837" s="1117">
        <f t="shared" si="39"/>
        <v>0</v>
      </c>
    </row>
    <row r="1838" spans="1:8">
      <c r="A1838" s="1081"/>
      <c r="B1838" s="750"/>
      <c r="C1838" s="1147"/>
      <c r="D1838" s="1162"/>
      <c r="E1838" s="1159"/>
      <c r="F1838" s="1161"/>
      <c r="G1838" s="1159"/>
      <c r="H1838" s="1117">
        <f t="shared" si="39"/>
        <v>0</v>
      </c>
    </row>
    <row r="1839" spans="1:8">
      <c r="A1839" s="1081"/>
      <c r="B1839" s="750"/>
      <c r="C1839" s="1147"/>
      <c r="D1839" s="1162"/>
      <c r="E1839" s="1159"/>
      <c r="F1839" s="1161"/>
      <c r="G1839" s="1159"/>
      <c r="H1839" s="1117">
        <f t="shared" si="39"/>
        <v>0</v>
      </c>
    </row>
    <row r="1840" spans="1:8">
      <c r="A1840" s="1081"/>
      <c r="B1840" s="750"/>
      <c r="C1840" s="1147"/>
      <c r="D1840" s="1162"/>
      <c r="E1840" s="1159"/>
      <c r="F1840" s="1161"/>
      <c r="G1840" s="1159"/>
      <c r="H1840" s="1117">
        <f t="shared" si="39"/>
        <v>0</v>
      </c>
    </row>
    <row r="1841" spans="1:8">
      <c r="A1841" s="1081"/>
      <c r="B1841" s="750"/>
      <c r="C1841" s="1147"/>
      <c r="D1841" s="1162"/>
      <c r="E1841" s="1159"/>
      <c r="F1841" s="1161"/>
      <c r="G1841" s="1159"/>
      <c r="H1841" s="1117">
        <f t="shared" si="39"/>
        <v>0</v>
      </c>
    </row>
    <row r="1842" spans="1:8">
      <c r="A1842" s="1081"/>
      <c r="B1842" s="750"/>
      <c r="C1842" s="1147"/>
      <c r="D1842" s="1162"/>
      <c r="E1842" s="1159"/>
      <c r="F1842" s="1161"/>
      <c r="G1842" s="1159"/>
      <c r="H1842" s="1117">
        <f t="shared" si="39"/>
        <v>0</v>
      </c>
    </row>
    <row r="1843" spans="1:8">
      <c r="A1843" s="1081"/>
      <c r="B1843" s="750"/>
      <c r="C1843" s="1147"/>
      <c r="D1843" s="1162"/>
      <c r="E1843" s="1159"/>
      <c r="F1843" s="1161"/>
      <c r="G1843" s="1159"/>
      <c r="H1843" s="1117">
        <f t="shared" si="39"/>
        <v>0</v>
      </c>
    </row>
    <row r="1844" spans="1:8">
      <c r="A1844" s="1081"/>
      <c r="B1844" s="750"/>
      <c r="C1844" s="1147"/>
      <c r="D1844" s="1162"/>
      <c r="E1844" s="1159"/>
      <c r="F1844" s="1161"/>
      <c r="G1844" s="1159"/>
      <c r="H1844" s="1117">
        <f t="shared" si="39"/>
        <v>0</v>
      </c>
    </row>
    <row r="1845" spans="1:8">
      <c r="A1845" s="1081"/>
      <c r="B1845" s="750"/>
      <c r="C1845" s="1147"/>
      <c r="D1845" s="1162"/>
      <c r="E1845" s="1159"/>
      <c r="F1845" s="1161"/>
      <c r="G1845" s="1159"/>
      <c r="H1845" s="1117">
        <f t="shared" si="39"/>
        <v>0</v>
      </c>
    </row>
    <row r="1846" spans="1:8">
      <c r="A1846" s="1081"/>
      <c r="B1846" s="750"/>
      <c r="C1846" s="1147"/>
      <c r="D1846" s="1162"/>
      <c r="E1846" s="1159"/>
      <c r="F1846" s="1161"/>
      <c r="G1846" s="1159"/>
      <c r="H1846" s="1117">
        <f t="shared" si="39"/>
        <v>0</v>
      </c>
    </row>
    <row r="1847" spans="1:8">
      <c r="A1847" s="1081"/>
      <c r="B1847" s="750"/>
      <c r="C1847" s="1147"/>
      <c r="D1847" s="1162"/>
      <c r="E1847" s="1159"/>
      <c r="F1847" s="1161"/>
      <c r="G1847" s="1159"/>
      <c r="H1847" s="1117">
        <f t="shared" si="39"/>
        <v>0</v>
      </c>
    </row>
    <row r="1848" spans="1:8">
      <c r="A1848" s="1081"/>
      <c r="B1848" s="750"/>
      <c r="C1848" s="1147"/>
      <c r="D1848" s="1162"/>
      <c r="E1848" s="1159"/>
      <c r="F1848" s="1161"/>
      <c r="G1848" s="1159"/>
      <c r="H1848" s="1117">
        <f t="shared" si="39"/>
        <v>0</v>
      </c>
    </row>
    <row r="1849" spans="1:8">
      <c r="A1849" s="1081"/>
      <c r="B1849" s="750"/>
      <c r="C1849" s="1147"/>
      <c r="D1849" s="1162"/>
      <c r="E1849" s="1159"/>
      <c r="F1849" s="1161"/>
      <c r="G1849" s="1159"/>
      <c r="H1849" s="1117">
        <f t="shared" si="39"/>
        <v>0</v>
      </c>
    </row>
    <row r="1850" spans="1:8">
      <c r="A1850" s="1081"/>
      <c r="B1850" s="750"/>
      <c r="C1850" s="1147"/>
      <c r="D1850" s="1162"/>
      <c r="E1850" s="1159"/>
      <c r="F1850" s="1161"/>
      <c r="G1850" s="1159"/>
      <c r="H1850" s="1117">
        <f t="shared" si="39"/>
        <v>0</v>
      </c>
    </row>
    <row r="1851" spans="1:8">
      <c r="A1851" s="1081"/>
      <c r="B1851" s="750"/>
      <c r="C1851" s="1147"/>
      <c r="D1851" s="1162"/>
      <c r="E1851" s="1159"/>
      <c r="F1851" s="1161"/>
      <c r="G1851" s="1159"/>
      <c r="H1851" s="1117">
        <f t="shared" si="39"/>
        <v>0</v>
      </c>
    </row>
    <row r="1852" spans="1:8">
      <c r="A1852" s="1081"/>
      <c r="B1852" s="750"/>
      <c r="C1852" s="1147"/>
      <c r="D1852" s="1162"/>
      <c r="E1852" s="1159"/>
      <c r="F1852" s="1161"/>
      <c r="G1852" s="1159"/>
      <c r="H1852" s="1117">
        <f t="shared" si="39"/>
        <v>0</v>
      </c>
    </row>
    <row r="1853" spans="1:8">
      <c r="A1853" s="1081"/>
      <c r="B1853" s="750"/>
      <c r="C1853" s="1147"/>
      <c r="D1853" s="1162"/>
      <c r="E1853" s="1159"/>
      <c r="F1853" s="1161"/>
      <c r="G1853" s="1159"/>
      <c r="H1853" s="1117">
        <f t="shared" si="39"/>
        <v>0</v>
      </c>
    </row>
    <row r="1854" spans="1:8">
      <c r="A1854" s="1081"/>
      <c r="B1854" s="750"/>
      <c r="C1854" s="1147"/>
      <c r="D1854" s="1162"/>
      <c r="E1854" s="1159"/>
      <c r="F1854" s="1161"/>
      <c r="G1854" s="1159"/>
      <c r="H1854" s="1117">
        <f t="shared" si="39"/>
        <v>0</v>
      </c>
    </row>
    <row r="1855" spans="1:8">
      <c r="A1855" s="1081"/>
      <c r="B1855" s="750"/>
      <c r="C1855" s="1147"/>
      <c r="D1855" s="1162"/>
      <c r="E1855" s="1159"/>
      <c r="F1855" s="1161"/>
      <c r="G1855" s="1159"/>
      <c r="H1855" s="1117">
        <f t="shared" si="39"/>
        <v>0</v>
      </c>
    </row>
    <row r="1856" spans="1:8">
      <c r="A1856" s="1081"/>
      <c r="B1856" s="750"/>
      <c r="C1856" s="1147"/>
      <c r="D1856" s="1162"/>
      <c r="E1856" s="1159"/>
      <c r="F1856" s="1161"/>
      <c r="G1856" s="1159"/>
      <c r="H1856" s="1117">
        <f t="shared" si="39"/>
        <v>0</v>
      </c>
    </row>
    <row r="1857" spans="1:8">
      <c r="A1857" s="1081"/>
      <c r="B1857" s="750"/>
      <c r="C1857" s="1147"/>
      <c r="D1857" s="1162"/>
      <c r="E1857" s="1083"/>
      <c r="F1857" s="433"/>
      <c r="G1857" s="1083"/>
      <c r="H1857" s="1084">
        <f t="shared" si="39"/>
        <v>0</v>
      </c>
    </row>
    <row r="1858" spans="1:8">
      <c r="A1858" s="1081"/>
      <c r="B1858" s="901"/>
      <c r="C1858" s="1143"/>
      <c r="D1858" s="158" t="s">
        <v>607</v>
      </c>
      <c r="E1858" s="58"/>
      <c r="F1858" s="1145"/>
      <c r="G1858" s="58"/>
      <c r="H1858" s="872">
        <f t="shared" si="39"/>
        <v>0</v>
      </c>
    </row>
    <row r="1859" spans="1:8">
      <c r="A1859" s="1087"/>
      <c r="B1859" s="1088"/>
      <c r="C1859" s="542"/>
      <c r="D1859" s="158" t="s">
        <v>614</v>
      </c>
      <c r="E1859" s="58"/>
      <c r="F1859" s="1145"/>
      <c r="G1859" s="58"/>
      <c r="H1859" s="263"/>
    </row>
    <row r="1860" spans="1:8">
      <c r="A1860" s="1087"/>
      <c r="B1860" s="1088"/>
      <c r="C1860" s="542"/>
      <c r="D1860" s="158" t="s">
        <v>607</v>
      </c>
      <c r="E1860" s="58"/>
      <c r="F1860" s="1145"/>
      <c r="G1860" s="58"/>
      <c r="H1860" s="263"/>
    </row>
    <row r="1861" spans="1:8" ht="18.75">
      <c r="A1861" s="1962" t="str">
        <f>A1791</f>
        <v>REMISIONES DE     FEBRERO        2 0 1 3</v>
      </c>
      <c r="B1861" s="1962"/>
      <c r="C1861" s="1962"/>
      <c r="D1861" s="1962"/>
      <c r="E1861" s="1962"/>
      <c r="F1861" s="1962"/>
      <c r="H1861" s="1106"/>
    </row>
    <row r="1862" spans="1:8" ht="35.25" thickBot="1">
      <c r="A1862" s="1118" t="s">
        <v>0</v>
      </c>
      <c r="B1862" s="1119" t="s">
        <v>1</v>
      </c>
      <c r="C1862" s="1119"/>
      <c r="D1862" s="1094" t="s">
        <v>2805</v>
      </c>
      <c r="E1862" s="5" t="s">
        <v>2</v>
      </c>
      <c r="F1862" s="1095" t="s">
        <v>6</v>
      </c>
      <c r="G1862" s="1096" t="s">
        <v>7</v>
      </c>
      <c r="H1862" s="1097" t="s">
        <v>8</v>
      </c>
    </row>
    <row r="1863" spans="1:8" ht="15.75" thickTop="1">
      <c r="A1863" s="1081"/>
      <c r="B1863" s="750"/>
      <c r="C1863" s="894"/>
      <c r="D1863" s="1164"/>
      <c r="E1863" s="1078"/>
      <c r="F1863" s="1108"/>
      <c r="G1863" s="1100"/>
      <c r="H1863" s="1165">
        <f t="shared" ref="H1863:H1926" si="40">E1863-G1863</f>
        <v>0</v>
      </c>
    </row>
    <row r="1864" spans="1:8">
      <c r="A1864" s="1081"/>
      <c r="B1864" s="750"/>
      <c r="C1864" s="1147"/>
      <c r="D1864" s="1162"/>
      <c r="E1864" s="1083"/>
      <c r="F1864" s="433"/>
      <c r="G1864" s="85"/>
      <c r="H1864" s="1160">
        <f t="shared" si="40"/>
        <v>0</v>
      </c>
    </row>
    <row r="1865" spans="1:8">
      <c r="A1865" s="1081"/>
      <c r="B1865" s="750"/>
      <c r="C1865" s="1147"/>
      <c r="D1865" s="1162"/>
      <c r="E1865" s="1083"/>
      <c r="F1865" s="433"/>
      <c r="G1865" s="85"/>
      <c r="H1865" s="1160">
        <f t="shared" si="40"/>
        <v>0</v>
      </c>
    </row>
    <row r="1866" spans="1:8">
      <c r="A1866" s="1081"/>
      <c r="B1866" s="750"/>
      <c r="C1866" s="1147"/>
      <c r="D1866" s="1162"/>
      <c r="E1866" s="1083"/>
      <c r="F1866" s="433"/>
      <c r="G1866" s="85"/>
      <c r="H1866" s="1160">
        <f t="shared" si="40"/>
        <v>0</v>
      </c>
    </row>
    <row r="1867" spans="1:8">
      <c r="A1867" s="1081"/>
      <c r="B1867" s="750"/>
      <c r="C1867" s="1147"/>
      <c r="D1867" s="1162"/>
      <c r="E1867" s="1083"/>
      <c r="F1867" s="753"/>
      <c r="G1867" s="85"/>
      <c r="H1867" s="1160">
        <f t="shared" si="40"/>
        <v>0</v>
      </c>
    </row>
    <row r="1868" spans="1:8">
      <c r="A1868" s="1081"/>
      <c r="B1868" s="750"/>
      <c r="C1868" s="1147"/>
      <c r="D1868" s="1162"/>
      <c r="E1868" s="1083"/>
      <c r="F1868" s="433"/>
      <c r="G1868" s="85"/>
      <c r="H1868" s="1160">
        <f t="shared" si="40"/>
        <v>0</v>
      </c>
    </row>
    <row r="1869" spans="1:8">
      <c r="A1869" s="1081"/>
      <c r="B1869" s="750"/>
      <c r="C1869" s="1147"/>
      <c r="D1869" s="1162"/>
      <c r="E1869" s="1083"/>
      <c r="F1869" s="753"/>
      <c r="G1869" s="85"/>
      <c r="H1869" s="1160">
        <f t="shared" si="40"/>
        <v>0</v>
      </c>
    </row>
    <row r="1870" spans="1:8">
      <c r="A1870" s="1081"/>
      <c r="B1870" s="750"/>
      <c r="C1870" s="1147"/>
      <c r="D1870" s="1162"/>
      <c r="E1870" s="1083"/>
      <c r="F1870" s="753"/>
      <c r="G1870" s="85"/>
      <c r="H1870" s="1160">
        <f t="shared" si="40"/>
        <v>0</v>
      </c>
    </row>
    <row r="1871" spans="1:8">
      <c r="A1871" s="1081"/>
      <c r="B1871" s="750"/>
      <c r="C1871" s="1147"/>
      <c r="D1871" s="1162"/>
      <c r="E1871" s="1083"/>
      <c r="F1871" s="753"/>
      <c r="G1871" s="85"/>
      <c r="H1871" s="1160">
        <f t="shared" si="40"/>
        <v>0</v>
      </c>
    </row>
    <row r="1872" spans="1:8">
      <c r="A1872" s="1081"/>
      <c r="B1872" s="750"/>
      <c r="C1872" s="1147"/>
      <c r="D1872" s="1162"/>
      <c r="E1872" s="1083"/>
      <c r="F1872" s="753"/>
      <c r="G1872" s="85"/>
      <c r="H1872" s="1160">
        <f t="shared" si="40"/>
        <v>0</v>
      </c>
    </row>
    <row r="1873" spans="1:8">
      <c r="A1873" s="1081"/>
      <c r="B1873" s="750"/>
      <c r="C1873" s="1147"/>
      <c r="D1873" s="1162"/>
      <c r="E1873" s="1083"/>
      <c r="F1873" s="753"/>
      <c r="G1873" s="176"/>
      <c r="H1873" s="1160">
        <f t="shared" si="40"/>
        <v>0</v>
      </c>
    </row>
    <row r="1874" spans="1:8">
      <c r="A1874" s="1081"/>
      <c r="B1874" s="750"/>
      <c r="C1874" s="1147"/>
      <c r="D1874" s="1162"/>
      <c r="E1874" s="1083"/>
      <c r="F1874" s="753"/>
      <c r="G1874" s="85"/>
      <c r="H1874" s="1160">
        <f t="shared" si="40"/>
        <v>0</v>
      </c>
    </row>
    <row r="1875" spans="1:8">
      <c r="A1875" s="1081"/>
      <c r="B1875" s="750"/>
      <c r="C1875" s="1147"/>
      <c r="D1875" s="1162"/>
      <c r="E1875" s="1083"/>
      <c r="F1875" s="753"/>
      <c r="G1875" s="85"/>
      <c r="H1875" s="1160">
        <f t="shared" si="40"/>
        <v>0</v>
      </c>
    </row>
    <row r="1876" spans="1:8">
      <c r="A1876" s="1081"/>
      <c r="B1876" s="750"/>
      <c r="C1876" s="1147"/>
      <c r="D1876" s="1162"/>
      <c r="E1876" s="1083"/>
      <c r="F1876" s="753"/>
      <c r="G1876" s="85"/>
      <c r="H1876" s="1160">
        <f t="shared" si="40"/>
        <v>0</v>
      </c>
    </row>
    <row r="1877" spans="1:8">
      <c r="A1877" s="1081"/>
      <c r="B1877" s="750"/>
      <c r="C1877" s="1147"/>
      <c r="D1877" s="1162"/>
      <c r="E1877" s="1083"/>
      <c r="F1877" s="753"/>
      <c r="G1877" s="85"/>
      <c r="H1877" s="1160">
        <f t="shared" si="40"/>
        <v>0</v>
      </c>
    </row>
    <row r="1878" spans="1:8">
      <c r="A1878" s="1081"/>
      <c r="B1878" s="750"/>
      <c r="C1878" s="1147"/>
      <c r="D1878" s="1162"/>
      <c r="E1878" s="1083"/>
      <c r="F1878" s="753"/>
      <c r="G1878" s="85"/>
      <c r="H1878" s="1160">
        <f t="shared" si="40"/>
        <v>0</v>
      </c>
    </row>
    <row r="1879" spans="1:8">
      <c r="A1879" s="1081"/>
      <c r="B1879" s="750"/>
      <c r="C1879" s="1147"/>
      <c r="D1879" s="1162"/>
      <c r="E1879" s="1083"/>
      <c r="F1879" s="753"/>
      <c r="G1879" s="85"/>
      <c r="H1879" s="1160">
        <f t="shared" si="40"/>
        <v>0</v>
      </c>
    </row>
    <row r="1880" spans="1:8">
      <c r="A1880" s="1081"/>
      <c r="B1880" s="750"/>
      <c r="C1880" s="1147"/>
      <c r="D1880" s="1162"/>
      <c r="E1880" s="1083"/>
      <c r="F1880" s="753"/>
      <c r="G1880" s="85"/>
      <c r="H1880" s="1160">
        <f t="shared" si="40"/>
        <v>0</v>
      </c>
    </row>
    <row r="1881" spans="1:8">
      <c r="A1881" s="1081"/>
      <c r="B1881" s="750"/>
      <c r="C1881" s="1147"/>
      <c r="D1881" s="1166"/>
      <c r="E1881" s="1111"/>
      <c r="F1881" s="753"/>
      <c r="G1881" s="85"/>
      <c r="H1881" s="1160">
        <f t="shared" si="40"/>
        <v>0</v>
      </c>
    </row>
    <row r="1882" spans="1:8">
      <c r="A1882" s="1081"/>
      <c r="B1882" s="750"/>
      <c r="C1882" s="1147"/>
      <c r="D1882" s="1162"/>
      <c r="E1882" s="1083"/>
      <c r="F1882" s="753"/>
      <c r="G1882" s="85"/>
      <c r="H1882" s="1160">
        <f t="shared" si="40"/>
        <v>0</v>
      </c>
    </row>
    <row r="1883" spans="1:8">
      <c r="A1883" s="1081"/>
      <c r="B1883" s="750"/>
      <c r="C1883" s="1147"/>
      <c r="D1883" s="1162"/>
      <c r="E1883" s="1083"/>
      <c r="F1883" s="753"/>
      <c r="G1883" s="85"/>
      <c r="H1883" s="1160">
        <f t="shared" si="40"/>
        <v>0</v>
      </c>
    </row>
    <row r="1884" spans="1:8">
      <c r="A1884" s="1081"/>
      <c r="B1884" s="750"/>
      <c r="C1884" s="1147"/>
      <c r="D1884" s="1162"/>
      <c r="E1884" s="1083"/>
      <c r="F1884" s="753"/>
      <c r="G1884" s="85"/>
      <c r="H1884" s="1160">
        <f t="shared" si="40"/>
        <v>0</v>
      </c>
    </row>
    <row r="1885" spans="1:8">
      <c r="A1885" s="1081"/>
      <c r="B1885" s="750"/>
      <c r="C1885" s="1147"/>
      <c r="D1885" s="1162"/>
      <c r="E1885" s="1083"/>
      <c r="F1885" s="753"/>
      <c r="G1885" s="85"/>
      <c r="H1885" s="1160">
        <f t="shared" si="40"/>
        <v>0</v>
      </c>
    </row>
    <row r="1886" spans="1:8">
      <c r="A1886" s="1081"/>
      <c r="B1886" s="750"/>
      <c r="C1886" s="1147"/>
      <c r="D1886" s="1162"/>
      <c r="E1886" s="1083"/>
      <c r="F1886" s="753"/>
      <c r="G1886" s="85"/>
      <c r="H1886" s="1160">
        <f t="shared" si="40"/>
        <v>0</v>
      </c>
    </row>
    <row r="1887" spans="1:8">
      <c r="A1887" s="1081"/>
      <c r="B1887" s="750"/>
      <c r="C1887" s="1147"/>
      <c r="D1887" s="1162"/>
      <c r="E1887" s="1083"/>
      <c r="F1887" s="753"/>
      <c r="G1887" s="85"/>
      <c r="H1887" s="1160">
        <f t="shared" si="40"/>
        <v>0</v>
      </c>
    </row>
    <row r="1888" spans="1:8">
      <c r="A1888" s="1081"/>
      <c r="B1888" s="750"/>
      <c r="C1888" s="1147"/>
      <c r="D1888" s="1162"/>
      <c r="E1888" s="1083"/>
      <c r="F1888" s="753"/>
      <c r="G1888" s="85"/>
      <c r="H1888" s="1160">
        <f t="shared" si="40"/>
        <v>0</v>
      </c>
    </row>
    <row r="1889" spans="1:8">
      <c r="A1889" s="1081"/>
      <c r="B1889" s="750"/>
      <c r="C1889" s="1147"/>
      <c r="D1889" s="1162"/>
      <c r="E1889" s="1083"/>
      <c r="F1889" s="753"/>
      <c r="G1889" s="85"/>
      <c r="H1889" s="1160">
        <f t="shared" si="40"/>
        <v>0</v>
      </c>
    </row>
    <row r="1890" spans="1:8">
      <c r="A1890" s="1081"/>
      <c r="B1890" s="750"/>
      <c r="C1890" s="1147"/>
      <c r="D1890" s="1162"/>
      <c r="E1890" s="1083"/>
      <c r="F1890" s="753"/>
      <c r="G1890" s="85"/>
      <c r="H1890" s="1160">
        <f t="shared" si="40"/>
        <v>0</v>
      </c>
    </row>
    <row r="1891" spans="1:8">
      <c r="A1891" s="1081"/>
      <c r="B1891" s="750"/>
      <c r="C1891" s="1147"/>
      <c r="D1891" s="1162"/>
      <c r="E1891" s="1083"/>
      <c r="F1891" s="753"/>
      <c r="G1891" s="85"/>
      <c r="H1891" s="1160">
        <f t="shared" si="40"/>
        <v>0</v>
      </c>
    </row>
    <row r="1892" spans="1:8">
      <c r="A1892" s="1081"/>
      <c r="B1892" s="750"/>
      <c r="C1892" s="1147"/>
      <c r="D1892" s="1162"/>
      <c r="E1892" s="1083"/>
      <c r="F1892" s="753"/>
      <c r="G1892" s="85"/>
      <c r="H1892" s="1160">
        <f t="shared" si="40"/>
        <v>0</v>
      </c>
    </row>
    <row r="1893" spans="1:8">
      <c r="A1893" s="1081"/>
      <c r="B1893" s="750"/>
      <c r="C1893" s="1147"/>
      <c r="D1893" s="1162"/>
      <c r="E1893" s="1083"/>
      <c r="F1893" s="433"/>
      <c r="G1893" s="85"/>
      <c r="H1893" s="1160">
        <f t="shared" si="40"/>
        <v>0</v>
      </c>
    </row>
    <row r="1894" spans="1:8">
      <c r="A1894" s="1081"/>
      <c r="B1894" s="750"/>
      <c r="C1894" s="1147"/>
      <c r="D1894" s="1162"/>
      <c r="E1894" s="1083"/>
      <c r="F1894" s="753"/>
      <c r="G1894" s="85"/>
      <c r="H1894" s="1160">
        <f t="shared" si="40"/>
        <v>0</v>
      </c>
    </row>
    <row r="1895" spans="1:8">
      <c r="A1895" s="1081"/>
      <c r="B1895" s="750"/>
      <c r="C1895" s="1147"/>
      <c r="D1895" s="1162"/>
      <c r="E1895" s="1083"/>
      <c r="F1895" s="433"/>
      <c r="G1895" s="85"/>
      <c r="H1895" s="1160">
        <f t="shared" si="40"/>
        <v>0</v>
      </c>
    </row>
    <row r="1896" spans="1:8">
      <c r="A1896" s="1081"/>
      <c r="B1896" s="750"/>
      <c r="C1896" s="1147"/>
      <c r="D1896" s="1162"/>
      <c r="E1896" s="1083"/>
      <c r="F1896" s="753"/>
      <c r="G1896" s="85"/>
      <c r="H1896" s="1160">
        <f t="shared" si="40"/>
        <v>0</v>
      </c>
    </row>
    <row r="1897" spans="1:8">
      <c r="A1897" s="1081"/>
      <c r="B1897" s="750"/>
      <c r="C1897" s="1147"/>
      <c r="D1897" s="1162"/>
      <c r="E1897" s="1083"/>
      <c r="F1897" s="753"/>
      <c r="G1897" s="85"/>
      <c r="H1897" s="1160">
        <f t="shared" si="40"/>
        <v>0</v>
      </c>
    </row>
    <row r="1898" spans="1:8">
      <c r="A1898" s="1081"/>
      <c r="B1898" s="750"/>
      <c r="C1898" s="1147"/>
      <c r="D1898" s="1162"/>
      <c r="E1898" s="1083"/>
      <c r="F1898" s="753"/>
      <c r="G1898" s="85"/>
      <c r="H1898" s="1160">
        <f t="shared" si="40"/>
        <v>0</v>
      </c>
    </row>
    <row r="1899" spans="1:8">
      <c r="A1899" s="1081"/>
      <c r="B1899" s="750"/>
      <c r="C1899" s="1147"/>
      <c r="D1899" s="1162"/>
      <c r="E1899" s="1083"/>
      <c r="F1899" s="753"/>
      <c r="G1899" s="85"/>
      <c r="H1899" s="1160">
        <f t="shared" si="40"/>
        <v>0</v>
      </c>
    </row>
    <row r="1900" spans="1:8">
      <c r="A1900" s="1081"/>
      <c r="B1900" s="750"/>
      <c r="C1900" s="1147"/>
      <c r="D1900" s="1162"/>
      <c r="E1900" s="1083"/>
      <c r="F1900" s="753"/>
      <c r="G1900" s="85"/>
      <c r="H1900" s="1160">
        <f t="shared" si="40"/>
        <v>0</v>
      </c>
    </row>
    <row r="1901" spans="1:8">
      <c r="A1901" s="1081"/>
      <c r="B1901" s="750"/>
      <c r="C1901" s="1147"/>
      <c r="D1901" s="1162"/>
      <c r="E1901" s="1083"/>
      <c r="F1901" s="753"/>
      <c r="G1901" s="85"/>
      <c r="H1901" s="1160">
        <f t="shared" si="40"/>
        <v>0</v>
      </c>
    </row>
    <row r="1902" spans="1:8">
      <c r="A1902" s="1081"/>
      <c r="B1902" s="750"/>
      <c r="C1902" s="1147"/>
      <c r="D1902" s="1162"/>
      <c r="E1902" s="1083"/>
      <c r="F1902" s="753"/>
      <c r="G1902" s="85"/>
      <c r="H1902" s="1160">
        <f t="shared" si="40"/>
        <v>0</v>
      </c>
    </row>
    <row r="1903" spans="1:8">
      <c r="A1903" s="1081"/>
      <c r="B1903" s="750"/>
      <c r="C1903" s="1147"/>
      <c r="D1903" s="1162"/>
      <c r="E1903" s="1083"/>
      <c r="F1903" s="753"/>
      <c r="G1903" s="85"/>
      <c r="H1903" s="1160">
        <f t="shared" si="40"/>
        <v>0</v>
      </c>
    </row>
    <row r="1904" spans="1:8">
      <c r="A1904" s="1081"/>
      <c r="B1904" s="750"/>
      <c r="C1904" s="1147"/>
      <c r="D1904" s="1162"/>
      <c r="E1904" s="1083"/>
      <c r="F1904" s="753"/>
      <c r="G1904" s="85"/>
      <c r="H1904" s="1160">
        <f t="shared" si="40"/>
        <v>0</v>
      </c>
    </row>
    <row r="1905" spans="1:8">
      <c r="A1905" s="1081"/>
      <c r="B1905" s="750"/>
      <c r="C1905" s="1147"/>
      <c r="D1905" s="1162"/>
      <c r="E1905" s="1083"/>
      <c r="F1905" s="753"/>
      <c r="G1905" s="85"/>
      <c r="H1905" s="1160">
        <f t="shared" si="40"/>
        <v>0</v>
      </c>
    </row>
    <row r="1906" spans="1:8">
      <c r="A1906" s="1081"/>
      <c r="B1906" s="750"/>
      <c r="C1906" s="1147"/>
      <c r="D1906" s="1162"/>
      <c r="E1906" s="1083"/>
      <c r="F1906" s="753"/>
      <c r="G1906" s="85"/>
      <c r="H1906" s="1160">
        <f t="shared" si="40"/>
        <v>0</v>
      </c>
    </row>
    <row r="1907" spans="1:8">
      <c r="A1907" s="1081"/>
      <c r="B1907" s="750"/>
      <c r="C1907" s="1147"/>
      <c r="D1907" s="1162"/>
      <c r="E1907" s="1083"/>
      <c r="F1907" s="753"/>
      <c r="G1907" s="85"/>
      <c r="H1907" s="1160">
        <f t="shared" si="40"/>
        <v>0</v>
      </c>
    </row>
    <row r="1908" spans="1:8">
      <c r="A1908" s="1081"/>
      <c r="B1908" s="750"/>
      <c r="C1908" s="1147"/>
      <c r="D1908" s="1162"/>
      <c r="E1908" s="1083"/>
      <c r="F1908" s="753"/>
      <c r="G1908" s="85"/>
      <c r="H1908" s="1160">
        <f t="shared" si="40"/>
        <v>0</v>
      </c>
    </row>
    <row r="1909" spans="1:8">
      <c r="A1909" s="1081"/>
      <c r="B1909" s="750"/>
      <c r="C1909" s="1147"/>
      <c r="D1909" s="1162"/>
      <c r="E1909" s="1083"/>
      <c r="F1909" s="753"/>
      <c r="G1909" s="85"/>
      <c r="H1909" s="1160">
        <f t="shared" si="40"/>
        <v>0</v>
      </c>
    </row>
    <row r="1910" spans="1:8">
      <c r="A1910" s="1081"/>
      <c r="B1910" s="750"/>
      <c r="C1910" s="1147"/>
      <c r="D1910" s="1162"/>
      <c r="E1910" s="1083"/>
      <c r="F1910" s="753"/>
      <c r="G1910" s="85"/>
      <c r="H1910" s="1160">
        <f t="shared" si="40"/>
        <v>0</v>
      </c>
    </row>
    <row r="1911" spans="1:8">
      <c r="A1911" s="1081"/>
      <c r="B1911" s="750"/>
      <c r="C1911" s="1147"/>
      <c r="D1911" s="1162"/>
      <c r="E1911" s="1083"/>
      <c r="F1911" s="753"/>
      <c r="G1911" s="85"/>
      <c r="H1911" s="1160">
        <f t="shared" si="40"/>
        <v>0</v>
      </c>
    </row>
    <row r="1912" spans="1:8">
      <c r="A1912" s="1081"/>
      <c r="B1912" s="750"/>
      <c r="C1912" s="1147"/>
      <c r="D1912" s="1162"/>
      <c r="E1912" s="1083"/>
      <c r="F1912" s="753"/>
      <c r="G1912" s="85"/>
      <c r="H1912" s="1160">
        <f t="shared" si="40"/>
        <v>0</v>
      </c>
    </row>
    <row r="1913" spans="1:8">
      <c r="A1913" s="1081"/>
      <c r="B1913" s="750"/>
      <c r="C1913" s="1147"/>
      <c r="D1913" s="1162"/>
      <c r="E1913" s="1083"/>
      <c r="F1913" s="753"/>
      <c r="G1913" s="85"/>
      <c r="H1913" s="1160">
        <f t="shared" si="40"/>
        <v>0</v>
      </c>
    </row>
    <row r="1914" spans="1:8">
      <c r="A1914" s="1081"/>
      <c r="B1914" s="750"/>
      <c r="C1914" s="1147"/>
      <c r="D1914" s="1162"/>
      <c r="E1914" s="1083"/>
      <c r="F1914" s="753"/>
      <c r="G1914" s="85"/>
      <c r="H1914" s="1160">
        <f t="shared" si="40"/>
        <v>0</v>
      </c>
    </row>
    <row r="1915" spans="1:8">
      <c r="A1915" s="1081"/>
      <c r="B1915" s="750"/>
      <c r="C1915" s="1147"/>
      <c r="D1915" s="1162"/>
      <c r="E1915" s="1083"/>
      <c r="F1915" s="753"/>
      <c r="G1915" s="85"/>
      <c r="H1915" s="1160">
        <f t="shared" si="40"/>
        <v>0</v>
      </c>
    </row>
    <row r="1916" spans="1:8">
      <c r="A1916" s="1081"/>
      <c r="B1916" s="750"/>
      <c r="C1916" s="1147"/>
      <c r="D1916" s="1162"/>
      <c r="E1916" s="1083"/>
      <c r="F1916" s="753"/>
      <c r="G1916" s="85"/>
      <c r="H1916" s="1160">
        <f t="shared" si="40"/>
        <v>0</v>
      </c>
    </row>
    <row r="1917" spans="1:8">
      <c r="A1917" s="1081"/>
      <c r="B1917" s="750"/>
      <c r="C1917" s="1147"/>
      <c r="D1917" s="1162"/>
      <c r="E1917" s="1083"/>
      <c r="F1917" s="433"/>
      <c r="G1917" s="85"/>
      <c r="H1917" s="1160">
        <f t="shared" si="40"/>
        <v>0</v>
      </c>
    </row>
    <row r="1918" spans="1:8">
      <c r="A1918" s="1081"/>
      <c r="B1918" s="750"/>
      <c r="C1918" s="1147"/>
      <c r="D1918" s="1162"/>
      <c r="E1918" s="1083"/>
      <c r="F1918" s="753"/>
      <c r="G1918" s="85"/>
      <c r="H1918" s="1160">
        <f t="shared" si="40"/>
        <v>0</v>
      </c>
    </row>
    <row r="1919" spans="1:8">
      <c r="A1919" s="1081"/>
      <c r="B1919" s="750"/>
      <c r="C1919" s="1147"/>
      <c r="D1919" s="1162"/>
      <c r="E1919" s="1083"/>
      <c r="F1919" s="753"/>
      <c r="G1919" s="176"/>
      <c r="H1919" s="1160">
        <f t="shared" si="40"/>
        <v>0</v>
      </c>
    </row>
    <row r="1920" spans="1:8">
      <c r="A1920" s="1081"/>
      <c r="B1920" s="750"/>
      <c r="C1920" s="1147"/>
      <c r="D1920" s="1162"/>
      <c r="E1920" s="1083"/>
      <c r="F1920" s="753"/>
      <c r="G1920" s="85"/>
      <c r="H1920" s="1160">
        <f t="shared" si="40"/>
        <v>0</v>
      </c>
    </row>
    <row r="1921" spans="1:8">
      <c r="A1921" s="1081"/>
      <c r="B1921" s="750"/>
      <c r="C1921" s="1147"/>
      <c r="D1921" s="1162"/>
      <c r="E1921" s="1083"/>
      <c r="F1921" s="753"/>
      <c r="G1921" s="85"/>
      <c r="H1921" s="1160">
        <f t="shared" si="40"/>
        <v>0</v>
      </c>
    </row>
    <row r="1922" spans="1:8">
      <c r="A1922" s="1081"/>
      <c r="B1922" s="750"/>
      <c r="C1922" s="1147"/>
      <c r="D1922" s="1162"/>
      <c r="E1922" s="1083"/>
      <c r="F1922" s="753"/>
      <c r="G1922" s="85"/>
      <c r="H1922" s="1160">
        <f t="shared" si="40"/>
        <v>0</v>
      </c>
    </row>
    <row r="1923" spans="1:8">
      <c r="A1923" s="1081"/>
      <c r="B1923" s="750"/>
      <c r="C1923" s="1147"/>
      <c r="D1923" s="1162"/>
      <c r="E1923" s="1083"/>
      <c r="F1923" s="753"/>
      <c r="G1923" s="85"/>
      <c r="H1923" s="1160">
        <f>E1923-G1923</f>
        <v>0</v>
      </c>
    </row>
    <row r="1924" spans="1:8">
      <c r="A1924" s="1081"/>
      <c r="B1924" s="750"/>
      <c r="C1924" s="1147"/>
      <c r="D1924" s="1162"/>
      <c r="E1924" s="1083"/>
      <c r="F1924" s="753"/>
      <c r="G1924" s="85"/>
      <c r="H1924" s="1160">
        <f t="shared" si="40"/>
        <v>0</v>
      </c>
    </row>
    <row r="1925" spans="1:8">
      <c r="A1925" s="1081"/>
      <c r="B1925" s="750"/>
      <c r="C1925" s="1147"/>
      <c r="D1925" s="1162"/>
      <c r="E1925" s="1083"/>
      <c r="F1925" s="753"/>
      <c r="G1925" s="85"/>
      <c r="H1925" s="1160">
        <f t="shared" si="40"/>
        <v>0</v>
      </c>
    </row>
    <row r="1926" spans="1:8">
      <c r="A1926" s="1081"/>
      <c r="B1926" s="750"/>
      <c r="C1926" s="1147"/>
      <c r="D1926" s="1162"/>
      <c r="E1926" s="1083"/>
      <c r="F1926" s="753"/>
      <c r="G1926" s="85"/>
      <c r="H1926" s="1160">
        <f t="shared" si="40"/>
        <v>0</v>
      </c>
    </row>
    <row r="1927" spans="1:8">
      <c r="A1927" s="1081"/>
      <c r="B1927" s="750"/>
      <c r="C1927" s="1147"/>
      <c r="D1927" s="1162" t="s">
        <v>719</v>
      </c>
      <c r="E1927" s="1083"/>
      <c r="F1927" s="1028"/>
      <c r="G1927" s="85"/>
      <c r="H1927" s="1084">
        <f t="shared" ref="H1927" si="41">E1927-G1927</f>
        <v>0</v>
      </c>
    </row>
    <row r="1928" spans="1:8">
      <c r="A1928" s="1081"/>
      <c r="B1928" s="1167"/>
      <c r="C1928" s="1167"/>
      <c r="D1928" s="158" t="s">
        <v>607</v>
      </c>
      <c r="E1928" s="58"/>
      <c r="F1928" s="1145"/>
      <c r="G1928" s="58"/>
      <c r="H1928" s="263"/>
    </row>
    <row r="1929" spans="1:8">
      <c r="A1929" s="1087"/>
      <c r="B1929" s="771"/>
      <c r="C1929" s="771"/>
      <c r="D1929" s="158" t="s">
        <v>614</v>
      </c>
      <c r="E1929" s="58"/>
      <c r="F1929" s="1145"/>
      <c r="G1929" s="58"/>
      <c r="H1929" s="263">
        <f t="shared" si="34"/>
        <v>0</v>
      </c>
    </row>
    <row r="1930" spans="1:8" ht="18.75">
      <c r="A1930" s="1962" t="str">
        <f>A1861</f>
        <v>REMISIONES DE     FEBRERO        2 0 1 3</v>
      </c>
      <c r="B1930" s="1962"/>
      <c r="C1930" s="1962"/>
      <c r="D1930" s="1962"/>
      <c r="E1930" s="1962"/>
      <c r="F1930" s="1962"/>
      <c r="H1930" s="1106"/>
    </row>
    <row r="1931" spans="1:8" ht="35.25" thickBot="1">
      <c r="A1931" s="1118" t="s">
        <v>0</v>
      </c>
      <c r="B1931" s="1119" t="s">
        <v>1</v>
      </c>
      <c r="C1931" s="1119"/>
      <c r="D1931" s="1094" t="s">
        <v>2805</v>
      </c>
      <c r="E1931" s="5" t="s">
        <v>2</v>
      </c>
      <c r="F1931" s="1095" t="s">
        <v>6</v>
      </c>
      <c r="G1931" s="1096" t="s">
        <v>7</v>
      </c>
      <c r="H1931" s="1097" t="s">
        <v>8</v>
      </c>
    </row>
    <row r="1932" spans="1:8" ht="15.75" thickTop="1">
      <c r="A1932" s="1081"/>
      <c r="B1932" s="750"/>
      <c r="C1932" s="894"/>
      <c r="D1932" s="1164"/>
      <c r="E1932" s="1078"/>
      <c r="F1932" s="1108"/>
      <c r="G1932" s="1100"/>
      <c r="H1932" s="1165">
        <f t="shared" ref="H1932:H1995" si="42">E1932-G1932</f>
        <v>0</v>
      </c>
    </row>
    <row r="1933" spans="1:8">
      <c r="A1933" s="1081"/>
      <c r="B1933" s="750"/>
      <c r="C1933" s="1147"/>
      <c r="D1933" s="1162"/>
      <c r="E1933" s="1083"/>
      <c r="F1933" s="433"/>
      <c r="G1933" s="85"/>
      <c r="H1933" s="1160">
        <f t="shared" si="42"/>
        <v>0</v>
      </c>
    </row>
    <row r="1934" spans="1:8">
      <c r="A1934" s="1081"/>
      <c r="B1934" s="750"/>
      <c r="C1934" s="1147"/>
      <c r="D1934" s="1162"/>
      <c r="E1934" s="1083"/>
      <c r="F1934" s="433"/>
      <c r="G1934" s="85"/>
      <c r="H1934" s="1160">
        <f t="shared" si="42"/>
        <v>0</v>
      </c>
    </row>
    <row r="1935" spans="1:8">
      <c r="A1935" s="1081"/>
      <c r="B1935" s="750"/>
      <c r="C1935" s="1147"/>
      <c r="D1935" s="1162"/>
      <c r="E1935" s="1083"/>
      <c r="F1935" s="433"/>
      <c r="G1935" s="85"/>
      <c r="H1935" s="1160">
        <f t="shared" si="42"/>
        <v>0</v>
      </c>
    </row>
    <row r="1936" spans="1:8">
      <c r="A1936" s="1081"/>
      <c r="B1936" s="750"/>
      <c r="C1936" s="1147"/>
      <c r="D1936" s="1162"/>
      <c r="E1936" s="1083"/>
      <c r="F1936" s="433"/>
      <c r="G1936" s="85"/>
      <c r="H1936" s="1160">
        <f t="shared" si="42"/>
        <v>0</v>
      </c>
    </row>
    <row r="1937" spans="1:8">
      <c r="A1937" s="1081"/>
      <c r="B1937" s="750"/>
      <c r="C1937" s="1147"/>
      <c r="D1937" s="1162"/>
      <c r="E1937" s="1083"/>
      <c r="F1937" s="433"/>
      <c r="G1937" s="85"/>
      <c r="H1937" s="1160">
        <f t="shared" si="42"/>
        <v>0</v>
      </c>
    </row>
    <row r="1938" spans="1:8">
      <c r="A1938" s="1081"/>
      <c r="B1938" s="750"/>
      <c r="C1938" s="1147"/>
      <c r="D1938" s="1162"/>
      <c r="E1938" s="1083"/>
      <c r="F1938" s="753"/>
      <c r="G1938" s="85"/>
      <c r="H1938" s="1160">
        <f t="shared" si="42"/>
        <v>0</v>
      </c>
    </row>
    <row r="1939" spans="1:8">
      <c r="A1939" s="1081"/>
      <c r="B1939" s="750"/>
      <c r="C1939" s="1147"/>
      <c r="D1939" s="1162"/>
      <c r="E1939" s="1083"/>
      <c r="F1939" s="753"/>
      <c r="G1939" s="85"/>
      <c r="H1939" s="1160">
        <f t="shared" si="42"/>
        <v>0</v>
      </c>
    </row>
    <row r="1940" spans="1:8">
      <c r="A1940" s="1081"/>
      <c r="B1940" s="750"/>
      <c r="C1940" s="1147"/>
      <c r="D1940" s="1162"/>
      <c r="E1940" s="1083"/>
      <c r="F1940" s="753"/>
      <c r="G1940" s="85"/>
      <c r="H1940" s="1160">
        <f t="shared" si="42"/>
        <v>0</v>
      </c>
    </row>
    <row r="1941" spans="1:8">
      <c r="A1941" s="1081"/>
      <c r="B1941" s="750"/>
      <c r="C1941" s="1147"/>
      <c r="D1941" s="1162"/>
      <c r="E1941" s="1083"/>
      <c r="F1941" s="753"/>
      <c r="G1941" s="85"/>
      <c r="H1941" s="1160">
        <f t="shared" si="42"/>
        <v>0</v>
      </c>
    </row>
    <row r="1942" spans="1:8">
      <c r="A1942" s="1081"/>
      <c r="B1942" s="750"/>
      <c r="C1942" s="1147"/>
      <c r="D1942" s="1162"/>
      <c r="E1942" s="1083"/>
      <c r="F1942" s="753"/>
      <c r="G1942" s="85"/>
      <c r="H1942" s="1160">
        <f t="shared" si="42"/>
        <v>0</v>
      </c>
    </row>
    <row r="1943" spans="1:8">
      <c r="A1943" s="1081"/>
      <c r="B1943" s="750"/>
      <c r="C1943" s="1147"/>
      <c r="D1943" s="1162"/>
      <c r="E1943" s="1083"/>
      <c r="F1943" s="753"/>
      <c r="G1943" s="85"/>
      <c r="H1943" s="1160">
        <f t="shared" si="42"/>
        <v>0</v>
      </c>
    </row>
    <row r="1944" spans="1:8">
      <c r="A1944" s="1081"/>
      <c r="B1944" s="750"/>
      <c r="C1944" s="1147"/>
      <c r="D1944" s="1162"/>
      <c r="E1944" s="1083"/>
      <c r="F1944" s="753"/>
      <c r="G1944" s="85"/>
      <c r="H1944" s="1160">
        <f t="shared" si="42"/>
        <v>0</v>
      </c>
    </row>
    <row r="1945" spans="1:8">
      <c r="A1945" s="1081"/>
      <c r="B1945" s="750"/>
      <c r="C1945" s="1147"/>
      <c r="D1945" s="1162"/>
      <c r="E1945" s="1083"/>
      <c r="F1945" s="753"/>
      <c r="G1945" s="85"/>
      <c r="H1945" s="1160">
        <f t="shared" si="42"/>
        <v>0</v>
      </c>
    </row>
    <row r="1946" spans="1:8">
      <c r="A1946" s="1081"/>
      <c r="B1946" s="750"/>
      <c r="C1946" s="1147"/>
      <c r="D1946" s="1162"/>
      <c r="E1946" s="1083"/>
      <c r="F1946" s="753"/>
      <c r="G1946" s="85"/>
      <c r="H1946" s="1160">
        <f t="shared" si="42"/>
        <v>0</v>
      </c>
    </row>
    <row r="1947" spans="1:8">
      <c r="A1947" s="1081"/>
      <c r="B1947" s="750"/>
      <c r="C1947" s="1147"/>
      <c r="D1947" s="1162"/>
      <c r="E1947" s="1083"/>
      <c r="F1947" s="753"/>
      <c r="G1947" s="85"/>
      <c r="H1947" s="1160">
        <f t="shared" si="42"/>
        <v>0</v>
      </c>
    </row>
    <row r="1948" spans="1:8">
      <c r="A1948" s="1081"/>
      <c r="B1948" s="750"/>
      <c r="C1948" s="1147"/>
      <c r="D1948" s="1162"/>
      <c r="E1948" s="1083"/>
      <c r="F1948" s="753"/>
      <c r="G1948" s="85"/>
      <c r="H1948" s="1160">
        <f t="shared" si="42"/>
        <v>0</v>
      </c>
    </row>
    <row r="1949" spans="1:8">
      <c r="A1949" s="1081"/>
      <c r="B1949" s="750"/>
      <c r="C1949" s="1147"/>
      <c r="D1949" s="1162"/>
      <c r="E1949" s="1083"/>
      <c r="F1949" s="753"/>
      <c r="G1949" s="85"/>
      <c r="H1949" s="1160">
        <f t="shared" si="42"/>
        <v>0</v>
      </c>
    </row>
    <row r="1950" spans="1:8">
      <c r="A1950" s="1081"/>
      <c r="B1950" s="750"/>
      <c r="C1950" s="1147"/>
      <c r="D1950" s="1162"/>
      <c r="E1950" s="1083"/>
      <c r="F1950" s="753"/>
      <c r="G1950" s="85"/>
      <c r="H1950" s="1160">
        <f t="shared" si="42"/>
        <v>0</v>
      </c>
    </row>
    <row r="1951" spans="1:8">
      <c r="A1951" s="1081"/>
      <c r="B1951" s="750"/>
      <c r="C1951" s="1147"/>
      <c r="D1951" s="1162"/>
      <c r="E1951" s="1083"/>
      <c r="F1951" s="753"/>
      <c r="G1951" s="85"/>
      <c r="H1951" s="1160">
        <f t="shared" si="42"/>
        <v>0</v>
      </c>
    </row>
    <row r="1952" spans="1:8">
      <c r="A1952" s="1081"/>
      <c r="B1952" s="750"/>
      <c r="C1952" s="1147"/>
      <c r="D1952" s="1162"/>
      <c r="E1952" s="1083"/>
      <c r="F1952" s="753"/>
      <c r="G1952" s="85"/>
      <c r="H1952" s="1160">
        <f t="shared" si="42"/>
        <v>0</v>
      </c>
    </row>
    <row r="1953" spans="1:8">
      <c r="A1953" s="1081"/>
      <c r="B1953" s="750"/>
      <c r="C1953" s="1147"/>
      <c r="D1953" s="1162"/>
      <c r="E1953" s="1083"/>
      <c r="F1953" s="753"/>
      <c r="G1953" s="85"/>
      <c r="H1953" s="1160">
        <f t="shared" si="42"/>
        <v>0</v>
      </c>
    </row>
    <row r="1954" spans="1:8">
      <c r="A1954" s="1081"/>
      <c r="B1954" s="750"/>
      <c r="C1954" s="1147"/>
      <c r="D1954" s="1162"/>
      <c r="E1954" s="1083"/>
      <c r="F1954" s="753"/>
      <c r="G1954" s="85"/>
      <c r="H1954" s="1160">
        <f t="shared" si="42"/>
        <v>0</v>
      </c>
    </row>
    <row r="1955" spans="1:8">
      <c r="A1955" s="1081"/>
      <c r="B1955" s="750"/>
      <c r="C1955" s="1147"/>
      <c r="D1955" s="1162"/>
      <c r="E1955" s="1083"/>
      <c r="F1955" s="753"/>
      <c r="G1955" s="85"/>
      <c r="H1955" s="1160">
        <f t="shared" si="42"/>
        <v>0</v>
      </c>
    </row>
    <row r="1956" spans="1:8">
      <c r="A1956" s="1081"/>
      <c r="B1956" s="750"/>
      <c r="C1956" s="1147"/>
      <c r="D1956" s="1162"/>
      <c r="E1956" s="1083"/>
      <c r="F1956" s="753"/>
      <c r="G1956" s="85"/>
      <c r="H1956" s="1160">
        <f t="shared" si="42"/>
        <v>0</v>
      </c>
    </row>
    <row r="1957" spans="1:8">
      <c r="A1957" s="1081"/>
      <c r="B1957" s="750"/>
      <c r="C1957" s="1147"/>
      <c r="D1957" s="1162"/>
      <c r="E1957" s="1083"/>
      <c r="F1957" s="753"/>
      <c r="G1957" s="85"/>
      <c r="H1957" s="1160">
        <f t="shared" si="42"/>
        <v>0</v>
      </c>
    </row>
    <row r="1958" spans="1:8">
      <c r="A1958" s="1081"/>
      <c r="B1958" s="750"/>
      <c r="C1958" s="1147"/>
      <c r="D1958" s="1162"/>
      <c r="E1958" s="1083"/>
      <c r="F1958" s="753"/>
      <c r="G1958" s="85"/>
      <c r="H1958" s="1160">
        <f t="shared" si="42"/>
        <v>0</v>
      </c>
    </row>
    <row r="1959" spans="1:8">
      <c r="A1959" s="1081"/>
      <c r="B1959" s="750"/>
      <c r="C1959" s="1147"/>
      <c r="D1959" s="1162"/>
      <c r="E1959" s="1083"/>
      <c r="F1959" s="753"/>
      <c r="G1959" s="85"/>
      <c r="H1959" s="1160">
        <f t="shared" si="42"/>
        <v>0</v>
      </c>
    </row>
    <row r="1960" spans="1:8">
      <c r="A1960" s="1081"/>
      <c r="B1960" s="750"/>
      <c r="C1960" s="1147"/>
      <c r="D1960" s="1162"/>
      <c r="E1960" s="1083"/>
      <c r="F1960" s="753"/>
      <c r="G1960" s="85"/>
      <c r="H1960" s="1160">
        <f t="shared" si="42"/>
        <v>0</v>
      </c>
    </row>
    <row r="1961" spans="1:8">
      <c r="A1961" s="1081"/>
      <c r="B1961" s="750"/>
      <c r="C1961" s="1147"/>
      <c r="D1961" s="1162"/>
      <c r="E1961" s="1083"/>
      <c r="F1961" s="753"/>
      <c r="G1961" s="85"/>
      <c r="H1961" s="1160">
        <f t="shared" si="42"/>
        <v>0</v>
      </c>
    </row>
    <row r="1962" spans="1:8">
      <c r="A1962" s="1081"/>
      <c r="B1962" s="750"/>
      <c r="C1962" s="1147"/>
      <c r="D1962" s="1162"/>
      <c r="E1962" s="1083"/>
      <c r="F1962" s="753"/>
      <c r="G1962" s="85"/>
      <c r="H1962" s="1160">
        <f t="shared" si="42"/>
        <v>0</v>
      </c>
    </row>
    <row r="1963" spans="1:8">
      <c r="A1963" s="1081"/>
      <c r="B1963" s="750"/>
      <c r="C1963" s="1147"/>
      <c r="D1963" s="1162"/>
      <c r="E1963" s="1083"/>
      <c r="F1963" s="753"/>
      <c r="G1963" s="85"/>
      <c r="H1963" s="1160">
        <f t="shared" si="42"/>
        <v>0</v>
      </c>
    </row>
    <row r="1964" spans="1:8">
      <c r="A1964" s="1081"/>
      <c r="B1964" s="750"/>
      <c r="C1964" s="1147"/>
      <c r="D1964" s="1162"/>
      <c r="E1964" s="1083"/>
      <c r="F1964" s="433"/>
      <c r="G1964" s="85"/>
      <c r="H1964" s="1160">
        <f t="shared" si="42"/>
        <v>0</v>
      </c>
    </row>
    <row r="1965" spans="1:8">
      <c r="A1965" s="1081"/>
      <c r="B1965" s="750"/>
      <c r="C1965" s="1147"/>
      <c r="D1965" s="1162"/>
      <c r="E1965" s="1083"/>
      <c r="F1965" s="753"/>
      <c r="G1965" s="1083"/>
      <c r="H1965" s="1160">
        <f t="shared" si="42"/>
        <v>0</v>
      </c>
    </row>
    <row r="1966" spans="1:8">
      <c r="A1966" s="1081"/>
      <c r="B1966" s="750"/>
      <c r="C1966" s="1147"/>
      <c r="D1966" s="1162"/>
      <c r="E1966" s="1083"/>
      <c r="F1966" s="753"/>
      <c r="G1966" s="85"/>
      <c r="H1966" s="1160">
        <f t="shared" si="42"/>
        <v>0</v>
      </c>
    </row>
    <row r="1967" spans="1:8">
      <c r="A1967" s="1081"/>
      <c r="B1967" s="750"/>
      <c r="C1967" s="1147"/>
      <c r="D1967" s="1162"/>
      <c r="E1967" s="1083"/>
      <c r="F1967" s="753"/>
      <c r="G1967" s="85"/>
      <c r="H1967" s="1160">
        <f t="shared" si="42"/>
        <v>0</v>
      </c>
    </row>
    <row r="1968" spans="1:8">
      <c r="A1968" s="1081"/>
      <c r="B1968" s="750"/>
      <c r="C1968" s="1147"/>
      <c r="D1968" s="1162"/>
      <c r="E1968" s="1083"/>
      <c r="F1968" s="753"/>
      <c r="G1968" s="85"/>
      <c r="H1968" s="1160">
        <f t="shared" si="42"/>
        <v>0</v>
      </c>
    </row>
    <row r="1969" spans="1:8">
      <c r="A1969" s="1081"/>
      <c r="B1969" s="750"/>
      <c r="C1969" s="1147"/>
      <c r="D1969" s="1162"/>
      <c r="E1969" s="1083"/>
      <c r="F1969" s="753"/>
      <c r="G1969" s="85"/>
      <c r="H1969" s="1160">
        <f t="shared" si="42"/>
        <v>0</v>
      </c>
    </row>
    <row r="1970" spans="1:8">
      <c r="A1970" s="1081"/>
      <c r="B1970" s="750"/>
      <c r="C1970" s="1147"/>
      <c r="D1970" s="1166"/>
      <c r="E1970" s="1111"/>
      <c r="F1970" s="753"/>
      <c r="G1970" s="85"/>
      <c r="H1970" s="1160">
        <f t="shared" si="42"/>
        <v>0</v>
      </c>
    </row>
    <row r="1971" spans="1:8">
      <c r="A1971" s="1081"/>
      <c r="B1971" s="750"/>
      <c r="C1971" s="1147"/>
      <c r="D1971" s="1162"/>
      <c r="E1971" s="1083"/>
      <c r="F1971" s="753"/>
      <c r="G1971" s="85"/>
      <c r="H1971" s="1160">
        <f t="shared" si="42"/>
        <v>0</v>
      </c>
    </row>
    <row r="1972" spans="1:8">
      <c r="A1972" s="1081"/>
      <c r="B1972" s="750"/>
      <c r="C1972" s="1147"/>
      <c r="D1972" s="1162"/>
      <c r="E1972" s="1083"/>
      <c r="F1972" s="753"/>
      <c r="G1972" s="85"/>
      <c r="H1972" s="1160">
        <f t="shared" si="42"/>
        <v>0</v>
      </c>
    </row>
    <row r="1973" spans="1:8">
      <c r="A1973" s="1081"/>
      <c r="B1973" s="750"/>
      <c r="C1973" s="1147"/>
      <c r="D1973" s="1162"/>
      <c r="E1973" s="1083"/>
      <c r="F1973" s="433"/>
      <c r="G1973" s="85"/>
      <c r="H1973" s="1160">
        <f t="shared" si="42"/>
        <v>0</v>
      </c>
    </row>
    <row r="1974" spans="1:8">
      <c r="A1974" s="1081"/>
      <c r="B1974" s="750"/>
      <c r="C1974" s="1147"/>
      <c r="D1974" s="1162"/>
      <c r="E1974" s="1083"/>
      <c r="F1974" s="433"/>
      <c r="G1974" s="85"/>
      <c r="H1974" s="1160">
        <f t="shared" si="42"/>
        <v>0</v>
      </c>
    </row>
    <row r="1975" spans="1:8">
      <c r="A1975" s="1081"/>
      <c r="B1975" s="750"/>
      <c r="C1975" s="1147"/>
      <c r="D1975" s="1162"/>
      <c r="E1975" s="1083"/>
      <c r="F1975" s="433"/>
      <c r="G1975" s="85"/>
      <c r="H1975" s="1160">
        <f t="shared" si="42"/>
        <v>0</v>
      </c>
    </row>
    <row r="1976" spans="1:8">
      <c r="A1976" s="1081"/>
      <c r="B1976" s="750"/>
      <c r="C1976" s="1147"/>
      <c r="D1976" s="1162"/>
      <c r="E1976" s="1083"/>
      <c r="F1976" s="753"/>
      <c r="G1976" s="85"/>
      <c r="H1976" s="1160">
        <f t="shared" si="42"/>
        <v>0</v>
      </c>
    </row>
    <row r="1977" spans="1:8">
      <c r="A1977" s="1081"/>
      <c r="B1977" s="750"/>
      <c r="C1977" s="1147"/>
      <c r="D1977" s="1162"/>
      <c r="E1977" s="1083"/>
      <c r="F1977" s="753"/>
      <c r="G1977" s="85"/>
      <c r="H1977" s="1160">
        <f t="shared" si="42"/>
        <v>0</v>
      </c>
    </row>
    <row r="1978" spans="1:8">
      <c r="A1978" s="1081"/>
      <c r="B1978" s="750"/>
      <c r="C1978" s="1147"/>
      <c r="D1978" s="1162"/>
      <c r="E1978" s="1083"/>
      <c r="F1978" s="753"/>
      <c r="G1978" s="85"/>
      <c r="H1978" s="1160">
        <f t="shared" si="42"/>
        <v>0</v>
      </c>
    </row>
    <row r="1979" spans="1:8">
      <c r="A1979" s="1081"/>
      <c r="B1979" s="750"/>
      <c r="C1979" s="1147"/>
      <c r="D1979" s="1162"/>
      <c r="E1979" s="1083"/>
      <c r="F1979" s="753"/>
      <c r="G1979" s="85"/>
      <c r="H1979" s="1160">
        <f t="shared" si="42"/>
        <v>0</v>
      </c>
    </row>
    <row r="1980" spans="1:8">
      <c r="A1980" s="1081"/>
      <c r="B1980" s="750"/>
      <c r="C1980" s="1147"/>
      <c r="D1980" s="1162"/>
      <c r="E1980" s="1083"/>
      <c r="F1980" s="753"/>
      <c r="G1980" s="85"/>
      <c r="H1980" s="1160">
        <f t="shared" si="42"/>
        <v>0</v>
      </c>
    </row>
    <row r="1981" spans="1:8">
      <c r="A1981" s="1081"/>
      <c r="B1981" s="750"/>
      <c r="C1981" s="1147"/>
      <c r="D1981" s="1162"/>
      <c r="E1981" s="1083"/>
      <c r="F1981" s="753"/>
      <c r="G1981" s="85"/>
      <c r="H1981" s="1160">
        <f t="shared" si="42"/>
        <v>0</v>
      </c>
    </row>
    <row r="1982" spans="1:8">
      <c r="A1982" s="1081"/>
      <c r="B1982" s="750"/>
      <c r="C1982" s="1147"/>
      <c r="D1982" s="1162"/>
      <c r="E1982" s="1083"/>
      <c r="F1982" s="753"/>
      <c r="G1982" s="85"/>
      <c r="H1982" s="1160">
        <f t="shared" si="42"/>
        <v>0</v>
      </c>
    </row>
    <row r="1983" spans="1:8">
      <c r="A1983" s="1081"/>
      <c r="B1983" s="750"/>
      <c r="C1983" s="1147"/>
      <c r="D1983" s="1162"/>
      <c r="E1983" s="1083"/>
      <c r="F1983" s="753"/>
      <c r="G1983" s="85"/>
      <c r="H1983" s="1160">
        <f t="shared" si="42"/>
        <v>0</v>
      </c>
    </row>
    <row r="1984" spans="1:8">
      <c r="A1984" s="1081"/>
      <c r="B1984" s="750"/>
      <c r="C1984" s="1147"/>
      <c r="D1984" s="1162"/>
      <c r="E1984" s="1083"/>
      <c r="F1984" s="753"/>
      <c r="G1984" s="85"/>
      <c r="H1984" s="1160">
        <f t="shared" si="42"/>
        <v>0</v>
      </c>
    </row>
    <row r="1985" spans="1:8">
      <c r="A1985" s="1081"/>
      <c r="B1985" s="750"/>
      <c r="C1985" s="1147"/>
      <c r="D1985" s="1162"/>
      <c r="E1985" s="1083"/>
      <c r="F1985" s="753"/>
      <c r="G1985" s="85"/>
      <c r="H1985" s="1160">
        <f t="shared" si="42"/>
        <v>0</v>
      </c>
    </row>
    <row r="1986" spans="1:8">
      <c r="A1986" s="1081"/>
      <c r="B1986" s="750"/>
      <c r="C1986" s="1147"/>
      <c r="D1986" s="1162"/>
      <c r="E1986" s="1083"/>
      <c r="F1986" s="753"/>
      <c r="G1986" s="85"/>
      <c r="H1986" s="1160">
        <f t="shared" si="42"/>
        <v>0</v>
      </c>
    </row>
    <row r="1987" spans="1:8">
      <c r="A1987" s="1081"/>
      <c r="B1987" s="750"/>
      <c r="C1987" s="1147"/>
      <c r="D1987" s="1162"/>
      <c r="E1987" s="1083"/>
      <c r="F1987" s="753"/>
      <c r="G1987" s="85"/>
      <c r="H1987" s="1160">
        <f t="shared" si="42"/>
        <v>0</v>
      </c>
    </row>
    <row r="1988" spans="1:8">
      <c r="A1988" s="1081"/>
      <c r="B1988" s="750"/>
      <c r="C1988" s="1147"/>
      <c r="D1988" s="1162"/>
      <c r="E1988" s="1083"/>
      <c r="F1988" s="753"/>
      <c r="G1988" s="85"/>
      <c r="H1988" s="1160">
        <f t="shared" si="42"/>
        <v>0</v>
      </c>
    </row>
    <row r="1989" spans="1:8">
      <c r="A1989" s="1081"/>
      <c r="B1989" s="750"/>
      <c r="C1989" s="1147"/>
      <c r="D1989" s="1162"/>
      <c r="E1989" s="1083"/>
      <c r="F1989" s="433"/>
      <c r="G1989" s="85"/>
      <c r="H1989" s="1160">
        <f t="shared" si="42"/>
        <v>0</v>
      </c>
    </row>
    <row r="1990" spans="1:8">
      <c r="A1990" s="1081"/>
      <c r="B1990" s="750"/>
      <c r="C1990" s="1147"/>
      <c r="D1990" s="1166"/>
      <c r="E1990" s="1111"/>
      <c r="F1990" s="753"/>
      <c r="G1990" s="85"/>
      <c r="H1990" s="1160">
        <f t="shared" si="42"/>
        <v>0</v>
      </c>
    </row>
    <row r="1991" spans="1:8">
      <c r="A1991" s="1081"/>
      <c r="B1991" s="750"/>
      <c r="C1991" s="1147"/>
      <c r="D1991" s="1162"/>
      <c r="E1991" s="1083"/>
      <c r="F1991" s="753"/>
      <c r="G1991" s="85"/>
      <c r="H1991" s="1160">
        <f t="shared" si="42"/>
        <v>0</v>
      </c>
    </row>
    <row r="1992" spans="1:8">
      <c r="A1992" s="1081"/>
      <c r="B1992" s="750"/>
      <c r="C1992" s="1147"/>
      <c r="D1992" s="1162"/>
      <c r="E1992" s="1083"/>
      <c r="F1992" s="753"/>
      <c r="G1992" s="85"/>
      <c r="H1992" s="1160">
        <f>E1992-G1992</f>
        <v>0</v>
      </c>
    </row>
    <row r="1993" spans="1:8">
      <c r="A1993" s="1081"/>
      <c r="B1993" s="750"/>
      <c r="C1993" s="1147"/>
      <c r="D1993" s="1162"/>
      <c r="E1993" s="1083"/>
      <c r="F1993" s="753"/>
      <c r="G1993" s="85"/>
      <c r="H1993" s="1160">
        <f t="shared" si="42"/>
        <v>0</v>
      </c>
    </row>
    <row r="1994" spans="1:8">
      <c r="A1994" s="1081"/>
      <c r="B1994" s="750"/>
      <c r="C1994" s="1147"/>
      <c r="D1994" s="1162"/>
      <c r="E1994" s="1083"/>
      <c r="F1994" s="433"/>
      <c r="G1994" s="85"/>
      <c r="H1994" s="1160">
        <f t="shared" si="42"/>
        <v>0</v>
      </c>
    </row>
    <row r="1995" spans="1:8">
      <c r="A1995" s="1081"/>
      <c r="B1995" s="750"/>
      <c r="C1995" s="1147"/>
      <c r="D1995" s="1162"/>
      <c r="E1995" s="1083"/>
      <c r="F1995" s="753"/>
      <c r="G1995" s="85"/>
      <c r="H1995" s="1160">
        <f t="shared" si="42"/>
        <v>0</v>
      </c>
    </row>
    <row r="1996" spans="1:8">
      <c r="A1996" s="1081"/>
      <c r="B1996" s="750"/>
      <c r="C1996" s="1147"/>
      <c r="D1996" s="1162"/>
      <c r="E1996" s="1083"/>
      <c r="F1996" s="753"/>
      <c r="G1996" s="85"/>
      <c r="H1996" s="1160">
        <f t="shared" ref="H1996" si="43">E1996-G1996</f>
        <v>0</v>
      </c>
    </row>
    <row r="1997" spans="1:8">
      <c r="A1997" s="1081"/>
      <c r="B1997" s="750"/>
      <c r="C1997" s="1147"/>
      <c r="D1997" s="433" t="s">
        <v>719</v>
      </c>
      <c r="E1997" s="85"/>
      <c r="F1997" s="1028"/>
      <c r="G1997" s="85"/>
      <c r="H1997" s="749"/>
    </row>
    <row r="1998" spans="1:8">
      <c r="A1998" s="1087"/>
      <c r="B1998" s="1131"/>
      <c r="C1998" s="525"/>
      <c r="D1998" s="433" t="s">
        <v>742</v>
      </c>
      <c r="E1998" s="85"/>
      <c r="F1998" s="1028"/>
      <c r="G1998" s="85"/>
      <c r="H1998" s="749"/>
    </row>
    <row r="1999" spans="1:8">
      <c r="A1999" s="1087"/>
      <c r="B1999" s="1131"/>
      <c r="C1999" s="525"/>
      <c r="D1999" s="1168" t="s">
        <v>719</v>
      </c>
      <c r="E1999" s="1169"/>
      <c r="F1999" s="1170"/>
      <c r="G1999" s="1171"/>
      <c r="H1999" s="263"/>
    </row>
    <row r="2000" spans="1:8" ht="18.75">
      <c r="A2000" s="1962" t="str">
        <f>A1930</f>
        <v>REMISIONES DE     FEBRERO        2 0 1 3</v>
      </c>
      <c r="B2000" s="1962"/>
      <c r="C2000" s="1962"/>
      <c r="D2000" s="1962"/>
      <c r="E2000" s="1962"/>
      <c r="F2000" s="1962"/>
      <c r="H2000" s="1106"/>
    </row>
    <row r="2001" spans="1:8" ht="35.25" thickBot="1">
      <c r="A2001" s="1092" t="s">
        <v>0</v>
      </c>
      <c r="B2001" s="1093" t="s">
        <v>1</v>
      </c>
      <c r="C2001" s="1093"/>
      <c r="D2001" s="1094" t="s">
        <v>2805</v>
      </c>
      <c r="E2001" s="5" t="s">
        <v>2</v>
      </c>
      <c r="F2001" s="1095" t="s">
        <v>6</v>
      </c>
      <c r="G2001" s="1096" t="s">
        <v>7</v>
      </c>
      <c r="H2001" s="1097" t="s">
        <v>8</v>
      </c>
    </row>
    <row r="2002" spans="1:8" ht="15.75" thickTop="1">
      <c r="A2002" s="1074"/>
      <c r="B2002" s="1075"/>
      <c r="C2002" s="1148"/>
      <c r="D2002" s="1164"/>
      <c r="E2002" s="1078"/>
      <c r="F2002" s="1108"/>
      <c r="G2002" s="1100"/>
      <c r="H2002" s="1165">
        <f t="shared" ref="H2002:H2065" si="44">E2002-G2002</f>
        <v>0</v>
      </c>
    </row>
    <row r="2003" spans="1:8">
      <c r="A2003" s="1081"/>
      <c r="B2003" s="750"/>
      <c r="C2003" s="1147"/>
      <c r="D2003" s="1162"/>
      <c r="E2003" s="1083"/>
      <c r="F2003" s="753"/>
      <c r="G2003" s="85"/>
      <c r="H2003" s="1160">
        <f t="shared" si="44"/>
        <v>0</v>
      </c>
    </row>
    <row r="2004" spans="1:8">
      <c r="A2004" s="1081"/>
      <c r="B2004" s="750"/>
      <c r="C2004" s="1147"/>
      <c r="D2004" s="1162"/>
      <c r="E2004" s="1083"/>
      <c r="F2004" s="753"/>
      <c r="G2004" s="85"/>
      <c r="H2004" s="1160">
        <f t="shared" si="44"/>
        <v>0</v>
      </c>
    </row>
    <row r="2005" spans="1:8">
      <c r="A2005" s="1081"/>
      <c r="B2005" s="750"/>
      <c r="C2005" s="1147"/>
      <c r="D2005" s="1162"/>
      <c r="E2005" s="1083"/>
      <c r="F2005" s="753"/>
      <c r="G2005" s="85"/>
      <c r="H2005" s="1160">
        <f t="shared" si="44"/>
        <v>0</v>
      </c>
    </row>
    <row r="2006" spans="1:8">
      <c r="A2006" s="1081"/>
      <c r="B2006" s="750"/>
      <c r="C2006" s="1147"/>
      <c r="D2006" s="1162"/>
      <c r="E2006" s="1083"/>
      <c r="F2006" s="753"/>
      <c r="G2006" s="85"/>
      <c r="H2006" s="1160">
        <f t="shared" si="44"/>
        <v>0</v>
      </c>
    </row>
    <row r="2007" spans="1:8">
      <c r="A2007" s="1081"/>
      <c r="B2007" s="750"/>
      <c r="C2007" s="1147"/>
      <c r="D2007" s="1162"/>
      <c r="E2007" s="1083"/>
      <c r="F2007" s="753"/>
      <c r="G2007" s="85"/>
      <c r="H2007" s="1160">
        <f t="shared" si="44"/>
        <v>0</v>
      </c>
    </row>
    <row r="2008" spans="1:8">
      <c r="A2008" s="1081"/>
      <c r="B2008" s="750"/>
      <c r="C2008" s="1147"/>
      <c r="D2008" s="1162"/>
      <c r="E2008" s="1083"/>
      <c r="F2008" s="753"/>
      <c r="G2008" s="85"/>
      <c r="H2008" s="1160">
        <f t="shared" si="44"/>
        <v>0</v>
      </c>
    </row>
    <row r="2009" spans="1:8">
      <c r="A2009" s="1081"/>
      <c r="B2009" s="750"/>
      <c r="C2009" s="1147"/>
      <c r="D2009" s="1162"/>
      <c r="E2009" s="1083"/>
      <c r="F2009" s="753"/>
      <c r="G2009" s="85"/>
      <c r="H2009" s="1160">
        <f t="shared" si="44"/>
        <v>0</v>
      </c>
    </row>
    <row r="2010" spans="1:8">
      <c r="A2010" s="1081"/>
      <c r="B2010" s="750"/>
      <c r="C2010" s="1147"/>
      <c r="D2010" s="1162"/>
      <c r="E2010" s="1083"/>
      <c r="F2010" s="753"/>
      <c r="G2010" s="85"/>
      <c r="H2010" s="1160">
        <f t="shared" si="44"/>
        <v>0</v>
      </c>
    </row>
    <row r="2011" spans="1:8">
      <c r="A2011" s="1081"/>
      <c r="B2011" s="750"/>
      <c r="C2011" s="1147"/>
      <c r="D2011" s="1162"/>
      <c r="E2011" s="1083"/>
      <c r="F2011" s="753"/>
      <c r="G2011" s="85"/>
      <c r="H2011" s="1160">
        <f t="shared" si="44"/>
        <v>0</v>
      </c>
    </row>
    <row r="2012" spans="1:8">
      <c r="A2012" s="1081"/>
      <c r="B2012" s="750"/>
      <c r="C2012" s="1147"/>
      <c r="D2012" s="1162"/>
      <c r="E2012" s="1083"/>
      <c r="F2012" s="753"/>
      <c r="G2012" s="85"/>
      <c r="H2012" s="1160">
        <f t="shared" si="44"/>
        <v>0</v>
      </c>
    </row>
    <row r="2013" spans="1:8">
      <c r="A2013" s="1081"/>
      <c r="B2013" s="750"/>
      <c r="C2013" s="1147"/>
      <c r="D2013" s="1162"/>
      <c r="E2013" s="1083"/>
      <c r="F2013" s="753"/>
      <c r="G2013" s="85"/>
      <c r="H2013" s="1160">
        <f t="shared" si="44"/>
        <v>0</v>
      </c>
    </row>
    <row r="2014" spans="1:8">
      <c r="A2014" s="1081"/>
      <c r="B2014" s="750"/>
      <c r="C2014" s="1147"/>
      <c r="D2014" s="1162"/>
      <c r="E2014" s="1083"/>
      <c r="F2014" s="753"/>
      <c r="G2014" s="85"/>
      <c r="H2014" s="1160">
        <f t="shared" si="44"/>
        <v>0</v>
      </c>
    </row>
    <row r="2015" spans="1:8">
      <c r="A2015" s="1081"/>
      <c r="B2015" s="750"/>
      <c r="C2015" s="1147"/>
      <c r="D2015" s="1162"/>
      <c r="E2015" s="1083"/>
      <c r="F2015" s="753"/>
      <c r="G2015" s="85"/>
      <c r="H2015" s="1160">
        <f t="shared" si="44"/>
        <v>0</v>
      </c>
    </row>
    <row r="2016" spans="1:8">
      <c r="A2016" s="1081"/>
      <c r="B2016" s="750"/>
      <c r="C2016" s="1147"/>
      <c r="D2016" s="1162"/>
      <c r="E2016" s="1083"/>
      <c r="F2016" s="753"/>
      <c r="G2016" s="85"/>
      <c r="H2016" s="1160">
        <f t="shared" si="44"/>
        <v>0</v>
      </c>
    </row>
    <row r="2017" spans="1:8">
      <c r="A2017" s="1081"/>
      <c r="B2017" s="750"/>
      <c r="C2017" s="1147"/>
      <c r="D2017" s="1162"/>
      <c r="E2017" s="1083"/>
      <c r="F2017" s="753"/>
      <c r="G2017" s="85"/>
      <c r="H2017" s="1160">
        <f t="shared" si="44"/>
        <v>0</v>
      </c>
    </row>
    <row r="2018" spans="1:8">
      <c r="A2018" s="1081"/>
      <c r="B2018" s="750"/>
      <c r="C2018" s="1147"/>
      <c r="D2018" s="1162"/>
      <c r="E2018" s="1083"/>
      <c r="F2018" s="753"/>
      <c r="G2018" s="85"/>
      <c r="H2018" s="1160">
        <f t="shared" si="44"/>
        <v>0</v>
      </c>
    </row>
    <row r="2019" spans="1:8">
      <c r="A2019" s="1081"/>
      <c r="B2019" s="750"/>
      <c r="C2019" s="1147"/>
      <c r="D2019" s="1162"/>
      <c r="E2019" s="1083"/>
      <c r="F2019" s="753"/>
      <c r="G2019" s="85"/>
      <c r="H2019" s="1160">
        <f t="shared" si="44"/>
        <v>0</v>
      </c>
    </row>
    <row r="2020" spans="1:8">
      <c r="A2020" s="1081"/>
      <c r="B2020" s="750"/>
      <c r="C2020" s="1147"/>
      <c r="D2020" s="1162"/>
      <c r="E2020" s="1083"/>
      <c r="F2020" s="753"/>
      <c r="G2020" s="85"/>
      <c r="H2020" s="1160">
        <f t="shared" si="44"/>
        <v>0</v>
      </c>
    </row>
    <row r="2021" spans="1:8">
      <c r="A2021" s="1081"/>
      <c r="B2021" s="750"/>
      <c r="C2021" s="1147"/>
      <c r="D2021" s="1162"/>
      <c r="E2021" s="1083"/>
      <c r="F2021" s="753"/>
      <c r="G2021" s="85"/>
      <c r="H2021" s="1160">
        <f t="shared" si="44"/>
        <v>0</v>
      </c>
    </row>
    <row r="2022" spans="1:8">
      <c r="A2022" s="1081"/>
      <c r="B2022" s="750"/>
      <c r="C2022" s="1147"/>
      <c r="D2022" s="1162"/>
      <c r="E2022" s="1083"/>
      <c r="F2022" s="433"/>
      <c r="G2022" s="85"/>
      <c r="H2022" s="1160">
        <f t="shared" si="44"/>
        <v>0</v>
      </c>
    </row>
    <row r="2023" spans="1:8">
      <c r="A2023" s="1081"/>
      <c r="B2023" s="750"/>
      <c r="C2023" s="1147"/>
      <c r="D2023" s="1162"/>
      <c r="E2023" s="1083"/>
      <c r="F2023" s="433"/>
      <c r="G2023" s="85"/>
      <c r="H2023" s="1160">
        <f t="shared" si="44"/>
        <v>0</v>
      </c>
    </row>
    <row r="2024" spans="1:8">
      <c r="A2024" s="1081"/>
      <c r="B2024" s="750"/>
      <c r="C2024" s="1147"/>
      <c r="D2024" s="1162"/>
      <c r="E2024" s="1083"/>
      <c r="F2024" s="753"/>
      <c r="G2024" s="85"/>
      <c r="H2024" s="1160">
        <f t="shared" si="44"/>
        <v>0</v>
      </c>
    </row>
    <row r="2025" spans="1:8">
      <c r="A2025" s="1081"/>
      <c r="B2025" s="750"/>
      <c r="C2025" s="1147"/>
      <c r="D2025" s="1162"/>
      <c r="E2025" s="1083"/>
      <c r="F2025" s="753"/>
      <c r="G2025" s="85"/>
      <c r="H2025" s="1160">
        <f t="shared" si="44"/>
        <v>0</v>
      </c>
    </row>
    <row r="2026" spans="1:8">
      <c r="A2026" s="1081"/>
      <c r="B2026" s="750"/>
      <c r="C2026" s="1147"/>
      <c r="D2026" s="1162"/>
      <c r="E2026" s="1083"/>
      <c r="F2026" s="753"/>
      <c r="G2026" s="85"/>
      <c r="H2026" s="1160">
        <f t="shared" si="44"/>
        <v>0</v>
      </c>
    </row>
    <row r="2027" spans="1:8">
      <c r="A2027" s="1081"/>
      <c r="B2027" s="750"/>
      <c r="C2027" s="1147"/>
      <c r="D2027" s="1162"/>
      <c r="E2027" s="1083"/>
      <c r="F2027" s="753"/>
      <c r="G2027" s="85"/>
      <c r="H2027" s="1160">
        <f t="shared" si="44"/>
        <v>0</v>
      </c>
    </row>
    <row r="2028" spans="1:8">
      <c r="A2028" s="1081"/>
      <c r="B2028" s="750"/>
      <c r="C2028" s="1147"/>
      <c r="D2028" s="1162"/>
      <c r="E2028" s="1083"/>
      <c r="F2028" s="753"/>
      <c r="G2028" s="85"/>
      <c r="H2028" s="1160">
        <f t="shared" si="44"/>
        <v>0</v>
      </c>
    </row>
    <row r="2029" spans="1:8">
      <c r="A2029" s="1081"/>
      <c r="B2029" s="750"/>
      <c r="C2029" s="1147"/>
      <c r="D2029" s="1162"/>
      <c r="E2029" s="1083"/>
      <c r="F2029" s="753"/>
      <c r="G2029" s="1083"/>
      <c r="H2029" s="1160">
        <f t="shared" si="44"/>
        <v>0</v>
      </c>
    </row>
    <row r="2030" spans="1:8">
      <c r="A2030" s="1081"/>
      <c r="B2030" s="750"/>
      <c r="C2030" s="1147"/>
      <c r="D2030" s="1162"/>
      <c r="E2030" s="1083"/>
      <c r="F2030" s="753"/>
      <c r="G2030" s="85"/>
      <c r="H2030" s="1160">
        <f t="shared" si="44"/>
        <v>0</v>
      </c>
    </row>
    <row r="2031" spans="1:8">
      <c r="A2031" s="1081"/>
      <c r="B2031" s="750"/>
      <c r="C2031" s="1147"/>
      <c r="D2031" s="1162"/>
      <c r="E2031" s="1083"/>
      <c r="F2031" s="753"/>
      <c r="G2031" s="85"/>
      <c r="H2031" s="1160">
        <f t="shared" si="44"/>
        <v>0</v>
      </c>
    </row>
    <row r="2032" spans="1:8">
      <c r="A2032" s="1081"/>
      <c r="B2032" s="750"/>
      <c r="C2032" s="1147"/>
      <c r="D2032" s="1162"/>
      <c r="E2032" s="1083"/>
      <c r="F2032" s="753"/>
      <c r="G2032" s="85"/>
      <c r="H2032" s="1160">
        <f t="shared" si="44"/>
        <v>0</v>
      </c>
    </row>
    <row r="2033" spans="1:8">
      <c r="A2033" s="1081"/>
      <c r="B2033" s="750"/>
      <c r="C2033" s="1147"/>
      <c r="D2033" s="1162"/>
      <c r="E2033" s="1083"/>
      <c r="F2033" s="433"/>
      <c r="G2033" s="85"/>
      <c r="H2033" s="1160">
        <f t="shared" si="44"/>
        <v>0</v>
      </c>
    </row>
    <row r="2034" spans="1:8">
      <c r="A2034" s="1081"/>
      <c r="B2034" s="750"/>
      <c r="C2034" s="1147"/>
      <c r="D2034" s="1162"/>
      <c r="E2034" s="1083"/>
      <c r="F2034" s="753"/>
      <c r="G2034" s="85"/>
      <c r="H2034" s="1160">
        <f t="shared" si="44"/>
        <v>0</v>
      </c>
    </row>
    <row r="2035" spans="1:8">
      <c r="A2035" s="1081"/>
      <c r="B2035" s="750"/>
      <c r="C2035" s="1147"/>
      <c r="D2035" s="1162"/>
      <c r="E2035" s="1083"/>
      <c r="F2035" s="753"/>
      <c r="G2035" s="85"/>
      <c r="H2035" s="1160">
        <f t="shared" si="44"/>
        <v>0</v>
      </c>
    </row>
    <row r="2036" spans="1:8">
      <c r="A2036" s="1081"/>
      <c r="B2036" s="750"/>
      <c r="C2036" s="1147"/>
      <c r="D2036" s="1162"/>
      <c r="E2036" s="1083"/>
      <c r="F2036" s="753"/>
      <c r="G2036" s="85"/>
      <c r="H2036" s="1160">
        <f t="shared" si="44"/>
        <v>0</v>
      </c>
    </row>
    <row r="2037" spans="1:8">
      <c r="A2037" s="1081"/>
      <c r="B2037" s="750"/>
      <c r="C2037" s="1147"/>
      <c r="D2037" s="1162"/>
      <c r="E2037" s="1083"/>
      <c r="F2037" s="753"/>
      <c r="G2037" s="85"/>
      <c r="H2037" s="1160">
        <f t="shared" si="44"/>
        <v>0</v>
      </c>
    </row>
    <row r="2038" spans="1:8">
      <c r="A2038" s="1081"/>
      <c r="B2038" s="750"/>
      <c r="C2038" s="1147"/>
      <c r="D2038" s="1162"/>
      <c r="E2038" s="1083"/>
      <c r="F2038" s="753"/>
      <c r="G2038" s="85"/>
      <c r="H2038" s="1160">
        <f t="shared" si="44"/>
        <v>0</v>
      </c>
    </row>
    <row r="2039" spans="1:8">
      <c r="A2039" s="1081"/>
      <c r="B2039" s="750"/>
      <c r="C2039" s="1147"/>
      <c r="D2039" s="1162"/>
      <c r="E2039" s="1083"/>
      <c r="F2039" s="433"/>
      <c r="G2039" s="85"/>
      <c r="H2039" s="1160">
        <f t="shared" si="44"/>
        <v>0</v>
      </c>
    </row>
    <row r="2040" spans="1:8">
      <c r="A2040" s="1081"/>
      <c r="B2040" s="750"/>
      <c r="C2040" s="1147"/>
      <c r="D2040" s="1162"/>
      <c r="E2040" s="1083"/>
      <c r="F2040" s="433"/>
      <c r="G2040" s="85"/>
      <c r="H2040" s="1160">
        <f t="shared" si="44"/>
        <v>0</v>
      </c>
    </row>
    <row r="2041" spans="1:8">
      <c r="A2041" s="1081"/>
      <c r="B2041" s="750"/>
      <c r="C2041" s="1147"/>
      <c r="D2041" s="1162"/>
      <c r="E2041" s="1083"/>
      <c r="F2041" s="753"/>
      <c r="G2041" s="85"/>
      <c r="H2041" s="1160">
        <f t="shared" si="44"/>
        <v>0</v>
      </c>
    </row>
    <row r="2042" spans="1:8">
      <c r="A2042" s="1081"/>
      <c r="B2042" s="750"/>
      <c r="C2042" s="1147"/>
      <c r="D2042" s="1162"/>
      <c r="E2042" s="1083"/>
      <c r="F2042" s="753"/>
      <c r="G2042" s="85"/>
      <c r="H2042" s="1160">
        <f t="shared" si="44"/>
        <v>0</v>
      </c>
    </row>
    <row r="2043" spans="1:8">
      <c r="A2043" s="1081"/>
      <c r="B2043" s="750"/>
      <c r="C2043" s="1147"/>
      <c r="D2043" s="1162"/>
      <c r="E2043" s="1083"/>
      <c r="F2043" s="433"/>
      <c r="G2043" s="85"/>
      <c r="H2043" s="1160">
        <f t="shared" si="44"/>
        <v>0</v>
      </c>
    </row>
    <row r="2044" spans="1:8">
      <c r="A2044" s="1081"/>
      <c r="B2044" s="750"/>
      <c r="C2044" s="1147"/>
      <c r="D2044" s="1162"/>
      <c r="E2044" s="1083"/>
      <c r="F2044" s="433"/>
      <c r="G2044" s="85"/>
      <c r="H2044" s="1160">
        <f t="shared" si="44"/>
        <v>0</v>
      </c>
    </row>
    <row r="2045" spans="1:8">
      <c r="A2045" s="1081"/>
      <c r="B2045" s="750"/>
      <c r="C2045" s="1147"/>
      <c r="D2045" s="1162"/>
      <c r="E2045" s="1083"/>
      <c r="F2045" s="753"/>
      <c r="G2045" s="85"/>
      <c r="H2045" s="1160">
        <f t="shared" si="44"/>
        <v>0</v>
      </c>
    </row>
    <row r="2046" spans="1:8">
      <c r="A2046" s="1081"/>
      <c r="B2046" s="750"/>
      <c r="C2046" s="1147"/>
      <c r="D2046" s="1162"/>
      <c r="E2046" s="1083"/>
      <c r="F2046" s="433"/>
      <c r="G2046" s="85"/>
      <c r="H2046" s="1160">
        <f t="shared" si="44"/>
        <v>0</v>
      </c>
    </row>
    <row r="2047" spans="1:8">
      <c r="A2047" s="1081"/>
      <c r="B2047" s="750"/>
      <c r="C2047" s="1147"/>
      <c r="D2047" s="1162"/>
      <c r="E2047" s="1083"/>
      <c r="F2047" s="433"/>
      <c r="G2047" s="85"/>
      <c r="H2047" s="1160">
        <f t="shared" si="44"/>
        <v>0</v>
      </c>
    </row>
    <row r="2048" spans="1:8">
      <c r="A2048" s="1081"/>
      <c r="B2048" s="750"/>
      <c r="C2048" s="1147"/>
      <c r="D2048" s="1162"/>
      <c r="E2048" s="1083"/>
      <c r="F2048" s="433"/>
      <c r="G2048" s="85"/>
      <c r="H2048" s="1160">
        <f t="shared" si="44"/>
        <v>0</v>
      </c>
    </row>
    <row r="2049" spans="1:8">
      <c r="A2049" s="1081"/>
      <c r="B2049" s="750"/>
      <c r="C2049" s="1147"/>
      <c r="D2049" s="1162"/>
      <c r="E2049" s="1083"/>
      <c r="F2049" s="753"/>
      <c r="G2049" s="85"/>
      <c r="H2049" s="1160">
        <f t="shared" si="44"/>
        <v>0</v>
      </c>
    </row>
    <row r="2050" spans="1:8">
      <c r="A2050" s="1081"/>
      <c r="B2050" s="750"/>
      <c r="C2050" s="1147"/>
      <c r="D2050" s="1162"/>
      <c r="E2050" s="1083"/>
      <c r="F2050" s="753"/>
      <c r="G2050" s="85"/>
      <c r="H2050" s="1160">
        <f t="shared" si="44"/>
        <v>0</v>
      </c>
    </row>
    <row r="2051" spans="1:8">
      <c r="A2051" s="1081"/>
      <c r="B2051" s="750"/>
      <c r="C2051" s="1147"/>
      <c r="D2051" s="1162"/>
      <c r="E2051" s="1083"/>
      <c r="F2051" s="753"/>
      <c r="G2051" s="85"/>
      <c r="H2051" s="1160">
        <f t="shared" si="44"/>
        <v>0</v>
      </c>
    </row>
    <row r="2052" spans="1:8">
      <c r="A2052" s="1081"/>
      <c r="B2052" s="750"/>
      <c r="C2052" s="1147"/>
      <c r="D2052" s="1162"/>
      <c r="E2052" s="1083"/>
      <c r="F2052" s="753"/>
      <c r="G2052" s="85"/>
      <c r="H2052" s="1160">
        <f t="shared" si="44"/>
        <v>0</v>
      </c>
    </row>
    <row r="2053" spans="1:8">
      <c r="A2053" s="1081"/>
      <c r="B2053" s="750"/>
      <c r="C2053" s="1147"/>
      <c r="D2053" s="1162"/>
      <c r="E2053" s="1083"/>
      <c r="F2053" s="753"/>
      <c r="G2053" s="85"/>
      <c r="H2053" s="1160">
        <f t="shared" si="44"/>
        <v>0</v>
      </c>
    </row>
    <row r="2054" spans="1:8">
      <c r="A2054" s="1081"/>
      <c r="B2054" s="750"/>
      <c r="C2054" s="1147"/>
      <c r="D2054" s="1162"/>
      <c r="E2054" s="1083"/>
      <c r="F2054" s="753"/>
      <c r="G2054" s="85"/>
      <c r="H2054" s="1160">
        <f t="shared" si="44"/>
        <v>0</v>
      </c>
    </row>
    <row r="2055" spans="1:8">
      <c r="A2055" s="1081"/>
      <c r="B2055" s="750"/>
      <c r="C2055" s="1147"/>
      <c r="D2055" s="1162"/>
      <c r="E2055" s="1083"/>
      <c r="F2055" s="753"/>
      <c r="G2055" s="85"/>
      <c r="H2055" s="1160">
        <f t="shared" si="44"/>
        <v>0</v>
      </c>
    </row>
    <row r="2056" spans="1:8">
      <c r="A2056" s="1081"/>
      <c r="B2056" s="750"/>
      <c r="C2056" s="1147"/>
      <c r="D2056" s="1162"/>
      <c r="E2056" s="1083"/>
      <c r="F2056" s="753"/>
      <c r="G2056" s="85"/>
      <c r="H2056" s="1160">
        <f t="shared" si="44"/>
        <v>0</v>
      </c>
    </row>
    <row r="2057" spans="1:8">
      <c r="A2057" s="1081"/>
      <c r="B2057" s="750"/>
      <c r="C2057" s="1147"/>
      <c r="D2057" s="1162"/>
      <c r="E2057" s="1083"/>
      <c r="F2057" s="753"/>
      <c r="G2057" s="85"/>
      <c r="H2057" s="1160">
        <f t="shared" si="44"/>
        <v>0</v>
      </c>
    </row>
    <row r="2058" spans="1:8">
      <c r="A2058" s="1081"/>
      <c r="B2058" s="750"/>
      <c r="C2058" s="1147"/>
      <c r="D2058" s="1162"/>
      <c r="E2058" s="1083"/>
      <c r="F2058" s="753"/>
      <c r="G2058" s="85"/>
      <c r="H2058" s="1160">
        <f t="shared" si="44"/>
        <v>0</v>
      </c>
    </row>
    <row r="2059" spans="1:8">
      <c r="A2059" s="1081"/>
      <c r="B2059" s="750"/>
      <c r="C2059" s="1147"/>
      <c r="D2059" s="1162"/>
      <c r="E2059" s="1083"/>
      <c r="F2059" s="433"/>
      <c r="G2059" s="85"/>
      <c r="H2059" s="1160">
        <f t="shared" si="44"/>
        <v>0</v>
      </c>
    </row>
    <row r="2060" spans="1:8">
      <c r="A2060" s="1081"/>
      <c r="B2060" s="750"/>
      <c r="C2060" s="1147"/>
      <c r="D2060" s="1162"/>
      <c r="E2060" s="1083"/>
      <c r="F2060" s="753"/>
      <c r="G2060" s="85"/>
      <c r="H2060" s="1160">
        <f t="shared" si="44"/>
        <v>0</v>
      </c>
    </row>
    <row r="2061" spans="1:8">
      <c r="A2061" s="1081"/>
      <c r="B2061" s="750"/>
      <c r="C2061" s="1147"/>
      <c r="D2061" s="1162"/>
      <c r="E2061" s="1083"/>
      <c r="F2061" s="753"/>
      <c r="G2061" s="85"/>
      <c r="H2061" s="1160">
        <f t="shared" si="44"/>
        <v>0</v>
      </c>
    </row>
    <row r="2062" spans="1:8">
      <c r="A2062" s="1081"/>
      <c r="B2062" s="750"/>
      <c r="C2062" s="1147"/>
      <c r="D2062" s="1162"/>
      <c r="E2062" s="1083"/>
      <c r="F2062" s="771"/>
      <c r="G2062" s="771"/>
      <c r="H2062" s="1160">
        <f t="shared" si="44"/>
        <v>0</v>
      </c>
    </row>
    <row r="2063" spans="1:8">
      <c r="A2063" s="1081"/>
      <c r="B2063" s="750"/>
      <c r="C2063" s="1147"/>
      <c r="D2063" s="1162"/>
      <c r="E2063" s="1083"/>
      <c r="F2063" s="433"/>
      <c r="G2063" s="85"/>
      <c r="H2063" s="1160">
        <f t="shared" si="44"/>
        <v>0</v>
      </c>
    </row>
    <row r="2064" spans="1:8">
      <c r="A2064" s="1081"/>
      <c r="B2064" s="750"/>
      <c r="C2064" s="1147"/>
      <c r="D2064" s="1162"/>
      <c r="E2064" s="1083"/>
      <c r="F2064" s="753"/>
      <c r="G2064" s="85"/>
      <c r="H2064" s="1160">
        <f t="shared" si="44"/>
        <v>0</v>
      </c>
    </row>
    <row r="2065" spans="1:8">
      <c r="A2065" s="1081"/>
      <c r="B2065" s="750"/>
      <c r="C2065" s="1147"/>
      <c r="D2065" s="1162"/>
      <c r="E2065" s="1083"/>
      <c r="F2065" s="753"/>
      <c r="G2065" s="85"/>
      <c r="H2065" s="1160">
        <f t="shared" si="44"/>
        <v>0</v>
      </c>
    </row>
    <row r="2066" spans="1:8">
      <c r="A2066" s="1081"/>
      <c r="B2066" s="750"/>
      <c r="C2066" s="1147"/>
      <c r="D2066" s="1162"/>
      <c r="E2066" s="1083"/>
      <c r="F2066" s="753"/>
      <c r="G2066" s="85"/>
      <c r="H2066" s="1160">
        <f t="shared" ref="H2066:H2067" si="45">E2066-G2066</f>
        <v>0</v>
      </c>
    </row>
    <row r="2067" spans="1:8">
      <c r="A2067" s="1081"/>
      <c r="B2067" s="901"/>
      <c r="C2067" s="1147"/>
      <c r="D2067" s="433" t="s">
        <v>719</v>
      </c>
      <c r="E2067" s="85"/>
      <c r="F2067" s="1028"/>
      <c r="G2067" s="85"/>
      <c r="H2067" s="1172">
        <f t="shared" si="45"/>
        <v>0</v>
      </c>
    </row>
    <row r="2068" spans="1:8">
      <c r="A2068" s="1087"/>
      <c r="B2068" s="1131"/>
      <c r="C2068" s="525"/>
      <c r="D2068" s="433" t="s">
        <v>742</v>
      </c>
      <c r="E2068" s="85"/>
      <c r="F2068" s="1028"/>
      <c r="G2068" s="85"/>
      <c r="H2068" s="749"/>
    </row>
    <row r="2069" spans="1:8">
      <c r="A2069" s="1087"/>
      <c r="B2069" s="1131"/>
      <c r="C2069" s="525"/>
      <c r="D2069" s="1168" t="s">
        <v>719</v>
      </c>
      <c r="E2069" s="1169"/>
      <c r="F2069" s="1170"/>
      <c r="G2069" s="1171"/>
      <c r="H2069" s="263"/>
    </row>
    <row r="2070" spans="1:8" ht="18.75">
      <c r="A2070" s="1962" t="str">
        <f>A2000</f>
        <v>REMISIONES DE     FEBRERO        2 0 1 3</v>
      </c>
      <c r="B2070" s="1962"/>
      <c r="C2070" s="1962"/>
      <c r="D2070" s="1962"/>
      <c r="E2070" s="1962"/>
      <c r="F2070" s="1962"/>
      <c r="H2070" s="1106"/>
    </row>
    <row r="2071" spans="1:8" ht="35.25" thickBot="1">
      <c r="A2071" s="1118" t="s">
        <v>0</v>
      </c>
      <c r="B2071" s="1119" t="s">
        <v>1</v>
      </c>
      <c r="C2071" s="1119"/>
      <c r="D2071" s="1094" t="s">
        <v>2805</v>
      </c>
      <c r="E2071" s="5" t="s">
        <v>2</v>
      </c>
      <c r="F2071" s="1095" t="s">
        <v>6</v>
      </c>
      <c r="G2071" s="1096" t="s">
        <v>7</v>
      </c>
      <c r="H2071" s="1097" t="s">
        <v>8</v>
      </c>
    </row>
    <row r="2072" spans="1:8" ht="15.75" thickTop="1">
      <c r="A2072" s="1081"/>
      <c r="B2072" s="750"/>
      <c r="C2072" s="894"/>
      <c r="D2072" s="1164"/>
      <c r="E2072" s="1078"/>
      <c r="F2072" s="1108"/>
      <c r="G2072" s="1100"/>
      <c r="H2072" s="1165">
        <f t="shared" ref="H2072:H2097" si="46">E2072-G2072</f>
        <v>0</v>
      </c>
    </row>
    <row r="2073" spans="1:8">
      <c r="A2073" s="1081"/>
      <c r="B2073" s="750"/>
      <c r="C2073" s="1147"/>
      <c r="D2073" s="1162"/>
      <c r="E2073" s="1083"/>
      <c r="F2073" s="753"/>
      <c r="G2073" s="85"/>
      <c r="H2073" s="1160">
        <f t="shared" si="46"/>
        <v>0</v>
      </c>
    </row>
    <row r="2074" spans="1:8">
      <c r="A2074" s="1081"/>
      <c r="B2074" s="750"/>
      <c r="C2074" s="1147"/>
      <c r="D2074" s="1162"/>
      <c r="E2074" s="1083"/>
      <c r="F2074" s="433"/>
      <c r="G2074" s="85"/>
      <c r="H2074" s="1160">
        <f t="shared" si="46"/>
        <v>0</v>
      </c>
    </row>
    <row r="2075" spans="1:8">
      <c r="A2075" s="1081"/>
      <c r="B2075" s="750"/>
      <c r="C2075" s="1147"/>
      <c r="D2075" s="1162"/>
      <c r="E2075" s="1083"/>
      <c r="F2075" s="753"/>
      <c r="G2075" s="85"/>
      <c r="H2075" s="1160">
        <f t="shared" si="46"/>
        <v>0</v>
      </c>
    </row>
    <row r="2076" spans="1:8">
      <c r="A2076" s="1081"/>
      <c r="B2076" s="750"/>
      <c r="C2076" s="1147"/>
      <c r="D2076" s="1162"/>
      <c r="E2076" s="1083"/>
      <c r="F2076" s="753"/>
      <c r="G2076" s="85"/>
      <c r="H2076" s="1160">
        <f t="shared" si="46"/>
        <v>0</v>
      </c>
    </row>
    <row r="2077" spans="1:8">
      <c r="A2077" s="1081"/>
      <c r="B2077" s="750"/>
      <c r="C2077" s="1147"/>
      <c r="D2077" s="1162"/>
      <c r="E2077" s="1083"/>
      <c r="F2077" s="753"/>
      <c r="G2077" s="85"/>
      <c r="H2077" s="1160">
        <f t="shared" si="46"/>
        <v>0</v>
      </c>
    </row>
    <row r="2078" spans="1:8">
      <c r="A2078" s="1081"/>
      <c r="B2078" s="750"/>
      <c r="C2078" s="1147"/>
      <c r="D2078" s="1162"/>
      <c r="E2078" s="1083"/>
      <c r="F2078" s="753"/>
      <c r="G2078" s="85"/>
      <c r="H2078" s="1160">
        <f t="shared" si="46"/>
        <v>0</v>
      </c>
    </row>
    <row r="2079" spans="1:8">
      <c r="A2079" s="1081"/>
      <c r="B2079" s="750"/>
      <c r="C2079" s="1147"/>
      <c r="D2079" s="1162"/>
      <c r="E2079" s="1083"/>
      <c r="F2079" s="753"/>
      <c r="G2079" s="85"/>
      <c r="H2079" s="1160">
        <f t="shared" si="46"/>
        <v>0</v>
      </c>
    </row>
    <row r="2080" spans="1:8">
      <c r="A2080" s="1081"/>
      <c r="B2080" s="750"/>
      <c r="C2080" s="1147"/>
      <c r="D2080" s="1162"/>
      <c r="E2080" s="1083"/>
      <c r="F2080" s="433"/>
      <c r="G2080" s="85"/>
      <c r="H2080" s="1160">
        <f t="shared" si="46"/>
        <v>0</v>
      </c>
    </row>
    <row r="2081" spans="1:8">
      <c r="A2081" s="1081"/>
      <c r="B2081" s="750"/>
      <c r="C2081" s="1147"/>
      <c r="D2081" s="1162"/>
      <c r="E2081" s="1083"/>
      <c r="F2081" s="753"/>
      <c r="G2081" s="85"/>
      <c r="H2081" s="1160">
        <f t="shared" si="46"/>
        <v>0</v>
      </c>
    </row>
    <row r="2082" spans="1:8">
      <c r="A2082" s="1081"/>
      <c r="B2082" s="750"/>
      <c r="C2082" s="1147"/>
      <c r="D2082" s="1162"/>
      <c r="E2082" s="1083"/>
      <c r="F2082" s="753"/>
      <c r="G2082" s="85"/>
      <c r="H2082" s="1160">
        <f t="shared" si="46"/>
        <v>0</v>
      </c>
    </row>
    <row r="2083" spans="1:8">
      <c r="A2083" s="1081"/>
      <c r="B2083" s="750"/>
      <c r="C2083" s="1147"/>
      <c r="D2083" s="1162"/>
      <c r="E2083" s="1083"/>
      <c r="F2083" s="753"/>
      <c r="G2083" s="85"/>
      <c r="H2083" s="1160">
        <f t="shared" si="46"/>
        <v>0</v>
      </c>
    </row>
    <row r="2084" spans="1:8">
      <c r="A2084" s="1081"/>
      <c r="B2084" s="750"/>
      <c r="C2084" s="1147"/>
      <c r="D2084" s="1162"/>
      <c r="E2084" s="1083"/>
      <c r="F2084" s="753"/>
      <c r="G2084" s="85"/>
      <c r="H2084" s="1160">
        <f t="shared" si="46"/>
        <v>0</v>
      </c>
    </row>
    <row r="2085" spans="1:8">
      <c r="A2085" s="1081"/>
      <c r="B2085" s="750"/>
      <c r="C2085" s="1147"/>
      <c r="D2085" s="1162"/>
      <c r="E2085" s="1083"/>
      <c r="F2085" s="753"/>
      <c r="G2085" s="85"/>
      <c r="H2085" s="1160">
        <f t="shared" si="46"/>
        <v>0</v>
      </c>
    </row>
    <row r="2086" spans="1:8">
      <c r="A2086" s="1081"/>
      <c r="B2086" s="750"/>
      <c r="C2086" s="1147"/>
      <c r="D2086" s="1162"/>
      <c r="E2086" s="1083"/>
      <c r="F2086" s="433"/>
      <c r="G2086" s="85"/>
      <c r="H2086" s="1160">
        <f t="shared" si="46"/>
        <v>0</v>
      </c>
    </row>
    <row r="2087" spans="1:8">
      <c r="A2087" s="1081"/>
      <c r="B2087" s="750"/>
      <c r="C2087" s="1147"/>
      <c r="D2087" s="1162"/>
      <c r="E2087" s="1083"/>
      <c r="F2087" s="753"/>
      <c r="G2087" s="85"/>
      <c r="H2087" s="1160">
        <f t="shared" si="46"/>
        <v>0</v>
      </c>
    </row>
    <row r="2088" spans="1:8">
      <c r="A2088" s="1081"/>
      <c r="B2088" s="750"/>
      <c r="C2088" s="1147"/>
      <c r="D2088" s="1162"/>
      <c r="E2088" s="1083"/>
      <c r="F2088" s="753"/>
      <c r="G2088" s="85"/>
      <c r="H2088" s="1160">
        <f t="shared" si="46"/>
        <v>0</v>
      </c>
    </row>
    <row r="2089" spans="1:8">
      <c r="A2089" s="1081"/>
      <c r="B2089" s="750"/>
      <c r="C2089" s="1147"/>
      <c r="D2089" s="1162"/>
      <c r="E2089" s="1083"/>
      <c r="F2089" s="753"/>
      <c r="G2089" s="85"/>
      <c r="H2089" s="1160">
        <f t="shared" si="46"/>
        <v>0</v>
      </c>
    </row>
    <row r="2090" spans="1:8">
      <c r="A2090" s="1081"/>
      <c r="B2090" s="750"/>
      <c r="C2090" s="1147"/>
      <c r="D2090" s="1162"/>
      <c r="E2090" s="1083"/>
      <c r="F2090" s="753"/>
      <c r="G2090" s="85"/>
      <c r="H2090" s="1160">
        <f t="shared" si="46"/>
        <v>0</v>
      </c>
    </row>
    <row r="2091" spans="1:8">
      <c r="A2091" s="1081"/>
      <c r="B2091" s="750"/>
      <c r="C2091" s="1147"/>
      <c r="D2091" s="1162"/>
      <c r="E2091" s="1083"/>
      <c r="F2091" s="753"/>
      <c r="G2091" s="85"/>
      <c r="H2091" s="1160">
        <f t="shared" si="46"/>
        <v>0</v>
      </c>
    </row>
    <row r="2092" spans="1:8">
      <c r="A2092" s="1081"/>
      <c r="B2092" s="750"/>
      <c r="C2092" s="1147"/>
      <c r="D2092" s="1162"/>
      <c r="E2092" s="1083"/>
      <c r="F2092" s="433"/>
      <c r="G2092" s="85"/>
      <c r="H2092" s="1160">
        <f t="shared" si="46"/>
        <v>0</v>
      </c>
    </row>
    <row r="2093" spans="1:8">
      <c r="A2093" s="1081"/>
      <c r="B2093" s="750"/>
      <c r="C2093" s="1147"/>
      <c r="D2093" s="1162"/>
      <c r="E2093" s="1083"/>
      <c r="F2093" s="753"/>
      <c r="G2093" s="85"/>
      <c r="H2093" s="1160">
        <f t="shared" si="46"/>
        <v>0</v>
      </c>
    </row>
    <row r="2094" spans="1:8">
      <c r="A2094" s="1081"/>
      <c r="B2094" s="750"/>
      <c r="C2094" s="1147"/>
      <c r="D2094" s="1162"/>
      <c r="E2094" s="1083"/>
      <c r="F2094" s="753"/>
      <c r="G2094" s="85"/>
      <c r="H2094" s="1160">
        <f>E2094-G2094</f>
        <v>0</v>
      </c>
    </row>
    <row r="2095" spans="1:8">
      <c r="A2095" s="1081"/>
      <c r="B2095" s="750"/>
      <c r="C2095" s="1147"/>
      <c r="D2095" s="1162"/>
      <c r="E2095" s="1083"/>
      <c r="F2095" s="753"/>
      <c r="G2095" s="85"/>
      <c r="H2095" s="1160">
        <f>E2095-G2095</f>
        <v>0</v>
      </c>
    </row>
    <row r="2096" spans="1:8">
      <c r="A2096" s="1081"/>
      <c r="B2096" s="750"/>
      <c r="C2096" s="1147"/>
      <c r="D2096" s="1162"/>
      <c r="E2096" s="1083"/>
      <c r="F2096" s="753"/>
      <c r="G2096" s="85"/>
      <c r="H2096" s="1160">
        <f>E2096-G2096</f>
        <v>0</v>
      </c>
    </row>
    <row r="2097" spans="1:8">
      <c r="A2097" s="1081"/>
      <c r="B2097" s="750"/>
      <c r="C2097" s="1147"/>
      <c r="D2097" s="1162"/>
      <c r="E2097" s="1083"/>
      <c r="F2097" s="433"/>
      <c r="G2097" s="85"/>
      <c r="H2097" s="1160">
        <f t="shared" si="46"/>
        <v>0</v>
      </c>
    </row>
    <row r="2098" spans="1:8">
      <c r="A2098" s="1081"/>
      <c r="B2098" s="750"/>
      <c r="C2098" s="1147"/>
      <c r="D2098" s="1162"/>
      <c r="E2098" s="1083"/>
      <c r="F2098" s="433"/>
      <c r="G2098" s="85"/>
      <c r="H2098" s="1160">
        <f>E2098-G2098</f>
        <v>0</v>
      </c>
    </row>
    <row r="2099" spans="1:8">
      <c r="A2099" s="1081"/>
      <c r="B2099" s="750"/>
      <c r="C2099" s="1147"/>
      <c r="D2099" s="1162"/>
      <c r="E2099" s="1083"/>
      <c r="F2099" s="753"/>
      <c r="G2099" s="85"/>
      <c r="H2099" s="1160">
        <f>E2099-G2099</f>
        <v>0</v>
      </c>
    </row>
    <row r="2100" spans="1:8">
      <c r="A2100" s="1081"/>
      <c r="B2100" s="750"/>
      <c r="C2100" s="1147"/>
      <c r="D2100" s="1162"/>
      <c r="E2100" s="1083"/>
      <c r="F2100" s="433"/>
      <c r="G2100" s="85"/>
      <c r="H2100" s="1160">
        <f>E2100-G2100</f>
        <v>0</v>
      </c>
    </row>
    <row r="2101" spans="1:8">
      <c r="A2101" s="1081"/>
      <c r="B2101" s="750"/>
      <c r="C2101" s="1147"/>
      <c r="D2101" s="1162"/>
      <c r="E2101" s="1112"/>
      <c r="F2101" s="603"/>
      <c r="G2101" s="1112"/>
      <c r="H2101" s="1084">
        <f t="shared" ref="H2101:H2136" si="47">E2101-G2101</f>
        <v>0</v>
      </c>
    </row>
    <row r="2102" spans="1:8">
      <c r="A2102" s="1081"/>
      <c r="B2102" s="750"/>
      <c r="C2102" s="1147"/>
      <c r="D2102" s="1162"/>
      <c r="E2102" s="1112"/>
      <c r="F2102" s="603"/>
      <c r="G2102" s="176"/>
      <c r="H2102" s="1160">
        <f t="shared" si="47"/>
        <v>0</v>
      </c>
    </row>
    <row r="2103" spans="1:8">
      <c r="A2103" s="1081"/>
      <c r="B2103" s="750"/>
      <c r="C2103" s="1147"/>
      <c r="D2103" s="1162"/>
      <c r="E2103" s="1112"/>
      <c r="F2103" s="603"/>
      <c r="G2103" s="176"/>
      <c r="H2103" s="1160">
        <f t="shared" si="47"/>
        <v>0</v>
      </c>
    </row>
    <row r="2104" spans="1:8">
      <c r="A2104" s="1081"/>
      <c r="B2104" s="750"/>
      <c r="C2104" s="1147"/>
      <c r="D2104" s="1162"/>
      <c r="E2104" s="1112"/>
      <c r="F2104" s="721"/>
      <c r="G2104" s="176"/>
      <c r="H2104" s="1160">
        <f t="shared" si="47"/>
        <v>0</v>
      </c>
    </row>
    <row r="2105" spans="1:8">
      <c r="A2105" s="1081"/>
      <c r="B2105" s="750"/>
      <c r="C2105" s="1147"/>
      <c r="D2105" s="1162"/>
      <c r="E2105" s="1112"/>
      <c r="F2105" s="603"/>
      <c r="G2105" s="176"/>
      <c r="H2105" s="1160">
        <f t="shared" si="47"/>
        <v>0</v>
      </c>
    </row>
    <row r="2106" spans="1:8">
      <c r="A2106" s="1081"/>
      <c r="B2106" s="750"/>
      <c r="C2106" s="1147"/>
      <c r="D2106" s="1162"/>
      <c r="E2106" s="1112"/>
      <c r="F2106" s="721"/>
      <c r="G2106" s="176"/>
      <c r="H2106" s="1160">
        <f t="shared" si="47"/>
        <v>0</v>
      </c>
    </row>
    <row r="2107" spans="1:8">
      <c r="A2107" s="1081"/>
      <c r="B2107" s="750"/>
      <c r="C2107" s="1147"/>
      <c r="D2107" s="1162"/>
      <c r="E2107" s="1112"/>
      <c r="F2107" s="721"/>
      <c r="G2107" s="176"/>
      <c r="H2107" s="1160">
        <f t="shared" si="47"/>
        <v>0</v>
      </c>
    </row>
    <row r="2108" spans="1:8">
      <c r="A2108" s="1081"/>
      <c r="B2108" s="750"/>
      <c r="C2108" s="1147"/>
      <c r="D2108" s="1162"/>
      <c r="E2108" s="1112"/>
      <c r="F2108" s="721"/>
      <c r="G2108" s="176"/>
      <c r="H2108" s="1160">
        <f t="shared" si="47"/>
        <v>0</v>
      </c>
    </row>
    <row r="2109" spans="1:8">
      <c r="A2109" s="1081"/>
      <c r="B2109" s="750"/>
      <c r="C2109" s="1147"/>
      <c r="D2109" s="1162"/>
      <c r="E2109" s="1112"/>
      <c r="F2109" s="721"/>
      <c r="G2109" s="176"/>
      <c r="H2109" s="1160">
        <f t="shared" si="47"/>
        <v>0</v>
      </c>
    </row>
    <row r="2110" spans="1:8">
      <c r="A2110" s="1081"/>
      <c r="B2110" s="750"/>
      <c r="C2110" s="1147"/>
      <c r="D2110" s="1166"/>
      <c r="E2110" s="1139"/>
      <c r="F2110" s="603"/>
      <c r="G2110" s="176"/>
      <c r="H2110" s="1160">
        <f t="shared" si="47"/>
        <v>0</v>
      </c>
    </row>
    <row r="2111" spans="1:8">
      <c r="A2111" s="1081"/>
      <c r="B2111" s="750"/>
      <c r="C2111" s="1147"/>
      <c r="D2111" s="1162"/>
      <c r="E2111" s="1112"/>
      <c r="F2111" s="603"/>
      <c r="G2111" s="176"/>
      <c r="H2111" s="1160">
        <f t="shared" si="47"/>
        <v>0</v>
      </c>
    </row>
    <row r="2112" spans="1:8">
      <c r="A2112" s="1081"/>
      <c r="B2112" s="750"/>
      <c r="C2112" s="1147"/>
      <c r="D2112" s="1162"/>
      <c r="E2112" s="1112"/>
      <c r="F2112" s="603"/>
      <c r="G2112" s="176"/>
      <c r="H2112" s="1160">
        <f t="shared" si="47"/>
        <v>0</v>
      </c>
    </row>
    <row r="2113" spans="1:8">
      <c r="A2113" s="1081"/>
      <c r="B2113" s="750"/>
      <c r="C2113" s="1147"/>
      <c r="D2113" s="1162"/>
      <c r="E2113" s="1112"/>
      <c r="F2113" s="721"/>
      <c r="G2113" s="176"/>
      <c r="H2113" s="1160">
        <f t="shared" si="47"/>
        <v>0</v>
      </c>
    </row>
    <row r="2114" spans="1:8">
      <c r="A2114" s="1081"/>
      <c r="B2114" s="750"/>
      <c r="C2114" s="1147"/>
      <c r="D2114" s="1162"/>
      <c r="E2114" s="1112"/>
      <c r="F2114" s="603"/>
      <c r="G2114" s="176"/>
      <c r="H2114" s="1160">
        <f t="shared" si="47"/>
        <v>0</v>
      </c>
    </row>
    <row r="2115" spans="1:8">
      <c r="A2115" s="1081"/>
      <c r="B2115" s="750"/>
      <c r="C2115" s="1147"/>
      <c r="D2115" s="1162"/>
      <c r="E2115" s="1112"/>
      <c r="F2115" s="603"/>
      <c r="G2115" s="176"/>
      <c r="H2115" s="1160">
        <f t="shared" si="47"/>
        <v>0</v>
      </c>
    </row>
    <row r="2116" spans="1:8">
      <c r="A2116" s="1081"/>
      <c r="B2116" s="750"/>
      <c r="C2116" s="1147"/>
      <c r="D2116" s="1162"/>
      <c r="E2116" s="1112"/>
      <c r="F2116" s="603"/>
      <c r="G2116" s="176"/>
      <c r="H2116" s="1160">
        <f t="shared" si="47"/>
        <v>0</v>
      </c>
    </row>
    <row r="2117" spans="1:8">
      <c r="A2117" s="1081"/>
      <c r="B2117" s="750"/>
      <c r="C2117" s="1147"/>
      <c r="D2117" s="1162"/>
      <c r="E2117" s="1112"/>
      <c r="F2117" s="721"/>
      <c r="G2117" s="176"/>
      <c r="H2117" s="1160">
        <f t="shared" si="47"/>
        <v>0</v>
      </c>
    </row>
    <row r="2118" spans="1:8">
      <c r="A2118" s="1081"/>
      <c r="B2118" s="750"/>
      <c r="C2118" s="1147"/>
      <c r="D2118" s="1162"/>
      <c r="E2118" s="1112"/>
      <c r="F2118" s="603"/>
      <c r="G2118" s="176"/>
      <c r="H2118" s="1160">
        <f t="shared" si="47"/>
        <v>0</v>
      </c>
    </row>
    <row r="2119" spans="1:8">
      <c r="A2119" s="1081"/>
      <c r="B2119" s="750"/>
      <c r="C2119" s="1147"/>
      <c r="D2119" s="1162"/>
      <c r="E2119" s="1112"/>
      <c r="F2119" s="721"/>
      <c r="G2119" s="176"/>
      <c r="H2119" s="1160">
        <f t="shared" si="47"/>
        <v>0</v>
      </c>
    </row>
    <row r="2120" spans="1:8">
      <c r="A2120" s="1081"/>
      <c r="B2120" s="750"/>
      <c r="C2120" s="1147"/>
      <c r="D2120" s="1162"/>
      <c r="E2120" s="1112"/>
      <c r="F2120" s="603"/>
      <c r="G2120" s="176"/>
      <c r="H2120" s="1160">
        <f t="shared" si="47"/>
        <v>0</v>
      </c>
    </row>
    <row r="2121" spans="1:8">
      <c r="A2121" s="1081"/>
      <c r="B2121" s="750"/>
      <c r="C2121" s="1147"/>
      <c r="D2121" s="1162"/>
      <c r="E2121" s="1112"/>
      <c r="F2121" s="603"/>
      <c r="G2121" s="176"/>
      <c r="H2121" s="1160">
        <f t="shared" si="47"/>
        <v>0</v>
      </c>
    </row>
    <row r="2122" spans="1:8">
      <c r="A2122" s="1081"/>
      <c r="B2122" s="750"/>
      <c r="C2122" s="1147"/>
      <c r="D2122" s="1162"/>
      <c r="E2122" s="1112"/>
      <c r="F2122" s="603"/>
      <c r="G2122" s="176"/>
      <c r="H2122" s="1160">
        <f t="shared" si="47"/>
        <v>0</v>
      </c>
    </row>
    <row r="2123" spans="1:8">
      <c r="A2123" s="1081"/>
      <c r="B2123" s="750"/>
      <c r="C2123" s="1147"/>
      <c r="D2123" s="1162"/>
      <c r="E2123" s="1112"/>
      <c r="F2123" s="603"/>
      <c r="G2123" s="176"/>
      <c r="H2123" s="1160">
        <f t="shared" si="47"/>
        <v>0</v>
      </c>
    </row>
    <row r="2124" spans="1:8">
      <c r="A2124" s="1081"/>
      <c r="B2124" s="750"/>
      <c r="C2124" s="1147"/>
      <c r="D2124" s="1162"/>
      <c r="E2124" s="1112"/>
      <c r="F2124" s="721"/>
      <c r="G2124" s="176"/>
      <c r="H2124" s="1160">
        <f t="shared" si="47"/>
        <v>0</v>
      </c>
    </row>
    <row r="2125" spans="1:8">
      <c r="A2125" s="1081"/>
      <c r="B2125" s="750"/>
      <c r="C2125" s="1147"/>
      <c r="D2125" s="1162"/>
      <c r="E2125" s="1112"/>
      <c r="F2125" s="603"/>
      <c r="G2125" s="176"/>
      <c r="H2125" s="1160">
        <f t="shared" si="47"/>
        <v>0</v>
      </c>
    </row>
    <row r="2126" spans="1:8">
      <c r="A2126" s="1081"/>
      <c r="B2126" s="750"/>
      <c r="C2126" s="1147"/>
      <c r="D2126" s="1162"/>
      <c r="E2126" s="1112"/>
      <c r="F2126" s="603"/>
      <c r="G2126" s="176"/>
      <c r="H2126" s="1160">
        <f t="shared" si="47"/>
        <v>0</v>
      </c>
    </row>
    <row r="2127" spans="1:8">
      <c r="A2127" s="1081"/>
      <c r="B2127" s="750"/>
      <c r="C2127" s="1147"/>
      <c r="D2127" s="1162"/>
      <c r="E2127" s="1112"/>
      <c r="F2127" s="603"/>
      <c r="G2127" s="176"/>
      <c r="H2127" s="1160">
        <f t="shared" si="47"/>
        <v>0</v>
      </c>
    </row>
    <row r="2128" spans="1:8">
      <c r="A2128" s="1081"/>
      <c r="B2128" s="750"/>
      <c r="C2128" s="1147"/>
      <c r="D2128" s="1162"/>
      <c r="E2128" s="1112"/>
      <c r="F2128" s="603"/>
      <c r="G2128" s="176"/>
      <c r="H2128" s="1160">
        <f t="shared" si="47"/>
        <v>0</v>
      </c>
    </row>
    <row r="2129" spans="1:8">
      <c r="A2129" s="1081"/>
      <c r="B2129" s="750"/>
      <c r="C2129" s="1147"/>
      <c r="D2129" s="1162"/>
      <c r="E2129" s="1112"/>
      <c r="F2129" s="721"/>
      <c r="G2129" s="176"/>
      <c r="H2129" s="1160">
        <f t="shared" si="47"/>
        <v>0</v>
      </c>
    </row>
    <row r="2130" spans="1:8">
      <c r="A2130" s="1081"/>
      <c r="B2130" s="750"/>
      <c r="C2130" s="1147"/>
      <c r="D2130" s="1162"/>
      <c r="E2130" s="1112"/>
      <c r="F2130" s="721"/>
      <c r="G2130" s="176"/>
      <c r="H2130" s="1160">
        <f t="shared" si="47"/>
        <v>0</v>
      </c>
    </row>
    <row r="2131" spans="1:8">
      <c r="A2131" s="1081"/>
      <c r="B2131" s="750"/>
      <c r="C2131" s="1147"/>
      <c r="D2131" s="1162"/>
      <c r="E2131" s="1112"/>
      <c r="F2131" s="721"/>
      <c r="G2131" s="176"/>
      <c r="H2131" s="1160">
        <f t="shared" si="47"/>
        <v>0</v>
      </c>
    </row>
    <row r="2132" spans="1:8">
      <c r="A2132" s="1081"/>
      <c r="B2132" s="750"/>
      <c r="C2132" s="1147"/>
      <c r="D2132" s="1162"/>
      <c r="E2132" s="1112"/>
      <c r="F2132" s="603"/>
      <c r="G2132" s="176"/>
      <c r="H2132" s="1160">
        <f t="shared" si="47"/>
        <v>0</v>
      </c>
    </row>
    <row r="2133" spans="1:8">
      <c r="A2133" s="1081"/>
      <c r="B2133" s="750"/>
      <c r="C2133" s="1147"/>
      <c r="D2133" s="1162"/>
      <c r="E2133" s="1112"/>
      <c r="F2133" s="603"/>
      <c r="G2133" s="176"/>
      <c r="H2133" s="1160">
        <f t="shared" si="47"/>
        <v>0</v>
      </c>
    </row>
    <row r="2134" spans="1:8">
      <c r="A2134" s="1081"/>
      <c r="B2134" s="750"/>
      <c r="C2134" s="1147"/>
      <c r="D2134" s="1162"/>
      <c r="E2134" s="1112"/>
      <c r="F2134" s="721"/>
      <c r="G2134" s="176"/>
      <c r="H2134" s="1160">
        <f t="shared" si="47"/>
        <v>0</v>
      </c>
    </row>
    <row r="2135" spans="1:8">
      <c r="A2135" s="1081"/>
      <c r="B2135" s="750"/>
      <c r="C2135" s="1147"/>
      <c r="D2135" s="1162"/>
      <c r="E2135" s="1112"/>
      <c r="F2135" s="603"/>
      <c r="G2135" s="176"/>
      <c r="H2135" s="1160">
        <f t="shared" si="47"/>
        <v>0</v>
      </c>
    </row>
    <row r="2136" spans="1:8">
      <c r="A2136" s="1081"/>
      <c r="B2136" s="750"/>
      <c r="C2136" s="1147"/>
      <c r="D2136" s="1162" t="s">
        <v>614</v>
      </c>
      <c r="E2136" s="1083"/>
      <c r="F2136" s="1028"/>
      <c r="G2136" s="85"/>
      <c r="H2136" s="749">
        <f t="shared" si="47"/>
        <v>0</v>
      </c>
    </row>
    <row r="2137" spans="1:8">
      <c r="A2137" s="1081"/>
      <c r="B2137" s="750"/>
      <c r="C2137" s="1147"/>
      <c r="D2137" s="433" t="s">
        <v>719</v>
      </c>
      <c r="E2137" s="85"/>
      <c r="F2137" s="1028"/>
      <c r="G2137" s="85"/>
      <c r="H2137" s="749"/>
    </row>
    <row r="2138" spans="1:8">
      <c r="A2138" s="1087"/>
      <c r="B2138" s="1131"/>
      <c r="C2138" s="525"/>
      <c r="D2138" s="433" t="s">
        <v>742</v>
      </c>
      <c r="E2138" s="85"/>
      <c r="F2138" s="1028"/>
      <c r="G2138" s="85"/>
      <c r="H2138" s="749"/>
    </row>
    <row r="2139" spans="1:8" ht="18.75">
      <c r="A2139" s="1962" t="str">
        <f>A2070</f>
        <v>REMISIONES DE     FEBRERO        2 0 1 3</v>
      </c>
      <c r="B2139" s="1962"/>
      <c r="C2139" s="1962"/>
      <c r="D2139" s="1962"/>
      <c r="E2139" s="1962"/>
      <c r="F2139" s="1962"/>
      <c r="H2139" s="1168"/>
    </row>
    <row r="2140" spans="1:8" ht="35.25" thickBot="1">
      <c r="A2140" s="1118" t="s">
        <v>0</v>
      </c>
      <c r="B2140" s="1119" t="s">
        <v>1</v>
      </c>
      <c r="C2140" s="1119"/>
      <c r="D2140" s="1094" t="s">
        <v>2805</v>
      </c>
      <c r="E2140" s="5" t="s">
        <v>2</v>
      </c>
      <c r="F2140" s="1095" t="s">
        <v>6</v>
      </c>
      <c r="G2140" s="1096" t="s">
        <v>7</v>
      </c>
      <c r="H2140" s="1097" t="s">
        <v>8</v>
      </c>
    </row>
    <row r="2141" spans="1:8" ht="15.75" thickTop="1">
      <c r="A2141" s="1081"/>
      <c r="B2141" s="750"/>
      <c r="C2141" s="894"/>
      <c r="D2141" s="1164"/>
      <c r="E2141" s="1078"/>
      <c r="F2141" s="1077"/>
      <c r="G2141" s="1100"/>
      <c r="H2141" s="1165">
        <f t="shared" ref="H2141:H2204" si="48">E2141-G2141</f>
        <v>0</v>
      </c>
    </row>
    <row r="2142" spans="1:8">
      <c r="A2142" s="1081"/>
      <c r="B2142" s="750"/>
      <c r="C2142" s="1147"/>
      <c r="D2142" s="1162"/>
      <c r="E2142" s="1083"/>
      <c r="F2142" s="753"/>
      <c r="G2142" s="85"/>
      <c r="H2142" s="1160">
        <f t="shared" si="48"/>
        <v>0</v>
      </c>
    </row>
    <row r="2143" spans="1:8">
      <c r="A2143" s="1081"/>
      <c r="B2143" s="750"/>
      <c r="C2143" s="1147"/>
      <c r="D2143" s="1162"/>
      <c r="E2143" s="1083"/>
      <c r="F2143" s="753"/>
      <c r="G2143" s="85"/>
      <c r="H2143" s="1160">
        <f t="shared" si="48"/>
        <v>0</v>
      </c>
    </row>
    <row r="2144" spans="1:8">
      <c r="A2144" s="1081"/>
      <c r="B2144" s="750"/>
      <c r="C2144" s="1147"/>
      <c r="D2144" s="1162"/>
      <c r="E2144" s="1083"/>
      <c r="F2144" s="433"/>
      <c r="G2144" s="85"/>
      <c r="H2144" s="1160">
        <f t="shared" si="48"/>
        <v>0</v>
      </c>
    </row>
    <row r="2145" spans="1:8">
      <c r="A2145" s="1081"/>
      <c r="B2145" s="750"/>
      <c r="C2145" s="1147"/>
      <c r="D2145" s="1162"/>
      <c r="E2145" s="1083"/>
      <c r="F2145" s="753"/>
      <c r="G2145" s="85"/>
      <c r="H2145" s="1160">
        <f t="shared" si="48"/>
        <v>0</v>
      </c>
    </row>
    <row r="2146" spans="1:8">
      <c r="A2146" s="1081"/>
      <c r="B2146" s="750"/>
      <c r="C2146" s="1147"/>
      <c r="D2146" s="1162"/>
      <c r="E2146" s="1083"/>
      <c r="F2146" s="753"/>
      <c r="G2146" s="85"/>
      <c r="H2146" s="1160">
        <f t="shared" si="48"/>
        <v>0</v>
      </c>
    </row>
    <row r="2147" spans="1:8">
      <c r="A2147" s="1081"/>
      <c r="B2147" s="750"/>
      <c r="C2147" s="1147"/>
      <c r="D2147" s="1162"/>
      <c r="E2147" s="1083"/>
      <c r="F2147" s="753"/>
      <c r="G2147" s="85"/>
      <c r="H2147" s="1160">
        <f t="shared" si="48"/>
        <v>0</v>
      </c>
    </row>
    <row r="2148" spans="1:8">
      <c r="A2148" s="1081"/>
      <c r="B2148" s="750"/>
      <c r="C2148" s="1147"/>
      <c r="D2148" s="1162"/>
      <c r="E2148" s="1083"/>
      <c r="F2148" s="753"/>
      <c r="G2148" s="85"/>
      <c r="H2148" s="1160">
        <f t="shared" si="48"/>
        <v>0</v>
      </c>
    </row>
    <row r="2149" spans="1:8">
      <c r="A2149" s="1081"/>
      <c r="B2149" s="750"/>
      <c r="C2149" s="1147"/>
      <c r="D2149" s="1162"/>
      <c r="E2149" s="1083"/>
      <c r="F2149" s="753"/>
      <c r="G2149" s="85"/>
      <c r="H2149" s="1160">
        <f t="shared" si="48"/>
        <v>0</v>
      </c>
    </row>
    <row r="2150" spans="1:8">
      <c r="A2150" s="1081"/>
      <c r="B2150" s="750"/>
      <c r="C2150" s="1147"/>
      <c r="D2150" s="1162"/>
      <c r="E2150" s="1083"/>
      <c r="F2150" s="433"/>
      <c r="G2150" s="85"/>
      <c r="H2150" s="1160">
        <f t="shared" si="48"/>
        <v>0</v>
      </c>
    </row>
    <row r="2151" spans="1:8">
      <c r="A2151" s="1081"/>
      <c r="B2151" s="750"/>
      <c r="C2151" s="1147"/>
      <c r="D2151" s="1162"/>
      <c r="E2151" s="1083"/>
      <c r="F2151" s="433"/>
      <c r="G2151" s="85"/>
      <c r="H2151" s="1160">
        <f t="shared" si="48"/>
        <v>0</v>
      </c>
    </row>
    <row r="2152" spans="1:8">
      <c r="A2152" s="1081"/>
      <c r="B2152" s="750"/>
      <c r="C2152" s="1147"/>
      <c r="D2152" s="1162"/>
      <c r="E2152" s="1083"/>
      <c r="F2152" s="433"/>
      <c r="G2152" s="85"/>
      <c r="H2152" s="1160">
        <f t="shared" si="48"/>
        <v>0</v>
      </c>
    </row>
    <row r="2153" spans="1:8">
      <c r="A2153" s="1081"/>
      <c r="B2153" s="750"/>
      <c r="C2153" s="1147"/>
      <c r="D2153" s="1162"/>
      <c r="E2153" s="1083"/>
      <c r="F2153" s="433"/>
      <c r="G2153" s="85"/>
      <c r="H2153" s="1160">
        <f t="shared" si="48"/>
        <v>0</v>
      </c>
    </row>
    <row r="2154" spans="1:8">
      <c r="A2154" s="1081"/>
      <c r="B2154" s="750"/>
      <c r="C2154" s="1147"/>
      <c r="D2154" s="1162"/>
      <c r="E2154" s="1083"/>
      <c r="F2154" s="753"/>
      <c r="G2154" s="85"/>
      <c r="H2154" s="1160">
        <f t="shared" si="48"/>
        <v>0</v>
      </c>
    </row>
    <row r="2155" spans="1:8">
      <c r="A2155" s="1081"/>
      <c r="B2155" s="750"/>
      <c r="C2155" s="1147"/>
      <c r="D2155" s="1162"/>
      <c r="E2155" s="1083"/>
      <c r="F2155" s="433"/>
      <c r="G2155" s="85"/>
      <c r="H2155" s="1160">
        <f t="shared" si="48"/>
        <v>0</v>
      </c>
    </row>
    <row r="2156" spans="1:8">
      <c r="A2156" s="1081"/>
      <c r="B2156" s="750"/>
      <c r="C2156" s="1147"/>
      <c r="D2156" s="1162"/>
      <c r="E2156" s="1083"/>
      <c r="F2156" s="433"/>
      <c r="G2156" s="85"/>
      <c r="H2156" s="1160">
        <f t="shared" si="48"/>
        <v>0</v>
      </c>
    </row>
    <row r="2157" spans="1:8">
      <c r="A2157" s="1081"/>
      <c r="B2157" s="750"/>
      <c r="C2157" s="1147"/>
      <c r="D2157" s="1162"/>
      <c r="E2157" s="1083"/>
      <c r="F2157" s="433"/>
      <c r="G2157" s="85"/>
      <c r="H2157" s="1160">
        <f t="shared" si="48"/>
        <v>0</v>
      </c>
    </row>
    <row r="2158" spans="1:8">
      <c r="A2158" s="1081"/>
      <c r="B2158" s="750"/>
      <c r="C2158" s="1147"/>
      <c r="D2158" s="1162"/>
      <c r="E2158" s="1083"/>
      <c r="F2158" s="433"/>
      <c r="G2158" s="85"/>
      <c r="H2158" s="1160">
        <f t="shared" si="48"/>
        <v>0</v>
      </c>
    </row>
    <row r="2159" spans="1:8">
      <c r="A2159" s="1081"/>
      <c r="B2159" s="750"/>
      <c r="C2159" s="1147"/>
      <c r="D2159" s="1162"/>
      <c r="E2159" s="1083"/>
      <c r="F2159" s="433"/>
      <c r="G2159" s="85"/>
      <c r="H2159" s="1160">
        <f t="shared" si="48"/>
        <v>0</v>
      </c>
    </row>
    <row r="2160" spans="1:8">
      <c r="A2160" s="1081"/>
      <c r="B2160" s="750"/>
      <c r="C2160" s="1147"/>
      <c r="D2160" s="1162"/>
      <c r="E2160" s="1083"/>
      <c r="F2160" s="753"/>
      <c r="G2160" s="85"/>
      <c r="H2160" s="1160">
        <f t="shared" si="48"/>
        <v>0</v>
      </c>
    </row>
    <row r="2161" spans="1:8">
      <c r="A2161" s="1081"/>
      <c r="B2161" s="750"/>
      <c r="C2161" s="1147"/>
      <c r="D2161" s="1162"/>
      <c r="E2161" s="1083"/>
      <c r="F2161" s="433"/>
      <c r="G2161" s="85"/>
      <c r="H2161" s="1160">
        <f t="shared" si="48"/>
        <v>0</v>
      </c>
    </row>
    <row r="2162" spans="1:8">
      <c r="A2162" s="1081"/>
      <c r="B2162" s="750"/>
      <c r="C2162" s="1147"/>
      <c r="D2162" s="1162"/>
      <c r="E2162" s="1083"/>
      <c r="F2162" s="433"/>
      <c r="G2162" s="85"/>
      <c r="H2162" s="1160">
        <f t="shared" si="48"/>
        <v>0</v>
      </c>
    </row>
    <row r="2163" spans="1:8">
      <c r="A2163" s="1081"/>
      <c r="B2163" s="750"/>
      <c r="C2163" s="1147"/>
      <c r="D2163" s="1162"/>
      <c r="E2163" s="1083"/>
      <c r="F2163" s="433"/>
      <c r="G2163" s="85"/>
      <c r="H2163" s="1160">
        <f t="shared" si="48"/>
        <v>0</v>
      </c>
    </row>
    <row r="2164" spans="1:8">
      <c r="A2164" s="1081"/>
      <c r="B2164" s="750"/>
      <c r="C2164" s="1147"/>
      <c r="D2164" s="1162"/>
      <c r="E2164" s="1083"/>
      <c r="F2164" s="433"/>
      <c r="G2164" s="85"/>
      <c r="H2164" s="1160">
        <f t="shared" si="48"/>
        <v>0</v>
      </c>
    </row>
    <row r="2165" spans="1:8">
      <c r="A2165" s="1081"/>
      <c r="B2165" s="750"/>
      <c r="C2165" s="1147"/>
      <c r="D2165" s="1162"/>
      <c r="E2165" s="1083"/>
      <c r="F2165" s="433"/>
      <c r="G2165" s="85"/>
      <c r="H2165" s="1160">
        <f t="shared" si="48"/>
        <v>0</v>
      </c>
    </row>
    <row r="2166" spans="1:8">
      <c r="A2166" s="1081"/>
      <c r="B2166" s="750"/>
      <c r="C2166" s="1147"/>
      <c r="D2166" s="1162"/>
      <c r="E2166" s="1083"/>
      <c r="F2166" s="433"/>
      <c r="G2166" s="85"/>
      <c r="H2166" s="1160">
        <f t="shared" si="48"/>
        <v>0</v>
      </c>
    </row>
    <row r="2167" spans="1:8">
      <c r="A2167" s="1081"/>
      <c r="B2167" s="750"/>
      <c r="C2167" s="1147"/>
      <c r="D2167" s="1162"/>
      <c r="E2167" s="1083"/>
      <c r="F2167" s="433"/>
      <c r="G2167" s="85"/>
      <c r="H2167" s="1160">
        <f t="shared" si="48"/>
        <v>0</v>
      </c>
    </row>
    <row r="2168" spans="1:8">
      <c r="A2168" s="1081"/>
      <c r="B2168" s="750"/>
      <c r="C2168" s="1147"/>
      <c r="D2168" s="1162"/>
      <c r="E2168" s="1083"/>
      <c r="F2168" s="753"/>
      <c r="G2168" s="85"/>
      <c r="H2168" s="1160">
        <f t="shared" si="48"/>
        <v>0</v>
      </c>
    </row>
    <row r="2169" spans="1:8">
      <c r="A2169" s="1081"/>
      <c r="B2169" s="750"/>
      <c r="C2169" s="1147"/>
      <c r="D2169" s="1162"/>
      <c r="E2169" s="1083"/>
      <c r="F2169" s="433"/>
      <c r="G2169" s="85"/>
      <c r="H2169" s="1160">
        <f t="shared" si="48"/>
        <v>0</v>
      </c>
    </row>
    <row r="2170" spans="1:8">
      <c r="A2170" s="1081"/>
      <c r="B2170" s="750"/>
      <c r="C2170" s="1147"/>
      <c r="D2170" s="1166"/>
      <c r="E2170" s="1111"/>
      <c r="F2170" s="753"/>
      <c r="G2170" s="85"/>
      <c r="H2170" s="1160">
        <f t="shared" si="48"/>
        <v>0</v>
      </c>
    </row>
    <row r="2171" spans="1:8">
      <c r="A2171" s="1081"/>
      <c r="B2171" s="750"/>
      <c r="C2171" s="1147"/>
      <c r="D2171" s="1162"/>
      <c r="E2171" s="1083"/>
      <c r="F2171" s="433"/>
      <c r="G2171" s="85"/>
      <c r="H2171" s="1160">
        <f t="shared" si="48"/>
        <v>0</v>
      </c>
    </row>
    <row r="2172" spans="1:8">
      <c r="A2172" s="1081"/>
      <c r="B2172" s="750"/>
      <c r="C2172" s="1147"/>
      <c r="D2172" s="1162"/>
      <c r="E2172" s="1083"/>
      <c r="F2172" s="433"/>
      <c r="G2172" s="85"/>
      <c r="H2172" s="1160">
        <f t="shared" si="48"/>
        <v>0</v>
      </c>
    </row>
    <row r="2173" spans="1:8">
      <c r="A2173" s="1081"/>
      <c r="B2173" s="750"/>
      <c r="C2173" s="1147"/>
      <c r="D2173" s="1162"/>
      <c r="E2173" s="1083"/>
      <c r="F2173" s="433"/>
      <c r="G2173" s="85"/>
      <c r="H2173" s="1160">
        <f t="shared" si="48"/>
        <v>0</v>
      </c>
    </row>
    <row r="2174" spans="1:8">
      <c r="A2174" s="1081"/>
      <c r="B2174" s="750"/>
      <c r="C2174" s="1147"/>
      <c r="D2174" s="1162"/>
      <c r="E2174" s="1083"/>
      <c r="F2174" s="433"/>
      <c r="G2174" s="85"/>
      <c r="H2174" s="1160">
        <f t="shared" si="48"/>
        <v>0</v>
      </c>
    </row>
    <row r="2175" spans="1:8">
      <c r="A2175" s="1081"/>
      <c r="B2175" s="750"/>
      <c r="C2175" s="1147"/>
      <c r="D2175" s="1162"/>
      <c r="E2175" s="1083"/>
      <c r="F2175" s="753"/>
      <c r="G2175" s="85"/>
      <c r="H2175" s="1160">
        <f t="shared" si="48"/>
        <v>0</v>
      </c>
    </row>
    <row r="2176" spans="1:8">
      <c r="A2176" s="1081"/>
      <c r="B2176" s="750"/>
      <c r="C2176" s="1147"/>
      <c r="D2176" s="1162"/>
      <c r="E2176" s="1083"/>
      <c r="F2176" s="753"/>
      <c r="G2176" s="85"/>
      <c r="H2176" s="1160">
        <f t="shared" si="48"/>
        <v>0</v>
      </c>
    </row>
    <row r="2177" spans="1:8">
      <c r="A2177" s="1081"/>
      <c r="B2177" s="750"/>
      <c r="C2177" s="1147"/>
      <c r="D2177" s="1162"/>
      <c r="E2177" s="1083"/>
      <c r="F2177" s="433"/>
      <c r="G2177" s="85"/>
      <c r="H2177" s="1160">
        <f t="shared" si="48"/>
        <v>0</v>
      </c>
    </row>
    <row r="2178" spans="1:8">
      <c r="A2178" s="1081"/>
      <c r="B2178" s="750"/>
      <c r="C2178" s="1147"/>
      <c r="D2178" s="1162"/>
      <c r="E2178" s="1083"/>
      <c r="F2178" s="433"/>
      <c r="G2178" s="85"/>
      <c r="H2178" s="1160">
        <f t="shared" si="48"/>
        <v>0</v>
      </c>
    </row>
    <row r="2179" spans="1:8">
      <c r="A2179" s="1081"/>
      <c r="B2179" s="750"/>
      <c r="C2179" s="1147"/>
      <c r="D2179" s="1162"/>
      <c r="E2179" s="1083"/>
      <c r="F2179" s="433"/>
      <c r="G2179" s="85"/>
      <c r="H2179" s="1160">
        <f t="shared" si="48"/>
        <v>0</v>
      </c>
    </row>
    <row r="2180" spans="1:8">
      <c r="A2180" s="1081"/>
      <c r="B2180" s="750"/>
      <c r="C2180" s="1147"/>
      <c r="D2180" s="1162"/>
      <c r="E2180" s="1083"/>
      <c r="F2180" s="753"/>
      <c r="G2180" s="85"/>
      <c r="H2180" s="1160">
        <f t="shared" si="48"/>
        <v>0</v>
      </c>
    </row>
    <row r="2181" spans="1:8">
      <c r="A2181" s="1081"/>
      <c r="B2181" s="750"/>
      <c r="C2181" s="1147"/>
      <c r="D2181" s="1162"/>
      <c r="E2181" s="1083"/>
      <c r="F2181" s="753"/>
      <c r="G2181" s="85"/>
      <c r="H2181" s="1160">
        <f t="shared" si="48"/>
        <v>0</v>
      </c>
    </row>
    <row r="2182" spans="1:8">
      <c r="A2182" s="1081"/>
      <c r="B2182" s="750"/>
      <c r="C2182" s="1147"/>
      <c r="D2182" s="721"/>
      <c r="E2182" s="1112"/>
      <c r="F2182" s="1173"/>
      <c r="G2182" s="176"/>
      <c r="H2182" s="1084">
        <f t="shared" si="48"/>
        <v>0</v>
      </c>
    </row>
    <row r="2183" spans="1:8">
      <c r="A2183" s="1081"/>
      <c r="B2183" s="750"/>
      <c r="C2183" s="1147"/>
      <c r="D2183" s="721"/>
      <c r="E2183" s="1112"/>
      <c r="F2183" s="1173"/>
      <c r="G2183" s="176"/>
      <c r="H2183" s="1084">
        <f t="shared" si="48"/>
        <v>0</v>
      </c>
    </row>
    <row r="2184" spans="1:8">
      <c r="A2184" s="1081"/>
      <c r="B2184" s="750"/>
      <c r="C2184" s="1147"/>
      <c r="D2184" s="721"/>
      <c r="E2184" s="1112"/>
      <c r="F2184" s="1173"/>
      <c r="G2184" s="176"/>
      <c r="H2184" s="1084">
        <f t="shared" si="48"/>
        <v>0</v>
      </c>
    </row>
    <row r="2185" spans="1:8">
      <c r="A2185" s="1081"/>
      <c r="B2185" s="750"/>
      <c r="C2185" s="1147"/>
      <c r="D2185" s="721"/>
      <c r="E2185" s="1112"/>
      <c r="F2185" s="1173"/>
      <c r="G2185" s="176"/>
      <c r="H2185" s="1084">
        <f t="shared" si="48"/>
        <v>0</v>
      </c>
    </row>
    <row r="2186" spans="1:8">
      <c r="A2186" s="1081"/>
      <c r="B2186" s="750"/>
      <c r="C2186" s="1147"/>
      <c r="D2186" s="721"/>
      <c r="E2186" s="1112"/>
      <c r="F2186" s="1173"/>
      <c r="G2186" s="176"/>
      <c r="H2186" s="1084">
        <f t="shared" si="48"/>
        <v>0</v>
      </c>
    </row>
    <row r="2187" spans="1:8">
      <c r="A2187" s="1081"/>
      <c r="B2187" s="750"/>
      <c r="C2187" s="1147"/>
      <c r="D2187" s="721"/>
      <c r="E2187" s="1112"/>
      <c r="F2187" s="1173"/>
      <c r="G2187" s="176"/>
      <c r="H2187" s="1086">
        <f t="shared" si="48"/>
        <v>0</v>
      </c>
    </row>
    <row r="2188" spans="1:8">
      <c r="A2188" s="1081"/>
      <c r="B2188" s="750"/>
      <c r="C2188" s="1147"/>
      <c r="D2188" s="721"/>
      <c r="E2188" s="1112"/>
      <c r="F2188" s="1173"/>
      <c r="G2188" s="176"/>
      <c r="H2188" s="1084">
        <f t="shared" si="48"/>
        <v>0</v>
      </c>
    </row>
    <row r="2189" spans="1:8">
      <c r="A2189" s="1081"/>
      <c r="B2189" s="750"/>
      <c r="C2189" s="1147"/>
      <c r="D2189" s="721"/>
      <c r="E2189" s="1112"/>
      <c r="F2189" s="1173"/>
      <c r="G2189" s="176"/>
      <c r="H2189" s="1084">
        <f t="shared" si="48"/>
        <v>0</v>
      </c>
    </row>
    <row r="2190" spans="1:8">
      <c r="A2190" s="1081"/>
      <c r="B2190" s="750"/>
      <c r="C2190" s="1147"/>
      <c r="D2190" s="721"/>
      <c r="E2190" s="1112"/>
      <c r="F2190" s="1173"/>
      <c r="G2190" s="176"/>
      <c r="H2190" s="1084">
        <f t="shared" si="48"/>
        <v>0</v>
      </c>
    </row>
    <row r="2191" spans="1:8">
      <c r="A2191" s="1081"/>
      <c r="B2191" s="750"/>
      <c r="C2191" s="1147"/>
      <c r="D2191" s="721"/>
      <c r="E2191" s="1112"/>
      <c r="F2191" s="1173"/>
      <c r="G2191" s="176"/>
      <c r="H2191" s="1084">
        <f t="shared" si="48"/>
        <v>0</v>
      </c>
    </row>
    <row r="2192" spans="1:8">
      <c r="A2192" s="1081"/>
      <c r="B2192" s="750"/>
      <c r="C2192" s="1147"/>
      <c r="D2192" s="721"/>
      <c r="E2192" s="1112"/>
      <c r="F2192" s="1173"/>
      <c r="G2192" s="176"/>
      <c r="H2192" s="1084">
        <f t="shared" si="48"/>
        <v>0</v>
      </c>
    </row>
    <row r="2193" spans="1:8">
      <c r="A2193" s="1081"/>
      <c r="B2193" s="750"/>
      <c r="C2193" s="1147"/>
      <c r="D2193" s="721"/>
      <c r="E2193" s="1112"/>
      <c r="F2193" s="1173"/>
      <c r="G2193" s="176"/>
      <c r="H2193" s="1084">
        <f t="shared" si="48"/>
        <v>0</v>
      </c>
    </row>
    <row r="2194" spans="1:8">
      <c r="A2194" s="1081"/>
      <c r="B2194" s="750"/>
      <c r="C2194" s="1147"/>
      <c r="D2194" s="721"/>
      <c r="E2194" s="1112"/>
      <c r="F2194" s="1173"/>
      <c r="G2194" s="176"/>
      <c r="H2194" s="1084">
        <f t="shared" si="48"/>
        <v>0</v>
      </c>
    </row>
    <row r="2195" spans="1:8">
      <c r="A2195" s="1081"/>
      <c r="B2195" s="750"/>
      <c r="C2195" s="1147"/>
      <c r="D2195" s="721"/>
      <c r="E2195" s="1112"/>
      <c r="F2195" s="1173"/>
      <c r="G2195" s="176"/>
      <c r="H2195" s="1084">
        <f t="shared" si="48"/>
        <v>0</v>
      </c>
    </row>
    <row r="2196" spans="1:8">
      <c r="A2196" s="1081"/>
      <c r="B2196" s="750"/>
      <c r="C2196" s="1147"/>
      <c r="D2196" s="721"/>
      <c r="E2196" s="1112"/>
      <c r="F2196" s="1173"/>
      <c r="G2196" s="176"/>
      <c r="H2196" s="1084">
        <f t="shared" si="48"/>
        <v>0</v>
      </c>
    </row>
    <row r="2197" spans="1:8">
      <c r="A2197" s="1081"/>
      <c r="B2197" s="750"/>
      <c r="C2197" s="1147"/>
      <c r="D2197" s="721"/>
      <c r="E2197" s="1112"/>
      <c r="F2197" s="1173"/>
      <c r="G2197" s="176"/>
      <c r="H2197" s="1084">
        <f t="shared" si="48"/>
        <v>0</v>
      </c>
    </row>
    <row r="2198" spans="1:8">
      <c r="A2198" s="1081"/>
      <c r="B2198" s="750"/>
      <c r="C2198" s="1147"/>
      <c r="D2198" s="721"/>
      <c r="E2198" s="1112"/>
      <c r="F2198" s="1173"/>
      <c r="G2198" s="176"/>
      <c r="H2198" s="1084">
        <f t="shared" si="48"/>
        <v>0</v>
      </c>
    </row>
    <row r="2199" spans="1:8">
      <c r="A2199" s="1081"/>
      <c r="B2199" s="750"/>
      <c r="C2199" s="1147"/>
      <c r="D2199" s="721"/>
      <c r="E2199" s="1112"/>
      <c r="F2199" s="1173"/>
      <c r="G2199" s="176"/>
      <c r="H2199" s="1084">
        <f t="shared" si="48"/>
        <v>0</v>
      </c>
    </row>
    <row r="2200" spans="1:8">
      <c r="A2200" s="1081"/>
      <c r="B2200" s="750"/>
      <c r="C2200" s="1147"/>
      <c r="D2200" s="721"/>
      <c r="E2200" s="1112"/>
      <c r="F2200" s="1173"/>
      <c r="G2200" s="176"/>
      <c r="H2200" s="1084">
        <f t="shared" si="48"/>
        <v>0</v>
      </c>
    </row>
    <row r="2201" spans="1:8">
      <c r="A2201" s="1081"/>
      <c r="B2201" s="750"/>
      <c r="C2201" s="1147"/>
      <c r="D2201" s="721"/>
      <c r="E2201" s="1112"/>
      <c r="F2201" s="1173"/>
      <c r="G2201" s="176"/>
      <c r="H2201" s="1084">
        <f t="shared" si="48"/>
        <v>0</v>
      </c>
    </row>
    <row r="2202" spans="1:8">
      <c r="A2202" s="1081"/>
      <c r="B2202" s="750"/>
      <c r="C2202" s="1147"/>
      <c r="D2202" s="721"/>
      <c r="E2202" s="1112"/>
      <c r="F2202" s="1173"/>
      <c r="G2202" s="176"/>
      <c r="H2202" s="1084">
        <f t="shared" si="48"/>
        <v>0</v>
      </c>
    </row>
    <row r="2203" spans="1:8">
      <c r="A2203" s="1081"/>
      <c r="B2203" s="750"/>
      <c r="C2203" s="1147"/>
      <c r="D2203" s="721"/>
      <c r="E2203" s="1112"/>
      <c r="F2203" s="1173"/>
      <c r="G2203" s="176"/>
      <c r="H2203" s="1084">
        <f t="shared" si="48"/>
        <v>0</v>
      </c>
    </row>
    <row r="2204" spans="1:8">
      <c r="A2204" s="1081"/>
      <c r="B2204" s="750"/>
      <c r="C2204" s="1147"/>
      <c r="D2204" s="775"/>
      <c r="E2204" s="1139"/>
      <c r="F2204" s="1173"/>
      <c r="G2204" s="176"/>
      <c r="H2204" s="1084">
        <f t="shared" si="48"/>
        <v>0</v>
      </c>
    </row>
    <row r="2205" spans="1:8">
      <c r="A2205" s="1081"/>
      <c r="B2205" s="750"/>
      <c r="C2205" s="1147"/>
      <c r="D2205" s="721"/>
      <c r="E2205" s="1112"/>
      <c r="F2205" s="1173"/>
      <c r="G2205" s="176"/>
      <c r="H2205" s="1084">
        <f t="shared" ref="H2205:H2208" si="49">E2205-G2205</f>
        <v>0</v>
      </c>
    </row>
    <row r="2206" spans="1:8">
      <c r="A2206" s="1081"/>
      <c r="B2206" s="750"/>
      <c r="C2206" s="1147"/>
      <c r="D2206" s="433" t="s">
        <v>614</v>
      </c>
      <c r="E2206" s="85"/>
      <c r="F2206" s="1028"/>
      <c r="G2206" s="85"/>
      <c r="H2206" s="749">
        <f t="shared" si="49"/>
        <v>0</v>
      </c>
    </row>
    <row r="2207" spans="1:8">
      <c r="A2207" s="1081"/>
      <c r="B2207" s="750"/>
      <c r="C2207" s="1147"/>
      <c r="D2207" s="433" t="s">
        <v>607</v>
      </c>
      <c r="E2207" s="85"/>
      <c r="F2207" s="1028"/>
      <c r="G2207" s="85"/>
      <c r="H2207" s="749">
        <f t="shared" si="49"/>
        <v>0</v>
      </c>
    </row>
    <row r="2208" spans="1:8">
      <c r="A2208" s="1081"/>
      <c r="B2208" s="750"/>
      <c r="C2208" s="1147"/>
      <c r="D2208" s="433" t="s">
        <v>614</v>
      </c>
      <c r="E2208" s="85"/>
      <c r="F2208" s="1028"/>
      <c r="G2208" s="85"/>
      <c r="H2208" s="749">
        <f t="shared" si="49"/>
        <v>0</v>
      </c>
    </row>
    <row r="2209" spans="1:8" ht="18.75">
      <c r="A2209" s="1962" t="str">
        <f>A2139</f>
        <v>REMISIONES DE     FEBRERO        2 0 1 3</v>
      </c>
      <c r="B2209" s="1962"/>
      <c r="C2209" s="1962"/>
      <c r="D2209" s="1962"/>
      <c r="E2209" s="1962"/>
      <c r="F2209" s="1962"/>
      <c r="H2209" s="1168"/>
    </row>
    <row r="2210" spans="1:8" ht="35.25" thickBot="1">
      <c r="A2210" s="1118" t="s">
        <v>0</v>
      </c>
      <c r="B2210" s="1119" t="s">
        <v>1</v>
      </c>
      <c r="C2210" s="1119"/>
      <c r="D2210" s="1094" t="s">
        <v>2805</v>
      </c>
      <c r="E2210" s="5" t="s">
        <v>2</v>
      </c>
      <c r="F2210" s="1095" t="s">
        <v>6</v>
      </c>
      <c r="G2210" s="1096" t="s">
        <v>7</v>
      </c>
      <c r="H2210" s="1097" t="s">
        <v>8</v>
      </c>
    </row>
    <row r="2211" spans="1:8" ht="15.75" thickTop="1">
      <c r="A2211" s="1081"/>
      <c r="B2211" s="750"/>
      <c r="C2211" s="1147"/>
      <c r="D2211" s="1077"/>
      <c r="E2211" s="1078"/>
      <c r="F2211" s="1079"/>
      <c r="G2211" s="1100"/>
      <c r="H2211" s="1080">
        <f t="shared" ref="H2211:H2274" si="50">E2211-G2211</f>
        <v>0</v>
      </c>
    </row>
    <row r="2212" spans="1:8">
      <c r="A2212" s="1081"/>
      <c r="B2212" s="750"/>
      <c r="C2212" s="1147"/>
      <c r="D2212" s="721"/>
      <c r="E2212" s="1112"/>
      <c r="F2212" s="1085"/>
      <c r="G2212" s="176"/>
      <c r="H2212" s="1086">
        <f t="shared" si="50"/>
        <v>0</v>
      </c>
    </row>
    <row r="2213" spans="1:8">
      <c r="A2213" s="1081"/>
      <c r="B2213" s="750"/>
      <c r="C2213" s="1147"/>
      <c r="D2213" s="721"/>
      <c r="E2213" s="1112"/>
      <c r="F2213" s="1173"/>
      <c r="G2213" s="176"/>
      <c r="H2213" s="1084">
        <f t="shared" si="50"/>
        <v>0</v>
      </c>
    </row>
    <row r="2214" spans="1:8">
      <c r="A2214" s="1081"/>
      <c r="B2214" s="750"/>
      <c r="C2214" s="1147"/>
      <c r="D2214" s="721"/>
      <c r="E2214" s="1112"/>
      <c r="F2214" s="1085"/>
      <c r="G2214" s="176"/>
      <c r="H2214" s="1086">
        <f t="shared" si="50"/>
        <v>0</v>
      </c>
    </row>
    <row r="2215" spans="1:8">
      <c r="A2215" s="1081"/>
      <c r="B2215" s="750"/>
      <c r="C2215" s="1147"/>
      <c r="D2215" s="721"/>
      <c r="E2215" s="1112"/>
      <c r="F2215" s="1173"/>
      <c r="G2215" s="176"/>
      <c r="H2215" s="1084">
        <f t="shared" si="50"/>
        <v>0</v>
      </c>
    </row>
    <row r="2216" spans="1:8">
      <c r="A2216" s="1081"/>
      <c r="B2216" s="750"/>
      <c r="C2216" s="1147"/>
      <c r="D2216" s="721"/>
      <c r="E2216" s="1112"/>
      <c r="F2216" s="1173"/>
      <c r="G2216" s="176"/>
      <c r="H2216" s="1084">
        <f t="shared" si="50"/>
        <v>0</v>
      </c>
    </row>
    <row r="2217" spans="1:8">
      <c r="A2217" s="1081"/>
      <c r="B2217" s="750"/>
      <c r="C2217" s="1147"/>
      <c r="D2217" s="721"/>
      <c r="E2217" s="1112"/>
      <c r="F2217" s="1173"/>
      <c r="G2217" s="176"/>
      <c r="H2217" s="1084">
        <f t="shared" si="50"/>
        <v>0</v>
      </c>
    </row>
    <row r="2218" spans="1:8">
      <c r="A2218" s="1081"/>
      <c r="B2218" s="750"/>
      <c r="C2218" s="1147"/>
      <c r="D2218" s="721"/>
      <c r="E2218" s="1112"/>
      <c r="F2218" s="1173"/>
      <c r="G2218" s="176"/>
      <c r="H2218" s="1084">
        <f t="shared" si="50"/>
        <v>0</v>
      </c>
    </row>
    <row r="2219" spans="1:8">
      <c r="A2219" s="1081"/>
      <c r="B2219" s="750"/>
      <c r="C2219" s="1147"/>
      <c r="D2219" s="721"/>
      <c r="E2219" s="1112"/>
      <c r="F2219" s="1173"/>
      <c r="G2219" s="176"/>
      <c r="H2219" s="1084">
        <f t="shared" si="50"/>
        <v>0</v>
      </c>
    </row>
    <row r="2220" spans="1:8">
      <c r="A2220" s="1081"/>
      <c r="B2220" s="750"/>
      <c r="C2220" s="1147"/>
      <c r="D2220" s="721"/>
      <c r="E2220" s="1112"/>
      <c r="F2220" s="1173"/>
      <c r="G2220" s="176"/>
      <c r="H2220" s="1084">
        <f t="shared" si="50"/>
        <v>0</v>
      </c>
    </row>
    <row r="2221" spans="1:8">
      <c r="A2221" s="1081"/>
      <c r="B2221" s="750"/>
      <c r="C2221" s="1147"/>
      <c r="D2221" s="721"/>
      <c r="E2221" s="1112"/>
      <c r="F2221" s="1173"/>
      <c r="G2221" s="176"/>
      <c r="H2221" s="1084">
        <f t="shared" si="50"/>
        <v>0</v>
      </c>
    </row>
    <row r="2222" spans="1:8">
      <c r="A2222" s="1081"/>
      <c r="B2222" s="750"/>
      <c r="C2222" s="1147"/>
      <c r="D2222" s="721"/>
      <c r="E2222" s="1112"/>
      <c r="F2222" s="1173"/>
      <c r="G2222" s="176"/>
      <c r="H2222" s="1084">
        <f t="shared" si="50"/>
        <v>0</v>
      </c>
    </row>
    <row r="2223" spans="1:8">
      <c r="A2223" s="1081"/>
      <c r="B2223" s="750"/>
      <c r="C2223" s="1147"/>
      <c r="D2223" s="721"/>
      <c r="E2223" s="1112"/>
      <c r="F2223" s="1173"/>
      <c r="G2223" s="176"/>
      <c r="H2223" s="1084">
        <f t="shared" si="50"/>
        <v>0</v>
      </c>
    </row>
    <row r="2224" spans="1:8">
      <c r="A2224" s="1081"/>
      <c r="B2224" s="750"/>
      <c r="C2224" s="1147"/>
      <c r="D2224" s="721"/>
      <c r="E2224" s="1112"/>
      <c r="F2224" s="1173"/>
      <c r="G2224" s="176"/>
      <c r="H2224" s="1084">
        <f t="shared" si="50"/>
        <v>0</v>
      </c>
    </row>
    <row r="2225" spans="1:8">
      <c r="A2225" s="1081"/>
      <c r="B2225" s="750"/>
      <c r="C2225" s="1147"/>
      <c r="D2225" s="721"/>
      <c r="E2225" s="1112"/>
      <c r="F2225" s="1173"/>
      <c r="G2225" s="176"/>
      <c r="H2225" s="1084">
        <f t="shared" si="50"/>
        <v>0</v>
      </c>
    </row>
    <row r="2226" spans="1:8">
      <c r="A2226" s="1081"/>
      <c r="B2226" s="750"/>
      <c r="C2226" s="1147"/>
      <c r="D2226" s="721"/>
      <c r="E2226" s="1112"/>
      <c r="F2226" s="1173"/>
      <c r="G2226" s="176"/>
      <c r="H2226" s="1084">
        <f t="shared" si="50"/>
        <v>0</v>
      </c>
    </row>
    <row r="2227" spans="1:8">
      <c r="A2227" s="1081"/>
      <c r="B2227" s="750"/>
      <c r="C2227" s="1147"/>
      <c r="D2227" s="721"/>
      <c r="E2227" s="1112"/>
      <c r="F2227" s="1173"/>
      <c r="G2227" s="176"/>
      <c r="H2227" s="1084">
        <f t="shared" si="50"/>
        <v>0</v>
      </c>
    </row>
    <row r="2228" spans="1:8">
      <c r="A2228" s="1081"/>
      <c r="B2228" s="750"/>
      <c r="C2228" s="1147"/>
      <c r="D2228" s="721"/>
      <c r="E2228" s="1112"/>
      <c r="F2228" s="1173"/>
      <c r="G2228" s="176"/>
      <c r="H2228" s="1084">
        <f t="shared" si="50"/>
        <v>0</v>
      </c>
    </row>
    <row r="2229" spans="1:8">
      <c r="A2229" s="1081"/>
      <c r="B2229" s="750"/>
      <c r="C2229" s="1147"/>
      <c r="D2229" s="721"/>
      <c r="E2229" s="1112"/>
      <c r="F2229" s="1173"/>
      <c r="G2229" s="176"/>
      <c r="H2229" s="1084">
        <f t="shared" si="50"/>
        <v>0</v>
      </c>
    </row>
    <row r="2230" spans="1:8">
      <c r="A2230" s="1081"/>
      <c r="B2230" s="750"/>
      <c r="C2230" s="1147"/>
      <c r="D2230" s="721"/>
      <c r="E2230" s="1112"/>
      <c r="F2230" s="1173"/>
      <c r="G2230" s="176"/>
      <c r="H2230" s="1084">
        <f t="shared" si="50"/>
        <v>0</v>
      </c>
    </row>
    <row r="2231" spans="1:8">
      <c r="A2231" s="1081"/>
      <c r="B2231" s="750"/>
      <c r="C2231" s="1147"/>
      <c r="D2231" s="721"/>
      <c r="E2231" s="1112"/>
      <c r="F2231" s="1173"/>
      <c r="G2231" s="176"/>
      <c r="H2231" s="1084">
        <f t="shared" si="50"/>
        <v>0</v>
      </c>
    </row>
    <row r="2232" spans="1:8">
      <c r="A2232" s="1081"/>
      <c r="B2232" s="750"/>
      <c r="C2232" s="1147"/>
      <c r="D2232" s="721"/>
      <c r="E2232" s="1112"/>
      <c r="F2232" s="1173"/>
      <c r="G2232" s="176"/>
      <c r="H2232" s="1084">
        <f t="shared" si="50"/>
        <v>0</v>
      </c>
    </row>
    <row r="2233" spans="1:8">
      <c r="A2233" s="1081"/>
      <c r="B2233" s="750"/>
      <c r="C2233" s="1147"/>
      <c r="D2233" s="721"/>
      <c r="E2233" s="1112"/>
      <c r="F2233" s="1173"/>
      <c r="G2233" s="176"/>
      <c r="H2233" s="1084">
        <f t="shared" si="50"/>
        <v>0</v>
      </c>
    </row>
    <row r="2234" spans="1:8">
      <c r="A2234" s="1081"/>
      <c r="B2234" s="750"/>
      <c r="C2234" s="1147"/>
      <c r="D2234" s="721"/>
      <c r="E2234" s="1112"/>
      <c r="F2234" s="1173"/>
      <c r="G2234" s="176"/>
      <c r="H2234" s="1084">
        <f t="shared" si="50"/>
        <v>0</v>
      </c>
    </row>
    <row r="2235" spans="1:8">
      <c r="A2235" s="1081"/>
      <c r="B2235" s="750"/>
      <c r="C2235" s="1147"/>
      <c r="D2235" s="721"/>
      <c r="E2235" s="1112"/>
      <c r="F2235" s="1173"/>
      <c r="G2235" s="176"/>
      <c r="H2235" s="1084">
        <f t="shared" si="50"/>
        <v>0</v>
      </c>
    </row>
    <row r="2236" spans="1:8">
      <c r="A2236" s="1081"/>
      <c r="B2236" s="750"/>
      <c r="C2236" s="1147"/>
      <c r="D2236" s="721"/>
      <c r="E2236" s="1112"/>
      <c r="F2236" s="1173"/>
      <c r="G2236" s="176"/>
      <c r="H2236" s="1084">
        <f t="shared" si="50"/>
        <v>0</v>
      </c>
    </row>
    <row r="2237" spans="1:8">
      <c r="A2237" s="1081"/>
      <c r="B2237" s="750"/>
      <c r="C2237" s="1147"/>
      <c r="D2237" s="721"/>
      <c r="E2237" s="1112"/>
      <c r="F2237" s="1173"/>
      <c r="G2237" s="176"/>
      <c r="H2237" s="1084">
        <f t="shared" si="50"/>
        <v>0</v>
      </c>
    </row>
    <row r="2238" spans="1:8">
      <c r="A2238" s="1081"/>
      <c r="B2238" s="750"/>
      <c r="C2238" s="1147"/>
      <c r="D2238" s="721"/>
      <c r="E2238" s="1112"/>
      <c r="F2238" s="1173"/>
      <c r="G2238" s="176"/>
      <c r="H2238" s="1084">
        <f t="shared" si="50"/>
        <v>0</v>
      </c>
    </row>
    <row r="2239" spans="1:8">
      <c r="A2239" s="1081"/>
      <c r="B2239" s="750"/>
      <c r="C2239" s="1147"/>
      <c r="D2239" s="721"/>
      <c r="E2239" s="1112"/>
      <c r="F2239" s="1173"/>
      <c r="G2239" s="176"/>
      <c r="H2239" s="1084">
        <f t="shared" si="50"/>
        <v>0</v>
      </c>
    </row>
    <row r="2240" spans="1:8">
      <c r="A2240" s="1081"/>
      <c r="B2240" s="750"/>
      <c r="C2240" s="1147"/>
      <c r="D2240" s="721"/>
      <c r="E2240" s="1112"/>
      <c r="F2240" s="1173"/>
      <c r="G2240" s="176"/>
      <c r="H2240" s="1084">
        <f t="shared" si="50"/>
        <v>0</v>
      </c>
    </row>
    <row r="2241" spans="1:8">
      <c r="A2241" s="1081"/>
      <c r="B2241" s="750"/>
      <c r="C2241" s="1147"/>
      <c r="D2241" s="433"/>
      <c r="E2241" s="1083"/>
      <c r="F2241" s="1028"/>
      <c r="G2241" s="1083"/>
      <c r="H2241" s="1084">
        <f t="shared" si="50"/>
        <v>0</v>
      </c>
    </row>
    <row r="2242" spans="1:8">
      <c r="A2242" s="1081"/>
      <c r="B2242" s="750"/>
      <c r="C2242" s="1147"/>
      <c r="D2242" s="1110"/>
      <c r="E2242" s="1111"/>
      <c r="F2242" s="1028"/>
      <c r="G2242" s="85"/>
      <c r="H2242" s="1084">
        <f t="shared" si="50"/>
        <v>0</v>
      </c>
    </row>
    <row r="2243" spans="1:8">
      <c r="A2243" s="1081"/>
      <c r="B2243" s="750"/>
      <c r="C2243" s="1147"/>
      <c r="D2243" s="433"/>
      <c r="E2243" s="1083"/>
      <c r="F2243" s="1028"/>
      <c r="G2243" s="85"/>
      <c r="H2243" s="1084">
        <f t="shared" si="50"/>
        <v>0</v>
      </c>
    </row>
    <row r="2244" spans="1:8">
      <c r="A2244" s="1081"/>
      <c r="B2244" s="750"/>
      <c r="C2244" s="1147"/>
      <c r="D2244" s="433"/>
      <c r="E2244" s="1083"/>
      <c r="F2244" s="1028"/>
      <c r="G2244" s="85"/>
      <c r="H2244" s="1084">
        <f t="shared" si="50"/>
        <v>0</v>
      </c>
    </row>
    <row r="2245" spans="1:8">
      <c r="A2245" s="1081"/>
      <c r="B2245" s="750"/>
      <c r="C2245" s="1147"/>
      <c r="D2245" s="433"/>
      <c r="E2245" s="1083"/>
      <c r="F2245" s="1028"/>
      <c r="G2245" s="85"/>
      <c r="H2245" s="1084">
        <f t="shared" si="50"/>
        <v>0</v>
      </c>
    </row>
    <row r="2246" spans="1:8">
      <c r="A2246" s="1081"/>
      <c r="B2246" s="750"/>
      <c r="C2246" s="1147"/>
      <c r="D2246" s="433"/>
      <c r="E2246" s="1083"/>
      <c r="F2246" s="1028"/>
      <c r="G2246" s="85"/>
      <c r="H2246" s="1084">
        <f t="shared" si="50"/>
        <v>0</v>
      </c>
    </row>
    <row r="2247" spans="1:8">
      <c r="A2247" s="1081"/>
      <c r="B2247" s="750"/>
      <c r="C2247" s="1147"/>
      <c r="D2247" s="433"/>
      <c r="E2247" s="1083"/>
      <c r="F2247" s="1028"/>
      <c r="G2247" s="85"/>
      <c r="H2247" s="1084">
        <f t="shared" si="50"/>
        <v>0</v>
      </c>
    </row>
    <row r="2248" spans="1:8">
      <c r="A2248" s="1081"/>
      <c r="B2248" s="750"/>
      <c r="C2248" s="1147"/>
      <c r="D2248" s="433"/>
      <c r="E2248" s="1083"/>
      <c r="F2248" s="1028"/>
      <c r="G2248" s="85"/>
      <c r="H2248" s="1084">
        <f t="shared" si="50"/>
        <v>0</v>
      </c>
    </row>
    <row r="2249" spans="1:8">
      <c r="A2249" s="1081"/>
      <c r="B2249" s="750"/>
      <c r="C2249" s="1147"/>
      <c r="D2249" s="433"/>
      <c r="E2249" s="1083"/>
      <c r="F2249" s="1028"/>
      <c r="G2249" s="85"/>
      <c r="H2249" s="1084">
        <f t="shared" si="50"/>
        <v>0</v>
      </c>
    </row>
    <row r="2250" spans="1:8">
      <c r="A2250" s="1081"/>
      <c r="B2250" s="750"/>
      <c r="C2250" s="1147"/>
      <c r="D2250" s="433"/>
      <c r="E2250" s="1083"/>
      <c r="F2250" s="1028"/>
      <c r="G2250" s="85"/>
      <c r="H2250" s="1084">
        <f t="shared" si="50"/>
        <v>0</v>
      </c>
    </row>
    <row r="2251" spans="1:8">
      <c r="A2251" s="1081"/>
      <c r="B2251" s="750"/>
      <c r="C2251" s="1147"/>
      <c r="D2251" s="433"/>
      <c r="E2251" s="1083"/>
      <c r="F2251" s="1028"/>
      <c r="G2251" s="85"/>
      <c r="H2251" s="1084">
        <f t="shared" si="50"/>
        <v>0</v>
      </c>
    </row>
    <row r="2252" spans="1:8">
      <c r="A2252" s="1081"/>
      <c r="B2252" s="750"/>
      <c r="C2252" s="1147"/>
      <c r="D2252" s="433"/>
      <c r="E2252" s="1083"/>
      <c r="F2252" s="1028"/>
      <c r="G2252" s="85"/>
      <c r="H2252" s="1084">
        <f t="shared" si="50"/>
        <v>0</v>
      </c>
    </row>
    <row r="2253" spans="1:8">
      <c r="A2253" s="1081"/>
      <c r="B2253" s="750"/>
      <c r="C2253" s="1147"/>
      <c r="D2253" s="433"/>
      <c r="E2253" s="1083"/>
      <c r="F2253" s="1028"/>
      <c r="G2253" s="85"/>
      <c r="H2253" s="1084">
        <f t="shared" si="50"/>
        <v>0</v>
      </c>
    </row>
    <row r="2254" spans="1:8">
      <c r="A2254" s="1081"/>
      <c r="B2254" s="750"/>
      <c r="C2254" s="1147"/>
      <c r="D2254" s="433"/>
      <c r="E2254" s="1083"/>
      <c r="F2254" s="1028"/>
      <c r="G2254" s="85"/>
      <c r="H2254" s="1084">
        <f t="shared" si="50"/>
        <v>0</v>
      </c>
    </row>
    <row r="2255" spans="1:8">
      <c r="A2255" s="1081"/>
      <c r="B2255" s="750"/>
      <c r="C2255" s="1147"/>
      <c r="D2255" s="433"/>
      <c r="E2255" s="1083"/>
      <c r="F2255" s="1028"/>
      <c r="G2255" s="85"/>
      <c r="H2255" s="1084">
        <f t="shared" si="50"/>
        <v>0</v>
      </c>
    </row>
    <row r="2256" spans="1:8">
      <c r="A2256" s="1081"/>
      <c r="B2256" s="750"/>
      <c r="C2256" s="1147"/>
      <c r="D2256" s="433"/>
      <c r="E2256" s="1083"/>
      <c r="F2256" s="1028"/>
      <c r="G2256" s="85"/>
      <c r="H2256" s="1084">
        <f t="shared" si="50"/>
        <v>0</v>
      </c>
    </row>
    <row r="2257" spans="1:8">
      <c r="A2257" s="1081"/>
      <c r="B2257" s="750"/>
      <c r="C2257" s="1147"/>
      <c r="D2257" s="433"/>
      <c r="E2257" s="1083"/>
      <c r="F2257" s="1028"/>
      <c r="G2257" s="85"/>
      <c r="H2257" s="1084">
        <f t="shared" si="50"/>
        <v>0</v>
      </c>
    </row>
    <row r="2258" spans="1:8">
      <c r="A2258" s="1081"/>
      <c r="B2258" s="750"/>
      <c r="C2258" s="1147"/>
      <c r="D2258" s="433"/>
      <c r="E2258" s="1083"/>
      <c r="F2258" s="1028"/>
      <c r="G2258" s="85"/>
      <c r="H2258" s="1084">
        <f t="shared" si="50"/>
        <v>0</v>
      </c>
    </row>
    <row r="2259" spans="1:8">
      <c r="A2259" s="1081"/>
      <c r="B2259" s="750"/>
      <c r="C2259" s="1147"/>
      <c r="D2259" s="433"/>
      <c r="E2259" s="1083"/>
      <c r="F2259" s="1028"/>
      <c r="G2259" s="85"/>
      <c r="H2259" s="1084">
        <f t="shared" si="50"/>
        <v>0</v>
      </c>
    </row>
    <row r="2260" spans="1:8">
      <c r="A2260" s="1081"/>
      <c r="B2260" s="750"/>
      <c r="C2260" s="1147"/>
      <c r="D2260" s="433"/>
      <c r="E2260" s="1083"/>
      <c r="F2260" s="1028"/>
      <c r="G2260" s="85"/>
      <c r="H2260" s="1084">
        <f t="shared" si="50"/>
        <v>0</v>
      </c>
    </row>
    <row r="2261" spans="1:8">
      <c r="A2261" s="1081"/>
      <c r="B2261" s="750"/>
      <c r="C2261" s="1147"/>
      <c r="D2261" s="433"/>
      <c r="E2261" s="1083"/>
      <c r="F2261" s="1028"/>
      <c r="G2261" s="85"/>
      <c r="H2261" s="1084">
        <f t="shared" si="50"/>
        <v>0</v>
      </c>
    </row>
    <row r="2262" spans="1:8">
      <c r="A2262" s="1081"/>
      <c r="B2262" s="750"/>
      <c r="C2262" s="1147"/>
      <c r="D2262" s="433"/>
      <c r="E2262" s="1083"/>
      <c r="F2262" s="1028"/>
      <c r="G2262" s="85"/>
      <c r="H2262" s="1084">
        <f t="shared" si="50"/>
        <v>0</v>
      </c>
    </row>
    <row r="2263" spans="1:8">
      <c r="A2263" s="1081"/>
      <c r="B2263" s="750"/>
      <c r="C2263" s="1147"/>
      <c r="D2263" s="433"/>
      <c r="E2263" s="1083"/>
      <c r="F2263" s="1028"/>
      <c r="G2263" s="85"/>
      <c r="H2263" s="1084">
        <f t="shared" si="50"/>
        <v>0</v>
      </c>
    </row>
    <row r="2264" spans="1:8">
      <c r="A2264" s="1081"/>
      <c r="B2264" s="750"/>
      <c r="C2264" s="1147"/>
      <c r="D2264" s="433"/>
      <c r="E2264" s="1083"/>
      <c r="F2264" s="1028"/>
      <c r="G2264" s="85"/>
      <c r="H2264" s="1084">
        <f t="shared" si="50"/>
        <v>0</v>
      </c>
    </row>
    <row r="2265" spans="1:8">
      <c r="A2265" s="1081"/>
      <c r="B2265" s="750"/>
      <c r="C2265" s="1147"/>
      <c r="D2265" s="433"/>
      <c r="E2265" s="1083"/>
      <c r="F2265" s="1028"/>
      <c r="G2265" s="85"/>
      <c r="H2265" s="1084">
        <f t="shared" si="50"/>
        <v>0</v>
      </c>
    </row>
    <row r="2266" spans="1:8">
      <c r="A2266" s="1081"/>
      <c r="B2266" s="750"/>
      <c r="C2266" s="1147"/>
      <c r="D2266" s="433"/>
      <c r="E2266" s="1083"/>
      <c r="F2266" s="1028"/>
      <c r="G2266" s="85"/>
      <c r="H2266" s="1084">
        <f t="shared" si="50"/>
        <v>0</v>
      </c>
    </row>
    <row r="2267" spans="1:8">
      <c r="A2267" s="1081"/>
      <c r="B2267" s="750"/>
      <c r="C2267" s="1147"/>
      <c r="D2267" s="433"/>
      <c r="E2267" s="1083"/>
      <c r="F2267" s="1028"/>
      <c r="G2267" s="85"/>
      <c r="H2267" s="1084">
        <f t="shared" si="50"/>
        <v>0</v>
      </c>
    </row>
    <row r="2268" spans="1:8">
      <c r="A2268" s="1081"/>
      <c r="B2268" s="750"/>
      <c r="C2268" s="1147"/>
      <c r="D2268" s="433"/>
      <c r="E2268" s="1083"/>
      <c r="F2268" s="1028"/>
      <c r="G2268" s="85"/>
      <c r="H2268" s="1084">
        <f t="shared" si="50"/>
        <v>0</v>
      </c>
    </row>
    <row r="2269" spans="1:8">
      <c r="A2269" s="1081"/>
      <c r="B2269" s="750"/>
      <c r="C2269" s="1147"/>
      <c r="D2269" s="433"/>
      <c r="E2269" s="1083"/>
      <c r="F2269" s="1028"/>
      <c r="G2269" s="85"/>
      <c r="H2269" s="1084">
        <f t="shared" si="50"/>
        <v>0</v>
      </c>
    </row>
    <row r="2270" spans="1:8">
      <c r="A2270" s="1081"/>
      <c r="B2270" s="750"/>
      <c r="C2270" s="1147"/>
      <c r="D2270" s="433"/>
      <c r="E2270" s="1083"/>
      <c r="F2270" s="1028"/>
      <c r="G2270" s="85"/>
      <c r="H2270" s="1084">
        <f t="shared" si="50"/>
        <v>0</v>
      </c>
    </row>
    <row r="2271" spans="1:8">
      <c r="A2271" s="1081"/>
      <c r="B2271" s="750"/>
      <c r="C2271" s="1147"/>
      <c r="D2271" s="433"/>
      <c r="E2271" s="1083"/>
      <c r="F2271" s="1028"/>
      <c r="G2271" s="85"/>
      <c r="H2271" s="1084">
        <f t="shared" si="50"/>
        <v>0</v>
      </c>
    </row>
    <row r="2272" spans="1:8">
      <c r="A2272" s="1081"/>
      <c r="B2272" s="750"/>
      <c r="C2272" s="1147"/>
      <c r="D2272" s="433"/>
      <c r="E2272" s="1083"/>
      <c r="F2272" s="1028"/>
      <c r="G2272" s="85"/>
      <c r="H2272" s="1084">
        <f t="shared" si="50"/>
        <v>0</v>
      </c>
    </row>
    <row r="2273" spans="1:8">
      <c r="A2273" s="1081"/>
      <c r="B2273" s="750"/>
      <c r="C2273" s="1147"/>
      <c r="D2273" s="433"/>
      <c r="E2273" s="1083"/>
      <c r="F2273" s="1028"/>
      <c r="G2273" s="85"/>
      <c r="H2273" s="1084">
        <f t="shared" si="50"/>
        <v>0</v>
      </c>
    </row>
    <row r="2274" spans="1:8">
      <c r="A2274" s="1081"/>
      <c r="B2274" s="750"/>
      <c r="C2274" s="1147"/>
      <c r="D2274" s="433"/>
      <c r="E2274" s="1083"/>
      <c r="F2274" s="1028"/>
      <c r="G2274" s="85"/>
      <c r="H2274" s="1084">
        <f t="shared" si="50"/>
        <v>0</v>
      </c>
    </row>
    <row r="2275" spans="1:8">
      <c r="A2275" s="1081"/>
      <c r="B2275" s="750"/>
      <c r="C2275" s="1147"/>
      <c r="D2275" s="433"/>
      <c r="E2275" s="1083"/>
      <c r="F2275" s="1028"/>
      <c r="G2275" s="85"/>
      <c r="H2275" s="1084">
        <f t="shared" ref="H2275:H2276" si="51">E2275-G2275</f>
        <v>0</v>
      </c>
    </row>
    <row r="2276" spans="1:8">
      <c r="A2276" s="1081"/>
      <c r="B2276" s="750"/>
      <c r="C2276" s="1147"/>
      <c r="D2276" s="433" t="s">
        <v>607</v>
      </c>
      <c r="E2276" s="85"/>
      <c r="F2276" s="1028"/>
      <c r="G2276" s="85"/>
      <c r="H2276" s="749">
        <f t="shared" si="51"/>
        <v>0</v>
      </c>
    </row>
    <row r="2277" spans="1:8">
      <c r="A2277" s="1081"/>
      <c r="B2277" s="750"/>
      <c r="C2277" s="1147"/>
      <c r="D2277" s="433" t="s">
        <v>615</v>
      </c>
      <c r="E2277" s="85"/>
      <c r="F2277" s="1028"/>
      <c r="G2277" s="85"/>
      <c r="H2277" s="749"/>
    </row>
    <row r="2278" spans="1:8">
      <c r="A2278" s="1081"/>
      <c r="B2278" s="750"/>
      <c r="C2278" s="1147"/>
      <c r="D2278" s="433" t="s">
        <v>614</v>
      </c>
      <c r="E2278" s="85"/>
      <c r="F2278" s="1028"/>
      <c r="G2278" s="85"/>
      <c r="H2278" s="749"/>
    </row>
    <row r="2279" spans="1:8" ht="18.75">
      <c r="A2279" s="1962" t="str">
        <f>A2209</f>
        <v>REMISIONES DE     FEBRERO        2 0 1 3</v>
      </c>
      <c r="B2279" s="1962"/>
      <c r="C2279" s="1962"/>
      <c r="D2279" s="1962"/>
      <c r="E2279" s="1962"/>
      <c r="F2279" s="1962"/>
      <c r="H2279" s="1168"/>
    </row>
    <row r="2280" spans="1:8" ht="35.25" thickBot="1">
      <c r="A2280" s="1118" t="s">
        <v>0</v>
      </c>
      <c r="B2280" s="1119" t="s">
        <v>1</v>
      </c>
      <c r="C2280" s="1119"/>
      <c r="D2280" s="1094" t="s">
        <v>2805</v>
      </c>
      <c r="E2280" s="5" t="s">
        <v>2</v>
      </c>
      <c r="F2280" s="1095" t="s">
        <v>6</v>
      </c>
      <c r="G2280" s="1096" t="s">
        <v>7</v>
      </c>
      <c r="H2280" s="1097" t="s">
        <v>8</v>
      </c>
    </row>
    <row r="2281" spans="1:8" ht="15.75" thickTop="1">
      <c r="A2281" s="1081"/>
      <c r="B2281" s="750"/>
      <c r="C2281" s="1147"/>
      <c r="D2281" s="768"/>
      <c r="E2281" s="1174"/>
      <c r="F2281" s="1175"/>
      <c r="G2281" s="761"/>
      <c r="H2281" s="1080">
        <f t="shared" ref="H2281:H2344" si="52">E2281-G2281</f>
        <v>0</v>
      </c>
    </row>
    <row r="2282" spans="1:8">
      <c r="A2282" s="1081"/>
      <c r="B2282" s="750"/>
      <c r="C2282" s="1147"/>
      <c r="D2282" s="721"/>
      <c r="E2282" s="1112"/>
      <c r="F2282" s="1173"/>
      <c r="G2282" s="176"/>
      <c r="H2282" s="1084">
        <f t="shared" si="52"/>
        <v>0</v>
      </c>
    </row>
    <row r="2283" spans="1:8">
      <c r="A2283" s="1081"/>
      <c r="B2283" s="750"/>
      <c r="C2283" s="1147"/>
      <c r="D2283" s="721"/>
      <c r="E2283" s="1112"/>
      <c r="F2283" s="1173"/>
      <c r="G2283" s="176"/>
      <c r="H2283" s="1084">
        <f t="shared" si="52"/>
        <v>0</v>
      </c>
    </row>
    <row r="2284" spans="1:8">
      <c r="A2284" s="1081"/>
      <c r="B2284" s="750"/>
      <c r="C2284" s="1147"/>
      <c r="D2284" s="721"/>
      <c r="E2284" s="1112"/>
      <c r="F2284" s="1173"/>
      <c r="G2284" s="176"/>
      <c r="H2284" s="1084">
        <f t="shared" si="52"/>
        <v>0</v>
      </c>
    </row>
    <row r="2285" spans="1:8">
      <c r="A2285" s="1081"/>
      <c r="B2285" s="750"/>
      <c r="C2285" s="1147"/>
      <c r="D2285" s="721"/>
      <c r="E2285" s="1112"/>
      <c r="F2285" s="1173"/>
      <c r="G2285" s="176"/>
      <c r="H2285" s="1084">
        <f t="shared" si="52"/>
        <v>0</v>
      </c>
    </row>
    <row r="2286" spans="1:8">
      <c r="A2286" s="1081"/>
      <c r="B2286" s="750"/>
      <c r="C2286" s="1147"/>
      <c r="D2286" s="721"/>
      <c r="E2286" s="1112"/>
      <c r="F2286" s="1173"/>
      <c r="G2286" s="176"/>
      <c r="H2286" s="1084">
        <f t="shared" si="52"/>
        <v>0</v>
      </c>
    </row>
    <row r="2287" spans="1:8">
      <c r="A2287" s="1081"/>
      <c r="B2287" s="750"/>
      <c r="C2287" s="1147"/>
      <c r="D2287" s="721"/>
      <c r="E2287" s="1112"/>
      <c r="F2287" s="1173"/>
      <c r="G2287" s="176"/>
      <c r="H2287" s="1084">
        <f t="shared" si="52"/>
        <v>0</v>
      </c>
    </row>
    <row r="2288" spans="1:8">
      <c r="A2288" s="1081"/>
      <c r="B2288" s="750"/>
      <c r="C2288" s="1147"/>
      <c r="D2288" s="721"/>
      <c r="E2288" s="1112"/>
      <c r="F2288" s="1173"/>
      <c r="G2288" s="176"/>
      <c r="H2288" s="1084">
        <f t="shared" si="52"/>
        <v>0</v>
      </c>
    </row>
    <row r="2289" spans="1:8">
      <c r="A2289" s="1081"/>
      <c r="B2289" s="750"/>
      <c r="C2289" s="1147"/>
      <c r="D2289" s="721"/>
      <c r="E2289" s="1112"/>
      <c r="F2289" s="1173"/>
      <c r="G2289" s="176"/>
      <c r="H2289" s="1084">
        <f t="shared" si="52"/>
        <v>0</v>
      </c>
    </row>
    <row r="2290" spans="1:8">
      <c r="A2290" s="1081"/>
      <c r="B2290" s="750"/>
      <c r="C2290" s="1147"/>
      <c r="D2290" s="721"/>
      <c r="E2290" s="1112"/>
      <c r="F2290" s="1173"/>
      <c r="G2290" s="176"/>
      <c r="H2290" s="1084">
        <f t="shared" si="52"/>
        <v>0</v>
      </c>
    </row>
    <row r="2291" spans="1:8">
      <c r="A2291" s="1081"/>
      <c r="B2291" s="750"/>
      <c r="C2291" s="1147"/>
      <c r="D2291" s="721"/>
      <c r="E2291" s="1112"/>
      <c r="F2291" s="1173"/>
      <c r="G2291" s="176"/>
      <c r="H2291" s="1084">
        <f t="shared" si="52"/>
        <v>0</v>
      </c>
    </row>
    <row r="2292" spans="1:8">
      <c r="A2292" s="1081"/>
      <c r="B2292" s="750"/>
      <c r="C2292" s="1147"/>
      <c r="D2292" s="775"/>
      <c r="E2292" s="1139"/>
      <c r="F2292" s="1173"/>
      <c r="G2292" s="176"/>
      <c r="H2292" s="1084">
        <f t="shared" si="52"/>
        <v>0</v>
      </c>
    </row>
    <row r="2293" spans="1:8">
      <c r="A2293" s="1081"/>
      <c r="B2293" s="750"/>
      <c r="C2293" s="1147"/>
      <c r="D2293" s="721"/>
      <c r="E2293" s="1112"/>
      <c r="F2293" s="1173"/>
      <c r="G2293" s="176"/>
      <c r="H2293" s="1084">
        <f t="shared" si="52"/>
        <v>0</v>
      </c>
    </row>
    <row r="2294" spans="1:8">
      <c r="A2294" s="1081"/>
      <c r="B2294" s="750"/>
      <c r="C2294" s="1147"/>
      <c r="D2294" s="721"/>
      <c r="E2294" s="1112"/>
      <c r="F2294" s="1173"/>
      <c r="G2294" s="176"/>
      <c r="H2294" s="1084">
        <f t="shared" si="52"/>
        <v>0</v>
      </c>
    </row>
    <row r="2295" spans="1:8">
      <c r="A2295" s="1081"/>
      <c r="B2295" s="750"/>
      <c r="C2295" s="1147"/>
      <c r="D2295" s="721"/>
      <c r="E2295" s="1112"/>
      <c r="F2295" s="1173"/>
      <c r="G2295" s="176"/>
      <c r="H2295" s="1084">
        <f t="shared" si="52"/>
        <v>0</v>
      </c>
    </row>
    <row r="2296" spans="1:8">
      <c r="A2296" s="1081"/>
      <c r="B2296" s="750"/>
      <c r="C2296" s="1147"/>
      <c r="D2296" s="721"/>
      <c r="E2296" s="1112"/>
      <c r="F2296" s="1173"/>
      <c r="G2296" s="176"/>
      <c r="H2296" s="1084">
        <f t="shared" si="52"/>
        <v>0</v>
      </c>
    </row>
    <row r="2297" spans="1:8">
      <c r="A2297" s="1081"/>
      <c r="B2297" s="750"/>
      <c r="C2297" s="1147"/>
      <c r="D2297" s="721"/>
      <c r="E2297" s="1112"/>
      <c r="F2297" s="1173"/>
      <c r="G2297" s="176"/>
      <c r="H2297" s="1084">
        <f t="shared" si="52"/>
        <v>0</v>
      </c>
    </row>
    <row r="2298" spans="1:8">
      <c r="A2298" s="1081"/>
      <c r="B2298" s="750"/>
      <c r="C2298" s="1147"/>
      <c r="D2298" s="721"/>
      <c r="E2298" s="1112"/>
      <c r="F2298" s="1173"/>
      <c r="G2298" s="176"/>
      <c r="H2298" s="1086">
        <f t="shared" si="52"/>
        <v>0</v>
      </c>
    </row>
    <row r="2299" spans="1:8">
      <c r="A2299" s="1081"/>
      <c r="B2299" s="750"/>
      <c r="C2299" s="1147"/>
      <c r="D2299" s="721"/>
      <c r="E2299" s="1112"/>
      <c r="F2299" s="1173"/>
      <c r="G2299" s="176"/>
      <c r="H2299" s="1084">
        <f t="shared" si="52"/>
        <v>0</v>
      </c>
    </row>
    <row r="2300" spans="1:8">
      <c r="A2300" s="1081"/>
      <c r="B2300" s="750"/>
      <c r="C2300" s="1147"/>
      <c r="D2300" s="721"/>
      <c r="E2300" s="1112"/>
      <c r="F2300" s="1173"/>
      <c r="G2300" s="176"/>
      <c r="H2300" s="1084">
        <f t="shared" si="52"/>
        <v>0</v>
      </c>
    </row>
    <row r="2301" spans="1:8">
      <c r="A2301" s="1081"/>
      <c r="B2301" s="750"/>
      <c r="C2301" s="1147"/>
      <c r="D2301" s="721"/>
      <c r="E2301" s="1112"/>
      <c r="F2301" s="1173"/>
      <c r="G2301" s="176"/>
      <c r="H2301" s="1084">
        <f t="shared" si="52"/>
        <v>0</v>
      </c>
    </row>
    <row r="2302" spans="1:8">
      <c r="A2302" s="1081"/>
      <c r="B2302" s="750"/>
      <c r="C2302" s="1147"/>
      <c r="D2302" s="721"/>
      <c r="E2302" s="1112"/>
      <c r="F2302" s="1173"/>
      <c r="G2302" s="176"/>
      <c r="H2302" s="1084">
        <f t="shared" si="52"/>
        <v>0</v>
      </c>
    </row>
    <row r="2303" spans="1:8">
      <c r="A2303" s="1081"/>
      <c r="B2303" s="750"/>
      <c r="C2303" s="1147"/>
      <c r="D2303" s="721"/>
      <c r="E2303" s="1112"/>
      <c r="F2303" s="1173"/>
      <c r="G2303" s="176"/>
      <c r="H2303" s="1084">
        <f t="shared" si="52"/>
        <v>0</v>
      </c>
    </row>
    <row r="2304" spans="1:8">
      <c r="A2304" s="1081"/>
      <c r="B2304" s="750"/>
      <c r="C2304" s="1147"/>
      <c r="D2304" s="721"/>
      <c r="E2304" s="1112"/>
      <c r="F2304" s="1173"/>
      <c r="G2304" s="176"/>
      <c r="H2304" s="1084">
        <f t="shared" si="52"/>
        <v>0</v>
      </c>
    </row>
    <row r="2305" spans="1:8">
      <c r="A2305" s="1081"/>
      <c r="B2305" s="750"/>
      <c r="C2305" s="1147"/>
      <c r="D2305" s="721"/>
      <c r="E2305" s="1112"/>
      <c r="F2305" s="1173"/>
      <c r="G2305" s="176"/>
      <c r="H2305" s="1084">
        <f t="shared" si="52"/>
        <v>0</v>
      </c>
    </row>
    <row r="2306" spans="1:8">
      <c r="A2306" s="1081"/>
      <c r="B2306" s="750"/>
      <c r="C2306" s="1147"/>
      <c r="D2306" s="721"/>
      <c r="E2306" s="1112"/>
      <c r="F2306" s="1173"/>
      <c r="G2306" s="176"/>
      <c r="H2306" s="1084">
        <f t="shared" si="52"/>
        <v>0</v>
      </c>
    </row>
    <row r="2307" spans="1:8">
      <c r="A2307" s="1081"/>
      <c r="B2307" s="750"/>
      <c r="C2307" s="1147"/>
      <c r="D2307" s="721"/>
      <c r="E2307" s="1112"/>
      <c r="F2307" s="1173"/>
      <c r="G2307" s="176"/>
      <c r="H2307" s="1084">
        <f t="shared" si="52"/>
        <v>0</v>
      </c>
    </row>
    <row r="2308" spans="1:8">
      <c r="A2308" s="1081"/>
      <c r="B2308" s="750"/>
      <c r="C2308" s="1147"/>
      <c r="D2308" s="721"/>
      <c r="E2308" s="1112"/>
      <c r="F2308" s="1173"/>
      <c r="G2308" s="176"/>
      <c r="H2308" s="1084">
        <f t="shared" si="52"/>
        <v>0</v>
      </c>
    </row>
    <row r="2309" spans="1:8">
      <c r="A2309" s="1081"/>
      <c r="B2309" s="750"/>
      <c r="C2309" s="1147"/>
      <c r="D2309" s="721"/>
      <c r="E2309" s="1112"/>
      <c r="F2309" s="1173"/>
      <c r="G2309" s="176"/>
      <c r="H2309" s="1084">
        <f t="shared" si="52"/>
        <v>0</v>
      </c>
    </row>
    <row r="2310" spans="1:8">
      <c r="A2310" s="1081"/>
      <c r="B2310" s="750"/>
      <c r="C2310" s="1147"/>
      <c r="D2310" s="721"/>
      <c r="E2310" s="1112"/>
      <c r="F2310" s="1173"/>
      <c r="G2310" s="176"/>
      <c r="H2310" s="1084">
        <f t="shared" si="52"/>
        <v>0</v>
      </c>
    </row>
    <row r="2311" spans="1:8">
      <c r="A2311" s="1081"/>
      <c r="B2311" s="750"/>
      <c r="C2311" s="1147"/>
      <c r="D2311" s="721"/>
      <c r="E2311" s="1112"/>
      <c r="F2311" s="1173"/>
      <c r="G2311" s="176"/>
      <c r="H2311" s="1084">
        <f t="shared" si="52"/>
        <v>0</v>
      </c>
    </row>
    <row r="2312" spans="1:8">
      <c r="A2312" s="1081"/>
      <c r="B2312" s="750"/>
      <c r="C2312" s="1147"/>
      <c r="D2312" s="721"/>
      <c r="E2312" s="1112"/>
      <c r="F2312" s="1173"/>
      <c r="G2312" s="176"/>
      <c r="H2312" s="1084">
        <f t="shared" si="52"/>
        <v>0</v>
      </c>
    </row>
    <row r="2313" spans="1:8">
      <c r="A2313" s="1081"/>
      <c r="B2313" s="750"/>
      <c r="C2313" s="1147"/>
      <c r="D2313" s="721"/>
      <c r="E2313" s="1112"/>
      <c r="F2313" s="1173"/>
      <c r="G2313" s="176"/>
      <c r="H2313" s="1084">
        <f t="shared" si="52"/>
        <v>0</v>
      </c>
    </row>
    <row r="2314" spans="1:8">
      <c r="A2314" s="1081"/>
      <c r="B2314" s="750"/>
      <c r="C2314" s="1147"/>
      <c r="D2314" s="721"/>
      <c r="E2314" s="1112"/>
      <c r="F2314" s="1173"/>
      <c r="G2314" s="176"/>
      <c r="H2314" s="1084">
        <f t="shared" si="52"/>
        <v>0</v>
      </c>
    </row>
    <row r="2315" spans="1:8">
      <c r="A2315" s="1081"/>
      <c r="B2315" s="750"/>
      <c r="C2315" s="1147"/>
      <c r="D2315" s="721"/>
      <c r="E2315" s="1112"/>
      <c r="F2315" s="1173"/>
      <c r="G2315" s="176"/>
      <c r="H2315" s="1084">
        <f t="shared" si="52"/>
        <v>0</v>
      </c>
    </row>
    <row r="2316" spans="1:8">
      <c r="A2316" s="1081"/>
      <c r="B2316" s="750"/>
      <c r="C2316" s="1147"/>
      <c r="D2316" s="721"/>
      <c r="E2316" s="1112"/>
      <c r="F2316" s="1173"/>
      <c r="G2316" s="176"/>
      <c r="H2316" s="1084">
        <f t="shared" si="52"/>
        <v>0</v>
      </c>
    </row>
    <row r="2317" spans="1:8">
      <c r="A2317" s="1081"/>
      <c r="B2317" s="750"/>
      <c r="C2317" s="1147"/>
      <c r="D2317" s="721"/>
      <c r="E2317" s="1112"/>
      <c r="F2317" s="1173"/>
      <c r="G2317" s="176"/>
      <c r="H2317" s="1084">
        <f t="shared" si="52"/>
        <v>0</v>
      </c>
    </row>
    <row r="2318" spans="1:8">
      <c r="A2318" s="1081"/>
      <c r="B2318" s="750"/>
      <c r="C2318" s="1147"/>
      <c r="D2318" s="721"/>
      <c r="E2318" s="1112"/>
      <c r="F2318" s="1173"/>
      <c r="G2318" s="176"/>
      <c r="H2318" s="1084">
        <f t="shared" si="52"/>
        <v>0</v>
      </c>
    </row>
    <row r="2319" spans="1:8">
      <c r="A2319" s="1081"/>
      <c r="B2319" s="750"/>
      <c r="C2319" s="1147"/>
      <c r="D2319" s="721"/>
      <c r="E2319" s="1112"/>
      <c r="F2319" s="1173"/>
      <c r="G2319" s="176"/>
      <c r="H2319" s="1084">
        <f t="shared" si="52"/>
        <v>0</v>
      </c>
    </row>
    <row r="2320" spans="1:8">
      <c r="A2320" s="1081"/>
      <c r="B2320" s="750"/>
      <c r="C2320" s="1147"/>
      <c r="D2320" s="721"/>
      <c r="E2320" s="1112"/>
      <c r="F2320" s="1173"/>
      <c r="G2320" s="176"/>
      <c r="H2320" s="1084">
        <f t="shared" si="52"/>
        <v>0</v>
      </c>
    </row>
    <row r="2321" spans="1:8">
      <c r="A2321" s="1081"/>
      <c r="B2321" s="750"/>
      <c r="C2321" s="1147"/>
      <c r="D2321" s="721"/>
      <c r="E2321" s="1112"/>
      <c r="F2321" s="1173"/>
      <c r="G2321" s="176"/>
      <c r="H2321" s="1084">
        <f t="shared" si="52"/>
        <v>0</v>
      </c>
    </row>
    <row r="2322" spans="1:8">
      <c r="A2322" s="1081"/>
      <c r="B2322" s="750"/>
      <c r="C2322" s="1147"/>
      <c r="D2322" s="721"/>
      <c r="E2322" s="1112"/>
      <c r="F2322" s="1173"/>
      <c r="G2322" s="176"/>
      <c r="H2322" s="1084">
        <f t="shared" si="52"/>
        <v>0</v>
      </c>
    </row>
    <row r="2323" spans="1:8">
      <c r="A2323" s="1081"/>
      <c r="B2323" s="750"/>
      <c r="C2323" s="1147"/>
      <c r="D2323" s="721"/>
      <c r="E2323" s="1112"/>
      <c r="F2323" s="1173"/>
      <c r="G2323" s="176"/>
      <c r="H2323" s="1084">
        <f t="shared" si="52"/>
        <v>0</v>
      </c>
    </row>
    <row r="2324" spans="1:8">
      <c r="A2324" s="1081"/>
      <c r="B2324" s="750"/>
      <c r="C2324" s="1147"/>
      <c r="D2324" s="721"/>
      <c r="E2324" s="1112"/>
      <c r="F2324" s="1173"/>
      <c r="G2324" s="176"/>
      <c r="H2324" s="1084">
        <f t="shared" si="52"/>
        <v>0</v>
      </c>
    </row>
    <row r="2325" spans="1:8">
      <c r="A2325" s="1081"/>
      <c r="B2325" s="750"/>
      <c r="C2325" s="1147"/>
      <c r="D2325" s="721"/>
      <c r="E2325" s="1112"/>
      <c r="F2325" s="1173"/>
      <c r="G2325" s="176"/>
      <c r="H2325" s="1084">
        <f t="shared" si="52"/>
        <v>0</v>
      </c>
    </row>
    <row r="2326" spans="1:8">
      <c r="A2326" s="1081"/>
      <c r="B2326" s="750"/>
      <c r="C2326" s="1147"/>
      <c r="D2326" s="721"/>
      <c r="E2326" s="1112"/>
      <c r="F2326" s="1173"/>
      <c r="G2326" s="176"/>
      <c r="H2326" s="1084">
        <f t="shared" si="52"/>
        <v>0</v>
      </c>
    </row>
    <row r="2327" spans="1:8">
      <c r="A2327" s="1081"/>
      <c r="B2327" s="750"/>
      <c r="C2327" s="1147"/>
      <c r="D2327" s="721"/>
      <c r="E2327" s="1112"/>
      <c r="F2327" s="1173"/>
      <c r="G2327" s="176"/>
      <c r="H2327" s="1084">
        <f t="shared" si="52"/>
        <v>0</v>
      </c>
    </row>
    <row r="2328" spans="1:8">
      <c r="A2328" s="1081"/>
      <c r="B2328" s="750"/>
      <c r="C2328" s="1147"/>
      <c r="D2328" s="721"/>
      <c r="E2328" s="1112"/>
      <c r="F2328" s="1173"/>
      <c r="G2328" s="176"/>
      <c r="H2328" s="1084">
        <f t="shared" si="52"/>
        <v>0</v>
      </c>
    </row>
    <row r="2329" spans="1:8">
      <c r="A2329" s="1081"/>
      <c r="B2329" s="750"/>
      <c r="C2329" s="1147"/>
      <c r="D2329" s="721"/>
      <c r="E2329" s="1112"/>
      <c r="F2329" s="1173"/>
      <c r="G2329" s="176"/>
      <c r="H2329" s="1084">
        <f t="shared" si="52"/>
        <v>0</v>
      </c>
    </row>
    <row r="2330" spans="1:8">
      <c r="A2330" s="1081"/>
      <c r="B2330" s="750"/>
      <c r="C2330" s="1147"/>
      <c r="D2330" s="721"/>
      <c r="E2330" s="1112"/>
      <c r="F2330" s="1173"/>
      <c r="G2330" s="176"/>
      <c r="H2330" s="1084">
        <f t="shared" si="52"/>
        <v>0</v>
      </c>
    </row>
    <row r="2331" spans="1:8">
      <c r="A2331" s="1081"/>
      <c r="B2331" s="750"/>
      <c r="C2331" s="1147"/>
      <c r="D2331" s="721"/>
      <c r="E2331" s="1112"/>
      <c r="F2331" s="1173"/>
      <c r="G2331" s="176"/>
      <c r="H2331" s="1084">
        <f t="shared" si="52"/>
        <v>0</v>
      </c>
    </row>
    <row r="2332" spans="1:8">
      <c r="A2332" s="1081"/>
      <c r="B2332" s="750"/>
      <c r="C2332" s="1147"/>
      <c r="D2332" s="721"/>
      <c r="E2332" s="1112"/>
      <c r="F2332" s="1173"/>
      <c r="G2332" s="176"/>
      <c r="H2332" s="1084">
        <f t="shared" si="52"/>
        <v>0</v>
      </c>
    </row>
    <row r="2333" spans="1:8">
      <c r="A2333" s="1081"/>
      <c r="B2333" s="750"/>
      <c r="C2333" s="1147"/>
      <c r="D2333" s="721"/>
      <c r="E2333" s="1112"/>
      <c r="F2333" s="1173"/>
      <c r="G2333" s="176"/>
      <c r="H2333" s="1086">
        <f t="shared" si="52"/>
        <v>0</v>
      </c>
    </row>
    <row r="2334" spans="1:8">
      <c r="A2334" s="1081"/>
      <c r="B2334" s="750"/>
      <c r="C2334" s="1147"/>
      <c r="D2334" s="721"/>
      <c r="E2334" s="1112"/>
      <c r="F2334" s="1173"/>
      <c r="G2334" s="176"/>
      <c r="H2334" s="1084">
        <f t="shared" si="52"/>
        <v>0</v>
      </c>
    </row>
    <row r="2335" spans="1:8">
      <c r="A2335" s="1081"/>
      <c r="B2335" s="750"/>
      <c r="C2335" s="1147"/>
      <c r="D2335" s="721"/>
      <c r="E2335" s="1112"/>
      <c r="F2335" s="1173"/>
      <c r="G2335" s="176"/>
      <c r="H2335" s="1084">
        <f t="shared" si="52"/>
        <v>0</v>
      </c>
    </row>
    <row r="2336" spans="1:8">
      <c r="A2336" s="1081"/>
      <c r="B2336" s="750"/>
      <c r="C2336" s="1147"/>
      <c r="D2336" s="721"/>
      <c r="E2336" s="1112"/>
      <c r="F2336" s="1173"/>
      <c r="G2336" s="176"/>
      <c r="H2336" s="1084">
        <f t="shared" si="52"/>
        <v>0</v>
      </c>
    </row>
    <row r="2337" spans="1:8">
      <c r="A2337" s="1081"/>
      <c r="B2337" s="750"/>
      <c r="C2337" s="1147"/>
      <c r="D2337" s="721"/>
      <c r="E2337" s="1112"/>
      <c r="F2337" s="1173"/>
      <c r="G2337" s="176"/>
      <c r="H2337" s="1084">
        <f t="shared" si="52"/>
        <v>0</v>
      </c>
    </row>
    <row r="2338" spans="1:8">
      <c r="A2338" s="1081"/>
      <c r="B2338" s="750"/>
      <c r="C2338" s="1147"/>
      <c r="D2338" s="721"/>
      <c r="E2338" s="1112"/>
      <c r="F2338" s="1173"/>
      <c r="G2338" s="176"/>
      <c r="H2338" s="1084">
        <f t="shared" si="52"/>
        <v>0</v>
      </c>
    </row>
    <row r="2339" spans="1:8">
      <c r="A2339" s="1081"/>
      <c r="B2339" s="750"/>
      <c r="C2339" s="1147"/>
      <c r="D2339" s="721"/>
      <c r="E2339" s="1112"/>
      <c r="F2339" s="1173"/>
      <c r="G2339" s="1112"/>
      <c r="H2339" s="1084">
        <f t="shared" si="52"/>
        <v>0</v>
      </c>
    </row>
    <row r="2340" spans="1:8">
      <c r="A2340" s="1081"/>
      <c r="B2340" s="750"/>
      <c r="C2340" s="1147"/>
      <c r="D2340" s="721"/>
      <c r="E2340" s="1112"/>
      <c r="F2340" s="1173"/>
      <c r="G2340" s="176"/>
      <c r="H2340" s="1084">
        <f t="shared" si="52"/>
        <v>0</v>
      </c>
    </row>
    <row r="2341" spans="1:8">
      <c r="A2341" s="1081"/>
      <c r="B2341" s="750"/>
      <c r="C2341" s="1147"/>
      <c r="D2341" s="721"/>
      <c r="E2341" s="1112"/>
      <c r="F2341" s="1173"/>
      <c r="G2341" s="176"/>
      <c r="H2341" s="1084">
        <f t="shared" si="52"/>
        <v>0</v>
      </c>
    </row>
    <row r="2342" spans="1:8">
      <c r="A2342" s="1081"/>
      <c r="B2342" s="750"/>
      <c r="C2342" s="1147"/>
      <c r="D2342" s="721"/>
      <c r="E2342" s="1112"/>
      <c r="F2342" s="1173"/>
      <c r="G2342" s="176"/>
      <c r="H2342" s="1084">
        <f t="shared" si="52"/>
        <v>0</v>
      </c>
    </row>
    <row r="2343" spans="1:8">
      <c r="A2343" s="1081"/>
      <c r="B2343" s="750"/>
      <c r="C2343" s="1147"/>
      <c r="D2343" s="721"/>
      <c r="E2343" s="1112"/>
      <c r="F2343" s="1173"/>
      <c r="G2343" s="176"/>
      <c r="H2343" s="1084">
        <f t="shared" si="52"/>
        <v>0</v>
      </c>
    </row>
    <row r="2344" spans="1:8">
      <c r="A2344" s="1081"/>
      <c r="B2344" s="750"/>
      <c r="C2344" s="1147"/>
      <c r="D2344" s="721"/>
      <c r="E2344" s="1112"/>
      <c r="F2344" s="1173"/>
      <c r="G2344" s="176"/>
      <c r="H2344" s="1084">
        <f t="shared" si="52"/>
        <v>0</v>
      </c>
    </row>
    <row r="2345" spans="1:8">
      <c r="A2345" s="1081"/>
      <c r="B2345" s="750"/>
      <c r="C2345" s="1147"/>
      <c r="D2345" s="721"/>
      <c r="E2345" s="1112"/>
      <c r="F2345" s="1173"/>
      <c r="G2345" s="176"/>
      <c r="H2345" s="1084">
        <f t="shared" ref="H2345:H2348" si="53">E2345-G2345</f>
        <v>0</v>
      </c>
    </row>
    <row r="2346" spans="1:8">
      <c r="A2346" s="1081"/>
      <c r="B2346" s="750"/>
      <c r="C2346" s="1147"/>
      <c r="D2346" s="433" t="s">
        <v>719</v>
      </c>
      <c r="E2346" s="85"/>
      <c r="F2346" s="1028"/>
      <c r="G2346" s="85"/>
      <c r="H2346" s="1084">
        <f t="shared" si="53"/>
        <v>0</v>
      </c>
    </row>
    <row r="2347" spans="1:8">
      <c r="A2347" s="1081"/>
      <c r="B2347" s="750"/>
      <c r="C2347" s="1147"/>
      <c r="D2347" s="433" t="s">
        <v>1929</v>
      </c>
      <c r="E2347" s="85"/>
      <c r="F2347" s="1028"/>
      <c r="G2347" s="85"/>
      <c r="H2347" s="1084">
        <f t="shared" si="53"/>
        <v>0</v>
      </c>
    </row>
    <row r="2348" spans="1:8">
      <c r="A2348" s="1081"/>
      <c r="B2348" s="750"/>
      <c r="C2348" s="1147"/>
      <c r="D2348" s="433" t="s">
        <v>742</v>
      </c>
      <c r="E2348" s="85"/>
      <c r="F2348" s="1028"/>
      <c r="G2348" s="85"/>
      <c r="H2348" s="1084">
        <f t="shared" si="53"/>
        <v>0</v>
      </c>
    </row>
    <row r="2349" spans="1:8" ht="18.75">
      <c r="A2349" s="1962" t="str">
        <f>A2279</f>
        <v>REMISIONES DE     FEBRERO        2 0 1 3</v>
      </c>
      <c r="B2349" s="1962"/>
      <c r="C2349" s="1962"/>
      <c r="D2349" s="1962"/>
      <c r="E2349" s="1962"/>
      <c r="F2349" s="1962"/>
      <c r="H2349" s="1168"/>
    </row>
    <row r="2350" spans="1:8" ht="35.25" thickBot="1">
      <c r="A2350" s="1118" t="s">
        <v>0</v>
      </c>
      <c r="B2350" s="1119" t="s">
        <v>1</v>
      </c>
      <c r="C2350" s="1119"/>
      <c r="D2350" s="1094" t="s">
        <v>2805</v>
      </c>
      <c r="E2350" s="5" t="s">
        <v>2</v>
      </c>
      <c r="F2350" s="1095" t="s">
        <v>6</v>
      </c>
      <c r="G2350" s="1096" t="s">
        <v>7</v>
      </c>
      <c r="H2350" s="1097" t="s">
        <v>8</v>
      </c>
    </row>
    <row r="2351" spans="1:8" ht="15.75" thickTop="1">
      <c r="A2351" s="1081"/>
      <c r="B2351" s="750"/>
      <c r="C2351" s="1147"/>
      <c r="D2351" s="768"/>
      <c r="E2351" s="1174"/>
      <c r="F2351" s="1175"/>
      <c r="G2351" s="761"/>
      <c r="H2351" s="1080">
        <f t="shared" ref="H2351:H2407" si="54">E2351-G2351</f>
        <v>0</v>
      </c>
    </row>
    <row r="2352" spans="1:8">
      <c r="A2352" s="1081"/>
      <c r="B2352" s="750"/>
      <c r="C2352" s="1147"/>
      <c r="D2352" s="721"/>
      <c r="E2352" s="1112"/>
      <c r="F2352" s="1173"/>
      <c r="G2352" s="176"/>
      <c r="H2352" s="1084">
        <f t="shared" si="54"/>
        <v>0</v>
      </c>
    </row>
    <row r="2353" spans="1:8">
      <c r="A2353" s="1081"/>
      <c r="B2353" s="750"/>
      <c r="C2353" s="1147"/>
      <c r="D2353" s="721"/>
      <c r="E2353" s="1112"/>
      <c r="F2353" s="1173"/>
      <c r="G2353" s="176"/>
      <c r="H2353" s="1084">
        <f t="shared" si="54"/>
        <v>0</v>
      </c>
    </row>
    <row r="2354" spans="1:8">
      <c r="A2354" s="1081"/>
      <c r="B2354" s="750"/>
      <c r="C2354" s="1147"/>
      <c r="D2354" s="721"/>
      <c r="E2354" s="1112"/>
      <c r="F2354" s="1173"/>
      <c r="G2354" s="176"/>
      <c r="H2354" s="1084">
        <f t="shared" si="54"/>
        <v>0</v>
      </c>
    </row>
    <row r="2355" spans="1:8">
      <c r="A2355" s="1081"/>
      <c r="B2355" s="750"/>
      <c r="C2355" s="1147"/>
      <c r="D2355" s="721"/>
      <c r="E2355" s="1112"/>
      <c r="F2355" s="1173"/>
      <c r="G2355" s="176"/>
      <c r="H2355" s="1084">
        <f t="shared" si="54"/>
        <v>0</v>
      </c>
    </row>
    <row r="2356" spans="1:8">
      <c r="A2356" s="1081"/>
      <c r="B2356" s="750"/>
      <c r="C2356" s="1147"/>
      <c r="D2356" s="721"/>
      <c r="E2356" s="1112"/>
      <c r="F2356" s="1173"/>
      <c r="G2356" s="176"/>
      <c r="H2356" s="1084">
        <f t="shared" si="54"/>
        <v>0</v>
      </c>
    </row>
    <row r="2357" spans="1:8">
      <c r="A2357" s="1081"/>
      <c r="B2357" s="750"/>
      <c r="C2357" s="1147"/>
      <c r="D2357" s="721"/>
      <c r="E2357" s="1112"/>
      <c r="F2357" s="1173"/>
      <c r="G2357" s="176"/>
      <c r="H2357" s="1084">
        <f t="shared" si="54"/>
        <v>0</v>
      </c>
    </row>
    <row r="2358" spans="1:8">
      <c r="A2358" s="1081"/>
      <c r="B2358" s="750"/>
      <c r="C2358" s="1147"/>
      <c r="D2358" s="721"/>
      <c r="E2358" s="1112"/>
      <c r="F2358" s="1173"/>
      <c r="G2358" s="176"/>
      <c r="H2358" s="1084">
        <f t="shared" si="54"/>
        <v>0</v>
      </c>
    </row>
    <row r="2359" spans="1:8">
      <c r="A2359" s="1081"/>
      <c r="B2359" s="750"/>
      <c r="C2359" s="1147"/>
      <c r="D2359" s="721"/>
      <c r="E2359" s="1112"/>
      <c r="F2359" s="1173"/>
      <c r="G2359" s="176"/>
      <c r="H2359" s="1084">
        <f t="shared" si="54"/>
        <v>0</v>
      </c>
    </row>
    <row r="2360" spans="1:8">
      <c r="A2360" s="1081"/>
      <c r="B2360" s="750"/>
      <c r="C2360" s="1147"/>
      <c r="D2360" s="721"/>
      <c r="E2360" s="1112"/>
      <c r="F2360" s="1173"/>
      <c r="G2360" s="176"/>
      <c r="H2360" s="1084">
        <f t="shared" si="54"/>
        <v>0</v>
      </c>
    </row>
    <row r="2361" spans="1:8">
      <c r="A2361" s="1081"/>
      <c r="B2361" s="750"/>
      <c r="C2361" s="1147"/>
      <c r="D2361" s="721"/>
      <c r="E2361" s="1112"/>
      <c r="F2361" s="1173"/>
      <c r="G2361" s="176"/>
      <c r="H2361" s="1084">
        <f t="shared" si="54"/>
        <v>0</v>
      </c>
    </row>
    <row r="2362" spans="1:8">
      <c r="A2362" s="1081"/>
      <c r="B2362" s="750"/>
      <c r="C2362" s="1147"/>
      <c r="D2362" s="721"/>
      <c r="E2362" s="1112"/>
      <c r="F2362" s="1173"/>
      <c r="G2362" s="176"/>
      <c r="H2362" s="1084">
        <f t="shared" si="54"/>
        <v>0</v>
      </c>
    </row>
    <row r="2363" spans="1:8">
      <c r="A2363" s="1081"/>
      <c r="B2363" s="750"/>
      <c r="C2363" s="1147"/>
      <c r="D2363" s="721"/>
      <c r="E2363" s="1112"/>
      <c r="F2363" s="1173"/>
      <c r="G2363" s="176"/>
      <c r="H2363" s="1086">
        <f t="shared" si="54"/>
        <v>0</v>
      </c>
    </row>
    <row r="2364" spans="1:8">
      <c r="A2364" s="1081"/>
      <c r="B2364" s="750"/>
      <c r="C2364" s="1147"/>
      <c r="D2364" s="721"/>
      <c r="E2364" s="1112"/>
      <c r="F2364" s="1173"/>
      <c r="G2364" s="176"/>
      <c r="H2364" s="1084">
        <f t="shared" si="54"/>
        <v>0</v>
      </c>
    </row>
    <row r="2365" spans="1:8">
      <c r="A2365" s="1081"/>
      <c r="B2365" s="750"/>
      <c r="C2365" s="1147"/>
      <c r="D2365" s="721"/>
      <c r="E2365" s="1112"/>
      <c r="F2365" s="1173"/>
      <c r="G2365" s="176"/>
      <c r="H2365" s="1084">
        <f t="shared" si="54"/>
        <v>0</v>
      </c>
    </row>
    <row r="2366" spans="1:8">
      <c r="A2366" s="1081"/>
      <c r="B2366" s="750"/>
      <c r="C2366" s="1147"/>
      <c r="D2366" s="721"/>
      <c r="E2366" s="1112"/>
      <c r="F2366" s="1173"/>
      <c r="G2366" s="176"/>
      <c r="H2366" s="1084">
        <f t="shared" si="54"/>
        <v>0</v>
      </c>
    </row>
    <row r="2367" spans="1:8">
      <c r="A2367" s="1081"/>
      <c r="B2367" s="750"/>
      <c r="C2367" s="1147"/>
      <c r="D2367" s="721"/>
      <c r="E2367" s="1112"/>
      <c r="F2367" s="1173"/>
      <c r="G2367" s="176"/>
      <c r="H2367" s="1084">
        <f t="shared" si="54"/>
        <v>0</v>
      </c>
    </row>
    <row r="2368" spans="1:8">
      <c r="A2368" s="1081"/>
      <c r="B2368" s="750"/>
      <c r="C2368" s="1147"/>
      <c r="D2368" s="721"/>
      <c r="E2368" s="1112"/>
      <c r="F2368" s="1173"/>
      <c r="G2368" s="176"/>
      <c r="H2368" s="1084">
        <f t="shared" si="54"/>
        <v>0</v>
      </c>
    </row>
    <row r="2369" spans="1:8">
      <c r="A2369" s="1081"/>
      <c r="B2369" s="750"/>
      <c r="C2369" s="1147"/>
      <c r="D2369" s="721"/>
      <c r="E2369" s="1112"/>
      <c r="F2369" s="1173"/>
      <c r="G2369" s="176"/>
      <c r="H2369" s="1084">
        <f t="shared" si="54"/>
        <v>0</v>
      </c>
    </row>
    <row r="2370" spans="1:8">
      <c r="A2370" s="1081"/>
      <c r="B2370" s="750"/>
      <c r="C2370" s="1147"/>
      <c r="D2370" s="721"/>
      <c r="E2370" s="1112"/>
      <c r="F2370" s="1173"/>
      <c r="G2370" s="176"/>
      <c r="H2370" s="1084">
        <f t="shared" si="54"/>
        <v>0</v>
      </c>
    </row>
    <row r="2371" spans="1:8">
      <c r="A2371" s="1081"/>
      <c r="B2371" s="750"/>
      <c r="C2371" s="1147"/>
      <c r="D2371" s="721"/>
      <c r="E2371" s="1112"/>
      <c r="F2371" s="1173"/>
      <c r="G2371" s="176"/>
      <c r="H2371" s="1084">
        <f t="shared" si="54"/>
        <v>0</v>
      </c>
    </row>
    <row r="2372" spans="1:8">
      <c r="A2372" s="1081"/>
      <c r="B2372" s="750"/>
      <c r="C2372" s="1147"/>
      <c r="D2372" s="721"/>
      <c r="E2372" s="1112"/>
      <c r="F2372" s="1173"/>
      <c r="G2372" s="176"/>
      <c r="H2372" s="1084">
        <f t="shared" si="54"/>
        <v>0</v>
      </c>
    </row>
    <row r="2373" spans="1:8">
      <c r="A2373" s="1081"/>
      <c r="B2373" s="750"/>
      <c r="C2373" s="1147"/>
      <c r="D2373" s="721"/>
      <c r="E2373" s="1112"/>
      <c r="F2373" s="1173"/>
      <c r="G2373" s="176"/>
      <c r="H2373" s="1084">
        <f t="shared" si="54"/>
        <v>0</v>
      </c>
    </row>
    <row r="2374" spans="1:8">
      <c r="A2374" s="1081"/>
      <c r="B2374" s="750"/>
      <c r="C2374" s="1147"/>
      <c r="D2374" s="721"/>
      <c r="E2374" s="1112"/>
      <c r="F2374" s="1173"/>
      <c r="G2374" s="176"/>
      <c r="H2374" s="1084">
        <f t="shared" si="54"/>
        <v>0</v>
      </c>
    </row>
    <row r="2375" spans="1:8">
      <c r="A2375" s="1081"/>
      <c r="B2375" s="750"/>
      <c r="C2375" s="1147"/>
      <c r="D2375" s="721"/>
      <c r="E2375" s="1112"/>
      <c r="F2375" s="1173"/>
      <c r="G2375" s="176"/>
      <c r="H2375" s="1084">
        <f t="shared" si="54"/>
        <v>0</v>
      </c>
    </row>
    <row r="2376" spans="1:8">
      <c r="A2376" s="1081"/>
      <c r="B2376" s="750"/>
      <c r="C2376" s="1147"/>
      <c r="D2376" s="721"/>
      <c r="E2376" s="1112"/>
      <c r="F2376" s="1173"/>
      <c r="G2376" s="176"/>
      <c r="H2376" s="1084">
        <f t="shared" si="54"/>
        <v>0</v>
      </c>
    </row>
    <row r="2377" spans="1:8">
      <c r="A2377" s="1081"/>
      <c r="B2377" s="750"/>
      <c r="C2377" s="1147"/>
      <c r="D2377" s="721"/>
      <c r="E2377" s="1112"/>
      <c r="F2377" s="1173"/>
      <c r="G2377" s="176"/>
      <c r="H2377" s="1084">
        <f t="shared" si="54"/>
        <v>0</v>
      </c>
    </row>
    <row r="2378" spans="1:8">
      <c r="A2378" s="1081"/>
      <c r="B2378" s="750"/>
      <c r="C2378" s="1147"/>
      <c r="D2378" s="721"/>
      <c r="E2378" s="1112"/>
      <c r="F2378" s="1173"/>
      <c r="G2378" s="176"/>
      <c r="H2378" s="1084">
        <f t="shared" si="54"/>
        <v>0</v>
      </c>
    </row>
    <row r="2379" spans="1:8">
      <c r="A2379" s="1081"/>
      <c r="B2379" s="750"/>
      <c r="C2379" s="1147"/>
      <c r="D2379" s="721"/>
      <c r="E2379" s="1112"/>
      <c r="F2379" s="1173"/>
      <c r="G2379" s="176"/>
      <c r="H2379" s="1084">
        <f t="shared" si="54"/>
        <v>0</v>
      </c>
    </row>
    <row r="2380" spans="1:8">
      <c r="A2380" s="1081"/>
      <c r="B2380" s="750"/>
      <c r="C2380" s="1147"/>
      <c r="D2380" s="721"/>
      <c r="E2380" s="1112"/>
      <c r="F2380" s="1173"/>
      <c r="G2380" s="176"/>
      <c r="H2380" s="1084">
        <f t="shared" si="54"/>
        <v>0</v>
      </c>
    </row>
    <row r="2381" spans="1:8">
      <c r="A2381" s="1081"/>
      <c r="B2381" s="750"/>
      <c r="C2381" s="1147"/>
      <c r="D2381" s="721"/>
      <c r="E2381" s="1112"/>
      <c r="F2381" s="1173"/>
      <c r="G2381" s="176"/>
      <c r="H2381" s="1084">
        <f t="shared" si="54"/>
        <v>0</v>
      </c>
    </row>
    <row r="2382" spans="1:8">
      <c r="A2382" s="1081"/>
      <c r="B2382" s="750"/>
      <c r="C2382" s="1147"/>
      <c r="D2382" s="721"/>
      <c r="E2382" s="1112"/>
      <c r="F2382" s="1173"/>
      <c r="G2382" s="176"/>
      <c r="H2382" s="1084">
        <f t="shared" si="54"/>
        <v>0</v>
      </c>
    </row>
    <row r="2383" spans="1:8">
      <c r="A2383" s="1081"/>
      <c r="B2383" s="750"/>
      <c r="C2383" s="1147"/>
      <c r="D2383" s="721"/>
      <c r="E2383" s="1112"/>
      <c r="F2383" s="1173"/>
      <c r="G2383" s="176"/>
      <c r="H2383" s="1084">
        <f t="shared" si="54"/>
        <v>0</v>
      </c>
    </row>
    <row r="2384" spans="1:8">
      <c r="A2384" s="1081"/>
      <c r="B2384" s="750"/>
      <c r="C2384" s="1147"/>
      <c r="D2384" s="721"/>
      <c r="E2384" s="1112"/>
      <c r="F2384" s="1173"/>
      <c r="G2384" s="176"/>
      <c r="H2384" s="1084">
        <f t="shared" si="54"/>
        <v>0</v>
      </c>
    </row>
    <row r="2385" spans="1:8">
      <c r="A2385" s="1081"/>
      <c r="B2385" s="750"/>
      <c r="C2385" s="1147"/>
      <c r="D2385" s="721"/>
      <c r="E2385" s="1112"/>
      <c r="F2385" s="1173"/>
      <c r="G2385" s="176"/>
      <c r="H2385" s="1084">
        <f t="shared" si="54"/>
        <v>0</v>
      </c>
    </row>
    <row r="2386" spans="1:8">
      <c r="A2386" s="1081"/>
      <c r="B2386" s="750"/>
      <c r="C2386" s="1147"/>
      <c r="D2386" s="721"/>
      <c r="E2386" s="1112"/>
      <c r="F2386" s="1173"/>
      <c r="G2386" s="176"/>
      <c r="H2386" s="1084">
        <f t="shared" si="54"/>
        <v>0</v>
      </c>
    </row>
    <row r="2387" spans="1:8">
      <c r="A2387" s="1081"/>
      <c r="B2387" s="750"/>
      <c r="C2387" s="1147"/>
      <c r="D2387" s="721"/>
      <c r="E2387" s="1112"/>
      <c r="F2387" s="1173"/>
      <c r="G2387" s="176"/>
      <c r="H2387" s="1084">
        <f t="shared" si="54"/>
        <v>0</v>
      </c>
    </row>
    <row r="2388" spans="1:8">
      <c r="A2388" s="1081"/>
      <c r="B2388" s="750"/>
      <c r="C2388" s="1147"/>
      <c r="D2388" s="721"/>
      <c r="E2388" s="1112"/>
      <c r="F2388" s="1173"/>
      <c r="G2388" s="176"/>
      <c r="H2388" s="1084">
        <f t="shared" si="54"/>
        <v>0</v>
      </c>
    </row>
    <row r="2389" spans="1:8">
      <c r="A2389" s="1081"/>
      <c r="B2389" s="750"/>
      <c r="C2389" s="1147"/>
      <c r="D2389" s="721"/>
      <c r="E2389" s="1112"/>
      <c r="F2389" s="1173"/>
      <c r="G2389" s="176"/>
      <c r="H2389" s="1084">
        <f t="shared" si="54"/>
        <v>0</v>
      </c>
    </row>
    <row r="2390" spans="1:8">
      <c r="A2390" s="1081"/>
      <c r="B2390" s="750"/>
      <c r="C2390" s="1147"/>
      <c r="D2390" s="721"/>
      <c r="E2390" s="1112"/>
      <c r="F2390" s="1173"/>
      <c r="G2390" s="176"/>
      <c r="H2390" s="1084">
        <f t="shared" si="54"/>
        <v>0</v>
      </c>
    </row>
    <row r="2391" spans="1:8">
      <c r="A2391" s="1081"/>
      <c r="B2391" s="750"/>
      <c r="C2391" s="1147"/>
      <c r="D2391" s="721"/>
      <c r="E2391" s="1112"/>
      <c r="F2391" s="1173"/>
      <c r="G2391" s="176"/>
      <c r="H2391" s="1084">
        <f t="shared" si="54"/>
        <v>0</v>
      </c>
    </row>
    <row r="2392" spans="1:8">
      <c r="A2392" s="1081"/>
      <c r="B2392" s="750"/>
      <c r="C2392" s="1147"/>
      <c r="D2392" s="721"/>
      <c r="E2392" s="1112"/>
      <c r="F2392" s="1173"/>
      <c r="G2392" s="176"/>
      <c r="H2392" s="1084">
        <f t="shared" si="54"/>
        <v>0</v>
      </c>
    </row>
    <row r="2393" spans="1:8">
      <c r="A2393" s="1081"/>
      <c r="B2393" s="750"/>
      <c r="C2393" s="1147"/>
      <c r="D2393" s="721"/>
      <c r="E2393" s="1112"/>
      <c r="F2393" s="1173"/>
      <c r="G2393" s="176"/>
      <c r="H2393" s="1084">
        <f t="shared" si="54"/>
        <v>0</v>
      </c>
    </row>
    <row r="2394" spans="1:8">
      <c r="A2394" s="1081"/>
      <c r="B2394" s="750"/>
      <c r="C2394" s="1147"/>
      <c r="D2394" s="721"/>
      <c r="E2394" s="1112"/>
      <c r="F2394" s="1173"/>
      <c r="G2394" s="176"/>
      <c r="H2394" s="1084">
        <f t="shared" si="54"/>
        <v>0</v>
      </c>
    </row>
    <row r="2395" spans="1:8">
      <c r="A2395" s="1081"/>
      <c r="B2395" s="750"/>
      <c r="C2395" s="1147"/>
      <c r="D2395" s="721"/>
      <c r="E2395" s="1112"/>
      <c r="F2395" s="1173"/>
      <c r="G2395" s="176"/>
      <c r="H2395" s="1084">
        <f t="shared" si="54"/>
        <v>0</v>
      </c>
    </row>
    <row r="2396" spans="1:8">
      <c r="A2396" s="1081"/>
      <c r="B2396" s="750"/>
      <c r="C2396" s="1147"/>
      <c r="D2396" s="721"/>
      <c r="E2396" s="1112"/>
      <c r="F2396" s="1173"/>
      <c r="G2396" s="176"/>
      <c r="H2396" s="1084">
        <f t="shared" si="54"/>
        <v>0</v>
      </c>
    </row>
    <row r="2397" spans="1:8">
      <c r="A2397" s="1081"/>
      <c r="B2397" s="750"/>
      <c r="C2397" s="1147"/>
      <c r="D2397" s="721"/>
      <c r="E2397" s="1112"/>
      <c r="F2397" s="1173"/>
      <c r="G2397" s="176"/>
      <c r="H2397" s="1084">
        <f t="shared" si="54"/>
        <v>0</v>
      </c>
    </row>
    <row r="2398" spans="1:8">
      <c r="A2398" s="1081"/>
      <c r="B2398" s="750"/>
      <c r="C2398" s="1147"/>
      <c r="D2398" s="721"/>
      <c r="E2398" s="1112"/>
      <c r="F2398" s="1173"/>
      <c r="G2398" s="176"/>
      <c r="H2398" s="1084">
        <f t="shared" si="54"/>
        <v>0</v>
      </c>
    </row>
    <row r="2399" spans="1:8">
      <c r="A2399" s="1081"/>
      <c r="B2399" s="750"/>
      <c r="C2399" s="1147"/>
      <c r="D2399" s="721"/>
      <c r="E2399" s="1112"/>
      <c r="F2399" s="1173"/>
      <c r="G2399" s="176"/>
      <c r="H2399" s="1086">
        <f t="shared" si="54"/>
        <v>0</v>
      </c>
    </row>
    <row r="2400" spans="1:8">
      <c r="A2400" s="1081"/>
      <c r="B2400" s="750"/>
      <c r="C2400" s="1147"/>
      <c r="D2400" s="721"/>
      <c r="E2400" s="1112"/>
      <c r="F2400" s="1173"/>
      <c r="G2400" s="176"/>
      <c r="H2400" s="1084">
        <f t="shared" si="54"/>
        <v>0</v>
      </c>
    </row>
    <row r="2401" spans="1:8">
      <c r="A2401" s="1081"/>
      <c r="B2401" s="750"/>
      <c r="C2401" s="1147"/>
      <c r="D2401" s="721"/>
      <c r="E2401" s="1112"/>
      <c r="F2401" s="1173"/>
      <c r="G2401" s="176"/>
      <c r="H2401" s="1084">
        <f t="shared" si="54"/>
        <v>0</v>
      </c>
    </row>
    <row r="2402" spans="1:8">
      <c r="A2402" s="1081"/>
      <c r="B2402" s="750"/>
      <c r="C2402" s="1147"/>
      <c r="D2402" s="721"/>
      <c r="E2402" s="1112"/>
      <c r="F2402" s="1173"/>
      <c r="G2402" s="176"/>
      <c r="H2402" s="1084">
        <f t="shared" si="54"/>
        <v>0</v>
      </c>
    </row>
    <row r="2403" spans="1:8">
      <c r="A2403" s="1081"/>
      <c r="B2403" s="750"/>
      <c r="C2403" s="1147"/>
      <c r="D2403" s="721"/>
      <c r="E2403" s="1112"/>
      <c r="F2403" s="1173"/>
      <c r="G2403" s="176"/>
      <c r="H2403" s="1084">
        <f t="shared" si="54"/>
        <v>0</v>
      </c>
    </row>
    <row r="2404" spans="1:8">
      <c r="A2404" s="1081"/>
      <c r="B2404" s="750"/>
      <c r="C2404" s="1147"/>
      <c r="D2404" s="721"/>
      <c r="E2404" s="1112"/>
      <c r="F2404" s="1173"/>
      <c r="G2404" s="176"/>
      <c r="H2404" s="1084">
        <f t="shared" si="54"/>
        <v>0</v>
      </c>
    </row>
    <row r="2405" spans="1:8">
      <c r="A2405" s="1081"/>
      <c r="B2405" s="750"/>
      <c r="C2405" s="1147"/>
      <c r="D2405" s="721"/>
      <c r="E2405" s="1112"/>
      <c r="F2405" s="1173"/>
      <c r="G2405" s="176"/>
      <c r="H2405" s="1084">
        <f t="shared" si="54"/>
        <v>0</v>
      </c>
    </row>
    <row r="2406" spans="1:8">
      <c r="A2406" s="1081"/>
      <c r="B2406" s="750"/>
      <c r="C2406" s="1147"/>
      <c r="D2406" s="721"/>
      <c r="E2406" s="1112"/>
      <c r="F2406" s="1173"/>
      <c r="G2406" s="176"/>
      <c r="H2406" s="1084">
        <f t="shared" si="54"/>
        <v>0</v>
      </c>
    </row>
    <row r="2407" spans="1:8">
      <c r="A2407" s="1081"/>
      <c r="B2407" s="750"/>
      <c r="C2407" s="1147"/>
      <c r="D2407" s="721"/>
      <c r="E2407" s="1112"/>
      <c r="F2407" s="1173"/>
      <c r="G2407" s="176"/>
      <c r="H2407" s="1084">
        <f t="shared" si="54"/>
        <v>0</v>
      </c>
    </row>
    <row r="2408" spans="1:8">
      <c r="A2408" s="1081"/>
      <c r="B2408" s="750"/>
      <c r="C2408" s="1147"/>
      <c r="D2408" s="721"/>
      <c r="E2408" s="1112"/>
      <c r="F2408" s="1173"/>
      <c r="G2408" s="176"/>
      <c r="H2408" s="1084">
        <f>E2408-G2408</f>
        <v>0</v>
      </c>
    </row>
    <row r="2409" spans="1:8">
      <c r="A2409" s="1081"/>
      <c r="B2409" s="750"/>
      <c r="C2409" s="1147"/>
      <c r="D2409" s="721"/>
      <c r="E2409" s="1112"/>
      <c r="F2409" s="1173"/>
      <c r="G2409" s="176"/>
      <c r="H2409" s="1084">
        <f>E2409-G2409</f>
        <v>0</v>
      </c>
    </row>
    <row r="2410" spans="1:8">
      <c r="A2410" s="1081"/>
      <c r="B2410" s="750"/>
      <c r="C2410" s="1147"/>
      <c r="D2410" s="721"/>
      <c r="E2410" s="1112"/>
      <c r="F2410" s="1173"/>
      <c r="G2410" s="176"/>
      <c r="H2410" s="1084">
        <f>E2410-G2410</f>
        <v>0</v>
      </c>
    </row>
    <row r="2411" spans="1:8">
      <c r="A2411" s="1081"/>
      <c r="B2411" s="750"/>
      <c r="C2411" s="1147"/>
      <c r="D2411" s="721"/>
      <c r="E2411" s="1112"/>
      <c r="F2411" s="1173"/>
      <c r="G2411" s="176"/>
      <c r="H2411" s="1084">
        <f>E2411-G2411</f>
        <v>0</v>
      </c>
    </row>
    <row r="2412" spans="1:8">
      <c r="A2412" s="1081"/>
      <c r="B2412" s="750"/>
      <c r="C2412" s="1147"/>
      <c r="D2412" s="721"/>
      <c r="E2412" s="1112"/>
      <c r="F2412" s="1173"/>
      <c r="G2412" s="1112"/>
      <c r="H2412" s="1084">
        <f t="shared" ref="H2412:H2417" si="55">E2412-G2412</f>
        <v>0</v>
      </c>
    </row>
    <row r="2413" spans="1:8">
      <c r="A2413" s="1081"/>
      <c r="B2413" s="750"/>
      <c r="C2413" s="1147"/>
      <c r="D2413" s="721"/>
      <c r="E2413" s="1112"/>
      <c r="F2413" s="1173"/>
      <c r="G2413" s="176"/>
      <c r="H2413" s="1084">
        <f t="shared" si="55"/>
        <v>0</v>
      </c>
    </row>
    <row r="2414" spans="1:8">
      <c r="A2414" s="1081"/>
      <c r="B2414" s="750"/>
      <c r="C2414" s="1147"/>
      <c r="D2414" s="721"/>
      <c r="E2414" s="1112"/>
      <c r="F2414" s="1173"/>
      <c r="G2414" s="176"/>
      <c r="H2414" s="1084">
        <f t="shared" si="55"/>
        <v>0</v>
      </c>
    </row>
    <row r="2415" spans="1:8">
      <c r="A2415" s="1081"/>
      <c r="B2415" s="750"/>
      <c r="C2415" s="1147"/>
      <c r="D2415" s="721"/>
      <c r="E2415" s="1112"/>
      <c r="F2415" s="1173"/>
      <c r="G2415" s="176"/>
      <c r="H2415" s="1084">
        <f t="shared" si="55"/>
        <v>0</v>
      </c>
    </row>
    <row r="2416" spans="1:8">
      <c r="A2416" s="1081"/>
      <c r="B2416" s="750"/>
      <c r="C2416" s="1147"/>
      <c r="D2416" s="433" t="s">
        <v>719</v>
      </c>
      <c r="E2416" s="85"/>
      <c r="F2416" s="1028"/>
      <c r="G2416" s="85"/>
      <c r="H2416" s="1084">
        <f t="shared" si="55"/>
        <v>0</v>
      </c>
    </row>
    <row r="2417" spans="1:8">
      <c r="A2417" s="1081"/>
      <c r="B2417" s="750"/>
      <c r="C2417" s="1147"/>
      <c r="D2417" s="433" t="s">
        <v>742</v>
      </c>
      <c r="E2417" s="85"/>
      <c r="F2417" s="1028"/>
      <c r="G2417" s="85"/>
      <c r="H2417" s="1084">
        <f t="shared" si="55"/>
        <v>0</v>
      </c>
    </row>
    <row r="2418" spans="1:8">
      <c r="A2418" s="1081"/>
      <c r="B2418" s="750"/>
      <c r="C2418" s="1147"/>
      <c r="D2418" s="433" t="s">
        <v>1929</v>
      </c>
      <c r="E2418" s="85"/>
      <c r="F2418" s="1028"/>
      <c r="G2418" s="85"/>
      <c r="H2418" s="749"/>
    </row>
    <row r="2419" spans="1:8" ht="18.75">
      <c r="A2419" s="1962" t="str">
        <f>A2349</f>
        <v>REMISIONES DE     FEBRERO        2 0 1 3</v>
      </c>
      <c r="B2419" s="1962"/>
      <c r="C2419" s="1962"/>
      <c r="D2419" s="1962"/>
      <c r="E2419" s="1962"/>
      <c r="F2419" s="1962"/>
      <c r="H2419" s="1168"/>
    </row>
    <row r="2420" spans="1:8" ht="35.25" thickBot="1">
      <c r="A2420" s="1118" t="s">
        <v>0</v>
      </c>
      <c r="B2420" s="1119" t="s">
        <v>1</v>
      </c>
      <c r="C2420" s="1119"/>
      <c r="D2420" s="1094" t="s">
        <v>2805</v>
      </c>
      <c r="E2420" s="5" t="s">
        <v>2</v>
      </c>
      <c r="F2420" s="1095" t="s">
        <v>6</v>
      </c>
      <c r="G2420" s="1096" t="s">
        <v>7</v>
      </c>
      <c r="H2420" s="1097" t="s">
        <v>8</v>
      </c>
    </row>
    <row r="2421" spans="1:8" ht="15.75" thickTop="1">
      <c r="A2421" s="1081"/>
      <c r="B2421" s="750"/>
      <c r="C2421" s="1147"/>
      <c r="D2421" s="1077"/>
      <c r="E2421" s="1078"/>
      <c r="F2421" s="1079"/>
      <c r="G2421" s="1100"/>
      <c r="H2421" s="1080">
        <f t="shared" ref="H2421:H2484" si="56">E2421-G2421</f>
        <v>0</v>
      </c>
    </row>
    <row r="2422" spans="1:8">
      <c r="A2422" s="1081"/>
      <c r="B2422" s="750"/>
      <c r="C2422" s="1147"/>
      <c r="D2422" s="433"/>
      <c r="E2422" s="1083"/>
      <c r="F2422" s="1028"/>
      <c r="G2422" s="85"/>
      <c r="H2422" s="1084">
        <f t="shared" si="56"/>
        <v>0</v>
      </c>
    </row>
    <row r="2423" spans="1:8">
      <c r="A2423" s="1081"/>
      <c r="B2423" s="750"/>
      <c r="C2423" s="1147"/>
      <c r="D2423" s="433"/>
      <c r="E2423" s="1083"/>
      <c r="F2423" s="1028"/>
      <c r="G2423" s="85"/>
      <c r="H2423" s="1084">
        <f t="shared" si="56"/>
        <v>0</v>
      </c>
    </row>
    <row r="2424" spans="1:8">
      <c r="A2424" s="1081"/>
      <c r="B2424" s="750"/>
      <c r="C2424" s="1147"/>
      <c r="D2424" s="433"/>
      <c r="E2424" s="1083"/>
      <c r="F2424" s="1028"/>
      <c r="G2424" s="85"/>
      <c r="H2424" s="1084">
        <f t="shared" si="56"/>
        <v>0</v>
      </c>
    </row>
    <row r="2425" spans="1:8">
      <c r="A2425" s="1081"/>
      <c r="B2425" s="750"/>
      <c r="C2425" s="1147"/>
      <c r="D2425" s="433"/>
      <c r="E2425" s="1083"/>
      <c r="F2425" s="1028"/>
      <c r="G2425" s="85"/>
      <c r="H2425" s="1084">
        <f t="shared" si="56"/>
        <v>0</v>
      </c>
    </row>
    <row r="2426" spans="1:8">
      <c r="A2426" s="1081"/>
      <c r="B2426" s="750"/>
      <c r="C2426" s="1147"/>
      <c r="D2426" s="433"/>
      <c r="E2426" s="1083"/>
      <c r="F2426" s="1028"/>
      <c r="G2426" s="85"/>
      <c r="H2426" s="1084">
        <f t="shared" si="56"/>
        <v>0</v>
      </c>
    </row>
    <row r="2427" spans="1:8">
      <c r="A2427" s="1081"/>
      <c r="B2427" s="750"/>
      <c r="C2427" s="1147"/>
      <c r="D2427" s="433"/>
      <c r="E2427" s="1083"/>
      <c r="F2427" s="1028"/>
      <c r="G2427" s="85"/>
      <c r="H2427" s="1084">
        <f t="shared" si="56"/>
        <v>0</v>
      </c>
    </row>
    <row r="2428" spans="1:8">
      <c r="A2428" s="1081"/>
      <c r="B2428" s="750"/>
      <c r="C2428" s="1147"/>
      <c r="D2428" s="433"/>
      <c r="E2428" s="1083"/>
      <c r="F2428" s="1028"/>
      <c r="G2428" s="85"/>
      <c r="H2428" s="1084">
        <f t="shared" si="56"/>
        <v>0</v>
      </c>
    </row>
    <row r="2429" spans="1:8">
      <c r="A2429" s="1081"/>
      <c r="B2429" s="750"/>
      <c r="C2429" s="1147"/>
      <c r="D2429" s="433"/>
      <c r="E2429" s="1083"/>
      <c r="F2429" s="1028"/>
      <c r="G2429" s="85"/>
      <c r="H2429" s="1084">
        <f t="shared" si="56"/>
        <v>0</v>
      </c>
    </row>
    <row r="2430" spans="1:8">
      <c r="A2430" s="1081"/>
      <c r="B2430" s="750"/>
      <c r="C2430" s="1147"/>
      <c r="D2430" s="433"/>
      <c r="E2430" s="1083"/>
      <c r="F2430" s="1028"/>
      <c r="G2430" s="85"/>
      <c r="H2430" s="1084">
        <f t="shared" si="56"/>
        <v>0</v>
      </c>
    </row>
    <row r="2431" spans="1:8">
      <c r="A2431" s="1081"/>
      <c r="B2431" s="750"/>
      <c r="C2431" s="1147"/>
      <c r="D2431" s="433"/>
      <c r="E2431" s="1083"/>
      <c r="F2431" s="1028"/>
      <c r="G2431" s="85"/>
      <c r="H2431" s="1084">
        <f t="shared" si="56"/>
        <v>0</v>
      </c>
    </row>
    <row r="2432" spans="1:8">
      <c r="A2432" s="1081"/>
      <c r="B2432" s="750"/>
      <c r="C2432" s="1147"/>
      <c r="D2432" s="433"/>
      <c r="E2432" s="1083"/>
      <c r="F2432" s="1028"/>
      <c r="G2432" s="85"/>
      <c r="H2432" s="1084">
        <f t="shared" si="56"/>
        <v>0</v>
      </c>
    </row>
    <row r="2433" spans="1:8">
      <c r="A2433" s="1081"/>
      <c r="B2433" s="750"/>
      <c r="C2433" s="1147"/>
      <c r="D2433" s="433"/>
      <c r="E2433" s="1083"/>
      <c r="F2433" s="1028"/>
      <c r="G2433" s="85"/>
      <c r="H2433" s="1084">
        <f>E2433-G2433</f>
        <v>0</v>
      </c>
    </row>
    <row r="2434" spans="1:8">
      <c r="A2434" s="1081"/>
      <c r="B2434" s="750"/>
      <c r="C2434" s="1147"/>
      <c r="D2434" s="433"/>
      <c r="E2434" s="1083"/>
      <c r="F2434" s="1028"/>
      <c r="G2434" s="85"/>
      <c r="H2434" s="1084">
        <f>E2434-G2434</f>
        <v>0</v>
      </c>
    </row>
    <row r="2435" spans="1:8">
      <c r="A2435" s="1081"/>
      <c r="B2435" s="750"/>
      <c r="C2435" s="1147"/>
      <c r="D2435" s="433"/>
      <c r="E2435" s="1083"/>
      <c r="F2435" s="1028"/>
      <c r="G2435" s="85"/>
      <c r="H2435" s="1084">
        <f>E2435-G2435</f>
        <v>0</v>
      </c>
    </row>
    <row r="2436" spans="1:8">
      <c r="A2436" s="1081"/>
      <c r="B2436" s="750"/>
      <c r="C2436" s="1147"/>
      <c r="D2436" s="433"/>
      <c r="E2436" s="1083"/>
      <c r="F2436" s="1028"/>
      <c r="G2436" s="85"/>
      <c r="H2436" s="1084">
        <f t="shared" si="56"/>
        <v>0</v>
      </c>
    </row>
    <row r="2437" spans="1:8">
      <c r="A2437" s="1081"/>
      <c r="B2437" s="750"/>
      <c r="C2437" s="1147"/>
      <c r="D2437" s="433"/>
      <c r="E2437" s="1083"/>
      <c r="F2437" s="1028"/>
      <c r="G2437" s="85"/>
      <c r="H2437" s="1084">
        <f t="shared" si="56"/>
        <v>0</v>
      </c>
    </row>
    <row r="2438" spans="1:8">
      <c r="A2438" s="1081"/>
      <c r="B2438" s="750"/>
      <c r="C2438" s="1147"/>
      <c r="D2438" s="433"/>
      <c r="E2438" s="1083"/>
      <c r="F2438" s="1028"/>
      <c r="G2438" s="85"/>
      <c r="H2438" s="1084">
        <f t="shared" si="56"/>
        <v>0</v>
      </c>
    </row>
    <row r="2439" spans="1:8">
      <c r="A2439" s="1081"/>
      <c r="B2439" s="750"/>
      <c r="C2439" s="1147"/>
      <c r="D2439" s="433"/>
      <c r="E2439" s="1083"/>
      <c r="F2439" s="1028"/>
      <c r="G2439" s="85"/>
      <c r="H2439" s="1084">
        <f t="shared" si="56"/>
        <v>0</v>
      </c>
    </row>
    <row r="2440" spans="1:8">
      <c r="A2440" s="1081"/>
      <c r="B2440" s="750"/>
      <c r="C2440" s="1147"/>
      <c r="D2440" s="433"/>
      <c r="E2440" s="1083"/>
      <c r="F2440" s="1028"/>
      <c r="G2440" s="85"/>
      <c r="H2440" s="1084">
        <f t="shared" si="56"/>
        <v>0</v>
      </c>
    </row>
    <row r="2441" spans="1:8">
      <c r="A2441" s="1081"/>
      <c r="B2441" s="750"/>
      <c r="C2441" s="1147"/>
      <c r="D2441" s="433"/>
      <c r="E2441" s="1083"/>
      <c r="F2441" s="1028"/>
      <c r="G2441" s="85"/>
      <c r="H2441" s="1084">
        <f t="shared" si="56"/>
        <v>0</v>
      </c>
    </row>
    <row r="2442" spans="1:8">
      <c r="A2442" s="1081"/>
      <c r="B2442" s="750"/>
      <c r="C2442" s="1147"/>
      <c r="D2442" s="433"/>
      <c r="E2442" s="1083"/>
      <c r="F2442" s="1028"/>
      <c r="G2442" s="85"/>
      <c r="H2442" s="1084">
        <f t="shared" si="56"/>
        <v>0</v>
      </c>
    </row>
    <row r="2443" spans="1:8">
      <c r="A2443" s="1081"/>
      <c r="B2443" s="750"/>
      <c r="C2443" s="1147"/>
      <c r="D2443" s="433"/>
      <c r="E2443" s="1083"/>
      <c r="F2443" s="1028"/>
      <c r="G2443" s="85"/>
      <c r="H2443" s="1084">
        <f t="shared" si="56"/>
        <v>0</v>
      </c>
    </row>
    <row r="2444" spans="1:8">
      <c r="A2444" s="1081"/>
      <c r="B2444" s="750"/>
      <c r="C2444" s="1147"/>
      <c r="D2444" s="433"/>
      <c r="E2444" s="1083"/>
      <c r="F2444" s="1028"/>
      <c r="G2444" s="85"/>
      <c r="H2444" s="1084">
        <f t="shared" si="56"/>
        <v>0</v>
      </c>
    </row>
    <row r="2445" spans="1:8">
      <c r="A2445" s="1081"/>
      <c r="B2445" s="750"/>
      <c r="C2445" s="1147"/>
      <c r="D2445" s="433"/>
      <c r="E2445" s="1083"/>
      <c r="F2445" s="1028"/>
      <c r="G2445" s="85"/>
      <c r="H2445" s="1084">
        <f t="shared" si="56"/>
        <v>0</v>
      </c>
    </row>
    <row r="2446" spans="1:8">
      <c r="A2446" s="1081"/>
      <c r="B2446" s="750"/>
      <c r="C2446" s="1147"/>
      <c r="D2446" s="433"/>
      <c r="E2446" s="1083"/>
      <c r="F2446" s="1028"/>
      <c r="G2446" s="85"/>
      <c r="H2446" s="1084">
        <f t="shared" si="56"/>
        <v>0</v>
      </c>
    </row>
    <row r="2447" spans="1:8">
      <c r="A2447" s="1081"/>
      <c r="B2447" s="750"/>
      <c r="C2447" s="1147"/>
      <c r="D2447" s="433"/>
      <c r="E2447" s="1083"/>
      <c r="F2447" s="1028"/>
      <c r="G2447" s="85"/>
      <c r="H2447" s="1084">
        <f t="shared" si="56"/>
        <v>0</v>
      </c>
    </row>
    <row r="2448" spans="1:8">
      <c r="A2448" s="1081"/>
      <c r="B2448" s="750"/>
      <c r="C2448" s="1147"/>
      <c r="D2448" s="433"/>
      <c r="E2448" s="1083"/>
      <c r="F2448" s="1028"/>
      <c r="G2448" s="85"/>
      <c r="H2448" s="1084">
        <f t="shared" si="56"/>
        <v>0</v>
      </c>
    </row>
    <row r="2449" spans="1:8">
      <c r="A2449" s="1081"/>
      <c r="B2449" s="750"/>
      <c r="C2449" s="1147"/>
      <c r="D2449" s="433"/>
      <c r="E2449" s="1083"/>
      <c r="F2449" s="1028"/>
      <c r="G2449" s="85"/>
      <c r="H2449" s="1084">
        <f t="shared" si="56"/>
        <v>0</v>
      </c>
    </row>
    <row r="2450" spans="1:8">
      <c r="A2450" s="1081"/>
      <c r="B2450" s="750"/>
      <c r="C2450" s="1147"/>
      <c r="D2450" s="433"/>
      <c r="E2450" s="1083"/>
      <c r="F2450" s="1028"/>
      <c r="G2450" s="85"/>
      <c r="H2450" s="1084">
        <f t="shared" si="56"/>
        <v>0</v>
      </c>
    </row>
    <row r="2451" spans="1:8">
      <c r="A2451" s="1081"/>
      <c r="B2451" s="750"/>
      <c r="C2451" s="1147"/>
      <c r="D2451" s="433"/>
      <c r="E2451" s="1083"/>
      <c r="F2451" s="1028"/>
      <c r="G2451" s="85"/>
      <c r="H2451" s="1084">
        <f t="shared" si="56"/>
        <v>0</v>
      </c>
    </row>
    <row r="2452" spans="1:8">
      <c r="A2452" s="1081"/>
      <c r="B2452" s="750"/>
      <c r="C2452" s="1147"/>
      <c r="D2452" s="433"/>
      <c r="E2452" s="1083"/>
      <c r="F2452" s="1028"/>
      <c r="G2452" s="85"/>
      <c r="H2452" s="1084">
        <f t="shared" si="56"/>
        <v>0</v>
      </c>
    </row>
    <row r="2453" spans="1:8">
      <c r="A2453" s="1081"/>
      <c r="B2453" s="750"/>
      <c r="C2453" s="1147"/>
      <c r="D2453" s="433"/>
      <c r="E2453" s="1083"/>
      <c r="F2453" s="1028"/>
      <c r="G2453" s="85"/>
      <c r="H2453" s="1084">
        <f t="shared" si="56"/>
        <v>0</v>
      </c>
    </row>
    <row r="2454" spans="1:8">
      <c r="A2454" s="1081"/>
      <c r="B2454" s="750"/>
      <c r="C2454" s="1147"/>
      <c r="D2454" s="433"/>
      <c r="E2454" s="1083"/>
      <c r="F2454" s="1028"/>
      <c r="G2454" s="85"/>
      <c r="H2454" s="1084">
        <f t="shared" si="56"/>
        <v>0</v>
      </c>
    </row>
    <row r="2455" spans="1:8">
      <c r="A2455" s="1081"/>
      <c r="B2455" s="750"/>
      <c r="C2455" s="1147"/>
      <c r="D2455" s="433"/>
      <c r="E2455" s="1083"/>
      <c r="F2455" s="1028"/>
      <c r="G2455" s="85"/>
      <c r="H2455" s="1084">
        <f t="shared" si="56"/>
        <v>0</v>
      </c>
    </row>
    <row r="2456" spans="1:8">
      <c r="A2456" s="1081"/>
      <c r="B2456" s="750"/>
      <c r="C2456" s="1147"/>
      <c r="D2456" s="433"/>
      <c r="E2456" s="1083"/>
      <c r="F2456" s="1028"/>
      <c r="G2456" s="85"/>
      <c r="H2456" s="1084">
        <f t="shared" si="56"/>
        <v>0</v>
      </c>
    </row>
    <row r="2457" spans="1:8">
      <c r="A2457" s="1081"/>
      <c r="B2457" s="750"/>
      <c r="C2457" s="1147"/>
      <c r="D2457" s="433"/>
      <c r="E2457" s="1083"/>
      <c r="F2457" s="1028"/>
      <c r="G2457" s="85"/>
      <c r="H2457" s="1084">
        <f t="shared" si="56"/>
        <v>0</v>
      </c>
    </row>
    <row r="2458" spans="1:8">
      <c r="A2458" s="1081"/>
      <c r="B2458" s="750"/>
      <c r="C2458" s="1147"/>
      <c r="D2458" s="433"/>
      <c r="E2458" s="1083"/>
      <c r="F2458" s="1028"/>
      <c r="G2458" s="85"/>
      <c r="H2458" s="1084">
        <f t="shared" si="56"/>
        <v>0</v>
      </c>
    </row>
    <row r="2459" spans="1:8">
      <c r="A2459" s="1081"/>
      <c r="B2459" s="750"/>
      <c r="C2459" s="1147"/>
      <c r="D2459" s="433"/>
      <c r="E2459" s="1083"/>
      <c r="F2459" s="1028"/>
      <c r="G2459" s="85"/>
      <c r="H2459" s="1084">
        <f t="shared" si="56"/>
        <v>0</v>
      </c>
    </row>
    <row r="2460" spans="1:8">
      <c r="A2460" s="1081"/>
      <c r="B2460" s="750"/>
      <c r="C2460" s="1147"/>
      <c r="D2460" s="433"/>
      <c r="E2460" s="1083"/>
      <c r="F2460" s="1028"/>
      <c r="G2460" s="85"/>
      <c r="H2460" s="1084">
        <f t="shared" si="56"/>
        <v>0</v>
      </c>
    </row>
    <row r="2461" spans="1:8">
      <c r="A2461" s="1081"/>
      <c r="B2461" s="750"/>
      <c r="C2461" s="1147"/>
      <c r="D2461" s="433"/>
      <c r="E2461" s="1083"/>
      <c r="F2461" s="1028"/>
      <c r="G2461" s="85"/>
      <c r="H2461" s="1084">
        <f t="shared" si="56"/>
        <v>0</v>
      </c>
    </row>
    <row r="2462" spans="1:8">
      <c r="A2462" s="1081"/>
      <c r="B2462" s="750"/>
      <c r="C2462" s="1147"/>
      <c r="D2462" s="433"/>
      <c r="E2462" s="1083"/>
      <c r="F2462" s="1028"/>
      <c r="G2462" s="85"/>
      <c r="H2462" s="1084">
        <f t="shared" si="56"/>
        <v>0</v>
      </c>
    </row>
    <row r="2463" spans="1:8">
      <c r="A2463" s="1081"/>
      <c r="B2463" s="750"/>
      <c r="C2463" s="1147"/>
      <c r="D2463" s="433"/>
      <c r="E2463" s="1083"/>
      <c r="F2463" s="1028"/>
      <c r="G2463" s="85"/>
      <c r="H2463" s="1084">
        <f>E2463-G2463</f>
        <v>0</v>
      </c>
    </row>
    <row r="2464" spans="1:8">
      <c r="A2464" s="1081"/>
      <c r="B2464" s="750"/>
      <c r="C2464" s="1147"/>
      <c r="D2464" s="433"/>
      <c r="E2464" s="1083"/>
      <c r="F2464" s="1028"/>
      <c r="G2464" s="85"/>
      <c r="H2464" s="1084">
        <f>E2464-G2464</f>
        <v>0</v>
      </c>
    </row>
    <row r="2465" spans="1:8">
      <c r="A2465" s="1081"/>
      <c r="B2465" s="750"/>
      <c r="C2465" s="1147"/>
      <c r="D2465" s="433"/>
      <c r="E2465" s="1083"/>
      <c r="F2465" s="1028"/>
      <c r="G2465" s="85"/>
      <c r="H2465" s="1084">
        <f>E2465-G2465</f>
        <v>0</v>
      </c>
    </row>
    <row r="2466" spans="1:8">
      <c r="A2466" s="1081"/>
      <c r="B2466" s="750"/>
      <c r="C2466" s="1147"/>
      <c r="D2466" s="433"/>
      <c r="E2466" s="1083"/>
      <c r="F2466" s="1028"/>
      <c r="G2466" s="85"/>
      <c r="H2466" s="1084">
        <f>E2466-G2466</f>
        <v>0</v>
      </c>
    </row>
    <row r="2467" spans="1:8">
      <c r="A2467" s="1081"/>
      <c r="B2467" s="750"/>
      <c r="C2467" s="1147"/>
      <c r="D2467" s="433"/>
      <c r="E2467" s="1083"/>
      <c r="F2467" s="1028"/>
      <c r="G2467" s="85"/>
      <c r="H2467" s="1084">
        <f t="shared" si="56"/>
        <v>0</v>
      </c>
    </row>
    <row r="2468" spans="1:8">
      <c r="A2468" s="1081"/>
      <c r="B2468" s="750"/>
      <c r="C2468" s="1147"/>
      <c r="D2468" s="433"/>
      <c r="E2468" s="1083"/>
      <c r="F2468" s="1028"/>
      <c r="G2468" s="85"/>
      <c r="H2468" s="1084">
        <f t="shared" si="56"/>
        <v>0</v>
      </c>
    </row>
    <row r="2469" spans="1:8">
      <c r="A2469" s="1081"/>
      <c r="B2469" s="750"/>
      <c r="C2469" s="1147"/>
      <c r="D2469" s="433"/>
      <c r="E2469" s="1083"/>
      <c r="F2469" s="1028"/>
      <c r="G2469" s="85"/>
      <c r="H2469" s="1084">
        <f t="shared" si="56"/>
        <v>0</v>
      </c>
    </row>
    <row r="2470" spans="1:8">
      <c r="A2470" s="1081"/>
      <c r="B2470" s="750"/>
      <c r="C2470" s="1147"/>
      <c r="D2470" s="433"/>
      <c r="E2470" s="1083"/>
      <c r="F2470" s="1028"/>
      <c r="G2470" s="85"/>
      <c r="H2470" s="1084">
        <f t="shared" si="56"/>
        <v>0</v>
      </c>
    </row>
    <row r="2471" spans="1:8">
      <c r="A2471" s="1081"/>
      <c r="B2471" s="750"/>
      <c r="C2471" s="1147"/>
      <c r="D2471" s="433"/>
      <c r="E2471" s="1083"/>
      <c r="F2471" s="1028"/>
      <c r="G2471" s="85"/>
      <c r="H2471" s="1084">
        <f t="shared" si="56"/>
        <v>0</v>
      </c>
    </row>
    <row r="2472" spans="1:8">
      <c r="A2472" s="1081"/>
      <c r="B2472" s="750"/>
      <c r="C2472" s="1147"/>
      <c r="D2472" s="433"/>
      <c r="E2472" s="1083"/>
      <c r="F2472" s="1028"/>
      <c r="G2472" s="85"/>
      <c r="H2472" s="1084">
        <f t="shared" si="56"/>
        <v>0</v>
      </c>
    </row>
    <row r="2473" spans="1:8">
      <c r="A2473" s="1081"/>
      <c r="B2473" s="750"/>
      <c r="C2473" s="1147"/>
      <c r="D2473" s="433"/>
      <c r="E2473" s="1083"/>
      <c r="F2473" s="1028"/>
      <c r="G2473" s="85"/>
      <c r="H2473" s="1084">
        <f t="shared" si="56"/>
        <v>0</v>
      </c>
    </row>
    <row r="2474" spans="1:8">
      <c r="A2474" s="1081"/>
      <c r="B2474" s="750"/>
      <c r="C2474" s="1147"/>
      <c r="D2474" s="433"/>
      <c r="E2474" s="1083"/>
      <c r="F2474" s="1028"/>
      <c r="G2474" s="85"/>
      <c r="H2474" s="1084">
        <f t="shared" si="56"/>
        <v>0</v>
      </c>
    </row>
    <row r="2475" spans="1:8">
      <c r="A2475" s="1081"/>
      <c r="B2475" s="750"/>
      <c r="C2475" s="1147"/>
      <c r="D2475" s="433"/>
      <c r="E2475" s="1083"/>
      <c r="F2475" s="1028"/>
      <c r="G2475" s="85"/>
      <c r="H2475" s="1084">
        <f t="shared" si="56"/>
        <v>0</v>
      </c>
    </row>
    <row r="2476" spans="1:8">
      <c r="A2476" s="1081"/>
      <c r="B2476" s="750"/>
      <c r="C2476" s="1147"/>
      <c r="D2476" s="433"/>
      <c r="E2476" s="1083"/>
      <c r="F2476" s="1028"/>
      <c r="G2476" s="85"/>
      <c r="H2476" s="1084">
        <f t="shared" si="56"/>
        <v>0</v>
      </c>
    </row>
    <row r="2477" spans="1:8">
      <c r="A2477" s="1081"/>
      <c r="B2477" s="750"/>
      <c r="C2477" s="1147"/>
      <c r="D2477" s="433"/>
      <c r="E2477" s="1083"/>
      <c r="F2477" s="1028"/>
      <c r="G2477" s="85"/>
      <c r="H2477" s="1084">
        <f t="shared" si="56"/>
        <v>0</v>
      </c>
    </row>
    <row r="2478" spans="1:8">
      <c r="A2478" s="1081"/>
      <c r="B2478" s="750"/>
      <c r="C2478" s="1147"/>
      <c r="D2478" s="433"/>
      <c r="E2478" s="1083"/>
      <c r="F2478" s="1028"/>
      <c r="G2478" s="85"/>
      <c r="H2478" s="1084">
        <f t="shared" si="56"/>
        <v>0</v>
      </c>
    </row>
    <row r="2479" spans="1:8">
      <c r="A2479" s="1081"/>
      <c r="B2479" s="750"/>
      <c r="C2479" s="1147"/>
      <c r="D2479" s="433"/>
      <c r="E2479" s="1083"/>
      <c r="F2479" s="1028"/>
      <c r="G2479" s="85"/>
      <c r="H2479" s="1084">
        <f t="shared" si="56"/>
        <v>0</v>
      </c>
    </row>
    <row r="2480" spans="1:8">
      <c r="A2480" s="1081"/>
      <c r="B2480" s="750"/>
      <c r="C2480" s="1147"/>
      <c r="D2480" s="433"/>
      <c r="E2480" s="1083"/>
      <c r="F2480" s="1028"/>
      <c r="G2480" s="85"/>
      <c r="H2480" s="1084">
        <f t="shared" si="56"/>
        <v>0</v>
      </c>
    </row>
    <row r="2481" spans="1:8">
      <c r="A2481" s="1081"/>
      <c r="B2481" s="750"/>
      <c r="C2481" s="1147"/>
      <c r="D2481" s="433"/>
      <c r="E2481" s="1083"/>
      <c r="F2481" s="1028"/>
      <c r="G2481" s="85"/>
      <c r="H2481" s="1084">
        <f t="shared" si="56"/>
        <v>0</v>
      </c>
    </row>
    <row r="2482" spans="1:8">
      <c r="A2482" s="1081"/>
      <c r="B2482" s="750"/>
      <c r="C2482" s="1147"/>
      <c r="D2482" s="433"/>
      <c r="E2482" s="1083"/>
      <c r="F2482" s="1028"/>
      <c r="G2482" s="85"/>
      <c r="H2482" s="1084">
        <f t="shared" si="56"/>
        <v>0</v>
      </c>
    </row>
    <row r="2483" spans="1:8">
      <c r="A2483" s="1081"/>
      <c r="B2483" s="750"/>
      <c r="C2483" s="1147"/>
      <c r="D2483" s="433"/>
      <c r="E2483" s="1083"/>
      <c r="F2483" s="1028"/>
      <c r="G2483" s="85"/>
      <c r="H2483" s="1084">
        <f t="shared" si="56"/>
        <v>0</v>
      </c>
    </row>
    <row r="2484" spans="1:8">
      <c r="A2484" s="1081"/>
      <c r="B2484" s="750"/>
      <c r="C2484" s="1147"/>
      <c r="D2484" s="433"/>
      <c r="E2484" s="1083"/>
      <c r="F2484" s="1028"/>
      <c r="G2484" s="85"/>
      <c r="H2484" s="1084">
        <f t="shared" si="56"/>
        <v>0</v>
      </c>
    </row>
    <row r="2485" spans="1:8">
      <c r="A2485" s="1081"/>
      <c r="B2485" s="750"/>
      <c r="C2485" s="1147"/>
      <c r="D2485" s="433"/>
      <c r="E2485" s="1083"/>
      <c r="F2485" s="1028"/>
      <c r="G2485" s="85"/>
      <c r="H2485" s="1084">
        <f t="shared" ref="H2485" si="57">E2485-G2485</f>
        <v>0</v>
      </c>
    </row>
    <row r="2486" spans="1:8">
      <c r="A2486" s="1081"/>
      <c r="B2486" s="750"/>
      <c r="C2486" s="1147"/>
      <c r="D2486" s="433" t="s">
        <v>607</v>
      </c>
      <c r="E2486" s="85"/>
      <c r="F2486" s="1028"/>
      <c r="G2486" s="85"/>
      <c r="H2486" s="749"/>
    </row>
    <row r="2487" spans="1:8">
      <c r="A2487" s="1081"/>
      <c r="B2487" s="750"/>
      <c r="C2487" s="1147"/>
      <c r="D2487" s="433" t="s">
        <v>614</v>
      </c>
      <c r="E2487" s="85"/>
      <c r="F2487" s="1028"/>
      <c r="G2487" s="85"/>
      <c r="H2487" s="749"/>
    </row>
    <row r="2488" spans="1:8">
      <c r="A2488" s="1081"/>
      <c r="B2488" s="750"/>
      <c r="C2488" s="1147"/>
      <c r="D2488" s="433" t="s">
        <v>615</v>
      </c>
      <c r="E2488" s="85"/>
      <c r="F2488" s="1028"/>
      <c r="G2488" s="85"/>
      <c r="H2488" s="749"/>
    </row>
    <row r="2489" spans="1:8" ht="18.75">
      <c r="A2489" s="1962" t="str">
        <f>A2419</f>
        <v>REMISIONES DE     FEBRERO        2 0 1 3</v>
      </c>
      <c r="B2489" s="1962"/>
      <c r="C2489" s="1962"/>
      <c r="D2489" s="1962"/>
      <c r="E2489" s="1962"/>
      <c r="F2489" s="1962"/>
      <c r="H2489" s="1168"/>
    </row>
    <row r="2490" spans="1:8" ht="35.25" thickBot="1">
      <c r="A2490" s="1118" t="s">
        <v>0</v>
      </c>
      <c r="B2490" s="1119" t="s">
        <v>1</v>
      </c>
      <c r="C2490" s="1119"/>
      <c r="D2490" s="1094" t="s">
        <v>2805</v>
      </c>
      <c r="E2490" s="5" t="s">
        <v>2</v>
      </c>
      <c r="F2490" s="1095" t="s">
        <v>6</v>
      </c>
      <c r="G2490" s="1096" t="s">
        <v>7</v>
      </c>
      <c r="H2490" s="1097" t="s">
        <v>8</v>
      </c>
    </row>
    <row r="2491" spans="1:8" ht="15.75" thickTop="1">
      <c r="A2491" s="1081"/>
      <c r="B2491" s="750"/>
      <c r="C2491" s="1147"/>
      <c r="D2491" s="1077"/>
      <c r="E2491" s="1078"/>
      <c r="F2491" s="1079"/>
      <c r="G2491" s="1100"/>
      <c r="H2491" s="1080">
        <f t="shared" ref="H2491:H2501" si="58">E2491-G2491</f>
        <v>0</v>
      </c>
    </row>
    <row r="2492" spans="1:8">
      <c r="A2492" s="1081"/>
      <c r="B2492" s="750"/>
      <c r="C2492" s="1147"/>
      <c r="D2492" s="433"/>
      <c r="E2492" s="1083"/>
      <c r="F2492" s="1028"/>
      <c r="G2492" s="85"/>
      <c r="H2492" s="1084">
        <f t="shared" si="58"/>
        <v>0</v>
      </c>
    </row>
    <row r="2493" spans="1:8">
      <c r="A2493" s="1081"/>
      <c r="B2493" s="750"/>
      <c r="C2493" s="1147"/>
      <c r="D2493" s="433"/>
      <c r="E2493" s="1083"/>
      <c r="F2493" s="1028"/>
      <c r="G2493" s="85"/>
      <c r="H2493" s="1084">
        <f t="shared" si="58"/>
        <v>0</v>
      </c>
    </row>
    <row r="2494" spans="1:8">
      <c r="A2494" s="1081"/>
      <c r="B2494" s="750"/>
      <c r="C2494" s="1147"/>
      <c r="D2494" s="433"/>
      <c r="E2494" s="1083"/>
      <c r="F2494" s="1028"/>
      <c r="G2494" s="85"/>
      <c r="H2494" s="1084">
        <f t="shared" si="58"/>
        <v>0</v>
      </c>
    </row>
    <row r="2495" spans="1:8">
      <c r="A2495" s="1081"/>
      <c r="B2495" s="750"/>
      <c r="C2495" s="1147"/>
      <c r="D2495" s="433"/>
      <c r="E2495" s="1083"/>
      <c r="F2495" s="1028"/>
      <c r="G2495" s="85"/>
      <c r="H2495" s="1084">
        <f t="shared" si="58"/>
        <v>0</v>
      </c>
    </row>
    <row r="2496" spans="1:8">
      <c r="A2496" s="1081"/>
      <c r="B2496" s="750"/>
      <c r="C2496" s="1147"/>
      <c r="D2496" s="433"/>
      <c r="E2496" s="1083"/>
      <c r="F2496" s="1028"/>
      <c r="G2496" s="85"/>
      <c r="H2496" s="1084">
        <f t="shared" si="58"/>
        <v>0</v>
      </c>
    </row>
    <row r="2497" spans="1:8">
      <c r="A2497" s="1081"/>
      <c r="B2497" s="750"/>
      <c r="C2497" s="1147"/>
      <c r="D2497" s="433"/>
      <c r="E2497" s="1083"/>
      <c r="F2497" s="1028"/>
      <c r="G2497" s="85"/>
      <c r="H2497" s="1084">
        <f t="shared" si="58"/>
        <v>0</v>
      </c>
    </row>
    <row r="2498" spans="1:8">
      <c r="A2498" s="1081"/>
      <c r="B2498" s="750"/>
      <c r="C2498" s="1147"/>
      <c r="D2498" s="433"/>
      <c r="E2498" s="1083"/>
      <c r="F2498" s="1028"/>
      <c r="G2498" s="85"/>
      <c r="H2498" s="1084">
        <f t="shared" si="58"/>
        <v>0</v>
      </c>
    </row>
    <row r="2499" spans="1:8">
      <c r="A2499" s="1081"/>
      <c r="B2499" s="750"/>
      <c r="C2499" s="1147"/>
      <c r="D2499" s="433"/>
      <c r="E2499" s="1083"/>
      <c r="F2499" s="1028"/>
      <c r="G2499" s="85"/>
      <c r="H2499" s="1084">
        <f t="shared" si="58"/>
        <v>0</v>
      </c>
    </row>
    <row r="2500" spans="1:8">
      <c r="A2500" s="1081"/>
      <c r="B2500" s="750"/>
      <c r="C2500" s="1147"/>
      <c r="D2500" s="433"/>
      <c r="E2500" s="1083"/>
      <c r="F2500" s="1028"/>
      <c r="G2500" s="85"/>
      <c r="H2500" s="1084">
        <f t="shared" si="58"/>
        <v>0</v>
      </c>
    </row>
    <row r="2501" spans="1:8">
      <c r="A2501" s="1081"/>
      <c r="B2501" s="750"/>
      <c r="C2501" s="1147"/>
      <c r="D2501" s="433"/>
      <c r="E2501" s="1083"/>
      <c r="F2501" s="1028"/>
      <c r="G2501" s="85"/>
      <c r="H2501" s="1084">
        <f t="shared" si="58"/>
        <v>0</v>
      </c>
    </row>
    <row r="2502" spans="1:8">
      <c r="A2502" s="1081"/>
      <c r="B2502" s="750"/>
      <c r="C2502" s="1147"/>
      <c r="D2502" s="433"/>
      <c r="E2502" s="85"/>
      <c r="F2502" s="1028"/>
      <c r="G2502" s="85"/>
      <c r="H2502" s="749"/>
    </row>
    <row r="2503" spans="1:8">
      <c r="A2503" s="1081"/>
      <c r="B2503" s="750"/>
      <c r="C2503" s="1147"/>
      <c r="D2503" s="433"/>
      <c r="E2503" s="85"/>
      <c r="F2503" s="1028"/>
      <c r="G2503" s="85"/>
      <c r="H2503" s="749"/>
    </row>
    <row r="2504" spans="1:8">
      <c r="A2504" s="1081"/>
      <c r="B2504" s="750"/>
      <c r="C2504" s="1147"/>
      <c r="D2504" s="433"/>
      <c r="E2504" s="85"/>
      <c r="F2504" s="1028"/>
      <c r="G2504" s="85"/>
      <c r="H2504" s="749"/>
    </row>
    <row r="2505" spans="1:8">
      <c r="A2505" s="1081"/>
      <c r="B2505" s="750"/>
      <c r="C2505" s="1147"/>
      <c r="D2505" s="433"/>
      <c r="E2505" s="85"/>
      <c r="F2505" s="1028"/>
      <c r="G2505" s="85"/>
      <c r="H2505" s="749"/>
    </row>
    <row r="2506" spans="1:8">
      <c r="A2506" s="1081"/>
      <c r="B2506" s="750"/>
      <c r="C2506" s="1147"/>
      <c r="D2506" s="433"/>
      <c r="E2506" s="85"/>
      <c r="F2506" s="1028"/>
      <c r="G2506" s="85"/>
      <c r="H2506" s="749"/>
    </row>
    <row r="2507" spans="1:8">
      <c r="A2507" s="1081"/>
      <c r="B2507" s="750"/>
      <c r="C2507" s="1147"/>
      <c r="D2507" s="433"/>
      <c r="E2507" s="85"/>
      <c r="F2507" s="1028"/>
      <c r="G2507" s="85"/>
      <c r="H2507" s="749"/>
    </row>
    <row r="2508" spans="1:8">
      <c r="A2508" s="1081"/>
      <c r="B2508" s="750"/>
      <c r="C2508" s="1147"/>
      <c r="D2508" s="433"/>
      <c r="E2508" s="85"/>
      <c r="F2508" s="1028"/>
      <c r="G2508" s="85"/>
      <c r="H2508" s="749"/>
    </row>
    <row r="2509" spans="1:8">
      <c r="A2509" s="1081"/>
      <c r="B2509" s="750"/>
      <c r="C2509" s="1147"/>
      <c r="D2509" s="433"/>
      <c r="E2509" s="85"/>
      <c r="F2509" s="1028"/>
      <c r="G2509" s="85"/>
      <c r="H2509" s="749"/>
    </row>
    <row r="2510" spans="1:8">
      <c r="A2510" s="1081"/>
      <c r="B2510" s="750"/>
      <c r="C2510" s="1147"/>
      <c r="D2510" s="433"/>
      <c r="E2510" s="85"/>
      <c r="F2510" s="1028"/>
      <c r="G2510" s="85"/>
      <c r="H2510" s="749"/>
    </row>
    <row r="2511" spans="1:8">
      <c r="A2511" s="1081"/>
      <c r="B2511" s="750"/>
      <c r="C2511" s="1147"/>
      <c r="D2511" s="433"/>
      <c r="E2511" s="85"/>
      <c r="F2511" s="1028"/>
      <c r="G2511" s="85"/>
      <c r="H2511" s="749"/>
    </row>
    <row r="2512" spans="1:8">
      <c r="A2512" s="1081"/>
      <c r="B2512" s="750"/>
      <c r="C2512" s="1147"/>
      <c r="D2512" s="433"/>
      <c r="E2512" s="85"/>
      <c r="F2512" s="1028"/>
      <c r="G2512" s="85"/>
      <c r="H2512" s="749"/>
    </row>
    <row r="2513" spans="1:9">
      <c r="A2513" s="1081"/>
      <c r="B2513" s="750"/>
      <c r="C2513" s="1147"/>
      <c r="D2513" s="433"/>
      <c r="E2513" s="85"/>
      <c r="F2513" s="1028"/>
      <c r="G2513" s="85"/>
      <c r="H2513" s="749"/>
    </row>
    <row r="2514" spans="1:9">
      <c r="A2514" s="1081"/>
      <c r="B2514" s="750"/>
      <c r="C2514" s="1147"/>
      <c r="D2514" s="433"/>
      <c r="E2514" s="85"/>
      <c r="F2514" s="1028"/>
      <c r="G2514" s="85"/>
      <c r="H2514" s="749"/>
    </row>
    <row r="2515" spans="1:9">
      <c r="A2515" s="1081"/>
      <c r="B2515" s="750"/>
      <c r="C2515" s="1147"/>
      <c r="D2515" s="433"/>
      <c r="E2515" s="85"/>
      <c r="F2515" s="1028"/>
      <c r="G2515" s="85"/>
      <c r="H2515" s="749"/>
    </row>
    <row r="2516" spans="1:9">
      <c r="A2516" s="1081"/>
      <c r="B2516" s="750"/>
      <c r="C2516" s="1147"/>
      <c r="D2516" s="433"/>
      <c r="E2516" s="85"/>
      <c r="F2516" s="1028"/>
      <c r="G2516" s="85"/>
      <c r="H2516" s="749"/>
    </row>
    <row r="2517" spans="1:9">
      <c r="A2517" s="1081"/>
      <c r="B2517" s="750"/>
      <c r="C2517" s="1147"/>
      <c r="D2517" s="433"/>
      <c r="E2517" s="85"/>
      <c r="F2517" s="1028"/>
      <c r="G2517" s="85"/>
      <c r="H2517" s="749"/>
    </row>
    <row r="2518" spans="1:9">
      <c r="A2518" s="1081"/>
      <c r="B2518" s="750"/>
      <c r="C2518" s="1147"/>
      <c r="D2518" s="433"/>
      <c r="E2518" s="85"/>
      <c r="F2518" s="1028"/>
      <c r="G2518" s="85"/>
      <c r="H2518" s="749"/>
    </row>
    <row r="2519" spans="1:9">
      <c r="A2519" s="1081"/>
      <c r="B2519" s="750"/>
      <c r="C2519" s="1147"/>
      <c r="D2519" s="433"/>
      <c r="E2519" s="85"/>
      <c r="F2519" s="1028"/>
      <c r="G2519" s="85"/>
      <c r="H2519" s="749"/>
    </row>
    <row r="2520" spans="1:9">
      <c r="A2520" s="1081"/>
      <c r="B2520" s="750"/>
      <c r="C2520" s="1147"/>
      <c r="D2520" s="433"/>
      <c r="E2520" s="85"/>
      <c r="F2520" s="1028"/>
      <c r="G2520" s="85"/>
      <c r="H2520" s="749"/>
    </row>
    <row r="2521" spans="1:9">
      <c r="A2521" s="1081"/>
      <c r="B2521" s="750"/>
      <c r="C2521" s="1147"/>
      <c r="D2521" s="721" t="s">
        <v>719</v>
      </c>
      <c r="E2521" s="176"/>
      <c r="F2521" s="1173"/>
      <c r="G2521" s="176"/>
      <c r="H2521" s="749">
        <f t="shared" ref="H2521:H2522" si="59">E2521-G2521</f>
        <v>0</v>
      </c>
    </row>
    <row r="2522" spans="1:9">
      <c r="A2522" s="1081"/>
      <c r="B2522" s="750"/>
      <c r="C2522" s="1147"/>
      <c r="D2522" s="721" t="s">
        <v>719</v>
      </c>
      <c r="E2522" s="176"/>
      <c r="F2522" s="1173"/>
      <c r="G2522" s="176"/>
      <c r="H2522" s="749">
        <f t="shared" si="59"/>
        <v>0</v>
      </c>
    </row>
    <row r="2523" spans="1:9" ht="15.75">
      <c r="A2523" s="1081"/>
      <c r="B2523" s="750"/>
      <c r="C2523" s="1143"/>
      <c r="D2523" s="1176" t="s">
        <v>614</v>
      </c>
      <c r="E2523" s="1177"/>
      <c r="F2523" s="1178"/>
      <c r="G2523" s="872"/>
      <c r="H2523" s="263">
        <f t="shared" si="34"/>
        <v>0</v>
      </c>
    </row>
    <row r="2524" spans="1:9">
      <c r="A2524" s="1087"/>
      <c r="B2524" s="1131"/>
      <c r="C2524" s="542"/>
      <c r="D2524" s="88"/>
      <c r="E2524" s="1140"/>
      <c r="F2524" s="1123"/>
      <c r="G2524" s="1141"/>
      <c r="H2524" s="1169"/>
    </row>
    <row r="2525" spans="1:9" ht="15.75" thickBot="1">
      <c r="D2525" s="296"/>
      <c r="E2525" s="21"/>
      <c r="F2525" s="1180"/>
      <c r="G2525" s="408"/>
      <c r="H2525" s="1124"/>
    </row>
    <row r="2526" spans="1:9" ht="15.75" thickTop="1">
      <c r="A2526" s="1181"/>
      <c r="B2526" s="1182"/>
      <c r="C2526" s="1182"/>
      <c r="D2526" s="61"/>
      <c r="E2526" s="66">
        <f>SUM(E3:E2525)</f>
        <v>17596366.219999991</v>
      </c>
      <c r="F2526" s="1183"/>
      <c r="G2526" s="1184">
        <f>SUM(G3:G2524)</f>
        <v>10635444.399999997</v>
      </c>
      <c r="H2526" s="1185"/>
      <c r="I2526" s="61"/>
    </row>
    <row r="2527" spans="1:9">
      <c r="A2527" s="1181"/>
      <c r="B2527" s="1182"/>
      <c r="C2527" s="1182"/>
      <c r="D2527" s="61"/>
      <c r="E2527" s="66"/>
      <c r="F2527" s="1183"/>
      <c r="G2527" s="1184"/>
      <c r="H2527" s="1185"/>
      <c r="I2527" s="61"/>
    </row>
    <row r="2528" spans="1:9">
      <c r="A2528" s="1181"/>
      <c r="B2528" s="1182"/>
      <c r="C2528" s="1182"/>
      <c r="D2528" s="61"/>
      <c r="E2528" s="61"/>
      <c r="F2528" s="1183"/>
      <c r="G2528" s="1186"/>
      <c r="H2528" s="1185"/>
      <c r="I2528" s="61"/>
    </row>
    <row r="2529" spans="1:9" ht="31.5">
      <c r="A2529" s="1181"/>
      <c r="B2529" s="1182"/>
      <c r="C2529" s="1182"/>
      <c r="D2529" s="40"/>
      <c r="E2529" s="1187" t="s">
        <v>62</v>
      </c>
      <c r="F2529" s="1183"/>
      <c r="G2529" s="1188" t="s">
        <v>63</v>
      </c>
      <c r="H2529" s="1185"/>
      <c r="I2529" s="61"/>
    </row>
    <row r="2530" spans="1:9">
      <c r="A2530" s="1181"/>
      <c r="B2530" s="1182"/>
      <c r="C2530" s="1182"/>
      <c r="D2530" s="61"/>
      <c r="E2530" s="61"/>
      <c r="F2530" s="1183"/>
      <c r="G2530" s="1186"/>
      <c r="H2530" s="1185"/>
      <c r="I2530" s="61"/>
    </row>
    <row r="2531" spans="1:9">
      <c r="A2531" s="1181"/>
      <c r="B2531" s="1182"/>
      <c r="C2531" s="1182"/>
      <c r="D2531" s="61"/>
      <c r="E2531" s="61"/>
      <c r="F2531" s="1183"/>
      <c r="G2531" s="1186"/>
      <c r="H2531" s="1185"/>
      <c r="I2531" s="61"/>
    </row>
    <row r="2532" spans="1:9">
      <c r="A2532" s="1181"/>
      <c r="B2532" s="1182"/>
      <c r="C2532" s="1182"/>
      <c r="D2532" s="61"/>
      <c r="E2532" s="61"/>
      <c r="F2532" s="1183"/>
      <c r="G2532" s="1186"/>
      <c r="H2532" s="1185"/>
      <c r="I2532" s="61"/>
    </row>
    <row r="2533" spans="1:9" ht="21">
      <c r="A2533" s="1181"/>
      <c r="B2533" s="1182"/>
      <c r="C2533" s="1182"/>
      <c r="D2533" s="61"/>
      <c r="E2533" s="2022">
        <f>E2526-G2526</f>
        <v>6960921.8199999947</v>
      </c>
      <c r="F2533" s="2023"/>
      <c r="G2533" s="2023"/>
      <c r="H2533" s="1185"/>
      <c r="I2533" s="61"/>
    </row>
    <row r="2534" spans="1:9">
      <c r="A2534" s="1181"/>
      <c r="B2534" s="1182"/>
      <c r="C2534" s="1182"/>
      <c r="D2534" s="61"/>
      <c r="E2534" s="61"/>
      <c r="F2534" s="1183"/>
      <c r="G2534" s="1186"/>
      <c r="H2534" s="1185"/>
      <c r="I2534" s="61"/>
    </row>
    <row r="2535" spans="1:9" ht="18.75">
      <c r="A2535" s="1181"/>
      <c r="B2535" s="1182"/>
      <c r="C2535" s="1182"/>
      <c r="D2535" s="61"/>
      <c r="E2535" s="2025" t="s">
        <v>65</v>
      </c>
      <c r="F2535" s="2025"/>
      <c r="G2535" s="2025"/>
      <c r="H2535" s="1185"/>
      <c r="I2535" s="61"/>
    </row>
    <row r="2536" spans="1:9">
      <c r="A2536" s="1181"/>
      <c r="B2536" s="1182"/>
      <c r="C2536" s="1182"/>
      <c r="D2536" s="61"/>
      <c r="E2536" s="61"/>
      <c r="F2536" s="1183"/>
      <c r="G2536" s="1186"/>
      <c r="H2536" s="1185"/>
      <c r="I2536" s="61"/>
    </row>
    <row r="2537" spans="1:9">
      <c r="A2537" s="1181"/>
      <c r="B2537" s="1182"/>
      <c r="C2537" s="1182"/>
      <c r="D2537" s="61"/>
      <c r="E2537" s="61"/>
      <c r="F2537" s="1183"/>
      <c r="G2537" s="1186"/>
      <c r="H2537" s="1185"/>
      <c r="I2537" s="61"/>
    </row>
    <row r="2538" spans="1:9">
      <c r="A2538" s="1181"/>
      <c r="B2538" s="1182"/>
      <c r="C2538" s="1182"/>
      <c r="D2538" s="61"/>
      <c r="E2538" s="61"/>
      <c r="F2538" s="1183"/>
      <c r="G2538" s="1186"/>
      <c r="H2538" s="1185"/>
      <c r="I2538" s="61"/>
    </row>
    <row r="2539" spans="1:9">
      <c r="A2539" s="1181"/>
      <c r="B2539" s="1182"/>
      <c r="C2539" s="1182"/>
      <c r="D2539" s="61"/>
      <c r="E2539" s="61"/>
      <c r="F2539" s="1183"/>
      <c r="G2539" s="1186"/>
      <c r="H2539" s="1185"/>
      <c r="I2539" s="61"/>
    </row>
    <row r="2540" spans="1:9">
      <c r="A2540" s="1181"/>
      <c r="B2540" s="1182"/>
      <c r="C2540" s="1182"/>
      <c r="D2540" s="61"/>
      <c r="E2540" s="61"/>
      <c r="F2540" s="1183"/>
      <c r="G2540" s="1186"/>
      <c r="H2540" s="1185"/>
      <c r="I2540" s="61"/>
    </row>
    <row r="2541" spans="1:9">
      <c r="A2541" s="1181"/>
      <c r="B2541" s="1182"/>
      <c r="C2541" s="1182"/>
      <c r="D2541" s="61"/>
      <c r="E2541" s="61"/>
      <c r="F2541" s="1183"/>
      <c r="G2541" s="1186"/>
      <c r="H2541" s="1185"/>
      <c r="I2541" s="61"/>
    </row>
    <row r="2542" spans="1:9">
      <c r="A2542" s="1181"/>
      <c r="B2542" s="1182"/>
      <c r="C2542" s="1182"/>
      <c r="D2542" s="61"/>
      <c r="E2542" s="61"/>
      <c r="F2542" s="1183"/>
      <c r="G2542" s="1186"/>
      <c r="H2542" s="1185"/>
      <c r="I2542" s="61"/>
    </row>
    <row r="2543" spans="1:9">
      <c r="A2543" s="1181"/>
      <c r="B2543" s="1182"/>
      <c r="C2543" s="1182"/>
      <c r="D2543" s="61"/>
      <c r="E2543" s="61"/>
      <c r="F2543" s="1183"/>
      <c r="G2543" s="1186"/>
      <c r="H2543" s="1185"/>
      <c r="I2543" s="61"/>
    </row>
    <row r="2544" spans="1:9">
      <c r="A2544" s="1181"/>
      <c r="B2544" s="1182"/>
      <c r="C2544" s="1182"/>
      <c r="D2544" s="61"/>
      <c r="E2544" s="61"/>
      <c r="F2544" s="1183"/>
      <c r="G2544" s="1186"/>
      <c r="H2544" s="1185"/>
      <c r="I2544" s="61"/>
    </row>
    <row r="2545" spans="1:9">
      <c r="A2545" s="1181"/>
      <c r="B2545" s="1182"/>
      <c r="C2545" s="1182"/>
      <c r="D2545" s="61"/>
      <c r="E2545" s="61"/>
      <c r="F2545" s="1183"/>
      <c r="G2545" s="1186"/>
      <c r="H2545" s="1185"/>
      <c r="I2545" s="61"/>
    </row>
    <row r="2546" spans="1:9">
      <c r="H2546" s="1190"/>
    </row>
  </sheetData>
  <mergeCells count="39">
    <mergeCell ref="A342:F342"/>
    <mergeCell ref="A1:F1"/>
    <mergeCell ref="A70:F70"/>
    <mergeCell ref="A136:F136"/>
    <mergeCell ref="A204:F204"/>
    <mergeCell ref="A273:F273"/>
    <mergeCell ref="A1170:F1170"/>
    <mergeCell ref="A411:F411"/>
    <mergeCell ref="A480:F480"/>
    <mergeCell ref="A549:F549"/>
    <mergeCell ref="A618:F618"/>
    <mergeCell ref="A687:F687"/>
    <mergeCell ref="A756:F756"/>
    <mergeCell ref="A825:F825"/>
    <mergeCell ref="A894:F894"/>
    <mergeCell ref="A963:F963"/>
    <mergeCell ref="A1032:F1032"/>
    <mergeCell ref="A1101:F1101"/>
    <mergeCell ref="A2000:F2000"/>
    <mergeCell ref="A1239:F1239"/>
    <mergeCell ref="A1308:F1308"/>
    <mergeCell ref="A1377:F1377"/>
    <mergeCell ref="A1446:F1446"/>
    <mergeCell ref="A1515:F1515"/>
    <mergeCell ref="A1584:F1584"/>
    <mergeCell ref="A1653:F1653"/>
    <mergeCell ref="A1722:F1722"/>
    <mergeCell ref="A1791:F1791"/>
    <mergeCell ref="A1861:F1861"/>
    <mergeCell ref="A1930:F1930"/>
    <mergeCell ref="A2489:F2489"/>
    <mergeCell ref="E2533:G2533"/>
    <mergeCell ref="E2535:G2535"/>
    <mergeCell ref="A2070:F2070"/>
    <mergeCell ref="A2139:F2139"/>
    <mergeCell ref="A2209:F2209"/>
    <mergeCell ref="A2279:F2279"/>
    <mergeCell ref="A2349:F2349"/>
    <mergeCell ref="A2419:F2419"/>
  </mergeCells>
  <pageMargins left="0.59055118110236227" right="0.23622047244094491" top="0.43307086614173229" bottom="0.39370078740157483" header="0.31496062992125984" footer="0.31496062992125984"/>
  <pageSetup scale="7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00FF"/>
  </sheetPr>
  <dimension ref="A1:BPV221"/>
  <sheetViews>
    <sheetView topLeftCell="ART1" workbookViewId="0">
      <selection activeCell="ASA11" sqref="ASA11"/>
    </sheetView>
  </sheetViews>
  <sheetFormatPr baseColWidth="10" defaultRowHeight="15"/>
  <cols>
    <col min="1" max="6" width="11.42578125" style="35"/>
    <col min="7" max="7" width="6.85546875" style="35" customWidth="1"/>
    <col min="8" max="13" width="11.42578125" style="35"/>
    <col min="14" max="14" width="6.85546875" style="35" customWidth="1"/>
    <col min="15" max="20" width="11.42578125" style="35"/>
    <col min="21" max="21" width="6.85546875" style="35" customWidth="1"/>
    <col min="22" max="27" width="11.42578125" style="35"/>
    <col min="28" max="28" width="6.85546875" style="35" customWidth="1"/>
    <col min="29" max="34" width="11.42578125" style="35"/>
    <col min="35" max="35" width="6.5703125" style="35" customWidth="1"/>
    <col min="36" max="36" width="11.42578125" style="1265"/>
    <col min="37" max="38" width="11.42578125" style="35"/>
    <col min="39" max="39" width="11.42578125" style="1265"/>
    <col min="40" max="40" width="12.7109375" style="35" bestFit="1" customWidth="1"/>
    <col min="41" max="41" width="11.42578125" style="35"/>
    <col min="42" max="42" width="6.5703125" style="35" customWidth="1"/>
    <col min="43" max="48" width="11.42578125" style="35"/>
    <col min="49" max="49" width="6.5703125" style="35" customWidth="1"/>
    <col min="50" max="55" width="11.42578125" style="35" customWidth="1"/>
    <col min="56" max="56" width="6.5703125" style="35" customWidth="1"/>
    <col min="57" max="62" width="11.42578125" style="35"/>
    <col min="63" max="63" width="9.28515625" style="35" customWidth="1"/>
    <col min="64" max="64" width="11.140625" style="1265" customWidth="1"/>
    <col min="65" max="69" width="11.140625" style="35" customWidth="1"/>
    <col min="70" max="70" width="9.28515625" style="35" customWidth="1"/>
    <col min="71" max="71" width="11.42578125" style="763" customWidth="1"/>
    <col min="72" max="76" width="11.42578125" style="35" customWidth="1"/>
    <col min="77" max="77" width="9.28515625" style="35" customWidth="1"/>
    <col min="78" max="78" width="11.42578125" style="763" customWidth="1"/>
    <col min="79" max="83" width="11.42578125" style="35" customWidth="1"/>
    <col min="84" max="84" width="9.28515625" style="35" customWidth="1"/>
    <col min="85" max="85" width="11.42578125" style="763" customWidth="1"/>
    <col min="86" max="90" width="11.42578125" style="35" customWidth="1"/>
    <col min="91" max="91" width="9.28515625" style="35" customWidth="1"/>
    <col min="92" max="93" width="11.42578125" style="549" customWidth="1"/>
    <col min="94" max="94" width="11.42578125" style="35" customWidth="1"/>
    <col min="95" max="95" width="12.7109375" style="35" bestFit="1" customWidth="1"/>
    <col min="96" max="96" width="11.42578125" style="549" customWidth="1"/>
    <col min="97" max="97" width="11.42578125" style="35" customWidth="1"/>
    <col min="98" max="98" width="13.7109375" style="35" bestFit="1" customWidth="1"/>
    <col min="99" max="99" width="9.28515625" style="35" customWidth="1"/>
    <col min="100" max="100" width="11.42578125" style="763" customWidth="1"/>
    <col min="101" max="101" width="11.42578125" style="1416" customWidth="1"/>
    <col min="102" max="102" width="11.42578125" style="35" customWidth="1"/>
    <col min="103" max="103" width="12.7109375" style="35" bestFit="1" customWidth="1"/>
    <col min="104" max="104" width="11.42578125" style="763" customWidth="1"/>
    <col min="105" max="105" width="11.42578125" style="35" customWidth="1"/>
    <col min="106" max="106" width="13.7109375" style="35" bestFit="1" customWidth="1"/>
    <col min="107" max="107" width="9.28515625" style="35" customWidth="1"/>
    <col min="108" max="108" width="11.42578125" style="1265" customWidth="1"/>
    <col min="109" max="113" width="11.42578125" style="35" customWidth="1"/>
    <col min="114" max="114" width="9.28515625" style="35" customWidth="1"/>
    <col min="115" max="120" width="11.42578125" style="35" customWidth="1"/>
    <col min="121" max="121" width="9.28515625" style="35" customWidth="1"/>
    <col min="122" max="127" width="11.42578125" style="35" customWidth="1"/>
    <col min="128" max="128" width="9.28515625" style="35" customWidth="1"/>
    <col min="129" max="129" width="11" style="1265" customWidth="1"/>
    <col min="130" max="134" width="11" style="35" customWidth="1"/>
    <col min="135" max="135" width="9.28515625" style="35" customWidth="1"/>
    <col min="136" max="136" width="11.42578125" style="763" customWidth="1"/>
    <col min="137" max="141" width="11.42578125" style="35" customWidth="1"/>
    <col min="142" max="142" width="9.28515625" style="35" customWidth="1"/>
    <col min="143" max="143" width="11.42578125" style="763" customWidth="1"/>
    <col min="144" max="148" width="11.42578125" style="35" customWidth="1"/>
    <col min="149" max="150" width="9.28515625" style="35" customWidth="1"/>
    <col min="151" max="151" width="10.28515625" style="35" customWidth="1"/>
    <col min="152" max="152" width="9.28515625" style="35" customWidth="1"/>
    <col min="153" max="156" width="11.5703125" style="35" customWidth="1"/>
    <col min="157" max="157" width="9.28515625" style="35" customWidth="1"/>
    <col min="158" max="163" width="11.42578125" style="35"/>
    <col min="164" max="164" width="7.42578125" style="35" customWidth="1"/>
    <col min="165" max="165" width="11.42578125" style="763" customWidth="1"/>
    <col min="166" max="171" width="11.42578125" style="35" customWidth="1"/>
    <col min="172" max="172" width="7.42578125" style="35" customWidth="1"/>
    <col min="173" max="178" width="10.85546875" style="35" customWidth="1"/>
    <col min="179" max="179" width="7.42578125" style="35" customWidth="1"/>
    <col min="180" max="181" width="11.42578125" style="763" customWidth="1"/>
    <col min="182" max="185" width="11.42578125" style="35" customWidth="1"/>
    <col min="186" max="186" width="12.7109375" style="35" bestFit="1" customWidth="1"/>
    <col min="187" max="187" width="7.42578125" style="35" customWidth="1"/>
    <col min="188" max="193" width="11.42578125" style="35" customWidth="1"/>
    <col min="194" max="194" width="7.42578125" style="35" customWidth="1"/>
    <col min="195" max="195" width="11.42578125" style="763" customWidth="1"/>
    <col min="196" max="201" width="11.42578125" style="35" customWidth="1"/>
    <col min="202" max="202" width="7.42578125" style="35" customWidth="1"/>
    <col min="203" max="203" width="11.42578125" style="763" customWidth="1"/>
    <col min="204" max="208" width="11.42578125" style="35" customWidth="1"/>
    <col min="209" max="209" width="7.42578125" style="35" customWidth="1"/>
    <col min="210" max="210" width="11.42578125" style="1265" customWidth="1"/>
    <col min="211" max="215" width="11.42578125" style="35" customWidth="1"/>
    <col min="216" max="216" width="7.42578125" style="35" customWidth="1"/>
    <col min="217" max="222" width="12" style="35" customWidth="1"/>
    <col min="223" max="223" width="7.42578125" style="35" customWidth="1"/>
    <col min="224" max="229" width="11.42578125" style="35" customWidth="1"/>
    <col min="230" max="230" width="7.42578125" style="35" customWidth="1"/>
    <col min="231" max="236" width="11.42578125" style="35" customWidth="1"/>
    <col min="237" max="237" width="7.42578125" style="35" customWidth="1"/>
    <col min="238" max="238" width="11.42578125" style="763" customWidth="1"/>
    <col min="239" max="243" width="11.42578125" style="35" customWidth="1"/>
    <col min="244" max="244" width="7.42578125" style="35" customWidth="1"/>
    <col min="245" max="245" width="11.85546875" style="763" customWidth="1"/>
    <col min="246" max="250" width="11.85546875" style="35" customWidth="1"/>
    <col min="251" max="251" width="7.42578125" style="35" customWidth="1"/>
    <col min="252" max="252" width="11.85546875" style="1265" customWidth="1"/>
    <col min="253" max="254" width="11.85546875" style="35" customWidth="1"/>
    <col min="255" max="255" width="11.85546875" style="1265" customWidth="1"/>
    <col min="256" max="256" width="11.85546875" style="1052" customWidth="1"/>
    <col min="257" max="257" width="11.85546875" style="35" customWidth="1"/>
    <col min="258" max="258" width="7.42578125" style="35" customWidth="1"/>
    <col min="259" max="264" width="11.42578125" style="35" customWidth="1"/>
    <col min="265" max="265" width="7.42578125" style="35" customWidth="1"/>
    <col min="266" max="271" width="11.42578125" style="35" customWidth="1"/>
    <col min="272" max="272" width="7.42578125" style="35" customWidth="1"/>
    <col min="273" max="273" width="11.140625" style="763" customWidth="1"/>
    <col min="274" max="278" width="11.140625" style="35" customWidth="1"/>
    <col min="279" max="279" width="7.42578125" style="35" customWidth="1"/>
    <col min="280" max="280" width="11.42578125" style="1265" customWidth="1"/>
    <col min="281" max="285" width="11.42578125" style="35" customWidth="1"/>
    <col min="286" max="286" width="7.42578125" style="35" customWidth="1"/>
    <col min="287" max="292" width="11.42578125" style="35" customWidth="1"/>
    <col min="293" max="293" width="7.42578125" style="35" customWidth="1"/>
    <col min="294" max="294" width="12.42578125" style="1265" customWidth="1"/>
    <col min="295" max="299" width="12.42578125" style="35" customWidth="1"/>
    <col min="300" max="300" width="7.42578125" style="35" customWidth="1"/>
    <col min="301" max="301" width="11.42578125" style="1265" customWidth="1"/>
    <col min="302" max="306" width="11.42578125" style="35" customWidth="1"/>
    <col min="307" max="307" width="7.42578125" style="35" customWidth="1"/>
    <col min="308" max="313" width="11.5703125" style="35" customWidth="1"/>
    <col min="314" max="314" width="7.42578125" style="35" customWidth="1"/>
    <col min="315" max="320" width="11.5703125" style="35" customWidth="1"/>
    <col min="321" max="321" width="7.42578125" style="35" customWidth="1"/>
    <col min="322" max="327" width="11.42578125" style="35" customWidth="1"/>
    <col min="328" max="328" width="7.42578125" style="35" customWidth="1"/>
    <col min="329" max="334" width="11.42578125" style="35" customWidth="1"/>
    <col min="335" max="335" width="7.42578125" style="35" customWidth="1"/>
    <col min="336" max="336" width="11.42578125" style="763" customWidth="1"/>
    <col min="337" max="340" width="11.42578125" style="35" customWidth="1"/>
    <col min="341" max="341" width="11.140625" style="35" bestFit="1" customWidth="1"/>
    <col min="342" max="342" width="7.42578125" style="35" customWidth="1"/>
    <col min="343" max="343" width="11.42578125" style="763" customWidth="1"/>
    <col min="344" max="348" width="11.42578125" style="35" customWidth="1"/>
    <col min="349" max="349" width="7.42578125" style="35" customWidth="1"/>
    <col min="350" max="350" width="11.42578125" style="763" customWidth="1"/>
    <col min="351" max="355" width="11.42578125" style="35" customWidth="1"/>
    <col min="356" max="356" width="7.42578125" style="35" customWidth="1"/>
    <col min="357" max="362" width="11.42578125" style="35" customWidth="1"/>
    <col min="363" max="363" width="7.42578125" style="35" customWidth="1"/>
    <col min="364" max="369" width="11.42578125" style="35" customWidth="1"/>
    <col min="370" max="370" width="7.42578125" style="35" customWidth="1"/>
    <col min="371" max="371" width="11.42578125" style="763" customWidth="1"/>
    <col min="372" max="373" width="11.42578125" style="35" customWidth="1"/>
    <col min="374" max="374" width="11.42578125" style="763" customWidth="1"/>
    <col min="375" max="376" width="11.42578125" style="35" customWidth="1"/>
    <col min="377" max="377" width="7.42578125" style="35" customWidth="1"/>
    <col min="378" max="383" width="11.140625" style="35" customWidth="1"/>
    <col min="384" max="384" width="7.42578125" style="35" customWidth="1"/>
    <col min="385" max="385" width="11.42578125" style="763" customWidth="1"/>
    <col min="386" max="386" width="11.42578125" style="1414" customWidth="1"/>
    <col min="387" max="391" width="11.42578125" style="35" customWidth="1"/>
    <col min="392" max="392" width="7.42578125" style="35" customWidth="1"/>
    <col min="393" max="393" width="11.42578125" style="763" customWidth="1"/>
    <col min="394" max="398" width="11.42578125" style="35" customWidth="1"/>
    <col min="399" max="399" width="7.42578125" style="35" customWidth="1"/>
    <col min="400" max="405" width="11.42578125" style="35" customWidth="1"/>
    <col min="406" max="406" width="7.42578125" style="35" customWidth="1"/>
    <col min="407" max="407" width="11.28515625" style="1265" customWidth="1"/>
    <col min="408" max="408" width="13.140625" style="35" customWidth="1"/>
    <col min="409" max="412" width="11.28515625" style="35" customWidth="1"/>
    <col min="413" max="413" width="7.42578125" style="35" customWidth="1"/>
    <col min="414" max="414" width="11.28515625" style="1265" customWidth="1"/>
    <col min="415" max="415" width="13.140625" style="35" customWidth="1"/>
    <col min="416" max="419" width="11.28515625" style="35" customWidth="1"/>
    <col min="420" max="420" width="7.42578125" style="35" customWidth="1"/>
    <col min="421" max="421" width="11.42578125" style="1265" customWidth="1"/>
    <col min="422" max="422" width="11" style="35" customWidth="1"/>
    <col min="423" max="426" width="11.42578125" style="35" customWidth="1"/>
    <col min="427" max="427" width="12.7109375" style="35" bestFit="1" customWidth="1"/>
    <col min="428" max="428" width="7.42578125" style="35" customWidth="1"/>
    <col min="429" max="429" width="11.42578125" style="1265" customWidth="1"/>
    <col min="430" max="433" width="11.42578125" style="35" customWidth="1"/>
    <col min="434" max="434" width="12.7109375" style="35" bestFit="1" customWidth="1"/>
    <col min="435" max="435" width="7.42578125" style="35" customWidth="1"/>
    <col min="436" max="436" width="11.42578125" style="1265" customWidth="1"/>
    <col min="437" max="441" width="11.42578125" style="35" customWidth="1"/>
    <col min="442" max="442" width="7.42578125" style="35" customWidth="1"/>
    <col min="443" max="448" width="11.42578125" style="35" customWidth="1"/>
    <col min="449" max="449" width="7.42578125" style="35" customWidth="1"/>
    <col min="450" max="455" width="11.42578125" style="35" customWidth="1"/>
    <col min="456" max="456" width="7.42578125" style="35" customWidth="1"/>
    <col min="457" max="462" width="11.42578125" style="35" customWidth="1"/>
    <col min="463" max="463" width="7.42578125" style="35" customWidth="1"/>
    <col min="464" max="464" width="12" style="763" customWidth="1"/>
    <col min="465" max="465" width="12" style="1416" customWidth="1"/>
    <col min="466" max="470" width="12" style="35" customWidth="1"/>
    <col min="471" max="471" width="7.42578125" style="35" customWidth="1"/>
    <col min="472" max="472" width="11.5703125" style="763" customWidth="1"/>
    <col min="473" max="477" width="11.5703125" style="35" customWidth="1"/>
    <col min="478" max="478" width="7.42578125" style="35" customWidth="1"/>
    <col min="479" max="479" width="11.42578125" style="763" customWidth="1"/>
    <col min="480" max="484" width="11.42578125" style="35" customWidth="1"/>
    <col min="485" max="485" width="7.42578125" style="35" customWidth="1"/>
    <col min="486" max="491" width="11.42578125" style="35" customWidth="1"/>
    <col min="492" max="492" width="7.42578125" style="35" customWidth="1"/>
    <col min="493" max="498" width="11.42578125" style="35" customWidth="1"/>
    <col min="499" max="499" width="7.42578125" style="35" customWidth="1"/>
    <col min="500" max="505" width="11.42578125" style="35" customWidth="1"/>
    <col min="506" max="506" width="7.42578125" style="35" customWidth="1"/>
    <col min="507" max="512" width="11.42578125" style="35" customWidth="1"/>
    <col min="513" max="513" width="7.42578125" style="35" customWidth="1"/>
    <col min="514" max="514" width="11.42578125" style="763" customWidth="1"/>
    <col min="515" max="519" width="11.42578125" style="35" customWidth="1"/>
    <col min="520" max="520" width="7.42578125" style="35" customWidth="1"/>
    <col min="521" max="521" width="11.42578125" style="763" customWidth="1"/>
    <col min="522" max="526" width="11.42578125" style="35" customWidth="1"/>
    <col min="527" max="527" width="7.42578125" style="35" customWidth="1"/>
    <col min="528" max="528" width="11.42578125" style="763" customWidth="1"/>
    <col min="529" max="533" width="11.42578125" style="35" customWidth="1"/>
    <col min="534" max="534" width="7.42578125" style="35" customWidth="1"/>
    <col min="535" max="535" width="11.42578125" style="1265" customWidth="1"/>
    <col min="536" max="537" width="11.42578125" style="35" customWidth="1"/>
    <col min="538" max="538" width="11.42578125" style="1265" customWidth="1"/>
    <col min="539" max="540" width="11.42578125" style="35" customWidth="1"/>
    <col min="541" max="541" width="7.42578125" style="35" customWidth="1"/>
    <col min="542" max="542" width="11.42578125" style="763" customWidth="1"/>
    <col min="543" max="547" width="11.42578125" style="35" customWidth="1"/>
    <col min="548" max="548" width="7.42578125" style="35" customWidth="1"/>
    <col min="549" max="554" width="11.42578125" style="35" customWidth="1"/>
    <col min="555" max="555" width="7.42578125" style="35" customWidth="1"/>
    <col min="556" max="561" width="11.42578125" style="35" customWidth="1"/>
    <col min="562" max="562" width="7.42578125" style="35" customWidth="1"/>
    <col min="563" max="568" width="11.42578125" style="35" customWidth="1"/>
    <col min="569" max="569" width="7.42578125" style="35" customWidth="1"/>
    <col min="570" max="570" width="11.42578125" style="1265" customWidth="1"/>
    <col min="571" max="575" width="11.42578125" style="35" customWidth="1"/>
    <col min="576" max="576" width="7.42578125" style="35" customWidth="1"/>
    <col min="577" max="577" width="11.28515625" style="763" customWidth="1"/>
    <col min="578" max="582" width="11.28515625" style="35" customWidth="1"/>
    <col min="583" max="583" width="7.42578125" style="35" customWidth="1"/>
    <col min="584" max="589" width="11.28515625" style="35" customWidth="1"/>
    <col min="590" max="590" width="7.42578125" style="35" customWidth="1"/>
    <col min="591" max="591" width="11.42578125" style="763" customWidth="1"/>
    <col min="592" max="596" width="11.42578125" style="35" customWidth="1"/>
    <col min="597" max="597" width="7.42578125" style="35" customWidth="1"/>
    <col min="598" max="598" width="11.5703125" style="763" customWidth="1"/>
    <col min="599" max="603" width="11.5703125" style="35" customWidth="1"/>
    <col min="604" max="604" width="7.42578125" style="35" customWidth="1"/>
    <col min="605" max="605" width="11.42578125" style="763" customWidth="1"/>
    <col min="606" max="610" width="11.42578125" style="35" customWidth="1"/>
    <col min="611" max="611" width="7.42578125" style="35" customWidth="1"/>
    <col min="612" max="612" width="11.42578125" style="1265" customWidth="1"/>
    <col min="613" max="613" width="7.5703125" style="35" customWidth="1"/>
    <col min="614" max="618" width="11.42578125" style="35" customWidth="1"/>
    <col min="619" max="619" width="7.42578125" style="35" customWidth="1"/>
    <col min="620" max="620" width="11.42578125" style="1265" customWidth="1"/>
    <col min="621" max="625" width="11.42578125" style="35" customWidth="1"/>
    <col min="626" max="626" width="7.42578125" style="35" customWidth="1"/>
    <col min="627" max="627" width="11" style="763" customWidth="1"/>
    <col min="628" max="630" width="11" style="35" customWidth="1"/>
    <col min="631" max="631" width="14.42578125" style="35" customWidth="1"/>
    <col min="632" max="632" width="11" style="35" customWidth="1"/>
    <col min="633" max="633" width="7.42578125" style="35" customWidth="1"/>
    <col min="634" max="634" width="11.42578125" style="1265" customWidth="1"/>
    <col min="635" max="639" width="11.42578125" style="35" customWidth="1"/>
    <col min="640" max="640" width="7.42578125" style="35" customWidth="1"/>
    <col min="641" max="641" width="11.42578125" style="1265" customWidth="1"/>
    <col min="642" max="646" width="11.42578125" style="35" customWidth="1"/>
    <col min="647" max="647" width="7.42578125" style="35" customWidth="1"/>
    <col min="648" max="648" width="11.42578125" style="763" customWidth="1"/>
    <col min="649" max="653" width="11.42578125" style="35" customWidth="1"/>
    <col min="654" max="654" width="7.42578125" style="35" customWidth="1"/>
    <col min="655" max="655" width="11.42578125" style="763" customWidth="1"/>
    <col min="656" max="660" width="11.42578125" style="35" customWidth="1"/>
    <col min="661" max="661" width="7.42578125" style="35" customWidth="1"/>
    <col min="662" max="662" width="11.42578125" style="1265" customWidth="1"/>
    <col min="663" max="663" width="9.85546875" style="1414" bestFit="1" customWidth="1"/>
    <col min="664" max="665" width="11.42578125" style="35" customWidth="1"/>
    <col min="666" max="666" width="11.42578125" style="1265" customWidth="1"/>
    <col min="667" max="668" width="11.42578125" style="35" customWidth="1"/>
    <col min="669" max="669" width="7.42578125" style="35" customWidth="1"/>
    <col min="670" max="670" width="11.42578125" style="763" customWidth="1"/>
    <col min="671" max="672" width="11.42578125" style="35" customWidth="1"/>
    <col min="673" max="673" width="11.42578125" style="1265" customWidth="1"/>
    <col min="674" max="675" width="11.42578125" style="35" customWidth="1"/>
    <col min="676" max="676" width="7.42578125" style="35" customWidth="1"/>
    <col min="677" max="677" width="11.140625" style="1265" customWidth="1"/>
    <col min="678" max="678" width="11.140625" style="373" customWidth="1"/>
    <col min="679" max="680" width="11.140625" style="35" customWidth="1"/>
    <col min="681" max="681" width="14" style="35" customWidth="1"/>
    <col min="682" max="682" width="11.140625" style="35" customWidth="1"/>
    <col min="683" max="683" width="7.42578125" style="35" customWidth="1"/>
    <col min="684" max="684" width="11.42578125" style="763" customWidth="1"/>
    <col min="685" max="689" width="11.42578125" style="35" customWidth="1"/>
    <col min="690" max="690" width="7.42578125" style="35" customWidth="1"/>
    <col min="691" max="691" width="11.42578125" style="763" customWidth="1"/>
    <col min="692" max="696" width="11.42578125" style="35" customWidth="1"/>
    <col min="697" max="697" width="7.42578125" style="35" customWidth="1"/>
    <col min="698" max="698" width="11.42578125" style="763" customWidth="1"/>
    <col min="699" max="703" width="11.42578125" style="35" customWidth="1"/>
    <col min="704" max="704" width="7.42578125" style="35" customWidth="1"/>
    <col min="705" max="705" width="11.42578125" style="763" customWidth="1"/>
    <col min="706" max="710" width="11.42578125" style="35" customWidth="1"/>
    <col min="711" max="711" width="7.42578125" style="35" customWidth="1"/>
    <col min="712" max="712" width="11.42578125" style="763" customWidth="1"/>
    <col min="713" max="717" width="11.42578125" style="35" customWidth="1"/>
    <col min="718" max="718" width="7.42578125" style="35" customWidth="1"/>
    <col min="719" max="720" width="11.85546875" style="763" customWidth="1"/>
    <col min="721" max="725" width="11.85546875" style="35" customWidth="1"/>
    <col min="726" max="726" width="7.42578125" style="35" customWidth="1"/>
    <col min="727" max="732" width="11" style="35" customWidth="1"/>
    <col min="733" max="733" width="7.42578125" style="35" customWidth="1"/>
    <col min="734" max="739" width="11.42578125" style="35" customWidth="1"/>
    <col min="740" max="740" width="7.42578125" style="35" customWidth="1"/>
    <col min="741" max="741" width="11.42578125" style="763" customWidth="1"/>
    <col min="742" max="747" width="11.42578125" style="35" customWidth="1"/>
    <col min="748" max="748" width="7.42578125" style="35" customWidth="1"/>
    <col min="749" max="749" width="11" style="1265" customWidth="1"/>
    <col min="750" max="751" width="11" style="35" customWidth="1"/>
    <col min="752" max="752" width="11" style="763" customWidth="1"/>
    <col min="753" max="754" width="11" style="35" customWidth="1"/>
    <col min="755" max="755" width="7.42578125" style="35" customWidth="1"/>
    <col min="756" max="761" width="11.42578125" style="35" customWidth="1"/>
    <col min="762" max="762" width="9.5703125" style="35" bestFit="1" customWidth="1"/>
    <col min="763" max="763" width="11.42578125" style="1265" customWidth="1"/>
    <col min="764" max="765" width="11.42578125" style="35" customWidth="1"/>
    <col min="766" max="766" width="11.42578125" style="1265" customWidth="1"/>
    <col min="767" max="768" width="11.42578125" style="35" customWidth="1"/>
    <col min="769" max="769" width="9.5703125" style="35" bestFit="1" customWidth="1"/>
    <col min="770" max="775" width="11.5703125" style="35" customWidth="1"/>
    <col min="776" max="776" width="9.5703125" style="35" bestFit="1" customWidth="1"/>
    <col min="777" max="782" width="11.42578125" style="35" customWidth="1"/>
    <col min="783" max="783" width="9.5703125" style="35" bestFit="1" customWidth="1"/>
    <col min="784" max="789" width="11.42578125" style="35" customWidth="1"/>
    <col min="790" max="790" width="9.5703125" style="35" bestFit="1" customWidth="1"/>
    <col min="791" max="796" width="11.42578125" style="35" customWidth="1"/>
    <col min="797" max="797" width="9.5703125" style="35" bestFit="1" customWidth="1"/>
    <col min="798" max="803" width="11.42578125" style="35" customWidth="1"/>
    <col min="804" max="806" width="9.5703125" style="35" customWidth="1"/>
    <col min="807" max="807" width="10.140625" style="35" bestFit="1" customWidth="1"/>
    <col min="808" max="808" width="9.5703125" style="35" customWidth="1"/>
    <col min="809" max="809" width="10.140625" style="35" bestFit="1" customWidth="1"/>
    <col min="810" max="810" width="11" style="35" customWidth="1"/>
    <col min="811" max="811" width="9.5703125" style="35" customWidth="1"/>
    <col min="812" max="812" width="9.85546875" style="35" bestFit="1" customWidth="1"/>
    <col min="813" max="813" width="11" style="35" customWidth="1"/>
    <col min="814" max="814" width="10.140625" style="35" bestFit="1" customWidth="1"/>
    <col min="815" max="815" width="12.42578125" style="35" customWidth="1"/>
    <col min="816" max="816" width="13.28515625" style="35" customWidth="1"/>
    <col min="817" max="817" width="11.140625" style="35" bestFit="1" customWidth="1"/>
    <col min="818" max="818" width="9.5703125" style="35" customWidth="1"/>
    <col min="819" max="824" width="11.42578125" style="35" customWidth="1"/>
    <col min="825" max="825" width="9.5703125" style="35" customWidth="1"/>
    <col min="826" max="826" width="11.42578125" style="1265" customWidth="1"/>
    <col min="827" max="831" width="11.42578125" style="35" customWidth="1"/>
    <col min="832" max="832" width="9.5703125" style="35" bestFit="1" customWidth="1"/>
    <col min="833" max="833" width="11.42578125" style="763" customWidth="1"/>
    <col min="834" max="838" width="11.42578125" style="35" customWidth="1"/>
    <col min="839" max="839" width="9.5703125" style="35" bestFit="1" customWidth="1"/>
    <col min="840" max="840" width="15.28515625" style="367" bestFit="1" customWidth="1"/>
    <col min="841" max="842" width="11.42578125" style="35"/>
    <col min="843" max="843" width="11.42578125" style="1265"/>
    <col min="844" max="845" width="11.42578125" style="35"/>
    <col min="846" max="846" width="9.5703125" style="35" bestFit="1" customWidth="1"/>
    <col min="847" max="847" width="11.42578125" style="763" customWidth="1"/>
    <col min="848" max="852" width="11.42578125" style="35" customWidth="1"/>
    <col min="853" max="853" width="9.5703125" style="35" bestFit="1" customWidth="1"/>
    <col min="854" max="854" width="11.42578125" style="763" customWidth="1"/>
    <col min="855" max="859" width="11.42578125" style="35" customWidth="1"/>
    <col min="860" max="860" width="9.5703125" style="35" bestFit="1" customWidth="1"/>
    <col min="861" max="861" width="11.42578125" style="763" customWidth="1"/>
    <col min="862" max="866" width="11.42578125" style="35" customWidth="1"/>
    <col min="867" max="867" width="9.5703125" style="35" bestFit="1" customWidth="1"/>
    <col min="868" max="868" width="11.42578125" style="763"/>
    <col min="869" max="873" width="11.42578125" style="35"/>
    <col min="874" max="874" width="9.5703125" style="35" bestFit="1" customWidth="1"/>
    <col min="875" max="875" width="11.42578125" style="763" customWidth="1"/>
    <col min="876" max="880" width="11.42578125" style="35" customWidth="1"/>
    <col min="881" max="881" width="9.5703125" style="35" bestFit="1" customWidth="1"/>
    <col min="882" max="887" width="11.42578125" style="35"/>
    <col min="888" max="888" width="9.5703125" style="35" bestFit="1" customWidth="1"/>
    <col min="889" max="894" width="11.42578125" style="35" customWidth="1"/>
    <col min="895" max="895" width="9.5703125" style="35" bestFit="1" customWidth="1"/>
    <col min="896" max="896" width="11.42578125" style="1265" customWidth="1"/>
    <col min="897" max="901" width="11.42578125" style="35" customWidth="1"/>
    <col min="902" max="902" width="9.5703125" style="35" bestFit="1" customWidth="1"/>
    <col min="903" max="903" width="11.42578125" style="1265" customWidth="1"/>
    <col min="904" max="905" width="11.42578125" style="35" customWidth="1"/>
    <col min="906" max="906" width="11.42578125" style="373" customWidth="1"/>
    <col min="907" max="908" width="11.42578125" style="35" customWidth="1"/>
    <col min="909" max="909" width="9.5703125" style="35" bestFit="1" customWidth="1"/>
    <col min="910" max="916" width="11.42578125" style="35" customWidth="1"/>
    <col min="917" max="917" width="9.5703125" style="35" bestFit="1" customWidth="1"/>
    <col min="918" max="918" width="11.85546875" style="763" customWidth="1"/>
    <col min="919" max="923" width="11.85546875" style="35" customWidth="1"/>
    <col min="924" max="924" width="9.5703125" style="35" bestFit="1" customWidth="1"/>
    <col min="925" max="925" width="11.42578125" style="35" customWidth="1"/>
    <col min="926" max="926" width="11.42578125" style="1414" customWidth="1"/>
    <col min="927" max="931" width="11.42578125" style="35" customWidth="1"/>
    <col min="932" max="932" width="9.5703125" style="35" customWidth="1"/>
    <col min="933" max="933" width="11.42578125" style="763" customWidth="1"/>
    <col min="934" max="938" width="11.42578125" style="35" customWidth="1"/>
    <col min="939" max="939" width="9.5703125" style="35" bestFit="1" customWidth="1"/>
    <col min="940" max="940" width="11.42578125" style="763" customWidth="1"/>
    <col min="941" max="945" width="11.42578125" style="35" customWidth="1"/>
    <col min="946" max="946" width="9.5703125" style="35" bestFit="1" customWidth="1"/>
    <col min="947" max="947" width="11.28515625" style="763" customWidth="1"/>
    <col min="948" max="952" width="11.28515625" style="35" customWidth="1"/>
    <col min="953" max="953" width="9.5703125" style="35" bestFit="1" customWidth="1"/>
    <col min="954" max="954" width="11.5703125" style="763" customWidth="1"/>
    <col min="955" max="959" width="11.5703125" style="35" customWidth="1"/>
    <col min="960" max="960" width="9.5703125" style="35" bestFit="1" customWidth="1"/>
    <col min="961" max="961" width="11.42578125" style="763" customWidth="1"/>
    <col min="962" max="966" width="11.42578125" style="35" customWidth="1"/>
    <col min="967" max="967" width="9.5703125" style="35" bestFit="1" customWidth="1"/>
    <col min="968" max="968" width="11.42578125" style="763" customWidth="1"/>
    <col min="969" max="973" width="11.42578125" style="35" customWidth="1"/>
    <col min="974" max="974" width="9.5703125" style="35" bestFit="1" customWidth="1"/>
    <col min="975" max="975" width="11.42578125" style="763" customWidth="1"/>
    <col min="976" max="980" width="11.42578125" style="35" customWidth="1"/>
    <col min="981" max="981" width="9.5703125" style="35" bestFit="1" customWidth="1"/>
    <col min="982" max="982" width="11.42578125" style="1265"/>
    <col min="983" max="987" width="11.42578125" style="35"/>
    <col min="988" max="988" width="9.5703125" style="35" bestFit="1" customWidth="1"/>
    <col min="989" max="989" width="11.42578125" style="1265" customWidth="1"/>
    <col min="990" max="994" width="11.42578125" style="35" customWidth="1"/>
    <col min="995" max="995" width="9.5703125" style="35" bestFit="1" customWidth="1"/>
    <col min="996" max="996" width="11.42578125" style="1265" customWidth="1"/>
    <col min="997" max="998" width="11.42578125" style="35" customWidth="1"/>
    <col min="999" max="999" width="11.42578125" style="1265" customWidth="1"/>
    <col min="1000" max="1001" width="11.42578125" style="35" customWidth="1"/>
    <col min="1002" max="1002" width="9.5703125" style="35" bestFit="1" customWidth="1"/>
    <col min="1003" max="1008" width="11.5703125" style="35" customWidth="1"/>
    <col min="1009" max="1009" width="9.5703125" style="35" bestFit="1" customWidth="1"/>
    <col min="1010" max="1010" width="11.42578125" style="763" customWidth="1"/>
    <col min="1011" max="1015" width="11.42578125" style="35" customWidth="1"/>
    <col min="1016" max="1016" width="9.5703125" style="35" bestFit="1" customWidth="1"/>
    <col min="1017" max="1022" width="11.28515625" style="35" customWidth="1"/>
    <col min="1023" max="1023" width="9.5703125" style="35" customWidth="1"/>
    <col min="1024" max="1029" width="11.42578125" style="35" customWidth="1"/>
    <col min="1030" max="1030" width="9.5703125" style="35" bestFit="1" customWidth="1"/>
    <col min="1031" max="1031" width="9.5703125" style="35" customWidth="1"/>
    <col min="1032" max="1032" width="9.5703125" style="1239" customWidth="1"/>
    <col min="1033" max="1036" width="11.42578125" style="35" customWidth="1"/>
    <col min="1037" max="1037" width="9.5703125" style="35" bestFit="1" customWidth="1"/>
    <col min="1038" max="1038" width="11.42578125" style="763" customWidth="1"/>
    <col min="1039" max="1043" width="11.42578125" style="35" customWidth="1"/>
    <col min="1044" max="1044" width="9.5703125" style="35" bestFit="1" customWidth="1"/>
    <col min="1045" max="1045" width="11.42578125" style="1265" customWidth="1"/>
    <col min="1046" max="1050" width="11.42578125" style="35" customWidth="1"/>
    <col min="1051" max="1051" width="7.28515625" style="35" customWidth="1"/>
    <col min="1052" max="1057" width="11.5703125" style="35" customWidth="1"/>
    <col min="1058" max="1058" width="7.28515625" style="35" customWidth="1"/>
    <col min="1059" max="1064" width="11.42578125" style="35" customWidth="1"/>
    <col min="1065" max="1065" width="7.28515625" style="35" customWidth="1"/>
    <col min="1066" max="1071" width="11.42578125" style="35" customWidth="1"/>
    <col min="1072" max="1072" width="7.28515625" style="35" customWidth="1"/>
    <col min="1073" max="1073" width="11.140625" style="1265" customWidth="1"/>
    <col min="1074" max="1078" width="11.140625" style="35" customWidth="1"/>
    <col min="1079" max="1079" width="7.28515625" style="35" customWidth="1"/>
    <col min="1080" max="1080" width="11.140625" style="1265" customWidth="1"/>
    <col min="1081" max="1085" width="11.140625" style="35" customWidth="1"/>
    <col min="1086" max="1086" width="7.28515625" style="35" customWidth="1"/>
    <col min="1087" max="1092" width="11.42578125" style="35" customWidth="1"/>
    <col min="1093" max="1093" width="7.28515625" style="35" customWidth="1"/>
    <col min="1094" max="1094" width="11.42578125" style="763" customWidth="1"/>
    <col min="1095" max="1099" width="11.42578125" style="35" customWidth="1"/>
    <col min="1100" max="1100" width="7.28515625" style="35" customWidth="1"/>
    <col min="1101" max="1106" width="11.28515625" style="35" customWidth="1"/>
    <col min="1107" max="1107" width="7.28515625" style="35" customWidth="1"/>
    <col min="1108" max="1108" width="11" style="763" customWidth="1"/>
    <col min="1109" max="1111" width="11" style="35" customWidth="1"/>
    <col min="1112" max="1112" width="12.85546875" style="35" customWidth="1"/>
    <col min="1113" max="1113" width="11" style="35" customWidth="1"/>
    <col min="1114" max="1114" width="8.28515625" style="35" customWidth="1"/>
    <col min="1115" max="1120" width="11.42578125" style="35" customWidth="1"/>
    <col min="1121" max="1121" width="9.5703125" style="35" bestFit="1" customWidth="1"/>
    <col min="1122" max="1122" width="11.42578125" style="763"/>
    <col min="1123" max="1127" width="11.42578125" style="35"/>
    <col min="1128" max="1128" width="9.5703125" style="35" bestFit="1" customWidth="1"/>
    <col min="1129" max="1130" width="11.42578125" style="763" customWidth="1"/>
    <col min="1131" max="1135" width="11.42578125" style="35" customWidth="1"/>
    <col min="1136" max="1136" width="9.5703125" style="35" bestFit="1" customWidth="1"/>
    <col min="1137" max="1137" width="12.140625" style="763" customWidth="1"/>
    <col min="1138" max="1142" width="12.140625" style="35" customWidth="1"/>
    <col min="1143" max="1143" width="9.5703125" style="35" bestFit="1" customWidth="1"/>
    <col min="1144" max="1144" width="11.28515625" style="1265" customWidth="1"/>
    <col min="1145" max="1149" width="11.28515625" style="35" customWidth="1"/>
    <col min="1150" max="1150" width="9.5703125" style="35" bestFit="1" customWidth="1"/>
    <col min="1151" max="1151" width="11.42578125" style="763" customWidth="1"/>
    <col min="1152" max="1152" width="11.42578125" style="1416" customWidth="1"/>
    <col min="1153" max="1157" width="11.42578125" style="35" customWidth="1"/>
    <col min="1158" max="1158" width="9.5703125" style="35" bestFit="1" customWidth="1"/>
    <col min="1159" max="1159" width="11.42578125" style="763" customWidth="1"/>
    <col min="1160" max="1160" width="11.42578125" style="1416" customWidth="1"/>
    <col min="1161" max="1166" width="11.42578125" style="35" customWidth="1"/>
    <col min="1167" max="1167" width="11.140625" style="35" customWidth="1"/>
    <col min="1168" max="1172" width="11.42578125" style="35" customWidth="1"/>
    <col min="1173" max="1173" width="8.5703125" style="35" customWidth="1"/>
    <col min="1174" max="1174" width="11.140625" style="763" customWidth="1"/>
    <col min="1175" max="1179" width="11.140625" style="35" customWidth="1"/>
    <col min="1180" max="1180" width="8.5703125" style="35" customWidth="1"/>
    <col min="1181" max="1181" width="11.42578125" style="763"/>
    <col min="1182" max="1186" width="11.42578125" style="35"/>
    <col min="1187" max="1187" width="8.28515625" style="35" customWidth="1"/>
    <col min="1188" max="1188" width="11.42578125" style="763"/>
    <col min="1189" max="1193" width="11.42578125" style="35"/>
    <col min="1194" max="1194" width="8.28515625" style="35" customWidth="1"/>
    <col min="1195" max="1195" width="11.5703125" style="763" customWidth="1"/>
    <col min="1196" max="1200" width="11.5703125" style="35" customWidth="1"/>
    <col min="1201" max="1201" width="8.28515625" style="35" customWidth="1"/>
    <col min="1202" max="1202" width="11.85546875" style="763" customWidth="1"/>
    <col min="1203" max="1207" width="11.85546875" style="35" customWidth="1"/>
    <col min="1208" max="1208" width="8.28515625" style="35" customWidth="1"/>
    <col min="1209" max="1209" width="11.85546875" style="763" customWidth="1"/>
    <col min="1210" max="1214" width="11.85546875" style="35" customWidth="1"/>
    <col min="1215" max="1215" width="8.28515625" style="35" customWidth="1"/>
    <col min="1216" max="1216" width="11.42578125" style="763" customWidth="1"/>
    <col min="1217" max="1221" width="11.42578125" style="35" customWidth="1"/>
    <col min="1222" max="1222" width="8.28515625" style="35" customWidth="1"/>
    <col min="1223" max="1228" width="11.42578125" style="35" customWidth="1"/>
    <col min="1229" max="1229" width="8.28515625" style="35" customWidth="1"/>
    <col min="1230" max="1230" width="11.42578125" style="763"/>
    <col min="1231" max="1235" width="11.42578125" style="35"/>
    <col min="1236" max="1236" width="9.5703125" style="35" bestFit="1" customWidth="1"/>
    <col min="1237" max="1237" width="12.42578125" style="763" customWidth="1"/>
    <col min="1238" max="1238" width="12.5703125" style="35" bestFit="1" customWidth="1"/>
    <col min="1239" max="1239" width="10.140625" style="35" bestFit="1" customWidth="1"/>
    <col min="1240" max="1240" width="9.5703125" style="35" customWidth="1"/>
    <col min="1241" max="1241" width="10.140625" style="35" bestFit="1" customWidth="1"/>
    <col min="1242" max="1242" width="12.5703125" style="35" customWidth="1"/>
    <col min="1243" max="1243" width="9.5703125" style="35" customWidth="1"/>
    <col min="1244" max="1244" width="11.42578125" style="763" customWidth="1"/>
    <col min="1245" max="1249" width="11.42578125" style="35" customWidth="1"/>
    <col min="1250" max="1250" width="9.5703125" style="35" bestFit="1" customWidth="1"/>
    <col min="1251" max="1256" width="11.42578125" style="35" customWidth="1"/>
    <col min="1257" max="1257" width="9.5703125" style="35" bestFit="1" customWidth="1"/>
    <col min="1258" max="1258" width="11.42578125" style="763"/>
    <col min="1259" max="1263" width="11.42578125" style="35"/>
    <col min="1264" max="1264" width="8.42578125" style="35" customWidth="1"/>
    <col min="1265" max="1265" width="11.42578125" style="763"/>
    <col min="1266" max="1270" width="11.42578125" style="35"/>
    <col min="1271" max="1271" width="8.42578125" style="35" customWidth="1"/>
    <col min="1272" max="1272" width="11.42578125" style="763"/>
    <col min="1273" max="1275" width="11.42578125" style="35"/>
    <col min="1276" max="1276" width="12.7109375" style="35" bestFit="1" customWidth="1"/>
    <col min="1277" max="1277" width="11.42578125" style="35"/>
    <col min="1278" max="1278" width="8.42578125" style="35" customWidth="1"/>
    <col min="1279" max="1279" width="11.42578125" style="763"/>
    <col min="1280" max="1284" width="11.42578125" style="35"/>
    <col min="1285" max="1285" width="8.42578125" style="35" customWidth="1"/>
    <col min="1286" max="1286" width="11.42578125" style="763" customWidth="1"/>
    <col min="1287" max="1291" width="11.42578125" style="35" customWidth="1"/>
    <col min="1292" max="1292" width="8.42578125" style="35" customWidth="1"/>
    <col min="1293" max="1298" width="11.42578125" style="35" customWidth="1"/>
    <col min="1299" max="1299" width="8.42578125" style="35" customWidth="1"/>
    <col min="1300" max="1300" width="11.42578125" style="1265"/>
    <col min="1301" max="1305" width="11.42578125" style="35"/>
    <col min="1306" max="1306" width="8.42578125" style="35" customWidth="1"/>
    <col min="1307" max="1307" width="10" style="35" customWidth="1"/>
    <col min="1308" max="1308" width="10.28515625" style="35" customWidth="1"/>
    <col min="1309" max="1309" width="11.42578125" style="35" customWidth="1"/>
    <col min="1310" max="1310" width="11.7109375" style="35" customWidth="1"/>
    <col min="1311" max="1311" width="11.42578125" style="35" customWidth="1"/>
    <col min="1312" max="1312" width="14.7109375" style="35" customWidth="1"/>
    <col min="1313" max="1313" width="8.42578125" style="35" customWidth="1"/>
    <col min="1314" max="1314" width="10" style="35" customWidth="1"/>
    <col min="1315" max="1315" width="10.28515625" style="35" customWidth="1"/>
    <col min="1316" max="1316" width="11.42578125" style="35" customWidth="1"/>
    <col min="1317" max="1317" width="11.7109375" style="35" customWidth="1"/>
    <col min="1318" max="1318" width="11.42578125" style="35" customWidth="1"/>
    <col min="1319" max="1319" width="14.7109375" style="35" customWidth="1"/>
    <col min="1320" max="1320" width="8.42578125" style="35" customWidth="1"/>
    <col min="1321" max="1321" width="11.42578125" style="763" customWidth="1"/>
    <col min="1322" max="1323" width="11.28515625" style="35" customWidth="1"/>
    <col min="1324" max="1324" width="11.28515625" style="763" customWidth="1"/>
    <col min="1325" max="1326" width="11.28515625" style="35" customWidth="1"/>
    <col min="1327" max="1327" width="7.7109375" style="35" customWidth="1"/>
    <col min="1328" max="1328" width="11.42578125" style="763" customWidth="1"/>
    <col min="1329" max="1333" width="11.42578125" style="35" customWidth="1"/>
    <col min="1334" max="1334" width="8.42578125" style="35" customWidth="1"/>
    <col min="1335" max="1340" width="11.42578125" style="35" customWidth="1"/>
    <col min="1341" max="1341" width="8.42578125" style="35" customWidth="1"/>
    <col min="1342" max="1347" width="11.42578125" style="35" customWidth="1"/>
    <col min="1348" max="1348" width="8.42578125" style="35" customWidth="1"/>
    <col min="1349" max="1350" width="9.7109375" style="388" customWidth="1"/>
    <col min="1351" max="1351" width="9.85546875" style="35" customWidth="1"/>
    <col min="1352" max="1352" width="11.140625" style="35" bestFit="1" customWidth="1"/>
    <col min="1353" max="1353" width="11.42578125" style="1265" customWidth="1"/>
    <col min="1354" max="1354" width="11.42578125" style="35" customWidth="1"/>
    <col min="1355" max="1355" width="12.7109375" style="35" bestFit="1" customWidth="1"/>
    <col min="1356" max="1356" width="8.42578125" style="35" customWidth="1"/>
    <col min="1357" max="1362" width="11.42578125" style="35" customWidth="1"/>
    <col min="1363" max="1363" width="8.42578125" style="35" customWidth="1"/>
    <col min="1364" max="1369" width="11.42578125" style="35" customWidth="1"/>
    <col min="1370" max="1370" width="8.42578125" style="35" customWidth="1"/>
    <col min="1371" max="1376" width="11.42578125" style="35" customWidth="1"/>
    <col min="1377" max="1377" width="8.42578125" style="35" customWidth="1"/>
    <col min="1378" max="1383" width="11.42578125" style="35" customWidth="1"/>
    <col min="1384" max="1384" width="8.42578125" style="35" customWidth="1"/>
    <col min="1385" max="1385" width="11.42578125" style="763" customWidth="1"/>
    <col min="1386" max="1390" width="11.42578125" style="35" customWidth="1"/>
    <col min="1391" max="1391" width="8.42578125" style="35" customWidth="1"/>
    <col min="1392" max="1392" width="10.42578125" style="763" customWidth="1"/>
    <col min="1393" max="1393" width="10.5703125" style="35" customWidth="1"/>
    <col min="1394" max="1396" width="11.85546875" style="35" customWidth="1"/>
    <col min="1397" max="1397" width="12.28515625" style="35" customWidth="1"/>
    <col min="1398" max="1398" width="8.42578125" style="35" customWidth="1"/>
    <col min="1399" max="1399" width="11.42578125" style="1265" customWidth="1"/>
    <col min="1400" max="1404" width="11.42578125" style="35" customWidth="1"/>
    <col min="1405" max="1405" width="8.42578125" style="35" customWidth="1"/>
    <col min="1406" max="1406" width="11.42578125" style="763"/>
    <col min="1407" max="1408" width="11.42578125" style="35"/>
    <col min="1409" max="1409" width="11.42578125" style="763"/>
    <col min="1410" max="1411" width="11.42578125" style="35"/>
    <col min="1412" max="1412" width="8.42578125" style="35" customWidth="1"/>
    <col min="1413" max="1419" width="11.28515625" style="35" customWidth="1"/>
    <col min="1420" max="1420" width="8.42578125" style="35" customWidth="1"/>
    <col min="1421" max="1426" width="11.42578125" style="35" customWidth="1"/>
    <col min="1427" max="1427" width="8.42578125" style="35" customWidth="1"/>
    <col min="1428" max="1428" width="11.5703125" style="1265" customWidth="1"/>
    <col min="1429" max="1433" width="11.5703125" style="35" customWidth="1"/>
    <col min="1434" max="1434" width="8.42578125" style="35" customWidth="1"/>
    <col min="1435" max="1435" width="11.42578125" style="1265" customWidth="1"/>
    <col min="1436" max="1440" width="11.42578125" style="35" customWidth="1"/>
    <col min="1441" max="1441" width="8.42578125" style="35" customWidth="1"/>
    <col min="1442" max="1442" width="11.42578125" style="1265" customWidth="1"/>
    <col min="1443" max="1444" width="11.42578125" style="35" customWidth="1"/>
    <col min="1445" max="1445" width="11.42578125" style="763" customWidth="1"/>
    <col min="1446" max="1447" width="11.42578125" style="35" customWidth="1"/>
    <col min="1448" max="1448" width="8.42578125" style="35" customWidth="1"/>
    <col min="1449" max="1449" width="11.42578125" style="1265" customWidth="1"/>
    <col min="1450" max="1451" width="11.42578125" style="35" customWidth="1"/>
    <col min="1452" max="1452" width="11.42578125" style="763" customWidth="1"/>
    <col min="1453" max="1454" width="11.42578125" style="35" customWidth="1"/>
    <col min="1455" max="1455" width="8.42578125" style="35" customWidth="1"/>
    <col min="1456" max="1461" width="11.42578125" style="35" customWidth="1"/>
    <col min="1462" max="1462" width="8.42578125" style="35" customWidth="1"/>
    <col min="1463" max="1463" width="11.42578125" style="1265"/>
    <col min="1464" max="1465" width="11.42578125" style="35"/>
    <col min="1466" max="1466" width="11.42578125" style="1265"/>
    <col min="1467" max="1468" width="11.42578125" style="35"/>
    <col min="1469" max="1469" width="7.5703125" style="35" bestFit="1" customWidth="1"/>
    <col min="1470" max="1470" width="11.42578125" style="763"/>
    <col min="1471" max="1471" width="11.42578125" style="35"/>
    <col min="1472" max="1472" width="12.7109375" style="35" bestFit="1" customWidth="1"/>
    <col min="1473" max="1473" width="11.42578125" style="549"/>
    <col min="1474" max="1475" width="11.42578125" style="35"/>
    <col min="1476" max="1476" width="7.5703125" style="35" bestFit="1" customWidth="1"/>
    <col min="1477" max="1482" width="11.42578125" style="35"/>
    <col min="1483" max="1483" width="7.5703125" style="35" bestFit="1" customWidth="1"/>
    <col min="1484" max="1484" width="11.42578125" style="763" customWidth="1"/>
    <col min="1485" max="1489" width="11.42578125" style="35" customWidth="1"/>
    <col min="1490" max="1490" width="7.5703125" style="35" bestFit="1" customWidth="1"/>
    <col min="1491" max="1498" width="11.42578125" style="35"/>
    <col min="1499" max="1499" width="11.42578125" style="1265"/>
    <col min="1500" max="1501" width="11.42578125" style="35"/>
    <col min="1502" max="1502" width="11.42578125" style="1265"/>
    <col min="1503" max="1504" width="11.42578125" style="35"/>
    <col min="1505" max="1505" width="9.5703125" style="35" customWidth="1"/>
    <col min="1506" max="1506" width="11.42578125" style="1265"/>
    <col min="1507" max="1507" width="11.42578125" style="1414"/>
    <col min="1508" max="1509" width="11.42578125" style="35"/>
    <col min="1510" max="1510" width="11.42578125" style="1265"/>
    <col min="1511" max="1512" width="11.42578125" style="35"/>
    <col min="1513" max="1514" width="9.5703125" style="35" customWidth="1"/>
    <col min="1515" max="1520" width="11.42578125" style="35"/>
    <col min="1521" max="1521" width="7.5703125" style="35" bestFit="1" customWidth="1"/>
    <col min="1522" max="1522" width="11.42578125" style="763" customWidth="1"/>
    <col min="1523" max="1524" width="11.42578125" style="35" customWidth="1"/>
    <col min="1525" max="1525" width="11.42578125" style="549" customWidth="1"/>
    <col min="1526" max="1527" width="11.42578125" style="35" customWidth="1"/>
    <col min="1528" max="1528" width="7.5703125" style="35" customWidth="1"/>
    <col min="1529" max="1529" width="11.42578125" style="1265"/>
    <col min="1530" max="1534" width="11.42578125" style="35"/>
    <col min="1535" max="1535" width="7.5703125" style="35" bestFit="1" customWidth="1"/>
    <col min="1536" max="1536" width="11.42578125" style="763"/>
    <col min="1537" max="1541" width="11.42578125" style="35"/>
    <col min="1542" max="1542" width="7.5703125" style="35" bestFit="1" customWidth="1"/>
    <col min="1543" max="1543" width="11.42578125" style="1265"/>
    <col min="1544" max="1548" width="11.42578125" style="35"/>
    <col min="1549" max="1549" width="7.5703125" style="35" bestFit="1" customWidth="1"/>
    <col min="1550" max="1555" width="11.42578125" style="35" customWidth="1"/>
    <col min="1556" max="1556" width="7.5703125" style="35" customWidth="1"/>
    <col min="1557" max="1557" width="11.140625" style="763" customWidth="1"/>
    <col min="1558" max="1562" width="11.140625" style="35" customWidth="1"/>
    <col min="1563" max="1563" width="7.5703125" style="35" customWidth="1"/>
    <col min="1564" max="1565" width="11.42578125" style="763"/>
    <col min="1566" max="1570" width="11.42578125" style="35"/>
    <col min="1571" max="1571" width="7.5703125" style="35" bestFit="1" customWidth="1"/>
    <col min="1572" max="1572" width="11.42578125" style="763"/>
    <col min="1573" max="1578" width="11.42578125" style="35"/>
    <col min="1579" max="1579" width="11.42578125" style="1265"/>
    <col min="1580" max="1585" width="11.42578125" style="35"/>
    <col min="1586" max="1586" width="11.42578125" style="763"/>
    <col min="1587" max="1592" width="11.42578125" style="35"/>
    <col min="1593" max="1593" width="11.42578125" style="763"/>
    <col min="1594" max="1599" width="11.42578125" style="35"/>
    <col min="1600" max="1600" width="11.42578125" style="763"/>
    <col min="1601" max="1619" width="11.42578125" style="35"/>
    <col min="1620" max="1620" width="9.5703125" style="35" bestFit="1" customWidth="1"/>
    <col min="1621" max="1626" width="11.42578125" style="35" customWidth="1"/>
    <col min="1627" max="1628" width="9.5703125" style="35" customWidth="1"/>
    <col min="1629" max="1629" width="11" style="35" customWidth="1"/>
    <col min="1630" max="1633" width="11.42578125" style="35" customWidth="1"/>
    <col min="1634" max="1634" width="7.5703125" style="35" bestFit="1" customWidth="1"/>
    <col min="1635" max="1640" width="11.42578125" style="35"/>
    <col min="1641" max="1641" width="7.5703125" style="35" bestFit="1" customWidth="1"/>
    <col min="1642" max="1647" width="11.42578125" style="35" customWidth="1"/>
    <col min="1648" max="1648" width="7.5703125" style="35" customWidth="1"/>
    <col min="1649" max="1654" width="11.42578125" style="35" customWidth="1"/>
    <col min="1655" max="1655" width="7.5703125" style="35" customWidth="1"/>
    <col min="1656" max="1656" width="11.42578125" style="1265"/>
    <col min="1657" max="1661" width="11.42578125" style="35"/>
    <col min="1662" max="1662" width="7.5703125" style="35" bestFit="1" customWidth="1"/>
    <col min="1663" max="1663" width="11.42578125" style="763" customWidth="1"/>
    <col min="1664" max="1668" width="11.42578125" style="35" customWidth="1"/>
    <col min="1669" max="1669" width="9.5703125" style="35" customWidth="1"/>
    <col min="1670" max="1670" width="11.42578125" style="763"/>
    <col min="1671" max="1677" width="11.42578125" style="35"/>
    <col min="1678" max="1678" width="11.42578125" style="1414"/>
    <col min="1679" max="1697" width="11.42578125" style="35"/>
    <col min="1698" max="1698" width="9.5703125" style="35" bestFit="1" customWidth="1"/>
    <col min="1699" max="1699" width="11.42578125" style="1265"/>
    <col min="1700" max="1700" width="12.85546875" style="35" customWidth="1"/>
    <col min="1701" max="1701" width="11.42578125" style="35"/>
    <col min="1702" max="1702" width="11.42578125" style="763"/>
    <col min="1703" max="1705" width="11.42578125" style="35"/>
    <col min="1706" max="1706" width="11.42578125" style="549"/>
    <col min="1707" max="1727" width="11.42578125" style="35"/>
    <col min="1728" max="1728" width="11.42578125" style="763"/>
    <col min="1729" max="1734" width="11.42578125" style="35"/>
    <col min="1735" max="1735" width="11.42578125" style="763"/>
    <col min="1736" max="1748" width="11.42578125" style="35"/>
    <col min="1749" max="1749" width="11.42578125" style="763"/>
    <col min="1750" max="1755" width="11.42578125" style="35"/>
    <col min="1756" max="1756" width="11.42578125" style="763"/>
    <col min="1757" max="16384" width="11.42578125" style="35"/>
  </cols>
  <sheetData>
    <row r="1" spans="1:1790" ht="33.75">
      <c r="A1" s="2093" t="s">
        <v>141</v>
      </c>
      <c r="B1" s="2093"/>
      <c r="C1" s="2093"/>
      <c r="D1" s="2093"/>
      <c r="E1" s="2093"/>
      <c r="F1" s="2093"/>
      <c r="G1" s="1191">
        <v>1</v>
      </c>
      <c r="H1" s="2093" t="s">
        <v>141</v>
      </c>
      <c r="I1" s="2093"/>
      <c r="J1" s="2093"/>
      <c r="K1" s="2093"/>
      <c r="L1" s="2093"/>
      <c r="M1" s="2093"/>
      <c r="N1" s="1191">
        <f>G1+1</f>
        <v>2</v>
      </c>
      <c r="O1" s="2093" t="s">
        <v>141</v>
      </c>
      <c r="P1" s="2093"/>
      <c r="Q1" s="2093"/>
      <c r="R1" s="2093"/>
      <c r="S1" s="2093"/>
      <c r="T1" s="2093"/>
      <c r="U1" s="1191">
        <f>N1+1</f>
        <v>3</v>
      </c>
      <c r="V1" s="2093" t="s">
        <v>141</v>
      </c>
      <c r="W1" s="2093"/>
      <c r="X1" s="2093"/>
      <c r="Y1" s="2093"/>
      <c r="Z1" s="2093"/>
      <c r="AA1" s="2093"/>
      <c r="AB1" s="1191">
        <f>U1+1</f>
        <v>4</v>
      </c>
      <c r="AC1" s="2093" t="s">
        <v>141</v>
      </c>
      <c r="AD1" s="2093"/>
      <c r="AE1" s="2093"/>
      <c r="AF1" s="2093"/>
      <c r="AG1" s="2093"/>
      <c r="AH1" s="2093"/>
      <c r="AI1" s="1191">
        <f>AB1+1</f>
        <v>5</v>
      </c>
      <c r="AJ1" s="2093" t="s">
        <v>141</v>
      </c>
      <c r="AK1" s="2093"/>
      <c r="AL1" s="2093"/>
      <c r="AM1" s="2093"/>
      <c r="AN1" s="2093"/>
      <c r="AO1" s="2093"/>
      <c r="AP1" s="1191">
        <f>AI1+1</f>
        <v>6</v>
      </c>
      <c r="AQ1" s="2093" t="s">
        <v>141</v>
      </c>
      <c r="AR1" s="2093"/>
      <c r="AS1" s="2093"/>
      <c r="AT1" s="2093"/>
      <c r="AU1" s="2093"/>
      <c r="AV1" s="2093"/>
      <c r="AW1" s="1191">
        <f>AP1+1</f>
        <v>7</v>
      </c>
      <c r="AX1" s="2093" t="s">
        <v>141</v>
      </c>
      <c r="AY1" s="2093"/>
      <c r="AZ1" s="2093"/>
      <c r="BA1" s="2093"/>
      <c r="BB1" s="2093"/>
      <c r="BC1" s="2093"/>
      <c r="BD1" s="1191">
        <f>AW1+1</f>
        <v>8</v>
      </c>
      <c r="BE1" s="2093" t="s">
        <v>141</v>
      </c>
      <c r="BF1" s="2093"/>
      <c r="BG1" s="2093"/>
      <c r="BH1" s="2093"/>
      <c r="BI1" s="2093"/>
      <c r="BJ1" s="2093"/>
      <c r="BK1" s="1191">
        <f>BD1+1</f>
        <v>9</v>
      </c>
      <c r="BL1" s="2093" t="s">
        <v>141</v>
      </c>
      <c r="BM1" s="2093"/>
      <c r="BN1" s="2093"/>
      <c r="BO1" s="2093"/>
      <c r="BP1" s="2093"/>
      <c r="BQ1" s="2093"/>
      <c r="BR1" s="1191">
        <f>BK1+1</f>
        <v>10</v>
      </c>
      <c r="BS1" s="2093" t="s">
        <v>141</v>
      </c>
      <c r="BT1" s="2093"/>
      <c r="BU1" s="2093"/>
      <c r="BV1" s="2093"/>
      <c r="BW1" s="2093"/>
      <c r="BX1" s="2093"/>
      <c r="BY1" s="1191">
        <f>BR1+1</f>
        <v>11</v>
      </c>
      <c r="BZ1" s="2093" t="s">
        <v>141</v>
      </c>
      <c r="CA1" s="2093"/>
      <c r="CB1" s="2093"/>
      <c r="CC1" s="2093"/>
      <c r="CD1" s="2093"/>
      <c r="CE1" s="2093"/>
      <c r="CF1" s="1191">
        <f>BY1+1</f>
        <v>12</v>
      </c>
      <c r="CG1" s="2093" t="s">
        <v>141</v>
      </c>
      <c r="CH1" s="2093"/>
      <c r="CI1" s="2093"/>
      <c r="CJ1" s="2093"/>
      <c r="CK1" s="2093"/>
      <c r="CL1" s="2093"/>
      <c r="CM1" s="1191">
        <f>CF1+1</f>
        <v>13</v>
      </c>
      <c r="CN1" s="2093" t="s">
        <v>141</v>
      </c>
      <c r="CO1" s="2093"/>
      <c r="CP1" s="2093"/>
      <c r="CQ1" s="2093"/>
      <c r="CR1" s="2093"/>
      <c r="CS1" s="2093"/>
      <c r="CT1" s="2093"/>
      <c r="CU1" s="1191">
        <f>CM1+1</f>
        <v>14</v>
      </c>
      <c r="CV1" s="2093" t="s">
        <v>141</v>
      </c>
      <c r="CW1" s="2093"/>
      <c r="CX1" s="2093"/>
      <c r="CY1" s="2093"/>
      <c r="CZ1" s="2093"/>
      <c r="DA1" s="2093"/>
      <c r="DB1" s="2093"/>
      <c r="DC1" s="1191">
        <f>CU1</f>
        <v>14</v>
      </c>
      <c r="DD1" s="2093" t="s">
        <v>141</v>
      </c>
      <c r="DE1" s="2093"/>
      <c r="DF1" s="2093"/>
      <c r="DG1" s="2093"/>
      <c r="DH1" s="2093"/>
      <c r="DI1" s="2093"/>
      <c r="DJ1" s="1191">
        <f>CU1+1</f>
        <v>15</v>
      </c>
      <c r="DK1" s="2093" t="s">
        <v>141</v>
      </c>
      <c r="DL1" s="2093"/>
      <c r="DM1" s="2093"/>
      <c r="DN1" s="2093"/>
      <c r="DO1" s="2093"/>
      <c r="DP1" s="2093"/>
      <c r="DQ1" s="1191">
        <f>DJ1+1</f>
        <v>16</v>
      </c>
      <c r="DR1" s="2093" t="s">
        <v>141</v>
      </c>
      <c r="DS1" s="2093"/>
      <c r="DT1" s="2093"/>
      <c r="DU1" s="2093"/>
      <c r="DV1" s="2093"/>
      <c r="DW1" s="2093"/>
      <c r="DX1" s="1191">
        <f>DQ1+1</f>
        <v>17</v>
      </c>
      <c r="DY1" s="2093" t="s">
        <v>141</v>
      </c>
      <c r="DZ1" s="2093"/>
      <c r="EA1" s="2093"/>
      <c r="EB1" s="2093"/>
      <c r="EC1" s="2093"/>
      <c r="ED1" s="2093"/>
      <c r="EE1" s="1191">
        <f>DX1+1</f>
        <v>18</v>
      </c>
      <c r="EF1" s="2093" t="s">
        <v>141</v>
      </c>
      <c r="EG1" s="2093"/>
      <c r="EH1" s="2093"/>
      <c r="EI1" s="2093"/>
      <c r="EJ1" s="2093"/>
      <c r="EK1" s="2093"/>
      <c r="EL1" s="1191">
        <f>EE1+1</f>
        <v>19</v>
      </c>
      <c r="EM1" s="2093" t="s">
        <v>141</v>
      </c>
      <c r="EN1" s="2093"/>
      <c r="EO1" s="2093"/>
      <c r="EP1" s="2093"/>
      <c r="EQ1" s="2093"/>
      <c r="ER1" s="2093"/>
      <c r="ES1" s="1191">
        <f>EL1+1</f>
        <v>20</v>
      </c>
      <c r="ET1" s="2093" t="s">
        <v>141</v>
      </c>
      <c r="EU1" s="2093"/>
      <c r="EV1" s="2093"/>
      <c r="EW1" s="2093"/>
      <c r="EX1" s="2093"/>
      <c r="EY1" s="2093"/>
      <c r="EZ1" s="2093"/>
      <c r="FA1" s="1191">
        <f>ES1+1</f>
        <v>21</v>
      </c>
      <c r="FB1" s="1961" t="str">
        <f>BE1</f>
        <v>ESTADO DE CUENTA POR CLIENTE</v>
      </c>
      <c r="FC1" s="1961"/>
      <c r="FD1" s="1961"/>
      <c r="FE1" s="1961"/>
      <c r="FF1" s="1961"/>
      <c r="FG1" s="1961"/>
      <c r="FH1" s="1191">
        <f>FA1+1</f>
        <v>22</v>
      </c>
      <c r="FI1" s="1961" t="str">
        <f>BS1</f>
        <v>ESTADO DE CUENTA POR CLIENTE</v>
      </c>
      <c r="FJ1" s="1961"/>
      <c r="FK1" s="1961"/>
      <c r="FL1" s="1961"/>
      <c r="FM1" s="1961"/>
      <c r="FN1" s="1961"/>
      <c r="FO1" s="1961"/>
      <c r="FP1" s="1191">
        <f>FH1+1</f>
        <v>23</v>
      </c>
      <c r="FQ1" s="1961" t="str">
        <f>BZ1</f>
        <v>ESTADO DE CUENTA POR CLIENTE</v>
      </c>
      <c r="FR1" s="1961"/>
      <c r="FS1" s="1961"/>
      <c r="FT1" s="1961"/>
      <c r="FU1" s="1961"/>
      <c r="FV1" s="1961"/>
      <c r="FW1" s="1191">
        <f>FP1+1</f>
        <v>24</v>
      </c>
      <c r="FX1" s="1961" t="str">
        <f>BS1</f>
        <v>ESTADO DE CUENTA POR CLIENTE</v>
      </c>
      <c r="FY1" s="1961"/>
      <c r="FZ1" s="1961"/>
      <c r="GA1" s="1961"/>
      <c r="GB1" s="1961"/>
      <c r="GC1" s="1961"/>
      <c r="GD1" s="1961"/>
      <c r="GE1" s="1191">
        <f>FW1+1</f>
        <v>25</v>
      </c>
      <c r="GF1" s="1961" t="str">
        <f>EF1</f>
        <v>ESTADO DE CUENTA POR CLIENTE</v>
      </c>
      <c r="GG1" s="1961"/>
      <c r="GH1" s="1961"/>
      <c r="GI1" s="1961"/>
      <c r="GJ1" s="1961"/>
      <c r="GK1" s="1961"/>
      <c r="GL1" s="1191">
        <f>GE1+1</f>
        <v>26</v>
      </c>
      <c r="GM1" s="1961" t="str">
        <f>EM1</f>
        <v>ESTADO DE CUENTA POR CLIENTE</v>
      </c>
      <c r="GN1" s="1961"/>
      <c r="GO1" s="1961"/>
      <c r="GP1" s="1961"/>
      <c r="GQ1" s="1961"/>
      <c r="GR1" s="1961"/>
      <c r="GS1" s="1961"/>
      <c r="GT1" s="1191">
        <f>GL1+1</f>
        <v>27</v>
      </c>
      <c r="GU1" s="1961" t="str">
        <f>GM1</f>
        <v>ESTADO DE CUENTA POR CLIENTE</v>
      </c>
      <c r="GV1" s="1961"/>
      <c r="GW1" s="1961"/>
      <c r="GX1" s="1961"/>
      <c r="GY1" s="1961"/>
      <c r="GZ1" s="1961"/>
      <c r="HA1" s="1191">
        <f>GT1+1</f>
        <v>28</v>
      </c>
      <c r="HB1" s="1961" t="str">
        <f>GU1</f>
        <v>ESTADO DE CUENTA POR CLIENTE</v>
      </c>
      <c r="HC1" s="1961"/>
      <c r="HD1" s="1961"/>
      <c r="HE1" s="1961"/>
      <c r="HF1" s="1961"/>
      <c r="HG1" s="1961"/>
      <c r="HH1" s="1191">
        <f>HA1+1</f>
        <v>29</v>
      </c>
      <c r="HI1" s="1961" t="str">
        <f>HB1</f>
        <v>ESTADO DE CUENTA POR CLIENTE</v>
      </c>
      <c r="HJ1" s="1961"/>
      <c r="HK1" s="1961"/>
      <c r="HL1" s="1961"/>
      <c r="HM1" s="1961"/>
      <c r="HN1" s="1961"/>
      <c r="HO1" s="1191">
        <f>HH1+1</f>
        <v>30</v>
      </c>
      <c r="HP1" s="1961" t="str">
        <f>HI1</f>
        <v>ESTADO DE CUENTA POR CLIENTE</v>
      </c>
      <c r="HQ1" s="1961"/>
      <c r="HR1" s="1961"/>
      <c r="HS1" s="1961"/>
      <c r="HT1" s="1961"/>
      <c r="HU1" s="1961"/>
      <c r="HV1" s="1191">
        <f>HO1+1</f>
        <v>31</v>
      </c>
      <c r="HW1" s="1961" t="str">
        <f>GU1</f>
        <v>ESTADO DE CUENTA POR CLIENTE</v>
      </c>
      <c r="HX1" s="1961"/>
      <c r="HY1" s="1961"/>
      <c r="HZ1" s="1961"/>
      <c r="IA1" s="1961"/>
      <c r="IB1" s="1961"/>
      <c r="IC1" s="1191">
        <f>HV1+1</f>
        <v>32</v>
      </c>
      <c r="ID1" s="1961" t="str">
        <f>FB1</f>
        <v>ESTADO DE CUENTA POR CLIENTE</v>
      </c>
      <c r="IE1" s="1961"/>
      <c r="IF1" s="1961"/>
      <c r="IG1" s="1961"/>
      <c r="IH1" s="1961"/>
      <c r="II1" s="1961"/>
      <c r="IJ1" s="1191">
        <f>IC1+1</f>
        <v>33</v>
      </c>
      <c r="IK1" s="1961" t="str">
        <f>FI1</f>
        <v>ESTADO DE CUENTA POR CLIENTE</v>
      </c>
      <c r="IL1" s="1961"/>
      <c r="IM1" s="1961"/>
      <c r="IN1" s="1961"/>
      <c r="IO1" s="1961"/>
      <c r="IP1" s="1961"/>
      <c r="IQ1" s="1191">
        <f>IJ1+1</f>
        <v>34</v>
      </c>
      <c r="IR1" s="1961" t="str">
        <f>FI1</f>
        <v>ESTADO DE CUENTA POR CLIENTE</v>
      </c>
      <c r="IS1" s="1961"/>
      <c r="IT1" s="1961"/>
      <c r="IU1" s="1961"/>
      <c r="IV1" s="1961"/>
      <c r="IW1" s="1961"/>
      <c r="IX1" s="1191">
        <f>IQ1+1</f>
        <v>35</v>
      </c>
      <c r="IY1" s="1961" t="str">
        <f>IR1</f>
        <v>ESTADO DE CUENTA POR CLIENTE</v>
      </c>
      <c r="IZ1" s="1961"/>
      <c r="JA1" s="1961"/>
      <c r="JB1" s="1961"/>
      <c r="JC1" s="1961"/>
      <c r="JD1" s="1961"/>
      <c r="JE1" s="1191">
        <f>IX1</f>
        <v>35</v>
      </c>
      <c r="JF1" s="1961" t="str">
        <f>IY1</f>
        <v>ESTADO DE CUENTA POR CLIENTE</v>
      </c>
      <c r="JG1" s="1961"/>
      <c r="JH1" s="1961"/>
      <c r="JI1" s="1961"/>
      <c r="JJ1" s="1961"/>
      <c r="JK1" s="1961"/>
      <c r="JL1" s="1191">
        <f>JE1</f>
        <v>35</v>
      </c>
      <c r="JM1" s="1961" t="str">
        <f>BS1</f>
        <v>ESTADO DE CUENTA POR CLIENTE</v>
      </c>
      <c r="JN1" s="1961"/>
      <c r="JO1" s="1961"/>
      <c r="JP1" s="1961"/>
      <c r="JQ1" s="1961"/>
      <c r="JR1" s="1961"/>
      <c r="JS1" s="1191">
        <f>IX1+1</f>
        <v>36</v>
      </c>
      <c r="JT1" s="1961" t="str">
        <f>BZ1</f>
        <v>ESTADO DE CUENTA POR CLIENTE</v>
      </c>
      <c r="JU1" s="1961"/>
      <c r="JV1" s="1961"/>
      <c r="JW1" s="1961"/>
      <c r="JX1" s="1961"/>
      <c r="JY1" s="1961"/>
      <c r="JZ1" s="1191">
        <f>JS1+1</f>
        <v>37</v>
      </c>
      <c r="KA1" s="1961" t="str">
        <f>CG1</f>
        <v>ESTADO DE CUENTA POR CLIENTE</v>
      </c>
      <c r="KB1" s="1961"/>
      <c r="KC1" s="1961"/>
      <c r="KD1" s="1961"/>
      <c r="KE1" s="1961"/>
      <c r="KF1" s="1961"/>
      <c r="KG1" s="1191">
        <f>JZ1+1</f>
        <v>38</v>
      </c>
      <c r="KH1" s="1961" t="str">
        <f>BS1</f>
        <v>ESTADO DE CUENTA POR CLIENTE</v>
      </c>
      <c r="KI1" s="1961"/>
      <c r="KJ1" s="1961"/>
      <c r="KK1" s="1961"/>
      <c r="KL1" s="1961"/>
      <c r="KM1" s="1961"/>
      <c r="KN1" s="1191">
        <f>KG1+1</f>
        <v>39</v>
      </c>
      <c r="KO1" s="1961" t="str">
        <f>DD1</f>
        <v>ESTADO DE CUENTA POR CLIENTE</v>
      </c>
      <c r="KP1" s="1961"/>
      <c r="KQ1" s="1961"/>
      <c r="KR1" s="1961"/>
      <c r="KS1" s="1961"/>
      <c r="KT1" s="1961"/>
      <c r="KU1" s="1191">
        <f>KN1+1</f>
        <v>40</v>
      </c>
      <c r="KV1" s="1961" t="str">
        <f>EF1</f>
        <v>ESTADO DE CUENTA POR CLIENTE</v>
      </c>
      <c r="KW1" s="1961"/>
      <c r="KX1" s="1961"/>
      <c r="KY1" s="1961"/>
      <c r="KZ1" s="1961"/>
      <c r="LA1" s="1961"/>
      <c r="LB1" s="1191">
        <f>KU1+1</f>
        <v>41</v>
      </c>
      <c r="LC1" s="1961" t="str">
        <f>EM1</f>
        <v>ESTADO DE CUENTA POR CLIENTE</v>
      </c>
      <c r="LD1" s="1961"/>
      <c r="LE1" s="1961"/>
      <c r="LF1" s="1961"/>
      <c r="LG1" s="1961"/>
      <c r="LH1" s="1961"/>
      <c r="LI1" s="1191">
        <f>LB1+1</f>
        <v>42</v>
      </c>
      <c r="LJ1" s="1961" t="str">
        <f>EM1</f>
        <v>ESTADO DE CUENTA POR CLIENTE</v>
      </c>
      <c r="LK1" s="1961"/>
      <c r="LL1" s="1961"/>
      <c r="LM1" s="1961"/>
      <c r="LN1" s="1961"/>
      <c r="LO1" s="1961"/>
      <c r="LP1" s="1191">
        <f>LI1+1</f>
        <v>43</v>
      </c>
      <c r="LQ1" s="1961" t="str">
        <f>ET1</f>
        <v>ESTADO DE CUENTA POR CLIENTE</v>
      </c>
      <c r="LR1" s="1961"/>
      <c r="LS1" s="1961"/>
      <c r="LT1" s="1961"/>
      <c r="LU1" s="1961"/>
      <c r="LV1" s="1961"/>
      <c r="LW1" s="1191">
        <f>LP1+1</f>
        <v>44</v>
      </c>
      <c r="LX1" s="1961" t="str">
        <f>ET1</f>
        <v>ESTADO DE CUENTA POR CLIENTE</v>
      </c>
      <c r="LY1" s="1961"/>
      <c r="LZ1" s="1961"/>
      <c r="MA1" s="1961"/>
      <c r="MB1" s="1961"/>
      <c r="MC1" s="1961"/>
      <c r="MD1" s="1191">
        <f>LW1+1</f>
        <v>45</v>
      </c>
      <c r="ME1" s="1961" t="str">
        <f>FB1</f>
        <v>ESTADO DE CUENTA POR CLIENTE</v>
      </c>
      <c r="MF1" s="1961"/>
      <c r="MG1" s="1961"/>
      <c r="MH1" s="1961"/>
      <c r="MI1" s="1961"/>
      <c r="MJ1" s="1961"/>
      <c r="MK1" s="1191">
        <f>MD1+1</f>
        <v>46</v>
      </c>
      <c r="ML1" s="1961" t="str">
        <f>FI1</f>
        <v>ESTADO DE CUENTA POR CLIENTE</v>
      </c>
      <c r="MM1" s="1961"/>
      <c r="MN1" s="1961"/>
      <c r="MO1" s="1961"/>
      <c r="MP1" s="1961"/>
      <c r="MQ1" s="1961"/>
      <c r="MR1" s="1191">
        <f>MK1+1</f>
        <v>47</v>
      </c>
      <c r="MS1" s="1961" t="str">
        <f>FQ1</f>
        <v>ESTADO DE CUENTA POR CLIENTE</v>
      </c>
      <c r="MT1" s="1961"/>
      <c r="MU1" s="1961"/>
      <c r="MV1" s="1961"/>
      <c r="MW1" s="1961"/>
      <c r="MX1" s="1961"/>
      <c r="MY1" s="1191">
        <f>MR1+1</f>
        <v>48</v>
      </c>
      <c r="MZ1" s="1961" t="str">
        <f>FQ1</f>
        <v>ESTADO DE CUENTA POR CLIENTE</v>
      </c>
      <c r="NA1" s="1961"/>
      <c r="NB1" s="1961"/>
      <c r="NC1" s="1961"/>
      <c r="ND1" s="1961"/>
      <c r="NE1" s="1961"/>
      <c r="NF1" s="1191">
        <f>MY1+1</f>
        <v>49</v>
      </c>
      <c r="NG1" s="1961" t="str">
        <f>EF1</f>
        <v>ESTADO DE CUENTA POR CLIENTE</v>
      </c>
      <c r="NH1" s="1961"/>
      <c r="NI1" s="1961"/>
      <c r="NJ1" s="1961"/>
      <c r="NK1" s="1961"/>
      <c r="NL1" s="1961"/>
      <c r="NM1" s="1191">
        <f>NF1+1</f>
        <v>50</v>
      </c>
      <c r="NN1" s="1961" t="str">
        <f>EF1</f>
        <v>ESTADO DE CUENTA POR CLIENTE</v>
      </c>
      <c r="NO1" s="1961"/>
      <c r="NP1" s="1961"/>
      <c r="NQ1" s="1961"/>
      <c r="NR1" s="1961"/>
      <c r="NS1" s="1961"/>
      <c r="NT1" s="1191">
        <f>NM1+1</f>
        <v>51</v>
      </c>
      <c r="NU1" s="1961" t="str">
        <f>EM1</f>
        <v>ESTADO DE CUENTA POR CLIENTE</v>
      </c>
      <c r="NV1" s="1961"/>
      <c r="NW1" s="1961"/>
      <c r="NX1" s="1961"/>
      <c r="NY1" s="1961"/>
      <c r="NZ1" s="1961"/>
      <c r="OA1" s="1961"/>
      <c r="OB1" s="1191">
        <f>NT1+1</f>
        <v>52</v>
      </c>
      <c r="OC1" s="1961" t="str">
        <f>ET1</f>
        <v>ESTADO DE CUENTA POR CLIENTE</v>
      </c>
      <c r="OD1" s="1961"/>
      <c r="OE1" s="1961"/>
      <c r="OF1" s="1961"/>
      <c r="OG1" s="1961"/>
      <c r="OH1" s="1961"/>
      <c r="OI1" s="1191">
        <f>OB1+1</f>
        <v>53</v>
      </c>
      <c r="OJ1" s="1961" t="str">
        <f>OC1</f>
        <v>ESTADO DE CUENTA POR CLIENTE</v>
      </c>
      <c r="OK1" s="1961"/>
      <c r="OL1" s="1961"/>
      <c r="OM1" s="1961"/>
      <c r="ON1" s="1961"/>
      <c r="OO1" s="1961"/>
      <c r="OP1" s="1191">
        <f>OI1+1</f>
        <v>54</v>
      </c>
      <c r="OQ1" s="1961" t="str">
        <f>EF1</f>
        <v>ESTADO DE CUENTA POR CLIENTE</v>
      </c>
      <c r="OR1" s="1961"/>
      <c r="OS1" s="1961"/>
      <c r="OT1" s="1961"/>
      <c r="OU1" s="1961"/>
      <c r="OV1" s="1961"/>
      <c r="OW1" s="1191">
        <f>OP1+1</f>
        <v>55</v>
      </c>
      <c r="OX1" s="1961" t="str">
        <f>EM1</f>
        <v>ESTADO DE CUENTA POR CLIENTE</v>
      </c>
      <c r="OY1" s="1961"/>
      <c r="OZ1" s="1961"/>
      <c r="PA1" s="1961"/>
      <c r="PB1" s="1961"/>
      <c r="PC1" s="1961"/>
      <c r="PD1" s="1191">
        <f>OW1</f>
        <v>55</v>
      </c>
      <c r="PE1" s="1961" t="str">
        <f>EM1</f>
        <v>ESTADO DE CUENTA POR CLIENTE</v>
      </c>
      <c r="PF1" s="1961"/>
      <c r="PG1" s="1961"/>
      <c r="PH1" s="1961"/>
      <c r="PI1" s="1961"/>
      <c r="PJ1" s="1961"/>
      <c r="PK1" s="1961"/>
      <c r="PL1" s="1191">
        <f>PD1+1</f>
        <v>56</v>
      </c>
      <c r="PM1" s="1961" t="str">
        <f>PE1</f>
        <v>ESTADO DE CUENTA POR CLIENTE</v>
      </c>
      <c r="PN1" s="1961"/>
      <c r="PO1" s="1961"/>
      <c r="PP1" s="1961"/>
      <c r="PQ1" s="1961"/>
      <c r="PR1" s="1961"/>
      <c r="PS1" s="1191">
        <f>PL1+1</f>
        <v>57</v>
      </c>
      <c r="PT1" s="1961" t="str">
        <f>FB1</f>
        <v>ESTADO DE CUENTA POR CLIENTE</v>
      </c>
      <c r="PU1" s="1961"/>
      <c r="PV1" s="1961"/>
      <c r="PW1" s="1961"/>
      <c r="PX1" s="1961"/>
      <c r="PY1" s="1961"/>
      <c r="PZ1" s="1191">
        <f>PS1+1</f>
        <v>58</v>
      </c>
      <c r="QA1" s="1961" t="str">
        <f>FI1</f>
        <v>ESTADO DE CUENTA POR CLIENTE</v>
      </c>
      <c r="QB1" s="1961"/>
      <c r="QC1" s="1961"/>
      <c r="QD1" s="1961"/>
      <c r="QE1" s="1961"/>
      <c r="QF1" s="1961"/>
      <c r="QG1" s="1191">
        <f>PZ1+1</f>
        <v>59</v>
      </c>
      <c r="QH1" s="1961" t="str">
        <f>FI1</f>
        <v>ESTADO DE CUENTA POR CLIENTE</v>
      </c>
      <c r="QI1" s="1961"/>
      <c r="QJ1" s="1961"/>
      <c r="QK1" s="1961"/>
      <c r="QL1" s="1961"/>
      <c r="QM1" s="1961"/>
      <c r="QN1" s="1191">
        <f>QG1+1</f>
        <v>60</v>
      </c>
      <c r="QO1" s="1961" t="str">
        <f>QH1</f>
        <v>ESTADO DE CUENTA POR CLIENTE</v>
      </c>
      <c r="QP1" s="1961"/>
      <c r="QQ1" s="1961"/>
      <c r="QR1" s="1961"/>
      <c r="QS1" s="1961"/>
      <c r="QT1" s="1961"/>
      <c r="QU1" s="1191">
        <f>QN1+1</f>
        <v>61</v>
      </c>
      <c r="QV1" s="1961" t="str">
        <f>FB1</f>
        <v>ESTADO DE CUENTA POR CLIENTE</v>
      </c>
      <c r="QW1" s="1961"/>
      <c r="QX1" s="1961"/>
      <c r="QY1" s="1961"/>
      <c r="QZ1" s="1961"/>
      <c r="RA1" s="1961"/>
      <c r="RB1" s="1961"/>
      <c r="RC1" s="1191">
        <f>QU1+1</f>
        <v>62</v>
      </c>
      <c r="RD1" s="1961" t="str">
        <f>FI1</f>
        <v>ESTADO DE CUENTA POR CLIENTE</v>
      </c>
      <c r="RE1" s="1961"/>
      <c r="RF1" s="1961"/>
      <c r="RG1" s="1961"/>
      <c r="RH1" s="1961"/>
      <c r="RI1" s="1961"/>
      <c r="RJ1" s="1191">
        <f>RC1+1</f>
        <v>63</v>
      </c>
      <c r="RK1" s="1961" t="str">
        <f>FQ1</f>
        <v>ESTADO DE CUENTA POR CLIENTE</v>
      </c>
      <c r="RL1" s="1961"/>
      <c r="RM1" s="1961"/>
      <c r="RN1" s="1961"/>
      <c r="RO1" s="1961"/>
      <c r="RP1" s="1961"/>
      <c r="RQ1" s="1191">
        <f>RJ1+1</f>
        <v>64</v>
      </c>
      <c r="RR1" s="1961" t="str">
        <f>FX1</f>
        <v>ESTADO DE CUENTA POR CLIENTE</v>
      </c>
      <c r="RS1" s="1961"/>
      <c r="RT1" s="1961"/>
      <c r="RU1" s="1961"/>
      <c r="RV1" s="1961"/>
      <c r="RW1" s="1961"/>
      <c r="RX1" s="1191">
        <f>RQ1+1</f>
        <v>65</v>
      </c>
      <c r="RY1" s="1961" t="str">
        <f>GF1</f>
        <v>ESTADO DE CUENTA POR CLIENTE</v>
      </c>
      <c r="RZ1" s="1961"/>
      <c r="SA1" s="1961"/>
      <c r="SB1" s="1961"/>
      <c r="SC1" s="1961"/>
      <c r="SD1" s="1961"/>
      <c r="SE1" s="1191">
        <f>RX1+1</f>
        <v>66</v>
      </c>
      <c r="SF1" s="1961" t="str">
        <f>FX1</f>
        <v>ESTADO DE CUENTA POR CLIENTE</v>
      </c>
      <c r="SG1" s="1961"/>
      <c r="SH1" s="1961"/>
      <c r="SI1" s="1961"/>
      <c r="SJ1" s="1961"/>
      <c r="SK1" s="1961"/>
      <c r="SL1" s="1191">
        <f>SE1+1</f>
        <v>67</v>
      </c>
      <c r="SM1" s="1961" t="str">
        <f>SF1</f>
        <v>ESTADO DE CUENTA POR CLIENTE</v>
      </c>
      <c r="SN1" s="1961"/>
      <c r="SO1" s="1961"/>
      <c r="SP1" s="1961"/>
      <c r="SQ1" s="1961"/>
      <c r="SR1" s="1961"/>
      <c r="SS1" s="1191">
        <f>SL1+1</f>
        <v>68</v>
      </c>
      <c r="ST1" s="1961" t="str">
        <f>GF1</f>
        <v>ESTADO DE CUENTA POR CLIENTE</v>
      </c>
      <c r="SU1" s="1961"/>
      <c r="SV1" s="1961"/>
      <c r="SW1" s="1961"/>
      <c r="SX1" s="1961"/>
      <c r="SY1" s="1961"/>
      <c r="SZ1" s="1191">
        <f>SL1+1</f>
        <v>68</v>
      </c>
      <c r="TA1" s="1961" t="str">
        <f>FX1</f>
        <v>ESTADO DE CUENTA POR CLIENTE</v>
      </c>
      <c r="TB1" s="1961"/>
      <c r="TC1" s="1961"/>
      <c r="TD1" s="1961"/>
      <c r="TE1" s="1961"/>
      <c r="TF1" s="1961"/>
      <c r="TG1" s="1191">
        <f>SZ1+1</f>
        <v>69</v>
      </c>
      <c r="TH1" s="1961" t="str">
        <f>TA1</f>
        <v>ESTADO DE CUENTA POR CLIENTE</v>
      </c>
      <c r="TI1" s="1961"/>
      <c r="TJ1" s="1961"/>
      <c r="TK1" s="1961"/>
      <c r="TL1" s="1961"/>
      <c r="TM1" s="1961"/>
      <c r="TN1" s="1191">
        <f>TG1+1</f>
        <v>70</v>
      </c>
      <c r="TO1" s="1961" t="str">
        <f>GF1</f>
        <v>ESTADO DE CUENTA POR CLIENTE</v>
      </c>
      <c r="TP1" s="1961"/>
      <c r="TQ1" s="1961"/>
      <c r="TR1" s="1961"/>
      <c r="TS1" s="1961"/>
      <c r="TT1" s="1961"/>
      <c r="TU1" s="1191">
        <f>TN1+1</f>
        <v>71</v>
      </c>
      <c r="TV1" s="1961" t="str">
        <f>ID1</f>
        <v>ESTADO DE CUENTA POR CLIENTE</v>
      </c>
      <c r="TW1" s="1961"/>
      <c r="TX1" s="1961"/>
      <c r="TY1" s="1961"/>
      <c r="TZ1" s="1961"/>
      <c r="UA1" s="1961"/>
      <c r="UB1" s="1191">
        <f>TU1+1</f>
        <v>72</v>
      </c>
      <c r="UC1" s="1961" t="str">
        <f>IK1</f>
        <v>ESTADO DE CUENTA POR CLIENTE</v>
      </c>
      <c r="UD1" s="1961"/>
      <c r="UE1" s="1961"/>
      <c r="UF1" s="1961"/>
      <c r="UG1" s="1961"/>
      <c r="UH1" s="1961"/>
      <c r="UI1" s="1191">
        <f>UB1+1</f>
        <v>73</v>
      </c>
      <c r="UJ1" s="1961" t="str">
        <f>FX1</f>
        <v>ESTADO DE CUENTA POR CLIENTE</v>
      </c>
      <c r="UK1" s="1961"/>
      <c r="UL1" s="1961"/>
      <c r="UM1" s="1961"/>
      <c r="UN1" s="1961"/>
      <c r="UO1" s="1961"/>
      <c r="UP1" s="1191">
        <f>UI1+1</f>
        <v>74</v>
      </c>
      <c r="UQ1" s="1961" t="str">
        <f>GF1</f>
        <v>ESTADO DE CUENTA POR CLIENTE</v>
      </c>
      <c r="UR1" s="1961"/>
      <c r="US1" s="1961"/>
      <c r="UT1" s="1961"/>
      <c r="UU1" s="1961"/>
      <c r="UV1" s="1961"/>
      <c r="UW1" s="1191">
        <f>UP1+1</f>
        <v>75</v>
      </c>
      <c r="UX1" s="1961" t="str">
        <f>GM1</f>
        <v>ESTADO DE CUENTA POR CLIENTE</v>
      </c>
      <c r="UY1" s="1961"/>
      <c r="UZ1" s="1961"/>
      <c r="VA1" s="1961"/>
      <c r="VB1" s="1961"/>
      <c r="VC1" s="1961"/>
      <c r="VD1" s="1191">
        <f>UW1+1</f>
        <v>76</v>
      </c>
      <c r="VE1" s="1961" t="str">
        <f>FX1</f>
        <v>ESTADO DE CUENTA POR CLIENTE</v>
      </c>
      <c r="VF1" s="1961"/>
      <c r="VG1" s="1961"/>
      <c r="VH1" s="1961"/>
      <c r="VI1" s="1961"/>
      <c r="VJ1" s="1961"/>
      <c r="VK1" s="1191">
        <f>VD1+1</f>
        <v>77</v>
      </c>
      <c r="VL1" s="1961" t="str">
        <f>GF1</f>
        <v>ESTADO DE CUENTA POR CLIENTE</v>
      </c>
      <c r="VM1" s="1961"/>
      <c r="VN1" s="1961"/>
      <c r="VO1" s="1961"/>
      <c r="VP1" s="1961"/>
      <c r="VQ1" s="1961"/>
      <c r="VR1" s="1191">
        <f>VK1+1</f>
        <v>78</v>
      </c>
      <c r="VS1" s="1961" t="str">
        <f>GF1</f>
        <v>ESTADO DE CUENTA POR CLIENTE</v>
      </c>
      <c r="VT1" s="1961"/>
      <c r="VU1" s="1961"/>
      <c r="VV1" s="1961"/>
      <c r="VW1" s="1961"/>
      <c r="VX1" s="1961"/>
      <c r="VY1" s="1191">
        <f>VR1+1</f>
        <v>79</v>
      </c>
      <c r="VZ1" s="1961" t="str">
        <f>FB1</f>
        <v>ESTADO DE CUENTA POR CLIENTE</v>
      </c>
      <c r="WA1" s="1961"/>
      <c r="WB1" s="1961"/>
      <c r="WC1" s="1961"/>
      <c r="WD1" s="1961"/>
      <c r="WE1" s="1961"/>
      <c r="WF1" s="1191">
        <f>VY1+1</f>
        <v>80</v>
      </c>
      <c r="WG1" s="1961" t="str">
        <f>FI1</f>
        <v>ESTADO DE CUENTA POR CLIENTE</v>
      </c>
      <c r="WH1" s="1961"/>
      <c r="WI1" s="1961"/>
      <c r="WJ1" s="1961"/>
      <c r="WK1" s="1961"/>
      <c r="WL1" s="1961"/>
      <c r="WM1" s="1191">
        <f>WF1+1</f>
        <v>81</v>
      </c>
      <c r="WN1" s="1961" t="str">
        <f>FI1</f>
        <v>ESTADO DE CUENTA POR CLIENTE</v>
      </c>
      <c r="WO1" s="1961"/>
      <c r="WP1" s="1961"/>
      <c r="WQ1" s="1961"/>
      <c r="WR1" s="1961"/>
      <c r="WS1" s="1961"/>
      <c r="WT1" s="1961"/>
      <c r="WU1" s="1191">
        <f>WM1+1</f>
        <v>82</v>
      </c>
      <c r="WV1" s="1961" t="str">
        <f>FQ1</f>
        <v>ESTADO DE CUENTA POR CLIENTE</v>
      </c>
      <c r="WW1" s="1961"/>
      <c r="WX1" s="1961"/>
      <c r="WY1" s="1961"/>
      <c r="WZ1" s="1961"/>
      <c r="XA1" s="1961"/>
      <c r="XB1" s="1191">
        <f>WU1+1</f>
        <v>83</v>
      </c>
      <c r="XC1" s="1961" t="str">
        <f>FQ1</f>
        <v>ESTADO DE CUENTA POR CLIENTE</v>
      </c>
      <c r="XD1" s="1961"/>
      <c r="XE1" s="1961"/>
      <c r="XF1" s="1961"/>
      <c r="XG1" s="1961"/>
      <c r="XH1" s="1961"/>
      <c r="XI1" s="1191">
        <f>XB1+1</f>
        <v>84</v>
      </c>
      <c r="XJ1" s="1961" t="str">
        <f>FB1</f>
        <v>ESTADO DE CUENTA POR CLIENTE</v>
      </c>
      <c r="XK1" s="1961"/>
      <c r="XL1" s="1961"/>
      <c r="XM1" s="1961"/>
      <c r="XN1" s="1961"/>
      <c r="XO1" s="1961"/>
      <c r="XP1" s="1191">
        <f>XI1+1</f>
        <v>85</v>
      </c>
      <c r="XQ1" s="1961" t="str">
        <f>XX1</f>
        <v>ESTADO DE CUENTA POR CLIENTE</v>
      </c>
      <c r="XR1" s="1961"/>
      <c r="XS1" s="1961"/>
      <c r="XT1" s="1961"/>
      <c r="XU1" s="1961"/>
      <c r="XV1" s="1961"/>
      <c r="XW1" s="1191">
        <f>XP1+1</f>
        <v>86</v>
      </c>
      <c r="XX1" s="1961" t="str">
        <f>FX1</f>
        <v>ESTADO DE CUENTA POR CLIENTE</v>
      </c>
      <c r="XY1" s="1961"/>
      <c r="XZ1" s="1961"/>
      <c r="YA1" s="1961"/>
      <c r="YB1" s="1961"/>
      <c r="YC1" s="1961"/>
      <c r="YD1" s="1191">
        <f>XW1+1</f>
        <v>87</v>
      </c>
      <c r="YE1" s="1961" t="str">
        <f>GF1</f>
        <v>ESTADO DE CUENTA POR CLIENTE</v>
      </c>
      <c r="YF1" s="1961"/>
      <c r="YG1" s="1961"/>
      <c r="YH1" s="1961"/>
      <c r="YI1" s="1961"/>
      <c r="YJ1" s="1961"/>
      <c r="YK1" s="1191">
        <f>YD1+1</f>
        <v>88</v>
      </c>
      <c r="YL1" s="1961" t="str">
        <f>GF1</f>
        <v>ESTADO DE CUENTA POR CLIENTE</v>
      </c>
      <c r="YM1" s="1961"/>
      <c r="YN1" s="1961"/>
      <c r="YO1" s="1961"/>
      <c r="YP1" s="1961"/>
      <c r="YQ1" s="1961"/>
      <c r="YR1" s="1961"/>
      <c r="YS1" s="1191">
        <f>YK1+1</f>
        <v>89</v>
      </c>
      <c r="YT1" s="1961" t="str">
        <f>BS1</f>
        <v>ESTADO DE CUENTA POR CLIENTE</v>
      </c>
      <c r="YU1" s="1961"/>
      <c r="YV1" s="1961"/>
      <c r="YW1" s="1961"/>
      <c r="YX1" s="1961"/>
      <c r="YY1" s="1961"/>
      <c r="YZ1" s="1191">
        <f>YS1+1</f>
        <v>90</v>
      </c>
      <c r="ZA1" s="1961" t="str">
        <f>BZ1</f>
        <v>ESTADO DE CUENTA POR CLIENTE</v>
      </c>
      <c r="ZB1" s="1961"/>
      <c r="ZC1" s="1961"/>
      <c r="ZD1" s="1961"/>
      <c r="ZE1" s="1961"/>
      <c r="ZF1" s="1961"/>
      <c r="ZG1" s="1191">
        <f>YZ1+1</f>
        <v>91</v>
      </c>
      <c r="ZH1" s="1961" t="str">
        <f>FB1</f>
        <v>ESTADO DE CUENTA POR CLIENTE</v>
      </c>
      <c r="ZI1" s="1961"/>
      <c r="ZJ1" s="1961"/>
      <c r="ZK1" s="1961"/>
      <c r="ZL1" s="1961"/>
      <c r="ZM1" s="1961"/>
      <c r="ZN1" s="1191">
        <f>ZG1+1</f>
        <v>92</v>
      </c>
      <c r="ZO1" s="1961" t="str">
        <f>FI1</f>
        <v>ESTADO DE CUENTA POR CLIENTE</v>
      </c>
      <c r="ZP1" s="1961"/>
      <c r="ZQ1" s="1961"/>
      <c r="ZR1" s="1961"/>
      <c r="ZS1" s="1961"/>
      <c r="ZT1" s="1961"/>
      <c r="ZU1" s="1191">
        <f>ZN1+1</f>
        <v>93</v>
      </c>
      <c r="ZV1" s="1961" t="str">
        <f>FI1</f>
        <v>ESTADO DE CUENTA POR CLIENTE</v>
      </c>
      <c r="ZW1" s="1961"/>
      <c r="ZX1" s="1961"/>
      <c r="ZY1" s="1961"/>
      <c r="ZZ1" s="1961"/>
      <c r="AAA1" s="1961"/>
      <c r="AAB1" s="1191">
        <f>ZU1+1</f>
        <v>94</v>
      </c>
      <c r="AAC1" s="1961" t="str">
        <f>FQ1</f>
        <v>ESTADO DE CUENTA POR CLIENTE</v>
      </c>
      <c r="AAD1" s="1961"/>
      <c r="AAE1" s="1961"/>
      <c r="AAF1" s="1961"/>
      <c r="AAG1" s="1961"/>
      <c r="AAH1" s="1961"/>
      <c r="AAI1" s="1191">
        <f>AAB1+1</f>
        <v>95</v>
      </c>
      <c r="AAJ1" s="1961" t="str">
        <f>FX1</f>
        <v>ESTADO DE CUENTA POR CLIENTE</v>
      </c>
      <c r="AAK1" s="1961"/>
      <c r="AAL1" s="1961"/>
      <c r="AAM1" s="1961"/>
      <c r="AAN1" s="1961"/>
      <c r="AAO1" s="1961"/>
      <c r="AAP1" s="1191">
        <f>AAI1+1</f>
        <v>96</v>
      </c>
      <c r="AAQ1" s="1961" t="str">
        <f>KH1</f>
        <v>ESTADO DE CUENTA POR CLIENTE</v>
      </c>
      <c r="AAR1" s="1961"/>
      <c r="AAS1" s="1961"/>
      <c r="AAT1" s="1961"/>
      <c r="AAU1" s="1961"/>
      <c r="AAV1" s="1961"/>
      <c r="AAW1" s="1961"/>
      <c r="AAX1" s="1191">
        <f>AAI1+1</f>
        <v>96</v>
      </c>
      <c r="AAY1" s="1961" t="str">
        <f>YT1</f>
        <v>ESTADO DE CUENTA POR CLIENTE</v>
      </c>
      <c r="AAZ1" s="1961"/>
      <c r="ABA1" s="1961"/>
      <c r="ABB1" s="1961"/>
      <c r="ABC1" s="1961"/>
      <c r="ABD1" s="1961"/>
      <c r="ABE1" s="1191">
        <f>AAX1+1</f>
        <v>97</v>
      </c>
      <c r="ABF1" s="1961" t="str">
        <f>ZH1</f>
        <v>ESTADO DE CUENTA POR CLIENTE</v>
      </c>
      <c r="ABG1" s="1961"/>
      <c r="ABH1" s="1961"/>
      <c r="ABI1" s="1961"/>
      <c r="ABJ1" s="1961"/>
      <c r="ABK1" s="1961"/>
      <c r="ABL1" s="1191">
        <f>ABE1+1</f>
        <v>98</v>
      </c>
      <c r="ABM1" s="1961" t="str">
        <f>AAQ1</f>
        <v>ESTADO DE CUENTA POR CLIENTE</v>
      </c>
      <c r="ABN1" s="1961"/>
      <c r="ABO1" s="1961"/>
      <c r="ABP1" s="1961"/>
      <c r="ABQ1" s="1961"/>
      <c r="ABR1" s="1961"/>
      <c r="ABS1" s="1961"/>
      <c r="ABT1" s="1191">
        <f>ABL1+1</f>
        <v>99</v>
      </c>
      <c r="ABU1" s="1961" t="str">
        <f>AAY1</f>
        <v>ESTADO DE CUENTA POR CLIENTE</v>
      </c>
      <c r="ABV1" s="1961"/>
      <c r="ABW1" s="1961"/>
      <c r="ABX1" s="1961"/>
      <c r="ABY1" s="1961"/>
      <c r="ABZ1" s="1961"/>
      <c r="ACA1" s="1191">
        <f>ABT1+1</f>
        <v>100</v>
      </c>
      <c r="ACB1" s="1961" t="str">
        <f>ABF1</f>
        <v>ESTADO DE CUENTA POR CLIENTE</v>
      </c>
      <c r="ACC1" s="1961"/>
      <c r="ACD1" s="1961"/>
      <c r="ACE1" s="1961"/>
      <c r="ACF1" s="1961"/>
      <c r="ACG1" s="1961"/>
      <c r="ACH1" s="1191">
        <f>ACA1+1</f>
        <v>101</v>
      </c>
      <c r="ACI1" s="1961" t="str">
        <f>AAQ1</f>
        <v>ESTADO DE CUENTA POR CLIENTE</v>
      </c>
      <c r="ACJ1" s="1961"/>
      <c r="ACK1" s="1961"/>
      <c r="ACL1" s="1961"/>
      <c r="ACM1" s="1961"/>
      <c r="ACN1" s="1961"/>
      <c r="ACO1" s="1191">
        <f>ACH1+1</f>
        <v>102</v>
      </c>
      <c r="ACP1" s="1961" t="str">
        <f>AAY1</f>
        <v>ESTADO DE CUENTA POR CLIENTE</v>
      </c>
      <c r="ACQ1" s="1961"/>
      <c r="ACR1" s="1961"/>
      <c r="ACS1" s="1961"/>
      <c r="ACT1" s="1961"/>
      <c r="ACU1" s="1961"/>
      <c r="ACV1" s="1191">
        <f>ACO1+1</f>
        <v>103</v>
      </c>
      <c r="ACW1" s="1961" t="str">
        <f>AAY1</f>
        <v>ESTADO DE CUENTA POR CLIENTE</v>
      </c>
      <c r="ACX1" s="1961"/>
      <c r="ACY1" s="1961"/>
      <c r="ACZ1" s="1961"/>
      <c r="ADA1" s="1961"/>
      <c r="ADB1" s="1961"/>
      <c r="ADC1" s="1191">
        <f>ACV1+1</f>
        <v>104</v>
      </c>
      <c r="ADD1" s="1961" t="str">
        <f>ABF1</f>
        <v>ESTADO DE CUENTA POR CLIENTE</v>
      </c>
      <c r="ADE1" s="1961"/>
      <c r="ADF1" s="1961"/>
      <c r="ADG1" s="1961"/>
      <c r="ADH1" s="1961"/>
      <c r="ADI1" s="1961"/>
      <c r="ADJ1" s="1191">
        <f>ADC1+1</f>
        <v>105</v>
      </c>
      <c r="ADK1" s="1961" t="str">
        <f>ABF1</f>
        <v>ESTADO DE CUENTA POR CLIENTE</v>
      </c>
      <c r="ADL1" s="1961"/>
      <c r="ADM1" s="1961"/>
      <c r="ADN1" s="1961"/>
      <c r="ADO1" s="1961"/>
      <c r="ADP1" s="1961"/>
      <c r="ADQ1" s="1191">
        <f>ADJ1+1</f>
        <v>106</v>
      </c>
      <c r="ADR1" s="1961" t="str">
        <f>ABM1</f>
        <v>ESTADO DE CUENTA POR CLIENTE</v>
      </c>
      <c r="ADS1" s="1961"/>
      <c r="ADT1" s="1961"/>
      <c r="ADU1" s="1961"/>
      <c r="ADV1" s="1961"/>
      <c r="ADW1" s="1961"/>
      <c r="ADX1" s="1191">
        <f>ADQ1+1</f>
        <v>107</v>
      </c>
      <c r="ADY1" s="1961" t="str">
        <f>ADR1</f>
        <v>ESTADO DE CUENTA POR CLIENTE</v>
      </c>
      <c r="ADZ1" s="1961"/>
      <c r="AEA1" s="1961"/>
      <c r="AEB1" s="1961"/>
      <c r="AEC1" s="1961"/>
      <c r="AED1" s="1961"/>
      <c r="AEE1" s="1191">
        <f>ADX1+1</f>
        <v>108</v>
      </c>
      <c r="AEF1" s="1961" t="str">
        <f>ADR1</f>
        <v>ESTADO DE CUENTA POR CLIENTE</v>
      </c>
      <c r="AEG1" s="1961"/>
      <c r="AEH1" s="1961"/>
      <c r="AEI1" s="1961"/>
      <c r="AEJ1" s="1961"/>
      <c r="AEK1" s="1961"/>
      <c r="AEL1" s="1191">
        <f>AEE1+1</f>
        <v>109</v>
      </c>
      <c r="AEM1" s="1961" t="str">
        <f>ADY1</f>
        <v>ESTADO DE CUENTA POR CLIENTE</v>
      </c>
      <c r="AEN1" s="1961"/>
      <c r="AEO1" s="1961"/>
      <c r="AEP1" s="1961"/>
      <c r="AEQ1" s="1961"/>
      <c r="AER1" s="1961"/>
      <c r="AES1" s="1191">
        <f>AEL1+1</f>
        <v>110</v>
      </c>
      <c r="AET1" s="1961" t="str">
        <f>ABM1</f>
        <v>ESTADO DE CUENTA POR CLIENTE</v>
      </c>
      <c r="AEU1" s="1961"/>
      <c r="AEV1" s="1961"/>
      <c r="AEW1" s="1961"/>
      <c r="AEX1" s="1961"/>
      <c r="AEY1" s="1961"/>
      <c r="AEZ1" s="1191">
        <f>AES1+1</f>
        <v>111</v>
      </c>
      <c r="AFA1" s="1961" t="str">
        <f>ABF1</f>
        <v>ESTADO DE CUENTA POR CLIENTE</v>
      </c>
      <c r="AFB1" s="1961"/>
      <c r="AFC1" s="1961"/>
      <c r="AFD1" s="1961"/>
      <c r="AFE1" s="1961"/>
      <c r="AFF1" s="1961"/>
      <c r="AFG1" s="1191">
        <f>AEZ1+1</f>
        <v>112</v>
      </c>
      <c r="AFH1" s="1961" t="str">
        <f>FB1</f>
        <v>ESTADO DE CUENTA POR CLIENTE</v>
      </c>
      <c r="AFI1" s="1961"/>
      <c r="AFJ1" s="1961"/>
      <c r="AFK1" s="1961"/>
      <c r="AFL1" s="1961"/>
      <c r="AFM1" s="1961"/>
      <c r="AFN1" s="1191">
        <f>AFG1+1</f>
        <v>113</v>
      </c>
      <c r="AFO1" s="1961" t="str">
        <f>FI1</f>
        <v>ESTADO DE CUENTA POR CLIENTE</v>
      </c>
      <c r="AFP1" s="1961"/>
      <c r="AFQ1" s="1961"/>
      <c r="AFR1" s="1961"/>
      <c r="AFS1" s="1961"/>
      <c r="AFT1" s="1961"/>
      <c r="AFU1" s="1191">
        <f>AFN1+1</f>
        <v>114</v>
      </c>
      <c r="AFV1" s="1961" t="str">
        <f>FX1</f>
        <v>ESTADO DE CUENTA POR CLIENTE</v>
      </c>
      <c r="AFW1" s="1961"/>
      <c r="AFX1" s="1961"/>
      <c r="AFY1" s="1961"/>
      <c r="AFZ1" s="1961"/>
      <c r="AGA1" s="1961"/>
      <c r="AGB1" s="1191">
        <f>AFU1+1</f>
        <v>115</v>
      </c>
      <c r="AGC1" s="1961" t="str">
        <f>FX1</f>
        <v>ESTADO DE CUENTA POR CLIENTE</v>
      </c>
      <c r="AGD1" s="1961"/>
      <c r="AGE1" s="1961"/>
      <c r="AGF1" s="1961"/>
      <c r="AGG1" s="1961"/>
      <c r="AGH1" s="1961"/>
      <c r="AGI1" s="1191">
        <f>AGB1+1</f>
        <v>116</v>
      </c>
      <c r="AGJ1" s="1961" t="str">
        <f>AFH1</f>
        <v>ESTADO DE CUENTA POR CLIENTE</v>
      </c>
      <c r="AGK1" s="1961"/>
      <c r="AGL1" s="1961"/>
      <c r="AGM1" s="1961"/>
      <c r="AGN1" s="1961"/>
      <c r="AGO1" s="1961"/>
      <c r="AGP1" s="1191">
        <f>AGI1+1</f>
        <v>117</v>
      </c>
      <c r="AGQ1" s="1961" t="str">
        <f>AFO1</f>
        <v>ESTADO DE CUENTA POR CLIENTE</v>
      </c>
      <c r="AGR1" s="1961"/>
      <c r="AGS1" s="1961"/>
      <c r="AGT1" s="1961"/>
      <c r="AGU1" s="1961"/>
      <c r="AGV1" s="1961"/>
      <c r="AGW1" s="1191">
        <f>AGP1+1</f>
        <v>118</v>
      </c>
      <c r="AGX1" s="1961" t="s">
        <v>74</v>
      </c>
      <c r="AGY1" s="1961"/>
      <c r="AGZ1" s="1961"/>
      <c r="AHA1" s="1961"/>
      <c r="AHB1" s="1961"/>
      <c r="AHC1" s="1961"/>
      <c r="AHD1" s="1191">
        <f>AGW1+1</f>
        <v>119</v>
      </c>
      <c r="AHE1" s="1961" t="s">
        <v>74</v>
      </c>
      <c r="AHF1" s="1961"/>
      <c r="AHG1" s="1961"/>
      <c r="AHH1" s="1961"/>
      <c r="AHI1" s="1961"/>
      <c r="AHJ1" s="1961"/>
      <c r="AHK1" s="1191">
        <f>AHD1+1</f>
        <v>120</v>
      </c>
      <c r="AHL1" s="1961" t="s">
        <v>74</v>
      </c>
      <c r="AHM1" s="1961"/>
      <c r="AHN1" s="1961"/>
      <c r="AHO1" s="1961"/>
      <c r="AHP1" s="1961"/>
      <c r="AHQ1" s="1961"/>
      <c r="AHR1" s="1191">
        <f>AHK1+1</f>
        <v>121</v>
      </c>
      <c r="AHS1" s="1961" t="s">
        <v>74</v>
      </c>
      <c r="AHT1" s="1961"/>
      <c r="AHU1" s="1961"/>
      <c r="AHV1" s="1961"/>
      <c r="AHW1" s="1961"/>
      <c r="AHX1" s="1961"/>
      <c r="AHY1" s="1191">
        <f>AHR1+1</f>
        <v>122</v>
      </c>
      <c r="AHZ1" s="1961" t="s">
        <v>74</v>
      </c>
      <c r="AIA1" s="1961"/>
      <c r="AIB1" s="1961"/>
      <c r="AIC1" s="1961"/>
      <c r="AID1" s="1961"/>
      <c r="AIE1" s="1961"/>
      <c r="AIF1" s="1961"/>
      <c r="AIG1" s="1191">
        <f>AHY1+1</f>
        <v>123</v>
      </c>
      <c r="AIH1" s="1961" t="s">
        <v>74</v>
      </c>
      <c r="AII1" s="1961"/>
      <c r="AIJ1" s="1961"/>
      <c r="AIK1" s="1961"/>
      <c r="AIL1" s="1961"/>
      <c r="AIM1" s="1961"/>
      <c r="AIN1" s="1191">
        <f>AIG1+1</f>
        <v>124</v>
      </c>
      <c r="AIO1" s="1961" t="s">
        <v>74</v>
      </c>
      <c r="AIP1" s="1961"/>
      <c r="AIQ1" s="1961"/>
      <c r="AIR1" s="1961"/>
      <c r="AIS1" s="1961"/>
      <c r="AIT1" s="1961"/>
      <c r="AIU1" s="1961"/>
      <c r="AIV1" s="1191">
        <f>AIN1+1</f>
        <v>125</v>
      </c>
      <c r="AIW1" s="1961" t="s">
        <v>74</v>
      </c>
      <c r="AIX1" s="1961"/>
      <c r="AIY1" s="1961"/>
      <c r="AIZ1" s="1961"/>
      <c r="AJA1" s="1961"/>
      <c r="AJB1" s="1961"/>
      <c r="AJC1" s="1191">
        <f>AIV1+1</f>
        <v>126</v>
      </c>
      <c r="AJD1" s="1961" t="s">
        <v>74</v>
      </c>
      <c r="AJE1" s="1961"/>
      <c r="AJF1" s="1961"/>
      <c r="AJG1" s="1961"/>
      <c r="AJH1" s="1961"/>
      <c r="AJI1" s="1961"/>
      <c r="AJJ1" s="1191">
        <f>AJC1+1</f>
        <v>127</v>
      </c>
      <c r="AJK1" s="1961" t="s">
        <v>74</v>
      </c>
      <c r="AJL1" s="1961"/>
      <c r="AJM1" s="1961"/>
      <c r="AJN1" s="1961"/>
      <c r="AJO1" s="1961"/>
      <c r="AJP1" s="1961"/>
      <c r="AJQ1" s="1191">
        <f>AJJ1+1</f>
        <v>128</v>
      </c>
      <c r="AJR1" s="1961" t="s">
        <v>74</v>
      </c>
      <c r="AJS1" s="1961"/>
      <c r="AJT1" s="1961"/>
      <c r="AJU1" s="1961"/>
      <c r="AJV1" s="1961"/>
      <c r="AJW1" s="1961"/>
      <c r="AJX1" s="1191">
        <f>AJQ1+1</f>
        <v>129</v>
      </c>
      <c r="AJY1" s="1961" t="s">
        <v>74</v>
      </c>
      <c r="AJZ1" s="1961"/>
      <c r="AKA1" s="1961"/>
      <c r="AKB1" s="1961"/>
      <c r="AKC1" s="1961"/>
      <c r="AKD1" s="1961"/>
      <c r="AKE1" s="1191">
        <f>AJX1+1</f>
        <v>130</v>
      </c>
      <c r="AKF1" s="1961" t="s">
        <v>74</v>
      </c>
      <c r="AKG1" s="1961"/>
      <c r="AKH1" s="1961"/>
      <c r="AKI1" s="1961"/>
      <c r="AKJ1" s="1961"/>
      <c r="AKK1" s="1961"/>
      <c r="AKL1" s="1191">
        <f>AKE1+1</f>
        <v>131</v>
      </c>
      <c r="AKM1" s="1961" t="s">
        <v>74</v>
      </c>
      <c r="AKN1" s="1961"/>
      <c r="AKO1" s="1961"/>
      <c r="AKP1" s="1961"/>
      <c r="AKQ1" s="1961"/>
      <c r="AKR1" s="1961"/>
      <c r="AKS1" s="1191">
        <f>AKL1+1</f>
        <v>132</v>
      </c>
      <c r="AKT1" s="1961" t="s">
        <v>74</v>
      </c>
      <c r="AKU1" s="1961"/>
      <c r="AKV1" s="1961"/>
      <c r="AKW1" s="1961"/>
      <c r="AKX1" s="1961"/>
      <c r="AKY1" s="1961"/>
      <c r="AKZ1" s="1191">
        <f>AKS1+1</f>
        <v>133</v>
      </c>
      <c r="ALA1" s="1961" t="s">
        <v>74</v>
      </c>
      <c r="ALB1" s="1961"/>
      <c r="ALC1" s="1961"/>
      <c r="ALD1" s="1961"/>
      <c r="ALE1" s="1961"/>
      <c r="ALF1" s="1961"/>
      <c r="ALG1" s="1191">
        <f>AKZ1+1</f>
        <v>134</v>
      </c>
      <c r="ALH1" s="1961" t="s">
        <v>74</v>
      </c>
      <c r="ALI1" s="1961"/>
      <c r="ALJ1" s="1961"/>
      <c r="ALK1" s="1961"/>
      <c r="ALL1" s="1961"/>
      <c r="ALM1" s="1961"/>
      <c r="ALN1" s="1191">
        <f>ALG1+1</f>
        <v>135</v>
      </c>
      <c r="ALO1" s="1961" t="s">
        <v>74</v>
      </c>
      <c r="ALP1" s="1961"/>
      <c r="ALQ1" s="1961"/>
      <c r="ALR1" s="1961"/>
      <c r="ALS1" s="1961"/>
      <c r="ALT1" s="1961"/>
      <c r="ALU1" s="1191">
        <f>ALN1+1</f>
        <v>136</v>
      </c>
      <c r="ALV1" s="1961" t="s">
        <v>74</v>
      </c>
      <c r="ALW1" s="1961"/>
      <c r="ALX1" s="1961"/>
      <c r="ALY1" s="1961"/>
      <c r="ALZ1" s="1961"/>
      <c r="AMA1" s="1961"/>
      <c r="AMB1" s="1191">
        <f>ALU1+1</f>
        <v>137</v>
      </c>
      <c r="AMC1" s="1961" t="s">
        <v>74</v>
      </c>
      <c r="AMD1" s="1961"/>
      <c r="AME1" s="1961"/>
      <c r="AMF1" s="1961"/>
      <c r="AMG1" s="1961"/>
      <c r="AMH1" s="1961"/>
      <c r="AMI1" s="1191">
        <f>AMB1+1</f>
        <v>138</v>
      </c>
      <c r="AMJ1" s="1961" t="s">
        <v>74</v>
      </c>
      <c r="AMK1" s="1961"/>
      <c r="AML1" s="1961"/>
      <c r="AMM1" s="1961"/>
      <c r="AMN1" s="1961"/>
      <c r="AMO1" s="1961"/>
      <c r="AMP1" s="1191">
        <f>AMI1+1</f>
        <v>139</v>
      </c>
      <c r="AMQ1" s="1961" t="s">
        <v>74</v>
      </c>
      <c r="AMR1" s="1961"/>
      <c r="AMS1" s="1961"/>
      <c r="AMT1" s="1961"/>
      <c r="AMU1" s="1961"/>
      <c r="AMV1" s="1961"/>
      <c r="AMW1" s="1191">
        <f>AMP1+1</f>
        <v>140</v>
      </c>
      <c r="AMX1" s="1961" t="s">
        <v>74</v>
      </c>
      <c r="AMY1" s="1961"/>
      <c r="AMZ1" s="1961"/>
      <c r="ANA1" s="1961"/>
      <c r="ANB1" s="1961"/>
      <c r="ANC1" s="1961"/>
      <c r="AND1" s="1191">
        <f>AMW1+1</f>
        <v>141</v>
      </c>
      <c r="ANE1" s="1961" t="s">
        <v>74</v>
      </c>
      <c r="ANF1" s="1961"/>
      <c r="ANG1" s="1961"/>
      <c r="ANH1" s="1961"/>
      <c r="ANI1" s="1961"/>
      <c r="ANJ1" s="1961"/>
      <c r="ANK1" s="1192">
        <f>AND1+1</f>
        <v>142</v>
      </c>
      <c r="ANL1" s="1961" t="s">
        <v>74</v>
      </c>
      <c r="ANM1" s="1961"/>
      <c r="ANN1" s="1961"/>
      <c r="ANO1" s="1961"/>
      <c r="ANP1" s="1961"/>
      <c r="ANQ1" s="1961"/>
      <c r="ANR1" s="1192">
        <f>ANK1+1</f>
        <v>143</v>
      </c>
      <c r="ANS1" s="1961" t="s">
        <v>74</v>
      </c>
      <c r="ANT1" s="1961"/>
      <c r="ANU1" s="1961"/>
      <c r="ANV1" s="1961"/>
      <c r="ANW1" s="1961"/>
      <c r="ANX1" s="1961"/>
      <c r="ANY1" s="1192">
        <f>ANR1+1</f>
        <v>144</v>
      </c>
      <c r="ANZ1" s="1961" t="s">
        <v>74</v>
      </c>
      <c r="AOA1" s="1961"/>
      <c r="AOB1" s="1961"/>
      <c r="AOC1" s="1961"/>
      <c r="AOD1" s="1961"/>
      <c r="AOE1" s="1961"/>
      <c r="AOF1" s="1192">
        <f>ANY1+1</f>
        <v>145</v>
      </c>
      <c r="AOG1" s="1961" t="s">
        <v>74</v>
      </c>
      <c r="AOH1" s="1961"/>
      <c r="AOI1" s="1961"/>
      <c r="AOJ1" s="1961"/>
      <c r="AOK1" s="1961"/>
      <c r="AOL1" s="1961"/>
      <c r="AOM1" s="1192">
        <f>AOF1+1</f>
        <v>146</v>
      </c>
      <c r="AON1" s="1961" t="s">
        <v>74</v>
      </c>
      <c r="AOO1" s="1961"/>
      <c r="AOP1" s="1961"/>
      <c r="AOQ1" s="1961"/>
      <c r="AOR1" s="1961"/>
      <c r="AOS1" s="1961"/>
      <c r="AOT1" s="1192">
        <f>AOM1+1</f>
        <v>147</v>
      </c>
      <c r="AOU1" s="1961" t="s">
        <v>74</v>
      </c>
      <c r="AOV1" s="1961"/>
      <c r="AOW1" s="1961"/>
      <c r="AOX1" s="1961"/>
      <c r="AOY1" s="1961"/>
      <c r="AOZ1" s="1961"/>
      <c r="APA1" s="1192">
        <f>AOT1+1</f>
        <v>148</v>
      </c>
      <c r="APB1" s="1961" t="s">
        <v>74</v>
      </c>
      <c r="APC1" s="1961"/>
      <c r="APD1" s="1961"/>
      <c r="APE1" s="1961"/>
      <c r="APF1" s="1961"/>
      <c r="APG1" s="1961"/>
      <c r="APH1" s="1192">
        <f>APA1+1</f>
        <v>149</v>
      </c>
      <c r="API1" s="1961" t="s">
        <v>74</v>
      </c>
      <c r="APJ1" s="1961"/>
      <c r="APK1" s="1961"/>
      <c r="APL1" s="1961"/>
      <c r="APM1" s="1961"/>
      <c r="APN1" s="1961"/>
      <c r="APO1" s="1192">
        <f>APH1+1</f>
        <v>150</v>
      </c>
      <c r="APP1" s="1961" t="s">
        <v>74</v>
      </c>
      <c r="APQ1" s="1961"/>
      <c r="APR1" s="1961"/>
      <c r="APS1" s="1961"/>
      <c r="APT1" s="1961"/>
      <c r="APU1" s="1961"/>
      <c r="APV1" s="1192">
        <f>APO1+1</f>
        <v>151</v>
      </c>
      <c r="APW1" s="1961" t="s">
        <v>74</v>
      </c>
      <c r="APX1" s="1961"/>
      <c r="APY1" s="1961"/>
      <c r="APZ1" s="1961"/>
      <c r="AQA1" s="1961"/>
      <c r="AQB1" s="1961"/>
      <c r="AQC1" s="1191">
        <f>APV1+1</f>
        <v>152</v>
      </c>
      <c r="AQD1" s="1961" t="s">
        <v>74</v>
      </c>
      <c r="AQE1" s="1961"/>
      <c r="AQF1" s="1961"/>
      <c r="AQG1" s="1961"/>
      <c r="AQH1" s="1961"/>
      <c r="AQI1" s="1961"/>
      <c r="AQJ1" s="1191">
        <f>AQC1+1</f>
        <v>153</v>
      </c>
      <c r="AQK1" s="1961" t="s">
        <v>74</v>
      </c>
      <c r="AQL1" s="1961"/>
      <c r="AQM1" s="1961"/>
      <c r="AQN1" s="1961"/>
      <c r="AQO1" s="1961"/>
      <c r="AQP1" s="1961"/>
      <c r="AQQ1" s="1961"/>
      <c r="AQR1" s="1191">
        <f>AQJ1+1</f>
        <v>154</v>
      </c>
      <c r="AQS1" s="1961" t="s">
        <v>74</v>
      </c>
      <c r="AQT1" s="1961"/>
      <c r="AQU1" s="1961"/>
      <c r="AQV1" s="1961"/>
      <c r="AQW1" s="1961"/>
      <c r="AQX1" s="1961"/>
      <c r="AQY1" s="1191">
        <f>AQR1+1</f>
        <v>155</v>
      </c>
      <c r="AQZ1" s="1961" t="s">
        <v>74</v>
      </c>
      <c r="ARA1" s="1961"/>
      <c r="ARB1" s="1961"/>
      <c r="ARC1" s="1961"/>
      <c r="ARD1" s="1961"/>
      <c r="ARE1" s="1961"/>
      <c r="ARF1" s="1191">
        <f>AQY1+1</f>
        <v>156</v>
      </c>
      <c r="ARG1" s="1961" t="s">
        <v>74</v>
      </c>
      <c r="ARH1" s="1961"/>
      <c r="ARI1" s="1961"/>
      <c r="ARJ1" s="1961"/>
      <c r="ARK1" s="1961"/>
      <c r="ARL1" s="1961"/>
      <c r="ARM1" s="1961"/>
      <c r="ARN1" s="1191">
        <f>ARF1+1</f>
        <v>157</v>
      </c>
      <c r="ARO1" s="1961" t="s">
        <v>74</v>
      </c>
      <c r="ARP1" s="1961"/>
      <c r="ARQ1" s="1961"/>
      <c r="ARR1" s="1961"/>
      <c r="ARS1" s="1961"/>
      <c r="ART1" s="1961"/>
      <c r="ARU1" s="1961"/>
      <c r="ARV1" s="1193">
        <f>ARN1+1</f>
        <v>158</v>
      </c>
      <c r="ARW1" s="1961" t="s">
        <v>74</v>
      </c>
      <c r="ARX1" s="1961"/>
      <c r="ARY1" s="1961"/>
      <c r="ARZ1" s="1961"/>
      <c r="ASA1" s="1961"/>
      <c r="ASB1" s="1961"/>
      <c r="ASC1" s="1192">
        <f>ARV1+1</f>
        <v>159</v>
      </c>
      <c r="ASD1" s="1961" t="s">
        <v>74</v>
      </c>
      <c r="ASE1" s="1961"/>
      <c r="ASF1" s="1961"/>
      <c r="ASG1" s="1961"/>
      <c r="ASH1" s="1961"/>
      <c r="ASI1" s="1961"/>
      <c r="ASJ1" s="1192">
        <f>ASC1+1</f>
        <v>160</v>
      </c>
      <c r="ASK1" s="1961" t="s">
        <v>74</v>
      </c>
      <c r="ASL1" s="1961"/>
      <c r="ASM1" s="1961"/>
      <c r="ASN1" s="1961"/>
      <c r="ASO1" s="1961"/>
      <c r="ASP1" s="1961"/>
      <c r="ASQ1" s="1192">
        <f>ASJ1+1</f>
        <v>161</v>
      </c>
      <c r="ASR1" s="1961" t="s">
        <v>74</v>
      </c>
      <c r="ASS1" s="1961"/>
      <c r="AST1" s="1961"/>
      <c r="ASU1" s="1961"/>
      <c r="ASV1" s="1961"/>
      <c r="ASW1" s="1961"/>
      <c r="ASX1" s="1192">
        <f>ASQ1+1</f>
        <v>162</v>
      </c>
      <c r="ASY1" s="1961" t="s">
        <v>74</v>
      </c>
      <c r="ASZ1" s="1961"/>
      <c r="ATA1" s="1961"/>
      <c r="ATB1" s="1961"/>
      <c r="ATC1" s="1961"/>
      <c r="ATD1" s="1961"/>
      <c r="ATE1" s="1192">
        <f>ASQ1+1</f>
        <v>162</v>
      </c>
      <c r="ATF1" s="1961" t="s">
        <v>74</v>
      </c>
      <c r="ATG1" s="1961"/>
      <c r="ATH1" s="1961"/>
      <c r="ATI1" s="1961"/>
      <c r="ATJ1" s="1961"/>
      <c r="ATK1" s="1961"/>
      <c r="ATL1" s="1192">
        <f>ATE1+1</f>
        <v>163</v>
      </c>
      <c r="ATM1" s="1961" t="s">
        <v>74</v>
      </c>
      <c r="ATN1" s="1961"/>
      <c r="ATO1" s="1961"/>
      <c r="ATP1" s="1961"/>
      <c r="ATQ1" s="1961"/>
      <c r="ATR1" s="1961"/>
      <c r="ATS1" s="1192">
        <f>ATL1+1</f>
        <v>164</v>
      </c>
      <c r="ATT1" s="1961" t="s">
        <v>74</v>
      </c>
      <c r="ATU1" s="1961"/>
      <c r="ATV1" s="1961"/>
      <c r="ATW1" s="1961"/>
      <c r="ATX1" s="1961"/>
      <c r="ATY1" s="1961"/>
      <c r="ATZ1" s="1192">
        <f>ATS1+1</f>
        <v>165</v>
      </c>
      <c r="AUA1" s="1961" t="s">
        <v>74</v>
      </c>
      <c r="AUB1" s="1961"/>
      <c r="AUC1" s="1961"/>
      <c r="AUD1" s="1961"/>
      <c r="AUE1" s="1961"/>
      <c r="AUF1" s="1961"/>
      <c r="AUG1" s="1192">
        <f>ATZ1+1</f>
        <v>166</v>
      </c>
      <c r="AUH1" s="1961" t="s">
        <v>74</v>
      </c>
      <c r="AUI1" s="1961"/>
      <c r="AUJ1" s="1961"/>
      <c r="AUK1" s="1961"/>
      <c r="AUL1" s="1961"/>
      <c r="AUM1" s="1961"/>
      <c r="AUN1" s="1191">
        <f>AUG1+1</f>
        <v>167</v>
      </c>
      <c r="AUO1" s="1961" t="s">
        <v>74</v>
      </c>
      <c r="AUP1" s="1961"/>
      <c r="AUQ1" s="1961"/>
      <c r="AUR1" s="1961"/>
      <c r="AUS1" s="1961"/>
      <c r="AUT1" s="1961"/>
      <c r="AUU1" s="1191">
        <f>AUN1+1</f>
        <v>168</v>
      </c>
      <c r="AUV1" s="1961" t="s">
        <v>74</v>
      </c>
      <c r="AUW1" s="1961"/>
      <c r="AUX1" s="1961"/>
      <c r="AUY1" s="1961"/>
      <c r="AUZ1" s="1961"/>
      <c r="AVA1" s="1961"/>
      <c r="AVB1" s="1191">
        <f>AUU1+1</f>
        <v>169</v>
      </c>
      <c r="AVC1" s="1961" t="s">
        <v>74</v>
      </c>
      <c r="AVD1" s="1961"/>
      <c r="AVE1" s="1961"/>
      <c r="AVF1" s="1961"/>
      <c r="AVG1" s="1961"/>
      <c r="AVH1" s="1961"/>
      <c r="AVI1" s="1191">
        <f>AVB1+1</f>
        <v>170</v>
      </c>
      <c r="AVJ1" s="1961" t="s">
        <v>74</v>
      </c>
      <c r="AVK1" s="1961"/>
      <c r="AVL1" s="1961"/>
      <c r="AVM1" s="1961"/>
      <c r="AVN1" s="1961"/>
      <c r="AVO1" s="1961"/>
      <c r="AVP1" s="1192">
        <f>AVI1+1</f>
        <v>171</v>
      </c>
      <c r="AVQ1" s="1961" t="s">
        <v>74</v>
      </c>
      <c r="AVR1" s="1961"/>
      <c r="AVS1" s="1961"/>
      <c r="AVT1" s="1961"/>
      <c r="AVU1" s="1961"/>
      <c r="AVV1" s="1961"/>
      <c r="AVW1" s="1192">
        <f>AVP1+1</f>
        <v>172</v>
      </c>
      <c r="AVX1" s="1961" t="s">
        <v>74</v>
      </c>
      <c r="AVY1" s="1961"/>
      <c r="AVZ1" s="1961"/>
      <c r="AWA1" s="1961"/>
      <c r="AWB1" s="1961"/>
      <c r="AWC1" s="1961"/>
      <c r="AWD1" s="1192">
        <f>AVP1+1</f>
        <v>172</v>
      </c>
      <c r="AWE1" s="1961" t="s">
        <v>74</v>
      </c>
      <c r="AWF1" s="1961"/>
      <c r="AWG1" s="1961"/>
      <c r="AWH1" s="1961"/>
      <c r="AWI1" s="1961"/>
      <c r="AWJ1" s="1961"/>
      <c r="AWK1" s="1192">
        <f>AWD1+1</f>
        <v>173</v>
      </c>
      <c r="AWL1" s="1961" t="s">
        <v>74</v>
      </c>
      <c r="AWM1" s="1961"/>
      <c r="AWN1" s="1961"/>
      <c r="AWO1" s="1961"/>
      <c r="AWP1" s="1961"/>
      <c r="AWQ1" s="1961"/>
      <c r="AWR1" s="1192">
        <f>AWK1+1</f>
        <v>174</v>
      </c>
      <c r="AWS1" s="1961" t="s">
        <v>74</v>
      </c>
      <c r="AWT1" s="1961"/>
      <c r="AWU1" s="1961"/>
      <c r="AWV1" s="1961"/>
      <c r="AWW1" s="1961"/>
      <c r="AWX1" s="1961"/>
      <c r="AWY1" s="1192">
        <f>AWR1+1</f>
        <v>175</v>
      </c>
      <c r="AWZ1" s="1961" t="s">
        <v>74</v>
      </c>
      <c r="AXA1" s="1961"/>
      <c r="AXB1" s="1961"/>
      <c r="AXC1" s="1961"/>
      <c r="AXD1" s="1961"/>
      <c r="AXE1" s="1961"/>
      <c r="AXF1" s="1192">
        <f>AWY1+1</f>
        <v>176</v>
      </c>
      <c r="AXG1" s="1961" t="s">
        <v>74</v>
      </c>
      <c r="AXH1" s="1961"/>
      <c r="AXI1" s="1961"/>
      <c r="AXJ1" s="1961"/>
      <c r="AXK1" s="1961"/>
      <c r="AXL1" s="1961"/>
      <c r="AXM1" s="1192">
        <f>AXF1+1</f>
        <v>177</v>
      </c>
      <c r="AXN1" s="1961" t="s">
        <v>74</v>
      </c>
      <c r="AXO1" s="1961"/>
      <c r="AXP1" s="1961"/>
      <c r="AXQ1" s="1961"/>
      <c r="AXR1" s="1961"/>
      <c r="AXS1" s="1961"/>
      <c r="AXT1" s="1192">
        <f>AXM1+1</f>
        <v>178</v>
      </c>
      <c r="AXU1" s="1961" t="s">
        <v>74</v>
      </c>
      <c r="AXV1" s="1961"/>
      <c r="AXW1" s="1961"/>
      <c r="AXX1" s="1961"/>
      <c r="AXY1" s="1961"/>
      <c r="AXZ1" s="1961"/>
      <c r="AYA1" s="1192">
        <f>AXT1+1</f>
        <v>179</v>
      </c>
      <c r="AYB1" s="1961" t="s">
        <v>74</v>
      </c>
      <c r="AYC1" s="1961"/>
      <c r="AYD1" s="1961"/>
      <c r="AYE1" s="1961"/>
      <c r="AYF1" s="1961"/>
      <c r="AYG1" s="1961"/>
      <c r="AYH1" s="1192">
        <f>AYA1+1</f>
        <v>180</v>
      </c>
      <c r="AYI1" s="1961" t="s">
        <v>74</v>
      </c>
      <c r="AYJ1" s="1961"/>
      <c r="AYK1" s="1961"/>
      <c r="AYL1" s="1961"/>
      <c r="AYM1" s="1961"/>
      <c r="AYN1" s="1961"/>
      <c r="AYO1" s="1192">
        <f>AYH1+1</f>
        <v>181</v>
      </c>
      <c r="AYP1" s="1961" t="s">
        <v>74</v>
      </c>
      <c r="AYQ1" s="1961"/>
      <c r="AYR1" s="1961"/>
      <c r="AYS1" s="1961"/>
      <c r="AYT1" s="1961"/>
      <c r="AYU1" s="1961"/>
      <c r="AYV1" s="1192">
        <f>AYO1+1</f>
        <v>182</v>
      </c>
      <c r="AYW1" s="1961" t="s">
        <v>74</v>
      </c>
      <c r="AYX1" s="1961"/>
      <c r="AYY1" s="1961"/>
      <c r="AYZ1" s="1961"/>
      <c r="AZA1" s="1961"/>
      <c r="AZB1" s="1961"/>
      <c r="AZC1" s="1961"/>
      <c r="AZD1" s="1192">
        <f>AYV1+1</f>
        <v>183</v>
      </c>
      <c r="AZE1" s="1961" t="s">
        <v>74</v>
      </c>
      <c r="AZF1" s="1961"/>
      <c r="AZG1" s="1961"/>
      <c r="AZH1" s="1961"/>
      <c r="AZI1" s="1961"/>
      <c r="AZJ1" s="1961"/>
      <c r="AZK1" s="1192">
        <f>AZD1+1</f>
        <v>184</v>
      </c>
      <c r="AZL1" s="1961" t="s">
        <v>74</v>
      </c>
      <c r="AZM1" s="1961"/>
      <c r="AZN1" s="1961"/>
      <c r="AZO1" s="1961"/>
      <c r="AZP1" s="1961"/>
      <c r="AZQ1" s="1961"/>
      <c r="AZR1" s="1192">
        <f>AZK1+1</f>
        <v>185</v>
      </c>
      <c r="AZS1" s="1961" t="s">
        <v>74</v>
      </c>
      <c r="AZT1" s="1961"/>
      <c r="AZU1" s="1961"/>
      <c r="AZV1" s="1961"/>
      <c r="AZW1" s="1961"/>
      <c r="AZX1" s="1961"/>
      <c r="AZY1" s="1192">
        <f>AZR1+1</f>
        <v>186</v>
      </c>
      <c r="AZZ1" s="1961" t="s">
        <v>74</v>
      </c>
      <c r="BAA1" s="1961"/>
      <c r="BAB1" s="1961"/>
      <c r="BAC1" s="1961"/>
      <c r="BAD1" s="1961"/>
      <c r="BAE1" s="1961"/>
      <c r="BAF1" s="1192">
        <f>AZY1+1</f>
        <v>187</v>
      </c>
      <c r="BAG1" s="1961" t="s">
        <v>74</v>
      </c>
      <c r="BAH1" s="1961"/>
      <c r="BAI1" s="1961"/>
      <c r="BAJ1" s="1961"/>
      <c r="BAK1" s="1961"/>
      <c r="BAL1" s="1961"/>
      <c r="BAM1" s="1192">
        <f>BAF1+1</f>
        <v>188</v>
      </c>
      <c r="BAN1" s="1961" t="s">
        <v>74</v>
      </c>
      <c r="BAO1" s="1961"/>
      <c r="BAP1" s="1961"/>
      <c r="BAQ1" s="1961"/>
      <c r="BAR1" s="1961"/>
      <c r="BAS1" s="1961"/>
      <c r="BAT1" s="1192">
        <f>BAM1+1</f>
        <v>189</v>
      </c>
      <c r="BAU1" s="1961" t="s">
        <v>74</v>
      </c>
      <c r="BAV1" s="1961"/>
      <c r="BAW1" s="1961"/>
      <c r="BAX1" s="1961"/>
      <c r="BAY1" s="1961"/>
      <c r="BAZ1" s="1961"/>
      <c r="BBA1" s="1192">
        <f>BAM1+1</f>
        <v>189</v>
      </c>
      <c r="BBB1" s="1961" t="s">
        <v>74</v>
      </c>
      <c r="BBC1" s="1961"/>
      <c r="BBD1" s="1961"/>
      <c r="BBE1" s="1961"/>
      <c r="BBF1" s="1961"/>
      <c r="BBG1" s="1961"/>
      <c r="BBH1" s="1192">
        <f>BBA1+1</f>
        <v>190</v>
      </c>
      <c r="BBI1" s="1961" t="s">
        <v>74</v>
      </c>
      <c r="BBJ1" s="1961"/>
      <c r="BBK1" s="1961"/>
      <c r="BBL1" s="1961"/>
      <c r="BBM1" s="1961"/>
      <c r="BBN1" s="1961"/>
      <c r="BBO1" s="1961"/>
      <c r="BBP1" s="1192">
        <f>BBH1+1</f>
        <v>191</v>
      </c>
      <c r="BBQ1" s="1961" t="s">
        <v>74</v>
      </c>
      <c r="BBR1" s="1961"/>
      <c r="BBS1" s="1961"/>
      <c r="BBT1" s="1961"/>
      <c r="BBU1" s="1961"/>
      <c r="BBV1" s="1961"/>
      <c r="BBW1" s="1192">
        <f>BBP1+1</f>
        <v>192</v>
      </c>
      <c r="BBX1" s="1961" t="s">
        <v>74</v>
      </c>
      <c r="BBY1" s="1961"/>
      <c r="BBZ1" s="1961"/>
      <c r="BCA1" s="1961"/>
      <c r="BCB1" s="1961"/>
      <c r="BCC1" s="1961"/>
      <c r="BCD1" s="1192">
        <f>BBW1+1</f>
        <v>193</v>
      </c>
      <c r="BCE1" s="1961" t="s">
        <v>74</v>
      </c>
      <c r="BCF1" s="1961"/>
      <c r="BCG1" s="1961"/>
      <c r="BCH1" s="1961"/>
      <c r="BCI1" s="1961"/>
      <c r="BCJ1" s="1961"/>
      <c r="BCK1" s="1192">
        <f>BCD1+1</f>
        <v>194</v>
      </c>
      <c r="BCL1" s="1961" t="s">
        <v>74</v>
      </c>
      <c r="BCM1" s="1961"/>
      <c r="BCN1" s="1961"/>
      <c r="BCO1" s="1961"/>
      <c r="BCP1" s="1961"/>
      <c r="BCQ1" s="1961"/>
      <c r="BCR1" s="1192">
        <f>BCK1+1</f>
        <v>195</v>
      </c>
      <c r="BCS1" s="1961" t="s">
        <v>74</v>
      </c>
      <c r="BCT1" s="1961"/>
      <c r="BCU1" s="1961"/>
      <c r="BCV1" s="1961"/>
      <c r="BCW1" s="1961"/>
      <c r="BCX1" s="1961"/>
      <c r="BCY1" s="1192">
        <f>BCR1+1</f>
        <v>196</v>
      </c>
      <c r="BCZ1" s="1961" t="s">
        <v>74</v>
      </c>
      <c r="BDA1" s="1961"/>
      <c r="BDB1" s="1961"/>
      <c r="BDC1" s="1961"/>
      <c r="BDD1" s="1961"/>
      <c r="BDE1" s="1961"/>
      <c r="BDF1" s="1192">
        <f>BCY1+1</f>
        <v>197</v>
      </c>
      <c r="BDG1" s="1961" t="s">
        <v>74</v>
      </c>
      <c r="BDH1" s="1961"/>
      <c r="BDI1" s="1961"/>
      <c r="BDJ1" s="1961"/>
      <c r="BDK1" s="1961"/>
      <c r="BDL1" s="1961"/>
      <c r="BDM1" s="1192">
        <f>BDF1+1</f>
        <v>198</v>
      </c>
      <c r="BDN1" s="1961" t="s">
        <v>74</v>
      </c>
      <c r="BDO1" s="1961"/>
      <c r="BDP1" s="1961"/>
      <c r="BDQ1" s="1961"/>
      <c r="BDR1" s="1961"/>
      <c r="BDS1" s="1961"/>
      <c r="BDT1" s="1192">
        <f>BDM1+1</f>
        <v>199</v>
      </c>
      <c r="BDU1" s="1961" t="s">
        <v>74</v>
      </c>
      <c r="BDV1" s="1961"/>
      <c r="BDW1" s="1961"/>
      <c r="BDX1" s="1961"/>
      <c r="BDY1" s="1961"/>
      <c r="BDZ1" s="1961"/>
      <c r="BEA1" s="1192">
        <f>BDT1+1</f>
        <v>200</v>
      </c>
      <c r="BEB1" s="1961" t="s">
        <v>74</v>
      </c>
      <c r="BEC1" s="1961"/>
      <c r="BED1" s="1961"/>
      <c r="BEE1" s="1961"/>
      <c r="BEF1" s="1961"/>
      <c r="BEG1" s="1961"/>
      <c r="BEH1" s="1192">
        <f>BEA1+1</f>
        <v>201</v>
      </c>
      <c r="BEI1" s="1961" t="s">
        <v>74</v>
      </c>
      <c r="BEJ1" s="1961"/>
      <c r="BEK1" s="1961"/>
      <c r="BEL1" s="1961"/>
      <c r="BEM1" s="1961"/>
      <c r="BEN1" s="1961"/>
      <c r="BEO1" s="1961"/>
      <c r="BEP1" s="1191">
        <f>BEA1+1</f>
        <v>201</v>
      </c>
      <c r="BEQ1" s="1961" t="s">
        <v>74</v>
      </c>
      <c r="BER1" s="1961"/>
      <c r="BES1" s="1961"/>
      <c r="BET1" s="1961"/>
      <c r="BEU1" s="1961"/>
      <c r="BEV1" s="1961"/>
      <c r="BEW1" s="1191">
        <f>BEP1+1</f>
        <v>202</v>
      </c>
      <c r="BEX1" s="1961" t="s">
        <v>74</v>
      </c>
      <c r="BEY1" s="1961"/>
      <c r="BEZ1" s="1961"/>
      <c r="BFA1" s="1961"/>
      <c r="BFB1" s="1961"/>
      <c r="BFC1" s="1961"/>
      <c r="BFD1" s="1961"/>
      <c r="BFE1" s="1194">
        <f>BEW1+1</f>
        <v>203</v>
      </c>
      <c r="BFF1" s="1961" t="s">
        <v>74</v>
      </c>
      <c r="BFG1" s="1961"/>
      <c r="BFH1" s="1961"/>
      <c r="BFI1" s="1961"/>
      <c r="BFJ1" s="1961"/>
      <c r="BFK1" s="1961"/>
      <c r="BFL1" s="1961"/>
      <c r="BFM1" s="1192">
        <f>BFE1+1</f>
        <v>204</v>
      </c>
      <c r="BFN1" s="1961" t="s">
        <v>74</v>
      </c>
      <c r="BFO1" s="1961"/>
      <c r="BFP1" s="1961"/>
      <c r="BFQ1" s="1961"/>
      <c r="BFR1" s="1961"/>
      <c r="BFS1" s="1961"/>
      <c r="BFT1" s="1192">
        <f>BFM1+1</f>
        <v>205</v>
      </c>
      <c r="BFU1" s="1961" t="s">
        <v>74</v>
      </c>
      <c r="BFV1" s="1961"/>
      <c r="BFW1" s="1961"/>
      <c r="BFX1" s="1961"/>
      <c r="BFY1" s="1961"/>
      <c r="BFZ1" s="1961"/>
      <c r="BGA1" s="1192">
        <f>BFT1+1</f>
        <v>206</v>
      </c>
      <c r="BGB1" s="1961" t="s">
        <v>74</v>
      </c>
      <c r="BGC1" s="1961"/>
      <c r="BGD1" s="1961"/>
      <c r="BGE1" s="1961"/>
      <c r="BGF1" s="1961"/>
      <c r="BGG1" s="1961"/>
      <c r="BGH1" s="1192">
        <f>BGA1+1</f>
        <v>207</v>
      </c>
      <c r="BGI1" s="1961" t="s">
        <v>74</v>
      </c>
      <c r="BGJ1" s="1961"/>
      <c r="BGK1" s="1961"/>
      <c r="BGL1" s="1961"/>
      <c r="BGM1" s="1961"/>
      <c r="BGN1" s="1961"/>
      <c r="BGO1" s="1192">
        <f>BGH1+1</f>
        <v>208</v>
      </c>
      <c r="BGP1" s="1961" t="s">
        <v>74</v>
      </c>
      <c r="BGQ1" s="1961"/>
      <c r="BGR1" s="1961"/>
      <c r="BGS1" s="1961"/>
      <c r="BGT1" s="1961"/>
      <c r="BGU1" s="1961"/>
      <c r="BGV1" s="1192">
        <f>BGO1+1</f>
        <v>209</v>
      </c>
      <c r="BGW1" s="1961" t="s">
        <v>74</v>
      </c>
      <c r="BGX1" s="1961"/>
      <c r="BGY1" s="1961"/>
      <c r="BGZ1" s="1961"/>
      <c r="BHA1" s="1961"/>
      <c r="BHB1" s="1961"/>
      <c r="BHC1" s="1192">
        <f>BGV1+1</f>
        <v>210</v>
      </c>
      <c r="BHD1" s="1961" t="s">
        <v>74</v>
      </c>
      <c r="BHE1" s="1961"/>
      <c r="BHF1" s="1961"/>
      <c r="BHG1" s="1961"/>
      <c r="BHH1" s="1961"/>
      <c r="BHI1" s="1961"/>
      <c r="BHJ1" s="1961"/>
      <c r="BHK1" s="1192">
        <f>BHC1+1</f>
        <v>211</v>
      </c>
      <c r="BHL1" s="1961" t="s">
        <v>74</v>
      </c>
      <c r="BHM1" s="1961"/>
      <c r="BHN1" s="1961"/>
      <c r="BHO1" s="1961"/>
      <c r="BHP1" s="1961"/>
      <c r="BHQ1" s="1961"/>
      <c r="BHR1" s="1191">
        <f>BHK1+1</f>
        <v>212</v>
      </c>
      <c r="BHS1" s="1961" t="s">
        <v>74</v>
      </c>
      <c r="BHT1" s="1961"/>
      <c r="BHU1" s="1961"/>
      <c r="BHV1" s="1961"/>
      <c r="BHW1" s="1961"/>
      <c r="BHX1" s="1961"/>
      <c r="BHY1" s="1191">
        <f>BHR1+1</f>
        <v>213</v>
      </c>
      <c r="BHZ1" s="1961" t="s">
        <v>74</v>
      </c>
      <c r="BIA1" s="1961"/>
      <c r="BIB1" s="1961"/>
      <c r="BIC1" s="1961"/>
      <c r="BID1" s="1961"/>
      <c r="BIE1" s="1961"/>
      <c r="BIF1" s="1191">
        <f>BHY1+1</f>
        <v>214</v>
      </c>
      <c r="BIG1" s="1961" t="s">
        <v>74</v>
      </c>
      <c r="BIH1" s="1961"/>
      <c r="BII1" s="1961"/>
      <c r="BIJ1" s="1961"/>
      <c r="BIK1" s="1961"/>
      <c r="BIL1" s="1961"/>
      <c r="BIM1" s="1191">
        <f>BIF1+1</f>
        <v>215</v>
      </c>
      <c r="BIN1" s="1961" t="s">
        <v>74</v>
      </c>
      <c r="BIO1" s="1961"/>
      <c r="BIP1" s="1961"/>
      <c r="BIQ1" s="1961"/>
      <c r="BIR1" s="1961"/>
      <c r="BIS1" s="1961"/>
      <c r="BIT1" s="1191">
        <f>BIM1+1</f>
        <v>216</v>
      </c>
      <c r="BIU1" s="1961" t="s">
        <v>74</v>
      </c>
      <c r="BIV1" s="1961"/>
      <c r="BIW1" s="1961"/>
      <c r="BIX1" s="1961"/>
      <c r="BIY1" s="1961"/>
      <c r="BIZ1" s="1961"/>
      <c r="BJA1" s="1191">
        <f>BIT1+1</f>
        <v>217</v>
      </c>
      <c r="BJB1" s="1961" t="s">
        <v>74</v>
      </c>
      <c r="BJC1" s="1961"/>
      <c r="BJD1" s="1961"/>
      <c r="BJE1" s="1961"/>
      <c r="BJF1" s="1961"/>
      <c r="BJG1" s="1961"/>
      <c r="BJH1" s="1191">
        <f>BJA1+1</f>
        <v>218</v>
      </c>
      <c r="BJI1" s="1961" t="s">
        <v>74</v>
      </c>
      <c r="BJJ1" s="1961"/>
      <c r="BJK1" s="1961"/>
      <c r="BJL1" s="1961"/>
      <c r="BJM1" s="1961"/>
      <c r="BJN1" s="1961"/>
      <c r="BJO1" s="1191">
        <f>BJH1+1</f>
        <v>219</v>
      </c>
      <c r="BJP1" s="1961" t="s">
        <v>74</v>
      </c>
      <c r="BJQ1" s="1961"/>
      <c r="BJR1" s="1961"/>
      <c r="BJS1" s="1961"/>
      <c r="BJT1" s="1961"/>
      <c r="BJU1" s="1961"/>
      <c r="BJV1" s="1192">
        <f>BJO1+1</f>
        <v>220</v>
      </c>
      <c r="BJW1" s="1961" t="s">
        <v>74</v>
      </c>
      <c r="BJX1" s="1961"/>
      <c r="BJY1" s="1961"/>
      <c r="BJZ1" s="1961"/>
      <c r="BKA1" s="1961"/>
      <c r="BKB1" s="1961"/>
      <c r="BKC1" s="1192">
        <f>BJV1+1</f>
        <v>221</v>
      </c>
      <c r="BKD1" s="1961" t="s">
        <v>74</v>
      </c>
      <c r="BKE1" s="1961"/>
      <c r="BKF1" s="1961"/>
      <c r="BKG1" s="1961"/>
      <c r="BKH1" s="1961"/>
      <c r="BKI1" s="1961"/>
      <c r="BKJ1" s="1192">
        <f>BKC1+1</f>
        <v>222</v>
      </c>
      <c r="BKK1" s="1961" t="s">
        <v>74</v>
      </c>
      <c r="BKL1" s="1961"/>
      <c r="BKM1" s="1961"/>
      <c r="BKN1" s="1961"/>
      <c r="BKO1" s="1961"/>
      <c r="BKP1" s="1961"/>
      <c r="BKQ1" s="1192">
        <f>BKJ1+1</f>
        <v>223</v>
      </c>
      <c r="BKR1" s="1961" t="s">
        <v>74</v>
      </c>
      <c r="BKS1" s="1961"/>
      <c r="BKT1" s="1961"/>
      <c r="BKU1" s="1961"/>
      <c r="BKV1" s="1961"/>
      <c r="BKW1" s="1961"/>
      <c r="BKX1" s="1192">
        <f>BKQ1+1</f>
        <v>224</v>
      </c>
      <c r="BKY1" s="1961" t="s">
        <v>74</v>
      </c>
      <c r="BKZ1" s="1961"/>
      <c r="BLA1" s="1961"/>
      <c r="BLB1" s="1961"/>
      <c r="BLC1" s="1961"/>
      <c r="BLD1" s="1961"/>
      <c r="BLE1" s="1191">
        <f>BKX1+1</f>
        <v>225</v>
      </c>
      <c r="BLF1" s="1961" t="s">
        <v>74</v>
      </c>
      <c r="BLG1" s="1961"/>
      <c r="BLH1" s="1961"/>
      <c r="BLI1" s="1961"/>
      <c r="BLJ1" s="1961"/>
      <c r="BLK1" s="1961"/>
      <c r="BLL1" s="1191">
        <f>BLE1+1</f>
        <v>226</v>
      </c>
      <c r="BLM1" s="1961" t="s">
        <v>74</v>
      </c>
      <c r="BLN1" s="1961"/>
      <c r="BLO1" s="1961"/>
      <c r="BLP1" s="1961"/>
      <c r="BLQ1" s="1961"/>
      <c r="BLR1" s="1961"/>
      <c r="BLS1" s="1961"/>
      <c r="BLT1" s="1191">
        <f>BLL1+1</f>
        <v>227</v>
      </c>
      <c r="BLU1" s="1961" t="s">
        <v>74</v>
      </c>
      <c r="BLV1" s="1961"/>
      <c r="BLW1" s="1961"/>
      <c r="BLX1" s="1961"/>
      <c r="BLY1" s="1961"/>
      <c r="BLZ1" s="1961"/>
      <c r="BMA1" s="1191">
        <f>BLT1+1</f>
        <v>228</v>
      </c>
      <c r="BMB1" s="1961" t="s">
        <v>74</v>
      </c>
      <c r="BMC1" s="1961"/>
      <c r="BMD1" s="1961"/>
      <c r="BME1" s="1961"/>
      <c r="BMF1" s="1961"/>
      <c r="BMG1" s="1961"/>
      <c r="BMH1" s="1191">
        <f>BMA1+1</f>
        <v>229</v>
      </c>
      <c r="BMI1" s="1961" t="s">
        <v>74</v>
      </c>
      <c r="BMJ1" s="1961"/>
      <c r="BMK1" s="1961"/>
      <c r="BML1" s="1961"/>
      <c r="BMM1" s="1961"/>
      <c r="BMN1" s="1961"/>
      <c r="BMO1" s="1191">
        <f>BMH1+1</f>
        <v>230</v>
      </c>
      <c r="BMP1" s="1961" t="s">
        <v>74</v>
      </c>
      <c r="BMQ1" s="1961"/>
      <c r="BMR1" s="1961"/>
      <c r="BMS1" s="1961"/>
      <c r="BMT1" s="1961"/>
      <c r="BMU1" s="1961"/>
      <c r="BMV1" s="1191">
        <f>BMO1+1</f>
        <v>231</v>
      </c>
      <c r="BMW1" s="1961" t="s">
        <v>74</v>
      </c>
      <c r="BMX1" s="1961"/>
      <c r="BMY1" s="1961"/>
      <c r="BMZ1" s="1961"/>
      <c r="BNA1" s="1961"/>
      <c r="BNB1" s="1961"/>
      <c r="BNC1" s="1191">
        <f>BMV1+1</f>
        <v>232</v>
      </c>
      <c r="BND1" s="1961" t="s">
        <v>74</v>
      </c>
      <c r="BNE1" s="1961"/>
      <c r="BNF1" s="1961"/>
      <c r="BNG1" s="1961"/>
      <c r="BNH1" s="1961"/>
      <c r="BNI1" s="1961"/>
      <c r="BNJ1" s="1961"/>
      <c r="BNK1" s="1191">
        <f>BNC1+1</f>
        <v>233</v>
      </c>
      <c r="BNL1" s="1961" t="s">
        <v>74</v>
      </c>
      <c r="BNM1" s="1961"/>
      <c r="BNN1" s="1961"/>
      <c r="BNO1" s="1961"/>
      <c r="BNP1" s="1961"/>
      <c r="BNQ1" s="1961"/>
      <c r="BNR1" s="1191">
        <f>BNK1+1</f>
        <v>234</v>
      </c>
      <c r="BNS1" s="1961" t="s">
        <v>74</v>
      </c>
      <c r="BNT1" s="1961"/>
      <c r="BNU1" s="1961"/>
      <c r="BNV1" s="1961"/>
      <c r="BNW1" s="1961"/>
      <c r="BNX1" s="1961"/>
      <c r="BNY1" s="1191">
        <f>BNR1+1</f>
        <v>235</v>
      </c>
      <c r="BNZ1" s="1961" t="s">
        <v>74</v>
      </c>
      <c r="BOA1" s="1961"/>
      <c r="BOB1" s="1961"/>
      <c r="BOC1" s="1961"/>
      <c r="BOD1" s="1961"/>
      <c r="BOE1" s="1961"/>
      <c r="BOF1" s="1191">
        <f>BNY1+1</f>
        <v>236</v>
      </c>
      <c r="BOG1" s="1961" t="s">
        <v>74</v>
      </c>
      <c r="BOH1" s="1961"/>
      <c r="BOI1" s="1961"/>
      <c r="BOJ1" s="1961"/>
      <c r="BOK1" s="1961"/>
      <c r="BOL1" s="1961"/>
      <c r="BOM1" s="1191">
        <f>BOF1+1</f>
        <v>237</v>
      </c>
      <c r="BON1" s="1961" t="s">
        <v>74</v>
      </c>
      <c r="BOO1" s="1961"/>
      <c r="BOP1" s="1961"/>
      <c r="BOQ1" s="1961"/>
      <c r="BOR1" s="1961"/>
      <c r="BOS1" s="1961"/>
      <c r="BOT1" s="1191">
        <f>BOM1+1</f>
        <v>238</v>
      </c>
      <c r="BOU1" s="1961" t="s">
        <v>74</v>
      </c>
      <c r="BOV1" s="1961"/>
      <c r="BOW1" s="1961"/>
      <c r="BOX1" s="1961"/>
      <c r="BOY1" s="1961"/>
      <c r="BOZ1" s="1961"/>
      <c r="BPA1" s="1191">
        <f>BOT1+1</f>
        <v>239</v>
      </c>
      <c r="BPB1" s="1961" t="s">
        <v>74</v>
      </c>
      <c r="BPC1" s="1961"/>
      <c r="BPD1" s="1961"/>
      <c r="BPE1" s="1961"/>
      <c r="BPF1" s="1961"/>
      <c r="BPG1" s="1961"/>
      <c r="BPH1" s="1191">
        <f>BPA1+1</f>
        <v>240</v>
      </c>
      <c r="BPI1" s="1961" t="s">
        <v>74</v>
      </c>
      <c r="BPJ1" s="1961"/>
      <c r="BPK1" s="1961"/>
      <c r="BPL1" s="1961"/>
      <c r="BPM1" s="1961"/>
      <c r="BPN1" s="1961"/>
      <c r="BPO1" s="1191">
        <f>BPH1+1</f>
        <v>241</v>
      </c>
      <c r="BPP1" s="1961" t="s">
        <v>74</v>
      </c>
      <c r="BPQ1" s="1961"/>
      <c r="BPR1" s="1961"/>
      <c r="BPS1" s="1961"/>
      <c r="BPT1" s="1961"/>
      <c r="BPU1" s="1961"/>
      <c r="BPV1" s="1191">
        <f>BPO1+1</f>
        <v>242</v>
      </c>
    </row>
    <row r="2" spans="1:1790" ht="32.25" customHeight="1" thickBot="1">
      <c r="A2" s="2046" t="s">
        <v>3534</v>
      </c>
      <c r="B2" s="1962"/>
      <c r="C2" s="1962"/>
      <c r="D2" s="1962"/>
      <c r="E2" s="1962"/>
      <c r="F2" s="1061"/>
      <c r="H2" s="2046" t="s">
        <v>3534</v>
      </c>
      <c r="I2" s="1962"/>
      <c r="J2" s="1962"/>
      <c r="K2" s="1962"/>
      <c r="L2" s="1962"/>
      <c r="M2" s="1061"/>
      <c r="O2" s="2046" t="str">
        <f>H2</f>
        <v>REMISIONES   O B R A D O R   FEBRERO    2 0 1 3</v>
      </c>
      <c r="P2" s="1962"/>
      <c r="Q2" s="1962"/>
      <c r="R2" s="1962"/>
      <c r="S2" s="1962"/>
      <c r="T2" s="1061"/>
      <c r="V2" s="2046" t="str">
        <f>O2</f>
        <v>REMISIONES   O B R A D O R   FEBRERO    2 0 1 3</v>
      </c>
      <c r="W2" s="1962"/>
      <c r="X2" s="1962"/>
      <c r="Y2" s="1962"/>
      <c r="Z2" s="1962"/>
      <c r="AA2" s="1061"/>
      <c r="AC2" s="2046" t="str">
        <f>A2</f>
        <v>REMISIONES   O B R A D O R   FEBRERO    2 0 1 3</v>
      </c>
      <c r="AD2" s="1962"/>
      <c r="AE2" s="1962"/>
      <c r="AF2" s="1962"/>
      <c r="AG2" s="1962"/>
      <c r="AH2" s="1061"/>
      <c r="AJ2" s="2046" t="str">
        <f>AC2</f>
        <v>REMISIONES   O B R A D O R   FEBRERO    2 0 1 3</v>
      </c>
      <c r="AK2" s="1962"/>
      <c r="AL2" s="1962"/>
      <c r="AM2" s="1962"/>
      <c r="AN2" s="1962"/>
      <c r="AO2" s="1061"/>
      <c r="AQ2" s="2046" t="str">
        <f>AC2</f>
        <v>REMISIONES   O B R A D O R   FEBRERO    2 0 1 3</v>
      </c>
      <c r="AR2" s="1962"/>
      <c r="AS2" s="1962"/>
      <c r="AT2" s="1962"/>
      <c r="AU2" s="1962"/>
      <c r="AV2" s="1061"/>
      <c r="AX2" s="2046" t="str">
        <f>AQ2</f>
        <v>REMISIONES   O B R A D O R   FEBRERO    2 0 1 3</v>
      </c>
      <c r="AY2" s="1962"/>
      <c r="AZ2" s="1962"/>
      <c r="BA2" s="1962"/>
      <c r="BB2" s="1962"/>
      <c r="BC2" s="1061"/>
      <c r="BE2" s="2046" t="str">
        <f>AX2</f>
        <v>REMISIONES   O B R A D O R   FEBRERO    2 0 1 3</v>
      </c>
      <c r="BF2" s="1962"/>
      <c r="BG2" s="1962"/>
      <c r="BH2" s="1962"/>
      <c r="BI2" s="1962"/>
      <c r="BJ2" s="1061"/>
      <c r="BL2" s="2046" t="str">
        <f>BE2</f>
        <v>REMISIONES   O B R A D O R   FEBRERO    2 0 1 3</v>
      </c>
      <c r="BM2" s="1962"/>
      <c r="BN2" s="1962"/>
      <c r="BO2" s="1962"/>
      <c r="BP2" s="1962"/>
      <c r="BQ2" s="1061"/>
      <c r="BS2" s="1962" t="str">
        <f>BL2</f>
        <v>REMISIONES   O B R A D O R   FEBRERO    2 0 1 3</v>
      </c>
      <c r="BT2" s="1962"/>
      <c r="BU2" s="1962"/>
      <c r="BV2" s="1962"/>
      <c r="BW2" s="1962"/>
      <c r="BX2" s="1061"/>
      <c r="BZ2" s="1962" t="str">
        <f>BS2</f>
        <v>REMISIONES   O B R A D O R   FEBRERO    2 0 1 3</v>
      </c>
      <c r="CA2" s="1962"/>
      <c r="CB2" s="1962"/>
      <c r="CC2" s="1962"/>
      <c r="CD2" s="1962"/>
      <c r="CE2" s="1061"/>
      <c r="CG2" s="1962" t="str">
        <f>BZ2</f>
        <v>REMISIONES   O B R A D O R   FEBRERO    2 0 1 3</v>
      </c>
      <c r="CH2" s="1962"/>
      <c r="CI2" s="1962"/>
      <c r="CJ2" s="1962"/>
      <c r="CK2" s="1962"/>
      <c r="CL2" s="1061"/>
      <c r="CN2" s="1962" t="str">
        <f>BZ2</f>
        <v>REMISIONES   O B R A D O R   FEBRERO    2 0 1 3</v>
      </c>
      <c r="CO2" s="1962"/>
      <c r="CP2" s="1962"/>
      <c r="CQ2" s="1962"/>
      <c r="CR2" s="1962"/>
      <c r="CS2" s="1962"/>
      <c r="CT2" s="1061"/>
      <c r="CV2" s="1962" t="str">
        <f>CN2</f>
        <v>REMISIONES   O B R A D O R   FEBRERO    2 0 1 3</v>
      </c>
      <c r="CW2" s="1962"/>
      <c r="CX2" s="1962"/>
      <c r="CY2" s="1962"/>
      <c r="CZ2" s="1962"/>
      <c r="DA2" s="1962"/>
      <c r="DB2" s="1061"/>
      <c r="DC2" s="1195" t="s">
        <v>86</v>
      </c>
      <c r="DD2" s="1962" t="str">
        <f>CN2</f>
        <v>REMISIONES   O B R A D O R   FEBRERO    2 0 1 3</v>
      </c>
      <c r="DE2" s="1962"/>
      <c r="DF2" s="1962"/>
      <c r="DG2" s="1962"/>
      <c r="DH2" s="1962"/>
      <c r="DI2" s="1061"/>
      <c r="DK2" s="1962" t="str">
        <f>DD2</f>
        <v>REMISIONES   O B R A D O R   FEBRERO    2 0 1 3</v>
      </c>
      <c r="DL2" s="1962"/>
      <c r="DM2" s="1962"/>
      <c r="DN2" s="1962"/>
      <c r="DO2" s="1962"/>
      <c r="DP2" s="1933"/>
      <c r="DR2" s="1962" t="str">
        <f>DD2</f>
        <v>REMISIONES   O B R A D O R   FEBRERO    2 0 1 3</v>
      </c>
      <c r="DS2" s="1962"/>
      <c r="DT2" s="1962"/>
      <c r="DU2" s="1962"/>
      <c r="DV2" s="1962"/>
      <c r="DW2" s="1061"/>
      <c r="DY2" s="1962" t="str">
        <f>DD2</f>
        <v>REMISIONES   O B R A D O R   FEBRERO    2 0 1 3</v>
      </c>
      <c r="DZ2" s="1962"/>
      <c r="EA2" s="1962"/>
      <c r="EB2" s="1962"/>
      <c r="EC2" s="1962"/>
      <c r="ED2" s="1061"/>
      <c r="EF2" s="1962" t="str">
        <f>DD2</f>
        <v>REMISIONES   O B R A D O R   FEBRERO    2 0 1 3</v>
      </c>
      <c r="EG2" s="1962"/>
      <c r="EH2" s="1962"/>
      <c r="EI2" s="1962"/>
      <c r="EJ2" s="1962"/>
      <c r="EK2" s="1061"/>
      <c r="EM2" s="1962" t="str">
        <f>EF2</f>
        <v>REMISIONES   O B R A D O R   FEBRERO    2 0 1 3</v>
      </c>
      <c r="EN2" s="1962"/>
      <c r="EO2" s="1962"/>
      <c r="EP2" s="1962"/>
      <c r="EQ2" s="1962"/>
      <c r="ER2" s="1061"/>
      <c r="ET2" s="1962" t="str">
        <f>EM2</f>
        <v>REMISIONES   O B R A D O R   FEBRERO    2 0 1 3</v>
      </c>
      <c r="EU2" s="1962"/>
      <c r="EV2" s="1962"/>
      <c r="EW2" s="1962"/>
      <c r="EX2" s="1962"/>
      <c r="EY2" s="1962"/>
      <c r="EZ2" s="1061"/>
      <c r="FB2" s="1962" t="str">
        <f>BE2</f>
        <v>REMISIONES   O B R A D O R   FEBRERO    2 0 1 3</v>
      </c>
      <c r="FC2" s="1962"/>
      <c r="FD2" s="1962"/>
      <c r="FE2" s="1962"/>
      <c r="FF2" s="1962"/>
      <c r="FG2" s="1061"/>
      <c r="FI2" s="1962" t="str">
        <f>BS2</f>
        <v>REMISIONES   O B R A D O R   FEBRERO    2 0 1 3</v>
      </c>
      <c r="FJ2" s="1962"/>
      <c r="FK2" s="1962"/>
      <c r="FL2" s="1962"/>
      <c r="FM2" s="1962"/>
      <c r="FN2" s="1962"/>
      <c r="FO2" s="1061"/>
      <c r="FQ2" s="1962" t="str">
        <f>BZ2</f>
        <v>REMISIONES   O B R A D O R   FEBRERO    2 0 1 3</v>
      </c>
      <c r="FR2" s="1962"/>
      <c r="FS2" s="1962"/>
      <c r="FT2" s="1962"/>
      <c r="FU2" s="1962"/>
      <c r="FV2" s="1061"/>
      <c r="FX2" s="1962" t="str">
        <f>BS2</f>
        <v>REMISIONES   O B R A D O R   FEBRERO    2 0 1 3</v>
      </c>
      <c r="FY2" s="1962"/>
      <c r="FZ2" s="1962"/>
      <c r="GA2" s="1962"/>
      <c r="GB2" s="1962"/>
      <c r="GC2" s="1962"/>
      <c r="GD2" s="1061"/>
      <c r="GF2" s="1962" t="str">
        <f>EF2</f>
        <v>REMISIONES   O B R A D O R   FEBRERO    2 0 1 3</v>
      </c>
      <c r="GG2" s="1962"/>
      <c r="GH2" s="1962"/>
      <c r="GI2" s="1962"/>
      <c r="GJ2" s="1962"/>
      <c r="GK2" s="1061"/>
      <c r="GM2" s="1962" t="str">
        <f>EM2</f>
        <v>REMISIONES   O B R A D O R   FEBRERO    2 0 1 3</v>
      </c>
      <c r="GN2" s="1962"/>
      <c r="GO2" s="1962"/>
      <c r="GP2" s="1962"/>
      <c r="GQ2" s="1962"/>
      <c r="GR2" s="1962"/>
      <c r="GS2" s="1061"/>
      <c r="GU2" s="1962" t="str">
        <f>GM2</f>
        <v>REMISIONES   O B R A D O R   FEBRERO    2 0 1 3</v>
      </c>
      <c r="GV2" s="1962"/>
      <c r="GW2" s="1962"/>
      <c r="GX2" s="1962"/>
      <c r="GY2" s="1962"/>
      <c r="GZ2" s="1061"/>
      <c r="HB2" s="1962" t="str">
        <f>GU2</f>
        <v>REMISIONES   O B R A D O R   FEBRERO    2 0 1 3</v>
      </c>
      <c r="HC2" s="1962"/>
      <c r="HD2" s="1962"/>
      <c r="HE2" s="1962"/>
      <c r="HF2" s="1962"/>
      <c r="HG2" s="1061"/>
      <c r="HI2" s="1962" t="str">
        <f>HB2</f>
        <v>REMISIONES   O B R A D O R   FEBRERO    2 0 1 3</v>
      </c>
      <c r="HJ2" s="1962"/>
      <c r="HK2" s="1962"/>
      <c r="HL2" s="1962"/>
      <c r="HM2" s="1962"/>
      <c r="HN2" s="1061"/>
      <c r="HP2" s="1962" t="str">
        <f>HI2</f>
        <v>REMISIONES   O B R A D O R   FEBRERO    2 0 1 3</v>
      </c>
      <c r="HQ2" s="1962"/>
      <c r="HR2" s="1962"/>
      <c r="HS2" s="1962"/>
      <c r="HT2" s="1962"/>
      <c r="HU2" s="1061"/>
      <c r="HW2" s="1962" t="str">
        <f>GU2</f>
        <v>REMISIONES   O B R A D O R   FEBRERO    2 0 1 3</v>
      </c>
      <c r="HX2" s="1962"/>
      <c r="HY2" s="1962"/>
      <c r="HZ2" s="1962"/>
      <c r="IA2" s="1962"/>
      <c r="IB2" s="1061"/>
      <c r="ID2" s="1962" t="str">
        <f>FB2</f>
        <v>REMISIONES   O B R A D O R   FEBRERO    2 0 1 3</v>
      </c>
      <c r="IE2" s="1962"/>
      <c r="IF2" s="1962"/>
      <c r="IG2" s="1962"/>
      <c r="IH2" s="1962"/>
      <c r="II2" s="1061"/>
      <c r="IK2" s="1962" t="str">
        <f>FI2</f>
        <v>REMISIONES   O B R A D O R   FEBRERO    2 0 1 3</v>
      </c>
      <c r="IL2" s="1962"/>
      <c r="IM2" s="1962"/>
      <c r="IN2" s="1962"/>
      <c r="IO2" s="1962"/>
      <c r="IP2" s="1061"/>
      <c r="IR2" s="1962" t="str">
        <f>FI2</f>
        <v>REMISIONES   O B R A D O R   FEBRERO    2 0 1 3</v>
      </c>
      <c r="IS2" s="1962"/>
      <c r="IT2" s="1962"/>
      <c r="IU2" s="1962"/>
      <c r="IV2" s="1962"/>
      <c r="IW2" s="1061"/>
      <c r="IY2" s="1962" t="str">
        <f>IR2</f>
        <v>REMISIONES   O B R A D O R   FEBRERO    2 0 1 3</v>
      </c>
      <c r="IZ2" s="1962"/>
      <c r="JA2" s="1962"/>
      <c r="JB2" s="1962"/>
      <c r="JC2" s="1962"/>
      <c r="JD2" s="1061"/>
      <c r="JE2" s="1196" t="s">
        <v>86</v>
      </c>
      <c r="JF2" s="1962" t="str">
        <f>IY2</f>
        <v>REMISIONES   O B R A D O R   FEBRERO    2 0 1 3</v>
      </c>
      <c r="JG2" s="1962"/>
      <c r="JH2" s="1962"/>
      <c r="JI2" s="1962"/>
      <c r="JJ2" s="1962"/>
      <c r="JK2" s="1061"/>
      <c r="JL2" s="1196" t="s">
        <v>2850</v>
      </c>
      <c r="JM2" s="1962" t="str">
        <f>BS2</f>
        <v>REMISIONES   O B R A D O R   FEBRERO    2 0 1 3</v>
      </c>
      <c r="JN2" s="1962"/>
      <c r="JO2" s="1962"/>
      <c r="JP2" s="1962"/>
      <c r="JQ2" s="1962"/>
      <c r="JR2" s="1061"/>
      <c r="JT2" s="1962" t="str">
        <f>BZ2</f>
        <v>REMISIONES   O B R A D O R   FEBRERO    2 0 1 3</v>
      </c>
      <c r="JU2" s="1962"/>
      <c r="JV2" s="1962"/>
      <c r="JW2" s="1962"/>
      <c r="JX2" s="1962"/>
      <c r="JY2" s="1061"/>
      <c r="KA2" s="1962" t="str">
        <f>CG2</f>
        <v>REMISIONES   O B R A D O R   FEBRERO    2 0 1 3</v>
      </c>
      <c r="KB2" s="1962"/>
      <c r="KC2" s="1962"/>
      <c r="KD2" s="1962"/>
      <c r="KE2" s="1962"/>
      <c r="KF2" s="1061"/>
      <c r="KH2" s="1962" t="str">
        <f>BS2</f>
        <v>REMISIONES   O B R A D O R   FEBRERO    2 0 1 3</v>
      </c>
      <c r="KI2" s="1962"/>
      <c r="KJ2" s="1962"/>
      <c r="KK2" s="1962"/>
      <c r="KL2" s="1962"/>
      <c r="KM2" s="1061"/>
      <c r="KO2" s="1962" t="str">
        <f>DD2</f>
        <v>REMISIONES   O B R A D O R   FEBRERO    2 0 1 3</v>
      </c>
      <c r="KP2" s="1962"/>
      <c r="KQ2" s="1962"/>
      <c r="KR2" s="1962"/>
      <c r="KS2" s="1962"/>
      <c r="KT2" s="1061"/>
      <c r="KV2" s="1962" t="str">
        <f>EF2</f>
        <v>REMISIONES   O B R A D O R   FEBRERO    2 0 1 3</v>
      </c>
      <c r="KW2" s="1962"/>
      <c r="KX2" s="1962"/>
      <c r="KY2" s="1962"/>
      <c r="KZ2" s="1962"/>
      <c r="LA2" s="1061"/>
      <c r="LC2" s="1962" t="str">
        <f>EM2</f>
        <v>REMISIONES   O B R A D O R   FEBRERO    2 0 1 3</v>
      </c>
      <c r="LD2" s="1962"/>
      <c r="LE2" s="1962"/>
      <c r="LF2" s="1962"/>
      <c r="LG2" s="1962"/>
      <c r="LH2" s="1061"/>
      <c r="LJ2" s="1962" t="str">
        <f>EM2</f>
        <v>REMISIONES   O B R A D O R   FEBRERO    2 0 1 3</v>
      </c>
      <c r="LK2" s="1962"/>
      <c r="LL2" s="1962"/>
      <c r="LM2" s="1962"/>
      <c r="LN2" s="1962"/>
      <c r="LO2" s="1061"/>
      <c r="LQ2" s="1962" t="str">
        <f>ET2</f>
        <v>REMISIONES   O B R A D O R   FEBRERO    2 0 1 3</v>
      </c>
      <c r="LR2" s="1962"/>
      <c r="LS2" s="1962"/>
      <c r="LT2" s="1962"/>
      <c r="LU2" s="1962"/>
      <c r="LV2" s="1061"/>
      <c r="LX2" s="1962" t="str">
        <f>ET2</f>
        <v>REMISIONES   O B R A D O R   FEBRERO    2 0 1 3</v>
      </c>
      <c r="LY2" s="1962"/>
      <c r="LZ2" s="1962"/>
      <c r="MA2" s="1962"/>
      <c r="MB2" s="1962"/>
      <c r="MC2" s="1061"/>
      <c r="ME2" s="1962" t="str">
        <f>FB2</f>
        <v>REMISIONES   O B R A D O R   FEBRERO    2 0 1 3</v>
      </c>
      <c r="MF2" s="1962"/>
      <c r="MG2" s="1962"/>
      <c r="MH2" s="1962"/>
      <c r="MI2" s="1962"/>
      <c r="MJ2" s="1061"/>
      <c r="ML2" s="1962" t="str">
        <f>FI2</f>
        <v>REMISIONES   O B R A D O R   FEBRERO    2 0 1 3</v>
      </c>
      <c r="MM2" s="1962"/>
      <c r="MN2" s="1962"/>
      <c r="MO2" s="1962"/>
      <c r="MP2" s="1962"/>
      <c r="MQ2" s="1061"/>
      <c r="MS2" s="1962" t="str">
        <f>FQ2</f>
        <v>REMISIONES   O B R A D O R   FEBRERO    2 0 1 3</v>
      </c>
      <c r="MT2" s="1962"/>
      <c r="MU2" s="1962"/>
      <c r="MV2" s="1962"/>
      <c r="MW2" s="1962"/>
      <c r="MX2" s="1061"/>
      <c r="MZ2" s="1962" t="str">
        <f>FQ2</f>
        <v>REMISIONES   O B R A D O R   FEBRERO    2 0 1 3</v>
      </c>
      <c r="NA2" s="1962"/>
      <c r="NB2" s="1962"/>
      <c r="NC2" s="1962"/>
      <c r="ND2" s="1962"/>
      <c r="NE2" s="1061"/>
      <c r="NG2" s="1962" t="str">
        <f>EF2</f>
        <v>REMISIONES   O B R A D O R   FEBRERO    2 0 1 3</v>
      </c>
      <c r="NH2" s="1962"/>
      <c r="NI2" s="1962"/>
      <c r="NJ2" s="1962"/>
      <c r="NK2" s="1962"/>
      <c r="NL2" s="1061"/>
      <c r="NN2" s="1962" t="str">
        <f>EF2</f>
        <v>REMISIONES   O B R A D O R   FEBRERO    2 0 1 3</v>
      </c>
      <c r="NO2" s="1962"/>
      <c r="NP2" s="1962"/>
      <c r="NQ2" s="1962"/>
      <c r="NR2" s="1962"/>
      <c r="NS2" s="1061"/>
      <c r="NU2" s="1962" t="str">
        <f>EM2</f>
        <v>REMISIONES   O B R A D O R   FEBRERO    2 0 1 3</v>
      </c>
      <c r="NV2" s="1962"/>
      <c r="NW2" s="1962"/>
      <c r="NX2" s="1962"/>
      <c r="NY2" s="1962"/>
      <c r="NZ2" s="1962"/>
      <c r="OA2" s="1061"/>
      <c r="OC2" s="1962" t="str">
        <f>ET2</f>
        <v>REMISIONES   O B R A D O R   FEBRERO    2 0 1 3</v>
      </c>
      <c r="OD2" s="1962"/>
      <c r="OE2" s="1962"/>
      <c r="OF2" s="1962"/>
      <c r="OG2" s="1962"/>
      <c r="OH2" s="1061"/>
      <c r="OJ2" s="1962" t="str">
        <f>OC2</f>
        <v>REMISIONES   O B R A D O R   FEBRERO    2 0 1 3</v>
      </c>
      <c r="OK2" s="1962"/>
      <c r="OL2" s="1962"/>
      <c r="OM2" s="1962"/>
      <c r="ON2" s="1962"/>
      <c r="OO2" s="1061"/>
      <c r="OQ2" s="1962" t="str">
        <f>EF2</f>
        <v>REMISIONES   O B R A D O R   FEBRERO    2 0 1 3</v>
      </c>
      <c r="OR2" s="1962"/>
      <c r="OS2" s="1962"/>
      <c r="OT2" s="1962"/>
      <c r="OU2" s="1962"/>
      <c r="OV2" s="1061"/>
      <c r="OW2" s="1197" t="s">
        <v>86</v>
      </c>
      <c r="OX2" s="1962" t="str">
        <f>EM2</f>
        <v>REMISIONES   O B R A D O R   FEBRERO    2 0 1 3</v>
      </c>
      <c r="OY2" s="1962"/>
      <c r="OZ2" s="1962"/>
      <c r="PA2" s="1962"/>
      <c r="PB2" s="1962"/>
      <c r="PC2" s="1061"/>
      <c r="PD2" s="1198" t="s">
        <v>2850</v>
      </c>
      <c r="PE2" s="1962" t="str">
        <f>EM2</f>
        <v>REMISIONES   O B R A D O R   FEBRERO    2 0 1 3</v>
      </c>
      <c r="PF2" s="1962"/>
      <c r="PG2" s="1962"/>
      <c r="PH2" s="1962"/>
      <c r="PI2" s="1962"/>
      <c r="PJ2" s="1962"/>
      <c r="PK2" s="1061"/>
      <c r="PM2" s="1962" t="str">
        <f>PE2</f>
        <v>REMISIONES   O B R A D O R   FEBRERO    2 0 1 3</v>
      </c>
      <c r="PN2" s="1962"/>
      <c r="PO2" s="1962"/>
      <c r="PP2" s="1962"/>
      <c r="PQ2" s="1962"/>
      <c r="PR2" s="1061"/>
      <c r="PT2" s="1962" t="str">
        <f>FB2</f>
        <v>REMISIONES   O B R A D O R   FEBRERO    2 0 1 3</v>
      </c>
      <c r="PU2" s="1962"/>
      <c r="PV2" s="1962"/>
      <c r="PW2" s="1962"/>
      <c r="PX2" s="1962"/>
      <c r="PY2" s="1061"/>
      <c r="QA2" s="1962" t="str">
        <f>FI2</f>
        <v>REMISIONES   O B R A D O R   FEBRERO    2 0 1 3</v>
      </c>
      <c r="QB2" s="1962"/>
      <c r="QC2" s="1962"/>
      <c r="QD2" s="1962"/>
      <c r="QE2" s="1962"/>
      <c r="QF2" s="1061"/>
      <c r="QH2" s="1962" t="str">
        <f>FI2</f>
        <v>REMISIONES   O B R A D O R   FEBRERO    2 0 1 3</v>
      </c>
      <c r="QI2" s="1962"/>
      <c r="QJ2" s="1962"/>
      <c r="QK2" s="1962"/>
      <c r="QL2" s="1962"/>
      <c r="QM2" s="1061"/>
      <c r="QO2" s="1962" t="str">
        <f>QH2</f>
        <v>REMISIONES   O B R A D O R   FEBRERO    2 0 1 3</v>
      </c>
      <c r="QP2" s="1962"/>
      <c r="QQ2" s="1962"/>
      <c r="QR2" s="1962"/>
      <c r="QS2" s="1962"/>
      <c r="QT2" s="1061"/>
      <c r="QV2" s="1962" t="str">
        <f>FB2</f>
        <v>REMISIONES   O B R A D O R   FEBRERO    2 0 1 3</v>
      </c>
      <c r="QW2" s="1962"/>
      <c r="QX2" s="1962"/>
      <c r="QY2" s="1962"/>
      <c r="QZ2" s="1962"/>
      <c r="RA2" s="1962"/>
      <c r="RB2" s="1061"/>
      <c r="RD2" s="1962" t="str">
        <f>FI2</f>
        <v>REMISIONES   O B R A D O R   FEBRERO    2 0 1 3</v>
      </c>
      <c r="RE2" s="1962"/>
      <c r="RF2" s="1962"/>
      <c r="RG2" s="1962"/>
      <c r="RH2" s="1962"/>
      <c r="RI2" s="1061"/>
      <c r="RK2" s="1962" t="str">
        <f>FQ2</f>
        <v>REMISIONES   O B R A D O R   FEBRERO    2 0 1 3</v>
      </c>
      <c r="RL2" s="1962"/>
      <c r="RM2" s="1962"/>
      <c r="RN2" s="1962"/>
      <c r="RO2" s="1962"/>
      <c r="RP2" s="1061"/>
      <c r="RR2" s="1962" t="str">
        <f>FX2</f>
        <v>REMISIONES   O B R A D O R   FEBRERO    2 0 1 3</v>
      </c>
      <c r="RS2" s="1962"/>
      <c r="RT2" s="1962"/>
      <c r="RU2" s="1962"/>
      <c r="RV2" s="1962"/>
      <c r="RW2" s="1061"/>
      <c r="RY2" s="1962" t="str">
        <f>GF2</f>
        <v>REMISIONES   O B R A D O R   FEBRERO    2 0 1 3</v>
      </c>
      <c r="RZ2" s="1962"/>
      <c r="SA2" s="1962"/>
      <c r="SB2" s="1962"/>
      <c r="SC2" s="1962"/>
      <c r="SD2" s="1061"/>
      <c r="SF2" s="1962" t="str">
        <f>FX2</f>
        <v>REMISIONES   O B R A D O R   FEBRERO    2 0 1 3</v>
      </c>
      <c r="SG2" s="1962"/>
      <c r="SH2" s="1962"/>
      <c r="SI2" s="1962"/>
      <c r="SJ2" s="1962"/>
      <c r="SK2" s="1061"/>
      <c r="SM2" s="1962" t="str">
        <f>SF2</f>
        <v>REMISIONES   O B R A D O R   FEBRERO    2 0 1 3</v>
      </c>
      <c r="SN2" s="1962"/>
      <c r="SO2" s="1962"/>
      <c r="SP2" s="1962"/>
      <c r="SQ2" s="1962"/>
      <c r="SR2" s="1061"/>
      <c r="ST2" s="1962" t="str">
        <f>GF2</f>
        <v>REMISIONES   O B R A D O R   FEBRERO    2 0 1 3</v>
      </c>
      <c r="SU2" s="1962"/>
      <c r="SV2" s="1962"/>
      <c r="SW2" s="1962"/>
      <c r="SX2" s="1962"/>
      <c r="SY2" s="1061"/>
      <c r="TA2" s="1962" t="str">
        <f>FX2</f>
        <v>REMISIONES   O B R A D O R   FEBRERO    2 0 1 3</v>
      </c>
      <c r="TB2" s="1962"/>
      <c r="TC2" s="1962"/>
      <c r="TD2" s="1962"/>
      <c r="TE2" s="1962"/>
      <c r="TF2" s="1061"/>
      <c r="TH2" s="1962" t="str">
        <f>TA2</f>
        <v>REMISIONES   O B R A D O R   FEBRERO    2 0 1 3</v>
      </c>
      <c r="TI2" s="1962"/>
      <c r="TJ2" s="1962"/>
      <c r="TK2" s="1962"/>
      <c r="TL2" s="1962"/>
      <c r="TM2" s="1061"/>
      <c r="TO2" s="1962" t="str">
        <f>GF2</f>
        <v>REMISIONES   O B R A D O R   FEBRERO    2 0 1 3</v>
      </c>
      <c r="TP2" s="1962"/>
      <c r="TQ2" s="1962"/>
      <c r="TR2" s="1962"/>
      <c r="TS2" s="1962"/>
      <c r="TT2" s="1061"/>
      <c r="TV2" s="1962" t="str">
        <f>ID2</f>
        <v>REMISIONES   O B R A D O R   FEBRERO    2 0 1 3</v>
      </c>
      <c r="TW2" s="1962"/>
      <c r="TX2" s="1962"/>
      <c r="TY2" s="1962"/>
      <c r="TZ2" s="1962"/>
      <c r="UA2" s="1061"/>
      <c r="UC2" s="1962" t="str">
        <f>IK2</f>
        <v>REMISIONES   O B R A D O R   FEBRERO    2 0 1 3</v>
      </c>
      <c r="UD2" s="1962"/>
      <c r="UE2" s="1962"/>
      <c r="UF2" s="1962"/>
      <c r="UG2" s="1962"/>
      <c r="UH2" s="1061"/>
      <c r="UJ2" s="1962" t="str">
        <f>FX2</f>
        <v>REMISIONES   O B R A D O R   FEBRERO    2 0 1 3</v>
      </c>
      <c r="UK2" s="1962"/>
      <c r="UL2" s="1962"/>
      <c r="UM2" s="1962"/>
      <c r="UN2" s="1962"/>
      <c r="UO2" s="1061"/>
      <c r="UQ2" s="1962" t="str">
        <f>GF2</f>
        <v>REMISIONES   O B R A D O R   FEBRERO    2 0 1 3</v>
      </c>
      <c r="UR2" s="1962"/>
      <c r="US2" s="1962"/>
      <c r="UT2" s="1962"/>
      <c r="UU2" s="1962"/>
      <c r="UV2" s="1061"/>
      <c r="UX2" s="1962" t="str">
        <f>GM2</f>
        <v>REMISIONES   O B R A D O R   FEBRERO    2 0 1 3</v>
      </c>
      <c r="UY2" s="1962"/>
      <c r="UZ2" s="1962"/>
      <c r="VA2" s="1962"/>
      <c r="VB2" s="1962"/>
      <c r="VC2" s="1061"/>
      <c r="VE2" s="1962" t="str">
        <f>FX2</f>
        <v>REMISIONES   O B R A D O R   FEBRERO    2 0 1 3</v>
      </c>
      <c r="VF2" s="1962"/>
      <c r="VG2" s="1962"/>
      <c r="VH2" s="1962"/>
      <c r="VI2" s="1962"/>
      <c r="VJ2" s="1061"/>
      <c r="VL2" s="1962" t="str">
        <f>GF2</f>
        <v>REMISIONES   O B R A D O R   FEBRERO    2 0 1 3</v>
      </c>
      <c r="VM2" s="1962"/>
      <c r="VN2" s="1962"/>
      <c r="VO2" s="1962"/>
      <c r="VP2" s="1962"/>
      <c r="VQ2" s="1061"/>
      <c r="VS2" s="1962" t="str">
        <f>GF2</f>
        <v>REMISIONES   O B R A D O R   FEBRERO    2 0 1 3</v>
      </c>
      <c r="VT2" s="1962"/>
      <c r="VU2" s="1962"/>
      <c r="VV2" s="1962"/>
      <c r="VW2" s="1962"/>
      <c r="VX2" s="1061"/>
      <c r="VZ2" s="1962" t="str">
        <f>FB2</f>
        <v>REMISIONES   O B R A D O R   FEBRERO    2 0 1 3</v>
      </c>
      <c r="WA2" s="1962"/>
      <c r="WB2" s="1962"/>
      <c r="WC2" s="1962"/>
      <c r="WD2" s="1962"/>
      <c r="WE2" s="1061"/>
      <c r="WG2" s="1962" t="str">
        <f>FI2</f>
        <v>REMISIONES   O B R A D O R   FEBRERO    2 0 1 3</v>
      </c>
      <c r="WH2" s="1962"/>
      <c r="WI2" s="1962"/>
      <c r="WJ2" s="1962"/>
      <c r="WK2" s="1962"/>
      <c r="WL2" s="1061"/>
      <c r="WN2" s="1962" t="str">
        <f>FI2</f>
        <v>REMISIONES   O B R A D O R   FEBRERO    2 0 1 3</v>
      </c>
      <c r="WO2" s="1962"/>
      <c r="WP2" s="1962"/>
      <c r="WQ2" s="1962"/>
      <c r="WR2" s="1962"/>
      <c r="WS2" s="1962"/>
      <c r="WT2" s="1061"/>
      <c r="WV2" s="1962" t="str">
        <f>FQ2</f>
        <v>REMISIONES   O B R A D O R   FEBRERO    2 0 1 3</v>
      </c>
      <c r="WW2" s="1962"/>
      <c r="WX2" s="1962"/>
      <c r="WY2" s="1962"/>
      <c r="WZ2" s="1962"/>
      <c r="XA2" s="1061"/>
      <c r="XC2" s="1962" t="str">
        <f>FQ2</f>
        <v>REMISIONES   O B R A D O R   FEBRERO    2 0 1 3</v>
      </c>
      <c r="XD2" s="1962"/>
      <c r="XE2" s="1962"/>
      <c r="XF2" s="1962"/>
      <c r="XG2" s="1962"/>
      <c r="XH2" s="1061"/>
      <c r="XJ2" s="1962" t="str">
        <f>FB2</f>
        <v>REMISIONES   O B R A D O R   FEBRERO    2 0 1 3</v>
      </c>
      <c r="XK2" s="1962"/>
      <c r="XL2" s="1962"/>
      <c r="XM2" s="1962"/>
      <c r="XN2" s="1962"/>
      <c r="XO2" s="1061"/>
      <c r="XQ2" s="1962" t="str">
        <f>FI2</f>
        <v>REMISIONES   O B R A D O R   FEBRERO    2 0 1 3</v>
      </c>
      <c r="XR2" s="1962"/>
      <c r="XS2" s="1962"/>
      <c r="XT2" s="1962"/>
      <c r="XU2" s="1962"/>
      <c r="XV2" s="1061"/>
      <c r="XX2" s="1962" t="str">
        <f>FX2</f>
        <v>REMISIONES   O B R A D O R   FEBRERO    2 0 1 3</v>
      </c>
      <c r="XY2" s="1962"/>
      <c r="XZ2" s="1962"/>
      <c r="YA2" s="1962"/>
      <c r="YB2" s="1962"/>
      <c r="YC2" s="1061"/>
      <c r="YE2" s="1962" t="str">
        <f>GF2</f>
        <v>REMISIONES   O B R A D O R   FEBRERO    2 0 1 3</v>
      </c>
      <c r="YF2" s="1962"/>
      <c r="YG2" s="1962"/>
      <c r="YH2" s="1962"/>
      <c r="YI2" s="1962"/>
      <c r="YJ2" s="1061"/>
      <c r="YL2" s="1962" t="str">
        <f>GF2</f>
        <v>REMISIONES   O B R A D O R   FEBRERO    2 0 1 3</v>
      </c>
      <c r="YM2" s="1962"/>
      <c r="YN2" s="1962"/>
      <c r="YO2" s="1962"/>
      <c r="YP2" s="1962"/>
      <c r="YQ2" s="1962"/>
      <c r="YR2" s="1061"/>
      <c r="YT2" s="1962" t="str">
        <f>BS2</f>
        <v>REMISIONES   O B R A D O R   FEBRERO    2 0 1 3</v>
      </c>
      <c r="YU2" s="1962"/>
      <c r="YV2" s="1962"/>
      <c r="YW2" s="1962"/>
      <c r="YX2" s="1962"/>
      <c r="YY2" s="1061"/>
      <c r="ZA2" s="1962" t="str">
        <f>BZ2</f>
        <v>REMISIONES   O B R A D O R   FEBRERO    2 0 1 3</v>
      </c>
      <c r="ZB2" s="1962"/>
      <c r="ZC2" s="1962"/>
      <c r="ZD2" s="1962"/>
      <c r="ZE2" s="1962"/>
      <c r="ZF2" s="1061"/>
      <c r="ZH2" s="1962" t="str">
        <f>FB2</f>
        <v>REMISIONES   O B R A D O R   FEBRERO    2 0 1 3</v>
      </c>
      <c r="ZI2" s="1962"/>
      <c r="ZJ2" s="1962"/>
      <c r="ZK2" s="1962"/>
      <c r="ZL2" s="1962"/>
      <c r="ZM2" s="1061"/>
      <c r="ZO2" s="1962" t="str">
        <f>FI2</f>
        <v>REMISIONES   O B R A D O R   FEBRERO    2 0 1 3</v>
      </c>
      <c r="ZP2" s="1962"/>
      <c r="ZQ2" s="1962"/>
      <c r="ZR2" s="1962"/>
      <c r="ZS2" s="1962"/>
      <c r="ZT2" s="1061"/>
      <c r="ZV2" s="1962" t="str">
        <f>FI2</f>
        <v>REMISIONES   O B R A D O R   FEBRERO    2 0 1 3</v>
      </c>
      <c r="ZW2" s="1962"/>
      <c r="ZX2" s="1962"/>
      <c r="ZY2" s="1962"/>
      <c r="ZZ2" s="1962"/>
      <c r="AAA2" s="1061"/>
      <c r="AAC2" s="1962" t="str">
        <f>FQ2</f>
        <v>REMISIONES   O B R A D O R   FEBRERO    2 0 1 3</v>
      </c>
      <c r="AAD2" s="1962"/>
      <c r="AAE2" s="1962"/>
      <c r="AAF2" s="1962"/>
      <c r="AAG2" s="1962"/>
      <c r="AAH2" s="1061"/>
      <c r="AAJ2" s="1962" t="str">
        <f>FX2</f>
        <v>REMISIONES   O B R A D O R   FEBRERO    2 0 1 3</v>
      </c>
      <c r="AAK2" s="1962"/>
      <c r="AAL2" s="1962"/>
      <c r="AAM2" s="1962"/>
      <c r="AAN2" s="1962"/>
      <c r="AAO2" s="1061"/>
      <c r="AAQ2" s="1962" t="str">
        <f>KH2</f>
        <v>REMISIONES   O B R A D O R   FEBRERO    2 0 1 3</v>
      </c>
      <c r="AAR2" s="1962"/>
      <c r="AAS2" s="1962"/>
      <c r="AAT2" s="1962"/>
      <c r="AAU2" s="1962"/>
      <c r="AAV2" s="1962"/>
      <c r="AAW2" s="1061"/>
      <c r="AAY2" s="1962" t="str">
        <f>YT2</f>
        <v>REMISIONES   O B R A D O R   FEBRERO    2 0 1 3</v>
      </c>
      <c r="AAZ2" s="1962"/>
      <c r="ABA2" s="1962"/>
      <c r="ABB2" s="1962"/>
      <c r="ABC2" s="1962"/>
      <c r="ABD2" s="1061"/>
      <c r="ABF2" s="1962" t="str">
        <f>ZH2</f>
        <v>REMISIONES   O B R A D O R   FEBRERO    2 0 1 3</v>
      </c>
      <c r="ABG2" s="1962"/>
      <c r="ABH2" s="1962"/>
      <c r="ABI2" s="1962"/>
      <c r="ABJ2" s="1962"/>
      <c r="ABK2" s="1061"/>
      <c r="ABM2" s="1962" t="str">
        <f>AAQ2</f>
        <v>REMISIONES   O B R A D O R   FEBRERO    2 0 1 3</v>
      </c>
      <c r="ABN2" s="1962"/>
      <c r="ABO2" s="1962"/>
      <c r="ABP2" s="1962"/>
      <c r="ABQ2" s="1962"/>
      <c r="ABR2" s="1962"/>
      <c r="ABS2" s="1061"/>
      <c r="ABU2" s="1962" t="str">
        <f>AAY2</f>
        <v>REMISIONES   O B R A D O R   FEBRERO    2 0 1 3</v>
      </c>
      <c r="ABV2" s="1962"/>
      <c r="ABW2" s="1962"/>
      <c r="ABX2" s="1962"/>
      <c r="ABY2" s="1962"/>
      <c r="ABZ2" s="1061"/>
      <c r="ACB2" s="1962" t="str">
        <f>ABF2</f>
        <v>REMISIONES   O B R A D O R   FEBRERO    2 0 1 3</v>
      </c>
      <c r="ACC2" s="1962"/>
      <c r="ACD2" s="1962"/>
      <c r="ACE2" s="1962"/>
      <c r="ACF2" s="1962"/>
      <c r="ACG2" s="1061"/>
      <c r="ACI2" s="1962" t="str">
        <f>AAQ2</f>
        <v>REMISIONES   O B R A D O R   FEBRERO    2 0 1 3</v>
      </c>
      <c r="ACJ2" s="1962"/>
      <c r="ACK2" s="1962"/>
      <c r="ACL2" s="1962"/>
      <c r="ACM2" s="1962"/>
      <c r="ACN2" s="1061"/>
      <c r="ACP2" s="1962" t="str">
        <f>AAY2</f>
        <v>REMISIONES   O B R A D O R   FEBRERO    2 0 1 3</v>
      </c>
      <c r="ACQ2" s="1962"/>
      <c r="ACR2" s="1962"/>
      <c r="ACS2" s="1962"/>
      <c r="ACT2" s="1962"/>
      <c r="ACU2" s="1061"/>
      <c r="ACW2" s="1962" t="str">
        <f>AAY2</f>
        <v>REMISIONES   O B R A D O R   FEBRERO    2 0 1 3</v>
      </c>
      <c r="ACX2" s="1962"/>
      <c r="ACY2" s="1962"/>
      <c r="ACZ2" s="1962"/>
      <c r="ADA2" s="1962"/>
      <c r="ADB2" s="1061"/>
      <c r="ADD2" s="1962" t="str">
        <f>ABF2</f>
        <v>REMISIONES   O B R A D O R   FEBRERO    2 0 1 3</v>
      </c>
      <c r="ADE2" s="1962"/>
      <c r="ADF2" s="1962"/>
      <c r="ADG2" s="1962"/>
      <c r="ADH2" s="1962"/>
      <c r="ADI2" s="1061"/>
      <c r="ADK2" s="1962" t="str">
        <f>ABF2</f>
        <v>REMISIONES   O B R A D O R   FEBRERO    2 0 1 3</v>
      </c>
      <c r="ADL2" s="1962"/>
      <c r="ADM2" s="1962"/>
      <c r="ADN2" s="1962"/>
      <c r="ADO2" s="1962"/>
      <c r="ADP2" s="1061"/>
      <c r="ADR2" s="1199" t="str">
        <f>ABM2</f>
        <v>REMISIONES   O B R A D O R   FEBRERO    2 0 1 3</v>
      </c>
      <c r="ADS2" s="1199"/>
      <c r="ADT2" s="1199"/>
      <c r="ADU2" s="1199"/>
      <c r="ADV2" s="1199"/>
      <c r="ADW2" s="1061"/>
      <c r="ADY2" s="1199" t="str">
        <f>ADR2</f>
        <v>REMISIONES   O B R A D O R   FEBRERO    2 0 1 3</v>
      </c>
      <c r="ADZ2" s="1199"/>
      <c r="AEA2" s="1199"/>
      <c r="AEB2" s="1199"/>
      <c r="AEC2" s="1199"/>
      <c r="AED2" s="1061"/>
      <c r="AEF2" s="1199" t="str">
        <f>ADR2</f>
        <v>REMISIONES   O B R A D O R   FEBRERO    2 0 1 3</v>
      </c>
      <c r="AEG2" s="1199"/>
      <c r="AEH2" s="1199"/>
      <c r="AEI2" s="1199"/>
      <c r="AEJ2" s="1199"/>
      <c r="AEK2" s="1061"/>
      <c r="AEM2" s="1199" t="str">
        <f>ADY2</f>
        <v>REMISIONES   O B R A D O R   FEBRERO    2 0 1 3</v>
      </c>
      <c r="AEN2" s="1199"/>
      <c r="AEO2" s="1199"/>
      <c r="AEP2" s="1199"/>
      <c r="AEQ2" s="1199"/>
      <c r="AER2" s="1061"/>
      <c r="AET2" s="1962" t="str">
        <f>ABM2</f>
        <v>REMISIONES   O B R A D O R   FEBRERO    2 0 1 3</v>
      </c>
      <c r="AEU2" s="1962"/>
      <c r="AEV2" s="1962"/>
      <c r="AEW2" s="1962"/>
      <c r="AEX2" s="1962"/>
      <c r="AEY2" s="1061"/>
      <c r="AFA2" s="1962" t="str">
        <f>ABF2</f>
        <v>REMISIONES   O B R A D O R   FEBRERO    2 0 1 3</v>
      </c>
      <c r="AFB2" s="1962"/>
      <c r="AFC2" s="1962"/>
      <c r="AFD2" s="1962"/>
      <c r="AFE2" s="1962"/>
      <c r="AFF2" s="1061"/>
      <c r="AFH2" s="1962" t="str">
        <f>FB2</f>
        <v>REMISIONES   O B R A D O R   FEBRERO    2 0 1 3</v>
      </c>
      <c r="AFI2" s="1962"/>
      <c r="AFJ2" s="1962"/>
      <c r="AFK2" s="1962"/>
      <c r="AFL2" s="1962"/>
      <c r="AFM2" s="1061"/>
      <c r="AFO2" s="1962" t="str">
        <f>FI2</f>
        <v>REMISIONES   O B R A D O R   FEBRERO    2 0 1 3</v>
      </c>
      <c r="AFP2" s="1962"/>
      <c r="AFQ2" s="1962"/>
      <c r="AFR2" s="1962"/>
      <c r="AFS2" s="1962"/>
      <c r="AFT2" s="1061"/>
      <c r="AFV2" s="1962" t="str">
        <f>FX2</f>
        <v>REMISIONES   O B R A D O R   FEBRERO    2 0 1 3</v>
      </c>
      <c r="AFW2" s="1962"/>
      <c r="AFX2" s="1962"/>
      <c r="AFY2" s="1962"/>
      <c r="AFZ2" s="1962"/>
      <c r="AGA2" s="1061"/>
      <c r="AGC2" s="1962" t="str">
        <f>FX2</f>
        <v>REMISIONES   O B R A D O R   FEBRERO    2 0 1 3</v>
      </c>
      <c r="AGD2" s="1962"/>
      <c r="AGE2" s="1962"/>
      <c r="AGF2" s="1962"/>
      <c r="AGG2" s="1962"/>
      <c r="AGH2" s="1061"/>
      <c r="AGJ2" s="1962" t="str">
        <f>AFH2</f>
        <v>REMISIONES   O B R A D O R   FEBRERO    2 0 1 3</v>
      </c>
      <c r="AGK2" s="1962"/>
      <c r="AGL2" s="1962"/>
      <c r="AGM2" s="1962"/>
      <c r="AGN2" s="1962"/>
      <c r="AGO2" s="1061"/>
      <c r="AGQ2" s="1962" t="str">
        <f>AFO2</f>
        <v>REMISIONES   O B R A D O R   FEBRERO    2 0 1 3</v>
      </c>
      <c r="AGR2" s="1962"/>
      <c r="AGS2" s="1962"/>
      <c r="AGT2" s="1962"/>
      <c r="AGU2" s="1962"/>
      <c r="AGV2" s="1061"/>
      <c r="AGX2" s="1962" t="str">
        <f>AGJ2</f>
        <v>REMISIONES   O B R A D O R   FEBRERO    2 0 1 3</v>
      </c>
      <c r="AGY2" s="1962"/>
      <c r="AGZ2" s="1962"/>
      <c r="AHA2" s="1962"/>
      <c r="AHB2" s="1962"/>
      <c r="AHC2" s="1061"/>
      <c r="AHE2" s="1962" t="str">
        <f>AGX2</f>
        <v>REMISIONES   O B R A D O R   FEBRERO    2 0 1 3</v>
      </c>
      <c r="AHF2" s="1962"/>
      <c r="AHG2" s="1962"/>
      <c r="AHH2" s="1962"/>
      <c r="AHI2" s="1962"/>
      <c r="AHJ2" s="1061"/>
      <c r="AHK2" s="1197"/>
      <c r="AHL2" s="1962" t="str">
        <f>AHE2</f>
        <v>REMISIONES   O B R A D O R   FEBRERO    2 0 1 3</v>
      </c>
      <c r="AHM2" s="1962"/>
      <c r="AHN2" s="1962"/>
      <c r="AHO2" s="1962"/>
      <c r="AHP2" s="1962"/>
      <c r="AHQ2" s="1061"/>
      <c r="AHR2" s="1197"/>
      <c r="AHS2" s="1962" t="str">
        <f>AGJ2</f>
        <v>REMISIONES   O B R A D O R   FEBRERO    2 0 1 3</v>
      </c>
      <c r="AHT2" s="1962"/>
      <c r="AHU2" s="1962"/>
      <c r="AHV2" s="1962"/>
      <c r="AHW2" s="1962"/>
      <c r="AHX2" s="1061"/>
      <c r="AHZ2" s="1962" t="str">
        <f>AGX2</f>
        <v>REMISIONES   O B R A D O R   FEBRERO    2 0 1 3</v>
      </c>
      <c r="AIA2" s="1962"/>
      <c r="AIB2" s="1962"/>
      <c r="AIC2" s="1962"/>
      <c r="AID2" s="1962"/>
      <c r="AIE2" s="1962"/>
      <c r="AIF2" s="1061"/>
      <c r="AIH2" s="1962" t="str">
        <f>AHE2</f>
        <v>REMISIONES   O B R A D O R   FEBRERO    2 0 1 3</v>
      </c>
      <c r="AII2" s="1962"/>
      <c r="AIJ2" s="1962"/>
      <c r="AIK2" s="1962"/>
      <c r="AIL2" s="1962"/>
      <c r="AIM2" s="1061"/>
      <c r="AIO2" s="1962" t="str">
        <f>AHL2</f>
        <v>REMISIONES   O B R A D O R   FEBRERO    2 0 1 3</v>
      </c>
      <c r="AIP2" s="1962"/>
      <c r="AIQ2" s="1962"/>
      <c r="AIR2" s="1962"/>
      <c r="AIS2" s="1962"/>
      <c r="AIT2" s="1962"/>
      <c r="AIU2" s="1061"/>
      <c r="AIW2" s="1962" t="str">
        <f>AHE2</f>
        <v>REMISIONES   O B R A D O R   FEBRERO    2 0 1 3</v>
      </c>
      <c r="AIX2" s="1962"/>
      <c r="AIY2" s="1962"/>
      <c r="AIZ2" s="1962"/>
      <c r="AJA2" s="1962"/>
      <c r="AJB2" s="1061"/>
      <c r="AJD2" s="1962" t="str">
        <f>AHE2</f>
        <v>REMISIONES   O B R A D O R   FEBRERO    2 0 1 3</v>
      </c>
      <c r="AJE2" s="1962"/>
      <c r="AJF2" s="1962"/>
      <c r="AJG2" s="1962"/>
      <c r="AJH2" s="1962"/>
      <c r="AJI2" s="1061"/>
      <c r="AJK2" s="1962" t="str">
        <f>AHL2</f>
        <v>REMISIONES   O B R A D O R   FEBRERO    2 0 1 3</v>
      </c>
      <c r="AJL2" s="1962"/>
      <c r="AJM2" s="1962"/>
      <c r="AJN2" s="1962"/>
      <c r="AJO2" s="1962"/>
      <c r="AJP2" s="1061"/>
      <c r="AJR2" s="1962" t="str">
        <f>AHS2</f>
        <v>REMISIONES   O B R A D O R   FEBRERO    2 0 1 3</v>
      </c>
      <c r="AJS2" s="1962"/>
      <c r="AJT2" s="1962"/>
      <c r="AJU2" s="1962"/>
      <c r="AJV2" s="1962"/>
      <c r="AJW2" s="1061"/>
      <c r="AJY2" s="1962" t="str">
        <f>AHZ2</f>
        <v>REMISIONES   O B R A D O R   FEBRERO    2 0 1 3</v>
      </c>
      <c r="AJZ2" s="1962"/>
      <c r="AKA2" s="1962"/>
      <c r="AKB2" s="1962"/>
      <c r="AKC2" s="1962"/>
      <c r="AKD2" s="1061"/>
      <c r="AKF2" s="1962" t="str">
        <f>AIH2</f>
        <v>REMISIONES   O B R A D O R   FEBRERO    2 0 1 3</v>
      </c>
      <c r="AKG2" s="1962"/>
      <c r="AKH2" s="1962"/>
      <c r="AKI2" s="1962"/>
      <c r="AKJ2" s="1962"/>
      <c r="AKK2" s="1061"/>
      <c r="AKM2" s="1962" t="str">
        <f>AIW2</f>
        <v>REMISIONES   O B R A D O R   FEBRERO    2 0 1 3</v>
      </c>
      <c r="AKN2" s="1962"/>
      <c r="AKO2" s="1962"/>
      <c r="AKP2" s="1962"/>
      <c r="AKQ2" s="1962"/>
      <c r="AKR2" s="1061"/>
      <c r="AKT2" s="1962" t="str">
        <f>AGX2</f>
        <v>REMISIONES   O B R A D O R   FEBRERO    2 0 1 3</v>
      </c>
      <c r="AKU2" s="1962"/>
      <c r="AKV2" s="1962"/>
      <c r="AKW2" s="1962"/>
      <c r="AKX2" s="1962"/>
      <c r="AKY2" s="1061"/>
      <c r="ALA2" s="1962" t="str">
        <f>AHE2</f>
        <v>REMISIONES   O B R A D O R   FEBRERO    2 0 1 3</v>
      </c>
      <c r="ALB2" s="1962"/>
      <c r="ALC2" s="1962"/>
      <c r="ALD2" s="1962"/>
      <c r="ALE2" s="1962"/>
      <c r="ALF2" s="1061"/>
      <c r="ALH2" s="1962" t="str">
        <f>AHE2</f>
        <v>REMISIONES   O B R A D O R   FEBRERO    2 0 1 3</v>
      </c>
      <c r="ALI2" s="1962"/>
      <c r="ALJ2" s="1962"/>
      <c r="ALK2" s="1962"/>
      <c r="ALL2" s="1962"/>
      <c r="ALM2" s="1061"/>
      <c r="ALO2" s="1962" t="str">
        <f>AHL2</f>
        <v>REMISIONES   O B R A D O R   FEBRERO    2 0 1 3</v>
      </c>
      <c r="ALP2" s="1962"/>
      <c r="ALQ2" s="1962"/>
      <c r="ALR2" s="1962"/>
      <c r="ALS2" s="1962"/>
      <c r="ALT2" s="1061"/>
      <c r="ALV2" s="1962" t="str">
        <f>AHS2</f>
        <v>REMISIONES   O B R A D O R   FEBRERO    2 0 1 3</v>
      </c>
      <c r="ALW2" s="1962"/>
      <c r="ALX2" s="1962"/>
      <c r="ALY2" s="1962"/>
      <c r="ALZ2" s="1962"/>
      <c r="AMA2" s="1061"/>
      <c r="AMC2" s="1962" t="str">
        <f>AHZ2</f>
        <v>REMISIONES   O B R A D O R   FEBRERO    2 0 1 3</v>
      </c>
      <c r="AMD2" s="1962"/>
      <c r="AME2" s="1962"/>
      <c r="AMF2" s="1962"/>
      <c r="AMG2" s="1962"/>
      <c r="AMH2" s="1061"/>
      <c r="AMJ2" s="1962" t="str">
        <f>AHE2</f>
        <v>REMISIONES   O B R A D O R   FEBRERO    2 0 1 3</v>
      </c>
      <c r="AMK2" s="1962"/>
      <c r="AML2" s="1962"/>
      <c r="AMM2" s="1962"/>
      <c r="AMN2" s="1962"/>
      <c r="AMO2" s="1061"/>
      <c r="AMQ2" s="1962" t="str">
        <f>AHZ2</f>
        <v>REMISIONES   O B R A D O R   FEBRERO    2 0 1 3</v>
      </c>
      <c r="AMR2" s="1962"/>
      <c r="AMS2" s="1962"/>
      <c r="AMT2" s="1962"/>
      <c r="AMU2" s="1962"/>
      <c r="AMV2" s="1061"/>
      <c r="AMX2" s="1962" t="str">
        <f>AHS2</f>
        <v>REMISIONES   O B R A D O R   FEBRERO    2 0 1 3</v>
      </c>
      <c r="AMY2" s="1962"/>
      <c r="AMZ2" s="1962"/>
      <c r="ANA2" s="1962"/>
      <c r="ANB2" s="1962"/>
      <c r="ANC2" s="1061"/>
      <c r="ANE2" s="1962" t="str">
        <f>AJD2</f>
        <v>REMISIONES   O B R A D O R   FEBRERO    2 0 1 3</v>
      </c>
      <c r="ANF2" s="1962"/>
      <c r="ANG2" s="1962"/>
      <c r="ANH2" s="1962"/>
      <c r="ANI2" s="1962"/>
      <c r="ANJ2" s="1061"/>
      <c r="ANL2" s="1962" t="str">
        <f>AJK2</f>
        <v>REMISIONES   O B R A D O R   FEBRERO    2 0 1 3</v>
      </c>
      <c r="ANM2" s="1962"/>
      <c r="ANN2" s="1962"/>
      <c r="ANO2" s="1962"/>
      <c r="ANP2" s="1962"/>
      <c r="ANQ2" s="1061"/>
      <c r="ANS2" s="1962" t="str">
        <f>AJR2</f>
        <v>REMISIONES   O B R A D O R   FEBRERO    2 0 1 3</v>
      </c>
      <c r="ANT2" s="1962"/>
      <c r="ANU2" s="1962"/>
      <c r="ANV2" s="1962"/>
      <c r="ANW2" s="1962"/>
      <c r="ANX2" s="1061"/>
      <c r="ANZ2" s="1962" t="str">
        <f>AJY2</f>
        <v>REMISIONES   O B R A D O R   FEBRERO    2 0 1 3</v>
      </c>
      <c r="AOA2" s="1962"/>
      <c r="AOB2" s="1962"/>
      <c r="AOC2" s="1962"/>
      <c r="AOD2" s="1962"/>
      <c r="AOE2" s="1061"/>
      <c r="AOG2" s="1962" t="str">
        <f>AJY2</f>
        <v>REMISIONES   O B R A D O R   FEBRERO    2 0 1 3</v>
      </c>
      <c r="AOH2" s="1962"/>
      <c r="AOI2" s="1962"/>
      <c r="AOJ2" s="1962"/>
      <c r="AOK2" s="1962"/>
      <c r="AOL2" s="1061"/>
      <c r="AON2" s="1962" t="str">
        <f>AKF2</f>
        <v>REMISIONES   O B R A D O R   FEBRERO    2 0 1 3</v>
      </c>
      <c r="AOO2" s="1962"/>
      <c r="AOP2" s="1962"/>
      <c r="AOQ2" s="1962"/>
      <c r="AOR2" s="1962"/>
      <c r="AOS2" s="1061"/>
      <c r="AOU2" s="1962" t="str">
        <f>AKF2</f>
        <v>REMISIONES   O B R A D O R   FEBRERO    2 0 1 3</v>
      </c>
      <c r="AOV2" s="1962"/>
      <c r="AOW2" s="1962"/>
      <c r="AOX2" s="1962"/>
      <c r="AOY2" s="1962"/>
      <c r="AOZ2" s="1061"/>
      <c r="APB2" s="1962" t="str">
        <f>AJY2</f>
        <v>REMISIONES   O B R A D O R   FEBRERO    2 0 1 3</v>
      </c>
      <c r="APC2" s="1962"/>
      <c r="APD2" s="1962"/>
      <c r="APE2" s="1962"/>
      <c r="APF2" s="1962"/>
      <c r="APG2" s="1061"/>
      <c r="API2" s="1962" t="str">
        <f>AKF2</f>
        <v>REMISIONES   O B R A D O R   FEBRERO    2 0 1 3</v>
      </c>
      <c r="APJ2" s="1962"/>
      <c r="APK2" s="1962"/>
      <c r="APL2" s="1962"/>
      <c r="APM2" s="1962"/>
      <c r="APN2" s="1061"/>
      <c r="APP2" s="1962" t="str">
        <f>AHZ2</f>
        <v>REMISIONES   O B R A D O R   FEBRERO    2 0 1 3</v>
      </c>
      <c r="APQ2" s="1962"/>
      <c r="APR2" s="1962"/>
      <c r="APS2" s="1962"/>
      <c r="APT2" s="1962"/>
      <c r="APU2" s="1061"/>
      <c r="APW2" s="1962" t="str">
        <f>AJD2</f>
        <v>REMISIONES   O B R A D O R   FEBRERO    2 0 1 3</v>
      </c>
      <c r="APX2" s="1962"/>
      <c r="APY2" s="1962"/>
      <c r="APZ2" s="1962"/>
      <c r="AQA2" s="1962"/>
      <c r="AQB2" s="1061"/>
      <c r="AQD2" s="1962" t="str">
        <f>AKT2</f>
        <v>REMISIONES   O B R A D O R   FEBRERO    2 0 1 3</v>
      </c>
      <c r="AQE2" s="1962"/>
      <c r="AQF2" s="1962"/>
      <c r="AQG2" s="1962"/>
      <c r="AQH2" s="1962"/>
      <c r="AQI2" s="1061"/>
      <c r="AQK2" s="1962" t="str">
        <f>AMJ2</f>
        <v>REMISIONES   O B R A D O R   FEBRERO    2 0 1 3</v>
      </c>
      <c r="AQL2" s="1962"/>
      <c r="AQM2" s="1962"/>
      <c r="AQN2" s="1962"/>
      <c r="AQO2" s="1962"/>
      <c r="AQP2" s="1962"/>
      <c r="AQQ2" s="1061"/>
      <c r="AQS2" s="1962" t="str">
        <f>AMJ2</f>
        <v>REMISIONES   O B R A D O R   FEBRERO    2 0 1 3</v>
      </c>
      <c r="AQT2" s="1962"/>
      <c r="AQU2" s="1962"/>
      <c r="AQV2" s="1962"/>
      <c r="AQW2" s="1962"/>
      <c r="AQX2" s="1061"/>
      <c r="AQZ2" s="1962" t="str">
        <f>AMQ2</f>
        <v>REMISIONES   O B R A D O R   FEBRERO    2 0 1 3</v>
      </c>
      <c r="ARA2" s="1962"/>
      <c r="ARB2" s="1962"/>
      <c r="ARC2" s="1962"/>
      <c r="ARD2" s="1962"/>
      <c r="ARE2" s="1061"/>
      <c r="ARG2" s="1962" t="str">
        <f>ANE2</f>
        <v>REMISIONES   O B R A D O R   FEBRERO    2 0 1 3</v>
      </c>
      <c r="ARH2" s="1962"/>
      <c r="ARI2" s="1962"/>
      <c r="ARJ2" s="1962"/>
      <c r="ARK2" s="1962"/>
      <c r="ARL2" s="1962"/>
      <c r="ARM2" s="1061"/>
      <c r="ARO2" s="1962" t="str">
        <f>ARG2</f>
        <v>REMISIONES   O B R A D O R   FEBRERO    2 0 1 3</v>
      </c>
      <c r="ARP2" s="1962"/>
      <c r="ARQ2" s="1962"/>
      <c r="ARR2" s="1962"/>
      <c r="ARS2" s="1962"/>
      <c r="ART2" s="1962"/>
      <c r="ARU2" s="1061"/>
      <c r="ARV2" s="1061"/>
      <c r="ARW2" s="1962" t="str">
        <f>AQD2</f>
        <v>REMISIONES   O B R A D O R   FEBRERO    2 0 1 3</v>
      </c>
      <c r="ARX2" s="1962"/>
      <c r="ARY2" s="1962"/>
      <c r="ARZ2" s="1962"/>
      <c r="ASA2" s="1962"/>
      <c r="ASB2" s="1061"/>
      <c r="ASD2" s="1199" t="str">
        <f>AQK2</f>
        <v>REMISIONES   O B R A D O R   FEBRERO    2 0 1 3</v>
      </c>
      <c r="ASE2" s="1199"/>
      <c r="ASF2" s="1199"/>
      <c r="ASG2" s="1199"/>
      <c r="ASH2" s="1199"/>
      <c r="ASI2" s="1061"/>
      <c r="ASK2" s="1962" t="str">
        <f>AQD2</f>
        <v>REMISIONES   O B R A D O R   FEBRERO    2 0 1 3</v>
      </c>
      <c r="ASL2" s="1962"/>
      <c r="ASM2" s="1962"/>
      <c r="ASN2" s="1962"/>
      <c r="ASO2" s="1962"/>
      <c r="ASP2" s="1061"/>
      <c r="ASR2" s="1962" t="str">
        <f>AQK2</f>
        <v>REMISIONES   O B R A D O R   FEBRERO    2 0 1 3</v>
      </c>
      <c r="ASS2" s="1962"/>
      <c r="AST2" s="1962"/>
      <c r="ASU2" s="1962"/>
      <c r="ASV2" s="1962"/>
      <c r="ASW2" s="1061"/>
      <c r="ASY2" s="1962" t="str">
        <f>AQK2</f>
        <v>REMISIONES   O B R A D O R   FEBRERO    2 0 1 3</v>
      </c>
      <c r="ASZ2" s="1962"/>
      <c r="ATA2" s="1962"/>
      <c r="ATB2" s="1962"/>
      <c r="ATC2" s="1962"/>
      <c r="ATD2" s="1061"/>
      <c r="ATF2" s="1962" t="str">
        <f>AQS2</f>
        <v>REMISIONES   O B R A D O R   FEBRERO    2 0 1 3</v>
      </c>
      <c r="ATG2" s="1962"/>
      <c r="ATH2" s="1962"/>
      <c r="ATI2" s="1962"/>
      <c r="ATJ2" s="1962"/>
      <c r="ATK2" s="1061"/>
      <c r="ATM2" s="1962" t="str">
        <f>AQZ2</f>
        <v>REMISIONES   O B R A D O R   FEBRERO    2 0 1 3</v>
      </c>
      <c r="ATN2" s="1962"/>
      <c r="ATO2" s="1962"/>
      <c r="ATP2" s="1962"/>
      <c r="ATQ2" s="1962"/>
      <c r="ATR2" s="1061"/>
      <c r="ATT2" s="1962" t="str">
        <f>AQZ2</f>
        <v>REMISIONES   O B R A D O R   FEBRERO    2 0 1 3</v>
      </c>
      <c r="ATU2" s="1962"/>
      <c r="ATV2" s="1962"/>
      <c r="ATW2" s="1962"/>
      <c r="ATX2" s="1962"/>
      <c r="ATY2" s="1061"/>
      <c r="AUA2" s="1962" t="str">
        <f>ARG2</f>
        <v>REMISIONES   O B R A D O R   FEBRERO    2 0 1 3</v>
      </c>
      <c r="AUB2" s="1962"/>
      <c r="AUC2" s="1962"/>
      <c r="AUD2" s="1962"/>
      <c r="AUE2" s="1962"/>
      <c r="AUF2" s="1061"/>
      <c r="AUH2" s="549"/>
      <c r="AUI2" s="1962" t="str">
        <f>AGX2</f>
        <v>REMISIONES   O B R A D O R   FEBRERO    2 0 1 3</v>
      </c>
      <c r="AUJ2" s="1962"/>
      <c r="AUK2" s="1962"/>
      <c r="AUL2" s="1962"/>
      <c r="AUM2" s="1962"/>
      <c r="AUO2" s="549"/>
      <c r="AUP2" s="1962" t="str">
        <f>AHE2</f>
        <v>REMISIONES   O B R A D O R   FEBRERO    2 0 1 3</v>
      </c>
      <c r="AUQ2" s="1962"/>
      <c r="AUR2" s="1962"/>
      <c r="AUS2" s="1962"/>
      <c r="AUT2" s="1962"/>
      <c r="AUV2" s="549"/>
      <c r="AUW2" s="1962" t="str">
        <f>AHE2</f>
        <v>REMISIONES   O B R A D O R   FEBRERO    2 0 1 3</v>
      </c>
      <c r="AUX2" s="1962"/>
      <c r="AUY2" s="1962"/>
      <c r="AUZ2" s="1962"/>
      <c r="AVA2" s="1962"/>
      <c r="AVC2" s="373"/>
      <c r="AVD2" s="1962" t="str">
        <f>AHL2</f>
        <v>REMISIONES   O B R A D O R   FEBRERO    2 0 1 3</v>
      </c>
      <c r="AVE2" s="1962"/>
      <c r="AVF2" s="1962"/>
      <c r="AVG2" s="1962"/>
      <c r="AVH2" s="1962"/>
      <c r="AVJ2" s="549"/>
      <c r="AVK2" s="1962" t="str">
        <f>AKT2</f>
        <v>REMISIONES   O B R A D O R   FEBRERO    2 0 1 3</v>
      </c>
      <c r="AVL2" s="1962"/>
      <c r="AVM2" s="1962"/>
      <c r="AVN2" s="1962"/>
      <c r="AVO2" s="1962"/>
      <c r="AVQ2" s="549"/>
      <c r="AVR2" s="1962" t="str">
        <f>ALA2</f>
        <v>REMISIONES   O B R A D O R   FEBRERO    2 0 1 3</v>
      </c>
      <c r="AVS2" s="1962"/>
      <c r="AVT2" s="1962"/>
      <c r="AVU2" s="1962"/>
      <c r="AVV2" s="1962"/>
      <c r="AVX2" s="549"/>
      <c r="AVY2" s="1962" t="str">
        <f>ALA2</f>
        <v>REMISIONES   O B R A D O R   FEBRERO    2 0 1 3</v>
      </c>
      <c r="AVZ2" s="1962"/>
      <c r="AWA2" s="1962"/>
      <c r="AWB2" s="1962"/>
      <c r="AWC2" s="1962"/>
      <c r="AWE2" s="549"/>
      <c r="AWF2" s="1962" t="str">
        <f>AQD2</f>
        <v>REMISIONES   O B R A D O R   FEBRERO    2 0 1 3</v>
      </c>
      <c r="AWG2" s="1962"/>
      <c r="AWH2" s="1962"/>
      <c r="AWI2" s="1962"/>
      <c r="AWJ2" s="1962"/>
      <c r="AWL2" s="549"/>
      <c r="AWM2" s="1962" t="str">
        <f>AQS2</f>
        <v>REMISIONES   O B R A D O R   FEBRERO    2 0 1 3</v>
      </c>
      <c r="AWN2" s="1962"/>
      <c r="AWO2" s="1962"/>
      <c r="AWP2" s="1962"/>
      <c r="AWQ2" s="1962"/>
      <c r="AWS2" s="373"/>
      <c r="AWT2" s="1962" t="str">
        <f>AQZ2</f>
        <v>REMISIONES   O B R A D O R   FEBRERO    2 0 1 3</v>
      </c>
      <c r="AWU2" s="1962"/>
      <c r="AWV2" s="1962"/>
      <c r="AWW2" s="1962"/>
      <c r="AWX2" s="1962"/>
      <c r="AWZ2" s="388"/>
      <c r="AXA2" s="1962" t="str">
        <f>ASK2</f>
        <v>REMISIONES   O B R A D O R   FEBRERO    2 0 1 3</v>
      </c>
      <c r="AXB2" s="1962"/>
      <c r="AXC2" s="1962"/>
      <c r="AXD2" s="1962"/>
      <c r="AXE2" s="1962"/>
      <c r="AXG2" s="388"/>
      <c r="AXH2" s="1962" t="str">
        <f>ASY2</f>
        <v>REMISIONES   O B R A D O R   FEBRERO    2 0 1 3</v>
      </c>
      <c r="AXI2" s="1962"/>
      <c r="AXJ2" s="1962"/>
      <c r="AXK2" s="1962"/>
      <c r="AXL2" s="1962"/>
      <c r="AXN2" s="388"/>
      <c r="AXO2" s="1962" t="str">
        <f>ATF2</f>
        <v>REMISIONES   O B R A D O R   FEBRERO    2 0 1 3</v>
      </c>
      <c r="AXP2" s="1962"/>
      <c r="AXQ2" s="1962"/>
      <c r="AXR2" s="1962"/>
      <c r="AXS2" s="1962"/>
      <c r="AXU2" s="549"/>
      <c r="AXV2" s="1962" t="str">
        <f>AXA2</f>
        <v>REMISIONES   O B R A D O R   FEBRERO    2 0 1 3</v>
      </c>
      <c r="AXW2" s="1962"/>
      <c r="AXX2" s="1962"/>
      <c r="AXY2" s="1962"/>
      <c r="AXZ2" s="1962"/>
      <c r="AYB2" s="549"/>
      <c r="AYC2" s="1962" t="str">
        <f>AXV2</f>
        <v>REMISIONES   O B R A D O R   FEBRERO    2 0 1 3</v>
      </c>
      <c r="AYD2" s="1962"/>
      <c r="AYE2" s="1962"/>
      <c r="AYF2" s="1962"/>
      <c r="AYG2" s="1962"/>
      <c r="AYI2" s="373"/>
      <c r="AYJ2" s="1962" t="str">
        <f>AXV2</f>
        <v>REMISIONES   O B R A D O R   FEBRERO    2 0 1 3</v>
      </c>
      <c r="AYK2" s="1962"/>
      <c r="AYL2" s="1962"/>
      <c r="AYM2" s="1962"/>
      <c r="AYN2" s="1962"/>
      <c r="AYP2" s="373"/>
      <c r="AYQ2" s="1962" t="str">
        <f>AYC2</f>
        <v>REMISIONES   O B R A D O R   FEBRERO    2 0 1 3</v>
      </c>
      <c r="AYR2" s="1962"/>
      <c r="AYS2" s="1962"/>
      <c r="AYT2" s="1962"/>
      <c r="AYU2" s="1962"/>
      <c r="AYY2" s="1962" t="str">
        <f>AYC2</f>
        <v>REMISIONES   O B R A D O R   FEBRERO    2 0 1 3</v>
      </c>
      <c r="AYZ2" s="1962"/>
      <c r="AZA2" s="1962"/>
      <c r="AZB2" s="1962"/>
      <c r="AZC2" s="1962"/>
      <c r="AZE2" s="373"/>
      <c r="AZF2" s="1962" t="str">
        <f>AYJ2</f>
        <v>REMISIONES   O B R A D O R   FEBRERO    2 0 1 3</v>
      </c>
      <c r="AZG2" s="1962"/>
      <c r="AZH2" s="1962"/>
      <c r="AZI2" s="1962"/>
      <c r="AZJ2" s="1962"/>
      <c r="AZL2" s="373"/>
      <c r="AZM2" s="1962" t="str">
        <f>AYY2</f>
        <v>REMISIONES   O B R A D O R   FEBRERO    2 0 1 3</v>
      </c>
      <c r="AZN2" s="1962"/>
      <c r="AZO2" s="1962"/>
      <c r="AZP2" s="1962"/>
      <c r="AZQ2" s="1962"/>
      <c r="AZS2" s="373"/>
      <c r="AZT2" s="1962" t="str">
        <f>AYJ2</f>
        <v>REMISIONES   O B R A D O R   FEBRERO    2 0 1 3</v>
      </c>
      <c r="AZU2" s="1962"/>
      <c r="AZV2" s="1962"/>
      <c r="AZW2" s="1962"/>
      <c r="AZX2" s="1962"/>
      <c r="AZZ2" s="373"/>
      <c r="BAA2" s="1962" t="str">
        <f>AZF2</f>
        <v>REMISIONES   O B R A D O R   FEBRERO    2 0 1 3</v>
      </c>
      <c r="BAB2" s="1962"/>
      <c r="BAC2" s="1962"/>
      <c r="BAD2" s="1962"/>
      <c r="BAE2" s="1962"/>
      <c r="BAG2" s="549"/>
      <c r="BAH2" s="1962" t="str">
        <f>AZT2</f>
        <v>REMISIONES   O B R A D O R   FEBRERO    2 0 1 3</v>
      </c>
      <c r="BAI2" s="1962"/>
      <c r="BAJ2" s="1962"/>
      <c r="BAK2" s="1962"/>
      <c r="BAL2" s="1962"/>
      <c r="BAN2" s="549"/>
      <c r="BAO2" s="1962" t="str">
        <f>BAA2</f>
        <v>REMISIONES   O B R A D O R   FEBRERO    2 0 1 3</v>
      </c>
      <c r="BAP2" s="1962"/>
      <c r="BAQ2" s="1962"/>
      <c r="BAR2" s="1962"/>
      <c r="BAS2" s="1962"/>
      <c r="BAU2" s="388"/>
      <c r="BAV2" s="1962" t="str">
        <f>BAA2</f>
        <v>REMISIONES   O B R A D O R   FEBRERO    2 0 1 3</v>
      </c>
      <c r="BAW2" s="1962"/>
      <c r="BAX2" s="1962"/>
      <c r="BAY2" s="1962"/>
      <c r="BAZ2" s="1962"/>
      <c r="BBB2" s="549"/>
      <c r="BBC2" s="1962" t="str">
        <f>AXA2</f>
        <v>REMISIONES   O B R A D O R   FEBRERO    2 0 1 3</v>
      </c>
      <c r="BBD2" s="1962"/>
      <c r="BBE2" s="1962"/>
      <c r="BBF2" s="1962"/>
      <c r="BBG2" s="1962"/>
      <c r="BBI2" s="373"/>
      <c r="BBJ2" s="373"/>
      <c r="BBK2" s="1962" t="str">
        <f>AXV2</f>
        <v>REMISIONES   O B R A D O R   FEBRERO    2 0 1 3</v>
      </c>
      <c r="BBL2" s="1962"/>
      <c r="BBM2" s="1962"/>
      <c r="BBN2" s="1962"/>
      <c r="BBO2" s="1962"/>
      <c r="BBQ2" s="373"/>
      <c r="BBR2" s="1962" t="str">
        <f>AYJ2</f>
        <v>REMISIONES   O B R A D O R   FEBRERO    2 0 1 3</v>
      </c>
      <c r="BBS2" s="1962"/>
      <c r="BBT2" s="1962"/>
      <c r="BBU2" s="1962"/>
      <c r="BBV2" s="1962"/>
      <c r="BBX2" s="388"/>
      <c r="BBY2" s="1962" t="str">
        <f>AZF2</f>
        <v>REMISIONES   O B R A D O R   FEBRERO    2 0 1 3</v>
      </c>
      <c r="BBZ2" s="1962"/>
      <c r="BCA2" s="1962"/>
      <c r="BCB2" s="1962"/>
      <c r="BCC2" s="1962"/>
      <c r="BCE2" s="388"/>
      <c r="BCF2" s="1962" t="str">
        <f>AZF2</f>
        <v>REMISIONES   O B R A D O R   FEBRERO    2 0 1 3</v>
      </c>
      <c r="BCG2" s="1962"/>
      <c r="BCH2" s="1962"/>
      <c r="BCI2" s="1962"/>
      <c r="BCJ2" s="1962"/>
      <c r="BCL2" s="388"/>
      <c r="BCM2" s="1962" t="str">
        <f>AZT2</f>
        <v>REMISIONES   O B R A D O R   FEBRERO    2 0 1 3</v>
      </c>
      <c r="BCN2" s="1962"/>
      <c r="BCO2" s="1962"/>
      <c r="BCP2" s="1962"/>
      <c r="BCQ2" s="1962"/>
      <c r="BCS2" s="388"/>
      <c r="BCT2" s="1962" t="str">
        <f>AXV2</f>
        <v>REMISIONES   O B R A D O R   FEBRERO    2 0 1 3</v>
      </c>
      <c r="BCU2" s="1962"/>
      <c r="BCV2" s="1962"/>
      <c r="BCW2" s="1962"/>
      <c r="BCX2" s="1962"/>
      <c r="BCZ2" s="373"/>
      <c r="BDA2" s="1962" t="str">
        <f>AYC2</f>
        <v>REMISIONES   O B R A D O R   FEBRERO    2 0 1 3</v>
      </c>
      <c r="BDB2" s="1962"/>
      <c r="BDC2" s="1962"/>
      <c r="BDD2" s="1962"/>
      <c r="BDE2" s="1962"/>
      <c r="BDG2" s="388"/>
      <c r="BDH2" s="1962" t="str">
        <f>BBC2</f>
        <v>REMISIONES   O B R A D O R   FEBRERO    2 0 1 3</v>
      </c>
      <c r="BDI2" s="1962"/>
      <c r="BDJ2" s="1962"/>
      <c r="BDK2" s="1962"/>
      <c r="BDL2" s="1962"/>
      <c r="BDN2" s="549"/>
      <c r="BDO2" s="1962" t="str">
        <f>BDH2</f>
        <v>REMISIONES   O B R A D O R   FEBRERO    2 0 1 3</v>
      </c>
      <c r="BDP2" s="1962"/>
      <c r="BDQ2" s="1962"/>
      <c r="BDR2" s="1962"/>
      <c r="BDS2" s="1962"/>
      <c r="BDU2" s="373"/>
      <c r="BDV2" s="1962" t="str">
        <f>BDO2</f>
        <v>REMISIONES   O B R A D O R   FEBRERO    2 0 1 3</v>
      </c>
      <c r="BDW2" s="1962"/>
      <c r="BDX2" s="1962"/>
      <c r="BDY2" s="1962"/>
      <c r="BDZ2" s="1962"/>
      <c r="BEB2" s="549"/>
      <c r="BEC2" s="1962" t="str">
        <f>BDV2</f>
        <v>REMISIONES   O B R A D O R   FEBRERO    2 0 1 3</v>
      </c>
      <c r="BED2" s="1962"/>
      <c r="BEE2" s="1962"/>
      <c r="BEF2" s="1962"/>
      <c r="BEG2" s="1962"/>
      <c r="BEI2" s="373"/>
      <c r="BEJ2" s="373"/>
      <c r="BEK2" s="1962" t="str">
        <f>BDV2</f>
        <v>REMISIONES   O B R A D O R   FEBRERO    2 0 1 3</v>
      </c>
      <c r="BEL2" s="1962"/>
      <c r="BEM2" s="1962"/>
      <c r="BEN2" s="1962"/>
      <c r="BEO2" s="1962"/>
      <c r="BEQ2" s="388"/>
      <c r="BER2" s="1962" t="str">
        <f>BDV2</f>
        <v>REMISIONES   O B R A D O R   FEBRERO    2 0 1 3</v>
      </c>
      <c r="BES2" s="1962"/>
      <c r="BET2" s="1962"/>
      <c r="BEU2" s="1962"/>
      <c r="BEV2" s="1962"/>
      <c r="BEX2" s="388"/>
      <c r="BEY2" s="1200"/>
      <c r="BEZ2" s="1962" t="str">
        <f>BEC2</f>
        <v>REMISIONES   O B R A D O R   FEBRERO    2 0 1 3</v>
      </c>
      <c r="BFA2" s="1962"/>
      <c r="BFB2" s="1962"/>
      <c r="BFC2" s="1962"/>
      <c r="BFD2" s="1962"/>
      <c r="BFF2" s="373"/>
      <c r="BFG2" s="373"/>
      <c r="BFH2" s="1962" t="str">
        <f>BEK2</f>
        <v>REMISIONES   O B R A D O R   FEBRERO    2 0 1 3</v>
      </c>
      <c r="BFI2" s="1962"/>
      <c r="BFJ2" s="1962"/>
      <c r="BFK2" s="1962"/>
      <c r="BFL2" s="1962"/>
      <c r="BFN2" s="549"/>
      <c r="BFO2" s="1962" t="str">
        <f>BER2</f>
        <v>REMISIONES   O B R A D O R   FEBRERO    2 0 1 3</v>
      </c>
      <c r="BFP2" s="1962"/>
      <c r="BFQ2" s="1962"/>
      <c r="BFR2" s="1962"/>
      <c r="BFS2" s="1962"/>
      <c r="BFU2" s="388"/>
      <c r="BFV2" s="1962" t="str">
        <f>BDV2</f>
        <v>REMISIONES   O B R A D O R   FEBRERO    2 0 1 3</v>
      </c>
      <c r="BFW2" s="1962"/>
      <c r="BFX2" s="1962"/>
      <c r="BFY2" s="1962"/>
      <c r="BFZ2" s="1962"/>
      <c r="BGB2" s="549"/>
      <c r="BGC2" s="1962" t="str">
        <f>BEC2</f>
        <v>REMISIONES   O B R A D O R   FEBRERO    2 0 1 3</v>
      </c>
      <c r="BGD2" s="1962"/>
      <c r="BGE2" s="1962"/>
      <c r="BGF2" s="1962"/>
      <c r="BGG2" s="1962"/>
      <c r="BGI2" s="388"/>
      <c r="BGJ2" s="1962" t="str">
        <f>BDV2</f>
        <v>REMISIONES   O B R A D O R   FEBRERO    2 0 1 3</v>
      </c>
      <c r="BGK2" s="1962"/>
      <c r="BGL2" s="1962"/>
      <c r="BGM2" s="1962"/>
      <c r="BGN2" s="1962"/>
      <c r="BGP2" s="373"/>
      <c r="BGQ2" s="1962" t="str">
        <f>BEC2</f>
        <v>REMISIONES   O B R A D O R   FEBRERO    2 0 1 3</v>
      </c>
      <c r="BGR2" s="1962"/>
      <c r="BGS2" s="1962"/>
      <c r="BGT2" s="1962"/>
      <c r="BGU2" s="1962"/>
      <c r="BGW2" s="549"/>
      <c r="BGX2" s="1962" t="str">
        <f>BEC2</f>
        <v>REMISIONES   O B R A D O R   FEBRERO    2 0 1 3</v>
      </c>
      <c r="BGY2" s="1962"/>
      <c r="BGZ2" s="1962"/>
      <c r="BHA2" s="1962"/>
      <c r="BHB2" s="1962"/>
      <c r="BHD2" s="549"/>
      <c r="BHE2" s="549"/>
      <c r="BHF2" s="1962" t="str">
        <f>BGJ2</f>
        <v>REMISIONES   O B R A D O R   FEBRERO    2 0 1 3</v>
      </c>
      <c r="BHG2" s="1962"/>
      <c r="BHH2" s="1962"/>
      <c r="BHI2" s="1962"/>
      <c r="BHJ2" s="1962"/>
      <c r="BHL2" s="549"/>
      <c r="BHM2" s="1962" t="str">
        <f>BHF2</f>
        <v>REMISIONES   O B R A D O R   FEBRERO    2 0 1 3</v>
      </c>
      <c r="BHN2" s="1962"/>
      <c r="BHO2" s="1962"/>
      <c r="BHP2" s="1962"/>
      <c r="BHQ2" s="1962"/>
      <c r="BHS2" s="388"/>
      <c r="BHT2" s="1962" t="str">
        <f>BHM2</f>
        <v>REMISIONES   O B R A D O R   FEBRERO    2 0 1 3</v>
      </c>
      <c r="BHU2" s="1962"/>
      <c r="BHV2" s="1962"/>
      <c r="BHW2" s="1962"/>
      <c r="BHX2" s="1962"/>
      <c r="BHZ2" s="549"/>
      <c r="BIA2" s="1962" t="str">
        <f>BHT2</f>
        <v>REMISIONES   O B R A D O R   FEBRERO    2 0 1 3</v>
      </c>
      <c r="BIB2" s="1962"/>
      <c r="BIC2" s="1962"/>
      <c r="BID2" s="1962"/>
      <c r="BIE2" s="1962"/>
      <c r="BIG2" s="549"/>
      <c r="BIH2" s="1962" t="str">
        <f>BHM2</f>
        <v>REMISIONES   O B R A D O R   FEBRERO    2 0 1 3</v>
      </c>
      <c r="BII2" s="1962"/>
      <c r="BIJ2" s="1962"/>
      <c r="BIK2" s="1962"/>
      <c r="BIL2" s="1962"/>
      <c r="BIN2" s="549"/>
      <c r="BIO2" s="1962" t="str">
        <f>BIH2</f>
        <v>REMISIONES   O B R A D O R   FEBRERO    2 0 1 3</v>
      </c>
      <c r="BIP2" s="1962"/>
      <c r="BIQ2" s="1962"/>
      <c r="BIR2" s="1962"/>
      <c r="BIS2" s="1962"/>
      <c r="BIU2" s="373"/>
      <c r="BIV2" s="1962" t="str">
        <f>BHM2</f>
        <v>REMISIONES   O B R A D O R   FEBRERO    2 0 1 3</v>
      </c>
      <c r="BIW2" s="1962"/>
      <c r="BIX2" s="1962"/>
      <c r="BIY2" s="1962"/>
      <c r="BIZ2" s="1962"/>
      <c r="BJB2" s="373"/>
      <c r="BJC2" s="1962" t="str">
        <f>BIV2</f>
        <v>REMISIONES   O B R A D O R   FEBRERO    2 0 1 3</v>
      </c>
      <c r="BJD2" s="1962"/>
      <c r="BJE2" s="1962"/>
      <c r="BJF2" s="1962"/>
      <c r="BJG2" s="1962"/>
      <c r="BJI2" s="373"/>
      <c r="BJJ2" s="1962" t="str">
        <f>BJC2</f>
        <v>REMISIONES   O B R A D O R   FEBRERO    2 0 1 3</v>
      </c>
      <c r="BJK2" s="1962"/>
      <c r="BJL2" s="1962"/>
      <c r="BJM2" s="1962"/>
      <c r="BJN2" s="1962"/>
      <c r="BJP2" s="373"/>
      <c r="BJQ2" s="1962" t="str">
        <f>BJJ2</f>
        <v>REMISIONES   O B R A D O R   FEBRERO    2 0 1 3</v>
      </c>
      <c r="BJR2" s="1962"/>
      <c r="BJS2" s="1962"/>
      <c r="BJT2" s="1962"/>
      <c r="BJU2" s="1962"/>
      <c r="BJW2" s="373"/>
      <c r="BJX2" s="1962" t="str">
        <f>BJC2</f>
        <v>REMISIONES   O B R A D O R   FEBRERO    2 0 1 3</v>
      </c>
      <c r="BJY2" s="1962"/>
      <c r="BJZ2" s="1962"/>
      <c r="BKA2" s="1962"/>
      <c r="BKB2" s="1962"/>
      <c r="BKD2" s="373"/>
      <c r="BKE2" s="1962" t="str">
        <f>BJJ2</f>
        <v>REMISIONES   O B R A D O R   FEBRERO    2 0 1 3</v>
      </c>
      <c r="BKF2" s="1962"/>
      <c r="BKG2" s="1962"/>
      <c r="BKH2" s="1962"/>
      <c r="BKI2" s="1962"/>
      <c r="BKK2" s="373"/>
      <c r="BKL2" s="1962" t="str">
        <f>BJJ2</f>
        <v>REMISIONES   O B R A D O R   FEBRERO    2 0 1 3</v>
      </c>
      <c r="BKM2" s="1962"/>
      <c r="BKN2" s="1962"/>
      <c r="BKO2" s="1962"/>
      <c r="BKP2" s="1962"/>
      <c r="BKR2" s="388"/>
      <c r="BKS2" s="1962" t="str">
        <f>BJX2</f>
        <v>REMISIONES   O B R A D O R   FEBRERO    2 0 1 3</v>
      </c>
      <c r="BKT2" s="1962"/>
      <c r="BKU2" s="1962"/>
      <c r="BKV2" s="1962"/>
      <c r="BKW2" s="1962"/>
      <c r="BKY2" s="549"/>
      <c r="BKZ2" s="1962" t="str">
        <f>BKS2</f>
        <v>REMISIONES   O B R A D O R   FEBRERO    2 0 1 3</v>
      </c>
      <c r="BLA2" s="1962"/>
      <c r="BLB2" s="1962"/>
      <c r="BLC2" s="1962"/>
      <c r="BLD2" s="1962"/>
      <c r="BLF2" s="549"/>
      <c r="BLG2" s="1962" t="str">
        <f>BJC2</f>
        <v>REMISIONES   O B R A D O R   FEBRERO    2 0 1 3</v>
      </c>
      <c r="BLH2" s="1962"/>
      <c r="BLI2" s="1962"/>
      <c r="BLJ2" s="1962"/>
      <c r="BLK2" s="1962"/>
      <c r="BLM2" s="373"/>
      <c r="BLN2" s="1200"/>
      <c r="BLO2" s="1962" t="str">
        <f>BLG2</f>
        <v>REMISIONES   O B R A D O R   FEBRERO    2 0 1 3</v>
      </c>
      <c r="BLP2" s="1962"/>
      <c r="BLQ2" s="1962"/>
      <c r="BLR2" s="1962"/>
      <c r="BLS2" s="1962"/>
      <c r="BLU2" s="373"/>
      <c r="BLV2" s="1962" t="str">
        <f>BLO2</f>
        <v>REMISIONES   O B R A D O R   FEBRERO    2 0 1 3</v>
      </c>
      <c r="BLW2" s="1962"/>
      <c r="BLX2" s="1962"/>
      <c r="BLY2" s="1962"/>
      <c r="BLZ2" s="1962"/>
      <c r="BMB2" s="373"/>
      <c r="BMC2" s="1962" t="str">
        <f>BLO2</f>
        <v>REMISIONES   O B R A D O R   FEBRERO    2 0 1 3</v>
      </c>
      <c r="BMD2" s="1962"/>
      <c r="BME2" s="1962"/>
      <c r="BMF2" s="1962"/>
      <c r="BMG2" s="1962"/>
      <c r="BMI2" s="388"/>
      <c r="BMJ2" s="1962" t="str">
        <f>BMC2</f>
        <v>REMISIONES   O B R A D O R   FEBRERO    2 0 1 3</v>
      </c>
      <c r="BMK2" s="1962"/>
      <c r="BML2" s="1962"/>
      <c r="BMM2" s="1962"/>
      <c r="BMN2" s="1962"/>
      <c r="BMO2" s="1201" t="s">
        <v>86</v>
      </c>
      <c r="BMQ2" s="1962" t="str">
        <f>BMJ2</f>
        <v>REMISIONES   O B R A D O R   FEBRERO    2 0 1 3</v>
      </c>
      <c r="BMR2" s="1962"/>
      <c r="BMS2" s="1962"/>
      <c r="BMT2" s="1962"/>
      <c r="BMU2" s="1962"/>
      <c r="BMV2" s="1201" t="s">
        <v>2850</v>
      </c>
      <c r="BMW2" s="373"/>
      <c r="BMX2" s="1962" t="str">
        <f>BMQ2</f>
        <v>REMISIONES   O B R A D O R   FEBRERO    2 0 1 3</v>
      </c>
      <c r="BMY2" s="1962"/>
      <c r="BMZ2" s="1962"/>
      <c r="BNA2" s="1962"/>
      <c r="BNB2" s="1962"/>
      <c r="BND2" s="373"/>
      <c r="BNE2" s="373"/>
      <c r="BNF2" s="1962" t="str">
        <f>BMX2</f>
        <v>REMISIONES   O B R A D O R   FEBRERO    2 0 1 3</v>
      </c>
      <c r="BNG2" s="1962"/>
      <c r="BNH2" s="1962"/>
      <c r="BNI2" s="1962"/>
      <c r="BNJ2" s="1962"/>
      <c r="BNL2" s="549"/>
      <c r="BNM2" s="1962" t="str">
        <f>BNF2</f>
        <v>REMISIONES   O B R A D O R   FEBRERO    2 0 1 3</v>
      </c>
      <c r="BNN2" s="1962"/>
      <c r="BNO2" s="1962"/>
      <c r="BNP2" s="1962"/>
      <c r="BNQ2" s="1962"/>
      <c r="BNS2" s="549"/>
      <c r="BNT2" s="1962" t="str">
        <f>BNM2</f>
        <v>REMISIONES   O B R A D O R   FEBRERO    2 0 1 3</v>
      </c>
      <c r="BNU2" s="1962"/>
      <c r="BNV2" s="1962"/>
      <c r="BNW2" s="1962"/>
      <c r="BNX2" s="1962"/>
      <c r="BNZ2" s="373"/>
      <c r="BOA2" s="1962" t="str">
        <f>BNT2</f>
        <v>REMISIONES   O B R A D O R   FEBRERO    2 0 1 3</v>
      </c>
      <c r="BOB2" s="1962"/>
      <c r="BOC2" s="1962"/>
      <c r="BOD2" s="1962"/>
      <c r="BOE2" s="1962"/>
      <c r="BOG2" s="549"/>
      <c r="BOH2" s="1962" t="str">
        <f>BOA2</f>
        <v>REMISIONES   O B R A D O R   FEBRERO    2 0 1 3</v>
      </c>
      <c r="BOI2" s="1962"/>
      <c r="BOJ2" s="1962"/>
      <c r="BOK2" s="1962"/>
      <c r="BOL2" s="1962"/>
      <c r="BON2" s="549"/>
      <c r="BOO2" s="1962" t="str">
        <f>BOH2</f>
        <v>REMISIONES   O B R A D O R   FEBRERO    2 0 1 3</v>
      </c>
      <c r="BOP2" s="1962"/>
      <c r="BOQ2" s="1962"/>
      <c r="BOR2" s="1962"/>
      <c r="BOS2" s="1962"/>
      <c r="BOU2" s="373"/>
      <c r="BOV2" s="1962" t="str">
        <f>BOO2</f>
        <v>REMISIONES   O B R A D O R   FEBRERO    2 0 1 3</v>
      </c>
      <c r="BOW2" s="1962"/>
      <c r="BOX2" s="1962"/>
      <c r="BOY2" s="1962"/>
      <c r="BOZ2" s="1962"/>
      <c r="BPB2" s="373"/>
      <c r="BPC2" s="1962" t="str">
        <f>BOV2</f>
        <v>REMISIONES   O B R A D O R   FEBRERO    2 0 1 3</v>
      </c>
      <c r="BPD2" s="1962"/>
      <c r="BPE2" s="1962"/>
      <c r="BPF2" s="1962"/>
      <c r="BPG2" s="1962"/>
      <c r="BPI2" s="373"/>
      <c r="BPJ2" s="1962" t="str">
        <f>BPC2</f>
        <v>REMISIONES   O B R A D O R   FEBRERO    2 0 1 3</v>
      </c>
      <c r="BPK2" s="1962"/>
      <c r="BPL2" s="1962"/>
      <c r="BPM2" s="1962"/>
      <c r="BPN2" s="1962"/>
      <c r="BPP2" s="373"/>
      <c r="BPQ2" s="1962" t="str">
        <f>BPJ2</f>
        <v>REMISIONES   O B R A D O R   FEBRERO    2 0 1 3</v>
      </c>
      <c r="BPR2" s="1962"/>
      <c r="BPS2" s="1962"/>
      <c r="BPT2" s="1962"/>
      <c r="BPU2" s="1962"/>
    </row>
    <row r="3" spans="1:1790" ht="38.25" customHeight="1" thickBot="1">
      <c r="A3" s="373"/>
      <c r="B3" s="1063" t="s">
        <v>20</v>
      </c>
      <c r="C3" s="2057" t="s">
        <v>771</v>
      </c>
      <c r="D3" s="2058"/>
      <c r="E3" s="2058"/>
      <c r="F3" s="2059"/>
      <c r="H3" s="373"/>
      <c r="I3" s="1063" t="s">
        <v>20</v>
      </c>
      <c r="J3" s="2057" t="s">
        <v>2851</v>
      </c>
      <c r="K3" s="2058"/>
      <c r="L3" s="2058"/>
      <c r="M3" s="2059"/>
      <c r="O3" s="373"/>
      <c r="P3" s="1063" t="s">
        <v>20</v>
      </c>
      <c r="Q3" s="2057" t="s">
        <v>2818</v>
      </c>
      <c r="R3" s="2058"/>
      <c r="S3" s="2058"/>
      <c r="T3" s="2059"/>
      <c r="V3" s="373"/>
      <c r="W3" s="1063" t="s">
        <v>20</v>
      </c>
      <c r="X3" s="2057" t="s">
        <v>2852</v>
      </c>
      <c r="Y3" s="2058"/>
      <c r="Z3" s="2058"/>
      <c r="AA3" s="2059"/>
      <c r="AC3" s="373"/>
      <c r="AD3" s="1063" t="s">
        <v>20</v>
      </c>
      <c r="AE3" s="2057" t="s">
        <v>2853</v>
      </c>
      <c r="AF3" s="2058"/>
      <c r="AG3" s="2058"/>
      <c r="AH3" s="2059"/>
      <c r="AJ3" s="388"/>
      <c r="AK3" s="1063" t="s">
        <v>20</v>
      </c>
      <c r="AL3" s="2057" t="s">
        <v>382</v>
      </c>
      <c r="AM3" s="2058"/>
      <c r="AN3" s="2058"/>
      <c r="AO3" s="2059"/>
      <c r="AQ3" s="373"/>
      <c r="AR3" s="1063" t="s">
        <v>20</v>
      </c>
      <c r="AS3" s="2057" t="s">
        <v>625</v>
      </c>
      <c r="AT3" s="2058"/>
      <c r="AU3" s="2058"/>
      <c r="AV3" s="2059"/>
      <c r="AX3" s="373"/>
      <c r="AY3" s="1063" t="s">
        <v>20</v>
      </c>
      <c r="AZ3" s="2057" t="s">
        <v>152</v>
      </c>
      <c r="BA3" s="2058"/>
      <c r="BB3" s="2058"/>
      <c r="BC3" s="2059"/>
      <c r="BE3" s="373"/>
      <c r="BF3" s="1063" t="s">
        <v>20</v>
      </c>
      <c r="BG3" s="1963" t="s">
        <v>710</v>
      </c>
      <c r="BH3" s="1964"/>
      <c r="BI3" s="1964"/>
      <c r="BJ3" s="1965"/>
      <c r="BL3" s="388"/>
      <c r="BM3" s="1063" t="s">
        <v>20</v>
      </c>
      <c r="BN3" s="1963" t="s">
        <v>2777</v>
      </c>
      <c r="BO3" s="1964"/>
      <c r="BP3" s="1964"/>
      <c r="BQ3" s="1965"/>
      <c r="BS3" s="549"/>
      <c r="BT3" s="1063" t="s">
        <v>20</v>
      </c>
      <c r="BU3" s="1963" t="s">
        <v>2830</v>
      </c>
      <c r="BV3" s="1964"/>
      <c r="BW3" s="1964"/>
      <c r="BX3" s="1965"/>
      <c r="BZ3" s="549"/>
      <c r="CA3" s="1063" t="s">
        <v>20</v>
      </c>
      <c r="CB3" s="1963" t="s">
        <v>2803</v>
      </c>
      <c r="CC3" s="1964"/>
      <c r="CD3" s="1964"/>
      <c r="CE3" s="1965"/>
      <c r="CG3" s="549"/>
      <c r="CH3" s="1063" t="s">
        <v>20</v>
      </c>
      <c r="CI3" s="1963" t="s">
        <v>361</v>
      </c>
      <c r="CJ3" s="1964"/>
      <c r="CK3" s="1964"/>
      <c r="CL3" s="1965"/>
      <c r="CP3" s="1063" t="s">
        <v>20</v>
      </c>
      <c r="CQ3" s="1963" t="s">
        <v>56</v>
      </c>
      <c r="CR3" s="1964"/>
      <c r="CS3" s="1964"/>
      <c r="CT3" s="1965"/>
      <c r="CV3" s="549"/>
      <c r="CW3" s="1202"/>
      <c r="CX3" s="1063" t="s">
        <v>20</v>
      </c>
      <c r="CY3" s="1963" t="s">
        <v>56</v>
      </c>
      <c r="CZ3" s="1964"/>
      <c r="DA3" s="1964"/>
      <c r="DB3" s="1965"/>
      <c r="DD3" s="388"/>
      <c r="DE3" s="1063" t="s">
        <v>20</v>
      </c>
      <c r="DF3" s="2057" t="s">
        <v>2854</v>
      </c>
      <c r="DG3" s="2058"/>
      <c r="DH3" s="2058"/>
      <c r="DI3" s="2059"/>
      <c r="DK3" s="388"/>
      <c r="DL3" s="1934" t="s">
        <v>20</v>
      </c>
      <c r="DM3" s="2057" t="s">
        <v>4553</v>
      </c>
      <c r="DN3" s="2058"/>
      <c r="DO3" s="2058"/>
      <c r="DP3" s="2059"/>
      <c r="DR3" s="373"/>
      <c r="DS3" s="1063" t="s">
        <v>20</v>
      </c>
      <c r="DT3" s="1963" t="s">
        <v>45</v>
      </c>
      <c r="DU3" s="1964"/>
      <c r="DV3" s="1964"/>
      <c r="DW3" s="1965"/>
      <c r="DY3" s="388"/>
      <c r="DZ3" s="1063" t="s">
        <v>20</v>
      </c>
      <c r="EA3" s="1963" t="s">
        <v>223</v>
      </c>
      <c r="EB3" s="1964"/>
      <c r="EC3" s="1964"/>
      <c r="ED3" s="1965"/>
      <c r="EF3" s="549"/>
      <c r="EG3" s="1063" t="s">
        <v>20</v>
      </c>
      <c r="EH3" s="2090" t="s">
        <v>368</v>
      </c>
      <c r="EI3" s="2091"/>
      <c r="EJ3" s="2091"/>
      <c r="EK3" s="2092"/>
      <c r="EM3" s="549"/>
      <c r="EN3" s="1063" t="s">
        <v>20</v>
      </c>
      <c r="EO3" s="1963" t="s">
        <v>2686</v>
      </c>
      <c r="EP3" s="1964"/>
      <c r="EQ3" s="1964"/>
      <c r="ER3" s="1965"/>
      <c r="ET3" s="373"/>
      <c r="EU3" s="373"/>
      <c r="EV3" s="1063" t="s">
        <v>20</v>
      </c>
      <c r="EW3" s="1963" t="s">
        <v>2584</v>
      </c>
      <c r="EX3" s="1964"/>
      <c r="EY3" s="1964"/>
      <c r="EZ3" s="1965"/>
      <c r="FB3" s="373"/>
      <c r="FC3" s="1063" t="s">
        <v>20</v>
      </c>
      <c r="FD3" s="1963" t="s">
        <v>2802</v>
      </c>
      <c r="FE3" s="1964"/>
      <c r="FF3" s="1964"/>
      <c r="FG3" s="1965"/>
      <c r="FI3" s="549"/>
      <c r="FJ3" s="373"/>
      <c r="FK3" s="1063" t="s">
        <v>20</v>
      </c>
      <c r="FL3" s="1963" t="s">
        <v>2837</v>
      </c>
      <c r="FM3" s="1964"/>
      <c r="FN3" s="1964"/>
      <c r="FO3" s="1965"/>
      <c r="FQ3" s="373"/>
      <c r="FR3" s="1063" t="s">
        <v>20</v>
      </c>
      <c r="FS3" s="1963" t="s">
        <v>71</v>
      </c>
      <c r="FT3" s="1964"/>
      <c r="FU3" s="1964"/>
      <c r="FV3" s="1965"/>
      <c r="FX3" s="549"/>
      <c r="FY3" s="549"/>
      <c r="FZ3" s="1063" t="s">
        <v>20</v>
      </c>
      <c r="GA3" s="1963" t="s">
        <v>496</v>
      </c>
      <c r="GB3" s="1964"/>
      <c r="GC3" s="1964"/>
      <c r="GD3" s="1965"/>
      <c r="GF3" s="373"/>
      <c r="GG3" s="1063" t="s">
        <v>20</v>
      </c>
      <c r="GH3" s="1963" t="s">
        <v>1936</v>
      </c>
      <c r="GI3" s="1964"/>
      <c r="GJ3" s="1964"/>
      <c r="GK3" s="1965"/>
      <c r="GM3" s="549"/>
      <c r="GN3" s="373"/>
      <c r="GO3" s="1063" t="s">
        <v>20</v>
      </c>
      <c r="GP3" s="2057" t="s">
        <v>92</v>
      </c>
      <c r="GQ3" s="2058"/>
      <c r="GR3" s="2058"/>
      <c r="GS3" s="2059"/>
      <c r="GU3" s="549"/>
      <c r="GV3" s="1063" t="s">
        <v>20</v>
      </c>
      <c r="GW3" s="2057" t="s">
        <v>780</v>
      </c>
      <c r="GX3" s="2058"/>
      <c r="GY3" s="2058"/>
      <c r="GZ3" s="2059"/>
      <c r="HB3" s="388"/>
      <c r="HC3" s="1063" t="s">
        <v>20</v>
      </c>
      <c r="HD3" s="2057" t="s">
        <v>748</v>
      </c>
      <c r="HE3" s="2058"/>
      <c r="HF3" s="2058"/>
      <c r="HG3" s="2059"/>
      <c r="HI3" s="388"/>
      <c r="HJ3" s="1063" t="s">
        <v>20</v>
      </c>
      <c r="HK3" s="2057" t="s">
        <v>75</v>
      </c>
      <c r="HL3" s="2058"/>
      <c r="HM3" s="2058"/>
      <c r="HN3" s="2059"/>
      <c r="HP3" s="388"/>
      <c r="HQ3" s="1063" t="s">
        <v>20</v>
      </c>
      <c r="HR3" s="2057" t="s">
        <v>2701</v>
      </c>
      <c r="HS3" s="2058"/>
      <c r="HT3" s="2058"/>
      <c r="HU3" s="2059"/>
      <c r="HW3" s="373"/>
      <c r="HX3" s="1063" t="s">
        <v>20</v>
      </c>
      <c r="HY3" s="2057" t="s">
        <v>2819</v>
      </c>
      <c r="HZ3" s="2058"/>
      <c r="IA3" s="2058"/>
      <c r="IB3" s="2059"/>
      <c r="ID3" s="549"/>
      <c r="IE3" s="1063" t="s">
        <v>20</v>
      </c>
      <c r="IF3" s="1963" t="s">
        <v>2855</v>
      </c>
      <c r="IG3" s="1964"/>
      <c r="IH3" s="1964"/>
      <c r="II3" s="1965"/>
      <c r="IK3" s="549"/>
      <c r="IL3" s="1063" t="s">
        <v>20</v>
      </c>
      <c r="IM3" s="1963" t="s">
        <v>1937</v>
      </c>
      <c r="IN3" s="1964"/>
      <c r="IO3" s="1964"/>
      <c r="IP3" s="1965"/>
      <c r="IR3" s="388"/>
      <c r="IS3" s="1063" t="s">
        <v>20</v>
      </c>
      <c r="IT3" s="1963" t="s">
        <v>2856</v>
      </c>
      <c r="IU3" s="1964"/>
      <c r="IV3" s="1964"/>
      <c r="IW3" s="1965"/>
      <c r="IY3" s="388"/>
      <c r="IZ3" s="1063" t="s">
        <v>20</v>
      </c>
      <c r="JA3" s="1963" t="s">
        <v>2856</v>
      </c>
      <c r="JB3" s="1964"/>
      <c r="JC3" s="1964"/>
      <c r="JD3" s="1965"/>
      <c r="JF3" s="388"/>
      <c r="JG3" s="1063" t="s">
        <v>20</v>
      </c>
      <c r="JH3" s="1963" t="s">
        <v>2856</v>
      </c>
      <c r="JI3" s="1964"/>
      <c r="JJ3" s="1964"/>
      <c r="JK3" s="1965"/>
      <c r="JM3" s="549"/>
      <c r="JN3" s="1063" t="s">
        <v>20</v>
      </c>
      <c r="JO3" s="2087" t="s">
        <v>2857</v>
      </c>
      <c r="JP3" s="2088"/>
      <c r="JQ3" s="2088"/>
      <c r="JR3" s="2089"/>
      <c r="JT3" s="388"/>
      <c r="JU3" s="1063" t="s">
        <v>20</v>
      </c>
      <c r="JV3" s="1963" t="s">
        <v>543</v>
      </c>
      <c r="JW3" s="1964"/>
      <c r="JX3" s="1964"/>
      <c r="JY3" s="1965"/>
      <c r="KA3" s="388"/>
      <c r="KB3" s="1063" t="s">
        <v>20</v>
      </c>
      <c r="KC3" s="1963" t="s">
        <v>1217</v>
      </c>
      <c r="KD3" s="1964"/>
      <c r="KE3" s="1964"/>
      <c r="KF3" s="1965"/>
      <c r="KH3" s="388"/>
      <c r="KI3" s="1063" t="s">
        <v>20</v>
      </c>
      <c r="KJ3" s="1963" t="s">
        <v>2858</v>
      </c>
      <c r="KK3" s="1964"/>
      <c r="KL3" s="1964"/>
      <c r="KM3" s="1965"/>
      <c r="KO3" s="388"/>
      <c r="KP3" s="1063" t="s">
        <v>20</v>
      </c>
      <c r="KQ3" s="1963" t="s">
        <v>2835</v>
      </c>
      <c r="KR3" s="1964"/>
      <c r="KS3" s="1964"/>
      <c r="KT3" s="1965"/>
      <c r="KV3" s="373"/>
      <c r="KW3" s="1063" t="s">
        <v>20</v>
      </c>
      <c r="KX3" s="1963" t="s">
        <v>2839</v>
      </c>
      <c r="KY3" s="1964"/>
      <c r="KZ3" s="1964"/>
      <c r="LA3" s="1965"/>
      <c r="LC3" s="373"/>
      <c r="LD3" s="1063" t="s">
        <v>20</v>
      </c>
      <c r="LE3" s="1963" t="s">
        <v>2808</v>
      </c>
      <c r="LF3" s="1964"/>
      <c r="LG3" s="1964"/>
      <c r="LH3" s="1965"/>
      <c r="LJ3" s="373"/>
      <c r="LK3" s="1063" t="s">
        <v>20</v>
      </c>
      <c r="LL3" s="2084" t="s">
        <v>796</v>
      </c>
      <c r="LM3" s="2085"/>
      <c r="LN3" s="2085"/>
      <c r="LO3" s="2086"/>
      <c r="LQ3" s="373"/>
      <c r="LR3" s="1063" t="s">
        <v>20</v>
      </c>
      <c r="LS3" s="2057" t="s">
        <v>2859</v>
      </c>
      <c r="LT3" s="2058"/>
      <c r="LU3" s="2058"/>
      <c r="LV3" s="2059"/>
      <c r="LX3" s="549"/>
      <c r="LY3" s="1063" t="s">
        <v>20</v>
      </c>
      <c r="LZ3" s="1963" t="s">
        <v>2833</v>
      </c>
      <c r="MA3" s="1964"/>
      <c r="MB3" s="1964"/>
      <c r="MC3" s="1965"/>
      <c r="ME3" s="549"/>
      <c r="MF3" s="1063" t="s">
        <v>20</v>
      </c>
      <c r="MG3" s="1963" t="s">
        <v>2814</v>
      </c>
      <c r="MH3" s="1964"/>
      <c r="MI3" s="1964"/>
      <c r="MJ3" s="1965"/>
      <c r="ML3" s="549"/>
      <c r="MM3" s="1063" t="s">
        <v>20</v>
      </c>
      <c r="MN3" s="1963" t="s">
        <v>2665</v>
      </c>
      <c r="MO3" s="1964"/>
      <c r="MP3" s="1964"/>
      <c r="MQ3" s="1965"/>
      <c r="MS3" s="373"/>
      <c r="MT3" s="1063" t="s">
        <v>20</v>
      </c>
      <c r="MU3" s="1963" t="s">
        <v>1117</v>
      </c>
      <c r="MV3" s="1964"/>
      <c r="MW3" s="1964"/>
      <c r="MX3" s="1965"/>
      <c r="MZ3" s="373"/>
      <c r="NA3" s="1063" t="s">
        <v>20</v>
      </c>
      <c r="NB3" s="1963" t="s">
        <v>1389</v>
      </c>
      <c r="NC3" s="1964"/>
      <c r="ND3" s="1964"/>
      <c r="NE3" s="1965"/>
      <c r="NG3" s="549"/>
      <c r="NH3" s="1063" t="s">
        <v>20</v>
      </c>
      <c r="NI3" s="1963" t="s">
        <v>2828</v>
      </c>
      <c r="NJ3" s="1964"/>
      <c r="NK3" s="1964"/>
      <c r="NL3" s="1965"/>
      <c r="NN3" s="373"/>
      <c r="NO3" s="1063" t="s">
        <v>20</v>
      </c>
      <c r="NP3" s="1963" t="s">
        <v>729</v>
      </c>
      <c r="NQ3" s="1964"/>
      <c r="NR3" s="1964"/>
      <c r="NS3" s="1965"/>
      <c r="NU3" s="549"/>
      <c r="NV3" s="1200"/>
      <c r="NW3" s="1063" t="s">
        <v>20</v>
      </c>
      <c r="NX3" s="1963" t="s">
        <v>89</v>
      </c>
      <c r="NY3" s="1964"/>
      <c r="NZ3" s="1964"/>
      <c r="OA3" s="1965"/>
      <c r="OC3" s="549"/>
      <c r="OD3" s="1063" t="s">
        <v>20</v>
      </c>
      <c r="OE3" s="1963" t="s">
        <v>698</v>
      </c>
      <c r="OF3" s="1964"/>
      <c r="OG3" s="1964"/>
      <c r="OH3" s="1965"/>
      <c r="OJ3" s="373"/>
      <c r="OK3" s="1063" t="s">
        <v>20</v>
      </c>
      <c r="OL3" s="1963" t="s">
        <v>1455</v>
      </c>
      <c r="OM3" s="1964"/>
      <c r="ON3" s="1964"/>
      <c r="OO3" s="1965"/>
      <c r="OQ3" s="388"/>
      <c r="OR3" s="1063" t="s">
        <v>20</v>
      </c>
      <c r="OS3" s="1963" t="s">
        <v>1941</v>
      </c>
      <c r="OT3" s="1964"/>
      <c r="OU3" s="1964"/>
      <c r="OV3" s="1965"/>
      <c r="OX3" s="388"/>
      <c r="OY3" s="1063" t="s">
        <v>20</v>
      </c>
      <c r="OZ3" s="1963" t="s">
        <v>1941</v>
      </c>
      <c r="PA3" s="1964"/>
      <c r="PB3" s="1964"/>
      <c r="PC3" s="1965"/>
      <c r="PE3" s="388"/>
      <c r="PF3" s="373"/>
      <c r="PG3" s="1063" t="s">
        <v>20</v>
      </c>
      <c r="PH3" s="1963" t="s">
        <v>2860</v>
      </c>
      <c r="PI3" s="1964"/>
      <c r="PJ3" s="1964"/>
      <c r="PK3" s="1965"/>
      <c r="PM3" s="388"/>
      <c r="PN3" s="1063" t="s">
        <v>20</v>
      </c>
      <c r="PO3" s="1963" t="s">
        <v>2846</v>
      </c>
      <c r="PP3" s="1964"/>
      <c r="PQ3" s="1964"/>
      <c r="PR3" s="1965"/>
      <c r="PT3" s="388"/>
      <c r="PU3" s="1063" t="s">
        <v>20</v>
      </c>
      <c r="PV3" s="1963" t="s">
        <v>598</v>
      </c>
      <c r="PW3" s="1964"/>
      <c r="PX3" s="1964"/>
      <c r="PY3" s="1965"/>
      <c r="QA3" s="373"/>
      <c r="QB3" s="1063" t="s">
        <v>20</v>
      </c>
      <c r="QC3" s="1963" t="s">
        <v>2717</v>
      </c>
      <c r="QD3" s="1964"/>
      <c r="QE3" s="1964"/>
      <c r="QF3" s="1965"/>
      <c r="QH3" s="373"/>
      <c r="QI3" s="1063" t="s">
        <v>20</v>
      </c>
      <c r="QJ3" s="1963" t="s">
        <v>2811</v>
      </c>
      <c r="QK3" s="1964"/>
      <c r="QL3" s="1964"/>
      <c r="QM3" s="1965"/>
      <c r="QO3" s="373"/>
      <c r="QP3" s="1063" t="s">
        <v>20</v>
      </c>
      <c r="QQ3" s="1963" t="s">
        <v>2806</v>
      </c>
      <c r="QR3" s="1964"/>
      <c r="QS3" s="1964"/>
      <c r="QT3" s="1965"/>
      <c r="QV3" s="549"/>
      <c r="QW3" s="1202"/>
      <c r="QX3" s="1063" t="s">
        <v>20</v>
      </c>
      <c r="QY3" s="1963" t="s">
        <v>10</v>
      </c>
      <c r="QZ3" s="1964"/>
      <c r="RA3" s="1964"/>
      <c r="RB3" s="1965"/>
      <c r="RD3" s="549"/>
      <c r="RE3" s="1063" t="s">
        <v>20</v>
      </c>
      <c r="RF3" s="1963" t="s">
        <v>601</v>
      </c>
      <c r="RG3" s="1964"/>
      <c r="RH3" s="1964"/>
      <c r="RI3" s="1965"/>
      <c r="RK3" s="549"/>
      <c r="RL3" s="1063" t="s">
        <v>20</v>
      </c>
      <c r="RM3" s="1963" t="s">
        <v>34</v>
      </c>
      <c r="RN3" s="1964"/>
      <c r="RO3" s="1964"/>
      <c r="RP3" s="1965"/>
      <c r="RR3" s="373"/>
      <c r="RS3" s="1063" t="s">
        <v>20</v>
      </c>
      <c r="RT3" s="1963" t="s">
        <v>2861</v>
      </c>
      <c r="RU3" s="1964"/>
      <c r="RV3" s="1964"/>
      <c r="RW3" s="1965"/>
      <c r="RY3" s="373"/>
      <c r="RZ3" s="1063" t="s">
        <v>20</v>
      </c>
      <c r="SA3" s="1963" t="s">
        <v>612</v>
      </c>
      <c r="SB3" s="1964"/>
      <c r="SC3" s="1964"/>
      <c r="SD3" s="1965"/>
      <c r="SF3" s="373"/>
      <c r="SG3" s="1063" t="s">
        <v>20</v>
      </c>
      <c r="SH3" s="1963" t="s">
        <v>752</v>
      </c>
      <c r="SI3" s="1964"/>
      <c r="SJ3" s="1964"/>
      <c r="SK3" s="1965"/>
      <c r="SM3" s="373"/>
      <c r="SN3" s="1063" t="s">
        <v>20</v>
      </c>
      <c r="SO3" s="1963" t="s">
        <v>2862</v>
      </c>
      <c r="SP3" s="1964"/>
      <c r="SQ3" s="1964"/>
      <c r="SR3" s="1965"/>
      <c r="ST3" s="549"/>
      <c r="SU3" s="1063" t="s">
        <v>20</v>
      </c>
      <c r="SV3" s="1963" t="s">
        <v>3293</v>
      </c>
      <c r="SW3" s="1964"/>
      <c r="SX3" s="1964"/>
      <c r="SY3" s="1965"/>
      <c r="TA3" s="549"/>
      <c r="TB3" s="1063" t="s">
        <v>20</v>
      </c>
      <c r="TC3" s="1963" t="s">
        <v>1408</v>
      </c>
      <c r="TD3" s="1964"/>
      <c r="TE3" s="1964"/>
      <c r="TF3" s="1965"/>
      <c r="TH3" s="549"/>
      <c r="TI3" s="1063" t="s">
        <v>20</v>
      </c>
      <c r="TJ3" s="1963" t="s">
        <v>2825</v>
      </c>
      <c r="TK3" s="1964"/>
      <c r="TL3" s="1964"/>
      <c r="TM3" s="1965"/>
      <c r="TO3" s="388"/>
      <c r="TP3" s="1063" t="s">
        <v>20</v>
      </c>
      <c r="TQ3" s="1963" t="s">
        <v>2816</v>
      </c>
      <c r="TR3" s="1964"/>
      <c r="TS3" s="1964"/>
      <c r="TT3" s="1965"/>
      <c r="TV3" s="549"/>
      <c r="TW3" s="1063" t="s">
        <v>20</v>
      </c>
      <c r="TX3" s="1963" t="s">
        <v>695</v>
      </c>
      <c r="TY3" s="1964"/>
      <c r="TZ3" s="1964"/>
      <c r="UA3" s="1965"/>
      <c r="UC3" s="373"/>
      <c r="UD3" s="1063" t="s">
        <v>20</v>
      </c>
      <c r="UE3" s="1963" t="s">
        <v>788</v>
      </c>
      <c r="UF3" s="1964"/>
      <c r="UG3" s="1964"/>
      <c r="UH3" s="1965"/>
      <c r="UJ3" s="373"/>
      <c r="UK3" s="1063" t="s">
        <v>20</v>
      </c>
      <c r="UL3" s="1963" t="s">
        <v>2836</v>
      </c>
      <c r="UM3" s="1964"/>
      <c r="UN3" s="1964"/>
      <c r="UO3" s="1965"/>
      <c r="UQ3" s="373"/>
      <c r="UR3" s="1063" t="s">
        <v>20</v>
      </c>
      <c r="US3" s="1963" t="s">
        <v>224</v>
      </c>
      <c r="UT3" s="1964"/>
      <c r="UU3" s="1964"/>
      <c r="UV3" s="1965"/>
      <c r="UX3" s="388"/>
      <c r="UY3" s="1063" t="s">
        <v>20</v>
      </c>
      <c r="UZ3" s="1963" t="s">
        <v>943</v>
      </c>
      <c r="VA3" s="1964"/>
      <c r="VB3" s="1964"/>
      <c r="VC3" s="1965"/>
      <c r="VE3" s="549"/>
      <c r="VF3" s="1063" t="s">
        <v>20</v>
      </c>
      <c r="VG3" s="1963" t="s">
        <v>706</v>
      </c>
      <c r="VH3" s="1964"/>
      <c r="VI3" s="1964"/>
      <c r="VJ3" s="1965"/>
      <c r="VL3" s="373"/>
      <c r="VM3" s="1063" t="s">
        <v>20</v>
      </c>
      <c r="VN3" s="1963" t="s">
        <v>2863</v>
      </c>
      <c r="VO3" s="1964"/>
      <c r="VP3" s="1964"/>
      <c r="VQ3" s="1965"/>
      <c r="VS3" s="549"/>
      <c r="VT3" s="1063" t="s">
        <v>20</v>
      </c>
      <c r="VU3" s="1963" t="s">
        <v>2813</v>
      </c>
      <c r="VV3" s="1964"/>
      <c r="VW3" s="1964"/>
      <c r="VX3" s="1965"/>
      <c r="VZ3" s="549"/>
      <c r="WA3" s="1063" t="s">
        <v>20</v>
      </c>
      <c r="WB3" s="1963" t="s">
        <v>1948</v>
      </c>
      <c r="WC3" s="1964"/>
      <c r="WD3" s="1964"/>
      <c r="WE3" s="1965"/>
      <c r="WG3" s="549"/>
      <c r="WH3" s="1063" t="s">
        <v>20</v>
      </c>
      <c r="WI3" s="1963" t="s">
        <v>2864</v>
      </c>
      <c r="WJ3" s="1964"/>
      <c r="WK3" s="1964"/>
      <c r="WL3" s="1965"/>
      <c r="WN3" s="388"/>
      <c r="WO3" s="373"/>
      <c r="WP3" s="1063" t="s">
        <v>20</v>
      </c>
      <c r="WQ3" s="1963" t="s">
        <v>600</v>
      </c>
      <c r="WR3" s="1964"/>
      <c r="WS3" s="1964"/>
      <c r="WT3" s="1965"/>
      <c r="WV3" s="388"/>
      <c r="WW3" s="1063" t="s">
        <v>20</v>
      </c>
      <c r="WX3" s="1963" t="s">
        <v>792</v>
      </c>
      <c r="WY3" s="1964"/>
      <c r="WZ3" s="1964"/>
      <c r="XA3" s="1965"/>
      <c r="XC3" s="549"/>
      <c r="XD3" s="1063" t="s">
        <v>20</v>
      </c>
      <c r="XE3" s="1963" t="s">
        <v>101</v>
      </c>
      <c r="XF3" s="1964"/>
      <c r="XG3" s="1964"/>
      <c r="XH3" s="1965"/>
      <c r="XJ3" s="388"/>
      <c r="XK3" s="1063" t="s">
        <v>20</v>
      </c>
      <c r="XL3" s="1963" t="s">
        <v>808</v>
      </c>
      <c r="XM3" s="1964"/>
      <c r="XN3" s="1964"/>
      <c r="XO3" s="1965"/>
      <c r="XQ3" s="388"/>
      <c r="XR3" s="1063" t="s">
        <v>20</v>
      </c>
      <c r="XS3" s="1963" t="s">
        <v>464</v>
      </c>
      <c r="XT3" s="1964"/>
      <c r="XU3" s="1964"/>
      <c r="XV3" s="1965"/>
      <c r="XX3" s="549"/>
      <c r="XY3" s="1063" t="s">
        <v>20</v>
      </c>
      <c r="XZ3" s="1963" t="s">
        <v>2865</v>
      </c>
      <c r="YA3" s="1964"/>
      <c r="YB3" s="1964"/>
      <c r="YC3" s="1965"/>
      <c r="YE3" s="549"/>
      <c r="YF3" s="1063" t="s">
        <v>20</v>
      </c>
      <c r="YG3" s="1963" t="s">
        <v>2699</v>
      </c>
      <c r="YH3" s="1964"/>
      <c r="YI3" s="1964"/>
      <c r="YJ3" s="1965"/>
      <c r="YL3" s="388"/>
      <c r="YM3" s="1200"/>
      <c r="YN3" s="1063" t="s">
        <v>20</v>
      </c>
      <c r="YO3" s="1963" t="s">
        <v>931</v>
      </c>
      <c r="YP3" s="1964"/>
      <c r="YQ3" s="1964"/>
      <c r="YR3" s="1965"/>
      <c r="YT3" s="549"/>
      <c r="YU3" s="1063" t="s">
        <v>20</v>
      </c>
      <c r="YV3" s="1963" t="s">
        <v>83</v>
      </c>
      <c r="YW3" s="1964"/>
      <c r="YX3" s="1964"/>
      <c r="YY3" s="1965"/>
      <c r="ZA3" s="388"/>
      <c r="ZB3" s="1063" t="s">
        <v>20</v>
      </c>
      <c r="ZC3" s="1963" t="s">
        <v>513</v>
      </c>
      <c r="ZD3" s="1964"/>
      <c r="ZE3" s="1964"/>
      <c r="ZF3" s="1965"/>
      <c r="ZH3" s="549"/>
      <c r="ZI3" s="1063" t="s">
        <v>20</v>
      </c>
      <c r="ZJ3" s="2060" t="s">
        <v>2866</v>
      </c>
      <c r="ZK3" s="2061"/>
      <c r="ZL3" s="2061"/>
      <c r="ZM3" s="2062"/>
      <c r="ZO3" s="549"/>
      <c r="ZP3" s="1063" t="s">
        <v>20</v>
      </c>
      <c r="ZQ3" s="2060" t="s">
        <v>2867</v>
      </c>
      <c r="ZR3" s="2061"/>
      <c r="ZS3" s="2061"/>
      <c r="ZT3" s="2062"/>
      <c r="ZV3" s="549"/>
      <c r="ZW3" s="1063" t="s">
        <v>20</v>
      </c>
      <c r="ZX3" s="2081" t="s">
        <v>2868</v>
      </c>
      <c r="ZY3" s="2082"/>
      <c r="ZZ3" s="2082"/>
      <c r="AAA3" s="2083"/>
      <c r="AAC3" s="549"/>
      <c r="AAD3" s="1063" t="s">
        <v>20</v>
      </c>
      <c r="AAE3" s="2081" t="s">
        <v>2869</v>
      </c>
      <c r="AAF3" s="2082"/>
      <c r="AAG3" s="2082"/>
      <c r="AAH3" s="2083"/>
      <c r="AAJ3" s="549"/>
      <c r="AAK3" s="1063" t="s">
        <v>20</v>
      </c>
      <c r="AAL3" s="2075" t="s">
        <v>2610</v>
      </c>
      <c r="AAM3" s="2076"/>
      <c r="AAN3" s="2076"/>
      <c r="AAO3" s="2077"/>
      <c r="AAQ3" s="549"/>
      <c r="AAR3" s="549"/>
      <c r="AAS3" s="1063" t="s">
        <v>20</v>
      </c>
      <c r="AAT3" s="1963" t="s">
        <v>2870</v>
      </c>
      <c r="AAU3" s="1964"/>
      <c r="AAV3" s="1964"/>
      <c r="AAW3" s="1965"/>
      <c r="AAY3" s="373"/>
      <c r="AAZ3" s="1063" t="s">
        <v>20</v>
      </c>
      <c r="ABA3" s="1963" t="s">
        <v>2871</v>
      </c>
      <c r="ABB3" s="1964"/>
      <c r="ABC3" s="1964"/>
      <c r="ABD3" s="1965"/>
      <c r="ABF3" s="373"/>
      <c r="ABG3" s="1063" t="s">
        <v>20</v>
      </c>
      <c r="ABH3" s="2078" t="s">
        <v>2872</v>
      </c>
      <c r="ABI3" s="2079"/>
      <c r="ABJ3" s="2079"/>
      <c r="ABK3" s="2080"/>
      <c r="ABM3" s="549"/>
      <c r="ABN3" s="373"/>
      <c r="ABO3" s="1063" t="s">
        <v>20</v>
      </c>
      <c r="ABP3" s="1963" t="s">
        <v>411</v>
      </c>
      <c r="ABQ3" s="1964"/>
      <c r="ABR3" s="1964"/>
      <c r="ABS3" s="1965"/>
      <c r="ABU3" s="388"/>
      <c r="ABV3" s="1063" t="s">
        <v>20</v>
      </c>
      <c r="ABW3" s="1963" t="s">
        <v>827</v>
      </c>
      <c r="ABX3" s="1964"/>
      <c r="ABY3" s="1964"/>
      <c r="ABZ3" s="1965"/>
      <c r="ACB3" s="373"/>
      <c r="ACC3" s="1063" t="s">
        <v>20</v>
      </c>
      <c r="ACD3" s="2072" t="s">
        <v>2873</v>
      </c>
      <c r="ACE3" s="2073"/>
      <c r="ACF3" s="2073"/>
      <c r="ACG3" s="2074"/>
      <c r="ACI3" s="388"/>
      <c r="ACJ3" s="1063" t="s">
        <v>20</v>
      </c>
      <c r="ACK3" s="1963" t="s">
        <v>2674</v>
      </c>
      <c r="ACL3" s="1964"/>
      <c r="ACM3" s="1964"/>
      <c r="ACN3" s="1965"/>
      <c r="ACP3" s="373"/>
      <c r="ACQ3" s="1063" t="s">
        <v>20</v>
      </c>
      <c r="ACR3" s="1963" t="s">
        <v>476</v>
      </c>
      <c r="ACS3" s="1964"/>
      <c r="ACT3" s="1964"/>
      <c r="ACU3" s="1965"/>
      <c r="ACW3" s="373"/>
      <c r="ACX3" s="1063" t="s">
        <v>20</v>
      </c>
      <c r="ACY3" s="1963" t="s">
        <v>2693</v>
      </c>
      <c r="ACZ3" s="1964"/>
      <c r="ADA3" s="1964"/>
      <c r="ADB3" s="1965"/>
      <c r="ADD3" s="373"/>
      <c r="ADE3" s="1063" t="s">
        <v>20</v>
      </c>
      <c r="ADF3" s="1963" t="s">
        <v>1954</v>
      </c>
      <c r="ADG3" s="1964"/>
      <c r="ADH3" s="1964"/>
      <c r="ADI3" s="1965"/>
      <c r="ADK3" s="388"/>
      <c r="ADL3" s="1063" t="s">
        <v>20</v>
      </c>
      <c r="ADM3" s="1963" t="s">
        <v>425</v>
      </c>
      <c r="ADN3" s="1964"/>
      <c r="ADO3" s="1964"/>
      <c r="ADP3" s="1965"/>
      <c r="ADR3" s="388"/>
      <c r="ADS3" s="1063" t="s">
        <v>20</v>
      </c>
      <c r="ADT3" s="1963" t="s">
        <v>3755</v>
      </c>
      <c r="ADU3" s="1964"/>
      <c r="ADV3" s="1964"/>
      <c r="ADW3" s="1965"/>
      <c r="ADY3" s="388"/>
      <c r="ADZ3" s="1063" t="s">
        <v>20</v>
      </c>
      <c r="AEA3" s="1963" t="s">
        <v>1953</v>
      </c>
      <c r="AEB3" s="1964"/>
      <c r="AEC3" s="1964"/>
      <c r="AED3" s="1965"/>
      <c r="AEF3" s="388"/>
      <c r="AEG3" s="1063" t="s">
        <v>20</v>
      </c>
      <c r="AEH3" s="1963" t="s">
        <v>2874</v>
      </c>
      <c r="AEI3" s="1964"/>
      <c r="AEJ3" s="1964"/>
      <c r="AEK3" s="1965"/>
      <c r="AEM3" s="388"/>
      <c r="AEN3" s="1063" t="s">
        <v>20</v>
      </c>
      <c r="AEO3" s="1963" t="s">
        <v>2875</v>
      </c>
      <c r="AEP3" s="1964"/>
      <c r="AEQ3" s="1964"/>
      <c r="AER3" s="1965"/>
      <c r="AET3" s="388"/>
      <c r="AEU3" s="1063" t="s">
        <v>20</v>
      </c>
      <c r="AEV3" s="1963" t="s">
        <v>2876</v>
      </c>
      <c r="AEW3" s="1964"/>
      <c r="AEX3" s="1964"/>
      <c r="AEY3" s="1965"/>
      <c r="AFA3" s="549"/>
      <c r="AFB3" s="1063" t="s">
        <v>20</v>
      </c>
      <c r="AFC3" s="1963" t="s">
        <v>2847</v>
      </c>
      <c r="AFD3" s="1964"/>
      <c r="AFE3" s="1964"/>
      <c r="AFF3" s="1965"/>
      <c r="AFI3" s="1063" t="s">
        <v>20</v>
      </c>
      <c r="AFJ3" s="1963" t="s">
        <v>358</v>
      </c>
      <c r="AFK3" s="1964"/>
      <c r="AFL3" s="1964"/>
      <c r="AFM3" s="1965"/>
      <c r="AFO3" s="549"/>
      <c r="AFP3" s="1063" t="s">
        <v>20</v>
      </c>
      <c r="AFQ3" s="1963" t="s">
        <v>2877</v>
      </c>
      <c r="AFR3" s="1964"/>
      <c r="AFS3" s="1964"/>
      <c r="AFT3" s="1965"/>
      <c r="AFV3" s="549"/>
      <c r="AFW3" s="1063" t="s">
        <v>20</v>
      </c>
      <c r="AFX3" s="1963" t="s">
        <v>315</v>
      </c>
      <c r="AFY3" s="1964"/>
      <c r="AFZ3" s="1964"/>
      <c r="AGA3" s="1965"/>
      <c r="AGC3" s="549"/>
      <c r="AGD3" s="1063" t="s">
        <v>20</v>
      </c>
      <c r="AGE3" s="1963" t="s">
        <v>1961</v>
      </c>
      <c r="AGF3" s="1964"/>
      <c r="AGG3" s="1964"/>
      <c r="AGH3" s="1965"/>
      <c r="AGJ3" s="549"/>
      <c r="AGK3" s="1063" t="s">
        <v>20</v>
      </c>
      <c r="AGL3" s="1963" t="s">
        <v>2614</v>
      </c>
      <c r="AGM3" s="1964"/>
      <c r="AGN3" s="1964"/>
      <c r="AGO3" s="1965"/>
      <c r="AGQ3" s="549"/>
      <c r="AGR3" s="1063" t="s">
        <v>20</v>
      </c>
      <c r="AGS3" s="1963" t="s">
        <v>2878</v>
      </c>
      <c r="AGT3" s="1964"/>
      <c r="AGU3" s="1964"/>
      <c r="AGV3" s="1965"/>
      <c r="AGX3" s="373"/>
      <c r="AGY3" s="1063" t="s">
        <v>20</v>
      </c>
      <c r="AGZ3" s="2005" t="s">
        <v>2879</v>
      </c>
      <c r="AHA3" s="2006"/>
      <c r="AHB3" s="2006"/>
      <c r="AHC3" s="2007"/>
      <c r="AHE3" s="373"/>
      <c r="AHF3" s="1063" t="s">
        <v>20</v>
      </c>
      <c r="AHG3" s="1966" t="s">
        <v>222</v>
      </c>
      <c r="AHH3" s="1967"/>
      <c r="AHI3" s="1967"/>
      <c r="AHJ3" s="1968"/>
      <c r="AHL3" s="388"/>
      <c r="AHM3" s="1063" t="s">
        <v>20</v>
      </c>
      <c r="AHN3" s="1966" t="s">
        <v>183</v>
      </c>
      <c r="AHO3" s="1967"/>
      <c r="AHP3" s="1967"/>
      <c r="AHQ3" s="1968"/>
      <c r="AHS3" s="388"/>
      <c r="AHT3" s="1063" t="s">
        <v>20</v>
      </c>
      <c r="AHU3" s="1966" t="s">
        <v>50</v>
      </c>
      <c r="AHV3" s="1967"/>
      <c r="AHW3" s="1967"/>
      <c r="AHX3" s="1968"/>
      <c r="AHZ3" s="373"/>
      <c r="AIA3" s="373"/>
      <c r="AIB3" s="1063" t="s">
        <v>20</v>
      </c>
      <c r="AIC3" s="1966" t="s">
        <v>2831</v>
      </c>
      <c r="AID3" s="1967"/>
      <c r="AIE3" s="1967"/>
      <c r="AIF3" s="1968"/>
      <c r="AIH3" s="549"/>
      <c r="AII3" s="1063" t="s">
        <v>20</v>
      </c>
      <c r="AIJ3" s="1966" t="s">
        <v>3962</v>
      </c>
      <c r="AIK3" s="1967"/>
      <c r="AIL3" s="1967"/>
      <c r="AIM3" s="1968"/>
      <c r="AIO3" s="549"/>
      <c r="AIP3" s="1202"/>
      <c r="AIQ3" s="1063" t="s">
        <v>20</v>
      </c>
      <c r="AIR3" s="1966" t="s">
        <v>1959</v>
      </c>
      <c r="AIS3" s="1967"/>
      <c r="AIT3" s="1967"/>
      <c r="AIU3" s="1968"/>
      <c r="AIW3" s="549"/>
      <c r="AIX3" s="1063" t="s">
        <v>20</v>
      </c>
      <c r="AIY3" s="1966" t="s">
        <v>793</v>
      </c>
      <c r="AIZ3" s="1967"/>
      <c r="AJA3" s="1967"/>
      <c r="AJB3" s="1968"/>
      <c r="AJD3" s="549"/>
      <c r="AJE3" s="1063" t="s">
        <v>20</v>
      </c>
      <c r="AJF3" s="1966" t="s">
        <v>2823</v>
      </c>
      <c r="AJG3" s="1967"/>
      <c r="AJH3" s="1967"/>
      <c r="AJI3" s="1968"/>
      <c r="AJK3" s="549"/>
      <c r="AJL3" s="1063" t="s">
        <v>20</v>
      </c>
      <c r="AJM3" s="1966" t="s">
        <v>1958</v>
      </c>
      <c r="AJN3" s="1967"/>
      <c r="AJO3" s="1967"/>
      <c r="AJP3" s="1968"/>
      <c r="AJR3" s="549"/>
      <c r="AJS3" s="1063" t="s">
        <v>20</v>
      </c>
      <c r="AJT3" s="1966" t="s">
        <v>1960</v>
      </c>
      <c r="AJU3" s="1967"/>
      <c r="AJV3" s="1967"/>
      <c r="AJW3" s="1968"/>
      <c r="AJY3" s="549"/>
      <c r="AJZ3" s="1063" t="s">
        <v>20</v>
      </c>
      <c r="AKA3" s="1966" t="s">
        <v>2880</v>
      </c>
      <c r="AKB3" s="1967"/>
      <c r="AKC3" s="1967"/>
      <c r="AKD3" s="1968"/>
      <c r="AKF3" s="549"/>
      <c r="AKG3" s="1063" t="s">
        <v>20</v>
      </c>
      <c r="AKH3" s="1966" t="s">
        <v>2697</v>
      </c>
      <c r="AKI3" s="1967"/>
      <c r="AKJ3" s="1967"/>
      <c r="AKK3" s="1968"/>
      <c r="AKM3" s="549"/>
      <c r="AKN3" s="1063" t="s">
        <v>20</v>
      </c>
      <c r="AKO3" s="1966" t="s">
        <v>2834</v>
      </c>
      <c r="AKP3" s="1967"/>
      <c r="AKQ3" s="1967"/>
      <c r="AKR3" s="1968"/>
      <c r="AKT3" s="388"/>
      <c r="AKU3" s="1063" t="s">
        <v>20</v>
      </c>
      <c r="AKV3" s="1963" t="s">
        <v>785</v>
      </c>
      <c r="AKW3" s="1964"/>
      <c r="AKX3" s="1964"/>
      <c r="AKY3" s="1965"/>
      <c r="ALA3" s="373"/>
      <c r="ALB3" s="1063" t="s">
        <v>20</v>
      </c>
      <c r="ALC3" s="1963" t="s">
        <v>2795</v>
      </c>
      <c r="ALD3" s="1964"/>
      <c r="ALE3" s="1964"/>
      <c r="ALF3" s="1965"/>
      <c r="ALH3" s="388"/>
      <c r="ALI3" s="1063" t="s">
        <v>20</v>
      </c>
      <c r="ALJ3" s="1963" t="s">
        <v>37</v>
      </c>
      <c r="ALK3" s="1964"/>
      <c r="ALL3" s="1964"/>
      <c r="ALM3" s="1965"/>
      <c r="ALO3" s="373"/>
      <c r="ALP3" s="1063" t="s">
        <v>20</v>
      </c>
      <c r="ALQ3" s="1963" t="s">
        <v>2881</v>
      </c>
      <c r="ALR3" s="1964"/>
      <c r="ALS3" s="1964"/>
      <c r="ALT3" s="1965"/>
      <c r="ALV3" s="549"/>
      <c r="ALW3" s="1063" t="s">
        <v>20</v>
      </c>
      <c r="ALX3" s="1963" t="s">
        <v>59</v>
      </c>
      <c r="ALY3" s="1964"/>
      <c r="ALZ3" s="1964"/>
      <c r="AMA3" s="1965"/>
      <c r="AMC3" s="373"/>
      <c r="AMD3" s="1063" t="s">
        <v>20</v>
      </c>
      <c r="AME3" s="1963" t="s">
        <v>2882</v>
      </c>
      <c r="AMF3" s="1964"/>
      <c r="AMG3" s="1964"/>
      <c r="AMH3" s="1965"/>
      <c r="AMJ3" s="373"/>
      <c r="AMK3" s="1063" t="s">
        <v>20</v>
      </c>
      <c r="AML3" s="1963" t="s">
        <v>2763</v>
      </c>
      <c r="AMM3" s="1964"/>
      <c r="AMN3" s="1964"/>
      <c r="AMO3" s="1965"/>
      <c r="AMQ3" s="373"/>
      <c r="AMR3" s="1203" t="s">
        <v>20</v>
      </c>
      <c r="AMS3" s="1963" t="s">
        <v>2815</v>
      </c>
      <c r="AMT3" s="1964"/>
      <c r="AMU3" s="1964"/>
      <c r="AMV3" s="1965"/>
      <c r="AMX3" s="549"/>
      <c r="AMY3" s="1063" t="s">
        <v>20</v>
      </c>
      <c r="AMZ3" s="1963" t="s">
        <v>1972</v>
      </c>
      <c r="ANA3" s="1964"/>
      <c r="ANB3" s="1964"/>
      <c r="ANC3" s="1965"/>
      <c r="ANE3" s="388"/>
      <c r="ANF3" s="1063" t="s">
        <v>20</v>
      </c>
      <c r="ANG3" s="2057" t="s">
        <v>2797</v>
      </c>
      <c r="ANH3" s="2058"/>
      <c r="ANI3" s="2058"/>
      <c r="ANJ3" s="2059"/>
      <c r="ANL3" s="373"/>
      <c r="ANM3" s="1063" t="s">
        <v>20</v>
      </c>
      <c r="ANN3" s="1963" t="s">
        <v>369</v>
      </c>
      <c r="ANO3" s="1964"/>
      <c r="ANP3" s="1964"/>
      <c r="ANQ3" s="1965"/>
      <c r="ANS3" s="373"/>
      <c r="ANT3" s="1063" t="s">
        <v>20</v>
      </c>
      <c r="ANU3" s="1963" t="s">
        <v>2804</v>
      </c>
      <c r="ANV3" s="1964"/>
      <c r="ANW3" s="1964"/>
      <c r="ANX3" s="1965"/>
      <c r="ANZ3" s="373"/>
      <c r="AOA3" s="1063" t="s">
        <v>20</v>
      </c>
      <c r="AOB3" s="1963" t="s">
        <v>772</v>
      </c>
      <c r="AOC3" s="1964"/>
      <c r="AOD3" s="1964"/>
      <c r="AOE3" s="1965"/>
      <c r="AOG3" s="388"/>
      <c r="AOH3" s="1063" t="s">
        <v>20</v>
      </c>
      <c r="AOI3" s="1963" t="s">
        <v>250</v>
      </c>
      <c r="AOJ3" s="1964"/>
      <c r="AOK3" s="1964"/>
      <c r="AOL3" s="1965"/>
      <c r="AON3" s="388"/>
      <c r="AOO3" s="1063" t="s">
        <v>20</v>
      </c>
      <c r="AOP3" s="1963" t="s">
        <v>2807</v>
      </c>
      <c r="AOQ3" s="1964"/>
      <c r="AOR3" s="1964"/>
      <c r="AOS3" s="1965"/>
      <c r="AOU3" s="388"/>
      <c r="AOV3" s="1063" t="s">
        <v>20</v>
      </c>
      <c r="AOW3" s="1963" t="s">
        <v>2883</v>
      </c>
      <c r="AOX3" s="1964"/>
      <c r="AOY3" s="1964"/>
      <c r="AOZ3" s="1965"/>
      <c r="APB3" s="549"/>
      <c r="APC3" s="1063" t="s">
        <v>20</v>
      </c>
      <c r="APD3" s="1963" t="s">
        <v>2827</v>
      </c>
      <c r="APE3" s="1964"/>
      <c r="APF3" s="1964"/>
      <c r="APG3" s="1965"/>
      <c r="API3" s="549"/>
      <c r="APJ3" s="1063" t="s">
        <v>20</v>
      </c>
      <c r="APK3" s="1963" t="s">
        <v>2832</v>
      </c>
      <c r="APL3" s="1964"/>
      <c r="APM3" s="1964"/>
      <c r="APN3" s="1965"/>
      <c r="APP3" s="549"/>
      <c r="APQ3" s="1063" t="s">
        <v>20</v>
      </c>
      <c r="APR3" s="1963" t="s">
        <v>2821</v>
      </c>
      <c r="APS3" s="1964"/>
      <c r="APT3" s="1964"/>
      <c r="APU3" s="1965"/>
      <c r="APW3" s="549"/>
      <c r="APX3" s="1063" t="s">
        <v>20</v>
      </c>
      <c r="APY3" s="1963" t="s">
        <v>70</v>
      </c>
      <c r="APZ3" s="1964"/>
      <c r="AQA3" s="1964"/>
      <c r="AQB3" s="1965"/>
      <c r="AQD3" s="549"/>
      <c r="AQE3" s="1063" t="s">
        <v>20</v>
      </c>
      <c r="AQF3" s="1963" t="s">
        <v>4</v>
      </c>
      <c r="AQG3" s="1964"/>
      <c r="AQH3" s="1964"/>
      <c r="AQI3" s="1965"/>
      <c r="AQK3" s="549"/>
      <c r="AQL3" s="549"/>
      <c r="AQM3" s="1063" t="s">
        <v>20</v>
      </c>
      <c r="AQN3" s="1963" t="s">
        <v>2884</v>
      </c>
      <c r="AQO3" s="1964"/>
      <c r="AQP3" s="1964"/>
      <c r="AQQ3" s="1965"/>
      <c r="AQS3" s="549"/>
      <c r="AQT3" s="1063" t="s">
        <v>20</v>
      </c>
      <c r="AQU3" s="1963" t="s">
        <v>311</v>
      </c>
      <c r="AQV3" s="1964"/>
      <c r="AQW3" s="1964"/>
      <c r="AQX3" s="1965"/>
      <c r="AQZ3" s="388"/>
      <c r="ARA3" s="1063" t="s">
        <v>20</v>
      </c>
      <c r="ARB3" s="1963" t="s">
        <v>38</v>
      </c>
      <c r="ARC3" s="1964"/>
      <c r="ARD3" s="1964"/>
      <c r="ARE3" s="1965"/>
      <c r="ARG3" s="549"/>
      <c r="ARH3" s="1202"/>
      <c r="ARI3" s="1063" t="s">
        <v>20</v>
      </c>
      <c r="ARJ3" s="1963" t="s">
        <v>2885</v>
      </c>
      <c r="ARK3" s="1964"/>
      <c r="ARL3" s="1964"/>
      <c r="ARM3" s="1965"/>
      <c r="ARO3" s="549"/>
      <c r="ARP3" s="1202"/>
      <c r="ARQ3" s="1063" t="s">
        <v>20</v>
      </c>
      <c r="ARR3" s="1963" t="s">
        <v>2886</v>
      </c>
      <c r="ARS3" s="1964"/>
      <c r="ART3" s="1964"/>
      <c r="ARU3" s="1965"/>
      <c r="ARV3" s="1204"/>
      <c r="ARX3" s="1063" t="s">
        <v>20</v>
      </c>
      <c r="ARY3" s="1963" t="s">
        <v>11</v>
      </c>
      <c r="ARZ3" s="1964"/>
      <c r="ASA3" s="1964"/>
      <c r="ASB3" s="1965"/>
      <c r="ASD3" s="549"/>
      <c r="ASE3" s="1063" t="s">
        <v>20</v>
      </c>
      <c r="ASF3" s="1963" t="s">
        <v>709</v>
      </c>
      <c r="ASG3" s="1964"/>
      <c r="ASH3" s="1964"/>
      <c r="ASI3" s="1965"/>
      <c r="ASK3" s="549"/>
      <c r="ASL3" s="1063" t="s">
        <v>20</v>
      </c>
      <c r="ASM3" s="1963" t="s">
        <v>1966</v>
      </c>
      <c r="ASN3" s="1964"/>
      <c r="ASO3" s="1964"/>
      <c r="ASP3" s="1965"/>
      <c r="ASR3" s="549"/>
      <c r="ASS3" s="1063" t="s">
        <v>20</v>
      </c>
      <c r="AST3" s="1963" t="s">
        <v>2887</v>
      </c>
      <c r="ASU3" s="1964"/>
      <c r="ASV3" s="1964"/>
      <c r="ASW3" s="1965"/>
      <c r="ASY3" s="549"/>
      <c r="ASZ3" s="1063" t="s">
        <v>20</v>
      </c>
      <c r="ATA3" s="1963" t="s">
        <v>3</v>
      </c>
      <c r="ATB3" s="1964"/>
      <c r="ATC3" s="1964"/>
      <c r="ATD3" s="1965"/>
      <c r="ATF3" s="549"/>
      <c r="ATG3" s="1063" t="s">
        <v>20</v>
      </c>
      <c r="ATH3" s="1963" t="s">
        <v>2888</v>
      </c>
      <c r="ATI3" s="1964"/>
      <c r="ATJ3" s="1964"/>
      <c r="ATK3" s="1965"/>
      <c r="ATM3" s="549"/>
      <c r="ATN3" s="1063" t="s">
        <v>20</v>
      </c>
      <c r="ATO3" s="1963" t="s">
        <v>775</v>
      </c>
      <c r="ATP3" s="1964"/>
      <c r="ATQ3" s="1964"/>
      <c r="ATR3" s="1965"/>
      <c r="ATT3" s="549"/>
      <c r="ATU3" s="1063" t="s">
        <v>20</v>
      </c>
      <c r="ATV3" s="1963" t="s">
        <v>616</v>
      </c>
      <c r="ATW3" s="1964"/>
      <c r="ATX3" s="1964"/>
      <c r="ATY3" s="1965"/>
      <c r="AUA3" s="373"/>
      <c r="AUB3" s="1063" t="s">
        <v>20</v>
      </c>
      <c r="AUC3" s="1963" t="s">
        <v>778</v>
      </c>
      <c r="AUD3" s="1964"/>
      <c r="AUE3" s="1964"/>
      <c r="AUF3" s="1965"/>
      <c r="AUH3" s="549"/>
      <c r="AUI3" s="1063" t="s">
        <v>20</v>
      </c>
      <c r="AUJ3" s="1963" t="s">
        <v>1345</v>
      </c>
      <c r="AUK3" s="1964"/>
      <c r="AUL3" s="1964"/>
      <c r="AUM3" s="1965"/>
      <c r="AUO3" s="549"/>
      <c r="AUP3" s="1063" t="s">
        <v>20</v>
      </c>
      <c r="AUQ3" s="1963" t="s">
        <v>42</v>
      </c>
      <c r="AUR3" s="1964"/>
      <c r="AUS3" s="1964"/>
      <c r="AUT3" s="1965"/>
      <c r="AUV3" s="549"/>
      <c r="AUW3" s="1063" t="s">
        <v>20</v>
      </c>
      <c r="AUX3" s="1963" t="s">
        <v>2842</v>
      </c>
      <c r="AUY3" s="1964"/>
      <c r="AUZ3" s="1964"/>
      <c r="AVA3" s="1965"/>
      <c r="AVC3" s="373"/>
      <c r="AVD3" s="1063" t="s">
        <v>20</v>
      </c>
      <c r="AVE3" s="1963" t="s">
        <v>693</v>
      </c>
      <c r="AVF3" s="1964"/>
      <c r="AVG3" s="1964"/>
      <c r="AVH3" s="1965"/>
      <c r="AVJ3" s="549"/>
      <c r="AVK3" s="1063" t="s">
        <v>20</v>
      </c>
      <c r="AVL3" s="1963" t="s">
        <v>2889</v>
      </c>
      <c r="AVM3" s="1964"/>
      <c r="AVN3" s="1964"/>
      <c r="AVO3" s="1965"/>
      <c r="AVQ3" s="549"/>
      <c r="AVR3" s="1063" t="s">
        <v>20</v>
      </c>
      <c r="AVS3" s="1963" t="s">
        <v>4633</v>
      </c>
      <c r="AVT3" s="1964"/>
      <c r="AVU3" s="1964"/>
      <c r="AVV3" s="1965"/>
      <c r="AVX3" s="549"/>
      <c r="AVY3" s="1063" t="s">
        <v>20</v>
      </c>
      <c r="AVZ3" s="1963" t="s">
        <v>1777</v>
      </c>
      <c r="AWA3" s="1964"/>
      <c r="AWB3" s="1964"/>
      <c r="AWC3" s="1965"/>
      <c r="AWE3" s="549"/>
      <c r="AWF3" s="1063" t="s">
        <v>20</v>
      </c>
      <c r="AWG3" s="1963" t="s">
        <v>90</v>
      </c>
      <c r="AWH3" s="1964"/>
      <c r="AWI3" s="1964"/>
      <c r="AWJ3" s="1965"/>
      <c r="AWL3" s="549"/>
      <c r="AWM3" s="1063" t="s">
        <v>20</v>
      </c>
      <c r="AWN3" s="1963" t="s">
        <v>76</v>
      </c>
      <c r="AWO3" s="1964"/>
      <c r="AWP3" s="1964"/>
      <c r="AWQ3" s="1965"/>
      <c r="AWS3" s="373"/>
      <c r="AWT3" s="1063" t="s">
        <v>20</v>
      </c>
      <c r="AWU3" s="1963" t="s">
        <v>2820</v>
      </c>
      <c r="AWV3" s="1964"/>
      <c r="AWW3" s="1964"/>
      <c r="AWX3" s="1965"/>
      <c r="AWZ3" s="388"/>
      <c r="AXA3" s="1063" t="s">
        <v>20</v>
      </c>
      <c r="AXB3" s="1963" t="s">
        <v>559</v>
      </c>
      <c r="AXC3" s="1964"/>
      <c r="AXD3" s="1964"/>
      <c r="AXE3" s="1965"/>
      <c r="AXG3" s="388"/>
      <c r="AXH3" s="1063" t="s">
        <v>20</v>
      </c>
      <c r="AXI3" s="1963" t="s">
        <v>2757</v>
      </c>
      <c r="AXJ3" s="1964"/>
      <c r="AXK3" s="1964"/>
      <c r="AXL3" s="1965"/>
      <c r="AXN3" s="388"/>
      <c r="AXO3" s="1063" t="s">
        <v>20</v>
      </c>
      <c r="AXP3" s="1963" t="s">
        <v>2635</v>
      </c>
      <c r="AXQ3" s="1964"/>
      <c r="AXR3" s="1964"/>
      <c r="AXS3" s="1965"/>
      <c r="AXU3" s="549"/>
      <c r="AXV3" s="1063" t="s">
        <v>20</v>
      </c>
      <c r="AXW3" s="1963" t="s">
        <v>699</v>
      </c>
      <c r="AXX3" s="1964"/>
      <c r="AXY3" s="1964"/>
      <c r="AXZ3" s="1965"/>
      <c r="AYB3" s="549"/>
      <c r="AYC3" s="1063" t="s">
        <v>20</v>
      </c>
      <c r="AYD3" s="1963" t="s">
        <v>567</v>
      </c>
      <c r="AYE3" s="1964"/>
      <c r="AYF3" s="1964"/>
      <c r="AYG3" s="1965"/>
      <c r="AYI3" s="373"/>
      <c r="AYJ3" s="1063" t="s">
        <v>20</v>
      </c>
      <c r="AYK3" s="2066" t="s">
        <v>2810</v>
      </c>
      <c r="AYL3" s="2067"/>
      <c r="AYM3" s="2067"/>
      <c r="AYN3" s="2068"/>
      <c r="AYP3" s="373"/>
      <c r="AYQ3" s="1063" t="s">
        <v>20</v>
      </c>
      <c r="AYR3" s="2069" t="s">
        <v>623</v>
      </c>
      <c r="AYS3" s="2070"/>
      <c r="AYT3" s="2070"/>
      <c r="AYU3" s="2071"/>
      <c r="AYY3" s="1063" t="s">
        <v>20</v>
      </c>
      <c r="AYZ3" s="1963" t="s">
        <v>2799</v>
      </c>
      <c r="AZA3" s="1964"/>
      <c r="AZB3" s="1964"/>
      <c r="AZC3" s="1965"/>
      <c r="AZE3" s="373"/>
      <c r="AZF3" s="1063" t="s">
        <v>20</v>
      </c>
      <c r="AZG3" s="1963" t="s">
        <v>2848</v>
      </c>
      <c r="AZH3" s="1964"/>
      <c r="AZI3" s="1964"/>
      <c r="AZJ3" s="1965"/>
      <c r="AZL3" s="373"/>
      <c r="AZM3" s="1063" t="s">
        <v>20</v>
      </c>
      <c r="AZN3" s="1963" t="s">
        <v>762</v>
      </c>
      <c r="AZO3" s="1964"/>
      <c r="AZP3" s="1964"/>
      <c r="AZQ3" s="1965"/>
      <c r="AZS3" s="373"/>
      <c r="AZT3" s="1063" t="s">
        <v>20</v>
      </c>
      <c r="AZU3" s="1963" t="s">
        <v>4004</v>
      </c>
      <c r="AZV3" s="1964"/>
      <c r="AZW3" s="1964"/>
      <c r="AZX3" s="1965"/>
      <c r="AZZ3" s="373"/>
      <c r="BAA3" s="1063" t="s">
        <v>20</v>
      </c>
      <c r="BAB3" s="1963" t="s">
        <v>733</v>
      </c>
      <c r="BAC3" s="1964"/>
      <c r="BAD3" s="1964"/>
      <c r="BAE3" s="1965"/>
      <c r="BAG3" s="549"/>
      <c r="BAH3" s="1063" t="s">
        <v>20</v>
      </c>
      <c r="BAI3" s="1963" t="s">
        <v>2890</v>
      </c>
      <c r="BAJ3" s="1964"/>
      <c r="BAK3" s="1964"/>
      <c r="BAL3" s="1965"/>
      <c r="BAN3" s="549"/>
      <c r="BAO3" s="1063" t="s">
        <v>20</v>
      </c>
      <c r="BAP3" s="1963" t="s">
        <v>25</v>
      </c>
      <c r="BAQ3" s="1964"/>
      <c r="BAR3" s="1964"/>
      <c r="BAS3" s="1965"/>
      <c r="BAU3" s="388"/>
      <c r="BAV3" s="1063" t="s">
        <v>20</v>
      </c>
      <c r="BAW3" s="1963" t="s">
        <v>53</v>
      </c>
      <c r="BAX3" s="1964"/>
      <c r="BAY3" s="1964"/>
      <c r="BAZ3" s="1965"/>
      <c r="BBB3" s="549"/>
      <c r="BBC3" s="1063" t="s">
        <v>20</v>
      </c>
      <c r="BBD3" s="1963" t="s">
        <v>613</v>
      </c>
      <c r="BBE3" s="1964"/>
      <c r="BBF3" s="1964"/>
      <c r="BBG3" s="1965"/>
      <c r="BBI3" s="373"/>
      <c r="BBJ3" s="373"/>
      <c r="BBK3" s="1063" t="s">
        <v>20</v>
      </c>
      <c r="BBL3" s="1963" t="s">
        <v>722</v>
      </c>
      <c r="BBM3" s="1964"/>
      <c r="BBN3" s="1964"/>
      <c r="BBO3" s="1965"/>
      <c r="BBQ3" s="373"/>
      <c r="BBR3" s="1063" t="s">
        <v>20</v>
      </c>
      <c r="BBS3" s="1963" t="s">
        <v>2844</v>
      </c>
      <c r="BBT3" s="1964"/>
      <c r="BBU3" s="1964"/>
      <c r="BBV3" s="1965"/>
      <c r="BBX3" s="388"/>
      <c r="BBY3" s="1063" t="s">
        <v>20</v>
      </c>
      <c r="BBZ3" s="2057" t="s">
        <v>1983</v>
      </c>
      <c r="BCA3" s="2058"/>
      <c r="BCB3" s="2058"/>
      <c r="BCC3" s="2059"/>
      <c r="BCE3" s="388"/>
      <c r="BCF3" s="1063" t="s">
        <v>20</v>
      </c>
      <c r="BCG3" s="1963" t="s">
        <v>2809</v>
      </c>
      <c r="BCH3" s="1964"/>
      <c r="BCI3" s="1964"/>
      <c r="BCJ3" s="1965"/>
      <c r="BCL3" s="388"/>
      <c r="BCM3" s="1063" t="s">
        <v>20</v>
      </c>
      <c r="BCN3" s="2063" t="s">
        <v>29</v>
      </c>
      <c r="BCO3" s="2064"/>
      <c r="BCP3" s="2064"/>
      <c r="BCQ3" s="2065"/>
      <c r="BCS3" s="388"/>
      <c r="BCT3" s="1063" t="s">
        <v>20</v>
      </c>
      <c r="BCU3" s="2057" t="s">
        <v>832</v>
      </c>
      <c r="BCV3" s="2058"/>
      <c r="BCW3" s="2058"/>
      <c r="BCX3" s="2059"/>
      <c r="BCZ3" s="373"/>
      <c r="BDA3" s="1063" t="s">
        <v>20</v>
      </c>
      <c r="BDB3" s="2057" t="s">
        <v>2843</v>
      </c>
      <c r="BDC3" s="2058"/>
      <c r="BDD3" s="2058"/>
      <c r="BDE3" s="2059"/>
      <c r="BDG3" s="388"/>
      <c r="BDH3" s="1063" t="s">
        <v>20</v>
      </c>
      <c r="BDI3" s="1963" t="s">
        <v>2824</v>
      </c>
      <c r="BDJ3" s="1964"/>
      <c r="BDK3" s="1964"/>
      <c r="BDL3" s="1965"/>
      <c r="BDN3" s="549"/>
      <c r="BDO3" s="1063" t="s">
        <v>20</v>
      </c>
      <c r="BDP3" s="1963" t="s">
        <v>2800</v>
      </c>
      <c r="BDQ3" s="1964"/>
      <c r="BDR3" s="1964"/>
      <c r="BDS3" s="1965"/>
      <c r="BDU3" s="373"/>
      <c r="BDV3" s="1063" t="s">
        <v>20</v>
      </c>
      <c r="BDW3" s="1963" t="s">
        <v>2822</v>
      </c>
      <c r="BDX3" s="1964"/>
      <c r="BDY3" s="1964"/>
      <c r="BDZ3" s="1965"/>
      <c r="BEB3" s="549"/>
      <c r="BEC3" s="1063" t="s">
        <v>20</v>
      </c>
      <c r="BED3" s="1963" t="s">
        <v>2812</v>
      </c>
      <c r="BEE3" s="1964"/>
      <c r="BEF3" s="1964"/>
      <c r="BEG3" s="1965"/>
      <c r="BEI3" s="373"/>
      <c r="BEJ3" s="373"/>
      <c r="BEK3" s="1063" t="s">
        <v>20</v>
      </c>
      <c r="BEL3" s="1963" t="s">
        <v>2840</v>
      </c>
      <c r="BEM3" s="1964"/>
      <c r="BEN3" s="1964"/>
      <c r="BEO3" s="1965"/>
      <c r="BEQ3" s="388"/>
      <c r="BER3" s="1063" t="s">
        <v>20</v>
      </c>
      <c r="BES3" s="1963" t="s">
        <v>604</v>
      </c>
      <c r="BET3" s="1964"/>
      <c r="BEU3" s="1964"/>
      <c r="BEV3" s="1965"/>
      <c r="BEX3" s="388"/>
      <c r="BEY3" s="1200"/>
      <c r="BEZ3" s="1063" t="s">
        <v>20</v>
      </c>
      <c r="BFA3" s="1963" t="s">
        <v>1981</v>
      </c>
      <c r="BFB3" s="1964"/>
      <c r="BFC3" s="1964"/>
      <c r="BFD3" s="1965"/>
      <c r="BFF3" s="373"/>
      <c r="BFG3" s="373"/>
      <c r="BFH3" s="1063" t="s">
        <v>20</v>
      </c>
      <c r="BFI3" s="1963" t="s">
        <v>626</v>
      </c>
      <c r="BFJ3" s="1964"/>
      <c r="BFK3" s="1964"/>
      <c r="BFL3" s="1965"/>
      <c r="BFN3" s="549"/>
      <c r="BFO3" s="1063" t="s">
        <v>20</v>
      </c>
      <c r="BFP3" s="1963" t="s">
        <v>23</v>
      </c>
      <c r="BFQ3" s="1964"/>
      <c r="BFR3" s="1964"/>
      <c r="BFS3" s="1965"/>
      <c r="BFU3" s="388"/>
      <c r="BFV3" s="1063" t="s">
        <v>20</v>
      </c>
      <c r="BFW3" s="1963" t="s">
        <v>229</v>
      </c>
      <c r="BFX3" s="1964"/>
      <c r="BFY3" s="1964"/>
      <c r="BFZ3" s="1965"/>
      <c r="BGB3" s="549"/>
      <c r="BGC3" s="1063" t="s">
        <v>20</v>
      </c>
      <c r="BGD3" s="1963" t="s">
        <v>55</v>
      </c>
      <c r="BGE3" s="1964"/>
      <c r="BGF3" s="1964"/>
      <c r="BGG3" s="1965"/>
      <c r="BGI3" s="388"/>
      <c r="BGJ3" s="1063" t="s">
        <v>20</v>
      </c>
      <c r="BGK3" s="1963" t="s">
        <v>2891</v>
      </c>
      <c r="BGL3" s="1964"/>
      <c r="BGM3" s="1964"/>
      <c r="BGN3" s="1965"/>
      <c r="BGP3" s="373"/>
      <c r="BGQ3" s="1063" t="s">
        <v>20</v>
      </c>
      <c r="BGR3" s="1963" t="s">
        <v>2892</v>
      </c>
      <c r="BGS3" s="1964"/>
      <c r="BGT3" s="1964"/>
      <c r="BGU3" s="1965"/>
      <c r="BGW3" s="373"/>
      <c r="BGX3" s="1063" t="s">
        <v>20</v>
      </c>
      <c r="BGY3" s="2057" t="s">
        <v>2893</v>
      </c>
      <c r="BGZ3" s="2058"/>
      <c r="BHA3" s="2058"/>
      <c r="BHB3" s="2059"/>
      <c r="BHD3" s="549"/>
      <c r="BHE3" s="549"/>
      <c r="BHF3" s="1063" t="s">
        <v>20</v>
      </c>
      <c r="BHG3" s="1963" t="s">
        <v>9</v>
      </c>
      <c r="BHH3" s="1964"/>
      <c r="BHI3" s="1964"/>
      <c r="BHJ3" s="1965"/>
      <c r="BHL3" s="373"/>
      <c r="BHM3" s="1063" t="s">
        <v>20</v>
      </c>
      <c r="BHN3" s="2057" t="s">
        <v>2894</v>
      </c>
      <c r="BHO3" s="2058"/>
      <c r="BHP3" s="2058"/>
      <c r="BHQ3" s="2059"/>
      <c r="BHS3" s="373"/>
      <c r="BHT3" s="1063" t="s">
        <v>20</v>
      </c>
      <c r="BHU3" s="2057" t="s">
        <v>2895</v>
      </c>
      <c r="BHV3" s="2058"/>
      <c r="BHW3" s="2058"/>
      <c r="BHX3" s="2059"/>
      <c r="BHZ3" s="373"/>
      <c r="BIA3" s="1063" t="s">
        <v>20</v>
      </c>
      <c r="BIB3" s="2057" t="s">
        <v>2896</v>
      </c>
      <c r="BIC3" s="2058"/>
      <c r="BID3" s="2058"/>
      <c r="BIE3" s="2059"/>
      <c r="BIG3" s="373"/>
      <c r="BIH3" s="1063" t="s">
        <v>20</v>
      </c>
      <c r="BII3" s="2057" t="s">
        <v>794</v>
      </c>
      <c r="BIJ3" s="2058"/>
      <c r="BIK3" s="2058"/>
      <c r="BIL3" s="2059"/>
      <c r="BIN3" s="549"/>
      <c r="BIO3" s="1063" t="s">
        <v>20</v>
      </c>
      <c r="BIP3" s="1963" t="s">
        <v>703</v>
      </c>
      <c r="BIQ3" s="1964"/>
      <c r="BIR3" s="1964"/>
      <c r="BIS3" s="1965"/>
      <c r="BIU3" s="373"/>
      <c r="BIV3" s="1063" t="s">
        <v>20</v>
      </c>
      <c r="BIW3" s="1963" t="s">
        <v>39</v>
      </c>
      <c r="BIX3" s="1964"/>
      <c r="BIY3" s="1964"/>
      <c r="BIZ3" s="1965"/>
      <c r="BJB3" s="373"/>
      <c r="BJC3" s="1063" t="s">
        <v>20</v>
      </c>
      <c r="BJD3" s="1963" t="s">
        <v>2751</v>
      </c>
      <c r="BJE3" s="1964"/>
      <c r="BJF3" s="1964"/>
      <c r="BJG3" s="1965"/>
      <c r="BJI3" s="373"/>
      <c r="BJJ3" s="1063" t="s">
        <v>20</v>
      </c>
      <c r="BJK3" s="1963" t="s">
        <v>32</v>
      </c>
      <c r="BJL3" s="1964"/>
      <c r="BJM3" s="1964"/>
      <c r="BJN3" s="1965"/>
      <c r="BJP3" s="373"/>
      <c r="BJQ3" s="1063" t="s">
        <v>20</v>
      </c>
      <c r="BJR3" s="2060" t="s">
        <v>2691</v>
      </c>
      <c r="BJS3" s="2061"/>
      <c r="BJT3" s="2061"/>
      <c r="BJU3" s="2062"/>
      <c r="BJW3" s="373"/>
      <c r="BJX3" s="1063" t="s">
        <v>20</v>
      </c>
      <c r="BJY3" s="1963" t="s">
        <v>1986</v>
      </c>
      <c r="BJZ3" s="1964"/>
      <c r="BKA3" s="1964"/>
      <c r="BKB3" s="1965"/>
      <c r="BKD3" s="276"/>
      <c r="BKE3" s="1205"/>
      <c r="BKF3" s="2057" t="s">
        <v>734</v>
      </c>
      <c r="BKG3" s="2058"/>
      <c r="BKH3" s="2058"/>
      <c r="BKI3" s="2059"/>
      <c r="BKK3" s="373"/>
      <c r="BKL3" s="1063" t="s">
        <v>20</v>
      </c>
      <c r="BKM3" s="1963" t="s">
        <v>2897</v>
      </c>
      <c r="BKN3" s="1964"/>
      <c r="BKO3" s="1964"/>
      <c r="BKP3" s="1965"/>
      <c r="BKR3" s="388"/>
      <c r="BKS3" s="1063" t="s">
        <v>20</v>
      </c>
      <c r="BKT3" s="1963" t="s">
        <v>537</v>
      </c>
      <c r="BKU3" s="1964"/>
      <c r="BKV3" s="1964"/>
      <c r="BKW3" s="1965"/>
      <c r="BKY3" s="549"/>
      <c r="BKZ3" s="1063" t="s">
        <v>20</v>
      </c>
      <c r="BLA3" s="1963" t="s">
        <v>2768</v>
      </c>
      <c r="BLB3" s="1964"/>
      <c r="BLC3" s="1964"/>
      <c r="BLD3" s="1965"/>
      <c r="BLF3" s="549"/>
      <c r="BLG3" s="1063" t="s">
        <v>20</v>
      </c>
      <c r="BLH3" s="1963" t="s">
        <v>2898</v>
      </c>
      <c r="BLI3" s="1964"/>
      <c r="BLJ3" s="1964"/>
      <c r="BLK3" s="1965"/>
      <c r="BLM3" s="373"/>
      <c r="BLN3" s="1200"/>
      <c r="BLO3" s="1063" t="s">
        <v>20</v>
      </c>
      <c r="BLP3" s="1963" t="s">
        <v>544</v>
      </c>
      <c r="BLQ3" s="1964"/>
      <c r="BLR3" s="1964"/>
      <c r="BLS3" s="1965"/>
      <c r="BLU3" s="373"/>
      <c r="BLV3" s="1063" t="s">
        <v>20</v>
      </c>
      <c r="BLW3" s="1963" t="s">
        <v>705</v>
      </c>
      <c r="BLX3" s="1964"/>
      <c r="BLY3" s="1964"/>
      <c r="BLZ3" s="1965"/>
      <c r="BMB3" s="373"/>
      <c r="BMC3" s="1063" t="s">
        <v>20</v>
      </c>
      <c r="BMD3" s="1963" t="s">
        <v>528</v>
      </c>
      <c r="BME3" s="1964"/>
      <c r="BMF3" s="1964"/>
      <c r="BMG3" s="1965"/>
      <c r="BMI3" s="388"/>
      <c r="BMJ3" s="1063" t="s">
        <v>20</v>
      </c>
      <c r="BMK3" s="1963" t="s">
        <v>2899</v>
      </c>
      <c r="BML3" s="1964"/>
      <c r="BMM3" s="1964"/>
      <c r="BMN3" s="1965"/>
      <c r="BMQ3" s="1063" t="s">
        <v>20</v>
      </c>
      <c r="BMR3" s="1963" t="s">
        <v>2899</v>
      </c>
      <c r="BMS3" s="1964"/>
      <c r="BMT3" s="1964"/>
      <c r="BMU3" s="1965"/>
      <c r="BMW3" s="373"/>
      <c r="BMX3" s="1063" t="s">
        <v>20</v>
      </c>
      <c r="BMY3" s="1963" t="s">
        <v>67</v>
      </c>
      <c r="BMZ3" s="1964"/>
      <c r="BNA3" s="1964"/>
      <c r="BNB3" s="1965"/>
      <c r="BND3" s="373"/>
      <c r="BNE3" s="373"/>
      <c r="BNF3" s="1063" t="s">
        <v>20</v>
      </c>
      <c r="BNG3" s="2057" t="s">
        <v>2900</v>
      </c>
      <c r="BNH3" s="2058"/>
      <c r="BNI3" s="2058"/>
      <c r="BNJ3" s="2059"/>
      <c r="BNL3" s="549"/>
      <c r="BNM3" s="1063" t="s">
        <v>20</v>
      </c>
      <c r="BNN3" s="1963" t="s">
        <v>2901</v>
      </c>
      <c r="BNO3" s="1964"/>
      <c r="BNP3" s="1964"/>
      <c r="BNQ3" s="1965"/>
      <c r="BNS3" s="549"/>
      <c r="BNT3" s="1063" t="s">
        <v>20</v>
      </c>
      <c r="BNU3" s="1963" t="s">
        <v>2902</v>
      </c>
      <c r="BNV3" s="1964"/>
      <c r="BNW3" s="1964"/>
      <c r="BNX3" s="1965"/>
      <c r="BNZ3" s="373"/>
      <c r="BOA3" s="1063" t="s">
        <v>20</v>
      </c>
      <c r="BOB3" s="1963" t="s">
        <v>2903</v>
      </c>
      <c r="BOC3" s="1964"/>
      <c r="BOD3" s="1964"/>
      <c r="BOE3" s="1965"/>
      <c r="BOG3" s="549"/>
      <c r="BOH3" s="1063" t="s">
        <v>20</v>
      </c>
      <c r="BOI3" s="1963" t="s">
        <v>1990</v>
      </c>
      <c r="BOJ3" s="1964"/>
      <c r="BOK3" s="1964"/>
      <c r="BOL3" s="1965"/>
      <c r="BON3" s="549"/>
      <c r="BOO3" s="1063" t="s">
        <v>20</v>
      </c>
      <c r="BOP3" s="1963" t="s">
        <v>4426</v>
      </c>
      <c r="BOQ3" s="1964"/>
      <c r="BOR3" s="1964"/>
      <c r="BOS3" s="1965"/>
      <c r="BOU3" s="373"/>
      <c r="BOV3" s="1063" t="s">
        <v>20</v>
      </c>
      <c r="BOW3" s="1963" t="s">
        <v>609</v>
      </c>
      <c r="BOX3" s="1964"/>
      <c r="BOY3" s="1964"/>
      <c r="BOZ3" s="1965"/>
      <c r="BPB3" s="373"/>
      <c r="BPC3" s="1063" t="s">
        <v>20</v>
      </c>
      <c r="BPD3" s="1963"/>
      <c r="BPE3" s="1964"/>
      <c r="BPF3" s="1964"/>
      <c r="BPG3" s="1965"/>
      <c r="BPI3" s="373"/>
      <c r="BPJ3" s="1063" t="s">
        <v>20</v>
      </c>
      <c r="BPK3" s="1963"/>
      <c r="BPL3" s="1964"/>
      <c r="BPM3" s="1964"/>
      <c r="BPN3" s="1965"/>
      <c r="BPP3" s="373"/>
      <c r="BPQ3" s="1063" t="s">
        <v>20</v>
      </c>
      <c r="BPR3" s="1963"/>
      <c r="BPS3" s="1964"/>
      <c r="BPT3" s="1964"/>
      <c r="BPU3" s="1965"/>
    </row>
    <row r="4" spans="1:1790" ht="19.5" thickBot="1">
      <c r="A4" s="373"/>
      <c r="B4" s="1063"/>
      <c r="C4" s="286"/>
      <c r="D4" s="286"/>
      <c r="E4" s="286"/>
      <c r="F4" s="286"/>
      <c r="H4" s="373"/>
      <c r="I4" s="1063"/>
      <c r="J4" s="286"/>
      <c r="K4" s="286"/>
      <c r="L4" s="286"/>
      <c r="M4" s="286"/>
      <c r="O4" s="373"/>
      <c r="P4" s="1063"/>
      <c r="Q4" s="286"/>
      <c r="R4" s="286"/>
      <c r="S4" s="286"/>
      <c r="T4" s="286"/>
      <c r="V4" s="373"/>
      <c r="W4" s="1063"/>
      <c r="X4" s="286"/>
      <c r="Y4" s="286"/>
      <c r="Z4" s="286"/>
      <c r="AA4" s="286"/>
      <c r="AC4" s="373"/>
      <c r="AD4" s="1063"/>
      <c r="AE4" s="286"/>
      <c r="AF4" s="286"/>
      <c r="AG4" s="286"/>
      <c r="AH4" s="286"/>
      <c r="AJ4" s="388"/>
      <c r="AK4" s="1063"/>
      <c r="AL4" s="286"/>
      <c r="AM4" s="780"/>
      <c r="AN4" s="286"/>
      <c r="AO4" s="286"/>
      <c r="AQ4" s="373"/>
      <c r="AR4" s="1063"/>
      <c r="AS4" s="286"/>
      <c r="AT4" s="286"/>
      <c r="AU4" s="286"/>
      <c r="AV4" s="286"/>
      <c r="AX4" s="373"/>
      <c r="AY4" s="1063"/>
      <c r="AZ4" s="286"/>
      <c r="BA4" s="286"/>
      <c r="BB4" s="286"/>
      <c r="BC4" s="286"/>
      <c r="BE4" s="373"/>
      <c r="BF4" s="1063"/>
      <c r="BG4" s="286"/>
      <c r="BH4" s="286"/>
      <c r="BI4" s="286"/>
      <c r="BJ4" s="286"/>
      <c r="BL4" s="388"/>
      <c r="BM4" s="1063"/>
      <c r="BN4" s="286"/>
      <c r="BO4" s="286"/>
      <c r="BP4" s="286"/>
      <c r="BQ4" s="286"/>
      <c r="BS4" s="549"/>
      <c r="BT4" s="1063"/>
      <c r="BU4" s="286"/>
      <c r="BV4" s="286"/>
      <c r="BW4" s="286"/>
      <c r="BX4" s="286"/>
      <c r="BZ4" s="549"/>
      <c r="CA4" s="1063"/>
      <c r="CB4" s="286"/>
      <c r="CC4" s="67"/>
      <c r="CD4" s="286"/>
      <c r="CE4" s="286"/>
      <c r="CG4" s="549"/>
      <c r="CH4" s="1063"/>
      <c r="CI4" s="286"/>
      <c r="CJ4" s="67"/>
      <c r="CK4" s="286"/>
      <c r="CL4" s="286"/>
      <c r="CP4" s="1063"/>
      <c r="CQ4" s="286"/>
      <c r="CR4" s="573"/>
      <c r="CS4" s="286"/>
      <c r="CT4" s="286"/>
      <c r="CV4" s="549"/>
      <c r="CW4" s="1202"/>
      <c r="CX4" s="1063"/>
      <c r="CY4" s="286"/>
      <c r="CZ4" s="573"/>
      <c r="DA4" s="286"/>
      <c r="DB4" s="286"/>
      <c r="DD4" s="388"/>
      <c r="DE4" s="1063"/>
      <c r="DF4" s="286"/>
      <c r="DG4" s="286"/>
      <c r="DH4" s="286"/>
      <c r="DI4" s="286"/>
      <c r="DK4" s="388"/>
      <c r="DL4" s="1934"/>
      <c r="DM4" s="286"/>
      <c r="DN4" s="286"/>
      <c r="DO4" s="286"/>
      <c r="DP4" s="286"/>
      <c r="DR4" s="373"/>
      <c r="DS4" s="1063"/>
      <c r="DT4" s="286"/>
      <c r="DU4" s="286"/>
      <c r="DV4" s="286"/>
      <c r="DW4" s="286"/>
      <c r="DY4" s="388"/>
      <c r="DZ4" s="1063"/>
      <c r="EA4" s="286"/>
      <c r="EB4" s="286"/>
      <c r="EC4" s="286"/>
      <c r="ED4" s="286"/>
      <c r="EF4" s="549"/>
      <c r="EG4" s="1063"/>
      <c r="EH4" s="286"/>
      <c r="EI4" s="286"/>
      <c r="EJ4" s="286"/>
      <c r="EK4" s="286"/>
      <c r="EM4" s="549"/>
      <c r="EN4" s="1063"/>
      <c r="EO4" s="286"/>
      <c r="EP4" s="286"/>
      <c r="EQ4" s="286"/>
      <c r="ER4" s="286"/>
      <c r="ET4" s="373"/>
      <c r="EU4" s="373"/>
      <c r="EV4" s="1063"/>
      <c r="EW4" s="286"/>
      <c r="EX4" s="286"/>
      <c r="EY4" s="286"/>
      <c r="EZ4" s="286"/>
      <c r="FB4" s="373"/>
      <c r="FC4" s="1063"/>
      <c r="FD4" s="286"/>
      <c r="FE4" s="286"/>
      <c r="FF4" s="286"/>
      <c r="FG4" s="286"/>
      <c r="FI4" s="549"/>
      <c r="FJ4" s="373"/>
      <c r="FK4" s="1063"/>
      <c r="FL4" s="286"/>
      <c r="FM4" s="286"/>
      <c r="FN4" s="286"/>
      <c r="FO4" s="286"/>
      <c r="FQ4" s="373"/>
      <c r="FR4" s="1063"/>
      <c r="FS4" s="286"/>
      <c r="FT4" s="286"/>
      <c r="FU4" s="286"/>
      <c r="FV4" s="286"/>
      <c r="FX4" s="549"/>
      <c r="FY4" s="549"/>
      <c r="FZ4" s="1063"/>
      <c r="GA4" s="286"/>
      <c r="GB4" s="286" t="s">
        <v>2904</v>
      </c>
      <c r="GC4" s="286"/>
      <c r="GD4" s="286"/>
      <c r="GF4" s="373"/>
      <c r="GG4" s="1063"/>
      <c r="GH4" s="286"/>
      <c r="GI4" s="286"/>
      <c r="GJ4" s="286"/>
      <c r="GK4" s="286"/>
      <c r="GM4" s="549"/>
      <c r="GN4" s="373"/>
      <c r="GO4" s="1063"/>
      <c r="GP4" s="286"/>
      <c r="GQ4" s="286"/>
      <c r="GR4" s="286"/>
      <c r="GS4" s="286"/>
      <c r="GU4" s="549"/>
      <c r="GV4" s="1063"/>
      <c r="GW4" s="286"/>
      <c r="GX4" s="286"/>
      <c r="GY4" s="286"/>
      <c r="GZ4" s="286"/>
      <c r="HB4" s="388"/>
      <c r="HC4" s="1063"/>
      <c r="HD4" s="286"/>
      <c r="HE4" s="286"/>
      <c r="HF4" s="286"/>
      <c r="HG4" s="286"/>
      <c r="HI4" s="388"/>
      <c r="HJ4" s="1063"/>
      <c r="HK4" s="286"/>
      <c r="HL4" s="286"/>
      <c r="HM4" s="286"/>
      <c r="HN4" s="286"/>
      <c r="HP4" s="388"/>
      <c r="HQ4" s="1063"/>
      <c r="HR4" s="286"/>
      <c r="HS4" s="286"/>
      <c r="HT4" s="286"/>
      <c r="HU4" s="286"/>
      <c r="HW4" s="373"/>
      <c r="HX4" s="1063"/>
      <c r="HY4" s="286"/>
      <c r="HZ4" s="286"/>
      <c r="IA4" s="286"/>
      <c r="IB4" s="286"/>
      <c r="ID4" s="549"/>
      <c r="IE4" s="1063"/>
      <c r="IF4" s="286"/>
      <c r="IG4" s="286"/>
      <c r="IH4" s="286"/>
      <c r="II4" s="286"/>
      <c r="IK4" s="549"/>
      <c r="IL4" s="1063"/>
      <c r="IM4" s="286"/>
      <c r="IN4" s="286"/>
      <c r="IO4" s="286"/>
      <c r="IP4" s="286"/>
      <c r="IR4" s="388"/>
      <c r="IS4" s="1063"/>
      <c r="IT4" s="286"/>
      <c r="IU4" s="780"/>
      <c r="IV4" s="1206"/>
      <c r="IW4" s="286"/>
      <c r="IY4" s="388"/>
      <c r="IZ4" s="1063"/>
      <c r="JA4" s="286"/>
      <c r="JB4" s="780"/>
      <c r="JC4" s="286"/>
      <c r="JD4" s="286"/>
      <c r="JF4" s="388"/>
      <c r="JG4" s="1063"/>
      <c r="JH4" s="286"/>
      <c r="JI4" s="780"/>
      <c r="JJ4" s="286"/>
      <c r="JK4" s="286"/>
      <c r="JM4" s="549"/>
      <c r="JN4" s="1063"/>
      <c r="JO4" s="286"/>
      <c r="JP4" s="286" t="s">
        <v>46</v>
      </c>
      <c r="JQ4" s="286"/>
      <c r="JR4" s="286"/>
      <c r="JT4" s="388"/>
      <c r="JU4" s="1063"/>
      <c r="JV4" s="286"/>
      <c r="JW4" s="286"/>
      <c r="JX4" s="286"/>
      <c r="JY4" s="286"/>
      <c r="KA4" s="388"/>
      <c r="KB4" s="1063"/>
      <c r="KC4" s="286"/>
      <c r="KD4" s="286"/>
      <c r="KE4" s="286"/>
      <c r="KF4" s="286"/>
      <c r="KH4" s="388"/>
      <c r="KI4" s="1063"/>
      <c r="KJ4" s="286"/>
      <c r="KK4" s="286"/>
      <c r="KL4" s="286"/>
      <c r="KM4" s="286"/>
      <c r="KO4" s="388"/>
      <c r="KP4" s="1063"/>
      <c r="KQ4" s="286"/>
      <c r="KR4" s="286"/>
      <c r="KS4" s="286"/>
      <c r="KT4" s="286"/>
      <c r="KV4" s="373"/>
      <c r="KW4" s="1063"/>
      <c r="KX4" s="286"/>
      <c r="KY4" s="286"/>
      <c r="KZ4" s="286"/>
      <c r="LA4" s="286"/>
      <c r="LC4" s="373"/>
      <c r="LD4" s="1063"/>
      <c r="LE4" s="286"/>
      <c r="LF4" s="286"/>
      <c r="LG4" s="286"/>
      <c r="LH4" s="286"/>
      <c r="LJ4" s="373"/>
      <c r="LK4" s="1063"/>
      <c r="LL4" s="286"/>
      <c r="LM4" s="286"/>
      <c r="LN4" s="286"/>
      <c r="LO4" s="286"/>
      <c r="LQ4" s="373"/>
      <c r="LR4" s="1063"/>
      <c r="LS4" s="286"/>
      <c r="LT4" s="286"/>
      <c r="LU4" s="286"/>
      <c r="LV4" s="286"/>
      <c r="LX4" s="549"/>
      <c r="LY4" s="1063"/>
      <c r="LZ4" s="286"/>
      <c r="MA4" s="286"/>
      <c r="MB4" s="286"/>
      <c r="MC4" s="286"/>
      <c r="ME4" s="549"/>
      <c r="MF4" s="1063"/>
      <c r="MG4" s="286"/>
      <c r="MH4" s="286"/>
      <c r="MI4" s="286"/>
      <c r="MJ4" s="286"/>
      <c r="ML4" s="549"/>
      <c r="MM4" s="1063"/>
      <c r="MN4" s="286"/>
      <c r="MO4" s="286"/>
      <c r="MP4" s="286"/>
      <c r="MQ4" s="286"/>
      <c r="MS4" s="373"/>
      <c r="MT4" s="1063"/>
      <c r="MU4" s="286"/>
      <c r="MV4" s="286"/>
      <c r="MW4" s="286"/>
      <c r="MX4" s="286"/>
      <c r="MZ4" s="373"/>
      <c r="NA4" s="1063"/>
      <c r="NB4" s="286"/>
      <c r="NC4" s="286"/>
      <c r="ND4" s="286"/>
      <c r="NE4" s="286"/>
      <c r="NG4" s="549"/>
      <c r="NH4" s="1063"/>
      <c r="NI4" s="286"/>
      <c r="NJ4" s="573"/>
      <c r="NK4" s="286"/>
      <c r="NL4" s="286"/>
      <c r="NN4" s="373"/>
      <c r="NO4" s="1063"/>
      <c r="NP4" s="286"/>
      <c r="NQ4" s="286" t="s">
        <v>2905</v>
      </c>
      <c r="NR4" s="286"/>
      <c r="NS4" s="286"/>
      <c r="NU4" s="549"/>
      <c r="NV4" s="1200"/>
      <c r="NW4" s="1063"/>
      <c r="NX4" s="286"/>
      <c r="NY4" s="286"/>
      <c r="NZ4" s="286"/>
      <c r="OA4" s="286"/>
      <c r="OC4" s="549"/>
      <c r="OD4" s="1063"/>
      <c r="OE4" s="286"/>
      <c r="OF4" s="286"/>
      <c r="OG4" s="286"/>
      <c r="OH4" s="286"/>
      <c r="OJ4" s="373"/>
      <c r="OK4" s="1063"/>
      <c r="OL4" s="286"/>
      <c r="OM4" s="286"/>
      <c r="ON4" s="286"/>
      <c r="OO4" s="286"/>
      <c r="OQ4" s="388"/>
      <c r="OR4" s="1063"/>
      <c r="OS4" s="286"/>
      <c r="OT4" s="286"/>
      <c r="OU4" s="286"/>
      <c r="OV4" s="286"/>
      <c r="OX4" s="388"/>
      <c r="OY4" s="1063"/>
      <c r="OZ4" s="286"/>
      <c r="PA4" s="286"/>
      <c r="PB4" s="286"/>
      <c r="PC4" s="286"/>
      <c r="PE4" s="388"/>
      <c r="PF4" s="373"/>
      <c r="PG4" s="1063"/>
      <c r="PH4" s="286"/>
      <c r="PI4" s="286" t="s">
        <v>2906</v>
      </c>
      <c r="PJ4" s="286"/>
      <c r="PK4" s="286"/>
      <c r="PM4" s="388"/>
      <c r="PN4" s="1063"/>
      <c r="PO4" s="286"/>
      <c r="PP4" s="286"/>
      <c r="PQ4" s="286"/>
      <c r="PR4" s="286"/>
      <c r="PT4" s="388"/>
      <c r="PU4" s="1063"/>
      <c r="PV4" s="286"/>
      <c r="PW4" s="286"/>
      <c r="PX4" s="286"/>
      <c r="PY4" s="286"/>
      <c r="QA4" s="373"/>
      <c r="QB4" s="1063"/>
      <c r="QC4" s="286"/>
      <c r="QD4" s="286"/>
      <c r="QE4" s="286"/>
      <c r="QF4" s="286"/>
      <c r="QH4" s="373"/>
      <c r="QI4" s="1063"/>
      <c r="QJ4" s="286"/>
      <c r="QK4" s="286"/>
      <c r="QL4" s="286"/>
      <c r="QM4" s="286"/>
      <c r="QO4" s="373"/>
      <c r="QP4" s="1063"/>
      <c r="QQ4" s="286"/>
      <c r="QR4" s="286"/>
      <c r="QS4" s="286"/>
      <c r="QT4" s="286"/>
      <c r="QV4" s="549"/>
      <c r="QW4" s="1202"/>
      <c r="QX4" s="1063"/>
      <c r="QY4" s="286"/>
      <c r="QZ4" s="286" t="s">
        <v>2907</v>
      </c>
      <c r="RA4" s="286"/>
      <c r="RB4" s="286"/>
      <c r="RD4" s="549"/>
      <c r="RE4" s="1063"/>
      <c r="RF4" s="286"/>
      <c r="RG4" s="286" t="s">
        <v>684</v>
      </c>
      <c r="RH4" s="286"/>
      <c r="RI4" s="286"/>
      <c r="RK4" s="549"/>
      <c r="RL4" s="1063"/>
      <c r="RM4" s="286"/>
      <c r="RN4" s="286"/>
      <c r="RO4" s="286"/>
      <c r="RP4" s="286"/>
      <c r="RR4" s="373"/>
      <c r="RS4" s="1063"/>
      <c r="RT4" s="286"/>
      <c r="RU4" s="286"/>
      <c r="RV4" s="286"/>
      <c r="RW4" s="286"/>
      <c r="RY4" s="373"/>
      <c r="RZ4" s="1063"/>
      <c r="SA4" s="286"/>
      <c r="SB4" s="286"/>
      <c r="SC4" s="286"/>
      <c r="SD4" s="286"/>
      <c r="SF4" s="373"/>
      <c r="SG4" s="1063"/>
      <c r="SH4" s="286"/>
      <c r="SI4" s="286"/>
      <c r="SJ4" s="286"/>
      <c r="SK4" s="286"/>
      <c r="SM4" s="373"/>
      <c r="SN4" s="1063"/>
      <c r="SO4" s="286"/>
      <c r="SP4" s="286"/>
      <c r="SQ4" s="286"/>
      <c r="SR4" s="286"/>
      <c r="ST4" s="549"/>
      <c r="SU4" s="1063"/>
      <c r="SV4" s="286"/>
      <c r="SW4" s="286"/>
      <c r="SX4" s="286"/>
      <c r="SY4" s="286"/>
      <c r="TA4" s="549"/>
      <c r="TB4" s="1063"/>
      <c r="TC4" s="286"/>
      <c r="TD4" s="286"/>
      <c r="TE4" s="286"/>
      <c r="TF4" s="286"/>
      <c r="TH4" s="549"/>
      <c r="TI4" s="1063"/>
      <c r="TJ4" s="286"/>
      <c r="TK4" s="286"/>
      <c r="TL4" s="286"/>
      <c r="TM4" s="286"/>
      <c r="TO4" s="388"/>
      <c r="TP4" s="1063"/>
      <c r="TQ4" s="286"/>
      <c r="TR4" s="780"/>
      <c r="TS4" s="286"/>
      <c r="TT4" s="286"/>
      <c r="TV4" s="549"/>
      <c r="TW4" s="1063"/>
      <c r="TX4" s="286"/>
      <c r="TY4" s="286"/>
      <c r="TZ4" s="286"/>
      <c r="UA4" s="286"/>
      <c r="UC4" s="373"/>
      <c r="UD4" s="1063"/>
      <c r="UE4" s="286"/>
      <c r="UF4" s="286"/>
      <c r="UG4" s="286"/>
      <c r="UH4" s="286"/>
      <c r="UJ4" s="373"/>
      <c r="UK4" s="1063"/>
      <c r="UL4" s="286"/>
      <c r="UM4" s="286"/>
      <c r="UN4" s="286"/>
      <c r="UO4" s="286"/>
      <c r="UQ4" s="373"/>
      <c r="UR4" s="1063"/>
      <c r="US4" s="286"/>
      <c r="UT4" s="286"/>
      <c r="UU4" s="286"/>
      <c r="UV4" s="286"/>
      <c r="UX4" s="388"/>
      <c r="UY4" s="1063"/>
      <c r="UZ4" s="286"/>
      <c r="VA4" s="286"/>
      <c r="VB4" s="286"/>
      <c r="VC4" s="286"/>
      <c r="VE4" s="549"/>
      <c r="VF4" s="1063"/>
      <c r="VG4" s="286"/>
      <c r="VH4" s="286"/>
      <c r="VI4" s="286"/>
      <c r="VJ4" s="286"/>
      <c r="VL4" s="373"/>
      <c r="VM4" s="1063"/>
      <c r="VN4" s="286"/>
      <c r="VO4" s="286"/>
      <c r="VP4" s="286"/>
      <c r="VQ4" s="286"/>
      <c r="VS4" s="549"/>
      <c r="VT4" s="1063"/>
      <c r="VU4" s="286"/>
      <c r="VV4" s="286"/>
      <c r="VW4" s="286"/>
      <c r="VX4" s="286"/>
      <c r="VZ4" s="549"/>
      <c r="WA4" s="1063"/>
      <c r="WB4" s="286"/>
      <c r="WC4" s="286"/>
      <c r="WD4" s="286"/>
      <c r="WE4" s="286"/>
      <c r="WG4" s="549"/>
      <c r="WH4" s="1063"/>
      <c r="WI4" s="286"/>
      <c r="WJ4" s="286"/>
      <c r="WK4" s="286"/>
      <c r="WL4" s="286"/>
      <c r="WN4" s="388"/>
      <c r="WO4" s="373"/>
      <c r="WP4" s="1063"/>
      <c r="WQ4" s="286"/>
      <c r="WR4" s="286"/>
      <c r="WS4" s="286"/>
      <c r="WT4" s="286"/>
      <c r="WV4" s="388"/>
      <c r="WW4" s="1063"/>
      <c r="WX4" s="286"/>
      <c r="WY4" s="286"/>
      <c r="WZ4" s="286"/>
      <c r="XA4" s="286"/>
      <c r="XC4" s="549"/>
      <c r="XD4" s="1063"/>
      <c r="XE4" s="286"/>
      <c r="XF4" s="286"/>
      <c r="XG4" s="286"/>
      <c r="XH4" s="286"/>
      <c r="XJ4" s="388"/>
      <c r="XK4" s="1063"/>
      <c r="XL4" s="286"/>
      <c r="XM4" s="286"/>
      <c r="XN4" s="286"/>
      <c r="XO4" s="286"/>
      <c r="XQ4" s="388"/>
      <c r="XR4" s="1063"/>
      <c r="XS4" s="286"/>
      <c r="XT4" s="286"/>
      <c r="XU4" s="286"/>
      <c r="XV4" s="286"/>
      <c r="XX4" s="549"/>
      <c r="XY4" s="1063"/>
      <c r="XZ4" s="286"/>
      <c r="YA4" s="286"/>
      <c r="YB4" s="286"/>
      <c r="YC4" s="286"/>
      <c r="YE4" s="549"/>
      <c r="YF4" s="1063"/>
      <c r="YG4" s="286"/>
      <c r="YH4" s="286"/>
      <c r="YI4" s="286"/>
      <c r="YJ4" s="286"/>
      <c r="YL4" s="388"/>
      <c r="YM4" s="1200"/>
      <c r="YN4" s="1063"/>
      <c r="YO4" s="286"/>
      <c r="YP4" s="780" t="s">
        <v>2908</v>
      </c>
      <c r="YQ4" s="286"/>
      <c r="YR4" s="286"/>
      <c r="YT4" s="549"/>
      <c r="YU4" s="1063"/>
      <c r="YV4" s="286"/>
      <c r="YW4" s="780"/>
      <c r="YX4" s="286"/>
      <c r="YY4" s="286"/>
      <c r="ZA4" s="388"/>
      <c r="ZB4" s="1063"/>
      <c r="ZC4" s="286"/>
      <c r="ZD4" s="286" t="s">
        <v>766</v>
      </c>
      <c r="ZE4" s="286"/>
      <c r="ZF4" s="286"/>
      <c r="ZH4" s="549"/>
      <c r="ZI4" s="1063"/>
      <c r="ZJ4" s="286"/>
      <c r="ZK4" s="286"/>
      <c r="ZL4" s="286"/>
      <c r="ZM4" s="286"/>
      <c r="ZO4" s="549"/>
      <c r="ZP4" s="1063"/>
      <c r="ZQ4" s="286"/>
      <c r="ZR4" s="286"/>
      <c r="ZS4" s="286"/>
      <c r="ZT4" s="286"/>
      <c r="ZV4" s="549"/>
      <c r="ZW4" s="1063"/>
      <c r="ZX4" s="286"/>
      <c r="ZY4" s="286"/>
      <c r="ZZ4" s="286"/>
      <c r="AAA4" s="286"/>
      <c r="AAC4" s="549"/>
      <c r="AAD4" s="1063"/>
      <c r="AAE4" s="286"/>
      <c r="AAF4" s="286"/>
      <c r="AAG4" s="286"/>
      <c r="AAH4" s="286"/>
      <c r="AAJ4" s="549"/>
      <c r="AAK4" s="1063"/>
      <c r="AAL4" s="286"/>
      <c r="AAM4" s="67"/>
      <c r="AAN4" s="286"/>
      <c r="AAO4" s="286"/>
      <c r="AAQ4" s="549"/>
      <c r="AAR4" s="549"/>
      <c r="AAS4" s="1063"/>
      <c r="AAT4" s="286"/>
      <c r="AAU4" s="286"/>
      <c r="AAV4" s="286"/>
      <c r="AAW4" s="286"/>
      <c r="AAY4" s="373"/>
      <c r="AAZ4" s="1063"/>
      <c r="ABA4" s="286"/>
      <c r="ABB4" s="286"/>
      <c r="ABC4" s="286"/>
      <c r="ABD4" s="286"/>
      <c r="ABF4" s="373"/>
      <c r="ABG4" s="1063"/>
      <c r="ABH4" s="286"/>
      <c r="ABI4" s="286" t="s">
        <v>2909</v>
      </c>
      <c r="ABJ4" s="286"/>
      <c r="ABK4" s="286"/>
      <c r="ABM4" s="549"/>
      <c r="ABN4" s="373"/>
      <c r="ABO4" s="1063"/>
      <c r="ABP4" s="286"/>
      <c r="ABQ4" s="286"/>
      <c r="ABR4" s="286"/>
      <c r="ABS4" s="286"/>
      <c r="ABU4" s="388"/>
      <c r="ABV4" s="1063"/>
      <c r="ABW4" s="286"/>
      <c r="ABX4" s="573"/>
      <c r="ABY4" s="286"/>
      <c r="ABZ4" s="286"/>
      <c r="ACB4" s="373"/>
      <c r="ACC4" s="1063"/>
      <c r="ACD4" s="286"/>
      <c r="ACE4" s="286"/>
      <c r="ACF4" s="286"/>
      <c r="ACG4" s="286"/>
      <c r="ACI4" s="388"/>
      <c r="ACJ4" s="1063"/>
      <c r="ACK4" s="286"/>
      <c r="ACL4" s="780"/>
      <c r="ACM4" s="286"/>
      <c r="ACN4" s="286"/>
      <c r="ACP4" s="373"/>
      <c r="ACQ4" s="1063"/>
      <c r="ACR4" s="286"/>
      <c r="ACS4" s="286"/>
      <c r="ACT4" s="286"/>
      <c r="ACU4" s="286"/>
      <c r="ACW4" s="373"/>
      <c r="ACX4" s="1063"/>
      <c r="ACY4" s="286"/>
      <c r="ACZ4" s="286"/>
      <c r="ADA4" s="286"/>
      <c r="ADB4" s="286"/>
      <c r="ADD4" s="373"/>
      <c r="ADE4" s="1063"/>
      <c r="ADF4" s="286"/>
      <c r="ADG4" s="286"/>
      <c r="ADH4" s="286"/>
      <c r="ADI4" s="286"/>
      <c r="ADK4" s="388"/>
      <c r="ADL4" s="1063"/>
      <c r="ADM4" s="286"/>
      <c r="ADN4" s="286"/>
      <c r="ADO4" s="286"/>
      <c r="ADP4" s="286"/>
      <c r="ADR4" s="388"/>
      <c r="ADS4" s="1063"/>
      <c r="ADT4" s="286"/>
      <c r="ADU4" s="286"/>
      <c r="ADV4" s="286"/>
      <c r="ADW4" s="286"/>
      <c r="ADY4" s="388"/>
      <c r="ADZ4" s="1063"/>
      <c r="AEA4" s="286"/>
      <c r="AEB4" s="286"/>
      <c r="AEC4" s="286"/>
      <c r="AED4" s="286"/>
      <c r="AEF4" s="388"/>
      <c r="AEG4" s="1063"/>
      <c r="AEH4" s="286"/>
      <c r="AEI4" s="286"/>
      <c r="AEJ4" s="286"/>
      <c r="AEK4" s="286"/>
      <c r="AEM4" s="388"/>
      <c r="AEN4" s="1063"/>
      <c r="AEO4" s="286"/>
      <c r="AEP4" s="286"/>
      <c r="AEQ4" s="286"/>
      <c r="AER4" s="286"/>
      <c r="AET4" s="388"/>
      <c r="AEU4" s="1063"/>
      <c r="AEV4" s="286"/>
      <c r="AEW4" s="286"/>
      <c r="AEX4" s="286"/>
      <c r="AEY4" s="286"/>
      <c r="AFA4" s="549"/>
      <c r="AFB4" s="1063"/>
      <c r="AFC4" s="286"/>
      <c r="AFD4" s="286"/>
      <c r="AFE4" s="286"/>
      <c r="AFF4" s="286"/>
      <c r="AFI4" s="1063"/>
      <c r="AFJ4" s="286"/>
      <c r="AFK4" s="780"/>
      <c r="AFL4" s="286"/>
      <c r="AFM4" s="286"/>
      <c r="AFO4" s="549"/>
      <c r="AFP4" s="1063"/>
      <c r="AFQ4" s="286"/>
      <c r="AFR4" s="286"/>
      <c r="AFS4" s="286"/>
      <c r="AFT4" s="286"/>
      <c r="AFV4" s="549"/>
      <c r="AFW4" s="1063"/>
      <c r="AFX4" s="286"/>
      <c r="AFY4" s="286"/>
      <c r="AFZ4" s="286"/>
      <c r="AGA4" s="286"/>
      <c r="AGC4" s="549"/>
      <c r="AGD4" s="1063"/>
      <c r="AGE4" s="286"/>
      <c r="AGF4" s="286"/>
      <c r="AGG4" s="286"/>
      <c r="AGH4" s="286"/>
      <c r="AGJ4" s="549"/>
      <c r="AGK4" s="1063"/>
      <c r="AGL4" s="286"/>
      <c r="AGM4" s="286"/>
      <c r="AGN4" s="286"/>
      <c r="AGO4" s="286"/>
      <c r="AGQ4" s="549"/>
      <c r="AGR4" s="1063"/>
      <c r="AGS4" s="286"/>
      <c r="AGT4" s="286"/>
      <c r="AGU4" s="286"/>
      <c r="AGV4" s="286"/>
      <c r="AGX4" s="373"/>
      <c r="AGY4" s="1063"/>
      <c r="AGZ4" s="286"/>
      <c r="AHA4" s="385" t="s">
        <v>484</v>
      </c>
      <c r="AHB4" s="286"/>
      <c r="AHC4" s="286"/>
      <c r="AHE4" s="373"/>
      <c r="AHF4" s="1063"/>
      <c r="AHG4" s="286"/>
      <c r="AHH4" s="67"/>
      <c r="AHI4" s="286"/>
      <c r="AHJ4" s="286"/>
      <c r="AHL4" s="388"/>
      <c r="AHM4" s="1063"/>
      <c r="AHN4" s="286"/>
      <c r="AHO4" s="67"/>
      <c r="AHP4" s="286"/>
      <c r="AHQ4" s="286"/>
      <c r="AHS4" s="388"/>
      <c r="AHT4" s="1063"/>
      <c r="AHU4" s="286"/>
      <c r="AHV4" s="67" t="s">
        <v>2906</v>
      </c>
      <c r="AHW4" s="286"/>
      <c r="AHX4" s="286"/>
      <c r="AHZ4" s="373"/>
      <c r="AIA4" s="373"/>
      <c r="AIB4" s="1063"/>
      <c r="AIC4" s="286"/>
      <c r="AID4" s="67"/>
      <c r="AIE4" s="286"/>
      <c r="AIF4" s="286"/>
      <c r="AIH4" s="549"/>
      <c r="AII4" s="1063"/>
      <c r="AIJ4" s="286"/>
      <c r="AIK4" s="67"/>
      <c r="AIL4" s="286"/>
      <c r="AIM4" s="286"/>
      <c r="AIO4" s="549"/>
      <c r="AIP4" s="1202"/>
      <c r="AIQ4" s="1063"/>
      <c r="AIR4" s="286"/>
      <c r="AIS4" s="67"/>
      <c r="AIT4" s="286"/>
      <c r="AIU4" s="286"/>
      <c r="AIW4" s="549"/>
      <c r="AIX4" s="1063"/>
      <c r="AIY4" s="286"/>
      <c r="AIZ4" s="67"/>
      <c r="AJA4" s="286"/>
      <c r="AJB4" s="286"/>
      <c r="AJD4" s="549"/>
      <c r="AJE4" s="1063"/>
      <c r="AJF4" s="286"/>
      <c r="AJG4" s="67"/>
      <c r="AJH4" s="286"/>
      <c r="AJI4" s="286"/>
      <c r="AJK4" s="549"/>
      <c r="AJL4" s="1063"/>
      <c r="AJM4" s="286"/>
      <c r="AJN4" s="67"/>
      <c r="AJO4" s="286"/>
      <c r="AJP4" s="286"/>
      <c r="AJR4" s="549"/>
      <c r="AJS4" s="1063"/>
      <c r="AJT4" s="286"/>
      <c r="AJU4" s="67" t="s">
        <v>46</v>
      </c>
      <c r="AJV4" s="286"/>
      <c r="AJW4" s="286"/>
      <c r="AJY4" s="549"/>
      <c r="AJZ4" s="1063"/>
      <c r="AKA4" s="286"/>
      <c r="AKB4" s="67"/>
      <c r="AKC4" s="286"/>
      <c r="AKD4" s="286"/>
      <c r="AKF4" s="549"/>
      <c r="AKG4" s="1063"/>
      <c r="AKH4" s="286"/>
      <c r="AKI4" s="67"/>
      <c r="AKJ4" s="286"/>
      <c r="AKK4" s="286"/>
      <c r="AKM4" s="549"/>
      <c r="AKN4" s="1063"/>
      <c r="AKO4" s="286"/>
      <c r="AKP4" s="67"/>
      <c r="AKQ4" s="286"/>
      <c r="AKR4" s="286"/>
      <c r="AKT4" s="388"/>
      <c r="AKU4" s="1063"/>
      <c r="AKV4" s="286"/>
      <c r="AKW4" s="286"/>
      <c r="AKX4" s="286"/>
      <c r="AKY4" s="286"/>
      <c r="ALA4" s="373"/>
      <c r="ALB4" s="1063"/>
      <c r="ALC4" s="286"/>
      <c r="ALD4" s="286"/>
      <c r="ALE4" s="286"/>
      <c r="ALF4" s="286"/>
      <c r="ALH4" s="388"/>
      <c r="ALI4" s="1063"/>
      <c r="ALJ4" s="286"/>
      <c r="ALK4" s="780"/>
      <c r="ALL4" s="286"/>
      <c r="ALM4" s="286"/>
      <c r="ALO4" s="373"/>
      <c r="ALP4" s="1063"/>
      <c r="ALQ4" s="286"/>
      <c r="ALR4" s="286"/>
      <c r="ALS4" s="286"/>
      <c r="ALT4" s="286"/>
      <c r="ALV4" s="549"/>
      <c r="ALW4" s="1063"/>
      <c r="ALX4" s="286"/>
      <c r="ALY4" s="286"/>
      <c r="ALZ4" s="286"/>
      <c r="AMA4" s="286"/>
      <c r="AMC4" s="373"/>
      <c r="AMD4" s="1063"/>
      <c r="AME4" s="1207"/>
      <c r="AMF4" s="286"/>
      <c r="AMG4" s="286"/>
      <c r="AMH4" s="286"/>
      <c r="AMJ4" s="373"/>
      <c r="AMK4" s="1063"/>
      <c r="AML4" s="286"/>
      <c r="AMM4" s="286" t="s">
        <v>2905</v>
      </c>
      <c r="AMN4" s="286"/>
      <c r="AMO4" s="286"/>
      <c r="AMQ4" s="373"/>
      <c r="AMR4" s="1203"/>
      <c r="AMS4" s="286"/>
      <c r="AMT4" s="67"/>
      <c r="AMU4" s="286"/>
      <c r="AMV4" s="286"/>
      <c r="AMX4" s="549"/>
      <c r="AMY4" s="1063"/>
      <c r="AMZ4" s="1207"/>
      <c r="ANA4" s="286"/>
      <c r="ANB4" s="286"/>
      <c r="ANC4" s="286"/>
      <c r="ANE4" s="388"/>
      <c r="ANF4" s="1063"/>
      <c r="ANG4" s="286"/>
      <c r="ANH4" s="286"/>
      <c r="ANI4" s="286"/>
      <c r="ANJ4" s="286"/>
      <c r="ANL4" s="373"/>
      <c r="ANM4" s="1063"/>
      <c r="ANN4" s="286"/>
      <c r="ANO4" s="286"/>
      <c r="ANP4" s="286"/>
      <c r="ANQ4" s="286"/>
      <c r="ANS4" s="373"/>
      <c r="ANT4" s="1063"/>
      <c r="ANU4" s="286"/>
      <c r="ANV4" s="286"/>
      <c r="ANW4" s="286"/>
      <c r="ANX4" s="286"/>
      <c r="ANZ4" s="373"/>
      <c r="AOA4" s="1063"/>
      <c r="AOB4" s="286"/>
      <c r="AOC4" s="286"/>
      <c r="AOD4" s="286"/>
      <c r="AOE4" s="286"/>
      <c r="AOG4" s="388"/>
      <c r="AOH4" s="1063"/>
      <c r="AOI4" s="286"/>
      <c r="AOJ4" s="286"/>
      <c r="AOK4" s="286"/>
      <c r="AOL4" s="286"/>
      <c r="AON4" s="388"/>
      <c r="AOO4" s="1063"/>
      <c r="AOP4" s="286"/>
      <c r="AOQ4" s="286"/>
      <c r="AOR4" s="286"/>
      <c r="AOS4" s="286"/>
      <c r="AOU4" s="388"/>
      <c r="AOV4" s="1063"/>
      <c r="AOW4" s="286"/>
      <c r="AOX4" s="286"/>
      <c r="AOY4" s="286"/>
      <c r="AOZ4" s="286"/>
      <c r="APB4" s="549"/>
      <c r="APC4" s="1063"/>
      <c r="APD4" s="286"/>
      <c r="APE4" s="286"/>
      <c r="APF4" s="286"/>
      <c r="APG4" s="286"/>
      <c r="API4" s="549"/>
      <c r="APJ4" s="1063"/>
      <c r="APK4" s="286"/>
      <c r="APL4" s="286"/>
      <c r="APM4" s="286"/>
      <c r="APN4" s="286"/>
      <c r="APP4" s="549"/>
      <c r="APQ4" s="1063"/>
      <c r="APR4" s="286"/>
      <c r="APS4" s="286"/>
      <c r="APT4" s="286"/>
      <c r="APU4" s="286"/>
      <c r="APW4" s="549"/>
      <c r="APX4" s="1063"/>
      <c r="APY4" s="286"/>
      <c r="APZ4" s="286"/>
      <c r="AQA4" s="286"/>
      <c r="AQB4" s="286"/>
      <c r="AQD4" s="549"/>
      <c r="AQE4" s="1063"/>
      <c r="AQF4" s="286"/>
      <c r="AQG4" s="286" t="s">
        <v>2910</v>
      </c>
      <c r="AQH4" s="286"/>
      <c r="AQI4" s="286"/>
      <c r="AQK4" s="549"/>
      <c r="AQL4" s="549"/>
      <c r="AQM4" s="1063"/>
      <c r="AQN4" s="286"/>
      <c r="AQO4" s="286"/>
      <c r="AQP4" s="286"/>
      <c r="AQQ4" s="286"/>
      <c r="AQS4" s="549"/>
      <c r="AQT4" s="1063"/>
      <c r="AQU4" s="286"/>
      <c r="AQV4" s="286"/>
      <c r="AQW4" s="286"/>
      <c r="AQX4" s="286"/>
      <c r="AQZ4" s="388"/>
      <c r="ARA4" s="1063"/>
      <c r="ARB4" s="286"/>
      <c r="ARC4" s="286"/>
      <c r="ARD4" s="286"/>
      <c r="ARE4" s="286"/>
      <c r="ARG4" s="549"/>
      <c r="ARH4" s="1202"/>
      <c r="ARI4" s="1063"/>
      <c r="ARJ4" s="286"/>
      <c r="ARK4" s="286"/>
      <c r="ARL4" s="286"/>
      <c r="ARM4" s="286"/>
      <c r="ARO4" s="549"/>
      <c r="ARP4" s="1202"/>
      <c r="ARQ4" s="1063"/>
      <c r="ARR4" s="286"/>
      <c r="ARS4" s="286"/>
      <c r="ART4" s="286"/>
      <c r="ARU4" s="286"/>
      <c r="ARV4" s="286"/>
      <c r="ARX4" s="1063"/>
      <c r="ARY4" s="286"/>
      <c r="ARZ4" s="286"/>
      <c r="ASA4" s="286"/>
      <c r="ASB4" s="286"/>
      <c r="ASD4" s="549"/>
      <c r="ASE4" s="1063"/>
      <c r="ASF4" s="286"/>
      <c r="ASG4" s="286"/>
      <c r="ASH4" s="286"/>
      <c r="ASI4" s="286"/>
      <c r="ASK4" s="549"/>
      <c r="ASL4" s="1063"/>
      <c r="ASM4" s="286"/>
      <c r="ASN4" s="286"/>
      <c r="ASO4" s="286"/>
      <c r="ASP4" s="286"/>
      <c r="ASR4" s="549"/>
      <c r="ASS4" s="1063"/>
      <c r="AST4" s="286"/>
      <c r="ASU4" s="286"/>
      <c r="ASV4" s="286"/>
      <c r="ASW4" s="286"/>
      <c r="ASY4" s="549"/>
      <c r="ASZ4" s="1063"/>
      <c r="ATA4" s="286"/>
      <c r="ATB4" s="286"/>
      <c r="ATC4" s="286"/>
      <c r="ATD4" s="286"/>
      <c r="ATF4" s="549"/>
      <c r="ATG4" s="1063"/>
      <c r="ATH4" s="286"/>
      <c r="ATI4" s="286"/>
      <c r="ATJ4" s="286"/>
      <c r="ATK4" s="286"/>
      <c r="ATM4" s="549"/>
      <c r="ATN4" s="1063"/>
      <c r="ATO4" s="286"/>
      <c r="ATP4" s="286"/>
      <c r="ATQ4" s="286"/>
      <c r="ATR4" s="286"/>
      <c r="ATT4" s="549"/>
      <c r="ATU4" s="1063"/>
      <c r="ATV4" s="286"/>
      <c r="ATW4" s="286"/>
      <c r="ATX4" s="286"/>
      <c r="ATY4" s="286"/>
      <c r="AUA4" s="373"/>
      <c r="AUB4" s="1063"/>
      <c r="AUC4" s="286"/>
      <c r="AUD4" s="286"/>
      <c r="AUE4" s="286"/>
      <c r="AUF4" s="286"/>
      <c r="AUH4" s="549"/>
      <c r="AUI4" s="1063"/>
      <c r="AUJ4" s="286"/>
      <c r="AUK4" s="67"/>
      <c r="AUL4" s="286"/>
      <c r="AUM4" s="286"/>
      <c r="AUO4" s="549"/>
      <c r="AUP4" s="1063"/>
      <c r="AUQ4" s="286"/>
      <c r="AUR4" s="67"/>
      <c r="AUS4" s="286"/>
      <c r="AUT4" s="286"/>
      <c r="AUV4" s="549"/>
      <c r="AUW4" s="1063"/>
      <c r="AUX4" s="286" t="s">
        <v>2911</v>
      </c>
      <c r="AUY4" s="67" t="s">
        <v>2912</v>
      </c>
      <c r="AUZ4" s="286"/>
      <c r="AVA4" s="286"/>
      <c r="AVC4" s="373"/>
      <c r="AVD4" s="1063"/>
      <c r="AVE4" s="286"/>
      <c r="AVF4" s="67"/>
      <c r="AVG4" s="286"/>
      <c r="AVH4" s="286"/>
      <c r="AVJ4" s="549"/>
      <c r="AVK4" s="1063"/>
      <c r="AVL4" s="286"/>
      <c r="AVM4" s="286"/>
      <c r="AVN4" s="286"/>
      <c r="AVO4" s="286"/>
      <c r="AVQ4" s="549"/>
      <c r="AVR4" s="1063"/>
      <c r="AVS4" s="286"/>
      <c r="AVT4" s="286"/>
      <c r="AVU4" s="286"/>
      <c r="AVV4" s="286"/>
      <c r="AVX4" s="549"/>
      <c r="AVY4" s="1063"/>
      <c r="AVZ4" s="286"/>
      <c r="AWA4" s="286"/>
      <c r="AWB4" s="286"/>
      <c r="AWC4" s="286"/>
      <c r="AWE4" s="549"/>
      <c r="AWF4" s="1063"/>
      <c r="AWG4" s="286"/>
      <c r="AWH4" s="286"/>
      <c r="AWI4" s="286"/>
      <c r="AWJ4" s="286"/>
      <c r="AWL4" s="549"/>
      <c r="AWM4" s="1063"/>
      <c r="AWN4" s="286"/>
      <c r="AWO4" s="286"/>
      <c r="AWP4" s="286"/>
      <c r="AWQ4" s="286"/>
      <c r="AWS4" s="373"/>
      <c r="AWT4" s="1063"/>
      <c r="AWU4" s="286"/>
      <c r="AWV4" s="286"/>
      <c r="AWW4" s="286"/>
      <c r="AWX4" s="286"/>
      <c r="AWZ4" s="388"/>
      <c r="AXA4" s="1063"/>
      <c r="AXB4" s="286"/>
      <c r="AXC4" s="286"/>
      <c r="AXD4" s="286"/>
      <c r="AXE4" s="286"/>
      <c r="AXG4" s="388"/>
      <c r="AXH4" s="1063"/>
      <c r="AXI4" s="286"/>
      <c r="AXJ4" s="286"/>
      <c r="AXK4" s="286"/>
      <c r="AXL4" s="286"/>
      <c r="AXN4" s="388"/>
      <c r="AXO4" s="1063"/>
      <c r="AXP4" s="286"/>
      <c r="AXQ4" s="286"/>
      <c r="AXR4" s="286"/>
      <c r="AXS4" s="286"/>
      <c r="AXU4" s="549"/>
      <c r="AXV4" s="1063"/>
      <c r="AXW4" s="286"/>
      <c r="AXX4" s="1208"/>
      <c r="AXY4" s="286"/>
      <c r="AXZ4" s="286"/>
      <c r="AYB4" s="549"/>
      <c r="AYC4" s="1063"/>
      <c r="AYD4" s="286"/>
      <c r="AYE4" s="67"/>
      <c r="AYF4" s="286"/>
      <c r="AYG4" s="286"/>
      <c r="AYI4" s="373"/>
      <c r="AYJ4" s="1063"/>
      <c r="AYK4" s="286"/>
      <c r="AYL4" s="67"/>
      <c r="AYM4" s="286"/>
      <c r="AYN4" s="286"/>
      <c r="AYP4" s="373"/>
      <c r="AYQ4" s="1063"/>
      <c r="AYR4" s="286"/>
      <c r="AYS4" s="67"/>
      <c r="AYT4" s="286"/>
      <c r="AYU4" s="286"/>
      <c r="AYY4" s="1063"/>
      <c r="AYZ4" s="286"/>
      <c r="AZA4" s="918"/>
      <c r="AZB4" s="286"/>
      <c r="AZC4" s="286"/>
      <c r="AZE4" s="373"/>
      <c r="AZF4" s="1063"/>
      <c r="AZG4" s="286"/>
      <c r="AZH4" s="67"/>
      <c r="AZI4" s="286"/>
      <c r="AZJ4" s="286"/>
      <c r="AZL4" s="373"/>
      <c r="AZM4" s="1063"/>
      <c r="AZN4" s="286"/>
      <c r="AZO4" s="67"/>
      <c r="AZP4" s="286"/>
      <c r="AZQ4" s="286"/>
      <c r="AZS4" s="373"/>
      <c r="AZT4" s="1063"/>
      <c r="AZU4" s="286"/>
      <c r="AZV4" s="67"/>
      <c r="AZW4" s="286"/>
      <c r="AZX4" s="286"/>
      <c r="AZZ4" s="373"/>
      <c r="BAA4" s="1063"/>
      <c r="BAB4" s="286"/>
      <c r="BAC4" s="67"/>
      <c r="BAD4" s="286"/>
      <c r="BAE4" s="286"/>
      <c r="BAG4" s="549"/>
      <c r="BAH4" s="1063"/>
      <c r="BAI4" s="286"/>
      <c r="BAJ4" s="67"/>
      <c r="BAK4" s="286"/>
      <c r="BAL4" s="286"/>
      <c r="BAN4" s="549"/>
      <c r="BAO4" s="1063"/>
      <c r="BAP4" s="286"/>
      <c r="BAQ4" s="67"/>
      <c r="BAR4" s="286"/>
      <c r="BAS4" s="286"/>
      <c r="BAU4" s="388"/>
      <c r="BAV4" s="1063"/>
      <c r="BAW4" s="286"/>
      <c r="BAX4" s="67"/>
      <c r="BAY4" s="286"/>
      <c r="BAZ4" s="286"/>
      <c r="BBB4" s="549"/>
      <c r="BBC4" s="1063"/>
      <c r="BBD4" s="286"/>
      <c r="BBE4" s="573"/>
      <c r="BBF4" s="286"/>
      <c r="BBG4" s="286"/>
      <c r="BBI4" s="373"/>
      <c r="BBJ4" s="373"/>
      <c r="BBK4" s="1063"/>
      <c r="BBL4" s="286"/>
      <c r="BBM4" s="286"/>
      <c r="BBN4" s="286"/>
      <c r="BBO4" s="286"/>
      <c r="BBQ4" s="373"/>
      <c r="BBR4" s="1063"/>
      <c r="BBS4" s="286"/>
      <c r="BBT4" s="286"/>
      <c r="BBU4" s="286"/>
      <c r="BBV4" s="286"/>
      <c r="BBX4" s="388"/>
      <c r="BBY4" s="1063"/>
      <c r="BBZ4" s="286"/>
      <c r="BCA4" s="286"/>
      <c r="BCB4" s="286"/>
      <c r="BCC4" s="286"/>
      <c r="BCE4" s="388"/>
      <c r="BCF4" s="1063"/>
      <c r="BCG4" s="286"/>
      <c r="BCH4" s="286"/>
      <c r="BCI4" s="286"/>
      <c r="BCJ4" s="286"/>
      <c r="BCL4" s="388"/>
      <c r="BCM4" s="1063"/>
      <c r="BCN4" s="286"/>
      <c r="BCO4" s="573" t="s">
        <v>2841</v>
      </c>
      <c r="BCP4" s="286"/>
      <c r="BCQ4" s="286"/>
      <c r="BCS4" s="388"/>
      <c r="BCT4" s="1063"/>
      <c r="BCU4" s="286"/>
      <c r="BCV4" s="573"/>
      <c r="BCW4" s="286"/>
      <c r="BCX4" s="286"/>
      <c r="BCZ4" s="373"/>
      <c r="BDA4" s="1063"/>
      <c r="BDB4" s="286"/>
      <c r="BDC4" s="286"/>
      <c r="BDD4" s="286"/>
      <c r="BDE4" s="286"/>
      <c r="BDG4" s="388"/>
      <c r="BDH4" s="1063"/>
      <c r="BDI4" s="286"/>
      <c r="BDJ4" s="780"/>
      <c r="BDK4" s="286"/>
      <c r="BDL4" s="286"/>
      <c r="BDN4" s="549"/>
      <c r="BDO4" s="1063"/>
      <c r="BDP4" s="286"/>
      <c r="BDQ4" s="573"/>
      <c r="BDR4" s="286"/>
      <c r="BDS4" s="286"/>
      <c r="BDU4" s="373"/>
      <c r="BDV4" s="1063"/>
      <c r="BDW4" s="286"/>
      <c r="BDX4" s="286"/>
      <c r="BDY4" s="286"/>
      <c r="BDZ4" s="286"/>
      <c r="BEB4" s="549"/>
      <c r="BEC4" s="1063"/>
      <c r="BED4" s="286"/>
      <c r="BEE4" s="286"/>
      <c r="BEF4" s="286"/>
      <c r="BEG4" s="286"/>
      <c r="BEI4" s="373"/>
      <c r="BEJ4" s="373"/>
      <c r="BEK4" s="1063"/>
      <c r="BEL4" s="286"/>
      <c r="BEM4" s="286"/>
      <c r="BEN4" s="286"/>
      <c r="BEO4" s="286"/>
      <c r="BEQ4" s="388"/>
      <c r="BER4" s="1063"/>
      <c r="BES4" s="286"/>
      <c r="BET4" s="780"/>
      <c r="BEU4" s="286"/>
      <c r="BEV4" s="286"/>
      <c r="BEX4" s="388"/>
      <c r="BEY4" s="1200"/>
      <c r="BEZ4" s="1063"/>
      <c r="BFA4" s="286"/>
      <c r="BFB4" s="780" t="s">
        <v>2913</v>
      </c>
      <c r="BFC4" s="286"/>
      <c r="BFD4" s="286"/>
      <c r="BFF4" s="373"/>
      <c r="BFG4" s="373"/>
      <c r="BFH4" s="1063"/>
      <c r="BFI4" s="286"/>
      <c r="BFJ4" s="286"/>
      <c r="BFK4" s="286"/>
      <c r="BFL4" s="286"/>
      <c r="BFN4" s="549"/>
      <c r="BFO4" s="1063"/>
      <c r="BFP4" s="286"/>
      <c r="BFQ4" s="573"/>
      <c r="BFR4" s="286"/>
      <c r="BFS4" s="286"/>
      <c r="BFU4" s="388"/>
      <c r="BFV4" s="1063"/>
      <c r="BFW4" s="286"/>
      <c r="BFX4" s="286"/>
      <c r="BFY4" s="286"/>
      <c r="BFZ4" s="286"/>
      <c r="BGB4" s="549"/>
      <c r="BGC4" s="1063"/>
      <c r="BGD4" s="286"/>
      <c r="BGE4" s="286"/>
      <c r="BGF4" s="286"/>
      <c r="BGG4" s="286"/>
      <c r="BGI4" s="388"/>
      <c r="BGJ4" s="1063"/>
      <c r="BGK4" s="286"/>
      <c r="BGL4" s="286"/>
      <c r="BGM4" s="286"/>
      <c r="BGN4" s="286"/>
      <c r="BGP4" s="373"/>
      <c r="BGQ4" s="1063"/>
      <c r="BGR4" s="286"/>
      <c r="BGS4" s="286"/>
      <c r="BGT4" s="286"/>
      <c r="BGU4" s="286"/>
      <c r="BGW4" s="373"/>
      <c r="BGX4" s="1063"/>
      <c r="BGY4" s="286"/>
      <c r="BGZ4" s="286"/>
      <c r="BHA4" s="286"/>
      <c r="BHB4" s="286"/>
      <c r="BHD4" s="549"/>
      <c r="BHE4" s="549"/>
      <c r="BHF4" s="1063"/>
      <c r="BHG4" s="286"/>
      <c r="BHH4" s="286"/>
      <c r="BHI4" s="286"/>
      <c r="BHJ4" s="286"/>
      <c r="BHL4" s="373"/>
      <c r="BHM4" s="1063"/>
      <c r="BHN4" s="286"/>
      <c r="BHO4" s="286"/>
      <c r="BHP4" s="286"/>
      <c r="BHQ4" s="286"/>
      <c r="BHS4" s="373"/>
      <c r="BHT4" s="1063"/>
      <c r="BHU4" s="286"/>
      <c r="BHV4" s="286"/>
      <c r="BHW4" s="286"/>
      <c r="BHX4" s="286"/>
      <c r="BHZ4" s="373"/>
      <c r="BIA4" s="1063"/>
      <c r="BIB4" s="286"/>
      <c r="BIC4" s="286"/>
      <c r="BID4" s="286"/>
      <c r="BIE4" s="286"/>
      <c r="BIG4" s="373"/>
      <c r="BIH4" s="1063"/>
      <c r="BII4" s="286"/>
      <c r="BIJ4" s="286"/>
      <c r="BIK4" s="286"/>
      <c r="BIL4" s="286"/>
      <c r="BIN4" s="549"/>
      <c r="BIO4" s="1063"/>
      <c r="BIP4" s="286"/>
      <c r="BIQ4" s="286"/>
      <c r="BIR4" s="286"/>
      <c r="BIS4" s="286"/>
      <c r="BIU4" s="373"/>
      <c r="BIV4" s="1063"/>
      <c r="BIW4" s="286"/>
      <c r="BIX4" s="286"/>
      <c r="BIY4" s="286"/>
      <c r="BIZ4" s="286"/>
      <c r="BJB4" s="373"/>
      <c r="BJC4" s="1063"/>
      <c r="BJD4" s="286"/>
      <c r="BJE4" s="286"/>
      <c r="BJF4" s="286"/>
      <c r="BJG4" s="286"/>
      <c r="BJI4" s="373"/>
      <c r="BJJ4" s="1063"/>
      <c r="BJK4" s="286"/>
      <c r="BJL4" s="286"/>
      <c r="BJM4" s="286"/>
      <c r="BJN4" s="286"/>
      <c r="BJP4" s="373"/>
      <c r="BJQ4" s="1063"/>
      <c r="BJR4" s="286"/>
      <c r="BJS4" s="286"/>
      <c r="BJT4" s="286"/>
      <c r="BJU4" s="286"/>
      <c r="BJW4" s="373"/>
      <c r="BJX4" s="1063"/>
      <c r="BJY4" s="286"/>
      <c r="BJZ4" s="286"/>
      <c r="BKA4" s="286"/>
      <c r="BKB4" s="286"/>
      <c r="BKD4" s="276"/>
      <c r="BKE4" s="1205"/>
      <c r="BKF4" s="67"/>
      <c r="BKG4" s="67"/>
      <c r="BKH4" s="67"/>
      <c r="BKI4" s="67"/>
      <c r="BKK4" s="373"/>
      <c r="BKL4" s="1063"/>
      <c r="BKM4" s="286"/>
      <c r="BKN4" s="286"/>
      <c r="BKO4" s="286"/>
      <c r="BKP4" s="286"/>
      <c r="BKR4" s="388"/>
      <c r="BKS4" s="1063"/>
      <c r="BKT4" s="286"/>
      <c r="BKU4" s="286"/>
      <c r="BKV4" s="286"/>
      <c r="BKW4" s="286"/>
      <c r="BKY4" s="549"/>
      <c r="BKZ4" s="1063"/>
      <c r="BLA4" s="286"/>
      <c r="BLB4" s="286"/>
      <c r="BLC4" s="286"/>
      <c r="BLD4" s="286"/>
      <c r="BLF4" s="549"/>
      <c r="BLG4" s="1063"/>
      <c r="BLH4" s="286"/>
      <c r="BLI4" s="286"/>
      <c r="BLJ4" s="286"/>
      <c r="BLK4" s="286"/>
      <c r="BLM4" s="373"/>
      <c r="BLN4" s="1200"/>
      <c r="BLO4" s="1063"/>
      <c r="BLP4" s="286"/>
      <c r="BLQ4" s="286" t="s">
        <v>2914</v>
      </c>
      <c r="BLR4" s="286"/>
      <c r="BLS4" s="286"/>
      <c r="BLU4" s="373"/>
      <c r="BLV4" s="1063"/>
      <c r="BLW4" s="286"/>
      <c r="BLX4" s="286"/>
      <c r="BLY4" s="286"/>
      <c r="BLZ4" s="286"/>
      <c r="BMB4" s="373"/>
      <c r="BMC4" s="1063"/>
      <c r="BMD4" s="286"/>
      <c r="BME4" s="286"/>
      <c r="BMF4" s="286"/>
      <c r="BMG4" s="286"/>
      <c r="BMI4" s="388"/>
      <c r="BMJ4" s="1063"/>
      <c r="BMK4" s="286"/>
      <c r="BML4" s="573"/>
      <c r="BMM4" s="286"/>
      <c r="BMN4" s="286"/>
      <c r="BMQ4" s="1063"/>
      <c r="BMR4" s="286"/>
      <c r="BMS4" s="286"/>
      <c r="BMT4" s="286"/>
      <c r="BMU4" s="286"/>
      <c r="BMW4" s="373"/>
      <c r="BMX4" s="1063"/>
      <c r="BMY4" s="286"/>
      <c r="BMZ4" s="286"/>
      <c r="BNA4" s="286"/>
      <c r="BNB4" s="286"/>
      <c r="BND4" s="373"/>
      <c r="BNE4" s="373"/>
      <c r="BNF4" s="1063"/>
      <c r="BNG4" s="286"/>
      <c r="BNH4" s="286"/>
      <c r="BNI4" s="286"/>
      <c r="BNJ4" s="286"/>
      <c r="BNL4" s="549"/>
      <c r="BNM4" s="1063"/>
      <c r="BNN4" s="286"/>
      <c r="BNO4" s="286"/>
      <c r="BNP4" s="286"/>
      <c r="BNQ4" s="286"/>
      <c r="BNS4" s="549"/>
      <c r="BNT4" s="1063"/>
      <c r="BNU4" s="286"/>
      <c r="BNV4" s="286"/>
      <c r="BNW4" s="286"/>
      <c r="BNX4" s="286"/>
      <c r="BNZ4" s="373"/>
      <c r="BOA4" s="1063"/>
      <c r="BOB4" s="286"/>
      <c r="BOC4" s="286"/>
      <c r="BOD4" s="286"/>
      <c r="BOE4" s="286"/>
      <c r="BOG4" s="549"/>
      <c r="BOH4" s="1063"/>
      <c r="BOI4" s="286"/>
      <c r="BOJ4" s="286"/>
      <c r="BOK4" s="286"/>
      <c r="BOL4" s="286"/>
      <c r="BON4" s="549"/>
      <c r="BOO4" s="1063"/>
      <c r="BOP4" s="286"/>
      <c r="BOQ4" s="286"/>
      <c r="BOR4" s="286"/>
      <c r="BOS4" s="286"/>
      <c r="BOU4" s="373"/>
      <c r="BOV4" s="1063"/>
      <c r="BOW4" s="286"/>
      <c r="BOX4" s="286"/>
      <c r="BOY4" s="286"/>
      <c r="BOZ4" s="286"/>
      <c r="BPB4" s="373"/>
      <c r="BPC4" s="1063"/>
      <c r="BPD4" s="286"/>
      <c r="BPE4" s="286"/>
      <c r="BPF4" s="286"/>
      <c r="BPG4" s="286"/>
      <c r="BPI4" s="373"/>
      <c r="BPJ4" s="1063"/>
      <c r="BPK4" s="286"/>
      <c r="BPL4" s="286"/>
      <c r="BPM4" s="286"/>
      <c r="BPN4" s="286"/>
      <c r="BPP4" s="373"/>
      <c r="BPQ4" s="1063"/>
      <c r="BPR4" s="286"/>
      <c r="BPS4" s="286"/>
      <c r="BPT4" s="286"/>
      <c r="BPU4" s="286"/>
    </row>
    <row r="5" spans="1:1790" ht="46.5" customHeight="1" thickTop="1" thickBot="1">
      <c r="A5" s="1209" t="s">
        <v>0</v>
      </c>
      <c r="B5" s="374" t="s">
        <v>109</v>
      </c>
      <c r="C5" s="429" t="s">
        <v>2</v>
      </c>
      <c r="D5" s="31" t="s">
        <v>33</v>
      </c>
      <c r="E5" s="429" t="s">
        <v>19</v>
      </c>
      <c r="F5" s="1210" t="s">
        <v>8</v>
      </c>
      <c r="H5" s="1209" t="s">
        <v>0</v>
      </c>
      <c r="I5" s="374" t="s">
        <v>109</v>
      </c>
      <c r="J5" s="429" t="s">
        <v>2</v>
      </c>
      <c r="K5" s="31" t="s">
        <v>33</v>
      </c>
      <c r="L5" s="429" t="s">
        <v>19</v>
      </c>
      <c r="M5" s="1210" t="s">
        <v>8</v>
      </c>
      <c r="O5" s="1209" t="s">
        <v>0</v>
      </c>
      <c r="P5" s="374" t="s">
        <v>109</v>
      </c>
      <c r="Q5" s="429" t="s">
        <v>2</v>
      </c>
      <c r="R5" s="31" t="s">
        <v>33</v>
      </c>
      <c r="S5" s="429" t="s">
        <v>19</v>
      </c>
      <c r="T5" s="1210" t="s">
        <v>8</v>
      </c>
      <c r="V5" s="1209" t="s">
        <v>0</v>
      </c>
      <c r="W5" s="374" t="s">
        <v>109</v>
      </c>
      <c r="X5" s="429" t="s">
        <v>2</v>
      </c>
      <c r="Y5" s="31" t="s">
        <v>33</v>
      </c>
      <c r="Z5" s="429" t="s">
        <v>19</v>
      </c>
      <c r="AA5" s="1210" t="s">
        <v>8</v>
      </c>
      <c r="AC5" s="1209" t="s">
        <v>0</v>
      </c>
      <c r="AD5" s="374" t="s">
        <v>109</v>
      </c>
      <c r="AE5" s="429" t="s">
        <v>2</v>
      </c>
      <c r="AF5" s="31" t="s">
        <v>33</v>
      </c>
      <c r="AG5" s="429" t="s">
        <v>19</v>
      </c>
      <c r="AH5" s="1210" t="s">
        <v>8</v>
      </c>
      <c r="AJ5" s="925" t="s">
        <v>0</v>
      </c>
      <c r="AK5" s="374" t="s">
        <v>109</v>
      </c>
      <c r="AL5" s="429" t="s">
        <v>2</v>
      </c>
      <c r="AM5" s="924" t="s">
        <v>33</v>
      </c>
      <c r="AN5" s="429" t="s">
        <v>19</v>
      </c>
      <c r="AO5" s="1210" t="s">
        <v>8</v>
      </c>
      <c r="AQ5" s="1209" t="s">
        <v>0</v>
      </c>
      <c r="AR5" s="374" t="s">
        <v>109</v>
      </c>
      <c r="AS5" s="429" t="s">
        <v>2</v>
      </c>
      <c r="AT5" s="31" t="s">
        <v>33</v>
      </c>
      <c r="AU5" s="429" t="s">
        <v>19</v>
      </c>
      <c r="AV5" s="1210" t="s">
        <v>8</v>
      </c>
      <c r="AX5" s="1209" t="s">
        <v>0</v>
      </c>
      <c r="AY5" s="374" t="s">
        <v>109</v>
      </c>
      <c r="AZ5" s="429" t="s">
        <v>2</v>
      </c>
      <c r="BA5" s="31" t="s">
        <v>33</v>
      </c>
      <c r="BB5" s="429" t="s">
        <v>19</v>
      </c>
      <c r="BC5" s="1210" t="s">
        <v>8</v>
      </c>
      <c r="BE5" s="1209" t="s">
        <v>0</v>
      </c>
      <c r="BF5" s="374" t="s">
        <v>109</v>
      </c>
      <c r="BG5" s="429" t="s">
        <v>2</v>
      </c>
      <c r="BH5" s="31" t="s">
        <v>33</v>
      </c>
      <c r="BI5" s="429" t="s">
        <v>19</v>
      </c>
      <c r="BJ5" s="1210" t="s">
        <v>8</v>
      </c>
      <c r="BL5" s="925" t="s">
        <v>0</v>
      </c>
      <c r="BM5" s="374" t="s">
        <v>18</v>
      </c>
      <c r="BN5" s="429" t="s">
        <v>2</v>
      </c>
      <c r="BO5" s="31" t="s">
        <v>33</v>
      </c>
      <c r="BP5" s="429" t="s">
        <v>19</v>
      </c>
      <c r="BQ5" s="1210" t="s">
        <v>8</v>
      </c>
      <c r="BS5" s="762" t="s">
        <v>0</v>
      </c>
      <c r="BT5" s="374" t="s">
        <v>18</v>
      </c>
      <c r="BU5" s="429" t="s">
        <v>2</v>
      </c>
      <c r="BV5" s="31" t="s">
        <v>33</v>
      </c>
      <c r="BW5" s="429" t="s">
        <v>19</v>
      </c>
      <c r="BX5" s="1210" t="s">
        <v>8</v>
      </c>
      <c r="BZ5" s="762" t="s">
        <v>0</v>
      </c>
      <c r="CA5" s="374" t="s">
        <v>109</v>
      </c>
      <c r="CB5" s="429" t="s">
        <v>2</v>
      </c>
      <c r="CC5" s="31" t="s">
        <v>33</v>
      </c>
      <c r="CD5" s="429" t="s">
        <v>19</v>
      </c>
      <c r="CE5" s="1210" t="s">
        <v>8</v>
      </c>
      <c r="CG5" s="762" t="s">
        <v>0</v>
      </c>
      <c r="CH5" s="374" t="s">
        <v>109</v>
      </c>
      <c r="CI5" s="429" t="s">
        <v>2</v>
      </c>
      <c r="CJ5" s="31" t="s">
        <v>33</v>
      </c>
      <c r="CK5" s="429" t="s">
        <v>19</v>
      </c>
      <c r="CL5" s="1210" t="s">
        <v>8</v>
      </c>
      <c r="CN5" s="762" t="s">
        <v>0</v>
      </c>
      <c r="CO5" s="1211" t="s">
        <v>2915</v>
      </c>
      <c r="CP5" s="374" t="s">
        <v>109</v>
      </c>
      <c r="CQ5" s="429" t="s">
        <v>2</v>
      </c>
      <c r="CR5" s="926" t="s">
        <v>33</v>
      </c>
      <c r="CS5" s="429" t="s">
        <v>19</v>
      </c>
      <c r="CT5" s="1210" t="s">
        <v>8</v>
      </c>
      <c r="CV5" s="762" t="s">
        <v>0</v>
      </c>
      <c r="CW5" s="1212" t="s">
        <v>116</v>
      </c>
      <c r="CX5" s="374" t="s">
        <v>109</v>
      </c>
      <c r="CY5" s="429" t="s">
        <v>2</v>
      </c>
      <c r="CZ5" s="926" t="s">
        <v>33</v>
      </c>
      <c r="DA5" s="429" t="s">
        <v>19</v>
      </c>
      <c r="DB5" s="1210" t="s">
        <v>8</v>
      </c>
      <c r="DD5" s="925" t="s">
        <v>0</v>
      </c>
      <c r="DE5" s="374" t="s">
        <v>109</v>
      </c>
      <c r="DF5" s="429" t="s">
        <v>2</v>
      </c>
      <c r="DG5" s="31" t="s">
        <v>33</v>
      </c>
      <c r="DH5" s="429" t="s">
        <v>19</v>
      </c>
      <c r="DI5" s="1210" t="s">
        <v>8</v>
      </c>
      <c r="DK5" s="925" t="s">
        <v>0</v>
      </c>
      <c r="DL5" s="374" t="s">
        <v>109</v>
      </c>
      <c r="DM5" s="429" t="s">
        <v>2</v>
      </c>
      <c r="DN5" s="31" t="s">
        <v>33</v>
      </c>
      <c r="DO5" s="429" t="s">
        <v>19</v>
      </c>
      <c r="DP5" s="1210" t="s">
        <v>8</v>
      </c>
      <c r="DR5" s="1209" t="s">
        <v>0</v>
      </c>
      <c r="DS5" s="374" t="s">
        <v>109</v>
      </c>
      <c r="DT5" s="429" t="s">
        <v>2</v>
      </c>
      <c r="DU5" s="31" t="s">
        <v>33</v>
      </c>
      <c r="DV5" s="429" t="s">
        <v>19</v>
      </c>
      <c r="DW5" s="1210" t="s">
        <v>8</v>
      </c>
      <c r="DY5" s="925" t="s">
        <v>0</v>
      </c>
      <c r="DZ5" s="374" t="s">
        <v>109</v>
      </c>
      <c r="EA5" s="429" t="s">
        <v>2</v>
      </c>
      <c r="EB5" s="31" t="s">
        <v>33</v>
      </c>
      <c r="EC5" s="429" t="s">
        <v>19</v>
      </c>
      <c r="ED5" s="1210" t="s">
        <v>8</v>
      </c>
      <c r="EF5" s="762" t="s">
        <v>0</v>
      </c>
      <c r="EG5" s="374" t="s">
        <v>109</v>
      </c>
      <c r="EH5" s="429" t="s">
        <v>2</v>
      </c>
      <c r="EI5" s="31" t="s">
        <v>33</v>
      </c>
      <c r="EJ5" s="429" t="s">
        <v>19</v>
      </c>
      <c r="EK5" s="1210" t="s">
        <v>8</v>
      </c>
      <c r="EM5" s="762" t="s">
        <v>0</v>
      </c>
      <c r="EN5" s="374" t="s">
        <v>109</v>
      </c>
      <c r="EO5" s="429" t="s">
        <v>2</v>
      </c>
      <c r="EP5" s="31" t="s">
        <v>33</v>
      </c>
      <c r="EQ5" s="429" t="s">
        <v>19</v>
      </c>
      <c r="ER5" s="1210" t="s">
        <v>8</v>
      </c>
      <c r="ET5" s="1209" t="s">
        <v>0</v>
      </c>
      <c r="EU5" s="1213" t="s">
        <v>151</v>
      </c>
      <c r="EV5" s="374" t="s">
        <v>109</v>
      </c>
      <c r="EW5" s="429" t="s">
        <v>2</v>
      </c>
      <c r="EX5" s="31" t="s">
        <v>33</v>
      </c>
      <c r="EY5" s="429" t="s">
        <v>19</v>
      </c>
      <c r="EZ5" s="1210" t="s">
        <v>8</v>
      </c>
      <c r="FB5" s="1209" t="s">
        <v>0</v>
      </c>
      <c r="FC5" s="374" t="s">
        <v>109</v>
      </c>
      <c r="FD5" s="429" t="s">
        <v>2</v>
      </c>
      <c r="FE5" s="31" t="s">
        <v>33</v>
      </c>
      <c r="FF5" s="429" t="s">
        <v>19</v>
      </c>
      <c r="FG5" s="1210" t="s">
        <v>8</v>
      </c>
      <c r="FI5" s="762" t="s">
        <v>0</v>
      </c>
      <c r="FJ5" s="1214" t="s">
        <v>116</v>
      </c>
      <c r="FK5" s="374" t="s">
        <v>109</v>
      </c>
      <c r="FL5" s="429" t="s">
        <v>2</v>
      </c>
      <c r="FM5" s="31" t="s">
        <v>33</v>
      </c>
      <c r="FN5" s="429" t="s">
        <v>19</v>
      </c>
      <c r="FO5" s="1210" t="s">
        <v>8</v>
      </c>
      <c r="FQ5" s="1209" t="s">
        <v>0</v>
      </c>
      <c r="FR5" s="374" t="s">
        <v>109</v>
      </c>
      <c r="FS5" s="429" t="s">
        <v>2</v>
      </c>
      <c r="FT5" s="31" t="s">
        <v>33</v>
      </c>
      <c r="FU5" s="429" t="s">
        <v>19</v>
      </c>
      <c r="FV5" s="1210" t="s">
        <v>8</v>
      </c>
      <c r="FX5" s="762" t="s">
        <v>0</v>
      </c>
      <c r="FY5" s="1211"/>
      <c r="FZ5" s="374" t="s">
        <v>109</v>
      </c>
      <c r="GA5" s="429" t="s">
        <v>2</v>
      </c>
      <c r="GB5" s="31" t="s">
        <v>33</v>
      </c>
      <c r="GC5" s="429" t="s">
        <v>19</v>
      </c>
      <c r="GD5" s="1210" t="s">
        <v>8</v>
      </c>
      <c r="GF5" s="1209" t="s">
        <v>0</v>
      </c>
      <c r="GG5" s="374" t="s">
        <v>109</v>
      </c>
      <c r="GH5" s="429" t="s">
        <v>2</v>
      </c>
      <c r="GI5" s="31" t="s">
        <v>33</v>
      </c>
      <c r="GJ5" s="429" t="s">
        <v>19</v>
      </c>
      <c r="GK5" s="1210" t="s">
        <v>8</v>
      </c>
      <c r="GM5" s="762" t="s">
        <v>0</v>
      </c>
      <c r="GN5" s="1215" t="s">
        <v>563</v>
      </c>
      <c r="GO5" s="374" t="s">
        <v>109</v>
      </c>
      <c r="GP5" s="429" t="s">
        <v>2</v>
      </c>
      <c r="GQ5" s="31" t="s">
        <v>33</v>
      </c>
      <c r="GR5" s="429" t="s">
        <v>19</v>
      </c>
      <c r="GS5" s="1210" t="s">
        <v>8</v>
      </c>
      <c r="GU5" s="762" t="s">
        <v>0</v>
      </c>
      <c r="GV5" s="374" t="s">
        <v>109</v>
      </c>
      <c r="GW5" s="429" t="s">
        <v>2</v>
      </c>
      <c r="GX5" s="31" t="s">
        <v>33</v>
      </c>
      <c r="GY5" s="429" t="s">
        <v>19</v>
      </c>
      <c r="GZ5" s="1210" t="s">
        <v>8</v>
      </c>
      <c r="HB5" s="925" t="s">
        <v>0</v>
      </c>
      <c r="HC5" s="374" t="s">
        <v>109</v>
      </c>
      <c r="HD5" s="429" t="s">
        <v>2</v>
      </c>
      <c r="HE5" s="31" t="s">
        <v>33</v>
      </c>
      <c r="HF5" s="429" t="s">
        <v>19</v>
      </c>
      <c r="HG5" s="1210" t="s">
        <v>8</v>
      </c>
      <c r="HI5" s="925" t="s">
        <v>0</v>
      </c>
      <c r="HJ5" s="374" t="s">
        <v>109</v>
      </c>
      <c r="HK5" s="429" t="s">
        <v>2</v>
      </c>
      <c r="HL5" s="31" t="s">
        <v>33</v>
      </c>
      <c r="HM5" s="429" t="s">
        <v>19</v>
      </c>
      <c r="HN5" s="1210" t="s">
        <v>8</v>
      </c>
      <c r="HP5" s="925" t="s">
        <v>0</v>
      </c>
      <c r="HQ5" s="374" t="s">
        <v>109</v>
      </c>
      <c r="HR5" s="429" t="s">
        <v>2</v>
      </c>
      <c r="HS5" s="31" t="s">
        <v>33</v>
      </c>
      <c r="HT5" s="429" t="s">
        <v>19</v>
      </c>
      <c r="HU5" s="1210" t="s">
        <v>8</v>
      </c>
      <c r="HW5" s="1209" t="s">
        <v>0</v>
      </c>
      <c r="HX5" s="374" t="s">
        <v>109</v>
      </c>
      <c r="HY5" s="429" t="s">
        <v>2</v>
      </c>
      <c r="HZ5" s="31" t="s">
        <v>33</v>
      </c>
      <c r="IA5" s="429" t="s">
        <v>19</v>
      </c>
      <c r="IB5" s="1210" t="s">
        <v>8</v>
      </c>
      <c r="ID5" s="762" t="s">
        <v>0</v>
      </c>
      <c r="IE5" s="374" t="s">
        <v>109</v>
      </c>
      <c r="IF5" s="429" t="s">
        <v>2</v>
      </c>
      <c r="IG5" s="31" t="s">
        <v>33</v>
      </c>
      <c r="IH5" s="429" t="s">
        <v>19</v>
      </c>
      <c r="II5" s="1210" t="s">
        <v>8</v>
      </c>
      <c r="IK5" s="762" t="s">
        <v>0</v>
      </c>
      <c r="IL5" s="374" t="s">
        <v>109</v>
      </c>
      <c r="IM5" s="429" t="s">
        <v>2</v>
      </c>
      <c r="IN5" s="31" t="s">
        <v>33</v>
      </c>
      <c r="IO5" s="429" t="s">
        <v>19</v>
      </c>
      <c r="IP5" s="1210" t="s">
        <v>8</v>
      </c>
      <c r="IR5" s="925" t="s">
        <v>0</v>
      </c>
      <c r="IS5" s="374" t="s">
        <v>18</v>
      </c>
      <c r="IT5" s="429" t="s">
        <v>2</v>
      </c>
      <c r="IU5" s="924" t="s">
        <v>33</v>
      </c>
      <c r="IV5" s="1216" t="s">
        <v>19</v>
      </c>
      <c r="IW5" s="1210" t="s">
        <v>8</v>
      </c>
      <c r="IY5" s="925" t="s">
        <v>0</v>
      </c>
      <c r="IZ5" s="374" t="s">
        <v>18</v>
      </c>
      <c r="JA5" s="429" t="s">
        <v>2</v>
      </c>
      <c r="JB5" s="924" t="s">
        <v>33</v>
      </c>
      <c r="JC5" s="429" t="s">
        <v>19</v>
      </c>
      <c r="JD5" s="1210" t="s">
        <v>8</v>
      </c>
      <c r="JF5" s="925" t="s">
        <v>0</v>
      </c>
      <c r="JG5" s="374" t="s">
        <v>18</v>
      </c>
      <c r="JH5" s="429" t="s">
        <v>2</v>
      </c>
      <c r="JI5" s="924" t="s">
        <v>33</v>
      </c>
      <c r="JJ5" s="429" t="s">
        <v>19</v>
      </c>
      <c r="JK5" s="1210" t="s">
        <v>8</v>
      </c>
      <c r="JM5" s="762" t="s">
        <v>0</v>
      </c>
      <c r="JN5" s="374" t="s">
        <v>109</v>
      </c>
      <c r="JO5" s="429" t="s">
        <v>2</v>
      </c>
      <c r="JP5" s="31" t="s">
        <v>33</v>
      </c>
      <c r="JQ5" s="429" t="s">
        <v>19</v>
      </c>
      <c r="JR5" s="1210" t="s">
        <v>8</v>
      </c>
      <c r="JT5" s="925" t="s">
        <v>0</v>
      </c>
      <c r="JU5" s="374" t="s">
        <v>109</v>
      </c>
      <c r="JV5" s="429" t="s">
        <v>2</v>
      </c>
      <c r="JW5" s="31" t="s">
        <v>33</v>
      </c>
      <c r="JX5" s="429" t="s">
        <v>19</v>
      </c>
      <c r="JY5" s="1210" t="s">
        <v>8</v>
      </c>
      <c r="KA5" s="925" t="s">
        <v>0</v>
      </c>
      <c r="KB5" s="374" t="s">
        <v>109</v>
      </c>
      <c r="KC5" s="429" t="s">
        <v>2</v>
      </c>
      <c r="KD5" s="31" t="s">
        <v>33</v>
      </c>
      <c r="KE5" s="429" t="s">
        <v>19</v>
      </c>
      <c r="KF5" s="1210" t="s">
        <v>8</v>
      </c>
      <c r="KH5" s="925" t="s">
        <v>0</v>
      </c>
      <c r="KI5" s="374" t="s">
        <v>109</v>
      </c>
      <c r="KJ5" s="429" t="s">
        <v>2</v>
      </c>
      <c r="KK5" s="31" t="s">
        <v>33</v>
      </c>
      <c r="KL5" s="429" t="s">
        <v>19</v>
      </c>
      <c r="KM5" s="1210" t="s">
        <v>8</v>
      </c>
      <c r="KO5" s="925" t="s">
        <v>0</v>
      </c>
      <c r="KP5" s="374" t="s">
        <v>109</v>
      </c>
      <c r="KQ5" s="429" t="s">
        <v>2</v>
      </c>
      <c r="KR5" s="31" t="s">
        <v>33</v>
      </c>
      <c r="KS5" s="429" t="s">
        <v>19</v>
      </c>
      <c r="KT5" s="1210" t="s">
        <v>8</v>
      </c>
      <c r="KV5" s="1209" t="s">
        <v>0</v>
      </c>
      <c r="KW5" s="374" t="s">
        <v>109</v>
      </c>
      <c r="KX5" s="429" t="s">
        <v>2</v>
      </c>
      <c r="KY5" s="31" t="s">
        <v>33</v>
      </c>
      <c r="KZ5" s="429" t="s">
        <v>19</v>
      </c>
      <c r="LA5" s="1210" t="s">
        <v>8</v>
      </c>
      <c r="LC5" s="1209" t="s">
        <v>0</v>
      </c>
      <c r="LD5" s="374" t="s">
        <v>109</v>
      </c>
      <c r="LE5" s="429" t="s">
        <v>2</v>
      </c>
      <c r="LF5" s="31" t="s">
        <v>33</v>
      </c>
      <c r="LG5" s="429" t="s">
        <v>19</v>
      </c>
      <c r="LH5" s="1210" t="s">
        <v>8</v>
      </c>
      <c r="LJ5" s="1209" t="s">
        <v>0</v>
      </c>
      <c r="LK5" s="374" t="s">
        <v>109</v>
      </c>
      <c r="LL5" s="429" t="s">
        <v>2</v>
      </c>
      <c r="LM5" s="31" t="s">
        <v>33</v>
      </c>
      <c r="LN5" s="429" t="s">
        <v>19</v>
      </c>
      <c r="LO5" s="1210" t="s">
        <v>8</v>
      </c>
      <c r="LQ5" s="1209" t="s">
        <v>0</v>
      </c>
      <c r="LR5" s="374" t="s">
        <v>109</v>
      </c>
      <c r="LS5" s="429" t="s">
        <v>2</v>
      </c>
      <c r="LT5" s="31" t="s">
        <v>33</v>
      </c>
      <c r="LU5" s="429" t="s">
        <v>19</v>
      </c>
      <c r="LV5" s="1210" t="s">
        <v>8</v>
      </c>
      <c r="LX5" s="762" t="s">
        <v>0</v>
      </c>
      <c r="LY5" s="374" t="s">
        <v>109</v>
      </c>
      <c r="LZ5" s="429" t="s">
        <v>2</v>
      </c>
      <c r="MA5" s="31" t="s">
        <v>33</v>
      </c>
      <c r="MB5" s="429" t="s">
        <v>19</v>
      </c>
      <c r="MC5" s="1210" t="s">
        <v>8</v>
      </c>
      <c r="ME5" s="762" t="s">
        <v>0</v>
      </c>
      <c r="MF5" s="374" t="s">
        <v>109</v>
      </c>
      <c r="MG5" s="429" t="s">
        <v>2</v>
      </c>
      <c r="MH5" s="31" t="s">
        <v>33</v>
      </c>
      <c r="MI5" s="429" t="s">
        <v>19</v>
      </c>
      <c r="MJ5" s="1210" t="s">
        <v>8</v>
      </c>
      <c r="ML5" s="762" t="s">
        <v>0</v>
      </c>
      <c r="MM5" s="374" t="s">
        <v>109</v>
      </c>
      <c r="MN5" s="429" t="s">
        <v>2</v>
      </c>
      <c r="MO5" s="31" t="s">
        <v>33</v>
      </c>
      <c r="MP5" s="429" t="s">
        <v>19</v>
      </c>
      <c r="MQ5" s="1210" t="s">
        <v>8</v>
      </c>
      <c r="MS5" s="1209" t="s">
        <v>0</v>
      </c>
      <c r="MT5" s="374" t="s">
        <v>109</v>
      </c>
      <c r="MU5" s="429" t="s">
        <v>2</v>
      </c>
      <c r="MV5" s="31" t="s">
        <v>33</v>
      </c>
      <c r="MW5" s="429" t="s">
        <v>19</v>
      </c>
      <c r="MX5" s="1210" t="s">
        <v>8</v>
      </c>
      <c r="MZ5" s="1209" t="s">
        <v>0</v>
      </c>
      <c r="NA5" s="374" t="s">
        <v>109</v>
      </c>
      <c r="NB5" s="429" t="s">
        <v>2</v>
      </c>
      <c r="NC5" s="31" t="s">
        <v>33</v>
      </c>
      <c r="ND5" s="429" t="s">
        <v>19</v>
      </c>
      <c r="NE5" s="1210" t="s">
        <v>8</v>
      </c>
      <c r="NG5" s="762" t="s">
        <v>0</v>
      </c>
      <c r="NH5" s="374" t="s">
        <v>18</v>
      </c>
      <c r="NI5" s="429" t="s">
        <v>2</v>
      </c>
      <c r="NJ5" s="926" t="s">
        <v>33</v>
      </c>
      <c r="NK5" s="429" t="s">
        <v>19</v>
      </c>
      <c r="NL5" s="1210" t="s">
        <v>8</v>
      </c>
      <c r="NN5" s="1209" t="s">
        <v>0</v>
      </c>
      <c r="NO5" s="374" t="s">
        <v>18</v>
      </c>
      <c r="NP5" s="429" t="s">
        <v>2</v>
      </c>
      <c r="NQ5" s="31" t="s">
        <v>33</v>
      </c>
      <c r="NR5" s="429" t="s">
        <v>19</v>
      </c>
      <c r="NS5" s="1210" t="s">
        <v>8</v>
      </c>
      <c r="NU5" s="762" t="s">
        <v>0</v>
      </c>
      <c r="NV5" s="1217" t="s">
        <v>116</v>
      </c>
      <c r="NW5" s="374" t="s">
        <v>18</v>
      </c>
      <c r="NX5" s="429" t="s">
        <v>2</v>
      </c>
      <c r="NY5" s="31" t="s">
        <v>33</v>
      </c>
      <c r="NZ5" s="429" t="s">
        <v>19</v>
      </c>
      <c r="OA5" s="1210" t="s">
        <v>8</v>
      </c>
      <c r="OC5" s="762" t="s">
        <v>0</v>
      </c>
      <c r="OD5" s="374" t="s">
        <v>18</v>
      </c>
      <c r="OE5" s="429" t="s">
        <v>2</v>
      </c>
      <c r="OF5" s="31" t="s">
        <v>33</v>
      </c>
      <c r="OG5" s="429" t="s">
        <v>19</v>
      </c>
      <c r="OH5" s="1210" t="s">
        <v>8</v>
      </c>
      <c r="OJ5" s="1209" t="s">
        <v>0</v>
      </c>
      <c r="OK5" s="374" t="s">
        <v>18</v>
      </c>
      <c r="OL5" s="429" t="s">
        <v>2</v>
      </c>
      <c r="OM5" s="31" t="s">
        <v>33</v>
      </c>
      <c r="ON5" s="429" t="s">
        <v>19</v>
      </c>
      <c r="OO5" s="1210" t="s">
        <v>8</v>
      </c>
      <c r="OQ5" s="925" t="s">
        <v>0</v>
      </c>
      <c r="OR5" s="374" t="s">
        <v>109</v>
      </c>
      <c r="OS5" s="429" t="s">
        <v>2</v>
      </c>
      <c r="OT5" s="31" t="s">
        <v>33</v>
      </c>
      <c r="OU5" s="429" t="s">
        <v>19</v>
      </c>
      <c r="OV5" s="1210" t="s">
        <v>8</v>
      </c>
      <c r="OX5" s="925" t="s">
        <v>0</v>
      </c>
      <c r="OY5" s="374" t="s">
        <v>109</v>
      </c>
      <c r="OZ5" s="429" t="s">
        <v>2</v>
      </c>
      <c r="PA5" s="31" t="s">
        <v>33</v>
      </c>
      <c r="PB5" s="429" t="s">
        <v>19</v>
      </c>
      <c r="PC5" s="1210" t="s">
        <v>8</v>
      </c>
      <c r="PE5" s="925" t="s">
        <v>0</v>
      </c>
      <c r="PF5" s="1218" t="s">
        <v>564</v>
      </c>
      <c r="PG5" s="374" t="s">
        <v>18</v>
      </c>
      <c r="PH5" s="429" t="s">
        <v>2</v>
      </c>
      <c r="PI5" s="31" t="s">
        <v>33</v>
      </c>
      <c r="PJ5" s="429" t="s">
        <v>19</v>
      </c>
      <c r="PK5" s="1210" t="s">
        <v>8</v>
      </c>
      <c r="PM5" s="925" t="s">
        <v>0</v>
      </c>
      <c r="PN5" s="374" t="s">
        <v>18</v>
      </c>
      <c r="PO5" s="429" t="s">
        <v>2</v>
      </c>
      <c r="PP5" s="31" t="s">
        <v>33</v>
      </c>
      <c r="PQ5" s="429" t="s">
        <v>19</v>
      </c>
      <c r="PR5" s="1210" t="s">
        <v>8</v>
      </c>
      <c r="PT5" s="925" t="s">
        <v>0</v>
      </c>
      <c r="PU5" s="374" t="s">
        <v>18</v>
      </c>
      <c r="PV5" s="429" t="s">
        <v>2</v>
      </c>
      <c r="PW5" s="31" t="s">
        <v>33</v>
      </c>
      <c r="PX5" s="429" t="s">
        <v>19</v>
      </c>
      <c r="PY5" s="1210" t="s">
        <v>8</v>
      </c>
      <c r="QA5" s="1209" t="s">
        <v>0</v>
      </c>
      <c r="QB5" s="374" t="s">
        <v>18</v>
      </c>
      <c r="QC5" s="429" t="s">
        <v>2</v>
      </c>
      <c r="QD5" s="31" t="s">
        <v>33</v>
      </c>
      <c r="QE5" s="429" t="s">
        <v>19</v>
      </c>
      <c r="QF5" s="1210" t="s">
        <v>8</v>
      </c>
      <c r="QH5" s="1209" t="s">
        <v>0</v>
      </c>
      <c r="QI5" s="374" t="s">
        <v>18</v>
      </c>
      <c r="QJ5" s="429" t="s">
        <v>2</v>
      </c>
      <c r="QK5" s="31" t="s">
        <v>33</v>
      </c>
      <c r="QL5" s="429" t="s">
        <v>19</v>
      </c>
      <c r="QM5" s="1210" t="s">
        <v>8</v>
      </c>
      <c r="QO5" s="1209" t="s">
        <v>0</v>
      </c>
      <c r="QP5" s="374" t="s">
        <v>18</v>
      </c>
      <c r="QQ5" s="429" t="s">
        <v>2</v>
      </c>
      <c r="QR5" s="31" t="s">
        <v>33</v>
      </c>
      <c r="QS5" s="429" t="s">
        <v>19</v>
      </c>
      <c r="QT5" s="1210" t="s">
        <v>8</v>
      </c>
      <c r="QV5" s="762" t="s">
        <v>0</v>
      </c>
      <c r="QW5" s="1212" t="s">
        <v>116</v>
      </c>
      <c r="QX5" s="374" t="s">
        <v>109</v>
      </c>
      <c r="QY5" s="429" t="s">
        <v>2</v>
      </c>
      <c r="QZ5" s="31" t="s">
        <v>33</v>
      </c>
      <c r="RA5" s="429" t="s">
        <v>19</v>
      </c>
      <c r="RB5" s="1210" t="s">
        <v>8</v>
      </c>
      <c r="RD5" s="762" t="s">
        <v>0</v>
      </c>
      <c r="RE5" s="374" t="s">
        <v>18</v>
      </c>
      <c r="RF5" s="429" t="s">
        <v>2</v>
      </c>
      <c r="RG5" s="31" t="s">
        <v>33</v>
      </c>
      <c r="RH5" s="429" t="s">
        <v>19</v>
      </c>
      <c r="RI5" s="1210" t="s">
        <v>8</v>
      </c>
      <c r="RK5" s="762" t="s">
        <v>0</v>
      </c>
      <c r="RL5" s="374" t="s">
        <v>18</v>
      </c>
      <c r="RM5" s="429" t="s">
        <v>2</v>
      </c>
      <c r="RN5" s="31" t="s">
        <v>33</v>
      </c>
      <c r="RO5" s="429" t="s">
        <v>19</v>
      </c>
      <c r="RP5" s="1210" t="s">
        <v>8</v>
      </c>
      <c r="RR5" s="1209" t="s">
        <v>0</v>
      </c>
      <c r="RS5" s="374" t="s">
        <v>18</v>
      </c>
      <c r="RT5" s="429" t="s">
        <v>2</v>
      </c>
      <c r="RU5" s="31" t="s">
        <v>33</v>
      </c>
      <c r="RV5" s="429" t="s">
        <v>19</v>
      </c>
      <c r="RW5" s="1210" t="s">
        <v>8</v>
      </c>
      <c r="RY5" s="1209" t="s">
        <v>0</v>
      </c>
      <c r="RZ5" s="374" t="s">
        <v>18</v>
      </c>
      <c r="SA5" s="429" t="s">
        <v>2</v>
      </c>
      <c r="SB5" s="31" t="s">
        <v>33</v>
      </c>
      <c r="SC5" s="429" t="s">
        <v>19</v>
      </c>
      <c r="SD5" s="1210" t="s">
        <v>8</v>
      </c>
      <c r="SF5" s="1209" t="s">
        <v>0</v>
      </c>
      <c r="SG5" s="374" t="s">
        <v>109</v>
      </c>
      <c r="SH5" s="429" t="s">
        <v>2</v>
      </c>
      <c r="SI5" s="31" t="s">
        <v>33</v>
      </c>
      <c r="SJ5" s="429" t="s">
        <v>19</v>
      </c>
      <c r="SK5" s="1210" t="s">
        <v>8</v>
      </c>
      <c r="SM5" s="1209" t="s">
        <v>0</v>
      </c>
      <c r="SN5" s="374" t="s">
        <v>109</v>
      </c>
      <c r="SO5" s="429" t="s">
        <v>2</v>
      </c>
      <c r="SP5" s="31" t="s">
        <v>33</v>
      </c>
      <c r="SQ5" s="429" t="s">
        <v>19</v>
      </c>
      <c r="SR5" s="1210" t="s">
        <v>8</v>
      </c>
      <c r="ST5" s="762" t="s">
        <v>0</v>
      </c>
      <c r="SU5" s="374" t="s">
        <v>109</v>
      </c>
      <c r="SV5" s="429" t="s">
        <v>2</v>
      </c>
      <c r="SW5" s="31" t="s">
        <v>33</v>
      </c>
      <c r="SX5" s="429" t="s">
        <v>19</v>
      </c>
      <c r="SY5" s="1210" t="s">
        <v>8</v>
      </c>
      <c r="TA5" s="762" t="s">
        <v>0</v>
      </c>
      <c r="TB5" s="374" t="s">
        <v>109</v>
      </c>
      <c r="TC5" s="429" t="s">
        <v>2</v>
      </c>
      <c r="TD5" s="31" t="s">
        <v>33</v>
      </c>
      <c r="TE5" s="429" t="s">
        <v>19</v>
      </c>
      <c r="TF5" s="1210" t="s">
        <v>8</v>
      </c>
      <c r="TH5" s="762" t="s">
        <v>0</v>
      </c>
      <c r="TI5" s="374" t="s">
        <v>109</v>
      </c>
      <c r="TJ5" s="429" t="s">
        <v>2</v>
      </c>
      <c r="TK5" s="31" t="s">
        <v>33</v>
      </c>
      <c r="TL5" s="429" t="s">
        <v>19</v>
      </c>
      <c r="TM5" s="1210" t="s">
        <v>8</v>
      </c>
      <c r="TO5" s="925" t="s">
        <v>0</v>
      </c>
      <c r="TP5" s="374" t="s">
        <v>109</v>
      </c>
      <c r="TQ5" s="429" t="s">
        <v>2</v>
      </c>
      <c r="TR5" s="924" t="s">
        <v>33</v>
      </c>
      <c r="TS5" s="429" t="s">
        <v>19</v>
      </c>
      <c r="TT5" s="1210" t="s">
        <v>8</v>
      </c>
      <c r="TV5" s="762" t="s">
        <v>0</v>
      </c>
      <c r="TW5" s="374" t="s">
        <v>109</v>
      </c>
      <c r="TX5" s="429" t="s">
        <v>2</v>
      </c>
      <c r="TY5" s="31" t="s">
        <v>33</v>
      </c>
      <c r="TZ5" s="429" t="s">
        <v>19</v>
      </c>
      <c r="UA5" s="1210" t="s">
        <v>8</v>
      </c>
      <c r="UC5" s="1209" t="s">
        <v>0</v>
      </c>
      <c r="UD5" s="374" t="s">
        <v>109</v>
      </c>
      <c r="UE5" s="429" t="s">
        <v>2</v>
      </c>
      <c r="UF5" s="31" t="s">
        <v>33</v>
      </c>
      <c r="UG5" s="429" t="s">
        <v>19</v>
      </c>
      <c r="UH5" s="1210" t="s">
        <v>8</v>
      </c>
      <c r="UJ5" s="1209" t="s">
        <v>0</v>
      </c>
      <c r="UK5" s="374" t="s">
        <v>109</v>
      </c>
      <c r="UL5" s="429" t="s">
        <v>2</v>
      </c>
      <c r="UM5" s="31" t="s">
        <v>33</v>
      </c>
      <c r="UN5" s="429" t="s">
        <v>19</v>
      </c>
      <c r="UO5" s="1210" t="s">
        <v>8</v>
      </c>
      <c r="UQ5" s="1209" t="s">
        <v>0</v>
      </c>
      <c r="UR5" s="374" t="s">
        <v>109</v>
      </c>
      <c r="US5" s="429" t="s">
        <v>2</v>
      </c>
      <c r="UT5" s="31" t="s">
        <v>33</v>
      </c>
      <c r="UU5" s="429" t="s">
        <v>19</v>
      </c>
      <c r="UV5" s="1210" t="s">
        <v>8</v>
      </c>
      <c r="UX5" s="925" t="s">
        <v>0</v>
      </c>
      <c r="UY5" s="374" t="s">
        <v>109</v>
      </c>
      <c r="UZ5" s="429" t="s">
        <v>2</v>
      </c>
      <c r="VA5" s="31" t="s">
        <v>33</v>
      </c>
      <c r="VB5" s="429" t="s">
        <v>19</v>
      </c>
      <c r="VC5" s="1210" t="s">
        <v>8</v>
      </c>
      <c r="VE5" s="762" t="s">
        <v>0</v>
      </c>
      <c r="VF5" s="374" t="s">
        <v>18</v>
      </c>
      <c r="VG5" s="429" t="s">
        <v>2</v>
      </c>
      <c r="VH5" s="31" t="s">
        <v>33</v>
      </c>
      <c r="VI5" s="429" t="s">
        <v>19</v>
      </c>
      <c r="VJ5" s="1210" t="s">
        <v>8</v>
      </c>
      <c r="VL5" s="1209" t="s">
        <v>0</v>
      </c>
      <c r="VM5" s="374" t="s">
        <v>18</v>
      </c>
      <c r="VN5" s="429" t="s">
        <v>2</v>
      </c>
      <c r="VO5" s="31" t="s">
        <v>33</v>
      </c>
      <c r="VP5" s="429" t="s">
        <v>19</v>
      </c>
      <c r="VQ5" s="1210" t="s">
        <v>8</v>
      </c>
      <c r="VS5" s="762" t="s">
        <v>0</v>
      </c>
      <c r="VT5" s="374" t="s">
        <v>18</v>
      </c>
      <c r="VU5" s="429" t="s">
        <v>2</v>
      </c>
      <c r="VV5" s="31" t="s">
        <v>33</v>
      </c>
      <c r="VW5" s="429" t="s">
        <v>19</v>
      </c>
      <c r="VX5" s="1210" t="s">
        <v>8</v>
      </c>
      <c r="VZ5" s="762" t="s">
        <v>0</v>
      </c>
      <c r="WA5" s="374" t="s">
        <v>109</v>
      </c>
      <c r="WB5" s="429" t="s">
        <v>2</v>
      </c>
      <c r="WC5" s="31" t="s">
        <v>33</v>
      </c>
      <c r="WD5" s="429" t="s">
        <v>19</v>
      </c>
      <c r="WE5" s="1210" t="s">
        <v>8</v>
      </c>
      <c r="WG5" s="762" t="s">
        <v>0</v>
      </c>
      <c r="WH5" s="374" t="s">
        <v>109</v>
      </c>
      <c r="WI5" s="429" t="s">
        <v>2</v>
      </c>
      <c r="WJ5" s="31" t="s">
        <v>33</v>
      </c>
      <c r="WK5" s="429" t="s">
        <v>19</v>
      </c>
      <c r="WL5" s="1210" t="s">
        <v>8</v>
      </c>
      <c r="WN5" s="925" t="s">
        <v>0</v>
      </c>
      <c r="WO5" s="1218" t="s">
        <v>564</v>
      </c>
      <c r="WP5" s="374" t="s">
        <v>109</v>
      </c>
      <c r="WQ5" s="429" t="s">
        <v>2</v>
      </c>
      <c r="WR5" s="31" t="s">
        <v>33</v>
      </c>
      <c r="WS5" s="429" t="s">
        <v>19</v>
      </c>
      <c r="WT5" s="1210" t="s">
        <v>8</v>
      </c>
      <c r="WV5" s="925" t="s">
        <v>0</v>
      </c>
      <c r="WW5" s="374" t="s">
        <v>109</v>
      </c>
      <c r="WX5" s="429" t="s">
        <v>2</v>
      </c>
      <c r="WY5" s="31" t="s">
        <v>33</v>
      </c>
      <c r="WZ5" s="429" t="s">
        <v>19</v>
      </c>
      <c r="XA5" s="1210" t="s">
        <v>8</v>
      </c>
      <c r="XC5" s="762" t="s">
        <v>0</v>
      </c>
      <c r="XD5" s="374" t="s">
        <v>109</v>
      </c>
      <c r="XE5" s="429" t="s">
        <v>2</v>
      </c>
      <c r="XF5" s="31" t="s">
        <v>33</v>
      </c>
      <c r="XG5" s="429" t="s">
        <v>19</v>
      </c>
      <c r="XH5" s="1210" t="s">
        <v>8</v>
      </c>
      <c r="XJ5" s="925" t="s">
        <v>0</v>
      </c>
      <c r="XK5" s="374" t="s">
        <v>18</v>
      </c>
      <c r="XL5" s="429" t="s">
        <v>2</v>
      </c>
      <c r="XM5" s="31" t="s">
        <v>33</v>
      </c>
      <c r="XN5" s="429" t="s">
        <v>19</v>
      </c>
      <c r="XO5" s="1210" t="s">
        <v>8</v>
      </c>
      <c r="XQ5" s="925" t="s">
        <v>0</v>
      </c>
      <c r="XR5" s="374" t="s">
        <v>109</v>
      </c>
      <c r="XS5" s="429" t="s">
        <v>2</v>
      </c>
      <c r="XT5" s="31" t="s">
        <v>33</v>
      </c>
      <c r="XU5" s="429" t="s">
        <v>19</v>
      </c>
      <c r="XV5" s="1210" t="s">
        <v>8</v>
      </c>
      <c r="XX5" s="762" t="s">
        <v>0</v>
      </c>
      <c r="XY5" s="374" t="s">
        <v>109</v>
      </c>
      <c r="XZ5" s="429" t="s">
        <v>2</v>
      </c>
      <c r="YA5" s="31" t="s">
        <v>33</v>
      </c>
      <c r="YB5" s="429" t="s">
        <v>19</v>
      </c>
      <c r="YC5" s="1210" t="s">
        <v>8</v>
      </c>
      <c r="YE5" s="762" t="s">
        <v>0</v>
      </c>
      <c r="YF5" s="374" t="s">
        <v>109</v>
      </c>
      <c r="YG5" s="429" t="s">
        <v>2</v>
      </c>
      <c r="YH5" s="31" t="s">
        <v>33</v>
      </c>
      <c r="YI5" s="429" t="s">
        <v>19</v>
      </c>
      <c r="YJ5" s="1210" t="s">
        <v>8</v>
      </c>
      <c r="YL5" s="925" t="s">
        <v>0</v>
      </c>
      <c r="YM5" s="1217"/>
      <c r="YN5" s="374" t="s">
        <v>109</v>
      </c>
      <c r="YO5" s="429" t="s">
        <v>2</v>
      </c>
      <c r="YP5" s="924" t="s">
        <v>33</v>
      </c>
      <c r="YQ5" s="429" t="s">
        <v>19</v>
      </c>
      <c r="YR5" s="1210" t="s">
        <v>8</v>
      </c>
      <c r="YT5" s="762" t="s">
        <v>0</v>
      </c>
      <c r="YU5" s="374" t="s">
        <v>109</v>
      </c>
      <c r="YV5" s="429" t="s">
        <v>2</v>
      </c>
      <c r="YW5" s="924" t="s">
        <v>33</v>
      </c>
      <c r="YX5" s="429" t="s">
        <v>19</v>
      </c>
      <c r="YY5" s="1210" t="s">
        <v>8</v>
      </c>
      <c r="ZA5" s="925" t="s">
        <v>0</v>
      </c>
      <c r="ZB5" s="374" t="s">
        <v>109</v>
      </c>
      <c r="ZC5" s="429" t="s">
        <v>2</v>
      </c>
      <c r="ZD5" s="31" t="s">
        <v>33</v>
      </c>
      <c r="ZE5" s="429" t="s">
        <v>19</v>
      </c>
      <c r="ZF5" s="1210" t="s">
        <v>8</v>
      </c>
      <c r="ZH5" s="762" t="s">
        <v>0</v>
      </c>
      <c r="ZI5" s="374" t="s">
        <v>109</v>
      </c>
      <c r="ZJ5" s="429" t="s">
        <v>2</v>
      </c>
      <c r="ZK5" s="31" t="s">
        <v>33</v>
      </c>
      <c r="ZL5" s="429" t="s">
        <v>19</v>
      </c>
      <c r="ZM5" s="1210" t="s">
        <v>8</v>
      </c>
      <c r="ZO5" s="762" t="s">
        <v>0</v>
      </c>
      <c r="ZP5" s="374" t="s">
        <v>109</v>
      </c>
      <c r="ZQ5" s="429" t="s">
        <v>2</v>
      </c>
      <c r="ZR5" s="31" t="s">
        <v>33</v>
      </c>
      <c r="ZS5" s="429" t="s">
        <v>19</v>
      </c>
      <c r="ZT5" s="1210" t="s">
        <v>8</v>
      </c>
      <c r="ZV5" s="762" t="s">
        <v>0</v>
      </c>
      <c r="ZW5" s="374" t="s">
        <v>109</v>
      </c>
      <c r="ZX5" s="429" t="s">
        <v>2</v>
      </c>
      <c r="ZY5" s="31" t="s">
        <v>33</v>
      </c>
      <c r="ZZ5" s="429" t="s">
        <v>19</v>
      </c>
      <c r="AAA5" s="1210" t="s">
        <v>8</v>
      </c>
      <c r="AAC5" s="762" t="s">
        <v>0</v>
      </c>
      <c r="AAD5" s="374" t="s">
        <v>109</v>
      </c>
      <c r="AAE5" s="429" t="s">
        <v>2</v>
      </c>
      <c r="AAF5" s="31" t="s">
        <v>33</v>
      </c>
      <c r="AAG5" s="429" t="s">
        <v>19</v>
      </c>
      <c r="AAH5" s="1210" t="s">
        <v>8</v>
      </c>
      <c r="AAJ5" s="762" t="s">
        <v>0</v>
      </c>
      <c r="AAK5" s="374" t="s">
        <v>109</v>
      </c>
      <c r="AAL5" s="429" t="s">
        <v>2</v>
      </c>
      <c r="AAM5" s="31" t="s">
        <v>33</v>
      </c>
      <c r="AAN5" s="429" t="s">
        <v>19</v>
      </c>
      <c r="AAO5" s="1210" t="s">
        <v>8</v>
      </c>
      <c r="AAQ5" s="762" t="s">
        <v>0</v>
      </c>
      <c r="AAR5" s="1211" t="s">
        <v>116</v>
      </c>
      <c r="AAS5" s="374" t="s">
        <v>18</v>
      </c>
      <c r="AAT5" s="429" t="s">
        <v>2</v>
      </c>
      <c r="AAU5" s="31" t="s">
        <v>33</v>
      </c>
      <c r="AAV5" s="429" t="s">
        <v>19</v>
      </c>
      <c r="AAW5" s="1210" t="s">
        <v>8</v>
      </c>
      <c r="AAY5" s="1209" t="s">
        <v>0</v>
      </c>
      <c r="AAZ5" s="374" t="s">
        <v>18</v>
      </c>
      <c r="ABA5" s="429" t="s">
        <v>2</v>
      </c>
      <c r="ABB5" s="31" t="s">
        <v>33</v>
      </c>
      <c r="ABC5" s="429" t="s">
        <v>19</v>
      </c>
      <c r="ABD5" s="1210" t="s">
        <v>8</v>
      </c>
      <c r="ABF5" s="1209" t="s">
        <v>0</v>
      </c>
      <c r="ABG5" s="374" t="s">
        <v>109</v>
      </c>
      <c r="ABH5" s="429" t="s">
        <v>2</v>
      </c>
      <c r="ABI5" s="31" t="s">
        <v>33</v>
      </c>
      <c r="ABJ5" s="429" t="s">
        <v>19</v>
      </c>
      <c r="ABK5" s="1210" t="s">
        <v>8</v>
      </c>
      <c r="ABM5" s="762" t="s">
        <v>0</v>
      </c>
      <c r="ABN5" s="1219" t="s">
        <v>151</v>
      </c>
      <c r="ABO5" s="374" t="s">
        <v>109</v>
      </c>
      <c r="ABP5" s="429" t="s">
        <v>2</v>
      </c>
      <c r="ABQ5" s="31" t="s">
        <v>33</v>
      </c>
      <c r="ABR5" s="429" t="s">
        <v>19</v>
      </c>
      <c r="ABS5" s="1210" t="s">
        <v>8</v>
      </c>
      <c r="ABU5" s="925" t="s">
        <v>0</v>
      </c>
      <c r="ABV5" s="374" t="s">
        <v>109</v>
      </c>
      <c r="ABW5" s="429" t="s">
        <v>2</v>
      </c>
      <c r="ABX5" s="926" t="s">
        <v>33</v>
      </c>
      <c r="ABY5" s="429" t="s">
        <v>19</v>
      </c>
      <c r="ABZ5" s="1210" t="s">
        <v>8</v>
      </c>
      <c r="ACB5" s="1209" t="s">
        <v>0</v>
      </c>
      <c r="ACC5" s="374" t="s">
        <v>109</v>
      </c>
      <c r="ACD5" s="429" t="s">
        <v>2</v>
      </c>
      <c r="ACE5" s="31" t="s">
        <v>33</v>
      </c>
      <c r="ACF5" s="429" t="s">
        <v>19</v>
      </c>
      <c r="ACG5" s="1210" t="s">
        <v>8</v>
      </c>
      <c r="ACI5" s="925" t="s">
        <v>0</v>
      </c>
      <c r="ACJ5" s="374" t="s">
        <v>109</v>
      </c>
      <c r="ACK5" s="429" t="s">
        <v>2</v>
      </c>
      <c r="ACL5" s="924" t="s">
        <v>33</v>
      </c>
      <c r="ACM5" s="429" t="s">
        <v>19</v>
      </c>
      <c r="ACN5" s="1210" t="s">
        <v>8</v>
      </c>
      <c r="ACP5" s="1209" t="s">
        <v>0</v>
      </c>
      <c r="ACQ5" s="374" t="s">
        <v>109</v>
      </c>
      <c r="ACR5" s="429" t="s">
        <v>2</v>
      </c>
      <c r="ACS5" s="31" t="s">
        <v>33</v>
      </c>
      <c r="ACT5" s="429" t="s">
        <v>19</v>
      </c>
      <c r="ACU5" s="1210" t="s">
        <v>8</v>
      </c>
      <c r="ACW5" s="1209" t="s">
        <v>0</v>
      </c>
      <c r="ACX5" s="374" t="s">
        <v>18</v>
      </c>
      <c r="ACY5" s="429" t="s">
        <v>2</v>
      </c>
      <c r="ACZ5" s="31" t="s">
        <v>33</v>
      </c>
      <c r="ADA5" s="429" t="s">
        <v>19</v>
      </c>
      <c r="ADB5" s="1210" t="s">
        <v>8</v>
      </c>
      <c r="ADD5" s="1209" t="s">
        <v>0</v>
      </c>
      <c r="ADE5" s="374" t="s">
        <v>18</v>
      </c>
      <c r="ADF5" s="429" t="s">
        <v>2</v>
      </c>
      <c r="ADG5" s="31" t="s">
        <v>33</v>
      </c>
      <c r="ADH5" s="429" t="s">
        <v>19</v>
      </c>
      <c r="ADI5" s="1210" t="s">
        <v>8</v>
      </c>
      <c r="ADK5" s="925" t="s">
        <v>0</v>
      </c>
      <c r="ADL5" s="374" t="s">
        <v>109</v>
      </c>
      <c r="ADM5" s="429" t="s">
        <v>2</v>
      </c>
      <c r="ADN5" s="31" t="s">
        <v>33</v>
      </c>
      <c r="ADO5" s="429" t="s">
        <v>19</v>
      </c>
      <c r="ADP5" s="1210" t="s">
        <v>8</v>
      </c>
      <c r="ADR5" s="925" t="s">
        <v>0</v>
      </c>
      <c r="ADS5" s="374" t="s">
        <v>109</v>
      </c>
      <c r="ADT5" s="429" t="s">
        <v>2</v>
      </c>
      <c r="ADU5" s="31" t="s">
        <v>33</v>
      </c>
      <c r="ADV5" s="429" t="s">
        <v>19</v>
      </c>
      <c r="ADW5" s="1210" t="s">
        <v>8</v>
      </c>
      <c r="ADY5" s="925" t="s">
        <v>0</v>
      </c>
      <c r="ADZ5" s="374" t="s">
        <v>109</v>
      </c>
      <c r="AEA5" s="429" t="s">
        <v>2</v>
      </c>
      <c r="AEB5" s="31" t="s">
        <v>33</v>
      </c>
      <c r="AEC5" s="429" t="s">
        <v>19</v>
      </c>
      <c r="AED5" s="1210" t="s">
        <v>8</v>
      </c>
      <c r="AEF5" s="925" t="s">
        <v>0</v>
      </c>
      <c r="AEG5" s="374" t="s">
        <v>109</v>
      </c>
      <c r="AEH5" s="429" t="s">
        <v>2</v>
      </c>
      <c r="AEI5" s="31" t="s">
        <v>33</v>
      </c>
      <c r="AEJ5" s="429" t="s">
        <v>19</v>
      </c>
      <c r="AEK5" s="1210" t="s">
        <v>8</v>
      </c>
      <c r="AEM5" s="925" t="s">
        <v>0</v>
      </c>
      <c r="AEN5" s="374" t="s">
        <v>109</v>
      </c>
      <c r="AEO5" s="429" t="s">
        <v>2</v>
      </c>
      <c r="AEP5" s="31" t="s">
        <v>33</v>
      </c>
      <c r="AEQ5" s="429" t="s">
        <v>19</v>
      </c>
      <c r="AER5" s="1210" t="s">
        <v>8</v>
      </c>
      <c r="AET5" s="925" t="s">
        <v>0</v>
      </c>
      <c r="AEU5" s="374" t="s">
        <v>109</v>
      </c>
      <c r="AEV5" s="429" t="s">
        <v>2</v>
      </c>
      <c r="AEW5" s="31" t="s">
        <v>33</v>
      </c>
      <c r="AEX5" s="429" t="s">
        <v>19</v>
      </c>
      <c r="AEY5" s="1210" t="s">
        <v>8</v>
      </c>
      <c r="AFA5" s="762" t="s">
        <v>0</v>
      </c>
      <c r="AFB5" s="374" t="s">
        <v>109</v>
      </c>
      <c r="AFC5" s="429" t="s">
        <v>2</v>
      </c>
      <c r="AFD5" s="31" t="s">
        <v>33</v>
      </c>
      <c r="AFE5" s="429" t="s">
        <v>19</v>
      </c>
      <c r="AFF5" s="1210" t="s">
        <v>8</v>
      </c>
      <c r="AFH5" s="1220" t="s">
        <v>0</v>
      </c>
      <c r="AFI5" s="374" t="s">
        <v>109</v>
      </c>
      <c r="AFJ5" s="429" t="s">
        <v>2</v>
      </c>
      <c r="AFK5" s="924" t="s">
        <v>33</v>
      </c>
      <c r="AFL5" s="429" t="s">
        <v>19</v>
      </c>
      <c r="AFM5" s="1210" t="s">
        <v>8</v>
      </c>
      <c r="AFO5" s="762" t="s">
        <v>0</v>
      </c>
      <c r="AFP5" s="374" t="s">
        <v>18</v>
      </c>
      <c r="AFQ5" s="429" t="s">
        <v>2</v>
      </c>
      <c r="AFR5" s="31" t="s">
        <v>33</v>
      </c>
      <c r="AFS5" s="429" t="s">
        <v>19</v>
      </c>
      <c r="AFT5" s="1210" t="s">
        <v>8</v>
      </c>
      <c r="AFV5" s="762" t="s">
        <v>0</v>
      </c>
      <c r="AFW5" s="374" t="s">
        <v>18</v>
      </c>
      <c r="AFX5" s="429" t="s">
        <v>2</v>
      </c>
      <c r="AFY5" s="31" t="s">
        <v>33</v>
      </c>
      <c r="AFZ5" s="429" t="s">
        <v>19</v>
      </c>
      <c r="AGA5" s="1210" t="s">
        <v>8</v>
      </c>
      <c r="AGC5" s="762" t="s">
        <v>0</v>
      </c>
      <c r="AGD5" s="374" t="s">
        <v>109</v>
      </c>
      <c r="AGE5" s="429" t="s">
        <v>2</v>
      </c>
      <c r="AGF5" s="31" t="s">
        <v>33</v>
      </c>
      <c r="AGG5" s="429" t="s">
        <v>19</v>
      </c>
      <c r="AGH5" s="1210" t="s">
        <v>8</v>
      </c>
      <c r="AGJ5" s="762" t="s">
        <v>0</v>
      </c>
      <c r="AGK5" s="374" t="s">
        <v>18</v>
      </c>
      <c r="AGL5" s="429" t="s">
        <v>2</v>
      </c>
      <c r="AGM5" s="31" t="s">
        <v>33</v>
      </c>
      <c r="AGN5" s="429" t="s">
        <v>19</v>
      </c>
      <c r="AGO5" s="1210" t="s">
        <v>8</v>
      </c>
      <c r="AGQ5" s="762" t="s">
        <v>0</v>
      </c>
      <c r="AGR5" s="374" t="s">
        <v>18</v>
      </c>
      <c r="AGS5" s="429" t="s">
        <v>2</v>
      </c>
      <c r="AGT5" s="31" t="s">
        <v>33</v>
      </c>
      <c r="AGU5" s="429" t="s">
        <v>19</v>
      </c>
      <c r="AGV5" s="1210" t="s">
        <v>8</v>
      </c>
      <c r="AGX5" s="1209" t="s">
        <v>0</v>
      </c>
      <c r="AGY5" s="374" t="s">
        <v>18</v>
      </c>
      <c r="AGZ5" s="429" t="s">
        <v>2</v>
      </c>
      <c r="AHA5" s="31" t="s">
        <v>33</v>
      </c>
      <c r="AHB5" s="429" t="s">
        <v>19</v>
      </c>
      <c r="AHC5" s="1210" t="s">
        <v>8</v>
      </c>
      <c r="AHE5" s="1209" t="s">
        <v>0</v>
      </c>
      <c r="AHF5" s="374" t="s">
        <v>109</v>
      </c>
      <c r="AHG5" s="429" t="s">
        <v>2</v>
      </c>
      <c r="AHH5" s="31" t="s">
        <v>33</v>
      </c>
      <c r="AHI5" s="429" t="s">
        <v>19</v>
      </c>
      <c r="AHJ5" s="1210" t="s">
        <v>8</v>
      </c>
      <c r="AHL5" s="925" t="s">
        <v>0</v>
      </c>
      <c r="AHM5" s="374" t="s">
        <v>109</v>
      </c>
      <c r="AHN5" s="429" t="s">
        <v>2</v>
      </c>
      <c r="AHO5" s="31" t="s">
        <v>33</v>
      </c>
      <c r="AHP5" s="429" t="s">
        <v>19</v>
      </c>
      <c r="AHQ5" s="1210" t="s">
        <v>8</v>
      </c>
      <c r="AHS5" s="925" t="s">
        <v>0</v>
      </c>
      <c r="AHT5" s="374" t="s">
        <v>109</v>
      </c>
      <c r="AHU5" s="429" t="s">
        <v>2</v>
      </c>
      <c r="AHV5" s="31" t="s">
        <v>33</v>
      </c>
      <c r="AHW5" s="429" t="s">
        <v>19</v>
      </c>
      <c r="AHX5" s="1210" t="s">
        <v>8</v>
      </c>
      <c r="AHZ5" s="1209" t="s">
        <v>0</v>
      </c>
      <c r="AIA5" s="1219" t="s">
        <v>2916</v>
      </c>
      <c r="AIB5" s="374" t="s">
        <v>109</v>
      </c>
      <c r="AIC5" s="429" t="s">
        <v>2</v>
      </c>
      <c r="AID5" s="31" t="s">
        <v>33</v>
      </c>
      <c r="AIE5" s="429" t="s">
        <v>19</v>
      </c>
      <c r="AIF5" s="1210" t="s">
        <v>8</v>
      </c>
      <c r="AIH5" s="762" t="s">
        <v>0</v>
      </c>
      <c r="AII5" s="374" t="s">
        <v>109</v>
      </c>
      <c r="AIJ5" s="429" t="s">
        <v>2</v>
      </c>
      <c r="AIK5" s="31" t="s">
        <v>33</v>
      </c>
      <c r="AIL5" s="429" t="s">
        <v>19</v>
      </c>
      <c r="AIM5" s="1210" t="s">
        <v>8</v>
      </c>
      <c r="AIO5" s="762" t="s">
        <v>0</v>
      </c>
      <c r="AIP5" s="1212"/>
      <c r="AIQ5" s="374" t="s">
        <v>109</v>
      </c>
      <c r="AIR5" s="429" t="s">
        <v>2</v>
      </c>
      <c r="AIS5" s="31" t="s">
        <v>33</v>
      </c>
      <c r="AIT5" s="429" t="s">
        <v>19</v>
      </c>
      <c r="AIU5" s="1210" t="s">
        <v>8</v>
      </c>
      <c r="AIW5" s="762" t="s">
        <v>0</v>
      </c>
      <c r="AIX5" s="374" t="s">
        <v>109</v>
      </c>
      <c r="AIY5" s="429" t="s">
        <v>2</v>
      </c>
      <c r="AIZ5" s="31" t="s">
        <v>33</v>
      </c>
      <c r="AJA5" s="429" t="s">
        <v>19</v>
      </c>
      <c r="AJB5" s="1210" t="s">
        <v>8</v>
      </c>
      <c r="AJD5" s="762" t="s">
        <v>0</v>
      </c>
      <c r="AJE5" s="374" t="s">
        <v>109</v>
      </c>
      <c r="AJF5" s="429" t="s">
        <v>2</v>
      </c>
      <c r="AJG5" s="31" t="s">
        <v>33</v>
      </c>
      <c r="AJH5" s="429" t="s">
        <v>19</v>
      </c>
      <c r="AJI5" s="1210" t="s">
        <v>8</v>
      </c>
      <c r="AJK5" s="762" t="s">
        <v>0</v>
      </c>
      <c r="AJL5" s="374" t="s">
        <v>109</v>
      </c>
      <c r="AJM5" s="429" t="s">
        <v>2</v>
      </c>
      <c r="AJN5" s="31" t="s">
        <v>33</v>
      </c>
      <c r="AJO5" s="429" t="s">
        <v>19</v>
      </c>
      <c r="AJP5" s="1210" t="s">
        <v>8</v>
      </c>
      <c r="AJR5" s="762" t="s">
        <v>0</v>
      </c>
      <c r="AJS5" s="374" t="s">
        <v>109</v>
      </c>
      <c r="AJT5" s="429" t="s">
        <v>2</v>
      </c>
      <c r="AJU5" s="31" t="s">
        <v>33</v>
      </c>
      <c r="AJV5" s="429" t="s">
        <v>19</v>
      </c>
      <c r="AJW5" s="1210" t="s">
        <v>8</v>
      </c>
      <c r="AJY5" s="762" t="s">
        <v>0</v>
      </c>
      <c r="AJZ5" s="374" t="s">
        <v>18</v>
      </c>
      <c r="AKA5" s="429" t="s">
        <v>2</v>
      </c>
      <c r="AKB5" s="31" t="s">
        <v>33</v>
      </c>
      <c r="AKC5" s="429" t="s">
        <v>19</v>
      </c>
      <c r="AKD5" s="1210" t="s">
        <v>8</v>
      </c>
      <c r="AKF5" s="762" t="s">
        <v>0</v>
      </c>
      <c r="AKG5" s="374" t="s">
        <v>18</v>
      </c>
      <c r="AKH5" s="429" t="s">
        <v>2</v>
      </c>
      <c r="AKI5" s="31" t="s">
        <v>33</v>
      </c>
      <c r="AKJ5" s="429" t="s">
        <v>19</v>
      </c>
      <c r="AKK5" s="1210" t="s">
        <v>8</v>
      </c>
      <c r="AKM5" s="762" t="s">
        <v>0</v>
      </c>
      <c r="AKN5" s="374" t="s">
        <v>18</v>
      </c>
      <c r="AKO5" s="429" t="s">
        <v>2</v>
      </c>
      <c r="AKP5" s="31" t="s">
        <v>33</v>
      </c>
      <c r="AKQ5" s="429" t="s">
        <v>19</v>
      </c>
      <c r="AKR5" s="1210" t="s">
        <v>8</v>
      </c>
      <c r="AKT5" s="925" t="s">
        <v>0</v>
      </c>
      <c r="AKU5" s="374" t="s">
        <v>18</v>
      </c>
      <c r="AKV5" s="429" t="s">
        <v>2</v>
      </c>
      <c r="AKW5" s="31" t="s">
        <v>33</v>
      </c>
      <c r="AKX5" s="429" t="s">
        <v>19</v>
      </c>
      <c r="AKY5" s="1210" t="s">
        <v>8</v>
      </c>
      <c r="ALA5" s="1209" t="s">
        <v>0</v>
      </c>
      <c r="ALB5" s="374" t="s">
        <v>18</v>
      </c>
      <c r="ALC5" s="429" t="s">
        <v>2</v>
      </c>
      <c r="ALD5" s="31" t="s">
        <v>33</v>
      </c>
      <c r="ALE5" s="429" t="s">
        <v>19</v>
      </c>
      <c r="ALF5" s="1210" t="s">
        <v>8</v>
      </c>
      <c r="ALH5" s="925" t="s">
        <v>0</v>
      </c>
      <c r="ALI5" s="374" t="s">
        <v>18</v>
      </c>
      <c r="ALJ5" s="429" t="s">
        <v>2</v>
      </c>
      <c r="ALK5" s="924" t="s">
        <v>33</v>
      </c>
      <c r="ALL5" s="429" t="s">
        <v>19</v>
      </c>
      <c r="ALM5" s="1210" t="s">
        <v>8</v>
      </c>
      <c r="ALO5" s="1209" t="s">
        <v>0</v>
      </c>
      <c r="ALP5" s="374" t="s">
        <v>18</v>
      </c>
      <c r="ALQ5" s="429" t="s">
        <v>2</v>
      </c>
      <c r="ALR5" s="31" t="s">
        <v>33</v>
      </c>
      <c r="ALS5" s="429" t="s">
        <v>19</v>
      </c>
      <c r="ALT5" s="1210" t="s">
        <v>8</v>
      </c>
      <c r="ALV5" s="762" t="s">
        <v>0</v>
      </c>
      <c r="ALW5" s="374" t="s">
        <v>18</v>
      </c>
      <c r="ALX5" s="429" t="s">
        <v>2</v>
      </c>
      <c r="ALY5" s="31" t="s">
        <v>33</v>
      </c>
      <c r="ALZ5" s="429" t="s">
        <v>19</v>
      </c>
      <c r="AMA5" s="1210" t="s">
        <v>8</v>
      </c>
      <c r="AMC5" s="1209" t="s">
        <v>0</v>
      </c>
      <c r="AMD5" s="374" t="s">
        <v>18</v>
      </c>
      <c r="AME5" s="429" t="s">
        <v>2</v>
      </c>
      <c r="AMF5" s="31" t="s">
        <v>33</v>
      </c>
      <c r="AMG5" s="429" t="s">
        <v>19</v>
      </c>
      <c r="AMH5" s="1210" t="s">
        <v>8</v>
      </c>
      <c r="AMJ5" s="1209" t="s">
        <v>0</v>
      </c>
      <c r="AMK5" s="374" t="s">
        <v>18</v>
      </c>
      <c r="AML5" s="429" t="s">
        <v>2</v>
      </c>
      <c r="AMM5" s="31" t="s">
        <v>33</v>
      </c>
      <c r="AMN5" s="429" t="s">
        <v>19</v>
      </c>
      <c r="AMO5" s="1210" t="s">
        <v>8</v>
      </c>
      <c r="AMQ5" s="1209" t="s">
        <v>0</v>
      </c>
      <c r="AMR5" s="1221" t="s">
        <v>109</v>
      </c>
      <c r="AMS5" s="429" t="s">
        <v>2</v>
      </c>
      <c r="AMT5" s="31" t="s">
        <v>33</v>
      </c>
      <c r="AMU5" s="429" t="s">
        <v>19</v>
      </c>
      <c r="AMV5" s="1210" t="s">
        <v>8</v>
      </c>
      <c r="AMX5" s="762" t="s">
        <v>0</v>
      </c>
      <c r="AMY5" s="374" t="s">
        <v>18</v>
      </c>
      <c r="AMZ5" s="429" t="s">
        <v>2</v>
      </c>
      <c r="ANA5" s="31" t="s">
        <v>33</v>
      </c>
      <c r="ANB5" s="429" t="s">
        <v>19</v>
      </c>
      <c r="ANC5" s="1210" t="s">
        <v>8</v>
      </c>
      <c r="ANE5" s="925" t="s">
        <v>0</v>
      </c>
      <c r="ANF5" s="374" t="s">
        <v>109</v>
      </c>
      <c r="ANG5" s="429" t="s">
        <v>2</v>
      </c>
      <c r="ANH5" s="31" t="s">
        <v>33</v>
      </c>
      <c r="ANI5" s="429" t="s">
        <v>19</v>
      </c>
      <c r="ANJ5" s="1210" t="s">
        <v>8</v>
      </c>
      <c r="ANL5" s="1209" t="s">
        <v>0</v>
      </c>
      <c r="ANM5" s="374" t="s">
        <v>109</v>
      </c>
      <c r="ANN5" s="429" t="s">
        <v>2</v>
      </c>
      <c r="ANO5" s="31" t="s">
        <v>33</v>
      </c>
      <c r="ANP5" s="429" t="s">
        <v>19</v>
      </c>
      <c r="ANQ5" s="1210" t="s">
        <v>8</v>
      </c>
      <c r="ANS5" s="1209" t="s">
        <v>0</v>
      </c>
      <c r="ANT5" s="374" t="s">
        <v>109</v>
      </c>
      <c r="ANU5" s="429" t="s">
        <v>2</v>
      </c>
      <c r="ANV5" s="31" t="s">
        <v>33</v>
      </c>
      <c r="ANW5" s="429" t="s">
        <v>19</v>
      </c>
      <c r="ANX5" s="1210" t="s">
        <v>8</v>
      </c>
      <c r="ANZ5" s="1209" t="s">
        <v>0</v>
      </c>
      <c r="AOA5" s="374" t="s">
        <v>109</v>
      </c>
      <c r="AOB5" s="429" t="s">
        <v>2</v>
      </c>
      <c r="AOC5" s="31" t="s">
        <v>33</v>
      </c>
      <c r="AOD5" s="429" t="s">
        <v>19</v>
      </c>
      <c r="AOE5" s="1210" t="s">
        <v>8</v>
      </c>
      <c r="AOG5" s="925" t="s">
        <v>0</v>
      </c>
      <c r="AOH5" s="374" t="s">
        <v>109</v>
      </c>
      <c r="AOI5" s="429" t="s">
        <v>2</v>
      </c>
      <c r="AOJ5" s="31" t="s">
        <v>33</v>
      </c>
      <c r="AOK5" s="429" t="s">
        <v>19</v>
      </c>
      <c r="AOL5" s="1210" t="s">
        <v>8</v>
      </c>
      <c r="AON5" s="925" t="s">
        <v>0</v>
      </c>
      <c r="AOO5" s="374" t="s">
        <v>109</v>
      </c>
      <c r="AOP5" s="429" t="s">
        <v>2</v>
      </c>
      <c r="AOQ5" s="31" t="s">
        <v>33</v>
      </c>
      <c r="AOR5" s="429" t="s">
        <v>19</v>
      </c>
      <c r="AOS5" s="1210" t="s">
        <v>8</v>
      </c>
      <c r="AOU5" s="925" t="s">
        <v>0</v>
      </c>
      <c r="AOV5" s="374" t="s">
        <v>109</v>
      </c>
      <c r="AOW5" s="429" t="s">
        <v>2</v>
      </c>
      <c r="AOX5" s="31" t="s">
        <v>33</v>
      </c>
      <c r="AOY5" s="429" t="s">
        <v>19</v>
      </c>
      <c r="AOZ5" s="1210" t="s">
        <v>8</v>
      </c>
      <c r="APB5" s="762" t="s">
        <v>0</v>
      </c>
      <c r="APC5" s="374" t="s">
        <v>109</v>
      </c>
      <c r="APD5" s="429" t="s">
        <v>2</v>
      </c>
      <c r="APE5" s="31" t="s">
        <v>33</v>
      </c>
      <c r="APF5" s="429" t="s">
        <v>19</v>
      </c>
      <c r="APG5" s="1210" t="s">
        <v>8</v>
      </c>
      <c r="API5" s="762" t="s">
        <v>0</v>
      </c>
      <c r="APJ5" s="374" t="s">
        <v>109</v>
      </c>
      <c r="APK5" s="429" t="s">
        <v>2</v>
      </c>
      <c r="APL5" s="31" t="s">
        <v>33</v>
      </c>
      <c r="APM5" s="429" t="s">
        <v>19</v>
      </c>
      <c r="APN5" s="1210" t="s">
        <v>8</v>
      </c>
      <c r="APP5" s="762" t="s">
        <v>0</v>
      </c>
      <c r="APQ5" s="374" t="s">
        <v>109</v>
      </c>
      <c r="APR5" s="429" t="s">
        <v>2</v>
      </c>
      <c r="APS5" s="31" t="s">
        <v>33</v>
      </c>
      <c r="APT5" s="429" t="s">
        <v>19</v>
      </c>
      <c r="APU5" s="1210" t="s">
        <v>8</v>
      </c>
      <c r="APW5" s="762" t="s">
        <v>0</v>
      </c>
      <c r="APX5" s="374" t="s">
        <v>109</v>
      </c>
      <c r="APY5" s="429" t="s">
        <v>2</v>
      </c>
      <c r="APZ5" s="31" t="s">
        <v>33</v>
      </c>
      <c r="AQA5" s="429" t="s">
        <v>19</v>
      </c>
      <c r="AQB5" s="1210" t="s">
        <v>8</v>
      </c>
      <c r="AQD5" s="762" t="s">
        <v>0</v>
      </c>
      <c r="AQE5" s="374" t="s">
        <v>18</v>
      </c>
      <c r="AQF5" s="429" t="s">
        <v>2</v>
      </c>
      <c r="AQG5" s="31" t="s">
        <v>33</v>
      </c>
      <c r="AQH5" s="429" t="s">
        <v>19</v>
      </c>
      <c r="AQI5" s="1210" t="s">
        <v>8</v>
      </c>
      <c r="AQK5" s="762" t="s">
        <v>0</v>
      </c>
      <c r="AQL5" s="1211"/>
      <c r="AQM5" s="374" t="s">
        <v>116</v>
      </c>
      <c r="AQN5" s="429" t="s">
        <v>2</v>
      </c>
      <c r="AQO5" s="31" t="s">
        <v>33</v>
      </c>
      <c r="AQP5" s="429" t="s">
        <v>19</v>
      </c>
      <c r="AQQ5" s="1210" t="s">
        <v>8</v>
      </c>
      <c r="AQS5" s="762" t="s">
        <v>0</v>
      </c>
      <c r="AQT5" s="374" t="s">
        <v>116</v>
      </c>
      <c r="AQU5" s="429" t="s">
        <v>2</v>
      </c>
      <c r="AQV5" s="31" t="s">
        <v>33</v>
      </c>
      <c r="AQW5" s="429" t="s">
        <v>19</v>
      </c>
      <c r="AQX5" s="1210" t="s">
        <v>8</v>
      </c>
      <c r="AQZ5" s="925" t="s">
        <v>0</v>
      </c>
      <c r="ARA5" s="374" t="s">
        <v>116</v>
      </c>
      <c r="ARB5" s="429" t="s">
        <v>2</v>
      </c>
      <c r="ARC5" s="31" t="s">
        <v>33</v>
      </c>
      <c r="ARD5" s="429" t="s">
        <v>19</v>
      </c>
      <c r="ARE5" s="1210" t="s">
        <v>8</v>
      </c>
      <c r="ARG5" s="762" t="s">
        <v>0</v>
      </c>
      <c r="ARH5" s="1222" t="s">
        <v>151</v>
      </c>
      <c r="ARI5" s="374" t="s">
        <v>116</v>
      </c>
      <c r="ARJ5" s="429" t="s">
        <v>2</v>
      </c>
      <c r="ARK5" s="31" t="s">
        <v>33</v>
      </c>
      <c r="ARL5" s="429" t="s">
        <v>19</v>
      </c>
      <c r="ARM5" s="1210" t="s">
        <v>8</v>
      </c>
      <c r="ARO5" s="762" t="s">
        <v>0</v>
      </c>
      <c r="ARP5" s="1222" t="s">
        <v>151</v>
      </c>
      <c r="ARQ5" s="374" t="s">
        <v>116</v>
      </c>
      <c r="ARR5" s="429" t="s">
        <v>2</v>
      </c>
      <c r="ARS5" s="31" t="s">
        <v>33</v>
      </c>
      <c r="ART5" s="429" t="s">
        <v>19</v>
      </c>
      <c r="ARU5" s="1210" t="s">
        <v>8</v>
      </c>
      <c r="ARV5" s="1223"/>
      <c r="ARW5" s="1224" t="s">
        <v>2917</v>
      </c>
      <c r="ARX5" s="374" t="s">
        <v>116</v>
      </c>
      <c r="ARY5" s="429" t="s">
        <v>2</v>
      </c>
      <c r="ARZ5" s="31" t="s">
        <v>33</v>
      </c>
      <c r="ASA5" s="429" t="s">
        <v>19</v>
      </c>
      <c r="ASB5" s="1210" t="s">
        <v>8</v>
      </c>
      <c r="ASD5" s="762" t="s">
        <v>0</v>
      </c>
      <c r="ASE5" s="374" t="s">
        <v>109</v>
      </c>
      <c r="ASF5" s="429" t="s">
        <v>2</v>
      </c>
      <c r="ASG5" s="31" t="s">
        <v>33</v>
      </c>
      <c r="ASH5" s="429" t="s">
        <v>19</v>
      </c>
      <c r="ASI5" s="1210" t="s">
        <v>8</v>
      </c>
      <c r="ASK5" s="762" t="s">
        <v>0</v>
      </c>
      <c r="ASL5" s="374" t="s">
        <v>109</v>
      </c>
      <c r="ASM5" s="429" t="s">
        <v>2</v>
      </c>
      <c r="ASN5" s="31" t="s">
        <v>33</v>
      </c>
      <c r="ASO5" s="429" t="s">
        <v>19</v>
      </c>
      <c r="ASP5" s="1210" t="s">
        <v>8</v>
      </c>
      <c r="ASR5" s="762" t="s">
        <v>0</v>
      </c>
      <c r="ASS5" s="374" t="s">
        <v>109</v>
      </c>
      <c r="AST5" s="429" t="s">
        <v>2</v>
      </c>
      <c r="ASU5" s="31" t="s">
        <v>33</v>
      </c>
      <c r="ASV5" s="429" t="s">
        <v>19</v>
      </c>
      <c r="ASW5" s="1210" t="s">
        <v>8</v>
      </c>
      <c r="ASY5" s="762" t="s">
        <v>0</v>
      </c>
      <c r="ASZ5" s="374" t="s">
        <v>109</v>
      </c>
      <c r="ATA5" s="429" t="s">
        <v>2</v>
      </c>
      <c r="ATB5" s="31" t="s">
        <v>33</v>
      </c>
      <c r="ATC5" s="429" t="s">
        <v>19</v>
      </c>
      <c r="ATD5" s="1210" t="s">
        <v>8</v>
      </c>
      <c r="ATF5" s="762" t="s">
        <v>0</v>
      </c>
      <c r="ATG5" s="374" t="s">
        <v>109</v>
      </c>
      <c r="ATH5" s="429" t="s">
        <v>2</v>
      </c>
      <c r="ATI5" s="31" t="s">
        <v>33</v>
      </c>
      <c r="ATJ5" s="429" t="s">
        <v>19</v>
      </c>
      <c r="ATK5" s="1210" t="s">
        <v>8</v>
      </c>
      <c r="ATM5" s="762" t="s">
        <v>0</v>
      </c>
      <c r="ATN5" s="374" t="s">
        <v>109</v>
      </c>
      <c r="ATO5" s="429" t="s">
        <v>2</v>
      </c>
      <c r="ATP5" s="31" t="s">
        <v>33</v>
      </c>
      <c r="ATQ5" s="429" t="s">
        <v>19</v>
      </c>
      <c r="ATR5" s="1210" t="s">
        <v>8</v>
      </c>
      <c r="ATT5" s="762" t="s">
        <v>0</v>
      </c>
      <c r="ATU5" s="374" t="s">
        <v>109</v>
      </c>
      <c r="ATV5" s="429" t="s">
        <v>2</v>
      </c>
      <c r="ATW5" s="31" t="s">
        <v>33</v>
      </c>
      <c r="ATX5" s="429" t="s">
        <v>19</v>
      </c>
      <c r="ATY5" s="1210" t="s">
        <v>8</v>
      </c>
      <c r="AUA5" s="1209" t="s">
        <v>0</v>
      </c>
      <c r="AUB5" s="374" t="s">
        <v>109</v>
      </c>
      <c r="AUC5" s="429" t="s">
        <v>2</v>
      </c>
      <c r="AUD5" s="31" t="s">
        <v>33</v>
      </c>
      <c r="AUE5" s="429" t="s">
        <v>19</v>
      </c>
      <c r="AUF5" s="1210" t="s">
        <v>8</v>
      </c>
      <c r="AUH5" s="762" t="s">
        <v>0</v>
      </c>
      <c r="AUI5" s="374" t="s">
        <v>109</v>
      </c>
      <c r="AUJ5" s="1225" t="s">
        <v>2</v>
      </c>
      <c r="AUK5" s="181" t="s">
        <v>33</v>
      </c>
      <c r="AUL5" s="1225" t="s">
        <v>19</v>
      </c>
      <c r="AUM5" s="1226" t="s">
        <v>8</v>
      </c>
      <c r="AUO5" s="762" t="s">
        <v>0</v>
      </c>
      <c r="AUP5" s="374" t="s">
        <v>109</v>
      </c>
      <c r="AUQ5" s="1225" t="s">
        <v>2</v>
      </c>
      <c r="AUR5" s="181" t="s">
        <v>33</v>
      </c>
      <c r="AUS5" s="1225" t="s">
        <v>19</v>
      </c>
      <c r="AUT5" s="1226" t="s">
        <v>8</v>
      </c>
      <c r="AUV5" s="762" t="s">
        <v>0</v>
      </c>
      <c r="AUW5" s="374" t="s">
        <v>109</v>
      </c>
      <c r="AUX5" s="1225" t="s">
        <v>2</v>
      </c>
      <c r="AUY5" s="181" t="s">
        <v>33</v>
      </c>
      <c r="AUZ5" s="1225" t="s">
        <v>19</v>
      </c>
      <c r="AVA5" s="1226" t="s">
        <v>8</v>
      </c>
      <c r="AVC5" s="1209" t="s">
        <v>0</v>
      </c>
      <c r="AVD5" s="374" t="s">
        <v>109</v>
      </c>
      <c r="AVE5" s="1225" t="s">
        <v>2</v>
      </c>
      <c r="AVF5" s="181" t="s">
        <v>33</v>
      </c>
      <c r="AVG5" s="1225" t="s">
        <v>19</v>
      </c>
      <c r="AVH5" s="1226" t="s">
        <v>8</v>
      </c>
      <c r="AVJ5" s="762" t="s">
        <v>0</v>
      </c>
      <c r="AVK5" s="374" t="s">
        <v>109</v>
      </c>
      <c r="AVL5" s="429" t="s">
        <v>2</v>
      </c>
      <c r="AVM5" s="31" t="s">
        <v>33</v>
      </c>
      <c r="AVN5" s="429" t="s">
        <v>19</v>
      </c>
      <c r="AVO5" s="1210" t="s">
        <v>8</v>
      </c>
      <c r="AVQ5" s="762" t="s">
        <v>0</v>
      </c>
      <c r="AVR5" s="374" t="s">
        <v>109</v>
      </c>
      <c r="AVS5" s="429" t="s">
        <v>2</v>
      </c>
      <c r="AVT5" s="31" t="s">
        <v>33</v>
      </c>
      <c r="AVU5" s="429" t="s">
        <v>19</v>
      </c>
      <c r="AVV5" s="1210" t="s">
        <v>8</v>
      </c>
      <c r="AVX5" s="762" t="s">
        <v>0</v>
      </c>
      <c r="AVY5" s="374" t="s">
        <v>109</v>
      </c>
      <c r="AVZ5" s="429" t="s">
        <v>2</v>
      </c>
      <c r="AWA5" s="31" t="s">
        <v>33</v>
      </c>
      <c r="AWB5" s="429" t="s">
        <v>19</v>
      </c>
      <c r="AWC5" s="1210" t="s">
        <v>8</v>
      </c>
      <c r="AWE5" s="762" t="s">
        <v>0</v>
      </c>
      <c r="AWF5" s="374" t="s">
        <v>18</v>
      </c>
      <c r="AWG5" s="429" t="s">
        <v>2</v>
      </c>
      <c r="AWH5" s="31" t="s">
        <v>33</v>
      </c>
      <c r="AWI5" s="429" t="s">
        <v>19</v>
      </c>
      <c r="AWJ5" s="1210" t="s">
        <v>8</v>
      </c>
      <c r="AWL5" s="762" t="s">
        <v>0</v>
      </c>
      <c r="AWM5" s="374" t="s">
        <v>109</v>
      </c>
      <c r="AWN5" s="429" t="s">
        <v>2</v>
      </c>
      <c r="AWO5" s="31" t="s">
        <v>33</v>
      </c>
      <c r="AWP5" s="429" t="s">
        <v>19</v>
      </c>
      <c r="AWQ5" s="1210" t="s">
        <v>8</v>
      </c>
      <c r="AWS5" s="1209" t="s">
        <v>0</v>
      </c>
      <c r="AWT5" s="374" t="s">
        <v>109</v>
      </c>
      <c r="AWU5" s="429" t="s">
        <v>2</v>
      </c>
      <c r="AWV5" s="31" t="s">
        <v>33</v>
      </c>
      <c r="AWW5" s="429" t="s">
        <v>19</v>
      </c>
      <c r="AWX5" s="1210" t="s">
        <v>8</v>
      </c>
      <c r="AWZ5" s="925" t="s">
        <v>0</v>
      </c>
      <c r="AXA5" s="374" t="s">
        <v>109</v>
      </c>
      <c r="AXB5" s="429" t="s">
        <v>2</v>
      </c>
      <c r="AXC5" s="31" t="s">
        <v>33</v>
      </c>
      <c r="AXD5" s="429" t="s">
        <v>19</v>
      </c>
      <c r="AXE5" s="1210" t="s">
        <v>8</v>
      </c>
      <c r="AXG5" s="925" t="s">
        <v>0</v>
      </c>
      <c r="AXH5" s="374" t="s">
        <v>109</v>
      </c>
      <c r="AXI5" s="429" t="s">
        <v>2</v>
      </c>
      <c r="AXJ5" s="31" t="s">
        <v>33</v>
      </c>
      <c r="AXK5" s="429" t="s">
        <v>19</v>
      </c>
      <c r="AXL5" s="1210" t="s">
        <v>8</v>
      </c>
      <c r="AXN5" s="925" t="s">
        <v>0</v>
      </c>
      <c r="AXO5" s="374" t="s">
        <v>109</v>
      </c>
      <c r="AXP5" s="429" t="s">
        <v>2</v>
      </c>
      <c r="AXQ5" s="31" t="s">
        <v>33</v>
      </c>
      <c r="AXR5" s="429" t="s">
        <v>19</v>
      </c>
      <c r="AXS5" s="1210" t="s">
        <v>8</v>
      </c>
      <c r="AXU5" s="762" t="s">
        <v>0</v>
      </c>
      <c r="AXV5" s="374" t="s">
        <v>109</v>
      </c>
      <c r="AXW5" s="429" t="s">
        <v>2</v>
      </c>
      <c r="AXX5" s="926" t="s">
        <v>33</v>
      </c>
      <c r="AXY5" s="429" t="s">
        <v>19</v>
      </c>
      <c r="AXZ5" s="1210" t="s">
        <v>8</v>
      </c>
      <c r="AYB5" s="762" t="s">
        <v>0</v>
      </c>
      <c r="AYC5" s="374" t="s">
        <v>109</v>
      </c>
      <c r="AYD5" s="429" t="s">
        <v>2</v>
      </c>
      <c r="AYE5" s="31" t="s">
        <v>33</v>
      </c>
      <c r="AYF5" s="429" t="s">
        <v>19</v>
      </c>
      <c r="AYG5" s="1210" t="s">
        <v>8</v>
      </c>
      <c r="AYI5" s="1209" t="s">
        <v>0</v>
      </c>
      <c r="AYJ5" s="374" t="s">
        <v>109</v>
      </c>
      <c r="AYK5" s="429" t="s">
        <v>2</v>
      </c>
      <c r="AYL5" s="31" t="s">
        <v>33</v>
      </c>
      <c r="AYM5" s="429" t="s">
        <v>19</v>
      </c>
      <c r="AYN5" s="1210" t="s">
        <v>8</v>
      </c>
      <c r="AYP5" s="1209" t="s">
        <v>0</v>
      </c>
      <c r="AYQ5" s="374" t="s">
        <v>109</v>
      </c>
      <c r="AYR5" s="429" t="s">
        <v>2</v>
      </c>
      <c r="AYS5" s="31" t="s">
        <v>33</v>
      </c>
      <c r="AYT5" s="429" t="s">
        <v>19</v>
      </c>
      <c r="AYU5" s="1210" t="s">
        <v>8</v>
      </c>
      <c r="AYW5" s="925" t="s">
        <v>0</v>
      </c>
      <c r="AYX5" s="1227" t="s">
        <v>2915</v>
      </c>
      <c r="AYY5" s="1228" t="s">
        <v>2918</v>
      </c>
      <c r="AYZ5" s="429" t="s">
        <v>2</v>
      </c>
      <c r="AZA5" s="924" t="s">
        <v>33</v>
      </c>
      <c r="AZB5" s="429" t="s">
        <v>19</v>
      </c>
      <c r="AZC5" s="1210" t="s">
        <v>8</v>
      </c>
      <c r="AZE5" s="1209" t="s">
        <v>0</v>
      </c>
      <c r="AZF5" s="374" t="s">
        <v>109</v>
      </c>
      <c r="AZG5" s="429" t="s">
        <v>2</v>
      </c>
      <c r="AZH5" s="31" t="s">
        <v>33</v>
      </c>
      <c r="AZI5" s="429" t="s">
        <v>19</v>
      </c>
      <c r="AZJ5" s="1210" t="s">
        <v>8</v>
      </c>
      <c r="AZL5" s="1209" t="s">
        <v>0</v>
      </c>
      <c r="AZM5" s="374" t="s">
        <v>109</v>
      </c>
      <c r="AZN5" s="429" t="s">
        <v>2</v>
      </c>
      <c r="AZO5" s="31" t="s">
        <v>33</v>
      </c>
      <c r="AZP5" s="429" t="s">
        <v>19</v>
      </c>
      <c r="AZQ5" s="1210" t="s">
        <v>8</v>
      </c>
      <c r="AZS5" s="1209" t="s">
        <v>0</v>
      </c>
      <c r="AZT5" s="374" t="s">
        <v>109</v>
      </c>
      <c r="AZU5" s="429" t="s">
        <v>2</v>
      </c>
      <c r="AZV5" s="31" t="s">
        <v>33</v>
      </c>
      <c r="AZW5" s="429" t="s">
        <v>19</v>
      </c>
      <c r="AZX5" s="1210" t="s">
        <v>8</v>
      </c>
      <c r="AZZ5" s="1209" t="s">
        <v>0</v>
      </c>
      <c r="BAA5" s="374" t="s">
        <v>109</v>
      </c>
      <c r="BAB5" s="429" t="s">
        <v>2</v>
      </c>
      <c r="BAC5" s="31" t="s">
        <v>33</v>
      </c>
      <c r="BAD5" s="429" t="s">
        <v>19</v>
      </c>
      <c r="BAE5" s="1210" t="s">
        <v>8</v>
      </c>
      <c r="BAG5" s="762" t="s">
        <v>0</v>
      </c>
      <c r="BAH5" s="374" t="s">
        <v>109</v>
      </c>
      <c r="BAI5" s="429" t="s">
        <v>2</v>
      </c>
      <c r="BAJ5" s="31" t="s">
        <v>33</v>
      </c>
      <c r="BAK5" s="429" t="s">
        <v>19</v>
      </c>
      <c r="BAL5" s="1210" t="s">
        <v>8</v>
      </c>
      <c r="BAN5" s="762" t="s">
        <v>0</v>
      </c>
      <c r="BAO5" s="374" t="s">
        <v>109</v>
      </c>
      <c r="BAP5" s="429" t="s">
        <v>2</v>
      </c>
      <c r="BAQ5" s="31" t="s">
        <v>33</v>
      </c>
      <c r="BAR5" s="429" t="s">
        <v>19</v>
      </c>
      <c r="BAS5" s="1210" t="s">
        <v>8</v>
      </c>
      <c r="BAU5" s="925" t="s">
        <v>0</v>
      </c>
      <c r="BAV5" s="374" t="s">
        <v>109</v>
      </c>
      <c r="BAW5" s="429" t="s">
        <v>2</v>
      </c>
      <c r="BAX5" s="31" t="s">
        <v>33</v>
      </c>
      <c r="BAY5" s="429" t="s">
        <v>19</v>
      </c>
      <c r="BAZ5" s="1210" t="s">
        <v>8</v>
      </c>
      <c r="BBB5" s="762" t="s">
        <v>0</v>
      </c>
      <c r="BBC5" s="374" t="s">
        <v>109</v>
      </c>
      <c r="BBD5" s="429" t="s">
        <v>2</v>
      </c>
      <c r="BBE5" s="926" t="s">
        <v>33</v>
      </c>
      <c r="BBF5" s="429" t="s">
        <v>19</v>
      </c>
      <c r="BBG5" s="1210" t="s">
        <v>8</v>
      </c>
      <c r="BBI5" s="1209" t="s">
        <v>0</v>
      </c>
      <c r="BBJ5" s="1219" t="s">
        <v>151</v>
      </c>
      <c r="BBK5" s="374" t="s">
        <v>109</v>
      </c>
      <c r="BBL5" s="429" t="s">
        <v>2</v>
      </c>
      <c r="BBM5" s="31" t="s">
        <v>33</v>
      </c>
      <c r="BBN5" s="429" t="s">
        <v>19</v>
      </c>
      <c r="BBO5" s="1210" t="s">
        <v>8</v>
      </c>
      <c r="BBQ5" s="1209" t="s">
        <v>0</v>
      </c>
      <c r="BBR5" s="374" t="s">
        <v>109</v>
      </c>
      <c r="BBS5" s="429" t="s">
        <v>2</v>
      </c>
      <c r="BBT5" s="31" t="s">
        <v>33</v>
      </c>
      <c r="BBU5" s="429" t="s">
        <v>19</v>
      </c>
      <c r="BBV5" s="1210" t="s">
        <v>8</v>
      </c>
      <c r="BBX5" s="925" t="s">
        <v>0</v>
      </c>
      <c r="BBY5" s="374" t="s">
        <v>109</v>
      </c>
      <c r="BBZ5" s="429" t="s">
        <v>2</v>
      </c>
      <c r="BCA5" s="31" t="s">
        <v>33</v>
      </c>
      <c r="BCB5" s="429" t="s">
        <v>19</v>
      </c>
      <c r="BCC5" s="1210" t="s">
        <v>8</v>
      </c>
      <c r="BCE5" s="925" t="s">
        <v>0</v>
      </c>
      <c r="BCF5" s="374" t="s">
        <v>109</v>
      </c>
      <c r="BCG5" s="429" t="s">
        <v>2</v>
      </c>
      <c r="BCH5" s="31" t="s">
        <v>33</v>
      </c>
      <c r="BCI5" s="429" t="s">
        <v>19</v>
      </c>
      <c r="BCJ5" s="1210" t="s">
        <v>8</v>
      </c>
      <c r="BCL5" s="925" t="s">
        <v>0</v>
      </c>
      <c r="BCM5" s="374" t="s">
        <v>109</v>
      </c>
      <c r="BCN5" s="429" t="s">
        <v>2</v>
      </c>
      <c r="BCO5" s="926" t="s">
        <v>33</v>
      </c>
      <c r="BCP5" s="429" t="s">
        <v>19</v>
      </c>
      <c r="BCQ5" s="1210" t="s">
        <v>8</v>
      </c>
      <c r="BCS5" s="925" t="s">
        <v>0</v>
      </c>
      <c r="BCT5" s="374" t="s">
        <v>109</v>
      </c>
      <c r="BCU5" s="429" t="s">
        <v>2</v>
      </c>
      <c r="BCV5" s="926" t="s">
        <v>33</v>
      </c>
      <c r="BCW5" s="429" t="s">
        <v>19</v>
      </c>
      <c r="BCX5" s="1210" t="s">
        <v>8</v>
      </c>
      <c r="BCZ5" s="1209" t="s">
        <v>0</v>
      </c>
      <c r="BDA5" s="374" t="s">
        <v>109</v>
      </c>
      <c r="BDB5" s="429" t="s">
        <v>2</v>
      </c>
      <c r="BDC5" s="31" t="s">
        <v>33</v>
      </c>
      <c r="BDD5" s="429" t="s">
        <v>19</v>
      </c>
      <c r="BDE5" s="1210" t="s">
        <v>8</v>
      </c>
      <c r="BDG5" s="925" t="s">
        <v>0</v>
      </c>
      <c r="BDH5" s="374" t="s">
        <v>109</v>
      </c>
      <c r="BDI5" s="429" t="s">
        <v>2</v>
      </c>
      <c r="BDJ5" s="924" t="s">
        <v>33</v>
      </c>
      <c r="BDK5" s="429" t="s">
        <v>19</v>
      </c>
      <c r="BDL5" s="1210" t="s">
        <v>8</v>
      </c>
      <c r="BDN5" s="762" t="s">
        <v>0</v>
      </c>
      <c r="BDO5" s="374" t="s">
        <v>109</v>
      </c>
      <c r="BDP5" s="429" t="s">
        <v>2</v>
      </c>
      <c r="BDQ5" s="926" t="s">
        <v>33</v>
      </c>
      <c r="BDR5" s="429" t="s">
        <v>19</v>
      </c>
      <c r="BDS5" s="1210" t="s">
        <v>8</v>
      </c>
      <c r="BDU5" s="1209" t="s">
        <v>0</v>
      </c>
      <c r="BDV5" s="374" t="s">
        <v>109</v>
      </c>
      <c r="BDW5" s="429" t="s">
        <v>2</v>
      </c>
      <c r="BDX5" s="31" t="s">
        <v>33</v>
      </c>
      <c r="BDY5" s="429" t="s">
        <v>19</v>
      </c>
      <c r="BDZ5" s="1210" t="s">
        <v>8</v>
      </c>
      <c r="BEB5" s="762" t="s">
        <v>0</v>
      </c>
      <c r="BEC5" s="374" t="s">
        <v>109</v>
      </c>
      <c r="BED5" s="429" t="s">
        <v>2</v>
      </c>
      <c r="BEE5" s="31" t="s">
        <v>33</v>
      </c>
      <c r="BEF5" s="429" t="s">
        <v>19</v>
      </c>
      <c r="BEG5" s="1210" t="s">
        <v>8</v>
      </c>
      <c r="BEI5" s="1209" t="s">
        <v>0</v>
      </c>
      <c r="BEJ5" s="1217" t="s">
        <v>116</v>
      </c>
      <c r="BEK5" s="374" t="s">
        <v>109</v>
      </c>
      <c r="BEL5" s="429" t="s">
        <v>2</v>
      </c>
      <c r="BEM5" s="31" t="s">
        <v>33</v>
      </c>
      <c r="BEN5" s="429" t="s">
        <v>19</v>
      </c>
      <c r="BEO5" s="1210" t="s">
        <v>8</v>
      </c>
      <c r="BEQ5" s="925" t="s">
        <v>0</v>
      </c>
      <c r="BER5" s="374" t="s">
        <v>109</v>
      </c>
      <c r="BES5" s="429" t="s">
        <v>2</v>
      </c>
      <c r="BET5" s="924" t="s">
        <v>33</v>
      </c>
      <c r="BEU5" s="429" t="s">
        <v>19</v>
      </c>
      <c r="BEV5" s="1210" t="s">
        <v>8</v>
      </c>
      <c r="BEX5" s="925" t="s">
        <v>0</v>
      </c>
      <c r="BEY5" s="1217" t="s">
        <v>2915</v>
      </c>
      <c r="BEZ5" s="374" t="s">
        <v>109</v>
      </c>
      <c r="BFA5" s="429" t="s">
        <v>2</v>
      </c>
      <c r="BFB5" s="924" t="s">
        <v>33</v>
      </c>
      <c r="BFC5" s="429" t="s">
        <v>19</v>
      </c>
      <c r="BFD5" s="1210" t="s">
        <v>8</v>
      </c>
      <c r="BFF5" s="1209" t="s">
        <v>0</v>
      </c>
      <c r="BFG5" s="1219" t="s">
        <v>151</v>
      </c>
      <c r="BFH5" s="374" t="s">
        <v>109</v>
      </c>
      <c r="BFI5" s="429" t="s">
        <v>2</v>
      </c>
      <c r="BFJ5" s="31" t="s">
        <v>33</v>
      </c>
      <c r="BFK5" s="429" t="s">
        <v>19</v>
      </c>
      <c r="BFL5" s="1210" t="s">
        <v>8</v>
      </c>
      <c r="BFN5" s="762" t="s">
        <v>0</v>
      </c>
      <c r="BFO5" s="374" t="s">
        <v>109</v>
      </c>
      <c r="BFP5" s="429" t="s">
        <v>2</v>
      </c>
      <c r="BFQ5" s="926" t="s">
        <v>33</v>
      </c>
      <c r="BFR5" s="429" t="s">
        <v>19</v>
      </c>
      <c r="BFS5" s="1210" t="s">
        <v>8</v>
      </c>
      <c r="BFU5" s="925" t="s">
        <v>0</v>
      </c>
      <c r="BFV5" s="374" t="s">
        <v>109</v>
      </c>
      <c r="BFW5" s="429" t="s">
        <v>2</v>
      </c>
      <c r="BFX5" s="31" t="s">
        <v>33</v>
      </c>
      <c r="BFY5" s="429" t="s">
        <v>19</v>
      </c>
      <c r="BFZ5" s="1210" t="s">
        <v>8</v>
      </c>
      <c r="BGB5" s="762" t="s">
        <v>0</v>
      </c>
      <c r="BGC5" s="374" t="s">
        <v>109</v>
      </c>
      <c r="BGD5" s="429" t="s">
        <v>2</v>
      </c>
      <c r="BGE5" s="31" t="s">
        <v>33</v>
      </c>
      <c r="BGF5" s="429" t="s">
        <v>19</v>
      </c>
      <c r="BGG5" s="1210" t="s">
        <v>8</v>
      </c>
      <c r="BGI5" s="925" t="s">
        <v>0</v>
      </c>
      <c r="BGJ5" s="374" t="s">
        <v>109</v>
      </c>
      <c r="BGK5" s="429" t="s">
        <v>2</v>
      </c>
      <c r="BGL5" s="31" t="s">
        <v>33</v>
      </c>
      <c r="BGM5" s="429" t="s">
        <v>19</v>
      </c>
      <c r="BGN5" s="1210" t="s">
        <v>8</v>
      </c>
      <c r="BGP5" s="1209" t="s">
        <v>0</v>
      </c>
      <c r="BGQ5" s="374" t="s">
        <v>109</v>
      </c>
      <c r="BGR5" s="429" t="s">
        <v>2</v>
      </c>
      <c r="BGS5" s="31" t="s">
        <v>33</v>
      </c>
      <c r="BGT5" s="429" t="s">
        <v>19</v>
      </c>
      <c r="BGU5" s="1210" t="s">
        <v>8</v>
      </c>
      <c r="BGW5" s="1209" t="s">
        <v>0</v>
      </c>
      <c r="BGX5" s="374" t="s">
        <v>18</v>
      </c>
      <c r="BGY5" s="429" t="s">
        <v>2</v>
      </c>
      <c r="BGZ5" s="31" t="s">
        <v>33</v>
      </c>
      <c r="BHA5" s="429" t="s">
        <v>19</v>
      </c>
      <c r="BHB5" s="1210" t="s">
        <v>8</v>
      </c>
      <c r="BHD5" s="762" t="s">
        <v>0</v>
      </c>
      <c r="BHE5" s="1222" t="s">
        <v>2915</v>
      </c>
      <c r="BHF5" s="374" t="s">
        <v>18</v>
      </c>
      <c r="BHG5" s="429" t="s">
        <v>2</v>
      </c>
      <c r="BHH5" s="31" t="s">
        <v>33</v>
      </c>
      <c r="BHI5" s="429" t="s">
        <v>19</v>
      </c>
      <c r="BHJ5" s="1210" t="s">
        <v>8</v>
      </c>
      <c r="BHL5" s="1209" t="s">
        <v>0</v>
      </c>
      <c r="BHM5" s="374" t="s">
        <v>18</v>
      </c>
      <c r="BHN5" s="429" t="s">
        <v>2</v>
      </c>
      <c r="BHO5" s="31" t="s">
        <v>33</v>
      </c>
      <c r="BHP5" s="429" t="s">
        <v>19</v>
      </c>
      <c r="BHQ5" s="1210" t="s">
        <v>8</v>
      </c>
      <c r="BHS5" s="1209" t="s">
        <v>0</v>
      </c>
      <c r="BHT5" s="374" t="s">
        <v>18</v>
      </c>
      <c r="BHU5" s="429" t="s">
        <v>2</v>
      </c>
      <c r="BHV5" s="31" t="s">
        <v>33</v>
      </c>
      <c r="BHW5" s="429" t="s">
        <v>19</v>
      </c>
      <c r="BHX5" s="1210" t="s">
        <v>8</v>
      </c>
      <c r="BHZ5" s="1209" t="s">
        <v>0</v>
      </c>
      <c r="BIA5" s="374" t="s">
        <v>18</v>
      </c>
      <c r="BIB5" s="429" t="s">
        <v>2</v>
      </c>
      <c r="BIC5" s="31" t="s">
        <v>33</v>
      </c>
      <c r="BID5" s="429" t="s">
        <v>19</v>
      </c>
      <c r="BIE5" s="1210" t="s">
        <v>8</v>
      </c>
      <c r="BIG5" s="1209" t="s">
        <v>0</v>
      </c>
      <c r="BIH5" s="374" t="s">
        <v>18</v>
      </c>
      <c r="BII5" s="429" t="s">
        <v>2</v>
      </c>
      <c r="BIJ5" s="31" t="s">
        <v>33</v>
      </c>
      <c r="BIK5" s="429" t="s">
        <v>19</v>
      </c>
      <c r="BIL5" s="1210" t="s">
        <v>8</v>
      </c>
      <c r="BIN5" s="762" t="s">
        <v>0</v>
      </c>
      <c r="BIO5" s="374" t="s">
        <v>18</v>
      </c>
      <c r="BIP5" s="429" t="s">
        <v>2</v>
      </c>
      <c r="BIQ5" s="31" t="s">
        <v>33</v>
      </c>
      <c r="BIR5" s="429" t="s">
        <v>19</v>
      </c>
      <c r="BIS5" s="1210" t="s">
        <v>8</v>
      </c>
      <c r="BIU5" s="1209" t="s">
        <v>0</v>
      </c>
      <c r="BIV5" s="374" t="s">
        <v>109</v>
      </c>
      <c r="BIW5" s="429" t="s">
        <v>2</v>
      </c>
      <c r="BIX5" s="31" t="s">
        <v>33</v>
      </c>
      <c r="BIY5" s="429" t="s">
        <v>19</v>
      </c>
      <c r="BIZ5" s="1210" t="s">
        <v>8</v>
      </c>
      <c r="BJB5" s="1209" t="s">
        <v>0</v>
      </c>
      <c r="BJC5" s="374" t="s">
        <v>109</v>
      </c>
      <c r="BJD5" s="429" t="s">
        <v>2</v>
      </c>
      <c r="BJE5" s="31" t="s">
        <v>33</v>
      </c>
      <c r="BJF5" s="429" t="s">
        <v>19</v>
      </c>
      <c r="BJG5" s="1210" t="s">
        <v>8</v>
      </c>
      <c r="BJI5" s="1209" t="s">
        <v>0</v>
      </c>
      <c r="BJJ5" s="374" t="s">
        <v>109</v>
      </c>
      <c r="BJK5" s="429" t="s">
        <v>2</v>
      </c>
      <c r="BJL5" s="31" t="s">
        <v>33</v>
      </c>
      <c r="BJM5" s="429" t="s">
        <v>19</v>
      </c>
      <c r="BJN5" s="1210" t="s">
        <v>8</v>
      </c>
      <c r="BJP5" s="1209" t="s">
        <v>0</v>
      </c>
      <c r="BJQ5" s="374" t="s">
        <v>109</v>
      </c>
      <c r="BJR5" s="429" t="s">
        <v>2</v>
      </c>
      <c r="BJS5" s="31" t="s">
        <v>33</v>
      </c>
      <c r="BJT5" s="429" t="s">
        <v>19</v>
      </c>
      <c r="BJU5" s="1210" t="s">
        <v>8</v>
      </c>
      <c r="BJW5" s="1209" t="s">
        <v>0</v>
      </c>
      <c r="BJX5" s="374" t="s">
        <v>109</v>
      </c>
      <c r="BJY5" s="429" t="s">
        <v>2</v>
      </c>
      <c r="BJZ5" s="31" t="s">
        <v>33</v>
      </c>
      <c r="BKA5" s="429" t="s">
        <v>19</v>
      </c>
      <c r="BKB5" s="1210" t="s">
        <v>8</v>
      </c>
      <c r="BKD5" s="1209" t="s">
        <v>0</v>
      </c>
      <c r="BKE5" s="374" t="s">
        <v>109</v>
      </c>
      <c r="BKF5" s="429" t="s">
        <v>2</v>
      </c>
      <c r="BKG5" s="31" t="s">
        <v>33</v>
      </c>
      <c r="BKH5" s="429" t="s">
        <v>19</v>
      </c>
      <c r="BKI5" s="1210" t="s">
        <v>8</v>
      </c>
      <c r="BKK5" s="1209" t="s">
        <v>0</v>
      </c>
      <c r="BKL5" s="374" t="s">
        <v>109</v>
      </c>
      <c r="BKM5" s="429" t="s">
        <v>2</v>
      </c>
      <c r="BKN5" s="31" t="s">
        <v>33</v>
      </c>
      <c r="BKO5" s="429" t="s">
        <v>19</v>
      </c>
      <c r="BKP5" s="1210" t="s">
        <v>8</v>
      </c>
      <c r="BKR5" s="925" t="s">
        <v>0</v>
      </c>
      <c r="BKS5" s="374" t="s">
        <v>109</v>
      </c>
      <c r="BKT5" s="429" t="s">
        <v>2</v>
      </c>
      <c r="BKU5" s="31" t="s">
        <v>33</v>
      </c>
      <c r="BKV5" s="429" t="s">
        <v>19</v>
      </c>
      <c r="BKW5" s="1210" t="s">
        <v>8</v>
      </c>
      <c r="BKY5" s="762" t="s">
        <v>0</v>
      </c>
      <c r="BKZ5" s="374" t="s">
        <v>109</v>
      </c>
      <c r="BLA5" s="429" t="s">
        <v>2</v>
      </c>
      <c r="BLB5" s="31" t="s">
        <v>33</v>
      </c>
      <c r="BLC5" s="429" t="s">
        <v>19</v>
      </c>
      <c r="BLD5" s="1210" t="s">
        <v>8</v>
      </c>
      <c r="BLF5" s="762" t="s">
        <v>0</v>
      </c>
      <c r="BLG5" s="374" t="s">
        <v>18</v>
      </c>
      <c r="BLH5" s="429" t="s">
        <v>2</v>
      </c>
      <c r="BLI5" s="31" t="s">
        <v>33</v>
      </c>
      <c r="BLJ5" s="429" t="s">
        <v>19</v>
      </c>
      <c r="BLK5" s="1210" t="s">
        <v>8</v>
      </c>
      <c r="BLM5" s="1209" t="s">
        <v>0</v>
      </c>
      <c r="BLN5" s="1217"/>
      <c r="BLO5" s="374" t="s">
        <v>109</v>
      </c>
      <c r="BLP5" s="429" t="s">
        <v>2</v>
      </c>
      <c r="BLQ5" s="31" t="s">
        <v>33</v>
      </c>
      <c r="BLR5" s="429" t="s">
        <v>19</v>
      </c>
      <c r="BLS5" s="1210" t="s">
        <v>8</v>
      </c>
      <c r="BLU5" s="1209" t="s">
        <v>0</v>
      </c>
      <c r="BLV5" s="374" t="s">
        <v>109</v>
      </c>
      <c r="BLW5" s="429" t="s">
        <v>2</v>
      </c>
      <c r="BLX5" s="31" t="s">
        <v>33</v>
      </c>
      <c r="BLY5" s="429" t="s">
        <v>19</v>
      </c>
      <c r="BLZ5" s="1210" t="s">
        <v>8</v>
      </c>
      <c r="BMB5" s="1209" t="s">
        <v>0</v>
      </c>
      <c r="BMC5" s="374" t="s">
        <v>109</v>
      </c>
      <c r="BMD5" s="429" t="s">
        <v>2</v>
      </c>
      <c r="BME5" s="31" t="s">
        <v>33</v>
      </c>
      <c r="BMF5" s="429" t="s">
        <v>19</v>
      </c>
      <c r="BMG5" s="1210" t="s">
        <v>8</v>
      </c>
      <c r="BMI5" s="925" t="s">
        <v>0</v>
      </c>
      <c r="BMJ5" s="374" t="s">
        <v>109</v>
      </c>
      <c r="BMK5" s="429" t="s">
        <v>2</v>
      </c>
      <c r="BML5" s="926" t="s">
        <v>33</v>
      </c>
      <c r="BMM5" s="429" t="s">
        <v>19</v>
      </c>
      <c r="BMN5" s="1210" t="s">
        <v>8</v>
      </c>
      <c r="BMP5" s="762" t="s">
        <v>0</v>
      </c>
      <c r="BMQ5" s="374" t="s">
        <v>109</v>
      </c>
      <c r="BMR5" s="429" t="s">
        <v>2</v>
      </c>
      <c r="BMS5" s="31" t="s">
        <v>33</v>
      </c>
      <c r="BMT5" s="429" t="s">
        <v>19</v>
      </c>
      <c r="BMU5" s="1210" t="s">
        <v>8</v>
      </c>
      <c r="BMW5" s="1209" t="s">
        <v>0</v>
      </c>
      <c r="BMX5" s="374" t="s">
        <v>109</v>
      </c>
      <c r="BMY5" s="429" t="s">
        <v>2</v>
      </c>
      <c r="BMZ5" s="31" t="s">
        <v>33</v>
      </c>
      <c r="BNA5" s="429" t="s">
        <v>19</v>
      </c>
      <c r="BNB5" s="1210" t="s">
        <v>8</v>
      </c>
      <c r="BND5" s="1209" t="s">
        <v>0</v>
      </c>
      <c r="BNE5" s="1214" t="s">
        <v>116</v>
      </c>
      <c r="BNF5" s="374" t="s">
        <v>109</v>
      </c>
      <c r="BNG5" s="429" t="s">
        <v>2</v>
      </c>
      <c r="BNH5" s="31" t="s">
        <v>33</v>
      </c>
      <c r="BNI5" s="429" t="s">
        <v>19</v>
      </c>
      <c r="BNJ5" s="1210" t="s">
        <v>8</v>
      </c>
      <c r="BNL5" s="762" t="s">
        <v>0</v>
      </c>
      <c r="BNM5" s="374" t="s">
        <v>109</v>
      </c>
      <c r="BNN5" s="429" t="s">
        <v>2</v>
      </c>
      <c r="BNO5" s="31" t="s">
        <v>33</v>
      </c>
      <c r="BNP5" s="429" t="s">
        <v>19</v>
      </c>
      <c r="BNQ5" s="1210" t="s">
        <v>8</v>
      </c>
      <c r="BNS5" s="762" t="s">
        <v>0</v>
      </c>
      <c r="BNT5" s="374" t="s">
        <v>109</v>
      </c>
      <c r="BNU5" s="429" t="s">
        <v>2</v>
      </c>
      <c r="BNV5" s="31" t="s">
        <v>33</v>
      </c>
      <c r="BNW5" s="429" t="s">
        <v>19</v>
      </c>
      <c r="BNX5" s="1210" t="s">
        <v>8</v>
      </c>
      <c r="BNZ5" s="1209" t="s">
        <v>0</v>
      </c>
      <c r="BOA5" s="374" t="s">
        <v>109</v>
      </c>
      <c r="BOB5" s="429" t="s">
        <v>2</v>
      </c>
      <c r="BOC5" s="31" t="s">
        <v>33</v>
      </c>
      <c r="BOD5" s="429" t="s">
        <v>19</v>
      </c>
      <c r="BOE5" s="1210" t="s">
        <v>8</v>
      </c>
      <c r="BOG5" s="762" t="s">
        <v>0</v>
      </c>
      <c r="BOH5" s="374" t="s">
        <v>109</v>
      </c>
      <c r="BOI5" s="429" t="s">
        <v>2</v>
      </c>
      <c r="BOJ5" s="31" t="s">
        <v>33</v>
      </c>
      <c r="BOK5" s="429" t="s">
        <v>19</v>
      </c>
      <c r="BOL5" s="1210" t="s">
        <v>8</v>
      </c>
      <c r="BON5" s="762" t="s">
        <v>0</v>
      </c>
      <c r="BOO5" s="374" t="s">
        <v>109</v>
      </c>
      <c r="BOP5" s="429" t="s">
        <v>2</v>
      </c>
      <c r="BOQ5" s="31" t="s">
        <v>33</v>
      </c>
      <c r="BOR5" s="429" t="s">
        <v>19</v>
      </c>
      <c r="BOS5" s="1210" t="s">
        <v>8</v>
      </c>
      <c r="BOU5" s="1209" t="s">
        <v>0</v>
      </c>
      <c r="BOV5" s="374" t="s">
        <v>109</v>
      </c>
      <c r="BOW5" s="429" t="s">
        <v>2</v>
      </c>
      <c r="BOX5" s="31" t="s">
        <v>33</v>
      </c>
      <c r="BOY5" s="429" t="s">
        <v>19</v>
      </c>
      <c r="BOZ5" s="1210" t="s">
        <v>8</v>
      </c>
      <c r="BPB5" s="1209" t="s">
        <v>0</v>
      </c>
      <c r="BPC5" s="374" t="s">
        <v>109</v>
      </c>
      <c r="BPD5" s="429" t="s">
        <v>2</v>
      </c>
      <c r="BPE5" s="31" t="s">
        <v>33</v>
      </c>
      <c r="BPF5" s="429" t="s">
        <v>19</v>
      </c>
      <c r="BPG5" s="1210" t="s">
        <v>8</v>
      </c>
      <c r="BPI5" s="1209" t="s">
        <v>0</v>
      </c>
      <c r="BPJ5" s="374" t="s">
        <v>109</v>
      </c>
      <c r="BPK5" s="429" t="s">
        <v>2</v>
      </c>
      <c r="BPL5" s="31" t="s">
        <v>33</v>
      </c>
      <c r="BPM5" s="429" t="s">
        <v>19</v>
      </c>
      <c r="BPN5" s="1210" t="s">
        <v>8</v>
      </c>
      <c r="BPP5" s="1209" t="s">
        <v>0</v>
      </c>
      <c r="BPQ5" s="374" t="s">
        <v>109</v>
      </c>
      <c r="BPR5" s="429" t="s">
        <v>2</v>
      </c>
      <c r="BPS5" s="31" t="s">
        <v>33</v>
      </c>
      <c r="BPT5" s="429" t="s">
        <v>19</v>
      </c>
      <c r="BPU5" s="1210" t="s">
        <v>8</v>
      </c>
    </row>
    <row r="6" spans="1:1790" ht="15.75" thickTop="1">
      <c r="A6" s="34"/>
      <c r="B6" s="373"/>
      <c r="C6" s="1229"/>
      <c r="D6" s="34"/>
      <c r="E6" s="1230"/>
      <c r="F6" s="87">
        <f>C6-E6</f>
        <v>0</v>
      </c>
      <c r="H6" s="34"/>
      <c r="I6" s="373"/>
      <c r="J6" s="1229"/>
      <c r="K6" s="34"/>
      <c r="L6" s="1230"/>
      <c r="M6" s="87">
        <f>J6-L6</f>
        <v>0</v>
      </c>
      <c r="O6" s="34"/>
      <c r="P6" s="373"/>
      <c r="Q6" s="1229"/>
      <c r="R6" s="34"/>
      <c r="S6" s="1230"/>
      <c r="T6" s="87">
        <f>Q6-S6</f>
        <v>0</v>
      </c>
      <c r="V6" s="34"/>
      <c r="W6" s="373"/>
      <c r="X6" s="1229"/>
      <c r="Y6" s="34"/>
      <c r="Z6" s="1230"/>
      <c r="AA6" s="87">
        <f>X6-Z6</f>
        <v>0</v>
      </c>
      <c r="AC6" s="34"/>
      <c r="AD6" s="373"/>
      <c r="AE6" s="1229"/>
      <c r="AF6" s="34"/>
      <c r="AG6" s="1230"/>
      <c r="AH6" s="87">
        <f>AE6-AG6</f>
        <v>0</v>
      </c>
      <c r="AJ6" s="388"/>
      <c r="AK6" s="373"/>
      <c r="AL6" s="1229"/>
      <c r="AM6" s="388"/>
      <c r="AN6" s="1230"/>
      <c r="AO6" s="87">
        <f>AL6-AN6</f>
        <v>0</v>
      </c>
      <c r="AQ6" s="34"/>
      <c r="AR6" s="373"/>
      <c r="AS6" s="1229"/>
      <c r="AT6" s="34"/>
      <c r="AU6" s="1230"/>
      <c r="AV6" s="87">
        <f>AS6-AU6</f>
        <v>0</v>
      </c>
      <c r="AX6" s="34"/>
      <c r="AY6" s="373"/>
      <c r="AZ6" s="1229"/>
      <c r="BA6" s="34"/>
      <c r="BB6" s="1230"/>
      <c r="BC6" s="87">
        <f>AZ6-BB6</f>
        <v>0</v>
      </c>
      <c r="BE6" s="34"/>
      <c r="BF6" s="373"/>
      <c r="BG6" s="1229"/>
      <c r="BH6" s="34"/>
      <c r="BI6" s="1230"/>
      <c r="BJ6" s="87">
        <f>BG6-BI6</f>
        <v>0</v>
      </c>
      <c r="BL6" s="388"/>
      <c r="BM6" s="373"/>
      <c r="BN6" s="1229"/>
      <c r="BO6" s="34"/>
      <c r="BP6" s="1230"/>
      <c r="BQ6" s="87">
        <f>BN6-BP6</f>
        <v>0</v>
      </c>
      <c r="BS6" s="549"/>
      <c r="BT6" s="373"/>
      <c r="BU6" s="1229"/>
      <c r="BV6" s="34"/>
      <c r="BW6" s="1230"/>
      <c r="BX6" s="87">
        <f>BU6-BW6</f>
        <v>0</v>
      </c>
      <c r="BZ6" s="549"/>
      <c r="CA6" s="1231"/>
      <c r="CB6" s="1230"/>
      <c r="CC6" s="34"/>
      <c r="CD6" s="1230"/>
      <c r="CE6" s="87">
        <f>CB6-CD6</f>
        <v>0</v>
      </c>
      <c r="CG6" s="549"/>
      <c r="CH6" s="1231"/>
      <c r="CI6" s="1230"/>
      <c r="CJ6" s="34"/>
      <c r="CK6" s="1230"/>
      <c r="CL6" s="87">
        <f>CI6-CK6</f>
        <v>0</v>
      </c>
      <c r="CP6" s="373"/>
      <c r="CQ6" s="1229"/>
      <c r="CS6" s="1230"/>
      <c r="CT6" s="87">
        <f>CQ6-CS6</f>
        <v>0</v>
      </c>
      <c r="CV6" s="549"/>
      <c r="CW6" s="1202"/>
      <c r="CX6" s="373"/>
      <c r="CY6" s="1229"/>
      <c r="CZ6" s="549"/>
      <c r="DA6" s="1230"/>
      <c r="DB6" s="87">
        <f>CT71</f>
        <v>3869039.65</v>
      </c>
      <c r="DD6" s="388"/>
      <c r="DE6" s="373"/>
      <c r="DF6" s="1229"/>
      <c r="DG6" s="34"/>
      <c r="DH6" s="1230"/>
      <c r="DI6" s="87">
        <f>DF6-DH6</f>
        <v>0</v>
      </c>
      <c r="DK6" s="388"/>
      <c r="DL6" s="373"/>
      <c r="DM6" s="1229"/>
      <c r="DN6" s="34"/>
      <c r="DO6" s="1230"/>
      <c r="DP6" s="87">
        <f>DM6-DO6</f>
        <v>0</v>
      </c>
      <c r="DR6" s="34"/>
      <c r="DS6" s="373"/>
      <c r="DT6" s="1229"/>
      <c r="DU6" s="34"/>
      <c r="DV6" s="1230"/>
      <c r="DW6" s="87">
        <f>DT6-DV6</f>
        <v>0</v>
      </c>
      <c r="DY6" s="388"/>
      <c r="DZ6" s="373"/>
      <c r="EA6" s="1229"/>
      <c r="EB6" s="34"/>
      <c r="EC6" s="1230"/>
      <c r="ED6" s="87">
        <f>EA6-EC6</f>
        <v>0</v>
      </c>
      <c r="EF6" s="549"/>
      <c r="EG6" s="373"/>
      <c r="EH6" s="1229"/>
      <c r="EI6" s="34"/>
      <c r="EJ6" s="1230"/>
      <c r="EK6" s="87">
        <f>EH6-EJ6</f>
        <v>0</v>
      </c>
      <c r="EM6" s="549"/>
      <c r="EN6" s="373"/>
      <c r="EO6" s="1229"/>
      <c r="EP6" s="34"/>
      <c r="EQ6" s="1230"/>
      <c r="ER6" s="87">
        <f>EO6-EQ6</f>
        <v>0</v>
      </c>
      <c r="ET6" s="34"/>
      <c r="EU6" s="34"/>
      <c r="EV6" s="373"/>
      <c r="EW6" s="1229"/>
      <c r="EX6" s="409"/>
      <c r="EY6" s="1230"/>
      <c r="EZ6" s="87">
        <f>EW6-EY6</f>
        <v>0</v>
      </c>
      <c r="FB6" s="34"/>
      <c r="FC6" s="373"/>
      <c r="FD6" s="1229"/>
      <c r="FE6" s="34"/>
      <c r="FF6" s="1230"/>
      <c r="FG6" s="87">
        <f>FD6-FF6</f>
        <v>0</v>
      </c>
      <c r="FI6" s="549"/>
      <c r="FJ6" s="34"/>
      <c r="FK6" s="373"/>
      <c r="FL6" s="1229"/>
      <c r="FM6" s="34"/>
      <c r="FN6" s="1230"/>
      <c r="FO6" s="87">
        <f>FL6-FN6</f>
        <v>0</v>
      </c>
      <c r="FQ6" s="34"/>
      <c r="FR6" s="373"/>
      <c r="FS6" s="1229"/>
      <c r="FT6" s="34"/>
      <c r="FU6" s="1230"/>
      <c r="FV6" s="87">
        <f>FS6-FU6</f>
        <v>0</v>
      </c>
      <c r="FX6" s="549"/>
      <c r="FY6" s="549"/>
      <c r="FZ6" s="373"/>
      <c r="GA6" s="1229"/>
      <c r="GB6" s="409"/>
      <c r="GC6" s="1230"/>
      <c r="GD6" s="87">
        <f>GA6-GC6</f>
        <v>0</v>
      </c>
      <c r="GF6" s="34"/>
      <c r="GG6" s="373"/>
      <c r="GH6" s="1229"/>
      <c r="GI6" s="34"/>
      <c r="GJ6" s="1230"/>
      <c r="GK6" s="87">
        <f>GH6-GJ6</f>
        <v>0</v>
      </c>
      <c r="GM6" s="549"/>
      <c r="GN6" s="34"/>
      <c r="GO6" s="373"/>
      <c r="GP6" s="1229"/>
      <c r="GQ6" s="34"/>
      <c r="GR6" s="1230"/>
      <c r="GS6" s="87">
        <f>GP6-GR6</f>
        <v>0</v>
      </c>
      <c r="GU6" s="549"/>
      <c r="GV6" s="373"/>
      <c r="GW6" s="1229"/>
      <c r="GX6" s="34"/>
      <c r="GY6" s="1230"/>
      <c r="GZ6" s="87">
        <f>GW6-GY6</f>
        <v>0</v>
      </c>
      <c r="HB6" s="388"/>
      <c r="HC6" s="373"/>
      <c r="HD6" s="1229"/>
      <c r="HE6" s="34"/>
      <c r="HF6" s="1230"/>
      <c r="HG6" s="87">
        <f>HD6-HF6</f>
        <v>0</v>
      </c>
      <c r="HI6" s="388"/>
      <c r="HJ6" s="373"/>
      <c r="HK6" s="1229"/>
      <c r="HL6" s="34"/>
      <c r="HM6" s="1230"/>
      <c r="HN6" s="87">
        <f>HK6-HM6</f>
        <v>0</v>
      </c>
      <c r="HP6" s="388"/>
      <c r="HQ6" s="373"/>
      <c r="HR6" s="1229"/>
      <c r="HS6" s="34"/>
      <c r="HT6" s="1230"/>
      <c r="HU6" s="87">
        <f>HR6-HT6</f>
        <v>0</v>
      </c>
      <c r="HW6" s="34"/>
      <c r="HX6" s="373"/>
      <c r="HY6" s="1229"/>
      <c r="HZ6" s="34"/>
      <c r="IA6" s="1230"/>
      <c r="IB6" s="87">
        <f>HY6-IA6</f>
        <v>0</v>
      </c>
      <c r="ID6" s="549"/>
      <c r="IE6" s="373"/>
      <c r="IF6" s="1229"/>
      <c r="IG6" s="34"/>
      <c r="IH6" s="1230"/>
      <c r="II6" s="87">
        <f>IF6-IH6</f>
        <v>0</v>
      </c>
      <c r="IK6" s="549"/>
      <c r="IL6" s="373"/>
      <c r="IM6" s="1229"/>
      <c r="IN6" s="34"/>
      <c r="IO6" s="1230"/>
      <c r="IP6" s="87">
        <f>IM6-IO6</f>
        <v>0</v>
      </c>
      <c r="IR6" s="388"/>
      <c r="IS6" s="373"/>
      <c r="IT6" s="1229"/>
      <c r="IU6" s="388"/>
      <c r="IV6" s="1232"/>
      <c r="IW6" s="87">
        <f>IT6-IV6</f>
        <v>0</v>
      </c>
      <c r="IY6" s="388"/>
      <c r="IZ6" s="373"/>
      <c r="JA6" s="1229"/>
      <c r="JB6" s="388"/>
      <c r="JC6" s="1230"/>
      <c r="JD6" s="87">
        <f>IW70</f>
        <v>0</v>
      </c>
      <c r="JF6" s="388"/>
      <c r="JG6" s="373"/>
      <c r="JH6" s="1229"/>
      <c r="JI6" s="388"/>
      <c r="JJ6" s="1230"/>
      <c r="JK6" s="87">
        <f>JD70</f>
        <v>24915</v>
      </c>
      <c r="JM6" s="549"/>
      <c r="JN6" s="373"/>
      <c r="JO6" s="1229"/>
      <c r="JP6" s="34"/>
      <c r="JQ6" s="1230"/>
      <c r="JR6" s="87">
        <f>JO6-JQ6</f>
        <v>0</v>
      </c>
      <c r="JT6" s="388"/>
      <c r="JU6" s="373"/>
      <c r="JV6" s="1229"/>
      <c r="JW6" s="34"/>
      <c r="JX6" s="1230"/>
      <c r="JY6" s="87">
        <f>JV6-JX6</f>
        <v>0</v>
      </c>
      <c r="KA6" s="388"/>
      <c r="KB6" s="373"/>
      <c r="KC6" s="1229"/>
      <c r="KD6" s="34"/>
      <c r="KE6" s="1230"/>
      <c r="KF6" s="87">
        <f>KC6-KE6</f>
        <v>0</v>
      </c>
      <c r="KH6" s="388"/>
      <c r="KI6" s="373"/>
      <c r="KJ6" s="1229"/>
      <c r="KK6" s="34"/>
      <c r="KL6" s="1230"/>
      <c r="KM6" s="87">
        <f>KJ6-KL6</f>
        <v>0</v>
      </c>
      <c r="KO6" s="388"/>
      <c r="KP6" s="373"/>
      <c r="KQ6" s="1229"/>
      <c r="KR6" s="34"/>
      <c r="KS6" s="1230"/>
      <c r="KT6" s="87">
        <f>KQ6-KS6</f>
        <v>0</v>
      </c>
      <c r="KV6" s="34"/>
      <c r="KW6" s="373"/>
      <c r="KX6" s="1229"/>
      <c r="KY6" s="34"/>
      <c r="KZ6" s="1230"/>
      <c r="LA6" s="87">
        <f>KX6-KZ6</f>
        <v>0</v>
      </c>
      <c r="LC6" s="34"/>
      <c r="LD6" s="373"/>
      <c r="LE6" s="1229"/>
      <c r="LF6" s="34"/>
      <c r="LG6" s="1230"/>
      <c r="LH6" s="87">
        <f>LE6-LG6</f>
        <v>0</v>
      </c>
      <c r="LJ6" s="34"/>
      <c r="LK6" s="373"/>
      <c r="LL6" s="1229"/>
      <c r="LM6" s="34"/>
      <c r="LN6" s="1230"/>
      <c r="LO6" s="87">
        <f>LL6-LN6</f>
        <v>0</v>
      </c>
      <c r="LQ6" s="34"/>
      <c r="LR6" s="373"/>
      <c r="LS6" s="1229"/>
      <c r="LT6" s="34"/>
      <c r="LU6" s="1230"/>
      <c r="LV6" s="87">
        <f>LS6-LU6</f>
        <v>0</v>
      </c>
      <c r="LX6" s="549"/>
      <c r="LY6" s="373"/>
      <c r="LZ6" s="1229"/>
      <c r="MA6" s="34"/>
      <c r="MB6" s="1230"/>
      <c r="MC6" s="87">
        <f>LZ6-MB6</f>
        <v>0</v>
      </c>
      <c r="ME6" s="549"/>
      <c r="MF6" s="373"/>
      <c r="MG6" s="1229"/>
      <c r="MH6" s="34"/>
      <c r="MI6" s="1230"/>
      <c r="MJ6" s="87">
        <f>MG6-MI6</f>
        <v>0</v>
      </c>
      <c r="ML6" s="549"/>
      <c r="MM6" s="373"/>
      <c r="MN6" s="1229"/>
      <c r="MO6" s="34"/>
      <c r="MP6" s="1230"/>
      <c r="MQ6" s="87">
        <f>MN6-MP6</f>
        <v>0</v>
      </c>
      <c r="MS6" s="34"/>
      <c r="MT6" s="373"/>
      <c r="MU6" s="1229"/>
      <c r="MV6" s="34"/>
      <c r="MW6" s="1230"/>
      <c r="MX6" s="87">
        <f>MU6-MW6</f>
        <v>0</v>
      </c>
      <c r="MZ6" s="34"/>
      <c r="NA6" s="373"/>
      <c r="NB6" s="1229"/>
      <c r="NC6" s="34"/>
      <c r="ND6" s="1230"/>
      <c r="NE6" s="87">
        <f>NB6-ND6</f>
        <v>0</v>
      </c>
      <c r="NG6" s="549"/>
      <c r="NH6" s="373"/>
      <c r="NI6" s="1229"/>
      <c r="NJ6" s="549"/>
      <c r="NK6" s="1230"/>
      <c r="NL6" s="87">
        <f>NI6-NK6</f>
        <v>0</v>
      </c>
      <c r="NN6" s="34"/>
      <c r="NO6" s="373"/>
      <c r="NP6" s="1229"/>
      <c r="NQ6" s="34"/>
      <c r="NR6" s="1230"/>
      <c r="NS6" s="87">
        <f>NP6-NR6</f>
        <v>0</v>
      </c>
      <c r="NU6" s="549"/>
      <c r="NV6" s="1233"/>
      <c r="NW6" s="373"/>
      <c r="NX6" s="1229"/>
      <c r="NY6" s="34"/>
      <c r="NZ6" s="1230"/>
      <c r="OA6" s="87">
        <f>NX6-NZ6</f>
        <v>0</v>
      </c>
      <c r="OC6" s="549"/>
      <c r="OD6" s="373"/>
      <c r="OE6" s="1229"/>
      <c r="OF6" s="34"/>
      <c r="OG6" s="1230"/>
      <c r="OH6" s="87">
        <f>OE6-OG6</f>
        <v>0</v>
      </c>
      <c r="OJ6" s="34"/>
      <c r="OK6" s="373"/>
      <c r="OL6" s="1229"/>
      <c r="OM6" s="34"/>
      <c r="ON6" s="1230"/>
      <c r="OO6" s="87">
        <f>OL6-ON6</f>
        <v>0</v>
      </c>
      <c r="OQ6" s="388"/>
      <c r="OR6" s="373"/>
      <c r="OS6" s="1229"/>
      <c r="OT6" s="34"/>
      <c r="OU6" s="1230"/>
      <c r="OV6" s="87">
        <f>OS6-OU6</f>
        <v>0</v>
      </c>
      <c r="OX6" s="388"/>
      <c r="OY6" s="373"/>
      <c r="OZ6" s="1229"/>
      <c r="PA6" s="34"/>
      <c r="PB6" s="1230"/>
      <c r="PC6" s="87">
        <f>OV65</f>
        <v>21123.919999999998</v>
      </c>
      <c r="PE6" s="388"/>
      <c r="PF6" s="34"/>
      <c r="PG6" s="373"/>
      <c r="PH6" s="1229"/>
      <c r="PI6" s="34"/>
      <c r="PJ6" s="1230"/>
      <c r="PK6" s="87">
        <f>PH6-PJ6</f>
        <v>0</v>
      </c>
      <c r="PM6" s="388"/>
      <c r="PN6" s="373"/>
      <c r="PO6" s="1229"/>
      <c r="PP6" s="34"/>
      <c r="PQ6" s="1230"/>
      <c r="PR6" s="87">
        <f>PO6-PQ6</f>
        <v>0</v>
      </c>
      <c r="PT6" s="388"/>
      <c r="PU6" s="373"/>
      <c r="PV6" s="1229"/>
      <c r="PW6" s="34"/>
      <c r="PX6" s="1230"/>
      <c r="PY6" s="87">
        <f>PV6-PX6</f>
        <v>0</v>
      </c>
      <c r="QA6" s="34"/>
      <c r="QB6" s="373"/>
      <c r="QC6" s="1229"/>
      <c r="QD6" s="34"/>
      <c r="QE6" s="1230"/>
      <c r="QF6" s="87">
        <f>QC6-QE6</f>
        <v>0</v>
      </c>
      <c r="QH6" s="34"/>
      <c r="QI6" s="373"/>
      <c r="QJ6" s="1229"/>
      <c r="QK6" s="34"/>
      <c r="QL6" s="1230"/>
      <c r="QM6" s="87">
        <f>QJ6-QL6</f>
        <v>0</v>
      </c>
      <c r="QO6" s="34"/>
      <c r="QP6" s="373"/>
      <c r="QQ6" s="1229"/>
      <c r="QR6" s="34"/>
      <c r="QS6" s="1230"/>
      <c r="QT6" s="87">
        <f>QQ6-QS6</f>
        <v>0</v>
      </c>
      <c r="QV6" s="549"/>
      <c r="QW6" s="1202"/>
      <c r="QX6" s="373"/>
      <c r="QY6" s="1229"/>
      <c r="QZ6" s="34"/>
      <c r="RA6" s="1230"/>
      <c r="RB6" s="87">
        <f>QY6-RA6</f>
        <v>0</v>
      </c>
      <c r="RD6" s="549"/>
      <c r="RE6" s="373"/>
      <c r="RF6" s="1229"/>
      <c r="RG6" s="34"/>
      <c r="RH6" s="1230"/>
      <c r="RI6" s="87">
        <f>RF6-RH6</f>
        <v>0</v>
      </c>
      <c r="RK6" s="549"/>
      <c r="RL6" s="373"/>
      <c r="RM6" s="1229"/>
      <c r="RN6" s="34"/>
      <c r="RO6" s="1230"/>
      <c r="RP6" s="87">
        <f>RM6-RO6</f>
        <v>0</v>
      </c>
      <c r="RR6" s="34"/>
      <c r="RS6" s="373"/>
      <c r="RT6" s="1229"/>
      <c r="RU6" s="34"/>
      <c r="RV6" s="1230"/>
      <c r="RW6" s="87">
        <f>RT6-RV6</f>
        <v>0</v>
      </c>
      <c r="RY6" s="34"/>
      <c r="RZ6" s="373"/>
      <c r="SA6" s="1229"/>
      <c r="SB6" s="34"/>
      <c r="SC6" s="1230"/>
      <c r="SD6" s="87">
        <f>SA6-SC6</f>
        <v>0</v>
      </c>
      <c r="SF6" s="34"/>
      <c r="SG6" s="373"/>
      <c r="SH6" s="1229"/>
      <c r="SI6" s="34"/>
      <c r="SJ6" s="1230"/>
      <c r="SK6" s="87">
        <f>SH6-SJ6</f>
        <v>0</v>
      </c>
      <c r="SM6" s="34"/>
      <c r="SN6" s="373"/>
      <c r="SO6" s="1229"/>
      <c r="SP6" s="34"/>
      <c r="SQ6" s="1230"/>
      <c r="SR6" s="87">
        <f>SO6-SQ6</f>
        <v>0</v>
      </c>
      <c r="ST6" s="549"/>
      <c r="SU6" s="373"/>
      <c r="SV6" s="1229"/>
      <c r="SW6" s="34"/>
      <c r="SX6" s="1230"/>
      <c r="SY6" s="87">
        <f>SV6-SX6</f>
        <v>0</v>
      </c>
      <c r="TA6" s="549"/>
      <c r="TB6" s="373"/>
      <c r="TC6" s="1229"/>
      <c r="TD6" s="34"/>
      <c r="TE6" s="1230"/>
      <c r="TF6" s="87">
        <f>TC6-TE6</f>
        <v>0</v>
      </c>
      <c r="TH6" s="549"/>
      <c r="TI6" s="373"/>
      <c r="TJ6" s="1229"/>
      <c r="TK6" s="34"/>
      <c r="TL6" s="1230"/>
      <c r="TM6" s="87">
        <f>TJ6-TL6</f>
        <v>0</v>
      </c>
      <c r="TO6" s="388"/>
      <c r="TP6" s="373"/>
      <c r="TQ6" s="1229"/>
      <c r="TR6" s="388"/>
      <c r="TS6" s="1230"/>
      <c r="TT6" s="87">
        <f>TQ6-TS6</f>
        <v>0</v>
      </c>
      <c r="TV6" s="549"/>
      <c r="TW6" s="373"/>
      <c r="TX6" s="1229"/>
      <c r="TY6" s="34"/>
      <c r="TZ6" s="1230"/>
      <c r="UA6" s="87">
        <f>TX6-TZ6</f>
        <v>0</v>
      </c>
      <c r="UC6" s="34"/>
      <c r="UD6" s="373"/>
      <c r="UE6" s="1229"/>
      <c r="UF6" s="34"/>
      <c r="UG6" s="1230"/>
      <c r="UH6" s="87">
        <f>UE6-UG6</f>
        <v>0</v>
      </c>
      <c r="UJ6" s="34"/>
      <c r="UK6" s="373"/>
      <c r="UL6" s="1229"/>
      <c r="UM6" s="34"/>
      <c r="UN6" s="1230"/>
      <c r="UO6" s="87">
        <f>UL6-UN6</f>
        <v>0</v>
      </c>
      <c r="UQ6" s="34"/>
      <c r="UR6" s="373"/>
      <c r="US6" s="1229"/>
      <c r="UT6" s="34"/>
      <c r="UU6" s="1230"/>
      <c r="UV6" s="87">
        <f>US6-UU6</f>
        <v>0</v>
      </c>
      <c r="UX6" s="388"/>
      <c r="UY6" s="373"/>
      <c r="UZ6" s="1229"/>
      <c r="VA6" s="34"/>
      <c r="VB6" s="1230"/>
      <c r="VC6" s="87">
        <f>UZ6-VB6</f>
        <v>0</v>
      </c>
      <c r="VE6" s="549"/>
      <c r="VF6" s="373"/>
      <c r="VG6" s="1229"/>
      <c r="VH6" s="1234" t="s">
        <v>46</v>
      </c>
      <c r="VI6" s="1230"/>
      <c r="VJ6" s="87">
        <f>VG6-VI6</f>
        <v>0</v>
      </c>
      <c r="VL6" s="34"/>
      <c r="VM6" s="373"/>
      <c r="VN6" s="1229"/>
      <c r="VO6" s="34"/>
      <c r="VP6" s="1230"/>
      <c r="VQ6" s="87">
        <f>VN6-VP6</f>
        <v>0</v>
      </c>
      <c r="VS6" s="549"/>
      <c r="VT6" s="373"/>
      <c r="VU6" s="1229"/>
      <c r="VV6" s="34"/>
      <c r="VW6" s="1230"/>
      <c r="VX6" s="87">
        <f>VU6-VW6</f>
        <v>0</v>
      </c>
      <c r="VZ6" s="576"/>
      <c r="WA6" s="276"/>
      <c r="WB6" s="1235"/>
      <c r="WC6" s="53"/>
      <c r="WD6" s="1236"/>
      <c r="WE6" s="87">
        <f>WB6-WD6</f>
        <v>0</v>
      </c>
      <c r="WG6" s="549"/>
      <c r="WH6" s="373"/>
      <c r="WI6" s="1229"/>
      <c r="WJ6" s="34"/>
      <c r="WK6" s="1230"/>
      <c r="WL6" s="87">
        <f>WI6-WK6</f>
        <v>0</v>
      </c>
      <c r="WN6" s="388"/>
      <c r="WO6" s="34"/>
      <c r="WP6" s="373"/>
      <c r="WQ6" s="1229"/>
      <c r="WR6" s="34"/>
      <c r="WS6" s="1230"/>
      <c r="WT6" s="87">
        <f>WQ6-WS6</f>
        <v>0</v>
      </c>
      <c r="WV6" s="388"/>
      <c r="WW6" s="373"/>
      <c r="WX6" s="1229"/>
      <c r="WY6" s="34"/>
      <c r="WZ6" s="1230"/>
      <c r="XA6" s="87">
        <f>WX6-WZ6</f>
        <v>0</v>
      </c>
      <c r="XC6" s="549"/>
      <c r="XD6" s="373"/>
      <c r="XE6" s="1229"/>
      <c r="XF6" s="34"/>
      <c r="XG6" s="1230"/>
      <c r="XH6" s="87">
        <f>XE6-XG6</f>
        <v>0</v>
      </c>
      <c r="XJ6" s="388"/>
      <c r="XK6" s="373"/>
      <c r="XL6" s="1229"/>
      <c r="XM6" s="34"/>
      <c r="XN6" s="1230"/>
      <c r="XO6" s="87">
        <f>XL6-XN6</f>
        <v>0</v>
      </c>
      <c r="XQ6" s="388"/>
      <c r="XR6" s="373"/>
      <c r="XS6" s="1229"/>
      <c r="XT6" s="34"/>
      <c r="XU6" s="1230"/>
      <c r="XV6" s="87">
        <f>XS6-XU6</f>
        <v>0</v>
      </c>
      <c r="XX6" s="549"/>
      <c r="XY6" s="373"/>
      <c r="XZ6" s="1229"/>
      <c r="YA6" s="34"/>
      <c r="YB6" s="1230"/>
      <c r="YC6" s="87">
        <f>XZ6-YB6</f>
        <v>0</v>
      </c>
      <c r="YE6" s="549"/>
      <c r="YF6" s="373"/>
      <c r="YG6" s="1229"/>
      <c r="YH6" s="34"/>
      <c r="YI6" s="1230"/>
      <c r="YJ6" s="87">
        <f>YG6-YI6</f>
        <v>0</v>
      </c>
      <c r="YL6" s="388"/>
      <c r="YM6" s="409"/>
      <c r="YN6" s="373"/>
      <c r="YO6" s="1229"/>
      <c r="YP6" s="388"/>
      <c r="YQ6" s="1230"/>
      <c r="YR6" s="87">
        <f>YO6-YQ6</f>
        <v>0</v>
      </c>
      <c r="YT6" s="549"/>
      <c r="YU6" s="373"/>
      <c r="YV6" s="1229"/>
      <c r="YW6" s="388"/>
      <c r="YX6" s="1230"/>
      <c r="YY6" s="87">
        <f>YV6-YX6</f>
        <v>0</v>
      </c>
      <c r="ZA6" s="388"/>
      <c r="ZC6" s="1229"/>
      <c r="ZD6" s="34"/>
      <c r="ZE6" s="1230"/>
      <c r="ZF6" s="87">
        <f>ZC6-ZE6</f>
        <v>0</v>
      </c>
      <c r="ZH6" s="549"/>
      <c r="ZI6" s="373"/>
      <c r="ZJ6" s="1229"/>
      <c r="ZK6" s="34"/>
      <c r="ZL6" s="1230"/>
      <c r="ZM6" s="87">
        <f>ZJ6-ZL6</f>
        <v>0</v>
      </c>
      <c r="ZO6" s="549"/>
      <c r="ZP6" s="373"/>
      <c r="ZQ6" s="1229"/>
      <c r="ZR6" s="34"/>
      <c r="ZS6" s="1230"/>
      <c r="ZT6" s="87">
        <f>ZQ6-ZS6</f>
        <v>0</v>
      </c>
      <c r="ZV6" s="549"/>
      <c r="ZW6" s="373"/>
      <c r="ZX6" s="1229"/>
      <c r="ZY6" s="34"/>
      <c r="ZZ6" s="1230"/>
      <c r="AAA6" s="87">
        <f>ZX6-ZZ6</f>
        <v>0</v>
      </c>
      <c r="AAC6" s="549"/>
      <c r="AAD6" s="373"/>
      <c r="AAE6" s="1229"/>
      <c r="AAF6" s="34"/>
      <c r="AAG6" s="1230"/>
      <c r="AAH6" s="87">
        <f>AAE6-AAG6</f>
        <v>0</v>
      </c>
      <c r="AAJ6" s="549"/>
      <c r="AAK6" s="373"/>
      <c r="AAL6" s="1229"/>
      <c r="AAM6" s="34"/>
      <c r="AAN6" s="1230"/>
      <c r="AAO6" s="87">
        <f>AAL6-AAN6</f>
        <v>0</v>
      </c>
      <c r="AAQ6" s="549"/>
      <c r="AAR6" s="549"/>
      <c r="AAS6" s="373"/>
      <c r="AAT6" s="1229"/>
      <c r="AAU6" s="34"/>
      <c r="AAV6" s="1230"/>
      <c r="AAW6" s="87">
        <f>AAT6-AAV6</f>
        <v>0</v>
      </c>
      <c r="AAY6" s="34"/>
      <c r="AAZ6" s="373"/>
      <c r="ABA6" s="1229"/>
      <c r="ABB6" s="34"/>
      <c r="ABC6" s="1230"/>
      <c r="ABD6" s="87">
        <f>ABA6-ABC6</f>
        <v>0</v>
      </c>
      <c r="ABF6" s="34"/>
      <c r="ABG6" s="373"/>
      <c r="ABH6" s="1229"/>
      <c r="ABI6" s="34"/>
      <c r="ABJ6" s="1230"/>
      <c r="ABK6" s="87">
        <f>ABH6-ABJ6</f>
        <v>0</v>
      </c>
      <c r="ABM6" s="549"/>
      <c r="ABN6" s="34"/>
      <c r="ABO6" s="373"/>
      <c r="ABP6" s="1229"/>
      <c r="ABQ6" s="34"/>
      <c r="ABR6" s="1230"/>
      <c r="ABS6" s="87">
        <f>ABP6-ABR6</f>
        <v>0</v>
      </c>
      <c r="ABU6" s="388"/>
      <c r="ABV6" s="373"/>
      <c r="ABW6" s="1229"/>
      <c r="ABX6" s="549"/>
      <c r="ABY6" s="1230"/>
      <c r="ABZ6" s="87">
        <f>ABW6-ABY6</f>
        <v>0</v>
      </c>
      <c r="ACB6" s="34"/>
      <c r="ACC6" s="373"/>
      <c r="ACD6" s="1229"/>
      <c r="ACE6" s="34"/>
      <c r="ACF6" s="1230"/>
      <c r="ACG6" s="87">
        <f>ACD6-ACF6</f>
        <v>0</v>
      </c>
      <c r="ACI6" s="388"/>
      <c r="ACJ6" s="373"/>
      <c r="ACK6" s="1229"/>
      <c r="ACL6" s="388"/>
      <c r="ACM6" s="1230"/>
      <c r="ACN6" s="87">
        <f>ACK6-ACM6</f>
        <v>0</v>
      </c>
      <c r="ACP6" s="34"/>
      <c r="ACQ6" s="373"/>
      <c r="ACR6" s="1229"/>
      <c r="ACS6" s="34"/>
      <c r="ACT6" s="1230"/>
      <c r="ACU6" s="87">
        <f>ACR6-ACT6</f>
        <v>0</v>
      </c>
      <c r="ACW6" s="34"/>
      <c r="ACX6" s="373"/>
      <c r="ACY6" s="1229"/>
      <c r="ACZ6" s="34"/>
      <c r="ADA6" s="1230"/>
      <c r="ADB6" s="87">
        <f>ACY6-ADA6</f>
        <v>0</v>
      </c>
      <c r="ADD6" s="34"/>
      <c r="ADE6" s="373"/>
      <c r="ADF6" s="1229"/>
      <c r="ADG6" s="34"/>
      <c r="ADH6" s="1230"/>
      <c r="ADI6" s="87">
        <f>ADF6-ADH6</f>
        <v>0</v>
      </c>
      <c r="ADK6" s="388"/>
      <c r="ADL6" s="373"/>
      <c r="ADM6" s="1229"/>
      <c r="ADN6" s="34"/>
      <c r="ADO6" s="1230"/>
      <c r="ADP6" s="87">
        <f>ADM6-ADO6</f>
        <v>0</v>
      </c>
      <c r="ADR6" s="388"/>
      <c r="ADS6" s="373"/>
      <c r="ADT6" s="1229"/>
      <c r="ADU6" s="34"/>
      <c r="ADV6" s="1230"/>
      <c r="ADW6" s="87">
        <f>ADT6-ADV6</f>
        <v>0</v>
      </c>
      <c r="ADY6" s="388"/>
      <c r="ADZ6" s="373"/>
      <c r="AEA6" s="1229"/>
      <c r="AEB6" s="34"/>
      <c r="AEC6" s="1230"/>
      <c r="AED6" s="87">
        <f>AEA6-AEC6</f>
        <v>0</v>
      </c>
      <c r="AEF6" s="388"/>
      <c r="AEG6" s="373"/>
      <c r="AEH6" s="1229"/>
      <c r="AEI6" s="34"/>
      <c r="AEJ6" s="1230"/>
      <c r="AEK6" s="87">
        <f>AEH6-AEJ6</f>
        <v>0</v>
      </c>
      <c r="AEM6" s="388"/>
      <c r="AEN6" s="373"/>
      <c r="AEO6" s="1229"/>
      <c r="AEP6" s="34"/>
      <c r="AEQ6" s="1230"/>
      <c r="AER6" s="87">
        <f>AEO6-AEQ6</f>
        <v>0</v>
      </c>
      <c r="AET6" s="388"/>
      <c r="AEU6" s="373"/>
      <c r="AEV6" s="1229"/>
      <c r="AEW6" s="34"/>
      <c r="AEX6" s="1230"/>
      <c r="AEY6" s="87">
        <f>AEV6-AEX6</f>
        <v>0</v>
      </c>
      <c r="AFA6" s="549"/>
      <c r="AFB6" s="373"/>
      <c r="AFC6" s="1229"/>
      <c r="AFD6" s="34"/>
      <c r="AFE6" s="1230"/>
      <c r="AFF6" s="87">
        <f>AFC6-AFE6</f>
        <v>0</v>
      </c>
      <c r="AFI6" s="373"/>
      <c r="AFJ6" s="1229"/>
      <c r="AFK6" s="388"/>
      <c r="AFL6" s="1230"/>
      <c r="AFM6" s="87">
        <f>AFJ6-AFL6</f>
        <v>0</v>
      </c>
      <c r="AFO6" s="549"/>
      <c r="AFP6" s="373"/>
      <c r="AFQ6" s="1229"/>
      <c r="AFR6" s="34"/>
      <c r="AFS6" s="1230"/>
      <c r="AFT6" s="87">
        <f>AFQ6-AFS6</f>
        <v>0</v>
      </c>
      <c r="AFV6" s="576"/>
      <c r="AFW6" s="276"/>
      <c r="AFX6" s="1235"/>
      <c r="AFY6" s="53"/>
      <c r="AFZ6" s="1236"/>
      <c r="AGA6" s="87">
        <f>AFX6-AFZ6</f>
        <v>0</v>
      </c>
      <c r="AGC6" s="549"/>
      <c r="AGD6" s="373"/>
      <c r="AGE6" s="1229"/>
      <c r="AGF6" s="34"/>
      <c r="AGG6" s="1230"/>
      <c r="AGH6" s="87">
        <f>AGE6-AGG6</f>
        <v>0</v>
      </c>
      <c r="AGJ6" s="549"/>
      <c r="AGK6" s="373"/>
      <c r="AGL6" s="1229"/>
      <c r="AGM6" s="34"/>
      <c r="AGN6" s="1230"/>
      <c r="AGO6" s="87">
        <f>AGL6-AGN6</f>
        <v>0</v>
      </c>
      <c r="AGQ6" s="549"/>
      <c r="AGR6" s="373"/>
      <c r="AGS6" s="1229"/>
      <c r="AGT6" s="34"/>
      <c r="AGU6" s="1230"/>
      <c r="AGV6" s="87">
        <f>AGS6-AGU6</f>
        <v>0</v>
      </c>
      <c r="AGX6" s="34"/>
      <c r="AGY6" s="373"/>
      <c r="AGZ6" s="1229"/>
      <c r="AHA6" s="34"/>
      <c r="AHB6" s="1230"/>
      <c r="AHC6" s="87">
        <f>AGZ6-AHB6</f>
        <v>0</v>
      </c>
      <c r="AHE6" s="34"/>
      <c r="AHF6" s="373"/>
      <c r="AHG6" s="1229"/>
      <c r="AHH6" s="34"/>
      <c r="AHI6" s="1230"/>
      <c r="AHJ6" s="87"/>
      <c r="AHL6" s="388"/>
      <c r="AHM6" s="373"/>
      <c r="AHN6" s="1229"/>
      <c r="AHO6" s="34"/>
      <c r="AHP6" s="1230"/>
      <c r="AHQ6" s="87"/>
      <c r="AHS6" s="386"/>
      <c r="AHT6" s="276"/>
      <c r="AHU6" s="1235"/>
      <c r="AHV6" s="53"/>
      <c r="AHW6" s="1236"/>
      <c r="AHX6" s="87">
        <f>AHU6-AHW6</f>
        <v>0</v>
      </c>
      <c r="AHZ6" s="34"/>
      <c r="AIA6" s="34"/>
      <c r="AIB6" s="373"/>
      <c r="AIC6" s="1229"/>
      <c r="AID6" s="34"/>
      <c r="AIE6" s="1230"/>
      <c r="AIF6" s="87">
        <f>AIC6-AIE6</f>
        <v>0</v>
      </c>
      <c r="AIH6" s="549"/>
      <c r="AII6" s="373"/>
      <c r="AIJ6" s="1229"/>
      <c r="AIK6" s="34"/>
      <c r="AIL6" s="1230"/>
      <c r="AIM6" s="87">
        <f>AIJ6-AIL6</f>
        <v>0</v>
      </c>
      <c r="AIO6" s="549"/>
      <c r="AIP6" s="1202"/>
      <c r="AIQ6" s="373"/>
      <c r="AIR6" s="1229"/>
      <c r="AIS6" s="34"/>
      <c r="AIT6" s="1230"/>
      <c r="AIU6" s="87">
        <f>AIR6-AIT6</f>
        <v>0</v>
      </c>
      <c r="AIW6" s="549"/>
      <c r="AIX6" s="373"/>
      <c r="AIY6" s="1229"/>
      <c r="AIZ6" s="34"/>
      <c r="AJA6" s="1230"/>
      <c r="AJB6" s="87">
        <f>AIY6-AJA6</f>
        <v>0</v>
      </c>
      <c r="AJD6" s="549"/>
      <c r="AJE6" s="373"/>
      <c r="AJF6" s="1237"/>
      <c r="AJG6" s="1238" t="s">
        <v>2919</v>
      </c>
      <c r="AJH6" s="1238"/>
      <c r="AJI6" s="729">
        <f>AJF6-AJH6</f>
        <v>0</v>
      </c>
      <c r="AJK6" s="549"/>
      <c r="AJL6" s="373"/>
      <c r="AJM6" s="1229"/>
      <c r="AJN6" s="409"/>
      <c r="AJO6" s="1230"/>
      <c r="AJP6" s="87">
        <f>AJM6-AJO6</f>
        <v>0</v>
      </c>
      <c r="AJR6" s="549"/>
      <c r="AJS6" s="373"/>
      <c r="AJT6" s="1229"/>
      <c r="AJU6" s="34"/>
      <c r="AJV6" s="1230"/>
      <c r="AJW6" s="87">
        <f>AJT6-AJV6</f>
        <v>0</v>
      </c>
      <c r="AJY6" s="549"/>
      <c r="AJZ6" s="373"/>
      <c r="AKA6" s="1229"/>
      <c r="AKB6" s="34"/>
      <c r="AKC6" s="1230"/>
      <c r="AKD6" s="87">
        <f>AKA6-AKC6</f>
        <v>0</v>
      </c>
      <c r="AKF6" s="549"/>
      <c r="AKG6" s="373"/>
      <c r="AKH6" s="1229"/>
      <c r="AKI6" s="34"/>
      <c r="AKJ6" s="1230"/>
      <c r="AKK6" s="87">
        <f>AKH6-AKJ6</f>
        <v>0</v>
      </c>
      <c r="AKM6" s="549"/>
      <c r="AKN6" s="373"/>
      <c r="AKO6" s="1229"/>
      <c r="AKP6" s="34"/>
      <c r="AKQ6" s="1230"/>
      <c r="AKR6" s="87">
        <f>AKO6-AKQ6</f>
        <v>0</v>
      </c>
      <c r="AKT6" s="388"/>
      <c r="AKU6" s="373"/>
      <c r="AKV6" s="1229"/>
      <c r="AKW6" s="34"/>
      <c r="AKX6" s="1230"/>
      <c r="AKY6" s="87">
        <f>AKV6-AKX6</f>
        <v>0</v>
      </c>
      <c r="ALA6" s="34"/>
      <c r="ALB6" s="373"/>
      <c r="ALC6" s="1229"/>
      <c r="ALD6" s="34"/>
      <c r="ALE6" s="1230"/>
      <c r="ALF6" s="87">
        <f>ALC6-ALE6</f>
        <v>0</v>
      </c>
      <c r="ALH6" s="388"/>
      <c r="ALI6" s="373"/>
      <c r="ALJ6" s="1229"/>
      <c r="ALK6" s="388"/>
      <c r="ALL6" s="1230"/>
      <c r="ALM6" s="87">
        <f>ALJ6-ALL6</f>
        <v>0</v>
      </c>
      <c r="ALO6" s="34"/>
      <c r="ALP6" s="373"/>
      <c r="ALQ6" s="1229"/>
      <c r="ALR6" s="34"/>
      <c r="ALS6" s="1230"/>
      <c r="ALT6" s="87">
        <f>ALQ6-ALS6</f>
        <v>0</v>
      </c>
      <c r="ALV6" s="549"/>
      <c r="ALW6" s="373"/>
      <c r="ALX6" s="1229"/>
      <c r="ALY6" s="34"/>
      <c r="ALZ6" s="1230"/>
      <c r="AMA6" s="87">
        <f>ALX6-ALZ6</f>
        <v>0</v>
      </c>
      <c r="AMC6" s="34"/>
      <c r="AMD6" s="373"/>
      <c r="AME6" s="1229"/>
      <c r="AMF6" s="34"/>
      <c r="AMG6" s="1230"/>
      <c r="AMH6" s="87">
        <f>AME6-AMG6</f>
        <v>0</v>
      </c>
      <c r="AMJ6" s="34"/>
      <c r="AMK6" s="373"/>
      <c r="AML6" s="1229"/>
      <c r="AMM6" s="34"/>
      <c r="AMN6" s="1230"/>
      <c r="AMO6" s="87">
        <f>AML6-AMN6</f>
        <v>0</v>
      </c>
      <c r="AMQ6" s="34"/>
      <c r="AMS6" s="1229"/>
      <c r="AMT6" s="34"/>
      <c r="AMU6" s="1230"/>
      <c r="AMV6" s="87">
        <f>AMS6-AMU6</f>
        <v>0</v>
      </c>
      <c r="AMX6" s="549"/>
      <c r="AMY6" s="373"/>
      <c r="AMZ6" s="1229"/>
      <c r="ANA6" s="34"/>
      <c r="ANB6" s="1230"/>
      <c r="ANC6" s="87">
        <f>AMZ6-ANB6</f>
        <v>0</v>
      </c>
      <c r="ANE6" s="388"/>
      <c r="ANF6" s="373"/>
      <c r="ANG6" s="1229"/>
      <c r="ANH6" s="34"/>
      <c r="ANI6" s="1230"/>
      <c r="ANJ6" s="87">
        <f>ANG6-ANI6</f>
        <v>0</v>
      </c>
      <c r="ANL6" s="34"/>
      <c r="ANM6" s="373"/>
      <c r="ANN6" s="1229"/>
      <c r="ANO6" s="34"/>
      <c r="ANP6" s="1230"/>
      <c r="ANQ6" s="87">
        <f>ANN6-ANP6</f>
        <v>0</v>
      </c>
      <c r="ANS6" s="34"/>
      <c r="ANT6" s="373"/>
      <c r="ANU6" s="1229"/>
      <c r="ANV6" s="34"/>
      <c r="ANW6" s="1230"/>
      <c r="ANX6" s="87">
        <f>ANU6-ANW6</f>
        <v>0</v>
      </c>
      <c r="ANZ6" s="34"/>
      <c r="AOA6" s="373"/>
      <c r="AOB6" s="1229"/>
      <c r="AOC6" s="34"/>
      <c r="AOD6" s="1230"/>
      <c r="AOE6" s="87">
        <f>AOB6-AOD6</f>
        <v>0</v>
      </c>
      <c r="AOG6" s="388"/>
      <c r="AOH6" s="373"/>
      <c r="AOI6" s="1229"/>
      <c r="AOJ6" s="34"/>
      <c r="AOK6" s="1230"/>
      <c r="AOL6" s="87">
        <f>AOI6-AOK6</f>
        <v>0</v>
      </c>
      <c r="AON6" s="388"/>
      <c r="AOO6" s="373"/>
      <c r="AOP6" s="1229"/>
      <c r="AOQ6" s="34"/>
      <c r="AOR6" s="1230"/>
      <c r="AOS6" s="87">
        <f>AOP6-AOR6</f>
        <v>0</v>
      </c>
      <c r="AOU6" s="388"/>
      <c r="AOV6" s="373"/>
      <c r="AOW6" s="1229"/>
      <c r="AOX6" s="34"/>
      <c r="AOY6" s="1230"/>
      <c r="AOZ6" s="87">
        <f>AOW6-AOY6</f>
        <v>0</v>
      </c>
      <c r="APB6" s="549"/>
      <c r="APC6" s="373"/>
      <c r="APD6" s="1229"/>
      <c r="APE6" s="34"/>
      <c r="APF6" s="1230"/>
      <c r="APG6" s="87">
        <f>APD6-APF6</f>
        <v>0</v>
      </c>
      <c r="API6" s="549"/>
      <c r="APJ6" s="373"/>
      <c r="APK6" s="1229"/>
      <c r="APL6" s="34"/>
      <c r="APM6" s="1230"/>
      <c r="APN6" s="87">
        <f>APK6-APM6</f>
        <v>0</v>
      </c>
      <c r="APP6" s="549"/>
      <c r="APQ6" s="373"/>
      <c r="APR6" s="1229"/>
      <c r="APS6" s="34"/>
      <c r="APT6" s="1230"/>
      <c r="APU6" s="87">
        <f>APR6-APT6</f>
        <v>0</v>
      </c>
      <c r="APW6" s="549"/>
      <c r="APX6" s="373"/>
      <c r="APY6" s="1229"/>
      <c r="APZ6" s="34"/>
      <c r="AQA6" s="1230"/>
      <c r="AQB6" s="87">
        <f>APY6-AQA6</f>
        <v>0</v>
      </c>
      <c r="AQD6" s="549"/>
      <c r="AQE6" s="1231"/>
      <c r="AQF6" s="1230"/>
      <c r="AQG6" s="34"/>
      <c r="AQH6" s="1230"/>
      <c r="AQI6" s="87">
        <f>AQF6-AQH6</f>
        <v>0</v>
      </c>
      <c r="AQK6" s="549"/>
      <c r="AQL6" s="549"/>
      <c r="AQM6" s="373"/>
      <c r="AQN6" s="1229"/>
      <c r="AQO6" s="34"/>
      <c r="AQP6" s="1230"/>
      <c r="AQQ6" s="87">
        <f>AQN6-AQP6</f>
        <v>0</v>
      </c>
      <c r="AQS6" s="549"/>
      <c r="AQT6" s="373"/>
      <c r="AQU6" s="1229"/>
      <c r="AQV6" s="34"/>
      <c r="AQW6" s="1230"/>
      <c r="AQX6" s="87">
        <f>AQU6-AQW6</f>
        <v>0</v>
      </c>
      <c r="AQZ6" s="388"/>
      <c r="ARA6" s="373"/>
      <c r="ARB6" s="1229"/>
      <c r="ARC6" s="34"/>
      <c r="ARD6" s="1230"/>
      <c r="ARE6" s="87">
        <f>ARB6-ARD6</f>
        <v>0</v>
      </c>
      <c r="ARG6" s="549"/>
      <c r="ARH6" s="1202"/>
      <c r="ARI6" s="373"/>
      <c r="ARJ6" s="1229"/>
      <c r="ARK6" s="34"/>
      <c r="ARL6" s="1230"/>
      <c r="ARM6" s="87">
        <f>ARJ6-ARL6</f>
        <v>0</v>
      </c>
      <c r="ARO6" s="549"/>
      <c r="ARP6" s="1202"/>
      <c r="ARQ6" s="373"/>
      <c r="ARR6" s="1229"/>
      <c r="ARS6" s="34"/>
      <c r="ART6" s="1230"/>
      <c r="ARU6" s="87">
        <f>ARR6-ART6</f>
        <v>0</v>
      </c>
      <c r="ARV6" s="85"/>
      <c r="ARX6" s="373"/>
      <c r="ARY6" s="1229"/>
      <c r="ARZ6" s="34"/>
      <c r="ASA6" s="1230"/>
      <c r="ASB6" s="87">
        <f>ARY6-ASA6</f>
        <v>0</v>
      </c>
      <c r="ASD6" s="549"/>
      <c r="ASE6" s="373"/>
      <c r="ASF6" s="1229"/>
      <c r="ASG6" s="34"/>
      <c r="ASH6" s="1230"/>
      <c r="ASI6" s="87">
        <f>ASF6-ASH6</f>
        <v>0</v>
      </c>
      <c r="ASK6" s="549"/>
      <c r="ASL6" s="373"/>
      <c r="ASM6" s="1229"/>
      <c r="ASN6" s="34"/>
      <c r="ASO6" s="1230"/>
      <c r="ASP6" s="87">
        <f>ASM6-ASO6</f>
        <v>0</v>
      </c>
      <c r="ASR6" s="549"/>
      <c r="ASS6" s="373"/>
      <c r="AST6" s="1229"/>
      <c r="ASU6" s="34"/>
      <c r="ASV6" s="1230"/>
      <c r="ASW6" s="87">
        <f>AST6-ASV6</f>
        <v>0</v>
      </c>
      <c r="ASY6" s="549"/>
      <c r="ASZ6" s="1231"/>
      <c r="ATA6" s="1230"/>
      <c r="ATB6" s="34"/>
      <c r="ATC6" s="1230"/>
      <c r="ATD6" s="87">
        <f>ATA6-ATC6</f>
        <v>0</v>
      </c>
      <c r="ATF6" s="549"/>
      <c r="ATG6" s="373"/>
      <c r="ATH6" s="1229"/>
      <c r="ATI6" s="34"/>
      <c r="ATJ6" s="1230"/>
      <c r="ATK6" s="87">
        <f>ATH6-ATJ6</f>
        <v>0</v>
      </c>
      <c r="ATM6" s="549"/>
      <c r="ATN6" s="373"/>
      <c r="ATO6" s="1229"/>
      <c r="ATP6" s="34"/>
      <c r="ATQ6" s="1230"/>
      <c r="ATR6" s="87">
        <f>ATO6-ATQ6</f>
        <v>0</v>
      </c>
      <c r="ATT6" s="549"/>
      <c r="ATU6" s="373"/>
      <c r="ATV6" s="1229"/>
      <c r="ATW6" s="34"/>
      <c r="ATX6" s="1230"/>
      <c r="ATY6" s="87">
        <f>ATV6-ATX6</f>
        <v>0</v>
      </c>
      <c r="AUA6" s="34"/>
      <c r="AUB6" s="373"/>
      <c r="AUC6" s="1229"/>
      <c r="AUD6" s="34"/>
      <c r="AUE6" s="1230"/>
      <c r="AUF6" s="87">
        <f>AUC6-AUE6</f>
        <v>0</v>
      </c>
      <c r="AUH6" s="549"/>
      <c r="AUI6" s="373"/>
      <c r="AUJ6" s="1240"/>
      <c r="AUK6" s="1241"/>
      <c r="AUL6" s="1242"/>
      <c r="AUM6" s="1243">
        <f>AUJ6-AUL6</f>
        <v>0</v>
      </c>
      <c r="AUO6" s="549"/>
      <c r="AUP6" s="373"/>
      <c r="AUQ6" s="1240"/>
      <c r="AUR6" s="1241"/>
      <c r="AUS6" s="1242"/>
      <c r="AUT6" s="1243">
        <f>AUQ6-AUS6</f>
        <v>0</v>
      </c>
      <c r="AUV6" s="549"/>
      <c r="AUW6" s="373"/>
      <c r="AUX6" s="1240"/>
      <c r="AUY6" s="1241"/>
      <c r="AUZ6" s="1242"/>
      <c r="AVA6" s="1243">
        <f>AUX6-AUZ6</f>
        <v>0</v>
      </c>
      <c r="AVC6" s="34"/>
      <c r="AVD6" s="373"/>
      <c r="AVE6" s="1240"/>
      <c r="AVF6" s="1241"/>
      <c r="AVG6" s="1242"/>
      <c r="AVH6" s="1243">
        <f>AVE6-AVG6</f>
        <v>0</v>
      </c>
      <c r="AVJ6" s="549"/>
      <c r="AVK6" s="373"/>
      <c r="AVL6" s="24"/>
      <c r="AVM6" s="34"/>
      <c r="AVN6" s="1230"/>
      <c r="AVO6" s="87">
        <f>AVL6-AVN6</f>
        <v>0</v>
      </c>
      <c r="AVQ6" s="549"/>
      <c r="AVR6" s="373"/>
      <c r="AVS6" s="24"/>
      <c r="AVT6" s="34"/>
      <c r="AVU6" s="1230"/>
      <c r="AVV6" s="87">
        <f>AVS6-AVU6</f>
        <v>0</v>
      </c>
      <c r="AVX6" s="549"/>
      <c r="AVY6" s="373"/>
      <c r="AVZ6" s="24"/>
      <c r="AWA6" s="34"/>
      <c r="AWB6" s="1230"/>
      <c r="AWC6" s="87">
        <f>AVZ6-AWB6</f>
        <v>0</v>
      </c>
      <c r="AWE6" s="549"/>
      <c r="AWF6" s="373"/>
      <c r="AWG6" s="24"/>
      <c r="AWH6" s="34"/>
      <c r="AWI6" s="1230"/>
      <c r="AWJ6" s="87">
        <f>AWG6-AWI6</f>
        <v>0</v>
      </c>
      <c r="AWL6" s="549"/>
      <c r="AWM6" s="373"/>
      <c r="AWN6" s="24"/>
      <c r="AWO6" s="34"/>
      <c r="AWP6" s="1230"/>
      <c r="AWQ6" s="87">
        <f>AWN6-AWP6</f>
        <v>0</v>
      </c>
      <c r="AWS6" s="34"/>
      <c r="AWT6" s="373"/>
      <c r="AWU6" s="24"/>
      <c r="AWV6" s="34"/>
      <c r="AWW6" s="1230"/>
      <c r="AWX6" s="87">
        <f>AWU6-AWW6</f>
        <v>0</v>
      </c>
      <c r="AWZ6" s="388"/>
      <c r="AXA6" s="373"/>
      <c r="AXB6" s="24"/>
      <c r="AXC6" s="34"/>
      <c r="AXD6" s="1230"/>
      <c r="AXE6" s="87">
        <f>AXB6-AXD6</f>
        <v>0</v>
      </c>
      <c r="AXG6" s="388"/>
      <c r="AXH6" s="373"/>
      <c r="AXI6" s="24"/>
      <c r="AXJ6" s="34"/>
      <c r="AXK6" s="1230"/>
      <c r="AXL6" s="87">
        <f>AXI6-AXK6</f>
        <v>0</v>
      </c>
      <c r="AXN6" s="388"/>
      <c r="AXO6" s="373"/>
      <c r="AXP6" s="24"/>
      <c r="AXQ6" s="34"/>
      <c r="AXR6" s="1230"/>
      <c r="AXS6" s="87">
        <f>AXP6-AXR6</f>
        <v>0</v>
      </c>
      <c r="AXU6" s="549"/>
      <c r="AXV6" s="373"/>
      <c r="AXW6" s="24"/>
      <c r="AXX6" s="549"/>
      <c r="AXY6" s="1230"/>
      <c r="AXZ6" s="87">
        <f>AXW6-AXY6</f>
        <v>0</v>
      </c>
      <c r="AYB6" s="549"/>
      <c r="AYC6" s="373"/>
      <c r="AYD6" s="24"/>
      <c r="AYE6" s="34"/>
      <c r="AYF6" s="1230"/>
      <c r="AYG6" s="87">
        <f>AYD6-AYF6</f>
        <v>0</v>
      </c>
      <c r="AYI6" s="34"/>
      <c r="AYJ6" s="373"/>
      <c r="AYK6" s="24"/>
      <c r="AYL6" s="34"/>
      <c r="AYM6" s="1230"/>
      <c r="AYN6" s="87">
        <f>AYK6-AYM6</f>
        <v>0</v>
      </c>
      <c r="AYP6" s="34"/>
      <c r="AYQ6" s="373"/>
      <c r="AYR6" s="24"/>
      <c r="AYS6" s="34"/>
      <c r="AYT6" s="1230"/>
      <c r="AYU6" s="87">
        <f>AYR6-AYT6</f>
        <v>0</v>
      </c>
      <c r="AYW6" s="386"/>
      <c r="AYX6" s="386"/>
      <c r="AYY6" s="1244"/>
      <c r="AYZ6" s="121"/>
      <c r="AZA6" s="386"/>
      <c r="AZB6" s="1236"/>
      <c r="AZC6" s="87">
        <f>AYZ6-AZB6</f>
        <v>0</v>
      </c>
      <c r="AZE6" s="34"/>
      <c r="AZF6" s="373"/>
      <c r="AZG6" s="24"/>
      <c r="AZH6" s="34"/>
      <c r="AZI6" s="1230"/>
      <c r="AZJ6" s="87">
        <f>AZG6-AZI6</f>
        <v>0</v>
      </c>
      <c r="AZL6" s="34"/>
      <c r="AZM6" s="373"/>
      <c r="AZN6" s="24"/>
      <c r="AZO6" s="34"/>
      <c r="AZP6" s="1230"/>
      <c r="AZQ6" s="87">
        <f>AZN6-AZP6</f>
        <v>0</v>
      </c>
      <c r="AZS6" s="34"/>
      <c r="AZT6" s="373"/>
      <c r="AZU6" s="24"/>
      <c r="AZV6" s="34"/>
      <c r="AZW6" s="1230"/>
      <c r="AZX6" s="87">
        <f>AZU6-AZW6</f>
        <v>0</v>
      </c>
      <c r="AZZ6" s="34"/>
      <c r="BAA6" s="373"/>
      <c r="BAB6" s="24"/>
      <c r="BAC6" s="34"/>
      <c r="BAD6" s="1230"/>
      <c r="BAE6" s="87">
        <f>BAB6-BAD6</f>
        <v>0</v>
      </c>
      <c r="BAG6" s="549"/>
      <c r="BAH6" s="373"/>
      <c r="BAI6" s="24"/>
      <c r="BAJ6" s="34"/>
      <c r="BAK6" s="1230"/>
      <c r="BAL6" s="87">
        <f>BAI6-BAK6</f>
        <v>0</v>
      </c>
      <c r="BAN6" s="549"/>
      <c r="BAO6" s="373"/>
      <c r="BAP6" s="24"/>
      <c r="BAQ6" s="34"/>
      <c r="BAR6" s="1230"/>
      <c r="BAS6" s="87">
        <f>BAP6-BAR6</f>
        <v>0</v>
      </c>
      <c r="BAU6" s="388"/>
      <c r="BAV6" s="373"/>
      <c r="BAW6" s="24"/>
      <c r="BAX6" s="34"/>
      <c r="BAY6" s="1230"/>
      <c r="BAZ6" s="87">
        <f>BAW6-BAY6</f>
        <v>0</v>
      </c>
      <c r="BBB6" s="549"/>
      <c r="BBC6" s="373"/>
      <c r="BBD6" s="24"/>
      <c r="BBE6" s="549"/>
      <c r="BBF6" s="1230"/>
      <c r="BBG6" s="87">
        <f>BBD6-BBF6</f>
        <v>0</v>
      </c>
      <c r="BBI6" s="34"/>
      <c r="BBJ6" s="34"/>
      <c r="BBK6" s="373"/>
      <c r="BBL6" s="24"/>
      <c r="BBM6" s="34"/>
      <c r="BBN6" s="1230"/>
      <c r="BBO6" s="87">
        <f>BBL6-BBN6</f>
        <v>0</v>
      </c>
      <c r="BBQ6" s="34"/>
      <c r="BBR6" s="373"/>
      <c r="BBS6" s="24"/>
      <c r="BBT6" s="34"/>
      <c r="BBU6" s="1230"/>
      <c r="BBV6" s="87">
        <f>BBS6-BBU6</f>
        <v>0</v>
      </c>
      <c r="BBX6" s="388"/>
      <c r="BBY6" s="373"/>
      <c r="BBZ6" s="24"/>
      <c r="BCA6" s="34"/>
      <c r="BCB6" s="1230"/>
      <c r="BCC6" s="87">
        <f>BBZ6-BCB6</f>
        <v>0</v>
      </c>
      <c r="BCE6" s="388"/>
      <c r="BCF6" s="373"/>
      <c r="BCG6" s="24"/>
      <c r="BCH6" s="34"/>
      <c r="BCI6" s="1230"/>
      <c r="BCJ6" s="87">
        <f>BCG6-BCI6</f>
        <v>0</v>
      </c>
      <c r="BCL6" s="388"/>
      <c r="BCM6" s="373"/>
      <c r="BCN6" s="24"/>
      <c r="BCO6" s="549"/>
      <c r="BCP6" s="1230"/>
      <c r="BCQ6" s="87">
        <f>BCN6-BCP6</f>
        <v>0</v>
      </c>
      <c r="BCS6" s="388"/>
      <c r="BCT6" s="373"/>
      <c r="BCU6" s="24"/>
      <c r="BCV6" s="549"/>
      <c r="BCW6" s="1230"/>
      <c r="BCX6" s="87">
        <f>BCU6-BCW6</f>
        <v>0</v>
      </c>
      <c r="BCZ6" s="34"/>
      <c r="BDA6" s="373"/>
      <c r="BDB6" s="24"/>
      <c r="BDC6" s="34"/>
      <c r="BDD6" s="1230"/>
      <c r="BDE6" s="87">
        <f>BDB6-BDD6</f>
        <v>0</v>
      </c>
      <c r="BDG6" s="388"/>
      <c r="BDH6" s="373"/>
      <c r="BDI6" s="24"/>
      <c r="BDJ6" s="388"/>
      <c r="BDK6" s="1230"/>
      <c r="BDL6" s="87">
        <f>BDI6-BDK6</f>
        <v>0</v>
      </c>
      <c r="BDN6" s="549"/>
      <c r="BDO6" s="1231"/>
      <c r="BDP6" s="85"/>
      <c r="BDR6" s="1230"/>
      <c r="BDS6" s="87">
        <f>BDP6-BDR6</f>
        <v>0</v>
      </c>
      <c r="BDU6" s="34"/>
      <c r="BDV6" s="373"/>
      <c r="BDW6" s="24"/>
      <c r="BDX6" s="34"/>
      <c r="BDY6" s="1230"/>
      <c r="BDZ6" s="87">
        <f>BDW6-BDY6</f>
        <v>0</v>
      </c>
      <c r="BEB6" s="576"/>
      <c r="BEC6" s="276"/>
      <c r="BED6" s="121"/>
      <c r="BEE6" s="53"/>
      <c r="BEF6" s="1236"/>
      <c r="BEG6" s="87">
        <f>BED6-BEF6</f>
        <v>0</v>
      </c>
      <c r="BEI6" s="34"/>
      <c r="BEJ6" s="34"/>
      <c r="BEK6" s="373"/>
      <c r="BEL6" s="24"/>
      <c r="BEM6" s="34"/>
      <c r="BEN6" s="1230"/>
      <c r="BEO6" s="87">
        <f>BEL6-BEN6</f>
        <v>0</v>
      </c>
      <c r="BEQ6" s="388"/>
      <c r="BER6" s="373"/>
      <c r="BES6" s="24"/>
      <c r="BET6" s="388"/>
      <c r="BEU6" s="1230"/>
      <c r="BEV6" s="87">
        <f>BES6-BEU6</f>
        <v>0</v>
      </c>
      <c r="BEX6" s="388"/>
      <c r="BEY6" s="409"/>
      <c r="BEZ6" s="373"/>
      <c r="BFA6" s="24"/>
      <c r="BFB6" s="388"/>
      <c r="BFC6" s="1230"/>
      <c r="BFD6" s="87">
        <f>BFA6-BFC6</f>
        <v>0</v>
      </c>
      <c r="BFF6" s="34"/>
      <c r="BFG6" s="34"/>
      <c r="BFH6" s="373"/>
      <c r="BFI6" s="24"/>
      <c r="BFJ6" s="34"/>
      <c r="BFK6" s="1230"/>
      <c r="BFL6" s="87">
        <f>BFI6-BFK6</f>
        <v>0</v>
      </c>
      <c r="BFN6" s="549"/>
      <c r="BFO6" s="373"/>
      <c r="BFP6" s="24"/>
      <c r="BFR6" s="1230"/>
      <c r="BFS6" s="87">
        <f>BFP6-BFR6</f>
        <v>0</v>
      </c>
      <c r="BFU6" s="388"/>
      <c r="BFV6" s="373"/>
      <c r="BFW6" s="24"/>
      <c r="BFX6" s="34"/>
      <c r="BFY6" s="1230"/>
      <c r="BFZ6" s="87">
        <f>BFW6-BFY6</f>
        <v>0</v>
      </c>
      <c r="BGB6" s="549"/>
      <c r="BGC6" s="373"/>
      <c r="BGD6" s="24"/>
      <c r="BGE6" s="34"/>
      <c r="BGF6" s="1230"/>
      <c r="BGG6" s="87">
        <f>BGD6-BGF6</f>
        <v>0</v>
      </c>
      <c r="BGI6" s="388"/>
      <c r="BGJ6" s="373"/>
      <c r="BGK6" s="24"/>
      <c r="BGL6" s="34"/>
      <c r="BGM6" s="1230"/>
      <c r="BGN6" s="87">
        <f>BGK6-BGM6</f>
        <v>0</v>
      </c>
      <c r="BGP6" s="34"/>
      <c r="BGQ6" s="373"/>
      <c r="BGR6" s="24"/>
      <c r="BGS6" s="34"/>
      <c r="BGT6" s="1230"/>
      <c r="BGU6" s="87">
        <f>BGR6-BGT6</f>
        <v>0</v>
      </c>
      <c r="BGW6" s="34"/>
      <c r="BGX6" s="373"/>
      <c r="BGY6" s="24"/>
      <c r="BGZ6" s="34"/>
      <c r="BHA6" s="1230"/>
      <c r="BHB6" s="87">
        <f>BGY6-BHA6</f>
        <v>0</v>
      </c>
      <c r="BHD6" s="549"/>
      <c r="BHE6" s="549"/>
      <c r="BHF6" s="373"/>
      <c r="BHG6" s="24"/>
      <c r="BHH6" s="34"/>
      <c r="BHI6" s="1230"/>
      <c r="BHJ6" s="87">
        <f>BHG6-BHI6</f>
        <v>0</v>
      </c>
      <c r="BHL6" s="34"/>
      <c r="BHM6" s="373"/>
      <c r="BHN6" s="24"/>
      <c r="BHO6" s="34"/>
      <c r="BHP6" s="1230"/>
      <c r="BHQ6" s="87">
        <f>BHN6-BHP6</f>
        <v>0</v>
      </c>
      <c r="BHS6" s="34"/>
      <c r="BHT6" s="373"/>
      <c r="BHU6" s="24"/>
      <c r="BHV6" s="34"/>
      <c r="BHW6" s="1230"/>
      <c r="BHX6" s="87">
        <f>BHU6-BHW6</f>
        <v>0</v>
      </c>
      <c r="BHZ6" s="34"/>
      <c r="BIA6" s="373"/>
      <c r="BIB6" s="24"/>
      <c r="BIC6" s="34"/>
      <c r="BID6" s="1230"/>
      <c r="BIE6" s="87">
        <f>BIB6-BID6</f>
        <v>0</v>
      </c>
      <c r="BIG6" s="34"/>
      <c r="BIH6" s="373"/>
      <c r="BII6" s="24"/>
      <c r="BIJ6" s="34"/>
      <c r="BIK6" s="1230"/>
      <c r="BIL6" s="87">
        <f>BII6-BIK6</f>
        <v>0</v>
      </c>
      <c r="BIN6" s="549"/>
      <c r="BIO6" s="373"/>
      <c r="BIP6" s="24"/>
      <c r="BIQ6" s="34"/>
      <c r="BIR6" s="1230"/>
      <c r="BIS6" s="87">
        <f>BIP6-BIR6</f>
        <v>0</v>
      </c>
      <c r="BIU6" s="34"/>
      <c r="BIV6" s="373"/>
      <c r="BIW6" s="24"/>
      <c r="BIX6" s="34"/>
      <c r="BIY6" s="1230"/>
      <c r="BIZ6" s="87">
        <f>BIW6-BIY6</f>
        <v>0</v>
      </c>
      <c r="BJB6" s="34"/>
      <c r="BJC6" s="373"/>
      <c r="BJD6" s="24"/>
      <c r="BJE6" s="34"/>
      <c r="BJF6" s="1230"/>
      <c r="BJG6" s="87">
        <f>BJD6-BJF6</f>
        <v>0</v>
      </c>
      <c r="BJI6" s="34"/>
      <c r="BJJ6" s="373"/>
      <c r="BJK6" s="24"/>
      <c r="BJL6" s="34"/>
      <c r="BJM6" s="1230"/>
      <c r="BJN6" s="87">
        <f>BJK6-BJM6</f>
        <v>0</v>
      </c>
      <c r="BJP6" s="34"/>
      <c r="BJQ6" s="373"/>
      <c r="BJR6" s="24"/>
      <c r="BJS6" s="34"/>
      <c r="BJT6" s="1230"/>
      <c r="BJU6" s="87">
        <f>BJR6-BJT6</f>
        <v>0</v>
      </c>
      <c r="BJW6" s="34"/>
      <c r="BJX6" s="373"/>
      <c r="BJY6" s="24"/>
      <c r="BJZ6" s="34"/>
      <c r="BKA6" s="1230"/>
      <c r="BKB6" s="87">
        <f>BJY6-BKA6</f>
        <v>0</v>
      </c>
      <c r="BKD6" s="34"/>
      <c r="BKE6" s="373"/>
      <c r="BKF6" s="24"/>
      <c r="BKG6" s="34"/>
      <c r="BKH6" s="1230"/>
      <c r="BKI6" s="87">
        <f>BKF6-BKH6</f>
        <v>0</v>
      </c>
      <c r="BKK6" s="34"/>
      <c r="BKL6" s="373"/>
      <c r="BKM6" s="24"/>
      <c r="BKN6" s="34"/>
      <c r="BKO6" s="1230"/>
      <c r="BKP6" s="87">
        <f>BKM6-BKO6</f>
        <v>0</v>
      </c>
      <c r="BKR6" s="388"/>
      <c r="BKS6" s="1231"/>
      <c r="BKT6" s="85"/>
      <c r="BKU6" s="34"/>
      <c r="BKV6" s="1230"/>
      <c r="BKW6" s="87">
        <f>BKT6-BKV6</f>
        <v>0</v>
      </c>
      <c r="BKY6" s="549"/>
      <c r="BKZ6" s="373"/>
      <c r="BLA6" s="24"/>
      <c r="BLB6" s="34"/>
      <c r="BLC6" s="1230"/>
      <c r="BLD6" s="87">
        <f>BLA6-BLC6</f>
        <v>0</v>
      </c>
      <c r="BLF6" s="549"/>
      <c r="BLG6" s="373"/>
      <c r="BLH6" s="24"/>
      <c r="BLI6" s="34"/>
      <c r="BLJ6" s="1230"/>
      <c r="BLK6" s="87">
        <f>BLH6-BLJ6</f>
        <v>0</v>
      </c>
      <c r="BLM6" s="34"/>
      <c r="BLN6" s="409"/>
      <c r="BLO6" s="373"/>
      <c r="BLP6" s="24"/>
      <c r="BLQ6" s="34"/>
      <c r="BLR6" s="1230"/>
      <c r="BLS6" s="87">
        <f>BLP6-BLR6</f>
        <v>0</v>
      </c>
      <c r="BLU6" s="34"/>
      <c r="BLV6" s="373"/>
      <c r="BLW6" s="24"/>
      <c r="BLX6" s="34"/>
      <c r="BLY6" s="1230"/>
      <c r="BLZ6" s="87">
        <f>BLW6-BLY6</f>
        <v>0</v>
      </c>
      <c r="BMB6" s="34"/>
      <c r="BMC6" s="373"/>
      <c r="BMD6" s="24"/>
      <c r="BME6" s="34"/>
      <c r="BMF6" s="1230"/>
      <c r="BMG6" s="87">
        <f>BMD6-BMF6</f>
        <v>0</v>
      </c>
      <c r="BMI6" s="388"/>
      <c r="BMJ6" s="373"/>
      <c r="BMK6" s="24"/>
      <c r="BML6" s="549"/>
      <c r="BMM6" s="1230"/>
      <c r="BMN6" s="87">
        <f>BMK6-BMM6</f>
        <v>0</v>
      </c>
      <c r="BMQ6" s="373"/>
      <c r="BMR6" s="24"/>
      <c r="BMS6" s="34"/>
      <c r="BMT6" s="1230"/>
      <c r="BMU6" s="87">
        <f>BMN80</f>
        <v>0</v>
      </c>
      <c r="BMW6" s="34"/>
      <c r="BMX6" s="373"/>
      <c r="BMY6" s="24"/>
      <c r="BMZ6" s="34"/>
      <c r="BNA6" s="1230"/>
      <c r="BNB6" s="87">
        <f>BMY6-BNA6</f>
        <v>0</v>
      </c>
      <c r="BND6" s="34"/>
      <c r="BNE6" s="34"/>
      <c r="BNF6" s="1231"/>
      <c r="BNG6" s="85"/>
      <c r="BNH6" s="34"/>
      <c r="BNI6" s="1230"/>
      <c r="BNJ6" s="87">
        <f>BNG6-BNI6</f>
        <v>0</v>
      </c>
      <c r="BNL6" s="549"/>
      <c r="BNM6" s="373"/>
      <c r="BNN6" s="24"/>
      <c r="BNO6" s="34"/>
      <c r="BNP6" s="1230"/>
      <c r="BNQ6" s="87">
        <f>BNN6-BNP6</f>
        <v>0</v>
      </c>
      <c r="BNS6" s="549"/>
      <c r="BNT6" s="373"/>
      <c r="BNU6" s="24"/>
      <c r="BNV6" s="34"/>
      <c r="BNW6" s="1230"/>
      <c r="BNX6" s="87">
        <f>BNU6-BNW6</f>
        <v>0</v>
      </c>
      <c r="BNZ6" s="34"/>
      <c r="BOA6" s="373"/>
      <c r="BOB6" s="24"/>
      <c r="BOC6" s="34"/>
      <c r="BOD6" s="1230"/>
      <c r="BOE6" s="87">
        <f>BOB6-BOD6</f>
        <v>0</v>
      </c>
      <c r="BOG6" s="549"/>
      <c r="BOH6" s="373"/>
      <c r="BOI6" s="24"/>
      <c r="BOJ6" s="34"/>
      <c r="BOK6" s="1230"/>
      <c r="BOL6" s="87">
        <f>BOI6-BOK6</f>
        <v>0</v>
      </c>
      <c r="BON6" s="549"/>
      <c r="BOO6" s="373"/>
      <c r="BOP6" s="24"/>
      <c r="BOQ6" s="34"/>
      <c r="BOR6" s="1230"/>
      <c r="BOS6" s="87">
        <f>BOP6-BOR6</f>
        <v>0</v>
      </c>
      <c r="BOU6" s="34"/>
      <c r="BOV6" s="373"/>
      <c r="BOW6" s="24"/>
      <c r="BOX6" s="34"/>
      <c r="BOY6" s="1230"/>
      <c r="BOZ6" s="87">
        <f>BOW6-BOY6</f>
        <v>0</v>
      </c>
      <c r="BPB6" s="34"/>
      <c r="BPC6" s="373"/>
      <c r="BPD6" s="24"/>
      <c r="BPE6" s="34"/>
      <c r="BPF6" s="1230"/>
      <c r="BPG6" s="87">
        <f>BPD6-BPF6</f>
        <v>0</v>
      </c>
      <c r="BPI6" s="34"/>
      <c r="BPJ6" s="373"/>
      <c r="BPK6" s="24"/>
      <c r="BPL6" s="34"/>
      <c r="BPM6" s="1230"/>
      <c r="BPN6" s="87">
        <f>BPK6-BPM6</f>
        <v>0</v>
      </c>
      <c r="BPP6" s="34"/>
      <c r="BPQ6" s="373"/>
      <c r="BPR6" s="24"/>
      <c r="BPS6" s="34"/>
      <c r="BPT6" s="1230"/>
      <c r="BPU6" s="87">
        <f>BPR6-BPT6</f>
        <v>0</v>
      </c>
    </row>
    <row r="7" spans="1:1790" ht="18" customHeight="1">
      <c r="A7" s="34">
        <v>41305</v>
      </c>
      <c r="B7" s="50" t="s">
        <v>3038</v>
      </c>
      <c r="C7" s="176">
        <v>5875</v>
      </c>
      <c r="D7" s="34">
        <v>41309</v>
      </c>
      <c r="E7" s="85">
        <v>5875</v>
      </c>
      <c r="F7" s="87">
        <f>F6+C7-E7</f>
        <v>0</v>
      </c>
      <c r="H7" s="34">
        <v>41310</v>
      </c>
      <c r="I7" s="373" t="s">
        <v>4069</v>
      </c>
      <c r="J7" s="1245">
        <v>9731</v>
      </c>
      <c r="K7" s="34">
        <v>41310</v>
      </c>
      <c r="L7" s="85">
        <v>9731</v>
      </c>
      <c r="M7" s="87">
        <f>M6+J7-L7</f>
        <v>0</v>
      </c>
      <c r="O7" s="34"/>
      <c r="P7" s="373"/>
      <c r="Q7" s="1245"/>
      <c r="R7" s="34"/>
      <c r="S7" s="85"/>
      <c r="T7" s="87">
        <f>T6+Q7-S7</f>
        <v>0</v>
      </c>
      <c r="V7" s="34">
        <v>41291</v>
      </c>
      <c r="W7" s="373" t="s">
        <v>3017</v>
      </c>
      <c r="X7" s="24">
        <v>6041</v>
      </c>
      <c r="Y7" s="34"/>
      <c r="Z7" s="85"/>
      <c r="AA7" s="87">
        <f>AA6+X7-Z7</f>
        <v>6041</v>
      </c>
      <c r="AC7" s="53"/>
      <c r="AD7" s="276"/>
      <c r="AE7" s="317"/>
      <c r="AF7" s="53"/>
      <c r="AG7" s="176"/>
      <c r="AH7" s="87">
        <f>AH6+AE7-AG7</f>
        <v>0</v>
      </c>
      <c r="AJ7" s="388">
        <v>41261</v>
      </c>
      <c r="AK7" s="373" t="s">
        <v>2920</v>
      </c>
      <c r="AL7" s="24">
        <v>91041</v>
      </c>
      <c r="AM7" s="388">
        <v>41265</v>
      </c>
      <c r="AN7" s="85">
        <v>89590.86</v>
      </c>
      <c r="AO7" s="87">
        <f>AO6+AL7-AN7</f>
        <v>1450.1399999999994</v>
      </c>
      <c r="AQ7" s="34"/>
      <c r="AR7" s="373"/>
      <c r="AS7" s="1245"/>
      <c r="AT7" s="34"/>
      <c r="AU7" s="85"/>
      <c r="AV7" s="87">
        <f>AV6+AS7-AU7</f>
        <v>0</v>
      </c>
      <c r="AX7" s="34">
        <v>41307</v>
      </c>
      <c r="AY7" s="373" t="s">
        <v>3829</v>
      </c>
      <c r="AZ7" s="1245">
        <v>3636</v>
      </c>
      <c r="BA7" s="34">
        <v>41307</v>
      </c>
      <c r="BB7" s="1245">
        <v>3636</v>
      </c>
      <c r="BC7" s="87">
        <f>BC6+AZ7-BB7</f>
        <v>0</v>
      </c>
      <c r="BE7" s="53">
        <v>41324</v>
      </c>
      <c r="BF7" s="276" t="s">
        <v>5266</v>
      </c>
      <c r="BG7" s="121">
        <v>7981</v>
      </c>
      <c r="BH7" s="53">
        <v>41324</v>
      </c>
      <c r="BI7" s="176">
        <v>7981</v>
      </c>
      <c r="BJ7" s="87">
        <f>BJ6+BG7-BI7</f>
        <v>0</v>
      </c>
      <c r="BL7" s="388">
        <v>41307</v>
      </c>
      <c r="BM7" s="373" t="s">
        <v>3863</v>
      </c>
      <c r="BN7" s="24">
        <v>2048.5</v>
      </c>
      <c r="BO7" s="34">
        <v>41307</v>
      </c>
      <c r="BP7" s="85">
        <v>2048.5</v>
      </c>
      <c r="BQ7" s="87">
        <f>BQ6+BN7-BP7</f>
        <v>0</v>
      </c>
      <c r="BS7" s="576">
        <v>41320</v>
      </c>
      <c r="BT7" s="276" t="s">
        <v>4971</v>
      </c>
      <c r="BU7" s="121">
        <v>40166.76</v>
      </c>
      <c r="BV7" s="53"/>
      <c r="BW7" s="176"/>
      <c r="BX7" s="87">
        <f>BX6+BU7-BW7</f>
        <v>40166.76</v>
      </c>
      <c r="BZ7" s="576"/>
      <c r="CA7" s="363"/>
      <c r="CB7" s="176"/>
      <c r="CC7" s="53"/>
      <c r="CD7" s="176"/>
      <c r="CE7" s="168">
        <f>CE6+CB7-CD7</f>
        <v>0</v>
      </c>
      <c r="CG7" s="576">
        <v>41298</v>
      </c>
      <c r="CH7" s="363" t="s">
        <v>3001</v>
      </c>
      <c r="CI7" s="176">
        <v>2645</v>
      </c>
      <c r="CJ7" s="53">
        <v>41307</v>
      </c>
      <c r="CK7" s="176">
        <v>2645</v>
      </c>
      <c r="CL7" s="168">
        <f>CL6+CI7-CK7</f>
        <v>0</v>
      </c>
      <c r="CN7" s="549">
        <v>40661</v>
      </c>
      <c r="CO7" s="1202"/>
      <c r="CP7" s="373" t="s">
        <v>2921</v>
      </c>
      <c r="CQ7" s="24">
        <v>168290</v>
      </c>
      <c r="CR7" s="1246"/>
      <c r="CS7" s="85"/>
      <c r="CT7" s="87">
        <f>CT6+CQ7-CS7</f>
        <v>168290</v>
      </c>
      <c r="CV7" s="576">
        <v>41296</v>
      </c>
      <c r="CW7" s="1289" t="s">
        <v>2992</v>
      </c>
      <c r="CX7" s="276" t="s">
        <v>2993</v>
      </c>
      <c r="CY7" s="121">
        <v>192892</v>
      </c>
      <c r="CZ7" s="576"/>
      <c r="DA7" s="176"/>
      <c r="DB7" s="87">
        <f>DB6+CY7-DA7</f>
        <v>4061931.65</v>
      </c>
      <c r="DD7" s="386">
        <v>41306</v>
      </c>
      <c r="DE7" s="276" t="s">
        <v>3677</v>
      </c>
      <c r="DF7" s="121">
        <v>1833</v>
      </c>
      <c r="DG7" s="53">
        <v>41311</v>
      </c>
      <c r="DH7" s="176">
        <v>1833</v>
      </c>
      <c r="DI7" s="87">
        <f>DI6+DF7-DH7</f>
        <v>0</v>
      </c>
      <c r="DK7" s="386">
        <v>41316</v>
      </c>
      <c r="DL7" s="276" t="s">
        <v>4596</v>
      </c>
      <c r="DM7" s="121">
        <v>21381</v>
      </c>
      <c r="DN7" s="53">
        <v>41317</v>
      </c>
      <c r="DO7" s="176">
        <v>16632.900000000001</v>
      </c>
      <c r="DP7" s="87">
        <f>DP6+DM7-DO7</f>
        <v>4748.0999999999985</v>
      </c>
      <c r="DR7" s="53">
        <v>41306</v>
      </c>
      <c r="DS7" s="276" t="s">
        <v>3681</v>
      </c>
      <c r="DT7" s="121">
        <v>8490.5</v>
      </c>
      <c r="DU7" s="53">
        <v>41306</v>
      </c>
      <c r="DV7" s="176">
        <v>8490.5</v>
      </c>
      <c r="DW7" s="87">
        <f>DW6+DT7-DV7</f>
        <v>0</v>
      </c>
      <c r="DY7" s="386">
        <v>41307</v>
      </c>
      <c r="DZ7" s="276" t="s">
        <v>3854</v>
      </c>
      <c r="EA7" s="121">
        <v>1940</v>
      </c>
      <c r="EB7" s="34">
        <v>41308</v>
      </c>
      <c r="EC7" s="85">
        <v>1940</v>
      </c>
      <c r="ED7" s="87">
        <f>ED6+EA7-EC7</f>
        <v>0</v>
      </c>
      <c r="EF7" s="549">
        <v>41295</v>
      </c>
      <c r="EG7" s="373" t="s">
        <v>3111</v>
      </c>
      <c r="EH7" s="24">
        <v>9684.5</v>
      </c>
      <c r="EI7" s="53">
        <v>41307</v>
      </c>
      <c r="EJ7" s="176">
        <v>9684.5</v>
      </c>
      <c r="EK7" s="87">
        <f>EK6+EH7-EJ7</f>
        <v>0</v>
      </c>
      <c r="EM7" s="549">
        <v>41305</v>
      </c>
      <c r="EN7" s="373" t="s">
        <v>3022</v>
      </c>
      <c r="EO7" s="24">
        <v>2333</v>
      </c>
      <c r="EP7" s="34">
        <v>41306</v>
      </c>
      <c r="EQ7" s="85">
        <v>2333</v>
      </c>
      <c r="ER7" s="87">
        <f>ER6+EO7-EQ7</f>
        <v>0</v>
      </c>
      <c r="ET7" s="53">
        <v>41184</v>
      </c>
      <c r="EU7" s="1248" t="s">
        <v>2924</v>
      </c>
      <c r="EV7" s="276" t="s">
        <v>2925</v>
      </c>
      <c r="EW7" s="121">
        <v>38514.83</v>
      </c>
      <c r="EX7" s="369">
        <v>41185</v>
      </c>
      <c r="EY7" s="176">
        <v>37470</v>
      </c>
      <c r="EZ7" s="87">
        <f>EZ6+EW7-EY7</f>
        <v>1044.8300000000017</v>
      </c>
      <c r="FB7" s="53">
        <v>41311</v>
      </c>
      <c r="FC7" s="276" t="s">
        <v>4103</v>
      </c>
      <c r="FD7" s="121">
        <v>2171.5</v>
      </c>
      <c r="FE7" s="53">
        <v>41311</v>
      </c>
      <c r="FF7" s="176">
        <v>2171.5</v>
      </c>
      <c r="FG7" s="87">
        <f>FG6+FD7-FF7</f>
        <v>0</v>
      </c>
      <c r="FI7" s="576">
        <v>41307</v>
      </c>
      <c r="FJ7" s="369"/>
      <c r="FK7" s="276" t="s">
        <v>3861</v>
      </c>
      <c r="FL7" s="121">
        <v>1676</v>
      </c>
      <c r="FM7" s="313">
        <v>41307</v>
      </c>
      <c r="FN7" s="176">
        <v>1676</v>
      </c>
      <c r="FO7" s="87">
        <f>FO6+FL7-FN7</f>
        <v>0</v>
      </c>
      <c r="FQ7" s="34"/>
      <c r="FR7" s="1249"/>
      <c r="FS7" s="24"/>
      <c r="FT7" s="34"/>
      <c r="FU7" s="85"/>
      <c r="FV7" s="87">
        <f>FV6+FS7-FU7</f>
        <v>0</v>
      </c>
      <c r="FX7" s="576">
        <v>41306</v>
      </c>
      <c r="FY7" s="657"/>
      <c r="FZ7" s="276" t="s">
        <v>3751</v>
      </c>
      <c r="GA7" s="121">
        <v>7186</v>
      </c>
      <c r="GB7" s="657"/>
      <c r="GC7" s="121"/>
      <c r="GD7" s="87">
        <f>GD6+GA7-GC7</f>
        <v>7186</v>
      </c>
      <c r="GF7" s="53">
        <v>41307</v>
      </c>
      <c r="GG7" s="276" t="s">
        <v>3832</v>
      </c>
      <c r="GH7" s="121">
        <v>607</v>
      </c>
      <c r="GI7" s="53">
        <v>41307</v>
      </c>
      <c r="GJ7" s="176">
        <v>607</v>
      </c>
      <c r="GK7" s="87">
        <f>GK6+GH7-GJ7</f>
        <v>0</v>
      </c>
      <c r="GM7" s="549">
        <v>41308</v>
      </c>
      <c r="GN7" s="373"/>
      <c r="GO7" s="373" t="s">
        <v>3926</v>
      </c>
      <c r="GP7" s="1250">
        <v>993</v>
      </c>
      <c r="GQ7" s="1251">
        <v>41308</v>
      </c>
      <c r="GR7" s="1252">
        <v>993</v>
      </c>
      <c r="GS7" s="87">
        <f>GS6+GP7-GR7</f>
        <v>0</v>
      </c>
      <c r="GU7" s="576">
        <v>41321</v>
      </c>
      <c r="GV7" s="276" t="s">
        <v>4998</v>
      </c>
      <c r="GW7" s="1045">
        <v>3011</v>
      </c>
      <c r="GX7" s="53">
        <v>41321</v>
      </c>
      <c r="GY7" s="176">
        <v>3011</v>
      </c>
      <c r="GZ7" s="87">
        <f>GZ6+GW7-GY7</f>
        <v>0</v>
      </c>
      <c r="HB7" s="386">
        <v>41306</v>
      </c>
      <c r="HC7" s="276" t="s">
        <v>3733</v>
      </c>
      <c r="HD7" s="121">
        <v>3382.5</v>
      </c>
      <c r="HE7" s="1253">
        <v>41307</v>
      </c>
      <c r="HF7" s="1252">
        <v>3382.5</v>
      </c>
      <c r="HG7" s="87">
        <f>HG6+HD7-HF7</f>
        <v>0</v>
      </c>
      <c r="HI7" s="386"/>
      <c r="HJ7" s="276"/>
      <c r="HK7" s="121"/>
      <c r="HL7" s="1253"/>
      <c r="HM7" s="1252"/>
      <c r="HN7" s="87">
        <f>HN6+HK7-HM7</f>
        <v>0</v>
      </c>
      <c r="HP7" s="386">
        <v>41281</v>
      </c>
      <c r="HQ7" s="276" t="s">
        <v>3023</v>
      </c>
      <c r="HR7" s="121">
        <v>1755</v>
      </c>
      <c r="HS7" s="1272">
        <v>41299</v>
      </c>
      <c r="HT7" s="1114">
        <v>1725</v>
      </c>
      <c r="HU7" s="1341">
        <f>HU6+HR7-HT7</f>
        <v>30</v>
      </c>
      <c r="HW7" s="53">
        <v>41325</v>
      </c>
      <c r="HX7" s="276" t="s">
        <v>5319</v>
      </c>
      <c r="HY7" s="121">
        <v>86</v>
      </c>
      <c r="HZ7" s="1253">
        <v>41325</v>
      </c>
      <c r="IA7" s="1252">
        <v>86</v>
      </c>
      <c r="IB7" s="87">
        <f>IB6+HY7-IA7</f>
        <v>0</v>
      </c>
      <c r="ID7" s="576">
        <v>41162</v>
      </c>
      <c r="IE7" s="276" t="s">
        <v>2926</v>
      </c>
      <c r="IF7" s="121">
        <v>40070</v>
      </c>
      <c r="IG7" s="53">
        <v>41163</v>
      </c>
      <c r="IH7" s="176">
        <v>29000</v>
      </c>
      <c r="II7" s="87">
        <f>II6+IF7-IH7</f>
        <v>11070</v>
      </c>
      <c r="IK7" s="576">
        <v>41260</v>
      </c>
      <c r="IL7" s="276" t="s">
        <v>2927</v>
      </c>
      <c r="IM7" s="121">
        <v>38162</v>
      </c>
      <c r="IN7" s="53">
        <v>41265</v>
      </c>
      <c r="IO7" s="176">
        <v>35153</v>
      </c>
      <c r="IP7" s="87">
        <f>IP6+IM7-IO7</f>
        <v>3009</v>
      </c>
      <c r="IR7" s="388">
        <v>41295</v>
      </c>
      <c r="IS7" s="373" t="s">
        <v>3152</v>
      </c>
      <c r="IT7" s="24">
        <v>3960</v>
      </c>
      <c r="IU7" s="388">
        <v>41306</v>
      </c>
      <c r="IV7" s="24">
        <v>3960</v>
      </c>
      <c r="IW7" s="87">
        <f>IW6+IT7-IV7</f>
        <v>0</v>
      </c>
      <c r="IY7" s="388">
        <v>41310</v>
      </c>
      <c r="IZ7" s="1247" t="s">
        <v>4071</v>
      </c>
      <c r="JA7" s="1052">
        <v>990</v>
      </c>
      <c r="JB7" s="388">
        <v>41324</v>
      </c>
      <c r="JC7" s="1052">
        <v>990</v>
      </c>
      <c r="JD7" s="87">
        <f>JD6+JA7-JC7</f>
        <v>0</v>
      </c>
      <c r="JF7" s="388">
        <v>41327</v>
      </c>
      <c r="JG7" s="373" t="s">
        <v>5507</v>
      </c>
      <c r="JH7" s="24">
        <v>990</v>
      </c>
      <c r="JI7" s="388"/>
      <c r="JJ7" s="24"/>
      <c r="JK7" s="87">
        <f>JK6+JH7-JJ7</f>
        <v>25905</v>
      </c>
      <c r="JM7" s="549">
        <v>40729</v>
      </c>
      <c r="JN7" s="373" t="s">
        <v>2929</v>
      </c>
      <c r="JO7" s="24">
        <v>64587</v>
      </c>
      <c r="JP7" s="34">
        <v>40758</v>
      </c>
      <c r="JQ7" s="85">
        <v>61958</v>
      </c>
      <c r="JR7" s="87">
        <f>JR6+JO7-JQ7</f>
        <v>2629</v>
      </c>
      <c r="JT7" s="386">
        <v>41307</v>
      </c>
      <c r="JU7" s="276" t="s">
        <v>3858</v>
      </c>
      <c r="JV7" s="121">
        <v>7555</v>
      </c>
      <c r="JW7" s="53">
        <v>41308</v>
      </c>
      <c r="JX7" s="176">
        <v>7555</v>
      </c>
      <c r="JY7" s="87">
        <f>JY6+JV7-JX7</f>
        <v>0</v>
      </c>
      <c r="KA7" s="386">
        <v>41307</v>
      </c>
      <c r="KB7" s="276" t="s">
        <v>3821</v>
      </c>
      <c r="KC7" s="121">
        <v>7452</v>
      </c>
      <c r="KD7" s="53">
        <v>41307</v>
      </c>
      <c r="KE7" s="176">
        <v>7452</v>
      </c>
      <c r="KF7" s="87">
        <f>KF6+KC7-KE7</f>
        <v>0</v>
      </c>
      <c r="KH7" s="386"/>
      <c r="KI7" s="50"/>
      <c r="KJ7" s="176"/>
      <c r="KK7" s="53"/>
      <c r="KL7" s="176"/>
      <c r="KM7" s="87">
        <f>KM6+KJ7-KL7</f>
        <v>0</v>
      </c>
      <c r="KO7" s="1254">
        <v>41181</v>
      </c>
      <c r="KP7" s="1255" t="s">
        <v>2930</v>
      </c>
      <c r="KQ7" s="121">
        <v>4799.5</v>
      </c>
      <c r="KR7" s="53">
        <v>41193</v>
      </c>
      <c r="KS7" s="176">
        <v>1500</v>
      </c>
      <c r="KT7" s="87">
        <f>KT6+KQ7-KS7</f>
        <v>3299.5</v>
      </c>
      <c r="KV7" s="34">
        <v>41320</v>
      </c>
      <c r="KW7" s="373" t="s">
        <v>4880</v>
      </c>
      <c r="KX7" s="1245">
        <v>21747</v>
      </c>
      <c r="KY7" s="34">
        <v>41322</v>
      </c>
      <c r="KZ7" s="85">
        <v>21747</v>
      </c>
      <c r="LA7" s="87">
        <f>LA6+KX7-KZ7</f>
        <v>0</v>
      </c>
      <c r="LC7" s="34">
        <v>41307</v>
      </c>
      <c r="LD7" s="50" t="s">
        <v>3793</v>
      </c>
      <c r="LE7" s="176">
        <v>16398.5</v>
      </c>
      <c r="LF7" s="34">
        <v>41307</v>
      </c>
      <c r="LG7" s="85">
        <v>16398.5</v>
      </c>
      <c r="LH7" s="87">
        <f>LH6+LE7-LG7</f>
        <v>0</v>
      </c>
      <c r="LJ7" s="53">
        <v>41305</v>
      </c>
      <c r="LK7" s="276" t="s">
        <v>3025</v>
      </c>
      <c r="LL7" s="121">
        <v>1744</v>
      </c>
      <c r="LM7" s="53">
        <v>41306</v>
      </c>
      <c r="LN7" s="176">
        <v>1744</v>
      </c>
      <c r="LO7" s="87">
        <f>LO6+LL7-LN7</f>
        <v>0</v>
      </c>
      <c r="LQ7" s="313"/>
      <c r="LR7" s="276"/>
      <c r="LS7" s="121"/>
      <c r="LT7" s="53"/>
      <c r="LU7" s="176"/>
      <c r="LV7" s="87">
        <f>LV6+LS7-LU7</f>
        <v>0</v>
      </c>
      <c r="LX7" s="549">
        <v>41313</v>
      </c>
      <c r="LY7" s="373" t="s">
        <v>4335</v>
      </c>
      <c r="LZ7" s="24">
        <v>28359</v>
      </c>
      <c r="MA7" s="34">
        <v>41314</v>
      </c>
      <c r="MB7" s="85">
        <v>28220</v>
      </c>
      <c r="MC7" s="87">
        <f>MC6+LZ7-MB7</f>
        <v>139</v>
      </c>
      <c r="ME7" s="549">
        <v>41325</v>
      </c>
      <c r="MF7" s="1249" t="s">
        <v>5316</v>
      </c>
      <c r="MG7" s="24">
        <v>17756.5</v>
      </c>
      <c r="MH7" s="34"/>
      <c r="MI7" s="85"/>
      <c r="MJ7" s="87">
        <f>MJ6+MG7-MI7</f>
        <v>17756.5</v>
      </c>
      <c r="ML7" s="549"/>
      <c r="MM7" s="373"/>
      <c r="MN7" s="1245"/>
      <c r="MO7" s="1029"/>
      <c r="MP7" s="1245"/>
      <c r="MQ7" s="87">
        <f>MQ6+MN7-MP7</f>
        <v>0</v>
      </c>
      <c r="MS7" s="34">
        <v>41312</v>
      </c>
      <c r="MT7" s="50" t="s">
        <v>4220</v>
      </c>
      <c r="MU7" s="176">
        <v>14654</v>
      </c>
      <c r="MV7" s="1029">
        <v>41312</v>
      </c>
      <c r="MW7" s="85">
        <v>14654</v>
      </c>
      <c r="MX7" s="87">
        <f>MX6+MU7-MW7</f>
        <v>0</v>
      </c>
      <c r="MZ7" s="34">
        <v>41320</v>
      </c>
      <c r="NA7" s="373" t="s">
        <v>4899</v>
      </c>
      <c r="NB7" s="1245">
        <v>1566</v>
      </c>
      <c r="NC7" s="34">
        <v>41320</v>
      </c>
      <c r="ND7" s="85">
        <v>1566</v>
      </c>
      <c r="NE7" s="87">
        <f>NE6+NB7-ND7</f>
        <v>0</v>
      </c>
      <c r="NG7" s="668">
        <v>41321</v>
      </c>
      <c r="NH7" s="50" t="s">
        <v>4992</v>
      </c>
      <c r="NI7" s="176">
        <v>925.5</v>
      </c>
      <c r="NJ7" s="576">
        <v>41322</v>
      </c>
      <c r="NK7" s="176">
        <v>925.5</v>
      </c>
      <c r="NL7" s="87">
        <f>NL6+NI7-NK7</f>
        <v>0</v>
      </c>
      <c r="NN7" s="53">
        <v>41310</v>
      </c>
      <c r="NO7" s="276" t="s">
        <v>4046</v>
      </c>
      <c r="NP7" s="121">
        <v>10913.5</v>
      </c>
      <c r="NQ7" s="53">
        <v>41310</v>
      </c>
      <c r="NR7" s="176">
        <v>10913.5</v>
      </c>
      <c r="NS7" s="87">
        <f>NS6+NP7-NR7</f>
        <v>0</v>
      </c>
      <c r="NU7" s="549">
        <v>41177</v>
      </c>
      <c r="NV7" s="1233" t="s">
        <v>2931</v>
      </c>
      <c r="NW7" s="373" t="s">
        <v>2932</v>
      </c>
      <c r="NX7" s="24">
        <v>35977</v>
      </c>
      <c r="NY7" s="369">
        <v>41195</v>
      </c>
      <c r="NZ7" s="1130">
        <v>35120</v>
      </c>
      <c r="OA7" s="1257">
        <f t="shared" ref="OA7:OA43" si="0">OA6+NX7-NZ7</f>
        <v>857</v>
      </c>
      <c r="OC7" s="549">
        <v>41306</v>
      </c>
      <c r="OD7" s="373" t="s">
        <v>3750</v>
      </c>
      <c r="OE7" s="24">
        <v>2356</v>
      </c>
      <c r="OF7" s="34">
        <v>41307</v>
      </c>
      <c r="OG7" s="85">
        <v>2356</v>
      </c>
      <c r="OH7" s="87">
        <f>OH6+OE7-OG7</f>
        <v>0</v>
      </c>
      <c r="OJ7" s="34">
        <v>41315</v>
      </c>
      <c r="OK7" s="50" t="s">
        <v>4532</v>
      </c>
      <c r="OL7" s="176">
        <v>2514.5</v>
      </c>
      <c r="OM7" s="34">
        <v>41316</v>
      </c>
      <c r="ON7" s="85">
        <v>2514.5</v>
      </c>
      <c r="OO7" s="87">
        <f>OO6+OL7-ON7</f>
        <v>0</v>
      </c>
      <c r="OQ7" s="386">
        <v>41305</v>
      </c>
      <c r="OR7" s="1258" t="s">
        <v>3238</v>
      </c>
      <c r="OS7" s="176">
        <v>1989.5</v>
      </c>
      <c r="OT7" s="53">
        <v>41306</v>
      </c>
      <c r="OU7" s="176">
        <v>1989.5</v>
      </c>
      <c r="OV7" s="87">
        <f>OV6+OS7-OU7</f>
        <v>0</v>
      </c>
      <c r="OX7" s="386"/>
      <c r="OY7" s="1258"/>
      <c r="OZ7" s="176"/>
      <c r="PA7" s="53"/>
      <c r="PB7" s="176"/>
      <c r="PC7" s="87">
        <f>PC6+OZ7-PB7</f>
        <v>21123.919999999998</v>
      </c>
      <c r="PE7" s="386">
        <v>41166</v>
      </c>
      <c r="PF7" s="1259"/>
      <c r="PG7" s="766" t="s">
        <v>2933</v>
      </c>
      <c r="PH7" s="1260">
        <v>44974.96</v>
      </c>
      <c r="PI7" s="369">
        <v>41171</v>
      </c>
      <c r="PJ7" s="1130">
        <v>43594.79</v>
      </c>
      <c r="PK7" s="87">
        <f>PK6+PH7-PJ7</f>
        <v>1380.1699999999983</v>
      </c>
      <c r="PM7" s="388">
        <v>41310</v>
      </c>
      <c r="PN7" s="373" t="s">
        <v>4072</v>
      </c>
      <c r="PO7" s="24">
        <v>5285</v>
      </c>
      <c r="PP7" s="369">
        <v>41310</v>
      </c>
      <c r="PQ7" s="176">
        <v>5285</v>
      </c>
      <c r="PR7" s="87">
        <f>PR6+PO7-PQ7</f>
        <v>0</v>
      </c>
      <c r="PT7" s="388">
        <v>41313</v>
      </c>
      <c r="PU7" s="50" t="s">
        <v>4345</v>
      </c>
      <c r="PV7" s="176">
        <v>2355</v>
      </c>
      <c r="PW7" s="34">
        <v>41313</v>
      </c>
      <c r="PX7" s="85">
        <v>2355</v>
      </c>
      <c r="PY7" s="87">
        <f>PY6+PV7-PX7</f>
        <v>0</v>
      </c>
      <c r="QA7" s="53"/>
      <c r="QB7" s="276"/>
      <c r="QC7" s="121"/>
      <c r="QD7" s="34"/>
      <c r="QE7" s="85"/>
      <c r="QF7" s="87">
        <f>QF6+QC7-QE7</f>
        <v>0</v>
      </c>
      <c r="QH7" s="53">
        <v>41310</v>
      </c>
      <c r="QI7" s="276" t="s">
        <v>4021</v>
      </c>
      <c r="QJ7" s="121">
        <v>7735</v>
      </c>
      <c r="QK7" s="53">
        <v>41311</v>
      </c>
      <c r="QL7" s="176">
        <v>7735</v>
      </c>
      <c r="QM7" s="87">
        <f>QM6+QJ7-QL7</f>
        <v>0</v>
      </c>
      <c r="QO7" s="53">
        <v>41312</v>
      </c>
      <c r="QP7" s="50" t="s">
        <v>4218</v>
      </c>
      <c r="QQ7" s="176">
        <v>2510</v>
      </c>
      <c r="QR7" s="53">
        <v>41312</v>
      </c>
      <c r="QS7" s="176">
        <v>2510</v>
      </c>
      <c r="QT7" s="87">
        <f>QT6+QQ7-QS7</f>
        <v>0</v>
      </c>
      <c r="QV7" s="576">
        <v>41306</v>
      </c>
      <c r="QW7" s="657"/>
      <c r="QX7" s="276" t="s">
        <v>3747</v>
      </c>
      <c r="QY7" s="121">
        <v>5960</v>
      </c>
      <c r="QZ7" s="53">
        <v>41307</v>
      </c>
      <c r="RA7" s="430">
        <v>5960</v>
      </c>
      <c r="RB7" s="87">
        <f>RB6+QY7-RA7</f>
        <v>0</v>
      </c>
      <c r="RD7" s="576"/>
      <c r="RE7" s="276"/>
      <c r="RF7" s="121"/>
      <c r="RG7" s="53"/>
      <c r="RH7" s="176"/>
      <c r="RI7" s="87">
        <f>RI6+RF7-RH7</f>
        <v>0</v>
      </c>
      <c r="RK7" s="576">
        <v>41312</v>
      </c>
      <c r="RL7" s="276" t="s">
        <v>4239</v>
      </c>
      <c r="RM7" s="121">
        <v>17397</v>
      </c>
      <c r="RN7" s="53">
        <v>41313</v>
      </c>
      <c r="RO7" s="176">
        <v>17397</v>
      </c>
      <c r="RP7" s="87">
        <f>RP6+RM7-RO7</f>
        <v>0</v>
      </c>
      <c r="RQ7" s="176"/>
      <c r="RR7" s="53"/>
      <c r="RS7" s="276"/>
      <c r="RT7" s="121"/>
      <c r="RU7" s="53"/>
      <c r="RV7" s="176"/>
      <c r="RW7" s="87">
        <f>RW6+RT7-RV7</f>
        <v>0</v>
      </c>
      <c r="RY7" s="53">
        <v>41308</v>
      </c>
      <c r="RZ7" s="276" t="s">
        <v>3925</v>
      </c>
      <c r="SA7" s="121">
        <v>1869</v>
      </c>
      <c r="SB7" s="53">
        <v>41309</v>
      </c>
      <c r="SC7" s="176">
        <v>1869</v>
      </c>
      <c r="SD7" s="87">
        <f>SD6+SA7-SC7</f>
        <v>0</v>
      </c>
      <c r="SF7" s="53">
        <v>41310</v>
      </c>
      <c r="SG7" s="276" t="s">
        <v>4169</v>
      </c>
      <c r="SH7" s="317">
        <v>12921</v>
      </c>
      <c r="SI7" s="53">
        <v>41311</v>
      </c>
      <c r="SJ7" s="430">
        <v>12921</v>
      </c>
      <c r="SK7" s="87">
        <f>SK6+SH7-SJ7</f>
        <v>0</v>
      </c>
      <c r="SM7" s="53">
        <v>41319</v>
      </c>
      <c r="SN7" s="276" t="s">
        <v>4771</v>
      </c>
      <c r="SO7" s="317">
        <v>3967.5</v>
      </c>
      <c r="SP7" s="53">
        <v>41319</v>
      </c>
      <c r="SQ7" s="430">
        <v>3967.5</v>
      </c>
      <c r="SR7" s="87">
        <f>SR6+SO7-SQ7</f>
        <v>0</v>
      </c>
      <c r="ST7" s="576">
        <v>41320</v>
      </c>
      <c r="SU7" s="276" t="s">
        <v>4966</v>
      </c>
      <c r="SV7" s="317">
        <v>19689.689999999999</v>
      </c>
      <c r="SW7" s="53">
        <v>41322</v>
      </c>
      <c r="SX7" s="513">
        <v>19689.689999999999</v>
      </c>
      <c r="SY7" s="87">
        <f>SY6+SV7-SX7</f>
        <v>0</v>
      </c>
      <c r="TA7" s="576">
        <v>41307</v>
      </c>
      <c r="TB7" s="380" t="s">
        <v>3794</v>
      </c>
      <c r="TC7" s="121">
        <v>4113</v>
      </c>
      <c r="TD7" s="53">
        <v>41307</v>
      </c>
      <c r="TE7" s="513">
        <v>4113</v>
      </c>
      <c r="TF7" s="87">
        <f>TF6+TC7-TE7</f>
        <v>0</v>
      </c>
      <c r="TH7" s="576">
        <v>41324</v>
      </c>
      <c r="TI7" s="380" t="s">
        <v>5275</v>
      </c>
      <c r="TJ7" s="121">
        <v>3880</v>
      </c>
      <c r="TK7" s="53">
        <v>41324</v>
      </c>
      <c r="TL7" s="513">
        <v>3880</v>
      </c>
      <c r="TM7" s="87">
        <f>TM6+TJ7-TL7</f>
        <v>0</v>
      </c>
      <c r="TO7" s="388">
        <v>41305</v>
      </c>
      <c r="TP7" s="373" t="s">
        <v>3180</v>
      </c>
      <c r="TQ7" s="24">
        <v>1992</v>
      </c>
      <c r="TR7" s="386">
        <v>41306</v>
      </c>
      <c r="TS7" s="430">
        <v>1992</v>
      </c>
      <c r="TT7" s="87">
        <f>TT6+TQ7-TS7</f>
        <v>0</v>
      </c>
      <c r="TV7" s="576">
        <v>41306</v>
      </c>
      <c r="TW7" s="50" t="s">
        <v>3702</v>
      </c>
      <c r="TX7" s="176">
        <v>7483</v>
      </c>
      <c r="TY7" s="53">
        <v>41307</v>
      </c>
      <c r="TZ7" s="430">
        <v>7483</v>
      </c>
      <c r="UA7" s="87">
        <f>UA6+TX7-TZ7</f>
        <v>0</v>
      </c>
      <c r="UC7" s="1261">
        <v>41305</v>
      </c>
      <c r="UD7" s="373" t="s">
        <v>3114</v>
      </c>
      <c r="UE7" s="24">
        <v>1316</v>
      </c>
      <c r="UF7" s="34">
        <v>41306</v>
      </c>
      <c r="UG7" s="1262">
        <v>1316</v>
      </c>
      <c r="UH7" s="87">
        <f>UH6+UE7-UG7</f>
        <v>0</v>
      </c>
      <c r="UJ7" s="34">
        <v>41308</v>
      </c>
      <c r="UK7" s="373" t="s">
        <v>3895</v>
      </c>
      <c r="UL7" s="24">
        <v>18183.7</v>
      </c>
      <c r="UM7" s="53">
        <v>41308</v>
      </c>
      <c r="UN7" s="430">
        <v>18183.7</v>
      </c>
      <c r="UO7" s="87">
        <f>UO6+UL7-UN7</f>
        <v>0</v>
      </c>
      <c r="UQ7" s="34">
        <v>41272</v>
      </c>
      <c r="UR7" s="373" t="s">
        <v>2934</v>
      </c>
      <c r="US7" s="24">
        <v>12168</v>
      </c>
      <c r="UT7" s="34"/>
      <c r="UU7" s="430"/>
      <c r="UV7" s="87">
        <f>UV6+US7-UU7</f>
        <v>12168</v>
      </c>
      <c r="UX7" s="386">
        <v>41306</v>
      </c>
      <c r="UY7" s="276" t="s">
        <v>3716</v>
      </c>
      <c r="UZ7" s="121">
        <v>12519</v>
      </c>
      <c r="VA7" s="53">
        <v>41306</v>
      </c>
      <c r="VB7" s="513">
        <v>12519</v>
      </c>
      <c r="VC7" s="87">
        <f>VC6+UZ7-VB7</f>
        <v>0</v>
      </c>
      <c r="VE7" s="576">
        <v>40912</v>
      </c>
      <c r="VF7" s="50" t="s">
        <v>2935</v>
      </c>
      <c r="VG7" s="728">
        <v>5858.5</v>
      </c>
      <c r="VH7" s="1263"/>
      <c r="VI7" s="176"/>
      <c r="VJ7" s="87">
        <f>VJ6+VG7-VI7</f>
        <v>5858.5</v>
      </c>
      <c r="VL7" s="53"/>
      <c r="VM7" s="276"/>
      <c r="VN7" s="121"/>
      <c r="VO7" s="53"/>
      <c r="VP7" s="176"/>
      <c r="VQ7" s="87">
        <f>VQ6+VN7-VP7</f>
        <v>0</v>
      </c>
      <c r="VS7" s="576">
        <v>41306</v>
      </c>
      <c r="VT7" s="276" t="s">
        <v>3675</v>
      </c>
      <c r="VU7" s="121">
        <v>21447</v>
      </c>
      <c r="VV7" s="53">
        <v>41311</v>
      </c>
      <c r="VW7" s="176">
        <v>21447</v>
      </c>
      <c r="VX7" s="87">
        <f>VX6+VU7-VW7</f>
        <v>0</v>
      </c>
      <c r="VZ7" s="576">
        <v>41310</v>
      </c>
      <c r="WA7" s="276" t="s">
        <v>4035</v>
      </c>
      <c r="WB7" s="94">
        <v>6711</v>
      </c>
      <c r="WC7" s="53">
        <v>41310</v>
      </c>
      <c r="WD7" s="176">
        <v>6711</v>
      </c>
      <c r="WE7" s="168">
        <f>WE6+WB7-WD7</f>
        <v>0</v>
      </c>
      <c r="WG7" s="576"/>
      <c r="WH7" s="276"/>
      <c r="WI7" s="121"/>
      <c r="WJ7" s="53"/>
      <c r="WK7" s="176"/>
      <c r="WL7" s="87">
        <f>WL6+WI7-WK7</f>
        <v>0</v>
      </c>
      <c r="WN7" s="386">
        <v>41297</v>
      </c>
      <c r="WO7" s="444"/>
      <c r="WP7" s="276" t="s">
        <v>3115</v>
      </c>
      <c r="WQ7" s="121">
        <v>22528</v>
      </c>
      <c r="WR7" s="53">
        <v>41312</v>
      </c>
      <c r="WS7" s="176">
        <v>22528</v>
      </c>
      <c r="WT7" s="87">
        <f>WT6+WQ7-WS7</f>
        <v>0</v>
      </c>
      <c r="WV7" s="386">
        <v>41298</v>
      </c>
      <c r="WW7" s="276" t="s">
        <v>3130</v>
      </c>
      <c r="WX7" s="121">
        <v>3521</v>
      </c>
      <c r="WY7" s="53"/>
      <c r="WZ7" s="176"/>
      <c r="XA7" s="87">
        <f>XA6+WX7-WZ7</f>
        <v>3521</v>
      </c>
      <c r="XC7" s="549">
        <v>41144</v>
      </c>
      <c r="XD7" s="373" t="s">
        <v>2936</v>
      </c>
      <c r="XE7" s="24">
        <v>23431.5</v>
      </c>
      <c r="XF7" s="34">
        <v>41145</v>
      </c>
      <c r="XG7" s="85">
        <v>20926.8</v>
      </c>
      <c r="XH7" s="87">
        <f>XH6+XE7-XG7</f>
        <v>2504.7000000000007</v>
      </c>
      <c r="XJ7" s="388">
        <v>41307</v>
      </c>
      <c r="XK7" s="1200" t="s">
        <v>3865</v>
      </c>
      <c r="XL7" s="24">
        <v>423</v>
      </c>
      <c r="XM7" s="34">
        <v>41307</v>
      </c>
      <c r="XN7" s="85">
        <v>423</v>
      </c>
      <c r="XO7" s="87">
        <f>XO6+XL7-XN7</f>
        <v>0</v>
      </c>
      <c r="XQ7" s="388">
        <v>41304</v>
      </c>
      <c r="XR7" s="373" t="s">
        <v>3144</v>
      </c>
      <c r="XS7" s="24">
        <v>7282</v>
      </c>
      <c r="XT7" s="53">
        <v>41307</v>
      </c>
      <c r="XU7" s="176">
        <v>7282</v>
      </c>
      <c r="XV7" s="87">
        <f>XV6+XS7-XU7</f>
        <v>0</v>
      </c>
      <c r="XX7" s="549"/>
      <c r="XY7" s="373"/>
      <c r="XZ7" s="24"/>
      <c r="YA7" s="34"/>
      <c r="YB7" s="85"/>
      <c r="YC7" s="87">
        <f>YC6+XZ7-YB7</f>
        <v>0</v>
      </c>
      <c r="YE7" s="549">
        <v>41317</v>
      </c>
      <c r="YF7" s="373" t="s">
        <v>4682</v>
      </c>
      <c r="YG7" s="24">
        <v>274</v>
      </c>
      <c r="YH7" s="34">
        <v>41317</v>
      </c>
      <c r="YI7" s="85">
        <v>274</v>
      </c>
      <c r="YJ7" s="87">
        <f>YJ6+YG7-YI7</f>
        <v>0</v>
      </c>
      <c r="YL7" s="388">
        <v>41192</v>
      </c>
      <c r="YM7" s="409"/>
      <c r="YN7" s="373" t="s">
        <v>2937</v>
      </c>
      <c r="YO7" s="24">
        <v>150147.5</v>
      </c>
      <c r="YP7" s="388">
        <v>41193</v>
      </c>
      <c r="YQ7" s="85">
        <v>148851.5</v>
      </c>
      <c r="YR7" s="87">
        <f>YR6+YO7-YQ7</f>
        <v>1296</v>
      </c>
      <c r="YT7" s="576">
        <v>41290</v>
      </c>
      <c r="YU7" s="276" t="s">
        <v>3046</v>
      </c>
      <c r="YV7" s="121">
        <v>2828</v>
      </c>
      <c r="YW7" s="388"/>
      <c r="YX7" s="85"/>
      <c r="YY7" s="87">
        <f>YY6+YV7-YX7</f>
        <v>2828</v>
      </c>
      <c r="ZA7" s="388">
        <v>41306</v>
      </c>
      <c r="ZB7" s="373" t="s">
        <v>3698</v>
      </c>
      <c r="ZC7" s="1250">
        <v>13032</v>
      </c>
      <c r="ZD7" s="34">
        <v>41307</v>
      </c>
      <c r="ZE7" s="85">
        <v>13032</v>
      </c>
      <c r="ZF7" s="87">
        <f>ZF6+ZC7-ZE7</f>
        <v>0</v>
      </c>
      <c r="ZH7" s="576">
        <v>41153</v>
      </c>
      <c r="ZI7" s="276" t="s">
        <v>2938</v>
      </c>
      <c r="ZJ7" s="121">
        <v>2912</v>
      </c>
      <c r="ZK7" s="53">
        <v>41156</v>
      </c>
      <c r="ZL7" s="176">
        <v>2412</v>
      </c>
      <c r="ZM7" s="87">
        <f>ZM6+ZJ7-ZL7</f>
        <v>500</v>
      </c>
      <c r="ZO7" s="549">
        <v>41306</v>
      </c>
      <c r="ZP7" s="373" t="s">
        <v>3718</v>
      </c>
      <c r="ZQ7" s="24">
        <v>12145</v>
      </c>
      <c r="ZR7" s="53">
        <v>41306</v>
      </c>
      <c r="ZS7" s="176">
        <v>12145</v>
      </c>
      <c r="ZT7" s="87">
        <f>ZT6+ZQ7-ZS7</f>
        <v>0</v>
      </c>
      <c r="ZV7" s="576"/>
      <c r="ZW7" s="276"/>
      <c r="ZX7" s="121"/>
      <c r="ZY7" s="53"/>
      <c r="ZZ7" s="176"/>
      <c r="AAA7" s="87">
        <f>AAA6+ZX7-ZZ7</f>
        <v>0</v>
      </c>
      <c r="AAC7" s="576"/>
      <c r="AAD7" s="276"/>
      <c r="AAE7" s="121"/>
      <c r="AAF7" s="53"/>
      <c r="AAG7" s="176"/>
      <c r="AAH7" s="87">
        <f>AAH6+AAE7-AAG7</f>
        <v>0</v>
      </c>
      <c r="AAJ7" s="576"/>
      <c r="AAK7" s="276"/>
      <c r="AAL7" s="121"/>
      <c r="AAM7" s="53"/>
      <c r="AAN7" s="176"/>
      <c r="AAO7" s="87">
        <f>AAO6+AAL7-AAN7</f>
        <v>0</v>
      </c>
      <c r="AAQ7" s="576">
        <v>41313</v>
      </c>
      <c r="AAR7" s="657"/>
      <c r="AAS7" s="276" t="s">
        <v>4342</v>
      </c>
      <c r="AAT7" s="121">
        <v>9776</v>
      </c>
      <c r="AAU7" s="53">
        <v>41314</v>
      </c>
      <c r="AAV7" s="176">
        <v>9776</v>
      </c>
      <c r="AAW7" s="87">
        <f>AAW6+AAT7-AAV7</f>
        <v>0</v>
      </c>
      <c r="AAY7" s="53">
        <v>41306</v>
      </c>
      <c r="AAZ7" s="276" t="s">
        <v>3707</v>
      </c>
      <c r="ABA7" s="121">
        <v>2004</v>
      </c>
      <c r="ABB7" s="53">
        <v>41307</v>
      </c>
      <c r="ABC7" s="176">
        <v>2004</v>
      </c>
      <c r="ABD7" s="87">
        <f>ABD6+ABA7-ABC7</f>
        <v>0</v>
      </c>
      <c r="ABF7" s="1264">
        <v>40525</v>
      </c>
      <c r="ABG7" s="373" t="s">
        <v>2939</v>
      </c>
      <c r="ABH7" s="24">
        <v>29176.5</v>
      </c>
      <c r="ABI7" s="34">
        <v>40532</v>
      </c>
      <c r="ABJ7" s="85">
        <v>13832</v>
      </c>
      <c r="ABK7" s="87">
        <f>ABK6+ABH7-ABJ7</f>
        <v>15344.5</v>
      </c>
      <c r="ABM7" s="549">
        <v>41308</v>
      </c>
      <c r="ABN7" s="1233"/>
      <c r="ABO7" s="373" t="s">
        <v>3908</v>
      </c>
      <c r="ABP7" s="1245">
        <v>615.5</v>
      </c>
      <c r="ABQ7" s="34">
        <v>41308</v>
      </c>
      <c r="ABR7" s="85">
        <v>615.5</v>
      </c>
      <c r="ABS7" s="87">
        <f>ABS6+ABP7-ABR7</f>
        <v>0</v>
      </c>
      <c r="ABU7" s="1265">
        <v>41311</v>
      </c>
      <c r="ABV7" s="50" t="s">
        <v>4157</v>
      </c>
      <c r="ABW7" s="176">
        <v>1296.5</v>
      </c>
      <c r="ABX7" s="549">
        <v>41311</v>
      </c>
      <c r="ABY7" s="85">
        <v>1296.5</v>
      </c>
      <c r="ABZ7" s="87">
        <f>ABZ6+ABW7-ABY7</f>
        <v>0</v>
      </c>
      <c r="ACB7" s="34">
        <v>41003</v>
      </c>
      <c r="ACC7" s="373" t="s">
        <v>2940</v>
      </c>
      <c r="ACD7" s="121">
        <v>23699</v>
      </c>
      <c r="ACE7" s="34">
        <v>41003</v>
      </c>
      <c r="ACF7" s="85">
        <v>23699</v>
      </c>
      <c r="ACG7" s="87">
        <f>ACG6+ACD7-ACF7</f>
        <v>0</v>
      </c>
      <c r="ACI7" s="386">
        <v>41262</v>
      </c>
      <c r="ACJ7" s="276" t="s">
        <v>2941</v>
      </c>
      <c r="ACK7" s="121">
        <v>1440.5</v>
      </c>
      <c r="ACL7" s="386">
        <v>41262</v>
      </c>
      <c r="ACM7" s="176">
        <v>1340</v>
      </c>
      <c r="ACN7" s="87">
        <f>ACN6+ACK7-ACM7</f>
        <v>100.5</v>
      </c>
      <c r="ACP7" s="53">
        <v>41323</v>
      </c>
      <c r="ACQ7" s="276" t="s">
        <v>5196</v>
      </c>
      <c r="ACR7" s="121">
        <v>22968</v>
      </c>
      <c r="ACS7" s="53">
        <v>41324</v>
      </c>
      <c r="ACT7" s="176">
        <v>22968</v>
      </c>
      <c r="ACU7" s="87">
        <f t="shared" ref="ACU7:ACU43" si="1">ACU6+ACR7-ACT7</f>
        <v>0</v>
      </c>
      <c r="ACW7" s="34">
        <v>41305</v>
      </c>
      <c r="ACX7" s="373" t="s">
        <v>3051</v>
      </c>
      <c r="ACY7" s="1250">
        <v>2765</v>
      </c>
      <c r="ACZ7" s="34">
        <v>41306</v>
      </c>
      <c r="ADA7" s="85">
        <v>2765</v>
      </c>
      <c r="ADB7" s="87">
        <f>ADB6+ACY7-ADA7</f>
        <v>0</v>
      </c>
      <c r="ADD7" s="34"/>
      <c r="ADE7" s="373"/>
      <c r="ADF7" s="24"/>
      <c r="ADG7" s="34"/>
      <c r="ADH7" s="85"/>
      <c r="ADI7" s="87">
        <f>ADI6+ADF7-ADH7</f>
        <v>0</v>
      </c>
      <c r="ADK7" s="34">
        <v>41306</v>
      </c>
      <c r="ADL7" s="373" t="s">
        <v>3732</v>
      </c>
      <c r="ADM7" s="121">
        <v>702</v>
      </c>
      <c r="ADN7" s="53">
        <v>41306</v>
      </c>
      <c r="ADO7" s="85">
        <v>702</v>
      </c>
      <c r="ADP7" s="87">
        <f>ADP6+ADM7-ADO7</f>
        <v>0</v>
      </c>
      <c r="ADR7" s="388">
        <v>41307</v>
      </c>
      <c r="ADS7" s="373" t="s">
        <v>3812</v>
      </c>
      <c r="ADT7" s="24">
        <v>2215</v>
      </c>
      <c r="ADU7" s="34">
        <v>41307</v>
      </c>
      <c r="ADV7" s="85">
        <v>2215</v>
      </c>
      <c r="ADW7" s="87">
        <f>ADW6+ADT7-ADV7</f>
        <v>0</v>
      </c>
      <c r="ADY7" s="34">
        <v>41305</v>
      </c>
      <c r="ADZ7" s="373" t="s">
        <v>3052</v>
      </c>
      <c r="AEA7" s="24">
        <v>1213</v>
      </c>
      <c r="AEB7" s="34">
        <v>41306</v>
      </c>
      <c r="AEC7" s="85">
        <v>1213</v>
      </c>
      <c r="AED7" s="87">
        <f>AED6+AEA7-AEC7</f>
        <v>0</v>
      </c>
      <c r="AEF7" s="388">
        <v>41295</v>
      </c>
      <c r="AEG7" s="373" t="s">
        <v>2982</v>
      </c>
      <c r="AEH7" s="24">
        <v>45812.5</v>
      </c>
      <c r="AEI7" s="34">
        <v>41308</v>
      </c>
      <c r="AEJ7" s="85">
        <v>45812.5</v>
      </c>
      <c r="AEK7" s="87">
        <f>AEK6+AEH7-AEJ7</f>
        <v>0</v>
      </c>
      <c r="AEM7" s="388">
        <v>41325</v>
      </c>
      <c r="AEN7" s="373" t="s">
        <v>5371</v>
      </c>
      <c r="AEO7" s="24">
        <v>3627.5</v>
      </c>
      <c r="AEP7" s="34">
        <v>41325</v>
      </c>
      <c r="AEQ7" s="85">
        <v>3627.5</v>
      </c>
      <c r="AER7" s="87">
        <f>AER6+AEO7-AEQ7</f>
        <v>0</v>
      </c>
      <c r="AET7" s="388">
        <v>41305</v>
      </c>
      <c r="AEU7" s="373" t="s">
        <v>3078</v>
      </c>
      <c r="AEV7" s="24">
        <v>4509</v>
      </c>
      <c r="AEW7" s="34">
        <v>41305</v>
      </c>
      <c r="AEX7" s="85">
        <v>2400</v>
      </c>
      <c r="AEY7" s="87">
        <f>AEY6+AEV7-AEX7</f>
        <v>2109</v>
      </c>
      <c r="AFA7" s="576">
        <v>41306</v>
      </c>
      <c r="AFB7" s="50" t="s">
        <v>3678</v>
      </c>
      <c r="AFC7" s="176">
        <v>14088</v>
      </c>
      <c r="AFD7" s="53">
        <v>41311</v>
      </c>
      <c r="AFE7" s="176">
        <v>14088</v>
      </c>
      <c r="AFF7" s="87">
        <f>AFF6+AFC7-AFE7</f>
        <v>0</v>
      </c>
      <c r="AFH7" s="367">
        <v>41306</v>
      </c>
      <c r="AFI7" s="1247" t="s">
        <v>3676</v>
      </c>
      <c r="AFJ7" s="1052">
        <v>1052.5</v>
      </c>
      <c r="AFK7" s="1265">
        <v>41306</v>
      </c>
      <c r="AFL7" s="1052">
        <v>1052.5</v>
      </c>
      <c r="AFM7" s="87">
        <f>AFM6+AFJ7-AFL7</f>
        <v>0</v>
      </c>
      <c r="AFO7" s="549"/>
      <c r="AFP7" s="373"/>
      <c r="AFQ7" s="24"/>
      <c r="AFR7" s="34"/>
      <c r="AFS7" s="85"/>
      <c r="AFT7" s="87">
        <f>AFT6+AFQ7-AFS7</f>
        <v>0</v>
      </c>
      <c r="AFV7" s="576">
        <v>41278</v>
      </c>
      <c r="AFW7" s="50" t="s">
        <v>2983</v>
      </c>
      <c r="AFX7" s="513">
        <v>10993</v>
      </c>
      <c r="AFY7" s="53">
        <v>41295</v>
      </c>
      <c r="AFZ7" s="317">
        <v>3000</v>
      </c>
      <c r="AGA7" s="87">
        <f>AGA6+AFX7-AFZ7</f>
        <v>7993</v>
      </c>
      <c r="AGC7" s="549">
        <v>41145</v>
      </c>
      <c r="AGD7" s="373" t="s">
        <v>2942</v>
      </c>
      <c r="AGE7" s="24">
        <v>2280</v>
      </c>
      <c r="AGF7" s="34">
        <v>41148</v>
      </c>
      <c r="AGG7" s="85">
        <v>1904</v>
      </c>
      <c r="AGH7" s="87">
        <f>AGH6+AGE7-AGG7</f>
        <v>376</v>
      </c>
      <c r="AGJ7" s="576">
        <v>41290</v>
      </c>
      <c r="AGK7" s="276" t="s">
        <v>3061</v>
      </c>
      <c r="AGL7" s="121">
        <v>22049</v>
      </c>
      <c r="AGM7" s="53">
        <v>41291</v>
      </c>
      <c r="AGN7" s="176">
        <v>5049</v>
      </c>
      <c r="AGO7" s="87">
        <f>AGO6+AGL7-AGN7</f>
        <v>17000</v>
      </c>
      <c r="AGQ7" s="576"/>
      <c r="AGR7" s="276"/>
      <c r="AGS7" s="121"/>
      <c r="AGT7" s="369"/>
      <c r="AGU7" s="511"/>
      <c r="AGV7" s="87">
        <f>AGV6+AGS7-AGU7</f>
        <v>0</v>
      </c>
      <c r="AGX7" s="1268">
        <v>40327</v>
      </c>
      <c r="AGY7" s="1269" t="s">
        <v>2943</v>
      </c>
      <c r="AGZ7" s="176">
        <v>10788</v>
      </c>
      <c r="AHA7" s="53"/>
      <c r="AHB7" s="85"/>
      <c r="AHC7" s="87">
        <f>AHC6+AGZ7-AHB7</f>
        <v>10788</v>
      </c>
      <c r="AHE7" s="53">
        <v>41321</v>
      </c>
      <c r="AHF7" s="276" t="s">
        <v>5026</v>
      </c>
      <c r="AHG7" s="121">
        <v>19131</v>
      </c>
      <c r="AHH7" s="53">
        <v>41322</v>
      </c>
      <c r="AHI7" s="176">
        <v>19131</v>
      </c>
      <c r="AHJ7" s="87">
        <f>AHJ6+AHG7-AHI7</f>
        <v>0</v>
      </c>
      <c r="AHL7" s="386">
        <v>41315</v>
      </c>
      <c r="AHM7" s="276" t="s">
        <v>4519</v>
      </c>
      <c r="AHN7" s="121">
        <v>262.5</v>
      </c>
      <c r="AHO7" s="53">
        <v>41315</v>
      </c>
      <c r="AHP7" s="176">
        <v>262.5</v>
      </c>
      <c r="AHQ7" s="168">
        <f>AHQ6+AHN7-AHP7</f>
        <v>0</v>
      </c>
      <c r="AHS7" s="386">
        <v>40823</v>
      </c>
      <c r="AHT7" s="276" t="s">
        <v>2944</v>
      </c>
      <c r="AHU7" s="1270">
        <v>3816</v>
      </c>
      <c r="AHV7" s="53">
        <v>40936</v>
      </c>
      <c r="AHW7" s="176">
        <v>2000</v>
      </c>
      <c r="AHX7" s="87">
        <f>AHX6+AHU7-AHW7</f>
        <v>1816</v>
      </c>
      <c r="AHZ7" s="34"/>
      <c r="AIA7" s="409"/>
      <c r="AIB7" s="373"/>
      <c r="AIC7" s="121"/>
      <c r="AID7" s="53"/>
      <c r="AIE7" s="85"/>
      <c r="AIF7" s="87">
        <f>AIF6+AIC7-AIE7</f>
        <v>0</v>
      </c>
      <c r="AIH7" s="549">
        <v>41309</v>
      </c>
      <c r="AII7" s="373" t="s">
        <v>3963</v>
      </c>
      <c r="AIJ7" s="24">
        <v>15357</v>
      </c>
      <c r="AIK7" s="53">
        <v>41309</v>
      </c>
      <c r="AIL7" s="85">
        <v>15357</v>
      </c>
      <c r="AIM7" s="87">
        <f>AIM6+AIJ7-AIL7</f>
        <v>0</v>
      </c>
      <c r="AIO7" s="549">
        <v>41305</v>
      </c>
      <c r="AIP7" s="1202" t="s">
        <v>3146</v>
      </c>
      <c r="AIQ7" s="1249" t="s">
        <v>3147</v>
      </c>
      <c r="AIR7" s="24">
        <v>17605</v>
      </c>
      <c r="AIS7" s="53">
        <v>41306</v>
      </c>
      <c r="AIT7" s="176">
        <v>17605</v>
      </c>
      <c r="AIU7" s="87">
        <f>AIU6+AIR7-AIT7</f>
        <v>0</v>
      </c>
      <c r="AIW7" s="576">
        <v>41138</v>
      </c>
      <c r="AIX7" s="276" t="s">
        <v>2945</v>
      </c>
      <c r="AIY7" s="121">
        <v>13194</v>
      </c>
      <c r="AIZ7" s="53">
        <v>41139</v>
      </c>
      <c r="AJA7" s="176">
        <v>12884</v>
      </c>
      <c r="AJB7" s="87">
        <f>AJB6+AIY7-AJA7</f>
        <v>310</v>
      </c>
      <c r="AJD7" s="576">
        <v>41158</v>
      </c>
      <c r="AJE7" s="276" t="s">
        <v>2946</v>
      </c>
      <c r="AJF7" s="1271">
        <v>2405</v>
      </c>
      <c r="AJG7" s="1272">
        <v>41173</v>
      </c>
      <c r="AJH7" s="1114">
        <v>200</v>
      </c>
      <c r="AJI7" s="87">
        <f>AJI6+AJF7-AJH7</f>
        <v>2205</v>
      </c>
      <c r="AJK7" s="549">
        <v>41305</v>
      </c>
      <c r="AJL7" s="373" t="s">
        <v>3079</v>
      </c>
      <c r="AJM7" s="24">
        <v>4527</v>
      </c>
      <c r="AJN7" s="53">
        <v>41306</v>
      </c>
      <c r="AJO7" s="176">
        <v>4527</v>
      </c>
      <c r="AJP7" s="87">
        <f>AJP6+AJM7-AJO7</f>
        <v>0</v>
      </c>
      <c r="AJR7" s="1263">
        <v>40912</v>
      </c>
      <c r="AJS7" s="1255" t="s">
        <v>2947</v>
      </c>
      <c r="AJT7" s="1273">
        <v>6434</v>
      </c>
      <c r="AJU7" s="34"/>
      <c r="AJV7" s="85"/>
      <c r="AJW7" s="87">
        <f>AJW6+AJT7-AJV7</f>
        <v>6434</v>
      </c>
      <c r="AJY7" s="549">
        <v>41309</v>
      </c>
      <c r="AJZ7" s="373" t="s">
        <v>3997</v>
      </c>
      <c r="AKA7" s="24">
        <v>24256</v>
      </c>
      <c r="AKB7" s="53">
        <v>41310</v>
      </c>
      <c r="AKC7" s="176">
        <v>24256</v>
      </c>
      <c r="AKD7" s="87">
        <f>AKD6+AKA7-AKC7</f>
        <v>0</v>
      </c>
      <c r="AKF7" s="549">
        <v>41306</v>
      </c>
      <c r="AKG7" s="373" t="s">
        <v>3731</v>
      </c>
      <c r="AKH7" s="24">
        <v>3540</v>
      </c>
      <c r="AKI7" s="53">
        <v>41306</v>
      </c>
      <c r="AKJ7" s="176">
        <v>3540</v>
      </c>
      <c r="AKK7" s="87">
        <f>AKK6+AKH7-AKJ7</f>
        <v>0</v>
      </c>
      <c r="AKM7" s="549"/>
      <c r="AKN7" s="373"/>
      <c r="AKO7" s="24"/>
      <c r="AKP7" s="53"/>
      <c r="AKQ7" s="176"/>
      <c r="AKR7" s="87">
        <f>AKR6+AKO7-AKQ7</f>
        <v>0</v>
      </c>
      <c r="AKT7" s="388">
        <v>41311</v>
      </c>
      <c r="AKU7" s="34" t="s">
        <v>4128</v>
      </c>
      <c r="AKV7" s="24">
        <v>3550.5</v>
      </c>
      <c r="AKW7" s="34">
        <v>41312</v>
      </c>
      <c r="AKX7" s="85">
        <v>3550.5</v>
      </c>
      <c r="AKY7" s="87">
        <f>AKY6+AKV7-AKX7</f>
        <v>0</v>
      </c>
      <c r="ALA7" s="34">
        <v>41300</v>
      </c>
      <c r="ALB7" s="373" t="s">
        <v>3098</v>
      </c>
      <c r="ALC7" s="1276">
        <v>2209</v>
      </c>
      <c r="ALD7" s="34">
        <v>41307</v>
      </c>
      <c r="ALE7" s="85">
        <v>2209</v>
      </c>
      <c r="ALF7" s="87">
        <f>ALF6+ALC7-ALE7</f>
        <v>0</v>
      </c>
      <c r="ALH7" s="386">
        <v>41306</v>
      </c>
      <c r="ALI7" s="276" t="s">
        <v>3743</v>
      </c>
      <c r="ALJ7" s="1274">
        <v>1507</v>
      </c>
      <c r="ALK7" s="522">
        <v>41308</v>
      </c>
      <c r="ALL7" s="176">
        <v>1507</v>
      </c>
      <c r="ALM7" s="87">
        <f>ALM6+ALJ7-ALL7</f>
        <v>0</v>
      </c>
      <c r="ALO7" s="34">
        <v>41306</v>
      </c>
      <c r="ALP7" s="373" t="s">
        <v>3700</v>
      </c>
      <c r="ALQ7" s="24">
        <v>1254</v>
      </c>
      <c r="ALR7" s="34">
        <v>41306</v>
      </c>
      <c r="ALS7" s="85">
        <v>1254</v>
      </c>
      <c r="ALT7" s="87">
        <f>ALT6+ALQ7-ALS7</f>
        <v>0</v>
      </c>
      <c r="ALV7" s="549">
        <v>41187</v>
      </c>
      <c r="ALW7" s="373" t="s">
        <v>2948</v>
      </c>
      <c r="ALX7" s="1245">
        <v>67035</v>
      </c>
      <c r="ALY7" s="409">
        <v>41187</v>
      </c>
      <c r="ALZ7" s="1245">
        <v>50000</v>
      </c>
      <c r="AMA7" s="87">
        <f>AMA6+ALX7-ALZ7</f>
        <v>17035</v>
      </c>
      <c r="AMC7" s="53"/>
      <c r="AMD7" s="276"/>
      <c r="AME7" s="317"/>
      <c r="AMF7" s="369"/>
      <c r="AMG7" s="317"/>
      <c r="AMH7" s="87">
        <f>AMH6+AME7-AMG7</f>
        <v>0</v>
      </c>
      <c r="AMJ7" s="53">
        <v>41305</v>
      </c>
      <c r="AMK7" s="276" t="s">
        <v>3036</v>
      </c>
      <c r="AML7" s="1275">
        <v>3043</v>
      </c>
      <c r="AMM7" s="53">
        <v>41306</v>
      </c>
      <c r="AMN7" s="176">
        <v>3043</v>
      </c>
      <c r="AMO7" s="87">
        <f>AMO6+AML7-AMN7</f>
        <v>0</v>
      </c>
      <c r="AMQ7" s="53">
        <v>41308</v>
      </c>
      <c r="AMR7" s="276" t="s">
        <v>3897</v>
      </c>
      <c r="AMS7" s="1274">
        <v>534</v>
      </c>
      <c r="AMT7" s="110">
        <v>41308</v>
      </c>
      <c r="AMU7" s="176">
        <v>534</v>
      </c>
      <c r="AMV7" s="87">
        <f>AMV6+AMS7-AMU7</f>
        <v>0</v>
      </c>
      <c r="AMX7" s="549">
        <v>41306</v>
      </c>
      <c r="AMY7" s="373" t="s">
        <v>3690</v>
      </c>
      <c r="AMZ7" s="24">
        <v>1113</v>
      </c>
      <c r="ANA7" s="34">
        <v>41306</v>
      </c>
      <c r="ANB7" s="85">
        <v>1113</v>
      </c>
      <c r="ANC7" s="87">
        <f>ANC6+AMZ7-ANB7</f>
        <v>0</v>
      </c>
      <c r="ANE7" s="386">
        <v>41305</v>
      </c>
      <c r="ANF7" s="276" t="s">
        <v>3070</v>
      </c>
      <c r="ANG7" s="1274">
        <v>1591.5</v>
      </c>
      <c r="ANH7" s="504">
        <v>41306</v>
      </c>
      <c r="ANI7" s="317">
        <v>1591.5</v>
      </c>
      <c r="ANJ7" s="87">
        <f>ANJ6+ANG7-ANI7</f>
        <v>0</v>
      </c>
      <c r="ANL7" s="53">
        <v>41306</v>
      </c>
      <c r="ANM7" s="276" t="s">
        <v>3697</v>
      </c>
      <c r="ANN7" s="1275">
        <v>5118</v>
      </c>
      <c r="ANO7" s="110">
        <v>41307</v>
      </c>
      <c r="ANP7" s="176">
        <v>5118</v>
      </c>
      <c r="ANQ7" s="87">
        <f>ANQ6+ANN7-ANP7</f>
        <v>0</v>
      </c>
      <c r="ANS7" s="53"/>
      <c r="ANT7" s="276"/>
      <c r="ANU7" s="1274"/>
      <c r="ANV7" s="369"/>
      <c r="ANW7" s="176"/>
      <c r="ANX7" s="87">
        <f>ANX6+ANU7-ANW7</f>
        <v>0</v>
      </c>
      <c r="ANZ7" s="53">
        <v>41309</v>
      </c>
      <c r="AOA7" s="276" t="s">
        <v>3968</v>
      </c>
      <c r="AOB7" s="1275">
        <v>8825.5</v>
      </c>
      <c r="AOC7" s="369">
        <v>41309</v>
      </c>
      <c r="AOD7" s="176">
        <v>8825.5</v>
      </c>
      <c r="AOE7" s="87">
        <f>AOE6+AOB7-AOD7</f>
        <v>0</v>
      </c>
      <c r="AOG7" s="388">
        <v>41306</v>
      </c>
      <c r="AOH7" s="50" t="s">
        <v>3715</v>
      </c>
      <c r="AOI7" s="1276">
        <v>6889</v>
      </c>
      <c r="AOJ7" s="34">
        <v>41306</v>
      </c>
      <c r="AOK7" s="85">
        <v>6889</v>
      </c>
      <c r="AOL7" s="87">
        <f>AOL6+AOI7-AOK7</f>
        <v>0</v>
      </c>
      <c r="AON7" s="388">
        <v>41308</v>
      </c>
      <c r="AOO7" s="50" t="s">
        <v>3889</v>
      </c>
      <c r="AOP7" s="1276">
        <v>1022</v>
      </c>
      <c r="AOQ7" s="34">
        <v>41308</v>
      </c>
      <c r="AOR7" s="85">
        <v>1022</v>
      </c>
      <c r="AOS7" s="87">
        <f>AOS6+AOP7-AOR7</f>
        <v>0</v>
      </c>
      <c r="AOU7" s="668"/>
      <c r="AOV7" s="373"/>
      <c r="AOW7" s="1276"/>
      <c r="AOX7" s="34"/>
      <c r="AOY7" s="85"/>
      <c r="AOZ7" s="87">
        <f>AOZ6+AOW7-AOY7</f>
        <v>0</v>
      </c>
      <c r="APB7" s="549">
        <v>41306</v>
      </c>
      <c r="APC7" s="373" t="s">
        <v>3742</v>
      </c>
      <c r="APD7" s="1276">
        <v>785</v>
      </c>
      <c r="APE7" s="34">
        <v>41307</v>
      </c>
      <c r="APF7" s="85">
        <v>785</v>
      </c>
      <c r="APG7" s="87">
        <f>APG6+APD7-APF7</f>
        <v>0</v>
      </c>
      <c r="API7" s="386">
        <v>41310</v>
      </c>
      <c r="APJ7" s="363" t="s">
        <v>4027</v>
      </c>
      <c r="APK7" s="176">
        <v>930</v>
      </c>
      <c r="APL7" s="576">
        <v>41310</v>
      </c>
      <c r="APM7" s="176">
        <v>930</v>
      </c>
      <c r="APN7" s="87">
        <f>APN6+APK7-APM7</f>
        <v>0</v>
      </c>
      <c r="APP7" s="549"/>
      <c r="APQ7" s="373"/>
      <c r="APR7" s="1276"/>
      <c r="APS7" s="34"/>
      <c r="APT7" s="85"/>
      <c r="APU7" s="87">
        <f>APU6+APR7-APT7</f>
        <v>0</v>
      </c>
      <c r="APW7" s="668">
        <v>41328</v>
      </c>
      <c r="APX7" s="373" t="s">
        <v>5627</v>
      </c>
      <c r="APY7" s="1276">
        <v>4797</v>
      </c>
      <c r="APZ7" s="34">
        <v>41328</v>
      </c>
      <c r="AQA7" s="85">
        <v>4797</v>
      </c>
      <c r="AQB7" s="87">
        <f>AQB6+APY7-AQA7</f>
        <v>0</v>
      </c>
      <c r="AQD7" s="576"/>
      <c r="AQE7" s="276"/>
      <c r="AQF7" s="121"/>
      <c r="AQG7" s="34"/>
      <c r="AQH7" s="85"/>
      <c r="AQI7" s="87">
        <f>AQI6+AQF7-AQH7</f>
        <v>0</v>
      </c>
      <c r="AQK7" s="576">
        <v>41312</v>
      </c>
      <c r="AQL7" s="576"/>
      <c r="AQM7" s="276" t="s">
        <v>4212</v>
      </c>
      <c r="AQN7" s="121">
        <v>3570</v>
      </c>
      <c r="AQO7" s="53">
        <v>41324</v>
      </c>
      <c r="AQP7" s="176">
        <v>3570</v>
      </c>
      <c r="AQQ7" s="87">
        <f>AQQ6+AQN7-AQP7</f>
        <v>0</v>
      </c>
      <c r="AQS7" s="549"/>
      <c r="AQT7" s="373"/>
      <c r="AQU7" s="24"/>
      <c r="AQV7" s="53"/>
      <c r="AQW7" s="176"/>
      <c r="AQX7" s="87">
        <f>AQX6+AQU7-AQW7</f>
        <v>0</v>
      </c>
      <c r="AQZ7" s="386">
        <v>41305</v>
      </c>
      <c r="ARA7" s="276" t="s">
        <v>3085</v>
      </c>
      <c r="ARB7" s="121">
        <v>24559</v>
      </c>
      <c r="ARC7" s="53">
        <v>41306</v>
      </c>
      <c r="ARD7" s="176">
        <v>24559</v>
      </c>
      <c r="ARE7" s="87">
        <f>ARE6+ARB7-ARD7</f>
        <v>0</v>
      </c>
      <c r="ARG7" s="576"/>
      <c r="ARH7" s="657"/>
      <c r="ARI7" s="276"/>
      <c r="ARJ7" s="121"/>
      <c r="ARK7" s="1248"/>
      <c r="ARL7" s="176"/>
      <c r="ARM7" s="87">
        <f>ARM6+ARJ7-ARL7</f>
        <v>0</v>
      </c>
      <c r="ARO7" s="549"/>
      <c r="ARP7" s="1202"/>
      <c r="ARQ7" s="373"/>
      <c r="ARR7" s="176"/>
      <c r="ARS7" s="1248"/>
      <c r="ART7" s="85"/>
      <c r="ARU7" s="87">
        <f>ARU6+ARR7-ART7</f>
        <v>0</v>
      </c>
      <c r="ARV7" s="85"/>
      <c r="ARW7" s="34">
        <v>41307</v>
      </c>
      <c r="ARX7" s="373" t="s">
        <v>3869</v>
      </c>
      <c r="ARY7" s="1250">
        <v>15282</v>
      </c>
      <c r="ARZ7" s="53">
        <v>41314</v>
      </c>
      <c r="ASA7" s="85">
        <v>15282</v>
      </c>
      <c r="ASB7" s="87">
        <f>ASB6+ARY7-ASA7</f>
        <v>0</v>
      </c>
      <c r="ASD7" s="576">
        <v>41237</v>
      </c>
      <c r="ASE7" s="276" t="s">
        <v>2949</v>
      </c>
      <c r="ASF7" s="1045">
        <v>12874.5</v>
      </c>
      <c r="ASG7" s="53">
        <v>41241</v>
      </c>
      <c r="ASH7" s="176">
        <v>12800</v>
      </c>
      <c r="ASI7" s="87">
        <f>ASI6+ASF7-ASH7</f>
        <v>74.5</v>
      </c>
      <c r="ASK7" s="1263">
        <v>41141</v>
      </c>
      <c r="ASL7" s="1255" t="s">
        <v>2950</v>
      </c>
      <c r="ASM7" s="1270">
        <v>3312</v>
      </c>
      <c r="ASN7" s="53"/>
      <c r="ASO7" s="176"/>
      <c r="ASP7" s="87">
        <f>ASP6+ASM7-ASO7</f>
        <v>3312</v>
      </c>
      <c r="ASR7" s="576">
        <v>41313</v>
      </c>
      <c r="ASS7" s="276" t="s">
        <v>4192</v>
      </c>
      <c r="AST7" s="121">
        <v>391</v>
      </c>
      <c r="ASU7" s="53">
        <v>41313</v>
      </c>
      <c r="ASV7" s="176">
        <v>391</v>
      </c>
      <c r="ASW7" s="87">
        <f>ASW6+AST7-ASV7</f>
        <v>0</v>
      </c>
      <c r="ASY7" s="576"/>
      <c r="ASZ7" s="276"/>
      <c r="ATA7" s="121"/>
      <c r="ATB7" s="53"/>
      <c r="ATC7" s="176"/>
      <c r="ATD7" s="87">
        <f>ATD6+ATA7-ATC7</f>
        <v>0</v>
      </c>
      <c r="ATF7" s="576"/>
      <c r="ATG7" s="50"/>
      <c r="ATH7" s="176"/>
      <c r="ATI7" s="53"/>
      <c r="ATJ7" s="317"/>
      <c r="ATK7" s="87">
        <f>ATK6+ATH7-ATJ7</f>
        <v>0</v>
      </c>
      <c r="ATM7" s="576"/>
      <c r="ATN7" s="50"/>
      <c r="ATO7" s="176"/>
      <c r="ATP7" s="53"/>
      <c r="ATQ7" s="317"/>
      <c r="ATR7" s="87">
        <f>ATR6+ATO7-ATQ7</f>
        <v>0</v>
      </c>
      <c r="ATT7" s="576"/>
      <c r="ATU7" s="276"/>
      <c r="ATV7" s="121"/>
      <c r="ATW7" s="1277"/>
      <c r="ATX7" s="176"/>
      <c r="ATY7" s="87">
        <f>ATY6+ATV7-ATX7</f>
        <v>0</v>
      </c>
      <c r="AUA7" s="53">
        <v>41321</v>
      </c>
      <c r="AUB7" s="276" t="s">
        <v>5064</v>
      </c>
      <c r="AUC7" s="121">
        <v>4389.5</v>
      </c>
      <c r="AUD7" s="53">
        <v>41323</v>
      </c>
      <c r="AUE7" s="176">
        <v>4389.5</v>
      </c>
      <c r="AUF7" s="87">
        <f>AUF6+AUC7-AUE7</f>
        <v>0</v>
      </c>
      <c r="AUH7" s="549">
        <v>41314</v>
      </c>
      <c r="AUI7" s="373" t="s">
        <v>4491</v>
      </c>
      <c r="AUJ7" s="24">
        <v>19463.599999999999</v>
      </c>
      <c r="AUK7" s="34">
        <v>41314</v>
      </c>
      <c r="AUL7" s="85">
        <v>19463.599999999999</v>
      </c>
      <c r="AUM7" s="1278">
        <f>AUM6+AUJ7-AUL7</f>
        <v>0</v>
      </c>
      <c r="AUO7" s="549">
        <v>41326</v>
      </c>
      <c r="AUP7" s="373" t="s">
        <v>5402</v>
      </c>
      <c r="AUQ7" s="24">
        <v>4570.5</v>
      </c>
      <c r="AUR7" s="1279">
        <v>41328</v>
      </c>
      <c r="AUS7" s="85">
        <v>4570.5</v>
      </c>
      <c r="AUT7" s="1278">
        <f>AUT6+AUQ7-AUS7</f>
        <v>0</v>
      </c>
      <c r="AUV7" s="549"/>
      <c r="AUW7" s="373"/>
      <c r="AUX7" s="24"/>
      <c r="AUY7" s="110"/>
      <c r="AUZ7" s="85"/>
      <c r="AVA7" s="1280">
        <f>AVA6+AUX7-AUZ7</f>
        <v>0</v>
      </c>
      <c r="AVC7" s="34">
        <v>41310</v>
      </c>
      <c r="AVD7" s="373" t="s">
        <v>4067</v>
      </c>
      <c r="AVE7" s="24">
        <v>3457</v>
      </c>
      <c r="AVF7" s="425">
        <v>41310</v>
      </c>
      <c r="AVG7" s="85">
        <v>3457</v>
      </c>
      <c r="AVH7" s="1280">
        <f>AVH6+AVE7-AVG7</f>
        <v>0</v>
      </c>
      <c r="AVJ7" s="549">
        <v>41305</v>
      </c>
      <c r="AVK7" s="1247" t="s">
        <v>3209</v>
      </c>
      <c r="AVL7" s="1052">
        <v>7033</v>
      </c>
      <c r="AVM7" s="53">
        <v>41307</v>
      </c>
      <c r="AVN7" s="176">
        <v>7033</v>
      </c>
      <c r="AVO7" s="87">
        <f>AVO6+AVL7-AVN7</f>
        <v>0</v>
      </c>
      <c r="AVQ7" s="576">
        <v>41317</v>
      </c>
      <c r="AVR7" s="363" t="s">
        <v>4647</v>
      </c>
      <c r="AVS7" s="430">
        <v>7074</v>
      </c>
      <c r="AVT7" s="53">
        <v>41322</v>
      </c>
      <c r="AVU7" s="176">
        <v>7074</v>
      </c>
      <c r="AVV7" s="87">
        <f>AVV6+AVS7-AVU7</f>
        <v>0</v>
      </c>
      <c r="AVX7" s="576">
        <v>41307</v>
      </c>
      <c r="AVY7" s="363" t="s">
        <v>3790</v>
      </c>
      <c r="AVZ7" s="176">
        <v>5234</v>
      </c>
      <c r="AWA7" s="53">
        <v>41311</v>
      </c>
      <c r="AWB7" s="176">
        <v>5234</v>
      </c>
      <c r="AWC7" s="87">
        <f>AWC6+AVZ7-AWB7</f>
        <v>0</v>
      </c>
      <c r="AWE7" s="53">
        <v>41320</v>
      </c>
      <c r="AWF7" s="363" t="s">
        <v>4951</v>
      </c>
      <c r="AWG7" s="176">
        <v>528.5</v>
      </c>
      <c r="AWH7" s="313">
        <v>41321</v>
      </c>
      <c r="AWI7" s="176">
        <v>528.5</v>
      </c>
      <c r="AWJ7" s="87">
        <f>AWJ6+AWG7-AWI7</f>
        <v>0</v>
      </c>
      <c r="AWL7" s="549">
        <v>41307</v>
      </c>
      <c r="AWM7" s="373" t="s">
        <v>3814</v>
      </c>
      <c r="AWN7" s="24">
        <v>2015</v>
      </c>
      <c r="AWO7" s="34">
        <v>41307</v>
      </c>
      <c r="AWP7" s="85">
        <v>2015</v>
      </c>
      <c r="AWQ7" s="87">
        <f>AWQ6+AWN7-AWP7</f>
        <v>0</v>
      </c>
      <c r="AWS7" s="53">
        <v>41316</v>
      </c>
      <c r="AWT7" s="276" t="s">
        <v>4573</v>
      </c>
      <c r="AWU7" s="121">
        <v>6114</v>
      </c>
      <c r="AWV7" s="53">
        <v>41316</v>
      </c>
      <c r="AWW7" s="176">
        <v>2919</v>
      </c>
      <c r="AWX7" s="87">
        <f>AWX6+AWU7-AWW7</f>
        <v>3195</v>
      </c>
      <c r="AWZ7" s="932">
        <v>41306</v>
      </c>
      <c r="AXA7" s="373" t="s">
        <v>3687</v>
      </c>
      <c r="AXB7" s="24">
        <v>3765</v>
      </c>
      <c r="AXC7" s="53">
        <v>41307</v>
      </c>
      <c r="AXD7" s="176">
        <v>3765</v>
      </c>
      <c r="AXE7" s="87">
        <f>AXE6+AXB7-AXD7</f>
        <v>0</v>
      </c>
      <c r="AXG7" s="386">
        <v>41319</v>
      </c>
      <c r="AXH7" s="363" t="s">
        <v>4798</v>
      </c>
      <c r="AXI7" s="176">
        <v>628</v>
      </c>
      <c r="AXJ7" s="53">
        <v>41319</v>
      </c>
      <c r="AXK7" s="176">
        <v>628</v>
      </c>
      <c r="AXL7" s="87">
        <f>AXL6+AXI7-AXK7</f>
        <v>0</v>
      </c>
      <c r="AXN7" s="386">
        <v>41310</v>
      </c>
      <c r="AXO7" s="363" t="s">
        <v>4025</v>
      </c>
      <c r="AXP7" s="176">
        <v>2251</v>
      </c>
      <c r="AXQ7" s="53">
        <v>41310</v>
      </c>
      <c r="AXR7" s="176">
        <v>2251</v>
      </c>
      <c r="AXS7" s="87">
        <f>AXS6+AXP7-AXR7</f>
        <v>0</v>
      </c>
      <c r="AXU7" s="549">
        <v>41308</v>
      </c>
      <c r="AXV7" s="373" t="s">
        <v>3922</v>
      </c>
      <c r="AXW7" s="24">
        <v>6340</v>
      </c>
      <c r="AXX7" s="549">
        <v>41309</v>
      </c>
      <c r="AXY7" s="85">
        <v>6340</v>
      </c>
      <c r="AXZ7" s="87">
        <f>AXZ6+AXW7-AXY7</f>
        <v>0</v>
      </c>
      <c r="AYB7" s="576">
        <v>41153</v>
      </c>
      <c r="AYC7" s="276" t="s">
        <v>2951</v>
      </c>
      <c r="AYD7" s="176">
        <v>26775.5</v>
      </c>
      <c r="AYE7" s="53">
        <v>41155</v>
      </c>
      <c r="AYF7" s="176">
        <v>26559.8</v>
      </c>
      <c r="AYG7" s="87">
        <f>AYG6+AYD7-AYF7</f>
        <v>215.70000000000073</v>
      </c>
      <c r="AYI7" s="53"/>
      <c r="AYJ7" s="276"/>
      <c r="AYK7" s="121"/>
      <c r="AYL7" s="53"/>
      <c r="AYM7" s="176"/>
      <c r="AYN7" s="87">
        <f>AYN6+AYK7-AYM7</f>
        <v>0</v>
      </c>
      <c r="AYP7" s="53">
        <v>41321</v>
      </c>
      <c r="AYQ7" s="276" t="s">
        <v>5018</v>
      </c>
      <c r="AYR7" s="121">
        <v>3789</v>
      </c>
      <c r="AYS7" s="53">
        <v>41321</v>
      </c>
      <c r="AYT7" s="176">
        <v>3789</v>
      </c>
      <c r="AYU7" s="87">
        <f>AYU6+AYR7-AYT7</f>
        <v>0</v>
      </c>
      <c r="AYW7" s="386">
        <v>41292</v>
      </c>
      <c r="AYX7" s="386"/>
      <c r="AYY7" s="1426" t="s">
        <v>3210</v>
      </c>
      <c r="AYZ7" s="176">
        <v>111872</v>
      </c>
      <c r="AZA7" s="386">
        <v>41311</v>
      </c>
      <c r="AZB7" s="587">
        <v>111872</v>
      </c>
      <c r="AZC7" s="168">
        <f>AZC6+AYZ7-AZB7</f>
        <v>0</v>
      </c>
      <c r="AZE7" s="34"/>
      <c r="AZF7" s="373"/>
      <c r="AZG7" s="85"/>
      <c r="AZH7" s="34"/>
      <c r="AZI7" s="85"/>
      <c r="AZJ7" s="87">
        <f>AZJ6+AZG7-AZI7</f>
        <v>0</v>
      </c>
      <c r="AZL7" s="53">
        <v>41305</v>
      </c>
      <c r="AZM7" s="363" t="s">
        <v>3086</v>
      </c>
      <c r="AZN7" s="176">
        <v>22494</v>
      </c>
      <c r="AZO7" s="313">
        <v>41306</v>
      </c>
      <c r="AZP7" s="75">
        <v>22494</v>
      </c>
      <c r="AZQ7" s="87">
        <f>AZQ6+AZN7-AZP7</f>
        <v>0</v>
      </c>
      <c r="AZS7" s="34">
        <v>41310</v>
      </c>
      <c r="AZT7" s="373" t="s">
        <v>4058</v>
      </c>
      <c r="AZU7" s="24">
        <v>1922.5</v>
      </c>
      <c r="AZV7" s="34">
        <v>41312</v>
      </c>
      <c r="AZW7" s="85">
        <v>1922.5</v>
      </c>
      <c r="AZX7" s="87">
        <f>AZX6+AZU7-AZW7</f>
        <v>0</v>
      </c>
      <c r="AZZ7" s="34">
        <v>41315</v>
      </c>
      <c r="BAA7" s="373" t="s">
        <v>4533</v>
      </c>
      <c r="BAB7" s="24">
        <v>4594</v>
      </c>
      <c r="BAC7" s="34">
        <v>41315</v>
      </c>
      <c r="BAD7" s="85">
        <v>4594</v>
      </c>
      <c r="BAE7" s="87">
        <f>BAE6+BAB7-BAD7</f>
        <v>0</v>
      </c>
      <c r="BAG7" s="576">
        <v>41306</v>
      </c>
      <c r="BAH7" s="276" t="s">
        <v>3740</v>
      </c>
      <c r="BAI7" s="176">
        <v>713</v>
      </c>
      <c r="BAJ7" s="53">
        <v>41307</v>
      </c>
      <c r="BAK7" s="176">
        <v>713</v>
      </c>
      <c r="BAL7" s="87">
        <f>BAL6+BAI7-BAK7</f>
        <v>0</v>
      </c>
      <c r="BAN7" s="576">
        <v>41176</v>
      </c>
      <c r="BAO7" s="276" t="s">
        <v>2952</v>
      </c>
      <c r="BAP7" s="121">
        <v>48292</v>
      </c>
      <c r="BAQ7" s="53">
        <v>41180</v>
      </c>
      <c r="BAR7" s="176">
        <v>24514</v>
      </c>
      <c r="BAS7" s="87">
        <f>BAS6+BAP7-BAR7</f>
        <v>23778</v>
      </c>
      <c r="BAU7" s="388">
        <v>41306</v>
      </c>
      <c r="BAV7" s="1247" t="s">
        <v>3741</v>
      </c>
      <c r="BAW7" s="176">
        <v>4466</v>
      </c>
      <c r="BAX7" s="53">
        <v>41307</v>
      </c>
      <c r="BAY7" s="176">
        <v>2000</v>
      </c>
      <c r="BAZ7" s="87">
        <f>BAZ6+BAW7-BAY7</f>
        <v>2466</v>
      </c>
      <c r="BBB7" s="576">
        <v>41236</v>
      </c>
      <c r="BBC7" s="363" t="s">
        <v>2953</v>
      </c>
      <c r="BBD7" s="176">
        <v>4284</v>
      </c>
      <c r="BBE7" s="576">
        <v>41247</v>
      </c>
      <c r="BBF7" s="176">
        <v>2033</v>
      </c>
      <c r="BBG7" s="87">
        <f>BBG6+BBD7-BBF7</f>
        <v>2251</v>
      </c>
      <c r="BBI7" s="53">
        <v>41298</v>
      </c>
      <c r="BBJ7" s="1283" t="s">
        <v>3054</v>
      </c>
      <c r="BBK7" s="276" t="s">
        <v>3055</v>
      </c>
      <c r="BBL7" s="121">
        <v>2676.5</v>
      </c>
      <c r="BBM7" s="313">
        <v>41308</v>
      </c>
      <c r="BBN7" s="176">
        <v>2676.5</v>
      </c>
      <c r="BBO7" s="87">
        <f>BBO6+BBL7-BBN7</f>
        <v>0</v>
      </c>
      <c r="BBQ7" s="34">
        <v>41324</v>
      </c>
      <c r="BBR7" s="373" t="s">
        <v>5242</v>
      </c>
      <c r="BBS7" s="176">
        <v>2655</v>
      </c>
      <c r="BBT7" s="409">
        <v>41324</v>
      </c>
      <c r="BBU7" s="85">
        <v>2655</v>
      </c>
      <c r="BBV7" s="87">
        <f>BBV6+BBS7-BBU7</f>
        <v>0</v>
      </c>
      <c r="BBX7" s="388">
        <v>41307</v>
      </c>
      <c r="BBY7" s="373" t="s">
        <v>3847</v>
      </c>
      <c r="BBZ7" s="24">
        <v>760</v>
      </c>
      <c r="BCA7" s="53">
        <v>41308</v>
      </c>
      <c r="BCB7" s="176">
        <v>760</v>
      </c>
      <c r="BCC7" s="87">
        <f>BCC6+BBZ7-BCB7</f>
        <v>0</v>
      </c>
      <c r="BCE7" s="388">
        <v>41310</v>
      </c>
      <c r="BCF7" s="1247" t="s">
        <v>4077</v>
      </c>
      <c r="BCG7" s="85">
        <v>15154</v>
      </c>
      <c r="BCH7" s="53">
        <v>41310</v>
      </c>
      <c r="BCI7" s="176">
        <v>15154</v>
      </c>
      <c r="BCJ7" s="87">
        <f>BCJ6+BCG7-BCI7</f>
        <v>0</v>
      </c>
      <c r="BCL7" s="1284">
        <v>40725</v>
      </c>
      <c r="BCM7" s="373" t="s">
        <v>2954</v>
      </c>
      <c r="BCN7" s="1270">
        <v>24664.5</v>
      </c>
      <c r="BCO7" s="576">
        <v>40743</v>
      </c>
      <c r="BCP7" s="176">
        <v>1500</v>
      </c>
      <c r="BCQ7" s="87">
        <f>BCQ6+BCN7-BCP7</f>
        <v>23164.5</v>
      </c>
      <c r="BCS7" s="388">
        <v>41323</v>
      </c>
      <c r="BCT7" s="50" t="s">
        <v>5127</v>
      </c>
      <c r="BCU7" s="176">
        <v>9699.5</v>
      </c>
      <c r="BCV7" s="549">
        <v>41323</v>
      </c>
      <c r="BCW7" s="85">
        <v>9699.5</v>
      </c>
      <c r="BCX7" s="87">
        <f>BCX6+BCU7-BCW7</f>
        <v>0</v>
      </c>
      <c r="BCZ7" s="53">
        <v>41323</v>
      </c>
      <c r="BDA7" s="276" t="s">
        <v>5188</v>
      </c>
      <c r="BDB7" s="121">
        <v>6714</v>
      </c>
      <c r="BDC7" s="369">
        <v>41324</v>
      </c>
      <c r="BDD7" s="176">
        <v>4653</v>
      </c>
      <c r="BDE7" s="87">
        <f>BDE6+BDB7-BDD7</f>
        <v>2061</v>
      </c>
      <c r="BDG7" s="388">
        <v>41306</v>
      </c>
      <c r="BDH7" s="373" t="s">
        <v>3708</v>
      </c>
      <c r="BDI7" s="24">
        <v>4239</v>
      </c>
      <c r="BDJ7" s="388">
        <v>41306</v>
      </c>
      <c r="BDK7" s="85">
        <v>4239</v>
      </c>
      <c r="BDL7" s="87">
        <f>BDL6+BDI7-BDK7</f>
        <v>0</v>
      </c>
      <c r="BDN7" s="576">
        <v>41236</v>
      </c>
      <c r="BDO7" s="363" t="s">
        <v>2955</v>
      </c>
      <c r="BDP7" s="176">
        <v>67967.199999999997</v>
      </c>
      <c r="BDQ7" s="576">
        <v>41246</v>
      </c>
      <c r="BDR7" s="176">
        <v>67163.100000000006</v>
      </c>
      <c r="BDS7" s="87">
        <f>BDS6+BDP7-BDR7</f>
        <v>804.09999999999127</v>
      </c>
      <c r="BDU7" s="53">
        <v>41319</v>
      </c>
      <c r="BDV7" s="276" t="s">
        <v>4834</v>
      </c>
      <c r="BDW7" s="121">
        <v>1169</v>
      </c>
      <c r="BDX7" s="53">
        <v>41319</v>
      </c>
      <c r="BDY7" s="176">
        <v>1169</v>
      </c>
      <c r="BDZ7" s="87">
        <f>BDZ6+BDW7-BDY7</f>
        <v>0</v>
      </c>
      <c r="BEB7" s="576">
        <v>41149</v>
      </c>
      <c r="BEC7" s="276" t="s">
        <v>2956</v>
      </c>
      <c r="BED7" s="121">
        <v>7585</v>
      </c>
      <c r="BEE7" s="53">
        <v>41150</v>
      </c>
      <c r="BEF7" s="176">
        <v>7451.7</v>
      </c>
      <c r="BEG7" s="87">
        <f>BEG6+BED7-BEF7</f>
        <v>133.30000000000018</v>
      </c>
      <c r="BEI7" s="53"/>
      <c r="BEJ7" s="369"/>
      <c r="BEK7" s="363"/>
      <c r="BEL7" s="176"/>
      <c r="BEM7" s="53"/>
      <c r="BEN7" s="176"/>
      <c r="BEO7" s="87">
        <f>BEO6+BEL7-BEN7</f>
        <v>0</v>
      </c>
      <c r="BEQ7" s="388">
        <v>41305</v>
      </c>
      <c r="BER7" s="373" t="s">
        <v>3148</v>
      </c>
      <c r="BES7" s="24">
        <v>1621</v>
      </c>
      <c r="BET7" s="386">
        <v>41306</v>
      </c>
      <c r="BEU7" s="317">
        <v>1621</v>
      </c>
      <c r="BEV7" s="87">
        <f>BEV6+BES7-BEU7</f>
        <v>0</v>
      </c>
      <c r="BEX7" s="388">
        <v>41306</v>
      </c>
      <c r="BEY7" s="409"/>
      <c r="BEZ7" s="1247" t="s">
        <v>3725</v>
      </c>
      <c r="BFA7" s="176">
        <v>1020.5</v>
      </c>
      <c r="BFB7" s="388">
        <v>41306</v>
      </c>
      <c r="BFC7" s="1245">
        <v>1020.5</v>
      </c>
      <c r="BFD7" s="87">
        <f>BFD6+BFA7-BFC7</f>
        <v>0</v>
      </c>
      <c r="BFF7" s="53">
        <v>41285</v>
      </c>
      <c r="BFG7" s="369" t="s">
        <v>4355</v>
      </c>
      <c r="BFH7" s="363" t="s">
        <v>3075</v>
      </c>
      <c r="BFI7" s="176">
        <v>52814</v>
      </c>
      <c r="BFJ7" s="409">
        <v>41313</v>
      </c>
      <c r="BFK7" s="1245">
        <v>52814</v>
      </c>
      <c r="BFL7" s="87">
        <f>BFL6+BFI7-BFK7</f>
        <v>0</v>
      </c>
      <c r="BFN7" s="763">
        <v>41306</v>
      </c>
      <c r="BFO7" s="1285" t="s">
        <v>3694</v>
      </c>
      <c r="BFP7" s="1052">
        <v>1045</v>
      </c>
      <c r="BFQ7" s="549">
        <v>41306</v>
      </c>
      <c r="BFR7" s="1245">
        <v>1045</v>
      </c>
      <c r="BFS7" s="87">
        <f>BFS6+BFP7-BFR7</f>
        <v>0</v>
      </c>
      <c r="BFU7" s="386"/>
      <c r="BFV7" s="363"/>
      <c r="BFW7" s="176"/>
      <c r="BFX7" s="53"/>
      <c r="BFY7" s="176"/>
      <c r="BFZ7" s="87">
        <f>BFZ6+BFW7-BFY7</f>
        <v>0</v>
      </c>
      <c r="BGB7" s="576">
        <v>41306</v>
      </c>
      <c r="BGC7" s="363" t="s">
        <v>3737</v>
      </c>
      <c r="BGD7" s="176">
        <v>2964</v>
      </c>
      <c r="BGE7" s="53">
        <v>41306</v>
      </c>
      <c r="BGF7" s="176">
        <v>2964</v>
      </c>
      <c r="BGG7" s="87">
        <f>BGG6+BGD7-BGF7</f>
        <v>0</v>
      </c>
      <c r="BGI7" s="388"/>
      <c r="BGJ7" s="373"/>
      <c r="BGK7" s="24"/>
      <c r="BGL7" s="34"/>
      <c r="BGM7" s="85"/>
      <c r="BGN7" s="87">
        <f>BGN6+BGK7-BGM7</f>
        <v>0</v>
      </c>
      <c r="BGP7" s="34"/>
      <c r="BGQ7" s="1247"/>
      <c r="BGR7" s="176"/>
      <c r="BGS7" s="34"/>
      <c r="BGT7" s="85"/>
      <c r="BGU7" s="87">
        <f>BGU6+BGR7-BGT7</f>
        <v>0</v>
      </c>
      <c r="BGW7" s="34">
        <v>41306</v>
      </c>
      <c r="BGX7" s="373" t="s">
        <v>3734</v>
      </c>
      <c r="BGY7" s="24">
        <v>3846</v>
      </c>
      <c r="BGZ7" s="932">
        <v>41306</v>
      </c>
      <c r="BHA7" s="85">
        <v>3846</v>
      </c>
      <c r="BHB7" s="87">
        <f>BHB6+BGY7-BHA7</f>
        <v>0</v>
      </c>
      <c r="BHD7" s="576">
        <v>41302</v>
      </c>
      <c r="BHE7" s="657"/>
      <c r="BHF7" s="276" t="s">
        <v>3014</v>
      </c>
      <c r="BHG7" s="176">
        <v>29931.3</v>
      </c>
      <c r="BHH7" s="53"/>
      <c r="BHI7" s="176"/>
      <c r="BHJ7" s="87">
        <f>BHJ6+BHG7-BHI7</f>
        <v>29931.3</v>
      </c>
      <c r="BHL7" s="549">
        <v>41307</v>
      </c>
      <c r="BHM7" s="373" t="s">
        <v>3815</v>
      </c>
      <c r="BHN7" s="85">
        <v>5782</v>
      </c>
      <c r="BHO7" s="386">
        <v>41307</v>
      </c>
      <c r="BHP7" s="85">
        <v>5782</v>
      </c>
      <c r="BHQ7" s="87">
        <f>BHQ6+BHN7-BHP7</f>
        <v>0</v>
      </c>
      <c r="BHS7" s="549"/>
      <c r="BHT7" s="373"/>
      <c r="BHU7" s="85"/>
      <c r="BHV7" s="386"/>
      <c r="BHW7" s="85"/>
      <c r="BHX7" s="87">
        <f>BHX6+BHU7-BHW7</f>
        <v>0</v>
      </c>
      <c r="BHZ7" s="576">
        <v>41319</v>
      </c>
      <c r="BIA7" s="276" t="s">
        <v>4772</v>
      </c>
      <c r="BIB7" s="121">
        <v>10623</v>
      </c>
      <c r="BIC7" s="386">
        <v>41319</v>
      </c>
      <c r="BID7" s="85">
        <v>10623</v>
      </c>
      <c r="BIE7" s="87">
        <f>BIE6+BIB7-BID7</f>
        <v>0</v>
      </c>
      <c r="BIG7" s="576">
        <v>41305</v>
      </c>
      <c r="BIH7" s="276" t="s">
        <v>3095</v>
      </c>
      <c r="BII7" s="1045">
        <v>2544.5</v>
      </c>
      <c r="BIJ7" s="386">
        <v>41306</v>
      </c>
      <c r="BIK7" s="176">
        <v>2544.5</v>
      </c>
      <c r="BIL7" s="87">
        <f>BIL6+BII7-BIK7</f>
        <v>0</v>
      </c>
      <c r="BIN7" s="549">
        <v>41299</v>
      </c>
      <c r="BIO7" s="1423" t="s">
        <v>3000</v>
      </c>
      <c r="BIP7" s="24">
        <v>91</v>
      </c>
      <c r="BIQ7" s="34">
        <v>41315</v>
      </c>
      <c r="BIR7" s="85">
        <v>91</v>
      </c>
      <c r="BIS7" s="87">
        <f>BIS6+BIP7-BIR7</f>
        <v>0</v>
      </c>
      <c r="BIU7" s="34"/>
      <c r="BIV7" s="373"/>
      <c r="BIW7" s="24"/>
      <c r="BIX7" s="34"/>
      <c r="BIY7" s="85"/>
      <c r="BIZ7" s="87">
        <f>BIZ6+BIW7-BIY7</f>
        <v>0</v>
      </c>
      <c r="BJB7" s="34">
        <v>41306</v>
      </c>
      <c r="BJC7" s="373" t="s">
        <v>3712</v>
      </c>
      <c r="BJD7" s="24">
        <v>2262</v>
      </c>
      <c r="BJE7" s="69">
        <v>41306</v>
      </c>
      <c r="BJF7" s="85">
        <v>2262</v>
      </c>
      <c r="BJG7" s="87">
        <f>BJG6+BJD7-BJF7</f>
        <v>0</v>
      </c>
      <c r="BJI7" s="53">
        <v>41141</v>
      </c>
      <c r="BJJ7" s="363" t="s">
        <v>2957</v>
      </c>
      <c r="BJK7" s="176">
        <v>26856</v>
      </c>
      <c r="BJL7" s="313">
        <v>41141</v>
      </c>
      <c r="BJM7" s="75">
        <v>21250</v>
      </c>
      <c r="BJN7" s="87">
        <f>BJN6+BJK7-BJM7</f>
        <v>5606</v>
      </c>
      <c r="BJP7" s="53">
        <v>41305</v>
      </c>
      <c r="BJQ7" s="276" t="s">
        <v>3015</v>
      </c>
      <c r="BJR7" s="121">
        <v>776.5</v>
      </c>
      <c r="BJS7" s="313">
        <v>41306</v>
      </c>
      <c r="BJT7" s="176">
        <v>776.5</v>
      </c>
      <c r="BJU7" s="87">
        <f>BJU6+BJR7-BJT7</f>
        <v>0</v>
      </c>
      <c r="BJW7" s="34"/>
      <c r="BJX7" s="1247"/>
      <c r="BJY7" s="176"/>
      <c r="BJZ7" s="409"/>
      <c r="BKA7" s="85"/>
      <c r="BKB7" s="87">
        <f>BKB6+BJY7-BKA7</f>
        <v>0</v>
      </c>
      <c r="BKD7" s="34">
        <v>41309</v>
      </c>
      <c r="BKE7" s="373" t="s">
        <v>3944</v>
      </c>
      <c r="BKF7" s="24">
        <v>19381</v>
      </c>
      <c r="BKG7" s="34">
        <v>41309</v>
      </c>
      <c r="BKH7" s="85">
        <v>19381</v>
      </c>
      <c r="BKI7" s="87">
        <f>BKI6+BKF7-BKH7</f>
        <v>0</v>
      </c>
      <c r="BKK7" s="34">
        <v>41306</v>
      </c>
      <c r="BKL7" s="373" t="s">
        <v>3749</v>
      </c>
      <c r="BKM7" s="24">
        <v>216</v>
      </c>
      <c r="BKN7" s="34">
        <v>41306</v>
      </c>
      <c r="BKO7" s="85">
        <v>216</v>
      </c>
      <c r="BKP7" s="87">
        <f>BKP6+BKM7-BKO7</f>
        <v>0</v>
      </c>
      <c r="BKR7" s="386"/>
      <c r="BKS7" s="276"/>
      <c r="BKT7" s="121"/>
      <c r="BKU7" s="313"/>
      <c r="BKV7" s="176"/>
      <c r="BKW7" s="87">
        <f>BKW6+BKT7-BKV7</f>
        <v>0</v>
      </c>
      <c r="BKY7" s="549"/>
      <c r="BKZ7" s="373"/>
      <c r="BLA7" s="24"/>
      <c r="BLB7" s="34"/>
      <c r="BLC7" s="85"/>
      <c r="BLD7" s="87">
        <f>BLD6+BLA7-BLC7</f>
        <v>0</v>
      </c>
      <c r="BLF7" s="549"/>
      <c r="BLG7" s="373"/>
      <c r="BLH7" s="24"/>
      <c r="BLI7" s="34"/>
      <c r="BLJ7" s="85"/>
      <c r="BLK7" s="87">
        <f>BLK6+BLH7-BLJ7</f>
        <v>0</v>
      </c>
      <c r="BLM7" s="53">
        <v>41119</v>
      </c>
      <c r="BLN7" s="369"/>
      <c r="BLO7" s="276" t="s">
        <v>2958</v>
      </c>
      <c r="BLP7" s="176">
        <v>1712</v>
      </c>
      <c r="BLQ7" s="53">
        <v>41120</v>
      </c>
      <c r="BLR7" s="176">
        <v>1594</v>
      </c>
      <c r="BLS7" s="87">
        <f>BLS6+BLP7-BLR7</f>
        <v>118</v>
      </c>
      <c r="BLU7" s="34"/>
      <c r="BLV7" s="373"/>
      <c r="BLW7" s="85"/>
      <c r="BLX7" s="34"/>
      <c r="BLY7" s="85"/>
      <c r="BLZ7" s="87">
        <f>BLZ6+BLW7-BLY7</f>
        <v>0</v>
      </c>
      <c r="BMB7" s="53">
        <v>41200</v>
      </c>
      <c r="BMC7" s="363" t="s">
        <v>2959</v>
      </c>
      <c r="BMD7" s="176">
        <v>20412</v>
      </c>
      <c r="BME7" s="53">
        <v>41206</v>
      </c>
      <c r="BMF7" s="176">
        <v>13765</v>
      </c>
      <c r="BMG7" s="87">
        <f>BMG6+BMD7-BMF7</f>
        <v>6647</v>
      </c>
      <c r="BMI7" s="576">
        <v>41306</v>
      </c>
      <c r="BMJ7" s="363" t="s">
        <v>3689</v>
      </c>
      <c r="BMK7" s="430">
        <v>1306</v>
      </c>
      <c r="BML7" s="576">
        <v>41306</v>
      </c>
      <c r="BMM7" s="176">
        <v>1306</v>
      </c>
      <c r="BMN7" s="87">
        <f>BMN6+BMK7-BMM7</f>
        <v>0</v>
      </c>
      <c r="BMP7" s="549">
        <v>41328</v>
      </c>
      <c r="BMQ7" s="1368" t="s">
        <v>5602</v>
      </c>
      <c r="BMR7" s="1262">
        <v>174</v>
      </c>
      <c r="BMS7" s="1118">
        <v>41328</v>
      </c>
      <c r="BMT7" s="85">
        <v>174</v>
      </c>
      <c r="BMU7" s="87">
        <f>BMU6+BMR7-BMT7</f>
        <v>0</v>
      </c>
      <c r="BMW7" s="34">
        <v>41305</v>
      </c>
      <c r="BMX7" s="373" t="s">
        <v>3016</v>
      </c>
      <c r="BMY7" s="24">
        <v>3116</v>
      </c>
      <c r="BMZ7" s="34">
        <v>41306</v>
      </c>
      <c r="BNA7" s="85">
        <v>3116</v>
      </c>
      <c r="BNB7" s="87">
        <f>BNB6+BMY7-BNA7</f>
        <v>0</v>
      </c>
      <c r="BND7" s="34"/>
      <c r="BNE7" s="409"/>
      <c r="BNF7" s="1247"/>
      <c r="BNG7" s="85"/>
      <c r="BNH7" s="34"/>
      <c r="BNI7" s="85"/>
      <c r="BNJ7" s="87">
        <f>BNJ6+BNG7-BNI7</f>
        <v>0</v>
      </c>
      <c r="BNL7" s="549"/>
      <c r="BNM7" s="373"/>
      <c r="BNN7" s="24"/>
      <c r="BNO7" s="34"/>
      <c r="BNP7" s="85"/>
      <c r="BNQ7" s="87">
        <f>BNQ6+BNN7-BNP7</f>
        <v>0</v>
      </c>
      <c r="BNS7" s="549">
        <v>41305</v>
      </c>
      <c r="BNT7" s="1247" t="s">
        <v>3082</v>
      </c>
      <c r="BNU7" s="85">
        <v>1811.5</v>
      </c>
      <c r="BNV7" s="34">
        <v>41306</v>
      </c>
      <c r="BNW7" s="85">
        <v>1811.5</v>
      </c>
      <c r="BNX7" s="87">
        <f>BNX6+BNU7-BNW7</f>
        <v>0</v>
      </c>
      <c r="BNZ7" s="34"/>
      <c r="BOA7" s="373"/>
      <c r="BOB7" s="24"/>
      <c r="BOC7" s="34"/>
      <c r="BOD7" s="85"/>
      <c r="BOE7" s="87">
        <f>BOE6+BOB7-BOD7</f>
        <v>0</v>
      </c>
      <c r="BOG7" s="549">
        <v>41306</v>
      </c>
      <c r="BOH7" s="1247" t="s">
        <v>3722</v>
      </c>
      <c r="BOI7" s="85">
        <v>1198</v>
      </c>
      <c r="BOJ7" s="34">
        <v>41306</v>
      </c>
      <c r="BOK7" s="85">
        <v>1198</v>
      </c>
      <c r="BOL7" s="87">
        <f>BOL6+BOI7-BOK7</f>
        <v>0</v>
      </c>
      <c r="BON7" s="549">
        <v>41314</v>
      </c>
      <c r="BOO7" s="1247" t="s">
        <v>4427</v>
      </c>
      <c r="BOP7" s="85">
        <v>3069</v>
      </c>
      <c r="BOQ7" s="34">
        <v>41315</v>
      </c>
      <c r="BOR7" s="85">
        <v>3069</v>
      </c>
      <c r="BOS7" s="87">
        <f>BOS6+BOP7-BOR7</f>
        <v>0</v>
      </c>
      <c r="BOU7" s="34"/>
      <c r="BOV7" s="373"/>
      <c r="BOW7" s="24"/>
      <c r="BOX7" s="34"/>
      <c r="BOY7" s="85"/>
      <c r="BOZ7" s="87">
        <f>BOZ6+BOW7-BOY7</f>
        <v>0</v>
      </c>
      <c r="BPB7" s="34"/>
      <c r="BPC7" s="373"/>
      <c r="BPD7" s="24"/>
      <c r="BPE7" s="34"/>
      <c r="BPF7" s="85"/>
      <c r="BPG7" s="87">
        <f>BPG6+BPD7-BPF7</f>
        <v>0</v>
      </c>
      <c r="BPI7" s="34"/>
      <c r="BPJ7" s="373"/>
      <c r="BPK7" s="24"/>
      <c r="BPL7" s="34"/>
      <c r="BPM7" s="85"/>
      <c r="BPN7" s="87">
        <f>BPN6+BPK7-BPM7</f>
        <v>0</v>
      </c>
      <c r="BPP7" s="34"/>
      <c r="BPQ7" s="373"/>
      <c r="BPR7" s="24"/>
      <c r="BPS7" s="34"/>
      <c r="BPT7" s="85"/>
      <c r="BPU7" s="87">
        <f>BPU6+BPR7-BPT7</f>
        <v>0</v>
      </c>
    </row>
    <row r="8" spans="1:1790" ht="15.75">
      <c r="A8" s="34">
        <v>41306</v>
      </c>
      <c r="B8" s="373" t="s">
        <v>3688</v>
      </c>
      <c r="C8" s="1245">
        <v>22016.5</v>
      </c>
      <c r="D8" s="34">
        <v>41308</v>
      </c>
      <c r="E8" s="1245">
        <v>22016.5</v>
      </c>
      <c r="F8" s="87">
        <f t="shared" ref="F8:F43" si="2">F7+C8-E8</f>
        <v>0</v>
      </c>
      <c r="H8" s="34">
        <v>41317</v>
      </c>
      <c r="I8" s="373" t="s">
        <v>4675</v>
      </c>
      <c r="J8" s="1245">
        <v>9205</v>
      </c>
      <c r="K8" s="34">
        <v>41317</v>
      </c>
      <c r="L8" s="1245">
        <v>9205</v>
      </c>
      <c r="M8" s="87">
        <f t="shared" ref="M8:M43" si="3">M7+J8-L8</f>
        <v>0</v>
      </c>
      <c r="O8" s="34"/>
      <c r="P8" s="373"/>
      <c r="Q8" s="1245"/>
      <c r="R8" s="34"/>
      <c r="S8" s="1245"/>
      <c r="T8" s="87">
        <f t="shared" ref="T8:T43" si="4">T7+Q8-S8</f>
        <v>0</v>
      </c>
      <c r="V8" s="34">
        <v>41305</v>
      </c>
      <c r="W8" s="50" t="s">
        <v>3030</v>
      </c>
      <c r="X8" s="176">
        <v>6424</v>
      </c>
      <c r="Y8" s="34">
        <v>41309</v>
      </c>
      <c r="Z8" s="1245">
        <v>6424</v>
      </c>
      <c r="AA8" s="87">
        <f t="shared" ref="AA8:AA43" si="5">AA7+X8-Z8</f>
        <v>6041</v>
      </c>
      <c r="AC8" s="53"/>
      <c r="AD8" s="276"/>
      <c r="AE8" s="317"/>
      <c r="AF8" s="53"/>
      <c r="AG8" s="317"/>
      <c r="AH8" s="87">
        <f t="shared" ref="AH8:AH43" si="6">AH7+AE8-AG8</f>
        <v>0</v>
      </c>
      <c r="AJ8" s="1286"/>
      <c r="AK8" s="833"/>
      <c r="AL8" s="1287"/>
      <c r="AM8" s="1288" t="s">
        <v>2960</v>
      </c>
      <c r="AN8" s="1130"/>
      <c r="AO8" s="87">
        <f t="shared" ref="AO8:AO70" si="7">AO7+AL8-AN8</f>
        <v>1450.1399999999994</v>
      </c>
      <c r="AQ8" s="34"/>
      <c r="AR8" s="373"/>
      <c r="AS8" s="1245"/>
      <c r="AT8" s="34"/>
      <c r="AU8" s="1245"/>
      <c r="AV8" s="87">
        <f t="shared" ref="AV8:AV43" si="8">AV7+AS8-AU8</f>
        <v>0</v>
      </c>
      <c r="AX8" s="74">
        <v>41309</v>
      </c>
      <c r="AY8" s="373" t="s">
        <v>3993</v>
      </c>
      <c r="AZ8" s="1245">
        <v>7854</v>
      </c>
      <c r="BA8" s="34">
        <v>41310</v>
      </c>
      <c r="BB8" s="85">
        <v>7854</v>
      </c>
      <c r="BC8" s="87">
        <f t="shared" ref="BC8:BC43" si="9">BC7+AZ8-BB8</f>
        <v>0</v>
      </c>
      <c r="BE8" s="53"/>
      <c r="BF8" s="276"/>
      <c r="BG8" s="121"/>
      <c r="BH8" s="369"/>
      <c r="BI8" s="176"/>
      <c r="BJ8" s="87">
        <f t="shared" ref="BJ8:BJ43" si="10">BJ7+BG8-BI8</f>
        <v>0</v>
      </c>
      <c r="BL8" s="388">
        <v>41309</v>
      </c>
      <c r="BM8" s="373" t="s">
        <v>3971</v>
      </c>
      <c r="BN8" s="1245">
        <v>601</v>
      </c>
      <c r="BO8" s="34">
        <v>41309</v>
      </c>
      <c r="BP8" s="1245">
        <v>601</v>
      </c>
      <c r="BQ8" s="87">
        <f t="shared" ref="BQ8:BQ43" si="11">BQ7+BN8-BP8</f>
        <v>0</v>
      </c>
      <c r="BS8" s="576"/>
      <c r="BT8" s="50"/>
      <c r="BU8" s="513"/>
      <c r="BV8" s="53"/>
      <c r="BW8" s="317"/>
      <c r="BX8" s="87">
        <f t="shared" ref="BX8:BX43" si="12">BX7+BU8-BW8</f>
        <v>40166.76</v>
      </c>
      <c r="BZ8" s="576"/>
      <c r="CA8" s="363"/>
      <c r="CB8" s="176"/>
      <c r="CC8" s="53"/>
      <c r="CD8" s="317"/>
      <c r="CE8" s="87">
        <f t="shared" ref="CE8:CE43" si="13">CE7+CB8-CD8</f>
        <v>0</v>
      </c>
      <c r="CG8" s="576">
        <v>41307</v>
      </c>
      <c r="CH8" s="363" t="s">
        <v>3797</v>
      </c>
      <c r="CI8" s="176">
        <v>1416.5</v>
      </c>
      <c r="CJ8" s="53">
        <v>41307</v>
      </c>
      <c r="CK8" s="317">
        <v>1416.5</v>
      </c>
      <c r="CL8" s="87">
        <f t="shared" ref="CL8:CL43" si="14">CL7+CI8-CK8</f>
        <v>0</v>
      </c>
      <c r="CN8" s="549">
        <v>40667</v>
      </c>
      <c r="CO8" s="1202"/>
      <c r="CP8" s="373" t="s">
        <v>2961</v>
      </c>
      <c r="CQ8" s="1245">
        <v>48612</v>
      </c>
      <c r="CR8" s="1246"/>
      <c r="CS8" s="1245"/>
      <c r="CT8" s="87">
        <f t="shared" ref="CT8:CT71" si="15">CT7+CQ8-CS8</f>
        <v>216902</v>
      </c>
      <c r="CV8" s="576">
        <v>41298</v>
      </c>
      <c r="CW8" s="1289" t="s">
        <v>3003</v>
      </c>
      <c r="CX8" s="276" t="s">
        <v>3004</v>
      </c>
      <c r="CY8" s="121">
        <v>216419</v>
      </c>
      <c r="CZ8" s="576"/>
      <c r="DA8" s="176"/>
      <c r="DB8" s="87">
        <f t="shared" ref="DB8:DB71" si="16">DB7+CY8-DA8</f>
        <v>4278350.6500000004</v>
      </c>
      <c r="DD8" s="386">
        <v>41306</v>
      </c>
      <c r="DE8" s="276" t="s">
        <v>3720</v>
      </c>
      <c r="DF8" s="121">
        <v>20808</v>
      </c>
      <c r="DG8" s="53">
        <v>41306</v>
      </c>
      <c r="DH8" s="176">
        <v>20808</v>
      </c>
      <c r="DI8" s="87">
        <f t="shared" ref="DI8:DI43" si="17">DI7+DF8-DH8</f>
        <v>0</v>
      </c>
      <c r="DK8" s="386"/>
      <c r="DL8" s="833"/>
      <c r="DM8" s="1287"/>
      <c r="DN8" s="1297" t="s">
        <v>4698</v>
      </c>
      <c r="DO8" s="1130">
        <v>4748.1000000000004</v>
      </c>
      <c r="DP8" s="87">
        <f t="shared" ref="DP8:DP43" si="18">DP7+DM8-DO8</f>
        <v>0</v>
      </c>
      <c r="DR8" s="53">
        <v>41306</v>
      </c>
      <c r="DS8" s="276" t="s">
        <v>3744</v>
      </c>
      <c r="DT8" s="121">
        <v>2867</v>
      </c>
      <c r="DU8" s="53">
        <v>41307</v>
      </c>
      <c r="DV8" s="176">
        <v>2867</v>
      </c>
      <c r="DW8" s="87">
        <f t="shared" ref="DW8:DW43" si="19">DW7+DT8-DV8</f>
        <v>0</v>
      </c>
      <c r="DY8" s="386">
        <v>41312</v>
      </c>
      <c r="DZ8" s="276" t="s">
        <v>4221</v>
      </c>
      <c r="EA8" s="121">
        <v>1796</v>
      </c>
      <c r="EB8" s="34">
        <v>41313</v>
      </c>
      <c r="EC8" s="85">
        <v>1796</v>
      </c>
      <c r="ED8" s="87">
        <f t="shared" ref="ED8:ED43" si="20">ED7+EA8-EC8</f>
        <v>0</v>
      </c>
      <c r="EF8" s="549">
        <v>41302</v>
      </c>
      <c r="EG8" s="373" t="s">
        <v>3124</v>
      </c>
      <c r="EH8" s="24">
        <v>16917</v>
      </c>
      <c r="EI8" s="53">
        <v>41307</v>
      </c>
      <c r="EJ8" s="317">
        <v>9300</v>
      </c>
      <c r="EK8" s="87">
        <f t="shared" ref="EK8:EK43" si="21">EK7+EH8-EJ8</f>
        <v>7617</v>
      </c>
      <c r="EM8" s="549">
        <v>41311</v>
      </c>
      <c r="EN8" s="1247" t="s">
        <v>4146</v>
      </c>
      <c r="EO8" s="85">
        <v>278</v>
      </c>
      <c r="EP8" s="34">
        <v>41311</v>
      </c>
      <c r="EQ8" s="85">
        <v>278</v>
      </c>
      <c r="ER8" s="87">
        <f t="shared" ref="ER8:ER43" si="22">ER7+EO8-EQ8</f>
        <v>0</v>
      </c>
      <c r="ET8" s="53"/>
      <c r="EU8" s="369"/>
      <c r="EV8" s="276"/>
      <c r="EW8" s="1287"/>
      <c r="EX8" s="1290" t="s">
        <v>2964</v>
      </c>
      <c r="EY8" s="1130"/>
      <c r="EZ8" s="87">
        <f t="shared" ref="EZ8:EZ43" si="23">EZ7+EW8-EY8</f>
        <v>1044.8300000000017</v>
      </c>
      <c r="FB8" s="53">
        <v>41313</v>
      </c>
      <c r="FC8" s="276" t="s">
        <v>4347</v>
      </c>
      <c r="FD8" s="121">
        <v>990</v>
      </c>
      <c r="FE8" s="53">
        <v>41313</v>
      </c>
      <c r="FF8" s="176">
        <v>990</v>
      </c>
      <c r="FG8" s="87">
        <f t="shared" ref="FG8:FG65" si="24">FG7+FD8-FF8</f>
        <v>0</v>
      </c>
      <c r="FI8" s="576">
        <v>41312</v>
      </c>
      <c r="FJ8" s="369"/>
      <c r="FK8" s="276" t="s">
        <v>4219</v>
      </c>
      <c r="FL8" s="121">
        <v>993.5</v>
      </c>
      <c r="FM8" s="313">
        <v>41312</v>
      </c>
      <c r="FN8" s="176">
        <v>993.5</v>
      </c>
      <c r="FO8" s="87">
        <f t="shared" ref="FO8:FO43" si="25">FO7+FL8-FN8</f>
        <v>0</v>
      </c>
      <c r="FQ8" s="34"/>
      <c r="FR8" s="373"/>
      <c r="FS8" s="121"/>
      <c r="FT8" s="53"/>
      <c r="FU8" s="85"/>
      <c r="FV8" s="87">
        <f>FV7+FS8-FU8</f>
        <v>0</v>
      </c>
      <c r="FX8" s="549">
        <v>41311</v>
      </c>
      <c r="FY8" s="1202"/>
      <c r="FZ8" s="373" t="s">
        <v>4107</v>
      </c>
      <c r="GA8" s="24">
        <v>70963</v>
      </c>
      <c r="GB8" s="657">
        <v>41318</v>
      </c>
      <c r="GC8" s="121">
        <v>70963</v>
      </c>
      <c r="GD8" s="87">
        <f t="shared" ref="GD8:GD70" si="26">GD7+GA8-GC8</f>
        <v>7186</v>
      </c>
      <c r="GF8" s="53">
        <v>41310</v>
      </c>
      <c r="GG8" s="276" t="s">
        <v>4043</v>
      </c>
      <c r="GH8" s="317">
        <v>2183</v>
      </c>
      <c r="GI8" s="53">
        <v>41313</v>
      </c>
      <c r="GJ8" s="317">
        <v>2183</v>
      </c>
      <c r="GK8" s="87">
        <f t="shared" ref="GK8:GK43" si="27">GK7+GH8-GJ8</f>
        <v>0</v>
      </c>
      <c r="GM8" s="549">
        <v>41313</v>
      </c>
      <c r="GN8" s="373"/>
      <c r="GO8" s="373" t="s">
        <v>4269</v>
      </c>
      <c r="GP8" s="1929">
        <v>9808.6</v>
      </c>
      <c r="GQ8" s="1930">
        <v>41314</v>
      </c>
      <c r="GR8" s="1931">
        <v>7297</v>
      </c>
      <c r="GS8" s="87">
        <f t="shared" ref="GS8:GS43" si="28">GS7+GP8-GR8</f>
        <v>2511.6000000000004</v>
      </c>
      <c r="GU8" s="576">
        <v>41324</v>
      </c>
      <c r="GV8" s="276" t="s">
        <v>5229</v>
      </c>
      <c r="GW8" s="121">
        <v>7622</v>
      </c>
      <c r="GX8" s="1253">
        <v>41326</v>
      </c>
      <c r="GY8" s="1252">
        <v>7622</v>
      </c>
      <c r="GZ8" s="87">
        <f t="shared" ref="GZ8:GZ43" si="29">GZ7+GW8-GY8</f>
        <v>0</v>
      </c>
      <c r="HB8" s="386">
        <v>41318</v>
      </c>
      <c r="HC8" s="276" t="s">
        <v>4733</v>
      </c>
      <c r="HD8" s="121">
        <v>17545</v>
      </c>
      <c r="HE8" s="1253">
        <v>41319</v>
      </c>
      <c r="HF8" s="1906">
        <v>17545</v>
      </c>
      <c r="HG8" s="87">
        <f t="shared" ref="HG8:HG43" si="30">HG7+HD8-HF8</f>
        <v>0</v>
      </c>
      <c r="HI8" s="568"/>
      <c r="HJ8" s="276"/>
      <c r="HK8" s="121"/>
      <c r="HL8" s="1253"/>
      <c r="HM8" s="1252"/>
      <c r="HN8" s="87">
        <f t="shared" ref="HN8:HN43" si="31">HN7+HK8-HM8</f>
        <v>0</v>
      </c>
      <c r="HP8" s="34"/>
      <c r="HQ8" s="1247"/>
      <c r="HR8" s="430"/>
      <c r="HS8" s="549"/>
      <c r="HT8" s="1245"/>
      <c r="HU8" s="87">
        <f t="shared" ref="HU8:HU43" si="32">HU7+HR8-HT8</f>
        <v>30</v>
      </c>
      <c r="HW8" s="53"/>
      <c r="HX8" s="276"/>
      <c r="HY8" s="121"/>
      <c r="HZ8" s="1253"/>
      <c r="IA8" s="1252"/>
      <c r="IB8" s="87">
        <f t="shared" ref="IB8:IB43" si="33">IB7+HY8-IA8</f>
        <v>0</v>
      </c>
      <c r="ID8" s="576"/>
      <c r="IE8" s="276"/>
      <c r="IF8" s="121"/>
      <c r="IG8" s="53">
        <v>41171</v>
      </c>
      <c r="IH8" s="1292">
        <v>10668</v>
      </c>
      <c r="II8" s="1257">
        <f t="shared" ref="II8:II54" si="34">II7+IF8-IH8</f>
        <v>402</v>
      </c>
      <c r="IK8" s="576"/>
      <c r="IL8" s="276"/>
      <c r="IM8" s="1271"/>
      <c r="IN8" s="1272"/>
      <c r="IO8" s="176"/>
      <c r="IP8" s="87">
        <f t="shared" ref="IP8:IP54" si="35">IP7+IM8-IO8</f>
        <v>3009</v>
      </c>
      <c r="IR8" s="388">
        <v>41295</v>
      </c>
      <c r="IS8" s="373" t="s">
        <v>3156</v>
      </c>
      <c r="IT8" s="24">
        <v>660</v>
      </c>
      <c r="IU8" s="388">
        <v>41306</v>
      </c>
      <c r="IV8" s="24">
        <v>660</v>
      </c>
      <c r="IW8" s="87">
        <f t="shared" ref="IW8:IW70" si="36">IW7+IT8-IV8</f>
        <v>0</v>
      </c>
      <c r="IY8" s="388">
        <v>41311</v>
      </c>
      <c r="IZ8" s="1247" t="s">
        <v>4110</v>
      </c>
      <c r="JA8" s="1052">
        <v>3300</v>
      </c>
      <c r="JB8" s="388">
        <v>41324</v>
      </c>
      <c r="JC8" s="1052">
        <v>3300</v>
      </c>
      <c r="JD8" s="87">
        <f t="shared" ref="JD8:JD70" si="37">JD7+JA8-JC8</f>
        <v>0</v>
      </c>
      <c r="JF8" s="388">
        <v>41327</v>
      </c>
      <c r="JG8" s="373" t="s">
        <v>5520</v>
      </c>
      <c r="JH8" s="24">
        <v>4950</v>
      </c>
      <c r="JI8" s="388"/>
      <c r="JJ8" s="24"/>
      <c r="JK8" s="87">
        <f t="shared" ref="JK8:JK70" si="38">JK7+JH8-JJ8</f>
        <v>30855</v>
      </c>
      <c r="JM8" s="549"/>
      <c r="JN8" s="1293" t="s">
        <v>2966</v>
      </c>
      <c r="JO8" s="1294"/>
      <c r="JP8" s="1295" t="s">
        <v>2967</v>
      </c>
      <c r="JQ8" s="1294"/>
      <c r="JR8" s="87">
        <f t="shared" ref="JR8:JR42" si="39">JR7+JO8-JQ8</f>
        <v>2629</v>
      </c>
      <c r="JT8" s="386">
        <v>41309</v>
      </c>
      <c r="JU8" s="276" t="s">
        <v>3995</v>
      </c>
      <c r="JV8" s="121">
        <v>2444.5</v>
      </c>
      <c r="JW8" s="53">
        <v>41310</v>
      </c>
      <c r="JX8" s="176">
        <v>2444.5</v>
      </c>
      <c r="JY8" s="87">
        <f t="shared" ref="JY8:JY43" si="40">JY7+JV8-JX8</f>
        <v>0</v>
      </c>
      <c r="KA8" s="386">
        <v>41307</v>
      </c>
      <c r="KB8" s="276" t="s">
        <v>3822</v>
      </c>
      <c r="KC8" s="121">
        <v>4024</v>
      </c>
      <c r="KD8" s="53">
        <v>41307</v>
      </c>
      <c r="KE8" s="176">
        <v>4024</v>
      </c>
      <c r="KF8" s="87">
        <f t="shared" ref="KF8:KF43" si="41">KF7+KC8-KE8</f>
        <v>0</v>
      </c>
      <c r="KH8" s="386"/>
      <c r="KI8" s="50"/>
      <c r="KJ8" s="176"/>
      <c r="KK8" s="53"/>
      <c r="KL8" s="317"/>
      <c r="KM8" s="87">
        <f t="shared" ref="KM8:KM43" si="42">KM7+KJ8-KL8</f>
        <v>0</v>
      </c>
      <c r="KO8" s="1254"/>
      <c r="KP8" s="1255"/>
      <c r="KQ8" s="121"/>
      <c r="KR8" s="53">
        <v>41242</v>
      </c>
      <c r="KS8" s="176">
        <v>200</v>
      </c>
      <c r="KT8" s="87">
        <f t="shared" ref="KT8:KT43" si="43">KT7+KQ8-KS8</f>
        <v>3099.5</v>
      </c>
      <c r="KV8" s="34">
        <v>41327</v>
      </c>
      <c r="KW8" s="373" t="s">
        <v>5513</v>
      </c>
      <c r="KX8" s="1245">
        <v>14519.5</v>
      </c>
      <c r="KY8" s="34"/>
      <c r="KZ8" s="1245"/>
      <c r="LA8" s="87">
        <f t="shared" ref="LA8:LA43" si="44">LA7+KX8-KZ8</f>
        <v>14519.5</v>
      </c>
      <c r="LC8" s="34">
        <v>41309</v>
      </c>
      <c r="LD8" s="373" t="s">
        <v>3972</v>
      </c>
      <c r="LE8" s="24">
        <v>37377</v>
      </c>
      <c r="LF8" s="34">
        <v>41309</v>
      </c>
      <c r="LG8" s="85">
        <v>37377</v>
      </c>
      <c r="LH8" s="87">
        <f t="shared" ref="LH8:LH43" si="45">LH7+LE8-LG8</f>
        <v>0</v>
      </c>
      <c r="LJ8" s="53">
        <v>41312</v>
      </c>
      <c r="LK8" s="50" t="s">
        <v>4228</v>
      </c>
      <c r="LL8" s="176">
        <v>1332.5</v>
      </c>
      <c r="LM8" s="53">
        <v>41313</v>
      </c>
      <c r="LN8" s="317">
        <v>1332.5</v>
      </c>
      <c r="LO8" s="87">
        <f t="shared" ref="LO8:LO43" si="46">LO7+LL8-LN8</f>
        <v>0</v>
      </c>
      <c r="LQ8" s="53"/>
      <c r="LR8" s="50"/>
      <c r="LS8" s="176"/>
      <c r="LT8" s="53"/>
      <c r="LU8" s="317"/>
      <c r="LV8" s="87">
        <f t="shared" ref="LV8:LV43" si="47">LV7+LS8-LU8</f>
        <v>0</v>
      </c>
      <c r="LX8" s="549"/>
      <c r="LY8" s="373"/>
      <c r="LZ8" s="1287"/>
      <c r="MA8" s="1296" t="s">
        <v>4501</v>
      </c>
      <c r="MB8" s="1130">
        <v>139</v>
      </c>
      <c r="MC8" s="87">
        <f t="shared" ref="MC8:MC43" si="48">MC7+LZ8-MB8</f>
        <v>0</v>
      </c>
      <c r="ME8" s="549">
        <v>41327</v>
      </c>
      <c r="MF8" s="373" t="s">
        <v>5516</v>
      </c>
      <c r="MG8" s="121">
        <v>13389</v>
      </c>
      <c r="MH8" s="53"/>
      <c r="MI8" s="85"/>
      <c r="MJ8" s="87">
        <f t="shared" ref="MJ8:MJ43" si="49">MJ7+MG8-MI8</f>
        <v>31145.5</v>
      </c>
      <c r="ML8" s="549"/>
      <c r="MM8" s="373"/>
      <c r="MN8" s="1245"/>
      <c r="MO8" s="1029"/>
      <c r="MP8" s="1245"/>
      <c r="MQ8" s="87">
        <f t="shared" ref="MQ8:MQ43" si="50">MQ7+MN8-MP8</f>
        <v>0</v>
      </c>
      <c r="MS8" s="34"/>
      <c r="MT8" s="373"/>
      <c r="MU8" s="1245"/>
      <c r="MV8" s="1029"/>
      <c r="MW8" s="1245"/>
      <c r="MX8" s="87">
        <f t="shared" ref="MX8:MX43" si="51">MX7+MU8-MW8</f>
        <v>0</v>
      </c>
      <c r="MZ8" s="34"/>
      <c r="NA8" s="373"/>
      <c r="NB8" s="1245"/>
      <c r="NC8" s="409"/>
      <c r="ND8" s="1245"/>
      <c r="NE8" s="87">
        <f t="shared" ref="NE8:NE43" si="52">NE7+NB8-ND8</f>
        <v>0</v>
      </c>
      <c r="NG8" s="549"/>
      <c r="NH8" s="373"/>
      <c r="NI8" s="24"/>
      <c r="NJ8" s="576"/>
      <c r="NK8" s="176"/>
      <c r="NL8" s="87">
        <f t="shared" ref="NL8:NL43" si="53">NL7+NI8-NK8</f>
        <v>0</v>
      </c>
      <c r="NN8" s="53">
        <v>41307</v>
      </c>
      <c r="NO8" s="276" t="s">
        <v>3885</v>
      </c>
      <c r="NP8" s="121">
        <v>20400</v>
      </c>
      <c r="NQ8" s="53">
        <v>41311</v>
      </c>
      <c r="NR8" s="317">
        <v>20400</v>
      </c>
      <c r="NS8" s="87">
        <f t="shared" ref="NS8:NS43" si="54">NS7+NP8-NR8</f>
        <v>0</v>
      </c>
      <c r="NU8" s="576"/>
      <c r="NV8" s="1283"/>
      <c r="NW8" s="276"/>
      <c r="NX8" s="121"/>
      <c r="NY8" s="369"/>
      <c r="NZ8" s="317"/>
      <c r="OA8" s="87">
        <f t="shared" si="0"/>
        <v>857</v>
      </c>
      <c r="OC8" s="549">
        <v>41310</v>
      </c>
      <c r="OD8" s="373" t="s">
        <v>4084</v>
      </c>
      <c r="OE8" s="1245">
        <v>2204</v>
      </c>
      <c r="OF8" s="34">
        <v>41311</v>
      </c>
      <c r="OG8" s="1245">
        <v>2204</v>
      </c>
      <c r="OH8" s="87">
        <f t="shared" ref="OH8:OH43" si="55">OH7+OE8-OG8</f>
        <v>0</v>
      </c>
      <c r="OJ8" s="34">
        <v>41316</v>
      </c>
      <c r="OK8" s="373" t="s">
        <v>4585</v>
      </c>
      <c r="OL8" s="1245">
        <v>1793</v>
      </c>
      <c r="OM8" s="34">
        <v>41316</v>
      </c>
      <c r="ON8" s="1245">
        <v>1793</v>
      </c>
      <c r="OO8" s="87">
        <f t="shared" ref="OO8:OO43" si="56">OO7+OL8-ON8</f>
        <v>0</v>
      </c>
      <c r="OQ8" s="386">
        <v>41306</v>
      </c>
      <c r="OR8" s="1258" t="s">
        <v>3714</v>
      </c>
      <c r="OS8" s="176">
        <v>6293</v>
      </c>
      <c r="OT8" s="53">
        <v>41306</v>
      </c>
      <c r="OU8" s="317">
        <v>6293</v>
      </c>
      <c r="OV8" s="87">
        <f t="shared" ref="OV8:OV65" si="57">OV7+OS8-OU8</f>
        <v>0</v>
      </c>
      <c r="OX8" s="386"/>
      <c r="OY8" s="1258"/>
      <c r="OZ8" s="176"/>
      <c r="PA8" s="53"/>
      <c r="PB8" s="317"/>
      <c r="PC8" s="87">
        <f t="shared" ref="PC8:PC65" si="58">PC7+OZ8-PB8</f>
        <v>21123.919999999998</v>
      </c>
      <c r="PE8" s="386"/>
      <c r="PF8" s="369"/>
      <c r="PG8" s="276"/>
      <c r="PH8" s="121"/>
      <c r="PI8" s="740"/>
      <c r="PJ8" s="176"/>
      <c r="PK8" s="87">
        <f t="shared" ref="PK8:PK49" si="59">PK7+PH8-PJ8</f>
        <v>1380.1699999999983</v>
      </c>
      <c r="PM8" s="388"/>
      <c r="PN8" s="276"/>
      <c r="PO8" s="121"/>
      <c r="PP8" s="369"/>
      <c r="PQ8" s="176"/>
      <c r="PR8" s="168">
        <f t="shared" ref="PR8:PR49" si="60">PR7+PO8-PQ8</f>
        <v>0</v>
      </c>
      <c r="PS8" s="297"/>
      <c r="PT8" s="568">
        <v>41313</v>
      </c>
      <c r="PU8" s="373" t="s">
        <v>4346</v>
      </c>
      <c r="PV8" s="1245">
        <v>18127</v>
      </c>
      <c r="PW8" s="34">
        <v>41314</v>
      </c>
      <c r="PX8" s="1245">
        <v>18127</v>
      </c>
      <c r="PY8" s="87">
        <f t="shared" ref="PY8:PY43" si="61">PY7+PV8-PX8</f>
        <v>0</v>
      </c>
      <c r="QA8" s="34"/>
      <c r="QB8" s="373"/>
      <c r="QC8" s="1245"/>
      <c r="QD8" s="34"/>
      <c r="QE8" s="1245"/>
      <c r="QF8" s="87">
        <f t="shared" ref="QF8:QF43" si="62">QF7+QC8-QE8</f>
        <v>0</v>
      </c>
      <c r="QH8" s="34"/>
      <c r="QI8" s="373"/>
      <c r="QJ8" s="1052"/>
      <c r="QK8" s="53"/>
      <c r="QL8" s="317"/>
      <c r="QM8" s="87">
        <f t="shared" ref="QM8:QM43" si="63">QM7+QJ8-QL8</f>
        <v>0</v>
      </c>
      <c r="QO8" s="53">
        <v>41319</v>
      </c>
      <c r="QP8" s="276" t="s">
        <v>4830</v>
      </c>
      <c r="QQ8" s="317">
        <v>6546</v>
      </c>
      <c r="QR8" s="53">
        <v>41319</v>
      </c>
      <c r="QS8" s="317">
        <v>6546</v>
      </c>
      <c r="QT8" s="87">
        <f t="shared" ref="QT8:QT43" si="64">QT7+QQ8-QS8</f>
        <v>0</v>
      </c>
      <c r="QV8" s="576">
        <v>41307</v>
      </c>
      <c r="QW8" s="657"/>
      <c r="QX8" s="276" t="s">
        <v>3853</v>
      </c>
      <c r="QY8" s="121">
        <v>9095</v>
      </c>
      <c r="QZ8" s="53">
        <v>41308</v>
      </c>
      <c r="RA8" s="430">
        <v>9095</v>
      </c>
      <c r="RB8" s="87">
        <f t="shared" ref="RB8:RB70" si="65">RB7+QY8-RA8</f>
        <v>0</v>
      </c>
      <c r="RD8" s="576"/>
      <c r="RE8" s="276"/>
      <c r="RF8" s="121"/>
      <c r="RG8" s="53"/>
      <c r="RH8" s="176"/>
      <c r="RI8" s="87">
        <f t="shared" ref="RI8:RI43" si="66">RI7+RF8-RH8</f>
        <v>0</v>
      </c>
      <c r="RK8" s="576"/>
      <c r="RL8" s="276"/>
      <c r="RM8" s="121"/>
      <c r="RN8" s="53"/>
      <c r="RO8" s="176"/>
      <c r="RP8" s="87">
        <f t="shared" ref="RP8:RP43" si="67">RP7+RM8-RO8</f>
        <v>0</v>
      </c>
      <c r="RR8" s="53"/>
      <c r="RS8" s="276"/>
      <c r="RT8" s="121"/>
      <c r="RU8" s="53"/>
      <c r="RV8" s="176"/>
      <c r="RW8" s="87">
        <f t="shared" ref="RW8:RW43" si="68">RW7+RT8-RV8</f>
        <v>0</v>
      </c>
      <c r="RY8" s="53">
        <v>41322</v>
      </c>
      <c r="RZ8" s="276" t="s">
        <v>5089</v>
      </c>
      <c r="SA8" s="121">
        <v>2096.5</v>
      </c>
      <c r="SB8" s="53">
        <v>41322</v>
      </c>
      <c r="SC8" s="176">
        <v>2096.5</v>
      </c>
      <c r="SD8" s="87">
        <f t="shared" ref="SD8:SD43" si="69">SD7+SA8-SC8</f>
        <v>0</v>
      </c>
      <c r="SF8" s="53">
        <v>41317</v>
      </c>
      <c r="SG8" s="276" t="s">
        <v>4669</v>
      </c>
      <c r="SH8" s="317">
        <v>9649</v>
      </c>
      <c r="SI8" s="53">
        <v>41318</v>
      </c>
      <c r="SJ8" s="513">
        <v>9649</v>
      </c>
      <c r="SK8" s="87">
        <f t="shared" ref="SK8:SK43" si="70">SK7+SH8-SJ8</f>
        <v>0</v>
      </c>
      <c r="SM8" s="53">
        <v>41319</v>
      </c>
      <c r="SN8" s="276" t="s">
        <v>4823</v>
      </c>
      <c r="SO8" s="317">
        <v>2998</v>
      </c>
      <c r="SP8" s="53">
        <v>41320</v>
      </c>
      <c r="SQ8" s="513">
        <v>2998</v>
      </c>
      <c r="SR8" s="87">
        <f t="shared" ref="SR8:SR43" si="71">SR7+SO8-SQ8</f>
        <v>0</v>
      </c>
      <c r="ST8" s="576">
        <v>41326</v>
      </c>
      <c r="SU8" s="276" t="s">
        <v>5434</v>
      </c>
      <c r="SV8" s="317">
        <v>9240.5</v>
      </c>
      <c r="SW8" s="53">
        <v>41326</v>
      </c>
      <c r="SX8" s="513">
        <v>9240.5</v>
      </c>
      <c r="SY8" s="87">
        <f t="shared" ref="SY8:SY43" si="72">SY7+SV8-SX8</f>
        <v>0</v>
      </c>
      <c r="TA8" s="576">
        <v>41309</v>
      </c>
      <c r="TB8" s="276" t="s">
        <v>3998</v>
      </c>
      <c r="TC8" s="121">
        <v>17969</v>
      </c>
      <c r="TD8" s="53">
        <v>41310</v>
      </c>
      <c r="TE8" s="430">
        <v>17884</v>
      </c>
      <c r="TF8" s="87">
        <f t="shared" ref="TF8:TF43" si="73">TF7+TC8-TE8</f>
        <v>85</v>
      </c>
      <c r="TH8" s="576">
        <v>41326</v>
      </c>
      <c r="TI8" s="276" t="s">
        <v>5421</v>
      </c>
      <c r="TJ8" s="121">
        <v>5807</v>
      </c>
      <c r="TK8" s="423">
        <v>41326</v>
      </c>
      <c r="TL8" s="430">
        <v>5807</v>
      </c>
      <c r="TM8" s="87">
        <f t="shared" ref="TM8:TM43" si="74">TM7+TJ8-TL8</f>
        <v>0</v>
      </c>
      <c r="TO8" s="388">
        <v>41305</v>
      </c>
      <c r="TP8" s="1247" t="s">
        <v>3185</v>
      </c>
      <c r="TQ8" s="85">
        <v>1767.5</v>
      </c>
      <c r="TR8" s="386">
        <v>41306</v>
      </c>
      <c r="TS8" s="513">
        <v>1767.5</v>
      </c>
      <c r="TT8" s="87">
        <f t="shared" ref="TT8:TT60" si="75">TT7+TQ8-TS8</f>
        <v>0</v>
      </c>
      <c r="TV8" s="549">
        <v>41312</v>
      </c>
      <c r="TW8" s="373" t="s">
        <v>4186</v>
      </c>
      <c r="TX8" s="24">
        <v>5126.5</v>
      </c>
      <c r="TY8" s="53">
        <v>41313</v>
      </c>
      <c r="TZ8" s="513">
        <v>5126.5</v>
      </c>
      <c r="UA8" s="87">
        <f t="shared" ref="UA8:UA43" si="76">UA7+TX8-TZ8</f>
        <v>0</v>
      </c>
      <c r="UC8" s="1261">
        <v>41307</v>
      </c>
      <c r="UD8" s="373" t="s">
        <v>3852</v>
      </c>
      <c r="UE8" s="24">
        <v>648</v>
      </c>
      <c r="UF8" s="369">
        <v>41308</v>
      </c>
      <c r="UG8" s="513">
        <v>648</v>
      </c>
      <c r="UH8" s="87">
        <f t="shared" ref="UH8:UH43" si="77">UH7+UE8-UG8</f>
        <v>0</v>
      </c>
      <c r="UJ8" s="34">
        <v>41308</v>
      </c>
      <c r="UK8" s="373" t="s">
        <v>3899</v>
      </c>
      <c r="UL8" s="24">
        <v>464</v>
      </c>
      <c r="UM8" s="53">
        <v>41308</v>
      </c>
      <c r="UN8" s="513">
        <v>464</v>
      </c>
      <c r="UO8" s="87">
        <f t="shared" ref="UO8:UO43" si="78">UO7+UL8-UN8</f>
        <v>0</v>
      </c>
      <c r="UQ8" s="53">
        <v>41299</v>
      </c>
      <c r="UR8" s="276" t="s">
        <v>3028</v>
      </c>
      <c r="US8" s="121">
        <v>3298</v>
      </c>
      <c r="UT8" s="53">
        <v>41306</v>
      </c>
      <c r="UU8" s="513">
        <v>3298</v>
      </c>
      <c r="UV8" s="87">
        <f t="shared" ref="UV8:UV43" si="79">UV7+US8-UU8</f>
        <v>12168</v>
      </c>
      <c r="UX8" s="386">
        <v>41307</v>
      </c>
      <c r="UY8" s="276" t="s">
        <v>3825</v>
      </c>
      <c r="UZ8" s="121">
        <v>10633</v>
      </c>
      <c r="VA8" s="53">
        <v>41307</v>
      </c>
      <c r="VB8" s="513">
        <v>10633</v>
      </c>
      <c r="VC8" s="87">
        <f t="shared" ref="VC8:VC43" si="80">VC7+UZ8-VB8</f>
        <v>0</v>
      </c>
      <c r="VE8" s="576"/>
      <c r="VF8" s="50"/>
      <c r="VG8" s="176"/>
      <c r="VH8" s="576"/>
      <c r="VI8" s="176"/>
      <c r="VJ8" s="87">
        <f t="shared" ref="VJ8:VJ43" si="81">VJ7+VG8-VI8</f>
        <v>5858.5</v>
      </c>
      <c r="VL8" s="53"/>
      <c r="VM8" s="276"/>
      <c r="VN8" s="121"/>
      <c r="VO8" s="53"/>
      <c r="VP8" s="176"/>
      <c r="VQ8" s="87">
        <f t="shared" ref="VQ8:VQ43" si="82">VQ7+VN8-VP8</f>
        <v>0</v>
      </c>
      <c r="VS8" s="576">
        <v>41310</v>
      </c>
      <c r="VT8" s="276" t="s">
        <v>4014</v>
      </c>
      <c r="VU8" s="121">
        <v>8704</v>
      </c>
      <c r="VV8" s="53">
        <v>41311</v>
      </c>
      <c r="VW8" s="176">
        <v>8704</v>
      </c>
      <c r="VX8" s="87">
        <f t="shared" ref="VX8:VX43" si="83">VX7+VU8-VW8</f>
        <v>0</v>
      </c>
      <c r="VZ8" s="576">
        <v>41319</v>
      </c>
      <c r="WA8" s="276" t="s">
        <v>4775</v>
      </c>
      <c r="WB8" s="121">
        <v>1757</v>
      </c>
      <c r="WC8" s="54">
        <v>41319</v>
      </c>
      <c r="WD8" s="176">
        <v>1757</v>
      </c>
      <c r="WE8" s="87">
        <f t="shared" ref="WE8:WE43" si="84">WE7+WB8-WD8</f>
        <v>0</v>
      </c>
      <c r="WG8" s="576"/>
      <c r="WH8" s="276"/>
      <c r="WI8" s="317"/>
      <c r="WJ8" s="53"/>
      <c r="WK8" s="317"/>
      <c r="WL8" s="87">
        <f t="shared" ref="WL8:WL43" si="85">WL7+WI8-WK8</f>
        <v>0</v>
      </c>
      <c r="WN8" s="386">
        <v>41298</v>
      </c>
      <c r="WO8" s="444"/>
      <c r="WP8" s="276" t="s">
        <v>3128</v>
      </c>
      <c r="WQ8" s="121">
        <v>21938</v>
      </c>
      <c r="WR8" s="53">
        <v>41312</v>
      </c>
      <c r="WS8" s="317">
        <v>21938</v>
      </c>
      <c r="WT8" s="87">
        <f t="shared" ref="WT8:WT43" si="86">WT7+WQ8-WS8</f>
        <v>0</v>
      </c>
      <c r="WV8" s="388">
        <v>41306</v>
      </c>
      <c r="WW8" s="373" t="s">
        <v>3699</v>
      </c>
      <c r="WX8" s="24">
        <v>5925</v>
      </c>
      <c r="WY8" s="53">
        <v>41307</v>
      </c>
      <c r="WZ8" s="317">
        <v>4153.5</v>
      </c>
      <c r="XA8" s="87">
        <f t="shared" ref="XA8:XA43" si="87">XA7+WX8-WZ8</f>
        <v>5292.5</v>
      </c>
      <c r="XC8" s="549"/>
      <c r="XD8" s="373"/>
      <c r="XE8" s="1287"/>
      <c r="XF8" s="1296"/>
      <c r="XG8" s="1130"/>
      <c r="XH8" s="87">
        <f t="shared" ref="XH8:XH50" si="88">XH7+XE8-XG8</f>
        <v>2504.7000000000007</v>
      </c>
      <c r="XJ8" s="388">
        <v>41307</v>
      </c>
      <c r="XK8" s="50" t="s">
        <v>3868</v>
      </c>
      <c r="XL8" s="176">
        <v>4996</v>
      </c>
      <c r="XM8" s="34">
        <v>41308</v>
      </c>
      <c r="XN8" s="1245">
        <v>1996</v>
      </c>
      <c r="XO8" s="87">
        <f>XO7+XL8-XN8</f>
        <v>3000</v>
      </c>
      <c r="XQ8" s="388">
        <v>41306</v>
      </c>
      <c r="XR8" s="373" t="s">
        <v>3711</v>
      </c>
      <c r="XS8" s="1245">
        <v>8570</v>
      </c>
      <c r="XT8" s="34">
        <v>41306</v>
      </c>
      <c r="XU8" s="1245">
        <v>8570</v>
      </c>
      <c r="XV8" s="87">
        <f t="shared" ref="XV8:XV43" si="89">XV7+XS8-XU8</f>
        <v>0</v>
      </c>
      <c r="XX8" s="668"/>
      <c r="XY8" s="373"/>
      <c r="XZ8" s="1245"/>
      <c r="YA8" s="34"/>
      <c r="YB8" s="1245"/>
      <c r="YC8" s="87">
        <f>YC7+XZ8-YB8</f>
        <v>0</v>
      </c>
      <c r="YE8" s="549">
        <v>41321</v>
      </c>
      <c r="YF8" s="373" t="s">
        <v>4980</v>
      </c>
      <c r="YG8" s="1245">
        <v>382.5</v>
      </c>
      <c r="YH8" s="34">
        <v>41321</v>
      </c>
      <c r="YI8" s="1245">
        <v>382.5</v>
      </c>
      <c r="YJ8" s="87">
        <f>YJ7+YG8-YI8</f>
        <v>0</v>
      </c>
      <c r="YL8" s="388"/>
      <c r="YM8" s="409"/>
      <c r="YN8" s="373"/>
      <c r="YO8" s="24"/>
      <c r="YP8" s="1286"/>
      <c r="YQ8" s="1130"/>
      <c r="YR8" s="87">
        <f t="shared" ref="YR8:YR60" si="90">YR7+YO8-YQ8</f>
        <v>1296</v>
      </c>
      <c r="YT8" s="576">
        <v>41320</v>
      </c>
      <c r="YU8" s="276" t="s">
        <v>4910</v>
      </c>
      <c r="YV8" s="121">
        <v>22651.5</v>
      </c>
      <c r="YW8" s="386">
        <v>41325</v>
      </c>
      <c r="YX8" s="176">
        <v>22651.5</v>
      </c>
      <c r="YY8" s="87">
        <f t="shared" ref="YY8:YY43" si="91">YY7+YV8-YX8</f>
        <v>2828</v>
      </c>
      <c r="ZA8" s="1265">
        <v>41307</v>
      </c>
      <c r="ZB8" s="373" t="s">
        <v>3811</v>
      </c>
      <c r="ZC8" s="1052">
        <v>10913</v>
      </c>
      <c r="ZD8" s="34">
        <v>41307</v>
      </c>
      <c r="ZE8" s="1245">
        <v>10913</v>
      </c>
      <c r="ZF8" s="87">
        <f t="shared" ref="ZF8:ZF60" si="92">ZF7+ZC8-ZE8</f>
        <v>0</v>
      </c>
      <c r="ZH8" s="576"/>
      <c r="ZI8" s="276"/>
      <c r="ZJ8" s="121"/>
      <c r="ZK8" s="1296"/>
      <c r="ZL8" s="1130"/>
      <c r="ZM8" s="168">
        <f t="shared" ref="ZM8:ZM43" si="93">ZM7+ZJ8-ZL8</f>
        <v>500</v>
      </c>
      <c r="ZO8" s="576">
        <v>41307</v>
      </c>
      <c r="ZP8" s="276" t="s">
        <v>3813</v>
      </c>
      <c r="ZQ8" s="121">
        <v>1333</v>
      </c>
      <c r="ZR8" s="53">
        <v>41307</v>
      </c>
      <c r="ZS8" s="176">
        <v>1333</v>
      </c>
      <c r="ZT8" s="168">
        <f t="shared" ref="ZT8:ZT43" si="94">ZT7+ZQ8-ZS8</f>
        <v>0</v>
      </c>
      <c r="ZV8" s="576"/>
      <c r="ZW8" s="50"/>
      <c r="ZX8" s="176"/>
      <c r="ZY8" s="53"/>
      <c r="ZZ8" s="176"/>
      <c r="AAA8" s="87">
        <f t="shared" ref="AAA8:AAA43" si="95">AAA7+ZX8-ZZ8</f>
        <v>0</v>
      </c>
      <c r="AAC8" s="576"/>
      <c r="AAD8" s="50"/>
      <c r="AAE8" s="176"/>
      <c r="AAF8" s="53"/>
      <c r="AAG8" s="176"/>
      <c r="AAH8" s="87">
        <f t="shared" ref="AAH8:AAH43" si="96">AAH7+AAE8-AAG8</f>
        <v>0</v>
      </c>
      <c r="AAJ8" s="576"/>
      <c r="AAK8" s="50"/>
      <c r="AAL8" s="176"/>
      <c r="AAM8" s="53"/>
      <c r="AAN8" s="176"/>
      <c r="AAO8" s="168">
        <f t="shared" ref="AAO8:AAO43" si="97">AAO7+AAL8-AAN8</f>
        <v>0</v>
      </c>
      <c r="AAQ8" s="576">
        <v>41318</v>
      </c>
      <c r="AAR8" s="657"/>
      <c r="AAS8" s="276" t="s">
        <v>4706</v>
      </c>
      <c r="AAT8" s="121">
        <v>7650</v>
      </c>
      <c r="AAU8" s="53"/>
      <c r="AAV8" s="176"/>
      <c r="AAW8" s="87">
        <f t="shared" ref="AAW8:AAW43" si="98">AAW7+AAT8-AAV8</f>
        <v>7650</v>
      </c>
      <c r="AAY8" s="53">
        <v>41313</v>
      </c>
      <c r="AAZ8" s="50" t="s">
        <v>4306</v>
      </c>
      <c r="ABA8" s="176">
        <v>2634.5</v>
      </c>
      <c r="ABB8" s="423">
        <v>41313</v>
      </c>
      <c r="ABC8" s="176">
        <v>2634.5</v>
      </c>
      <c r="ABD8" s="87">
        <f>ABD7+ABA8-ABC8</f>
        <v>0</v>
      </c>
      <c r="ABF8" s="1264"/>
      <c r="ABG8" s="373"/>
      <c r="ABH8" s="121"/>
      <c r="ABI8" s="34">
        <v>40698</v>
      </c>
      <c r="ABJ8" s="85">
        <v>4000</v>
      </c>
      <c r="ABK8" s="87">
        <f t="shared" ref="ABK8:ABK43" si="99">ABK7+ABH8-ABJ8</f>
        <v>11344.5</v>
      </c>
      <c r="ABM8" s="549"/>
      <c r="ABN8" s="1233"/>
      <c r="ABO8" s="373"/>
      <c r="ABP8" s="1245"/>
      <c r="ABQ8" s="34"/>
      <c r="ABR8" s="1245"/>
      <c r="ABS8" s="87">
        <f>ABS7+ABP8-ABR8</f>
        <v>0</v>
      </c>
      <c r="ABU8" s="388">
        <v>41311</v>
      </c>
      <c r="ABV8" s="373" t="s">
        <v>4158</v>
      </c>
      <c r="ABW8" s="1245">
        <v>962</v>
      </c>
      <c r="ABX8" s="549">
        <v>41311</v>
      </c>
      <c r="ABY8" s="1245">
        <v>962</v>
      </c>
      <c r="ABZ8" s="87">
        <f>ABZ7+ABW8-ABY8</f>
        <v>0</v>
      </c>
      <c r="ACB8" s="538"/>
      <c r="ACC8" s="1298" t="s">
        <v>2968</v>
      </c>
      <c r="ACD8" s="1299">
        <v>23699</v>
      </c>
      <c r="ACE8" s="34"/>
      <c r="ACF8" s="85"/>
      <c r="ACG8" s="87">
        <f>ACG7+ACD8-ACF8</f>
        <v>23699</v>
      </c>
      <c r="ACI8" s="386"/>
      <c r="ACJ8" s="276"/>
      <c r="ACK8" s="1287"/>
      <c r="ACL8" s="1286"/>
      <c r="ACM8" s="1130"/>
      <c r="ACN8" s="87">
        <f>ACN7+ACK8-ACM8</f>
        <v>100.5</v>
      </c>
      <c r="ACP8" s="53"/>
      <c r="ACQ8" s="276"/>
      <c r="ACR8" s="121"/>
      <c r="ACS8" s="53"/>
      <c r="ACT8" s="176"/>
      <c r="ACU8" s="87">
        <f t="shared" si="1"/>
        <v>0</v>
      </c>
      <c r="ACW8" s="34">
        <v>41309</v>
      </c>
      <c r="ACX8" s="1301" t="s">
        <v>3988</v>
      </c>
      <c r="ACY8" s="24">
        <v>3934.5</v>
      </c>
      <c r="ACZ8" s="34">
        <v>41310</v>
      </c>
      <c r="ADA8" s="1245">
        <v>3934.5</v>
      </c>
      <c r="ADB8" s="87">
        <f t="shared" ref="ADB8:ADB43" si="100">ADB7+ACY8-ADA8</f>
        <v>0</v>
      </c>
      <c r="ADD8" s="34"/>
      <c r="ADE8" s="1249"/>
      <c r="ADF8" s="24"/>
      <c r="ADG8" s="34"/>
      <c r="ADH8" s="1245"/>
      <c r="ADI8" s="87">
        <f t="shared" ref="ADI8:ADI43" si="101">ADI7+ADF8-ADH8</f>
        <v>0</v>
      </c>
      <c r="ADK8" s="388">
        <v>41306</v>
      </c>
      <c r="ADL8" s="373" t="s">
        <v>3748</v>
      </c>
      <c r="ADM8" s="24">
        <v>20371</v>
      </c>
      <c r="ADN8" s="34">
        <v>41306</v>
      </c>
      <c r="ADO8" s="1245">
        <v>20371</v>
      </c>
      <c r="ADP8" s="87">
        <f t="shared" ref="ADP8:ADP43" si="102">ADP7+ADM8-ADO8</f>
        <v>0</v>
      </c>
      <c r="ADR8" s="388">
        <v>41312</v>
      </c>
      <c r="ADS8" s="373" t="s">
        <v>4185</v>
      </c>
      <c r="ADT8" s="24">
        <v>2538</v>
      </c>
      <c r="ADU8" s="34">
        <v>41313</v>
      </c>
      <c r="ADV8" s="1245">
        <v>2538</v>
      </c>
      <c r="ADW8" s="87">
        <f t="shared" ref="ADW8:ADW43" si="103">ADW7+ADT8-ADV8</f>
        <v>0</v>
      </c>
      <c r="ADY8" s="388">
        <v>41310</v>
      </c>
      <c r="ADZ8" s="373" t="s">
        <v>4037</v>
      </c>
      <c r="AEA8" s="24">
        <v>1217</v>
      </c>
      <c r="AEB8" s="34">
        <v>41311</v>
      </c>
      <c r="AEC8" s="1245">
        <v>1217</v>
      </c>
      <c r="AED8" s="87">
        <f t="shared" ref="AED8:AED43" si="104">AED7+AEA8-AEC8</f>
        <v>0</v>
      </c>
      <c r="AEF8" s="388">
        <v>41308</v>
      </c>
      <c r="AEG8" s="373" t="s">
        <v>3896</v>
      </c>
      <c r="AEH8" s="24">
        <v>40396</v>
      </c>
      <c r="AEI8" s="34">
        <v>41322</v>
      </c>
      <c r="AEJ8" s="1245">
        <v>40396</v>
      </c>
      <c r="AEK8" s="87">
        <f t="shared" ref="AEK8:AEK43" si="105">AEK7+AEH8-AEJ8</f>
        <v>0</v>
      </c>
      <c r="AEM8" s="388">
        <v>41326</v>
      </c>
      <c r="AEN8" s="373" t="s">
        <v>5415</v>
      </c>
      <c r="AEO8" s="24">
        <v>5504.5</v>
      </c>
      <c r="AEP8" s="34">
        <v>41326</v>
      </c>
      <c r="AEQ8" s="1245">
        <v>5504.5</v>
      </c>
      <c r="AER8" s="87">
        <f t="shared" ref="AER8:AER43" si="106">AER7+AEO8-AEQ8</f>
        <v>0</v>
      </c>
      <c r="AET8" s="388"/>
      <c r="AEU8" s="373"/>
      <c r="AEV8" s="24"/>
      <c r="AEW8" s="34">
        <v>41306</v>
      </c>
      <c r="AEX8" s="85">
        <v>2109</v>
      </c>
      <c r="AEY8" s="87">
        <f t="shared" ref="AEY8:AEY43" si="107">AEY7+AEV8-AEX8</f>
        <v>0</v>
      </c>
      <c r="AFA8" s="576">
        <v>41306</v>
      </c>
      <c r="AFB8" s="276" t="s">
        <v>3680</v>
      </c>
      <c r="AFC8" s="121">
        <v>5303</v>
      </c>
      <c r="AFD8" s="423">
        <v>41311</v>
      </c>
      <c r="AFE8" s="317">
        <v>1344</v>
      </c>
      <c r="AFF8" s="87">
        <f t="shared" ref="AFF8:AFF43" si="108">AFF7+AFC8-AFE8</f>
        <v>3959</v>
      </c>
      <c r="AFH8" s="367">
        <v>41306</v>
      </c>
      <c r="AFI8" s="363" t="s">
        <v>3735</v>
      </c>
      <c r="AFJ8" s="513">
        <v>881</v>
      </c>
      <c r="AFK8" s="540">
        <v>41306</v>
      </c>
      <c r="AFL8" s="1052">
        <v>881</v>
      </c>
      <c r="AFM8" s="87">
        <f t="shared" ref="AFM8:AFM70" si="109">AFM7+AFJ8-AFL8</f>
        <v>0</v>
      </c>
      <c r="AFO8" s="549"/>
      <c r="AFP8" s="373"/>
      <c r="AFQ8" s="1245"/>
      <c r="AFR8" s="34"/>
      <c r="AFS8" s="1245"/>
      <c r="AFT8" s="87">
        <f t="shared" ref="AFT8:AFT43" si="110">AFT7+AFQ8-AFS8</f>
        <v>0</v>
      </c>
      <c r="AFV8" s="576"/>
      <c r="AFW8" s="276"/>
      <c r="AFX8" s="1333"/>
      <c r="AFY8" s="1272">
        <v>41299</v>
      </c>
      <c r="AFZ8" s="1334">
        <v>1684</v>
      </c>
      <c r="AGA8" s="87">
        <f t="shared" ref="AGA8:AGA43" si="111">AGA7+AFX8-AFZ8</f>
        <v>6309</v>
      </c>
      <c r="AGC8" s="549"/>
      <c r="AGD8" s="373"/>
      <c r="AGE8" s="1287"/>
      <c r="AGF8" s="1296"/>
      <c r="AGG8" s="1130"/>
      <c r="AGH8" s="87">
        <f t="shared" ref="AGH8:AGH43" si="112">AGH7+AGE8-AGG8</f>
        <v>376</v>
      </c>
      <c r="AGJ8" s="576"/>
      <c r="AGK8" s="276"/>
      <c r="AGL8" s="121"/>
      <c r="AGM8" s="53">
        <v>41296</v>
      </c>
      <c r="AGN8" s="176">
        <v>8000</v>
      </c>
      <c r="AGO8" s="87">
        <f t="shared" ref="AGO8:AGO43" si="113">AGO7+AGL8-AGN8</f>
        <v>9000</v>
      </c>
      <c r="AGQ8" s="576"/>
      <c r="AGR8" s="276"/>
      <c r="AGS8" s="121"/>
      <c r="AGT8" s="369"/>
      <c r="AGU8" s="317"/>
      <c r="AGV8" s="87">
        <f t="shared" ref="AGV8:AGV43" si="114">AGV7+AGS8-AGU8</f>
        <v>0</v>
      </c>
      <c r="AGX8" s="1268">
        <v>40329</v>
      </c>
      <c r="AGY8" s="1249" t="s">
        <v>2969</v>
      </c>
      <c r="AGZ8" s="24">
        <v>7931.5</v>
      </c>
      <c r="AHA8" s="53"/>
      <c r="AHB8" s="85"/>
      <c r="AHC8" s="87">
        <f t="shared" ref="AHC8:AHC71" si="115">AHC7+AGZ8-AHB8</f>
        <v>18719.5</v>
      </c>
      <c r="AHE8" s="53">
        <v>41326</v>
      </c>
      <c r="AHF8" s="276" t="s">
        <v>5461</v>
      </c>
      <c r="AHG8" s="121">
        <v>20030</v>
      </c>
      <c r="AHH8" s="423">
        <v>41327</v>
      </c>
      <c r="AHI8" s="176">
        <v>19154</v>
      </c>
      <c r="AHJ8" s="87">
        <f t="shared" ref="AHJ8:AHJ71" si="116">AHJ7+AHG8-AHI8</f>
        <v>876</v>
      </c>
      <c r="AHL8" s="386"/>
      <c r="AHM8" s="276"/>
      <c r="AHN8" s="121"/>
      <c r="AHO8" s="53"/>
      <c r="AHP8" s="176"/>
      <c r="AHQ8" s="87">
        <f t="shared" ref="AHQ8:AHQ71" si="117">AHQ7+AHN8-AHP8</f>
        <v>0</v>
      </c>
      <c r="AHS8" s="386"/>
      <c r="AHT8" s="276"/>
      <c r="AHU8" s="121"/>
      <c r="AHV8" s="53">
        <v>40941</v>
      </c>
      <c r="AHW8" s="176">
        <v>816</v>
      </c>
      <c r="AHX8" s="87">
        <f t="shared" ref="AHX8:AHX71" si="118">AHX7+AHU8-AHW8</f>
        <v>1000</v>
      </c>
      <c r="AHZ8" s="34"/>
      <c r="AIA8" s="409"/>
      <c r="AIB8" s="373"/>
      <c r="AIC8" s="24"/>
      <c r="AID8" s="53"/>
      <c r="AIE8" s="85"/>
      <c r="AIF8" s="87">
        <f t="shared" ref="AIF8:AIF43" si="119">AIF7+AIC8-AIE8</f>
        <v>0</v>
      </c>
      <c r="AIH8" s="549">
        <v>41313</v>
      </c>
      <c r="AII8" s="373" t="s">
        <v>4305</v>
      </c>
      <c r="AIJ8" s="24">
        <v>2874</v>
      </c>
      <c r="AIK8" s="53">
        <v>41313</v>
      </c>
      <c r="AIL8" s="85">
        <v>2874</v>
      </c>
      <c r="AIM8" s="87">
        <f t="shared" ref="AIM8:AIM43" si="120">AIM7+AIJ8-AIL8</f>
        <v>0</v>
      </c>
      <c r="AIO8" s="576">
        <v>41306</v>
      </c>
      <c r="AIP8" s="657" t="s">
        <v>4836</v>
      </c>
      <c r="AIQ8" s="276" t="s">
        <v>3701</v>
      </c>
      <c r="AIR8" s="121">
        <v>17852</v>
      </c>
      <c r="AIS8" s="53">
        <v>41306</v>
      </c>
      <c r="AIT8" s="176">
        <v>17852</v>
      </c>
      <c r="AIU8" s="87">
        <f t="shared" ref="AIU8:AIU43" si="121">AIU7+AIR8-AIT8</f>
        <v>0</v>
      </c>
      <c r="AIW8" s="576"/>
      <c r="AIX8" s="276"/>
      <c r="AIY8" s="1302"/>
      <c r="AIZ8" s="1303"/>
      <c r="AJA8" s="176"/>
      <c r="AJB8" s="87">
        <f t="shared" ref="AJB8:AJB43" si="122">AJB7+AIY8-AJA8</f>
        <v>310</v>
      </c>
      <c r="AJD8" s="549"/>
      <c r="AJE8" s="373"/>
      <c r="AJF8" s="24"/>
      <c r="AJG8" s="53">
        <v>41193</v>
      </c>
      <c r="AJH8" s="176">
        <v>1100</v>
      </c>
      <c r="AJI8" s="87">
        <f t="shared" ref="AJI8:AJI43" si="123">AJI7+AJF8-AJH8</f>
        <v>1105</v>
      </c>
      <c r="AJK8" s="549">
        <v>41309</v>
      </c>
      <c r="AJL8" s="373" t="s">
        <v>3981</v>
      </c>
      <c r="AJM8" s="24">
        <v>11880</v>
      </c>
      <c r="AJN8" s="34">
        <v>41316</v>
      </c>
      <c r="AJO8" s="85">
        <v>11880</v>
      </c>
      <c r="AJP8" s="87">
        <f t="shared" ref="AJP8:AJP43" si="124">AJP7+AJM8-AJO8</f>
        <v>0</v>
      </c>
      <c r="AJR8" s="1263">
        <v>40912</v>
      </c>
      <c r="AJS8" s="1255" t="s">
        <v>2970</v>
      </c>
      <c r="AJT8" s="1273">
        <v>7032</v>
      </c>
      <c r="AJU8" s="53"/>
      <c r="AJV8" s="176"/>
      <c r="AJW8" s="87">
        <f t="shared" ref="AJW8:AJW60" si="125">AJW7+AJT8-AJV8</f>
        <v>13466</v>
      </c>
      <c r="AJY8" s="549">
        <v>41310</v>
      </c>
      <c r="AJZ8" s="373" t="s">
        <v>4010</v>
      </c>
      <c r="AKA8" s="24">
        <v>4071</v>
      </c>
      <c r="AKB8" s="34">
        <v>41310</v>
      </c>
      <c r="AKC8" s="85">
        <v>4071</v>
      </c>
      <c r="AKD8" s="87">
        <f t="shared" ref="AKD8:AKD43" si="126">AKD7+AKA8-AKC8</f>
        <v>0</v>
      </c>
      <c r="AKF8" s="549">
        <v>41316</v>
      </c>
      <c r="AKG8" s="373" t="s">
        <v>4626</v>
      </c>
      <c r="AKH8" s="1302">
        <v>0</v>
      </c>
      <c r="AKI8" s="1946" t="s">
        <v>4753</v>
      </c>
      <c r="AKJ8" s="1311"/>
      <c r="AKK8" s="87">
        <f t="shared" ref="AKK8:AKK43" si="127">AKK7+AKH8-AKJ8</f>
        <v>0</v>
      </c>
      <c r="AKM8" s="549"/>
      <c r="AKN8" s="373"/>
      <c r="AKO8" s="24"/>
      <c r="AKP8" s="34"/>
      <c r="AKQ8" s="85"/>
      <c r="AKR8" s="87">
        <f t="shared" ref="AKR8:AKR43" si="128">AKR7+AKO8-AKQ8</f>
        <v>0</v>
      </c>
      <c r="AKT8" s="388">
        <v>41318</v>
      </c>
      <c r="AKU8" s="373" t="s">
        <v>4739</v>
      </c>
      <c r="AKV8" s="1245">
        <v>3550.5</v>
      </c>
      <c r="AKW8" s="34">
        <v>41319</v>
      </c>
      <c r="AKX8" s="1245">
        <v>3550.5</v>
      </c>
      <c r="AKY8" s="87">
        <f>AKY7+AKV8-AKX8</f>
        <v>0</v>
      </c>
      <c r="ALA8" s="34">
        <v>41307</v>
      </c>
      <c r="ALB8" s="373" t="s">
        <v>3856</v>
      </c>
      <c r="ALC8" s="1245">
        <v>3794.5</v>
      </c>
      <c r="ALD8" s="34">
        <v>41307</v>
      </c>
      <c r="ALE8" s="1245">
        <v>3794.5</v>
      </c>
      <c r="ALF8" s="87">
        <f>ALF7+ALC8-ALE8</f>
        <v>0</v>
      </c>
      <c r="ALH8" s="386">
        <v>41307</v>
      </c>
      <c r="ALI8" s="276" t="s">
        <v>3849</v>
      </c>
      <c r="ALJ8" s="1274">
        <v>18697.5</v>
      </c>
      <c r="ALK8" s="522">
        <v>41308</v>
      </c>
      <c r="ALL8" s="176">
        <v>5000</v>
      </c>
      <c r="ALM8" s="87">
        <f>ALM7+ALJ8-ALL8</f>
        <v>13697.5</v>
      </c>
      <c r="ALO8" s="34">
        <v>41306</v>
      </c>
      <c r="ALP8" s="373" t="s">
        <v>3724</v>
      </c>
      <c r="ALQ8" s="1245">
        <v>12463</v>
      </c>
      <c r="ALR8" s="34">
        <v>41306</v>
      </c>
      <c r="ALS8" s="1245">
        <v>12463</v>
      </c>
      <c r="ALT8" s="87">
        <f>ALT7+ALQ8-ALS8</f>
        <v>0</v>
      </c>
      <c r="ALV8" s="549"/>
      <c r="ALW8" s="373"/>
      <c r="ALX8" s="1304"/>
      <c r="ALY8" s="1279">
        <v>41188</v>
      </c>
      <c r="ALZ8" s="85">
        <v>16304</v>
      </c>
      <c r="AMA8" s="87">
        <f>AMA7+ALX8-ALZ8</f>
        <v>731</v>
      </c>
      <c r="AMC8" s="53"/>
      <c r="AMD8" s="276"/>
      <c r="AME8" s="1275"/>
      <c r="AMF8" s="110"/>
      <c r="AMG8" s="176"/>
      <c r="AMH8" s="87">
        <f>AMH7+AME8-AMG8</f>
        <v>0</v>
      </c>
      <c r="AMJ8" s="53">
        <v>41307</v>
      </c>
      <c r="AMK8" s="276" t="s">
        <v>3817</v>
      </c>
      <c r="AML8" s="1274">
        <v>980.5</v>
      </c>
      <c r="AMM8" s="53">
        <v>41307</v>
      </c>
      <c r="AMN8" s="49">
        <v>980.5</v>
      </c>
      <c r="AMO8" s="87">
        <f>AMO7+AML8-AMN8</f>
        <v>0</v>
      </c>
      <c r="AMQ8" s="53">
        <v>41309</v>
      </c>
      <c r="AMR8" s="276" t="s">
        <v>3979</v>
      </c>
      <c r="AMS8" s="1274">
        <v>483</v>
      </c>
      <c r="AMT8" s="53">
        <v>41312</v>
      </c>
      <c r="AMU8" s="513">
        <v>483</v>
      </c>
      <c r="AMV8" s="87">
        <f t="shared" ref="AMV8:AMV44" si="129">AMV7+AMS8-AMU8</f>
        <v>0</v>
      </c>
      <c r="AMX8" s="549">
        <v>41308</v>
      </c>
      <c r="AMY8" s="373" t="s">
        <v>3900</v>
      </c>
      <c r="AMZ8" s="1245">
        <v>384</v>
      </c>
      <c r="ANA8" s="34">
        <v>41308</v>
      </c>
      <c r="ANB8" s="1245">
        <v>384</v>
      </c>
      <c r="ANC8" s="87">
        <f>ANC7+AMZ8-ANB8</f>
        <v>0</v>
      </c>
      <c r="ANE8" s="386">
        <v>41307</v>
      </c>
      <c r="ANF8" s="276" t="s">
        <v>3840</v>
      </c>
      <c r="ANG8" s="1274">
        <v>1565</v>
      </c>
      <c r="ANH8" s="53">
        <v>41308</v>
      </c>
      <c r="ANI8" s="317">
        <v>1565</v>
      </c>
      <c r="ANJ8" s="87">
        <f>ANJ7+ANG8-ANI8</f>
        <v>0</v>
      </c>
      <c r="ANL8" s="53">
        <v>41307</v>
      </c>
      <c r="ANM8" s="50" t="s">
        <v>3818</v>
      </c>
      <c r="ANN8" s="1274">
        <v>6905</v>
      </c>
      <c r="ANO8" s="620">
        <v>41312</v>
      </c>
      <c r="ANP8" s="176">
        <v>6905</v>
      </c>
      <c r="ANQ8" s="87">
        <f>ANQ7+ANN8-ANP8</f>
        <v>0</v>
      </c>
      <c r="ANS8" s="53"/>
      <c r="ANT8" s="276"/>
      <c r="ANU8" s="1274"/>
      <c r="ANV8" s="369"/>
      <c r="ANW8" s="317"/>
      <c r="ANX8" s="87">
        <f>ANX7+ANU8-ANW8</f>
        <v>0</v>
      </c>
      <c r="ANZ8" s="53"/>
      <c r="AOA8" s="276"/>
      <c r="AOB8" s="1274"/>
      <c r="AOC8" s="369"/>
      <c r="AOD8" s="317"/>
      <c r="AOE8" s="87">
        <f>AOE7+AOB8-AOD8</f>
        <v>0</v>
      </c>
      <c r="AOG8" s="388">
        <v>41308</v>
      </c>
      <c r="AOH8" s="373" t="s">
        <v>3918</v>
      </c>
      <c r="AOI8" s="1276">
        <v>3465</v>
      </c>
      <c r="AOJ8" s="34">
        <v>41309</v>
      </c>
      <c r="AOK8" s="1245">
        <v>3465</v>
      </c>
      <c r="AOL8" s="87">
        <f>AOL7+AOI8-AOK8</f>
        <v>0</v>
      </c>
      <c r="AON8" s="388">
        <v>41308</v>
      </c>
      <c r="AOO8" s="373" t="s">
        <v>3945</v>
      </c>
      <c r="AOP8" s="1276">
        <v>2306</v>
      </c>
      <c r="AOQ8" s="34">
        <v>41309</v>
      </c>
      <c r="AOR8" s="1245">
        <v>2306</v>
      </c>
      <c r="AOS8" s="87">
        <f>AOS7+AOP8-AOR8</f>
        <v>0</v>
      </c>
      <c r="AOU8" s="388"/>
      <c r="AOV8" s="373"/>
      <c r="AOW8" s="1276"/>
      <c r="AOX8" s="34"/>
      <c r="AOY8" s="1245"/>
      <c r="AOZ8" s="87">
        <f>AOZ7+AOW8-AOY8</f>
        <v>0</v>
      </c>
      <c r="APB8" s="549">
        <v>41312</v>
      </c>
      <c r="APC8" s="50" t="s">
        <v>4231</v>
      </c>
      <c r="APD8" s="1276">
        <v>739</v>
      </c>
      <c r="APE8" s="34">
        <v>41313</v>
      </c>
      <c r="APF8" s="1245">
        <v>739</v>
      </c>
      <c r="APG8" s="87">
        <f>APG7+APD8-APF8</f>
        <v>0</v>
      </c>
      <c r="API8" s="549">
        <v>41317</v>
      </c>
      <c r="APJ8" s="1247" t="s">
        <v>4654</v>
      </c>
      <c r="APK8" s="430">
        <v>994.5</v>
      </c>
      <c r="APL8" s="549">
        <v>41317</v>
      </c>
      <c r="APM8" s="1245">
        <v>994.5</v>
      </c>
      <c r="APN8" s="87">
        <f>APN7+APK8-APM8</f>
        <v>0</v>
      </c>
      <c r="APP8" s="549"/>
      <c r="APQ8" s="50"/>
      <c r="APR8" s="1276"/>
      <c r="APS8" s="34"/>
      <c r="APT8" s="1245"/>
      <c r="APU8" s="87">
        <f>APU7+APR8-APT8</f>
        <v>0</v>
      </c>
      <c r="APW8" s="549"/>
      <c r="APX8" s="50"/>
      <c r="APY8" s="1276"/>
      <c r="APZ8" s="34"/>
      <c r="AQA8" s="1245"/>
      <c r="AQB8" s="87">
        <f>AQB7+APY8-AQA8</f>
        <v>0</v>
      </c>
      <c r="AQD8" s="576"/>
      <c r="AQE8" s="363"/>
      <c r="AQF8" s="176"/>
      <c r="AQG8" s="53"/>
      <c r="AQH8" s="176"/>
      <c r="AQI8" s="87">
        <f>AQI7+AQF8-AQH8</f>
        <v>0</v>
      </c>
      <c r="AQK8" s="576">
        <v>41313</v>
      </c>
      <c r="AQL8" s="576"/>
      <c r="AQM8" s="276" t="s">
        <v>4316</v>
      </c>
      <c r="AQN8" s="121">
        <v>1757</v>
      </c>
      <c r="AQO8" s="53">
        <v>41314</v>
      </c>
      <c r="AQP8" s="58">
        <v>1757</v>
      </c>
      <c r="AQQ8" s="87">
        <f>AQQ7+AQN8-AQP8</f>
        <v>0</v>
      </c>
      <c r="AQS8" s="576"/>
      <c r="AQT8" s="50"/>
      <c r="AQU8" s="176"/>
      <c r="AQV8" s="53"/>
      <c r="AQW8" s="176"/>
      <c r="AQX8" s="87">
        <f>AQX7+AQU8-AQW8</f>
        <v>0</v>
      </c>
      <c r="AQZ8" s="386">
        <v>41307</v>
      </c>
      <c r="ARA8" s="276" t="s">
        <v>3857</v>
      </c>
      <c r="ARB8" s="121">
        <v>11058</v>
      </c>
      <c r="ARC8" s="53">
        <v>41308</v>
      </c>
      <c r="ARD8" s="176">
        <v>11058</v>
      </c>
      <c r="ARE8" s="87">
        <f>ARE7+ARB8-ARD8</f>
        <v>0</v>
      </c>
      <c r="ARG8" s="576"/>
      <c r="ARH8" s="657"/>
      <c r="ARI8" s="276"/>
      <c r="ARJ8" s="121"/>
      <c r="ARK8" s="369"/>
      <c r="ARL8" s="176"/>
      <c r="ARM8" s="87">
        <f>ARM7+ARJ8-ARL8</f>
        <v>0</v>
      </c>
      <c r="ARO8" s="549"/>
      <c r="ARP8" s="1202"/>
      <c r="ARQ8" s="373"/>
      <c r="ARR8" s="24"/>
      <c r="ARS8" s="409"/>
      <c r="ART8" s="85"/>
      <c r="ARU8" s="87">
        <f>ARU7+ARR8-ART8</f>
        <v>0</v>
      </c>
      <c r="ARV8" s="85"/>
      <c r="ARW8" s="34">
        <v>41325</v>
      </c>
      <c r="ARX8" s="373" t="s">
        <v>5376</v>
      </c>
      <c r="ARY8" s="1250">
        <v>2577</v>
      </c>
      <c r="ARZ8" s="53">
        <v>41325</v>
      </c>
      <c r="ASA8" s="176">
        <v>2577</v>
      </c>
      <c r="ASB8" s="87">
        <f>ASB7+ARY8-ASA8</f>
        <v>0</v>
      </c>
      <c r="ASD8" s="576"/>
      <c r="ASE8" s="276"/>
      <c r="ASF8" s="1045"/>
      <c r="ASG8" s="386">
        <v>41327</v>
      </c>
      <c r="ASH8" s="176">
        <v>74.5</v>
      </c>
      <c r="ASI8" s="168">
        <f>ASI7+ASF8-ASH8</f>
        <v>0</v>
      </c>
      <c r="ASK8" s="576"/>
      <c r="ASL8" s="276"/>
      <c r="ASM8" s="121"/>
      <c r="ASN8" s="53"/>
      <c r="ASO8" s="176"/>
      <c r="ASP8" s="87">
        <f>ASP7+ASM8-ASO8</f>
        <v>3312</v>
      </c>
      <c r="ASR8" s="576"/>
      <c r="ASS8" s="276"/>
      <c r="AST8" s="121"/>
      <c r="ASU8" s="53"/>
      <c r="ASV8" s="176"/>
      <c r="ASW8" s="87">
        <f>ASW7+AST8-ASV8</f>
        <v>0</v>
      </c>
      <c r="ASY8" s="576"/>
      <c r="ASZ8" s="276"/>
      <c r="ATA8" s="121"/>
      <c r="ATB8" s="53"/>
      <c r="ATC8" s="176"/>
      <c r="ATD8" s="87">
        <f>ATD7+ATA8-ATC8</f>
        <v>0</v>
      </c>
      <c r="ATF8" s="576"/>
      <c r="ATG8" s="276"/>
      <c r="ATH8" s="1275"/>
      <c r="ATI8" s="110"/>
      <c r="ATJ8" s="176"/>
      <c r="ATK8" s="87">
        <f>ATK7+ATH8-ATJ8</f>
        <v>0</v>
      </c>
      <c r="ATM8" s="576"/>
      <c r="ATN8" s="276"/>
      <c r="ATO8" s="1275"/>
      <c r="ATP8" s="110"/>
      <c r="ATQ8" s="176"/>
      <c r="ATR8" s="87">
        <f>ATR7+ATO8-ATQ8</f>
        <v>0</v>
      </c>
      <c r="ATT8" s="576"/>
      <c r="ATU8" s="276"/>
      <c r="ATV8" s="121"/>
      <c r="ATW8" s="53"/>
      <c r="ATX8" s="1052"/>
      <c r="ATY8" s="87">
        <f>ATY7+ATV8-ATX8</f>
        <v>0</v>
      </c>
      <c r="AUA8" s="53">
        <v>41323</v>
      </c>
      <c r="AUB8" s="276" t="s">
        <v>5169</v>
      </c>
      <c r="AUC8" s="121">
        <v>3344</v>
      </c>
      <c r="AUD8" s="53">
        <v>41324</v>
      </c>
      <c r="AUE8" s="176">
        <v>3344</v>
      </c>
      <c r="AUF8" s="87">
        <f>AUF7+AUC8-AUE8</f>
        <v>0</v>
      </c>
      <c r="AUH8" s="549">
        <v>41314</v>
      </c>
      <c r="AUI8" s="373" t="s">
        <v>4492</v>
      </c>
      <c r="AUJ8" s="24">
        <v>248</v>
      </c>
      <c r="AUK8" s="1279">
        <v>41314</v>
      </c>
      <c r="AUL8" s="85">
        <v>248</v>
      </c>
      <c r="AUM8" s="1280">
        <f>AUM7+AUJ8-AUL8</f>
        <v>0</v>
      </c>
      <c r="AUO8" s="549">
        <v>41328</v>
      </c>
      <c r="AUP8" s="373" t="s">
        <v>5667</v>
      </c>
      <c r="AUQ8" s="24">
        <v>2062.5</v>
      </c>
      <c r="AUR8" s="1279"/>
      <c r="AUS8" s="85"/>
      <c r="AUT8" s="1280">
        <f>AUT7+AUQ8-AUS8</f>
        <v>2062.5</v>
      </c>
      <c r="AUV8" s="549"/>
      <c r="AUW8" s="373"/>
      <c r="AUX8" s="24"/>
      <c r="AUY8" s="1279"/>
      <c r="AUZ8" s="85"/>
      <c r="AVA8" s="1280">
        <f>AVA7+AUX8-AUZ8</f>
        <v>0</v>
      </c>
      <c r="AVC8" s="34">
        <v>41318</v>
      </c>
      <c r="AVD8" s="373" t="s">
        <v>4736</v>
      </c>
      <c r="AVE8" s="24">
        <v>4599</v>
      </c>
      <c r="AVF8" s="425">
        <v>41318</v>
      </c>
      <c r="AVG8" s="85">
        <v>4599</v>
      </c>
      <c r="AVH8" s="1280">
        <f>AVH7+AVE8-AVG8</f>
        <v>0</v>
      </c>
      <c r="AVJ8" s="549">
        <v>41305</v>
      </c>
      <c r="AVK8" s="1247" t="s">
        <v>3214</v>
      </c>
      <c r="AVL8" s="1052">
        <v>970.5</v>
      </c>
      <c r="AVM8" s="53">
        <v>41307</v>
      </c>
      <c r="AVN8" s="58">
        <v>970.5</v>
      </c>
      <c r="AVO8" s="87">
        <f t="shared" ref="AVO8:AVO60" si="130">AVO7+AVL8-AVN8</f>
        <v>0</v>
      </c>
      <c r="AVQ8" s="549">
        <v>41324</v>
      </c>
      <c r="AVR8" s="1247" t="s">
        <v>5221</v>
      </c>
      <c r="AVS8" s="1052">
        <v>12329</v>
      </c>
      <c r="AVT8" s="53">
        <v>41326</v>
      </c>
      <c r="AVU8" s="58">
        <v>12329</v>
      </c>
      <c r="AVV8" s="87">
        <f t="shared" ref="AVV8:AVV60" si="131">AVV7+AVS8-AVU8</f>
        <v>0</v>
      </c>
      <c r="AVX8" s="576">
        <v>41308</v>
      </c>
      <c r="AVY8" s="363" t="s">
        <v>3921</v>
      </c>
      <c r="AVZ8" s="176">
        <v>9178</v>
      </c>
      <c r="AWA8" s="53">
        <v>41309</v>
      </c>
      <c r="AWB8" s="176">
        <v>9178</v>
      </c>
      <c r="AWC8" s="87">
        <f t="shared" ref="AWC8:AWC60" si="132">AWC7+AVZ8-AWB8</f>
        <v>0</v>
      </c>
      <c r="AWE8" s="53">
        <v>41326</v>
      </c>
      <c r="AWF8" s="276" t="s">
        <v>5405</v>
      </c>
      <c r="AWG8" s="121">
        <v>658.5</v>
      </c>
      <c r="AWH8" s="53">
        <v>41326</v>
      </c>
      <c r="AWI8" s="176">
        <v>658.5</v>
      </c>
      <c r="AWJ8" s="87">
        <f t="shared" ref="AWJ8:AWJ43" si="133">AWJ7+AWG8-AWI8</f>
        <v>0</v>
      </c>
      <c r="AWL8" s="549">
        <v>41318</v>
      </c>
      <c r="AWM8" s="373" t="s">
        <v>4748</v>
      </c>
      <c r="AWN8" s="24">
        <v>1121.5</v>
      </c>
      <c r="AWO8" s="69">
        <v>41318</v>
      </c>
      <c r="AWP8" s="85">
        <v>1121.5</v>
      </c>
      <c r="AWQ8" s="87">
        <f t="shared" ref="AWQ8:AWQ43" si="134">AWQ7+AWN8-AWP8</f>
        <v>0</v>
      </c>
      <c r="AWS8" s="53"/>
      <c r="AWT8" s="833"/>
      <c r="AWU8" s="1287"/>
      <c r="AWV8" s="1937" t="s">
        <v>4632</v>
      </c>
      <c r="AWW8" s="1130">
        <v>3195</v>
      </c>
      <c r="AWX8" s="87">
        <f t="shared" ref="AWX8:AWX43" si="135">AWX7+AWU8-AWW8</f>
        <v>0</v>
      </c>
      <c r="AWZ8" s="388">
        <v>41307</v>
      </c>
      <c r="AXA8" s="373" t="s">
        <v>3799</v>
      </c>
      <c r="AXB8" s="24">
        <v>3950</v>
      </c>
      <c r="AXC8" s="53">
        <v>41307</v>
      </c>
      <c r="AXD8" s="513">
        <v>3950</v>
      </c>
      <c r="AXE8" s="87">
        <f t="shared" ref="AXE8:AXE65" si="136">AXE7+AXB8-AXD8</f>
        <v>0</v>
      </c>
      <c r="AXG8" s="568">
        <v>41323</v>
      </c>
      <c r="AXH8" s="363" t="s">
        <v>5179</v>
      </c>
      <c r="AXI8" s="176">
        <v>4198</v>
      </c>
      <c r="AXJ8" s="53">
        <v>41323</v>
      </c>
      <c r="AXK8" s="513">
        <v>4198</v>
      </c>
      <c r="AXL8" s="87">
        <f t="shared" ref="AXL8:AXL43" si="137">AXL7+AXI8-AXK8</f>
        <v>0</v>
      </c>
      <c r="AXN8" s="386">
        <v>41311</v>
      </c>
      <c r="AXO8" s="363" t="s">
        <v>4104</v>
      </c>
      <c r="AXP8" s="176">
        <v>3074.4</v>
      </c>
      <c r="AXQ8" s="53">
        <v>41311</v>
      </c>
      <c r="AXR8" s="513">
        <v>3074.4</v>
      </c>
      <c r="AXS8" s="87">
        <f t="shared" ref="AXS8:AXS43" si="138">AXS7+AXP8-AXR8</f>
        <v>0</v>
      </c>
      <c r="AXU8" s="549">
        <v>41310</v>
      </c>
      <c r="AXV8" s="373" t="s">
        <v>4022</v>
      </c>
      <c r="AXW8" s="176">
        <v>8157.5</v>
      </c>
      <c r="AXX8" s="549">
        <v>41310</v>
      </c>
      <c r="AXY8" s="85">
        <v>8157.5</v>
      </c>
      <c r="AXZ8" s="87">
        <f t="shared" ref="AXZ8:AXZ43" si="139">AXZ7+AXW8-AXY8</f>
        <v>0</v>
      </c>
      <c r="AYB8" s="576"/>
      <c r="AYC8" s="276"/>
      <c r="AYD8" s="1287"/>
      <c r="AYE8" s="1297" t="s">
        <v>2971</v>
      </c>
      <c r="AYF8" s="1130"/>
      <c r="AYG8" s="87">
        <f t="shared" ref="AYG8:AYG60" si="140">AYG7+AYD8-AYF8</f>
        <v>215.70000000000073</v>
      </c>
      <c r="AYI8" s="53"/>
      <c r="AYJ8" s="276"/>
      <c r="AYK8" s="121"/>
      <c r="AYL8" s="53"/>
      <c r="AYM8" s="176"/>
      <c r="AYN8" s="87">
        <f>AYN7+AYK8-AYM8</f>
        <v>0</v>
      </c>
      <c r="AYP8" s="53">
        <v>41322</v>
      </c>
      <c r="AYQ8" s="276" t="s">
        <v>5099</v>
      </c>
      <c r="AYR8" s="121">
        <v>3700</v>
      </c>
      <c r="AYS8" s="53">
        <v>41322</v>
      </c>
      <c r="AYT8" s="176">
        <v>3700</v>
      </c>
      <c r="AYU8" s="87">
        <f>AYU7+AYR8-AYT8</f>
        <v>0</v>
      </c>
      <c r="AYW8" s="386">
        <v>41295</v>
      </c>
      <c r="AYX8" s="386"/>
      <c r="AYY8" s="363" t="s">
        <v>3215</v>
      </c>
      <c r="AYZ8" s="176">
        <v>202160</v>
      </c>
      <c r="AZA8" s="568">
        <v>41311</v>
      </c>
      <c r="AZB8" s="587">
        <v>202160</v>
      </c>
      <c r="AZC8" s="168">
        <f t="shared" ref="AZC8:AZC71" si="141">AZC7+AYZ8-AZB8</f>
        <v>0</v>
      </c>
      <c r="AZE8" s="34"/>
      <c r="AZF8" s="373"/>
      <c r="AZG8" s="24"/>
      <c r="AZH8" s="34"/>
      <c r="AZI8" s="85"/>
      <c r="AZJ8" s="87">
        <f t="shared" ref="AZJ8:AZJ43" si="142">AZJ7+AZG8-AZI8</f>
        <v>0</v>
      </c>
      <c r="AZL8" s="53">
        <v>41309</v>
      </c>
      <c r="AZM8" s="363" t="s">
        <v>3987</v>
      </c>
      <c r="AZN8" s="176">
        <v>30252</v>
      </c>
      <c r="AZO8" s="1291">
        <v>41310</v>
      </c>
      <c r="AZP8" s="75">
        <v>30252</v>
      </c>
      <c r="AZQ8" s="87">
        <f t="shared" ref="AZQ8:AZQ43" si="143">AZQ7+AZN8-AZP8</f>
        <v>0</v>
      </c>
      <c r="AZS8" s="34"/>
      <c r="AZT8" s="373"/>
      <c r="AZU8" s="24"/>
      <c r="AZV8" s="34"/>
      <c r="AZW8" s="85"/>
      <c r="AZX8" s="87">
        <f t="shared" ref="AZX8:AZX43" si="144">AZX7+AZU8-AZW8</f>
        <v>0</v>
      </c>
      <c r="AZZ8" s="34"/>
      <c r="BAA8" s="373"/>
      <c r="BAB8" s="24"/>
      <c r="BAC8" s="34"/>
      <c r="BAD8" s="85"/>
      <c r="BAE8" s="87">
        <f t="shared" ref="BAE8:BAE43" si="145">BAE7+BAB8-BAD8</f>
        <v>0</v>
      </c>
      <c r="BAG8" s="576">
        <v>41314</v>
      </c>
      <c r="BAH8" s="380" t="s">
        <v>4471</v>
      </c>
      <c r="BAI8" s="121">
        <v>715</v>
      </c>
      <c r="BAJ8" s="369">
        <v>41315</v>
      </c>
      <c r="BAK8" s="176">
        <v>715</v>
      </c>
      <c r="BAL8" s="87">
        <f t="shared" ref="BAL8:BAL43" si="146">BAL7+BAI8-BAK8</f>
        <v>0</v>
      </c>
      <c r="BAN8" s="576"/>
      <c r="BAO8" s="833"/>
      <c r="BAP8" s="1130"/>
      <c r="BAQ8" s="1297" t="s">
        <v>2972</v>
      </c>
      <c r="BAR8" s="1130">
        <v>23778</v>
      </c>
      <c r="BAS8" s="87">
        <f t="shared" ref="BAS8:BAS43" si="147">BAS7+BAP8-BAR8</f>
        <v>0</v>
      </c>
      <c r="BAU8" s="388"/>
      <c r="BAV8" s="1247"/>
      <c r="BAW8" s="176"/>
      <c r="BAX8" s="53">
        <v>41315</v>
      </c>
      <c r="BAY8" s="176">
        <v>2466</v>
      </c>
      <c r="BAZ8" s="87">
        <f t="shared" ref="BAZ8:BAZ43" si="148">BAZ7+BAW8-BAY8</f>
        <v>0</v>
      </c>
      <c r="BBB8" s="576"/>
      <c r="BBC8" s="276"/>
      <c r="BBD8" s="121"/>
      <c r="BBE8" s="576">
        <v>41248</v>
      </c>
      <c r="BBF8" s="1130">
        <v>1943</v>
      </c>
      <c r="BBG8" s="1257">
        <f t="shared" ref="BBG8:BBG43" si="149">BBG7+BBD8-BBF8</f>
        <v>308</v>
      </c>
      <c r="BBI8" s="53">
        <v>41304</v>
      </c>
      <c r="BBJ8" s="1283" t="s">
        <v>3063</v>
      </c>
      <c r="BBK8" s="276" t="s">
        <v>3064</v>
      </c>
      <c r="BBL8" s="121">
        <v>5432</v>
      </c>
      <c r="BBM8" s="369">
        <v>41308</v>
      </c>
      <c r="BBN8" s="176">
        <v>5432</v>
      </c>
      <c r="BBO8" s="87">
        <f t="shared" ref="BBO8:BBO43" si="150">BBO7+BBL8-BBN8</f>
        <v>0</v>
      </c>
      <c r="BBQ8" s="53"/>
      <c r="BBR8" s="276"/>
      <c r="BBS8" s="121"/>
      <c r="BBT8" s="53"/>
      <c r="BBU8" s="176"/>
      <c r="BBV8" s="87">
        <f t="shared" ref="BBV8:BBV43" si="151">BBV7+BBS8-BBU8</f>
        <v>0</v>
      </c>
      <c r="BBX8" s="388">
        <v>41310</v>
      </c>
      <c r="BBY8" s="373" t="s">
        <v>4053</v>
      </c>
      <c r="BBZ8" s="24">
        <v>2218</v>
      </c>
      <c r="BCA8" s="53">
        <v>41312</v>
      </c>
      <c r="BCB8" s="176">
        <v>2218</v>
      </c>
      <c r="BCC8" s="87">
        <f t="shared" ref="BCC8:BCC43" si="152">BCC7+BBZ8-BCB8</f>
        <v>0</v>
      </c>
      <c r="BCE8" s="388">
        <v>41318</v>
      </c>
      <c r="BCF8" s="1247" t="s">
        <v>4709</v>
      </c>
      <c r="BCG8" s="85">
        <v>7843.5</v>
      </c>
      <c r="BCH8" s="53">
        <v>41318</v>
      </c>
      <c r="BCI8" s="176">
        <v>7843.5</v>
      </c>
      <c r="BCJ8" s="87">
        <f t="shared" ref="BCJ8:BCJ43" si="153">BCJ7+BCG8-BCI8</f>
        <v>0</v>
      </c>
      <c r="BCL8" s="747"/>
      <c r="BCM8" s="1307" t="s">
        <v>2973</v>
      </c>
      <c r="BCN8" s="24"/>
      <c r="BCO8" s="576">
        <v>40758</v>
      </c>
      <c r="BCP8" s="176">
        <v>1500</v>
      </c>
      <c r="BCQ8" s="87">
        <f t="shared" ref="BCQ8:BCQ71" si="154">BCQ7+BCN8-BCP8</f>
        <v>21664.5</v>
      </c>
      <c r="BCS8" s="388">
        <v>41324</v>
      </c>
      <c r="BCT8" s="373" t="s">
        <v>5240</v>
      </c>
      <c r="BCU8" s="24">
        <v>6435</v>
      </c>
      <c r="BCV8" s="549">
        <v>41324</v>
      </c>
      <c r="BCW8" s="85">
        <v>6435</v>
      </c>
      <c r="BCX8" s="87">
        <f t="shared" ref="BCX8:BCX43" si="155">BCX7+BCU8-BCW8</f>
        <v>0</v>
      </c>
      <c r="BCZ8" s="53"/>
      <c r="BDA8" s="833"/>
      <c r="BDB8" s="1287"/>
      <c r="BDC8" s="1957" t="s">
        <v>5299</v>
      </c>
      <c r="BDD8" s="1130">
        <v>2061</v>
      </c>
      <c r="BDE8" s="87">
        <f t="shared" ref="BDE8:BDE43" si="156">BDE7+BDB8-BDD8</f>
        <v>0</v>
      </c>
      <c r="BDG8" s="386">
        <v>41307</v>
      </c>
      <c r="BDH8" s="276" t="s">
        <v>3835</v>
      </c>
      <c r="BDI8" s="1308">
        <v>4350</v>
      </c>
      <c r="BDJ8" s="388">
        <v>41307</v>
      </c>
      <c r="BDK8" s="85">
        <v>4350</v>
      </c>
      <c r="BDL8" s="87">
        <f t="shared" ref="BDL8:BDL43" si="157">BDL7+BDI8-BDK8</f>
        <v>0</v>
      </c>
      <c r="BDN8" s="576"/>
      <c r="BDO8" s="1306"/>
      <c r="BDP8" s="1130"/>
      <c r="BDQ8" s="1309"/>
      <c r="BDR8" s="176"/>
      <c r="BDS8" s="87">
        <f t="shared" ref="BDS8:BDS49" si="158">BDS7+BDP8-BDR8</f>
        <v>804.09999999999127</v>
      </c>
      <c r="BDU8" s="34">
        <v>41326</v>
      </c>
      <c r="BDV8" s="373" t="s">
        <v>5465</v>
      </c>
      <c r="BDW8" s="24">
        <v>1147</v>
      </c>
      <c r="BDX8" s="34">
        <v>41326</v>
      </c>
      <c r="BDY8" s="85">
        <v>1147</v>
      </c>
      <c r="BDZ8" s="87">
        <f t="shared" ref="BDZ8:BDZ43" si="159">BDZ7+BDW8-BDY8</f>
        <v>0</v>
      </c>
      <c r="BEB8" s="576"/>
      <c r="BEC8" s="276"/>
      <c r="BED8" s="1287"/>
      <c r="BEE8" s="1297"/>
      <c r="BEF8" s="176"/>
      <c r="BEG8" s="87">
        <f t="shared" ref="BEG8:BEG43" si="160">BEG7+BED8-BEF8</f>
        <v>133.30000000000018</v>
      </c>
      <c r="BEI8" s="53"/>
      <c r="BEJ8" s="53"/>
      <c r="BEK8" s="276"/>
      <c r="BEL8" s="121"/>
      <c r="BEM8" s="53"/>
      <c r="BEN8" s="176"/>
      <c r="BEO8" s="87">
        <f t="shared" ref="BEO8:BEO43" si="161">BEO7+BEL8-BEN8</f>
        <v>0</v>
      </c>
      <c r="BEQ8" s="386">
        <v>41307</v>
      </c>
      <c r="BER8" s="276" t="s">
        <v>3866</v>
      </c>
      <c r="BES8" s="121">
        <v>1072</v>
      </c>
      <c r="BET8" s="386">
        <v>41307</v>
      </c>
      <c r="BEU8" s="317">
        <v>1072</v>
      </c>
      <c r="BEV8" s="87">
        <f t="shared" ref="BEV8:BEV43" si="162">BEV7+BES8-BEU8</f>
        <v>0</v>
      </c>
      <c r="BEX8" s="388">
        <v>41308</v>
      </c>
      <c r="BEY8" s="409" t="s">
        <v>4172</v>
      </c>
      <c r="BEZ8" s="50" t="s">
        <v>3903</v>
      </c>
      <c r="BFA8" s="1250">
        <v>3940.5</v>
      </c>
      <c r="BFB8" s="388">
        <v>41311</v>
      </c>
      <c r="BFC8" s="1245">
        <v>3940.5</v>
      </c>
      <c r="BFD8" s="87">
        <f t="shared" ref="BFD8:BFD43" si="163">BFD7+BFA8-BFC8</f>
        <v>0</v>
      </c>
      <c r="BFF8" s="53">
        <v>41288</v>
      </c>
      <c r="BFG8" s="369" t="s">
        <v>3080</v>
      </c>
      <c r="BFH8" s="363" t="s">
        <v>3081</v>
      </c>
      <c r="BFI8" s="176">
        <v>36072.9</v>
      </c>
      <c r="BFJ8" s="34">
        <v>41313</v>
      </c>
      <c r="BFK8" s="1245">
        <v>36072.9</v>
      </c>
      <c r="BFL8" s="87">
        <f t="shared" ref="BFL8:BFL43" si="164">BFL7+BFI8-BFK8</f>
        <v>0</v>
      </c>
      <c r="BFN8" s="549">
        <v>41308</v>
      </c>
      <c r="BFO8" s="50" t="s">
        <v>3946</v>
      </c>
      <c r="BFP8" s="1250">
        <v>1244</v>
      </c>
      <c r="BFQ8" s="549">
        <v>41309</v>
      </c>
      <c r="BFR8" s="1245">
        <v>1244</v>
      </c>
      <c r="BFS8" s="87">
        <f t="shared" ref="BFS8:BFS70" si="165">BFS7+BFP8-BFR8</f>
        <v>0</v>
      </c>
      <c r="BFU8" s="386"/>
      <c r="BFV8" s="363"/>
      <c r="BFW8" s="176"/>
      <c r="BFX8" s="53"/>
      <c r="BFY8" s="176"/>
      <c r="BFZ8" s="87">
        <f t="shared" ref="BFZ8:BFZ42" si="166">BFZ7+BFW8-BFY8</f>
        <v>0</v>
      </c>
      <c r="BGB8" s="576">
        <v>41307</v>
      </c>
      <c r="BGC8" s="363" t="s">
        <v>3836</v>
      </c>
      <c r="BGD8" s="176">
        <v>1792.5</v>
      </c>
      <c r="BGE8" s="53">
        <v>41307</v>
      </c>
      <c r="BGF8" s="176">
        <v>1792.5</v>
      </c>
      <c r="BGG8" s="87">
        <f t="shared" ref="BGG8:BGG42" si="167">BGG7+BGD8-BGF8</f>
        <v>0</v>
      </c>
      <c r="BGI8" s="388"/>
      <c r="BGJ8" s="1247"/>
      <c r="BGK8" s="85"/>
      <c r="BGL8" s="34"/>
      <c r="BGM8" s="85"/>
      <c r="BGN8" s="87">
        <f>BGN7+BGK8-BGM8</f>
        <v>0</v>
      </c>
      <c r="BGP8" s="34"/>
      <c r="BGQ8" s="1247"/>
      <c r="BGR8" s="85"/>
      <c r="BGS8" s="34"/>
      <c r="BGT8" s="85"/>
      <c r="BGU8" s="87">
        <f>BGU7+BGR8-BGT8</f>
        <v>0</v>
      </c>
      <c r="BGW8" s="34">
        <v>41313</v>
      </c>
      <c r="BGX8" s="373" t="s">
        <v>4341</v>
      </c>
      <c r="BGY8" s="85">
        <v>3471.5</v>
      </c>
      <c r="BGZ8" s="388">
        <v>41313</v>
      </c>
      <c r="BHA8" s="85">
        <v>3471.5</v>
      </c>
      <c r="BHB8" s="87">
        <f t="shared" ref="BHB8:BHB43" si="168">BHB7+BGY8-BHA8</f>
        <v>0</v>
      </c>
      <c r="BHD8" s="576">
        <v>41310</v>
      </c>
      <c r="BHE8" s="765" t="s">
        <v>4016</v>
      </c>
      <c r="BHF8" s="276" t="s">
        <v>4015</v>
      </c>
      <c r="BHG8" s="176">
        <v>20617.400000000001</v>
      </c>
      <c r="BHH8" s="53">
        <v>41311</v>
      </c>
      <c r="BHI8" s="176">
        <v>20617.400000000001</v>
      </c>
      <c r="BHJ8" s="87">
        <f t="shared" ref="BHJ8:BHJ43" si="169">BHJ7+BHG8-BHI8</f>
        <v>29931.299999999996</v>
      </c>
      <c r="BHL8" s="34">
        <v>41313</v>
      </c>
      <c r="BHM8" s="373" t="s">
        <v>4294</v>
      </c>
      <c r="BHN8" s="24">
        <v>6709</v>
      </c>
      <c r="BHO8" s="932">
        <v>41313</v>
      </c>
      <c r="BHP8" s="85">
        <v>6709</v>
      </c>
      <c r="BHQ8" s="87">
        <f t="shared" ref="BHQ8:BHQ43" si="170">BHQ7+BHN8-BHP8</f>
        <v>0</v>
      </c>
      <c r="BHS8" s="34"/>
      <c r="BHT8" s="373"/>
      <c r="BHU8" s="24"/>
      <c r="BHV8" s="932"/>
      <c r="BHW8" s="85"/>
      <c r="BHX8" s="87">
        <f t="shared" ref="BHX8:BHX43" si="171">BHX7+BHU8-BHW8</f>
        <v>0</v>
      </c>
      <c r="BHZ8" s="576"/>
      <c r="BIA8" s="276"/>
      <c r="BIB8" s="121"/>
      <c r="BIC8" s="932"/>
      <c r="BID8" s="85"/>
      <c r="BIE8" s="87">
        <f t="shared" ref="BIE8:BIE43" si="172">BIE7+BIB8-BID8</f>
        <v>0</v>
      </c>
      <c r="BIG8" s="576">
        <v>41307</v>
      </c>
      <c r="BIH8" s="276" t="s">
        <v>3848</v>
      </c>
      <c r="BII8" s="121">
        <v>2028</v>
      </c>
      <c r="BIJ8" s="1310">
        <v>41308</v>
      </c>
      <c r="BIK8" s="176">
        <v>2028</v>
      </c>
      <c r="BIL8" s="87">
        <f t="shared" ref="BIL8:BIL43" si="173">BIL7+BII8-BIK8</f>
        <v>0</v>
      </c>
      <c r="BIN8" s="549">
        <v>41307</v>
      </c>
      <c r="BIO8" s="1247" t="s">
        <v>3834</v>
      </c>
      <c r="BIP8" s="85">
        <v>628</v>
      </c>
      <c r="BIQ8" s="69">
        <v>41307</v>
      </c>
      <c r="BIR8" s="85">
        <v>628</v>
      </c>
      <c r="BIS8" s="87">
        <f t="shared" ref="BIS8:BIS43" si="174">BIS7+BIP8-BIR8</f>
        <v>0</v>
      </c>
      <c r="BIU8" s="34"/>
      <c r="BIV8" s="373"/>
      <c r="BIW8" s="24"/>
      <c r="BIX8" s="34"/>
      <c r="BIY8" s="85"/>
      <c r="BIZ8" s="87">
        <f t="shared" ref="BIZ8:BIZ55" si="175">BIZ7+BIW8-BIY8</f>
        <v>0</v>
      </c>
      <c r="BJB8" s="34">
        <v>41307</v>
      </c>
      <c r="BJC8" s="373" t="s">
        <v>3828</v>
      </c>
      <c r="BJD8" s="176">
        <v>4775</v>
      </c>
      <c r="BJE8" s="34">
        <v>41309</v>
      </c>
      <c r="BJF8" s="85">
        <v>4775</v>
      </c>
      <c r="BJG8" s="87">
        <f>BJG7+BJD8-BJF8</f>
        <v>0</v>
      </c>
      <c r="BJI8" s="53"/>
      <c r="BJJ8" s="363"/>
      <c r="BJK8" s="176"/>
      <c r="BJL8" s="313">
        <v>41143</v>
      </c>
      <c r="BJM8" s="1130">
        <v>5317</v>
      </c>
      <c r="BJN8" s="1257">
        <f>BJN7+BJK8-BJM8</f>
        <v>289</v>
      </c>
      <c r="BJP8" s="53">
        <v>41309</v>
      </c>
      <c r="BJQ8" s="276" t="s">
        <v>3989</v>
      </c>
      <c r="BJR8" s="176">
        <v>1852</v>
      </c>
      <c r="BJS8" s="53">
        <v>41310</v>
      </c>
      <c r="BJT8" s="176">
        <v>1852</v>
      </c>
      <c r="BJU8" s="87">
        <f>BJU7+BJR8-BJT8</f>
        <v>0</v>
      </c>
      <c r="BJW8" s="34"/>
      <c r="BJX8" s="373"/>
      <c r="BJY8" s="24"/>
      <c r="BJZ8" s="409"/>
      <c r="BKA8" s="85"/>
      <c r="BKB8" s="87">
        <f>BKB7+BJY8-BKA8</f>
        <v>0</v>
      </c>
      <c r="BKD8" s="34">
        <v>41312</v>
      </c>
      <c r="BKE8" s="373" t="s">
        <v>4222</v>
      </c>
      <c r="BKF8" s="24">
        <v>1350</v>
      </c>
      <c r="BKG8" s="34">
        <v>41312</v>
      </c>
      <c r="BKH8" s="85">
        <v>1350</v>
      </c>
      <c r="BKI8" s="87">
        <f>BKI7+BKF8-BKH8</f>
        <v>0</v>
      </c>
      <c r="BKK8" s="34">
        <v>41307</v>
      </c>
      <c r="BKL8" s="373" t="s">
        <v>3845</v>
      </c>
      <c r="BKM8" s="176">
        <v>522</v>
      </c>
      <c r="BKN8" s="34">
        <v>41307</v>
      </c>
      <c r="BKO8" s="85">
        <v>522</v>
      </c>
      <c r="BKP8" s="87">
        <f>BKP7+BKM8-BKO8</f>
        <v>0</v>
      </c>
      <c r="BKR8" s="386"/>
      <c r="BKS8" s="363"/>
      <c r="BKT8" s="176"/>
      <c r="BKU8" s="53"/>
      <c r="BKV8" s="176"/>
      <c r="BKW8" s="87">
        <f>BKW7+BKT8-BKV8</f>
        <v>0</v>
      </c>
      <c r="BKY8" s="668"/>
      <c r="BKZ8" s="373"/>
      <c r="BLA8" s="176"/>
      <c r="BLB8" s="34"/>
      <c r="BLC8" s="85"/>
      <c r="BLD8" s="87">
        <f>BLD7+BLA8-BLC8</f>
        <v>0</v>
      </c>
      <c r="BLF8" s="549"/>
      <c r="BLG8" s="373"/>
      <c r="BLH8" s="24"/>
      <c r="BLI8" s="69"/>
      <c r="BLJ8" s="85"/>
      <c r="BLK8" s="87">
        <f>BLK7+BLH8-BLJ8</f>
        <v>0</v>
      </c>
      <c r="BLM8" s="53"/>
      <c r="BLN8" s="369"/>
      <c r="BLO8" s="276"/>
      <c r="BLP8" s="1311"/>
      <c r="BLQ8" s="1303"/>
      <c r="BLR8" s="1311"/>
      <c r="BLS8" s="87">
        <f t="shared" ref="BLS8:BLS43" si="176">BLS7+BLP8-BLR8</f>
        <v>118</v>
      </c>
      <c r="BLU8" s="34"/>
      <c r="BLV8" s="373"/>
      <c r="BLW8" s="24"/>
      <c r="BLX8" s="34"/>
      <c r="BLY8" s="85"/>
      <c r="BLZ8" s="87">
        <f t="shared" ref="BLZ8:BLZ43" si="177">BLZ7+BLW8-BLY8</f>
        <v>0</v>
      </c>
      <c r="BMB8" s="53"/>
      <c r="BMC8" s="363"/>
      <c r="BMD8" s="176"/>
      <c r="BME8" s="53">
        <v>41211</v>
      </c>
      <c r="BMF8" s="176">
        <v>6536</v>
      </c>
      <c r="BMG8" s="87">
        <f t="shared" ref="BMG8:BMG43" si="178">BMG7+BMD8-BMF8</f>
        <v>111</v>
      </c>
      <c r="BMI8" s="576">
        <v>41306</v>
      </c>
      <c r="BMJ8" s="363" t="s">
        <v>3692</v>
      </c>
      <c r="BMK8" s="513">
        <v>322</v>
      </c>
      <c r="BML8" s="576">
        <v>41306</v>
      </c>
      <c r="BMM8" s="176">
        <v>322</v>
      </c>
      <c r="BMN8" s="87">
        <f t="shared" ref="BMN8:BMN71" si="179">BMN7+BMK8-BMM8</f>
        <v>0</v>
      </c>
      <c r="BMP8" s="549">
        <v>41328</v>
      </c>
      <c r="BMQ8" s="1247" t="s">
        <v>5626</v>
      </c>
      <c r="BMR8" s="1312">
        <v>1905</v>
      </c>
      <c r="BMS8" s="1118">
        <v>41328</v>
      </c>
      <c r="BMT8" s="85">
        <v>1905</v>
      </c>
      <c r="BMU8" s="87">
        <f t="shared" ref="BMU8:BMU71" si="180">BMU7+BMR8-BMT8</f>
        <v>0</v>
      </c>
      <c r="BMW8" s="34">
        <v>41312</v>
      </c>
      <c r="BMX8" s="373" t="s">
        <v>4232</v>
      </c>
      <c r="BMY8" s="24">
        <v>6475.5</v>
      </c>
      <c r="BMZ8" s="69">
        <v>41313</v>
      </c>
      <c r="BNA8" s="85">
        <v>6475.5</v>
      </c>
      <c r="BNB8" s="87">
        <f t="shared" ref="BNB8:BNB43" si="181">BNB7+BMY8-BNA8</f>
        <v>0</v>
      </c>
      <c r="BND8" s="34"/>
      <c r="BNE8" s="409"/>
      <c r="BNF8" s="1247"/>
      <c r="BNG8" s="85"/>
      <c r="BNH8" s="34"/>
      <c r="BNI8" s="85"/>
      <c r="BNJ8" s="87">
        <f t="shared" ref="BNJ8:BNJ43" si="182">BNJ7+BNG8-BNI8</f>
        <v>0</v>
      </c>
      <c r="BNL8" s="549"/>
      <c r="BNM8" s="373"/>
      <c r="BNN8" s="24"/>
      <c r="BNO8" s="69"/>
      <c r="BNP8" s="85"/>
      <c r="BNQ8" s="87">
        <f t="shared" ref="BNQ8:BNQ43" si="183">BNQ7+BNN8-BNP8</f>
        <v>0</v>
      </c>
      <c r="BNS8" s="549">
        <v>41306</v>
      </c>
      <c r="BNT8" s="373" t="s">
        <v>3713</v>
      </c>
      <c r="BNU8" s="24">
        <v>4387</v>
      </c>
      <c r="BNV8" s="34">
        <v>41306</v>
      </c>
      <c r="BNW8" s="85">
        <v>4387</v>
      </c>
      <c r="BNX8" s="87">
        <f t="shared" ref="BNX8:BNX43" si="184">BNX7+BNU8-BNW8</f>
        <v>0</v>
      </c>
      <c r="BNZ8" s="34"/>
      <c r="BOA8" s="373"/>
      <c r="BOB8" s="24"/>
      <c r="BOC8" s="69"/>
      <c r="BOD8" s="85"/>
      <c r="BOE8" s="87">
        <f t="shared" ref="BOE8:BOE43" si="185">BOE7+BOB8-BOD8</f>
        <v>0</v>
      </c>
      <c r="BOG8" s="549">
        <v>41308</v>
      </c>
      <c r="BOH8" s="373" t="s">
        <v>3943</v>
      </c>
      <c r="BOI8" s="24">
        <v>3367</v>
      </c>
      <c r="BOJ8" s="34">
        <v>41309</v>
      </c>
      <c r="BOK8" s="85">
        <v>3367</v>
      </c>
      <c r="BOL8" s="87">
        <f t="shared" ref="BOL8:BOL43" si="186">BOL7+BOI8-BOK8</f>
        <v>0</v>
      </c>
      <c r="BON8" s="549"/>
      <c r="BOO8" s="148"/>
      <c r="BOP8" s="24"/>
      <c r="BOQ8" s="34"/>
      <c r="BOR8" s="85"/>
      <c r="BOS8" s="87">
        <f t="shared" ref="BOS8:BOS43" si="187">BOS7+BOP8-BOR8</f>
        <v>0</v>
      </c>
      <c r="BOU8" s="34"/>
      <c r="BOV8" s="373"/>
      <c r="BOW8" s="24"/>
      <c r="BOX8" s="69"/>
      <c r="BOY8" s="85"/>
      <c r="BOZ8" s="87">
        <f t="shared" ref="BOZ8:BOZ43" si="188">BOZ7+BOW8-BOY8</f>
        <v>0</v>
      </c>
      <c r="BPB8" s="34"/>
      <c r="BPC8" s="373"/>
      <c r="BPD8" s="24"/>
      <c r="BPE8" s="69"/>
      <c r="BPF8" s="85"/>
      <c r="BPG8" s="87">
        <f t="shared" ref="BPG8:BPG43" si="189">BPG7+BPD8-BPF8</f>
        <v>0</v>
      </c>
      <c r="BPI8" s="34"/>
      <c r="BPJ8" s="373"/>
      <c r="BPK8" s="24"/>
      <c r="BPL8" s="69"/>
      <c r="BPM8" s="85"/>
      <c r="BPN8" s="87">
        <f t="shared" ref="BPN8:BPN43" si="190">BPN7+BPK8-BPM8</f>
        <v>0</v>
      </c>
      <c r="BPP8" s="34"/>
      <c r="BPQ8" s="373"/>
      <c r="BPR8" s="24"/>
      <c r="BPS8" s="69"/>
      <c r="BPT8" s="85"/>
      <c r="BPU8" s="87">
        <f t="shared" ref="BPU8:BPU43" si="191">BPU7+BPR8-BPT8</f>
        <v>0</v>
      </c>
    </row>
    <row r="9" spans="1:1790" ht="15" customHeight="1">
      <c r="A9" s="8" t="s">
        <v>5012</v>
      </c>
      <c r="B9" s="373" t="s">
        <v>5013</v>
      </c>
      <c r="C9" s="1245">
        <v>20274.5</v>
      </c>
      <c r="D9" s="34">
        <v>41322</v>
      </c>
      <c r="E9" s="85">
        <v>20274.5</v>
      </c>
      <c r="F9" s="87">
        <f t="shared" si="2"/>
        <v>0</v>
      </c>
      <c r="H9" s="34">
        <v>41324</v>
      </c>
      <c r="I9" s="373" t="s">
        <v>5280</v>
      </c>
      <c r="J9" s="1245">
        <v>9569</v>
      </c>
      <c r="K9" s="34">
        <v>41324</v>
      </c>
      <c r="L9" s="85">
        <v>9569</v>
      </c>
      <c r="M9" s="87">
        <f t="shared" si="3"/>
        <v>0</v>
      </c>
      <c r="O9" s="34"/>
      <c r="P9" s="373"/>
      <c r="Q9" s="1245"/>
      <c r="R9" s="34"/>
      <c r="S9" s="85"/>
      <c r="T9" s="87">
        <f t="shared" si="4"/>
        <v>0</v>
      </c>
      <c r="V9" s="34"/>
      <c r="W9" s="373"/>
      <c r="X9" s="1245"/>
      <c r="Y9" s="34"/>
      <c r="Z9" s="85"/>
      <c r="AA9" s="87">
        <f t="shared" si="5"/>
        <v>6041</v>
      </c>
      <c r="AC9" s="53"/>
      <c r="AD9" s="276"/>
      <c r="AE9" s="317"/>
      <c r="AF9" s="53"/>
      <c r="AG9" s="176"/>
      <c r="AH9" s="87">
        <f t="shared" si="6"/>
        <v>0</v>
      </c>
      <c r="AJ9" s="386">
        <v>41288</v>
      </c>
      <c r="AK9" s="276" t="s">
        <v>3136</v>
      </c>
      <c r="AL9" s="121">
        <v>141516</v>
      </c>
      <c r="AM9" s="386">
        <v>41304</v>
      </c>
      <c r="AN9" s="176">
        <v>87112.5</v>
      </c>
      <c r="AO9" s="87">
        <f t="shared" si="7"/>
        <v>55853.640000000014</v>
      </c>
      <c r="AQ9" s="34"/>
      <c r="AR9" s="373"/>
      <c r="AS9" s="1245"/>
      <c r="AT9" s="34"/>
      <c r="AU9" s="85"/>
      <c r="AV9" s="87">
        <f t="shared" si="8"/>
        <v>0</v>
      </c>
      <c r="AX9" s="74"/>
      <c r="AY9" s="373"/>
      <c r="AZ9" s="1245"/>
      <c r="BA9" s="34"/>
      <c r="BB9" s="85"/>
      <c r="BC9" s="87">
        <f t="shared" si="9"/>
        <v>0</v>
      </c>
      <c r="BE9" s="53"/>
      <c r="BF9" s="276"/>
      <c r="BG9" s="317"/>
      <c r="BH9" s="53"/>
      <c r="BI9" s="176"/>
      <c r="BJ9" s="87">
        <f t="shared" si="10"/>
        <v>0</v>
      </c>
      <c r="BL9" s="388">
        <v>41310</v>
      </c>
      <c r="BM9" s="373" t="s">
        <v>4081</v>
      </c>
      <c r="BN9" s="24">
        <v>1220.5</v>
      </c>
      <c r="BO9" s="34">
        <v>41310</v>
      </c>
      <c r="BP9" s="85">
        <v>1220.5</v>
      </c>
      <c r="BQ9" s="87">
        <f t="shared" si="11"/>
        <v>0</v>
      </c>
      <c r="BS9" s="576"/>
      <c r="BT9" s="276"/>
      <c r="BU9" s="317"/>
      <c r="BV9" s="53"/>
      <c r="BW9" s="176"/>
      <c r="BX9" s="87">
        <f t="shared" si="12"/>
        <v>40166.76</v>
      </c>
      <c r="BZ9" s="576"/>
      <c r="CA9" s="363"/>
      <c r="CB9" s="176"/>
      <c r="CC9" s="423"/>
      <c r="CD9" s="176"/>
      <c r="CE9" s="87">
        <f t="shared" si="13"/>
        <v>0</v>
      </c>
      <c r="CG9" s="576">
        <v>41307</v>
      </c>
      <c r="CH9" s="363" t="s">
        <v>3816</v>
      </c>
      <c r="CI9" s="176">
        <v>1883</v>
      </c>
      <c r="CJ9" s="423">
        <v>41315</v>
      </c>
      <c r="CK9" s="176">
        <v>1883</v>
      </c>
      <c r="CL9" s="87">
        <f t="shared" si="14"/>
        <v>0</v>
      </c>
      <c r="CN9" s="549">
        <v>40667</v>
      </c>
      <c r="CO9" s="1202"/>
      <c r="CP9" s="373" t="s">
        <v>2974</v>
      </c>
      <c r="CQ9" s="24">
        <v>1706</v>
      </c>
      <c r="CS9" s="85"/>
      <c r="CT9" s="87">
        <f t="shared" si="15"/>
        <v>218608</v>
      </c>
      <c r="CV9" s="576">
        <v>41299</v>
      </c>
      <c r="CW9" s="1289" t="s">
        <v>3020</v>
      </c>
      <c r="CX9" s="276" t="s">
        <v>3021</v>
      </c>
      <c r="CY9" s="121">
        <v>219930</v>
      </c>
      <c r="CZ9" s="576"/>
      <c r="DA9" s="176"/>
      <c r="DB9" s="87">
        <f t="shared" si="16"/>
        <v>4498280.6500000004</v>
      </c>
      <c r="DD9" s="386">
        <v>41307</v>
      </c>
      <c r="DE9" s="276" t="s">
        <v>3844</v>
      </c>
      <c r="DF9" s="121">
        <v>1360</v>
      </c>
      <c r="DG9" s="53">
        <v>41307</v>
      </c>
      <c r="DH9" s="58">
        <v>1360</v>
      </c>
      <c r="DI9" s="87">
        <f t="shared" si="17"/>
        <v>0</v>
      </c>
      <c r="DK9" s="386"/>
      <c r="DL9" s="276"/>
      <c r="DM9" s="121"/>
      <c r="DN9" s="53"/>
      <c r="DO9" s="58"/>
      <c r="DP9" s="87">
        <f t="shared" si="18"/>
        <v>0</v>
      </c>
      <c r="DR9" s="53">
        <v>41311</v>
      </c>
      <c r="DS9" s="276" t="s">
        <v>4137</v>
      </c>
      <c r="DT9" s="121">
        <v>9315</v>
      </c>
      <c r="DU9" s="53">
        <v>41311</v>
      </c>
      <c r="DV9" s="176">
        <v>9315</v>
      </c>
      <c r="DW9" s="87">
        <f t="shared" si="19"/>
        <v>0</v>
      </c>
      <c r="DY9" s="53">
        <v>41313</v>
      </c>
      <c r="DZ9" s="276" t="s">
        <v>4302</v>
      </c>
      <c r="EA9" s="121">
        <v>8496.5</v>
      </c>
      <c r="EB9" s="34">
        <v>41313</v>
      </c>
      <c r="EC9" s="85">
        <v>8496.5</v>
      </c>
      <c r="ED9" s="87">
        <f t="shared" si="20"/>
        <v>0</v>
      </c>
      <c r="EF9" s="576"/>
      <c r="EG9" s="276"/>
      <c r="EH9" s="121"/>
      <c r="EI9" s="53">
        <v>41320</v>
      </c>
      <c r="EJ9" s="176">
        <v>7617</v>
      </c>
      <c r="EK9" s="87">
        <f t="shared" si="21"/>
        <v>0</v>
      </c>
      <c r="EM9" s="549">
        <v>41312</v>
      </c>
      <c r="EN9" s="1247" t="s">
        <v>4244</v>
      </c>
      <c r="EO9" s="85">
        <v>5597</v>
      </c>
      <c r="EP9" s="34">
        <v>41313</v>
      </c>
      <c r="EQ9" s="85">
        <v>5597</v>
      </c>
      <c r="ER9" s="87">
        <f t="shared" si="22"/>
        <v>0</v>
      </c>
      <c r="ET9" s="53"/>
      <c r="EU9" s="369"/>
      <c r="EV9" s="276"/>
      <c r="EW9" s="121"/>
      <c r="EX9" s="369"/>
      <c r="EY9" s="176"/>
      <c r="EZ9" s="87">
        <f t="shared" si="23"/>
        <v>1044.8300000000017</v>
      </c>
      <c r="FB9" s="53">
        <v>41313</v>
      </c>
      <c r="FC9" s="276" t="s">
        <v>4348</v>
      </c>
      <c r="FD9" s="121">
        <v>2639</v>
      </c>
      <c r="FE9" s="53">
        <v>41313</v>
      </c>
      <c r="FF9" s="58">
        <v>2639</v>
      </c>
      <c r="FG9" s="87">
        <f t="shared" si="24"/>
        <v>0</v>
      </c>
      <c r="FI9" s="576">
        <v>41314</v>
      </c>
      <c r="FJ9" s="369"/>
      <c r="FK9" s="50" t="s">
        <v>4428</v>
      </c>
      <c r="FL9" s="176">
        <v>17693</v>
      </c>
      <c r="FM9" s="369">
        <v>41314</v>
      </c>
      <c r="FN9" s="176">
        <v>17693</v>
      </c>
      <c r="FO9" s="87">
        <f t="shared" si="25"/>
        <v>0</v>
      </c>
      <c r="FQ9" s="34"/>
      <c r="FR9" s="373"/>
      <c r="FS9" s="121"/>
      <c r="FT9" s="53"/>
      <c r="FU9" s="176"/>
      <c r="FV9" s="87">
        <f t="shared" ref="FV9:FV43" si="192">FV8+FS9-FU9</f>
        <v>0</v>
      </c>
      <c r="FX9" s="549">
        <v>41313</v>
      </c>
      <c r="FY9" s="1202"/>
      <c r="FZ9" s="373" t="s">
        <v>4263</v>
      </c>
      <c r="GA9" s="24">
        <v>82647.399999999994</v>
      </c>
      <c r="GB9" s="657">
        <v>41314</v>
      </c>
      <c r="GC9" s="121">
        <v>82647.399999999994</v>
      </c>
      <c r="GD9" s="87">
        <f t="shared" si="26"/>
        <v>7186</v>
      </c>
      <c r="GF9" s="53">
        <v>41311</v>
      </c>
      <c r="GG9" s="276" t="s">
        <v>4114</v>
      </c>
      <c r="GH9" s="121">
        <v>874</v>
      </c>
      <c r="GI9" s="53">
        <v>41311</v>
      </c>
      <c r="GJ9" s="176">
        <v>874</v>
      </c>
      <c r="GK9" s="87">
        <f t="shared" si="27"/>
        <v>0</v>
      </c>
      <c r="GM9" s="576"/>
      <c r="GN9" s="369"/>
      <c r="GO9" s="276"/>
      <c r="GP9" s="1287"/>
      <c r="GQ9" s="1930"/>
      <c r="GR9" s="1931"/>
      <c r="GS9" s="87">
        <f t="shared" si="28"/>
        <v>2511.6000000000004</v>
      </c>
      <c r="GU9" s="576">
        <v>41324</v>
      </c>
      <c r="GV9" s="276" t="s">
        <v>5281</v>
      </c>
      <c r="GW9" s="121">
        <v>2630</v>
      </c>
      <c r="GX9" s="1253">
        <v>41324</v>
      </c>
      <c r="GY9" s="1252">
        <v>2630</v>
      </c>
      <c r="GZ9" s="87">
        <f t="shared" si="29"/>
        <v>0</v>
      </c>
      <c r="HB9" s="386">
        <v>41321</v>
      </c>
      <c r="HC9" s="276" t="s">
        <v>5049</v>
      </c>
      <c r="HD9" s="121">
        <v>34643</v>
      </c>
      <c r="HE9" s="1253">
        <v>41324</v>
      </c>
      <c r="HF9" s="1252">
        <v>34643</v>
      </c>
      <c r="HG9" s="87">
        <f t="shared" si="30"/>
        <v>0</v>
      </c>
      <c r="HI9" s="386"/>
      <c r="HJ9" s="276"/>
      <c r="HK9" s="121"/>
      <c r="HL9" s="1253"/>
      <c r="HM9" s="1252"/>
      <c r="HN9" s="87">
        <f t="shared" si="31"/>
        <v>0</v>
      </c>
      <c r="HP9" s="386"/>
      <c r="HQ9" s="276"/>
      <c r="HR9" s="121"/>
      <c r="HS9" s="1253"/>
      <c r="HT9" s="1252"/>
      <c r="HU9" s="87">
        <f t="shared" si="32"/>
        <v>30</v>
      </c>
      <c r="HW9" s="53"/>
      <c r="HX9" s="276"/>
      <c r="HY9" s="121"/>
      <c r="HZ9" s="1253"/>
      <c r="IA9" s="1252"/>
      <c r="IB9" s="87">
        <f t="shared" si="33"/>
        <v>0</v>
      </c>
      <c r="ID9" s="576"/>
      <c r="IE9" s="276"/>
      <c r="IF9" s="121"/>
      <c r="IG9" s="53"/>
      <c r="IH9" s="176"/>
      <c r="II9" s="87">
        <f t="shared" si="34"/>
        <v>402</v>
      </c>
      <c r="IK9" s="549">
        <v>41305</v>
      </c>
      <c r="IL9" s="373" t="s">
        <v>3125</v>
      </c>
      <c r="IM9" s="24">
        <v>1389</v>
      </c>
      <c r="IN9" s="53">
        <v>41306</v>
      </c>
      <c r="IO9" s="176">
        <v>1389</v>
      </c>
      <c r="IP9" s="87">
        <f t="shared" si="35"/>
        <v>3009</v>
      </c>
      <c r="IR9" s="388">
        <v>41295</v>
      </c>
      <c r="IS9" s="373" t="s">
        <v>3158</v>
      </c>
      <c r="IT9" s="24">
        <v>825</v>
      </c>
      <c r="IU9" s="388">
        <v>41306</v>
      </c>
      <c r="IV9" s="24">
        <v>825</v>
      </c>
      <c r="IW9" s="87">
        <f t="shared" si="36"/>
        <v>0</v>
      </c>
      <c r="IY9" s="388">
        <v>41311</v>
      </c>
      <c r="IZ9" s="1247" t="s">
        <v>4111</v>
      </c>
      <c r="JA9" s="1052">
        <v>825</v>
      </c>
      <c r="JB9" s="388">
        <v>41324</v>
      </c>
      <c r="JC9" s="1052">
        <v>825</v>
      </c>
      <c r="JD9" s="87">
        <f t="shared" si="37"/>
        <v>0</v>
      </c>
      <c r="JF9" s="388">
        <v>41327</v>
      </c>
      <c r="JG9" s="1247" t="s">
        <v>5521</v>
      </c>
      <c r="JH9" s="85">
        <v>1320</v>
      </c>
      <c r="JI9" s="388"/>
      <c r="JJ9" s="85"/>
      <c r="JK9" s="87">
        <f t="shared" si="38"/>
        <v>32175</v>
      </c>
      <c r="JM9" s="549"/>
      <c r="JN9" s="373"/>
      <c r="JO9" s="1313"/>
      <c r="JP9" s="1314" t="s">
        <v>2978</v>
      </c>
      <c r="JQ9" s="85">
        <v>2629</v>
      </c>
      <c r="JR9" s="87">
        <f t="shared" si="39"/>
        <v>0</v>
      </c>
      <c r="JT9" s="386">
        <v>41316</v>
      </c>
      <c r="JU9" s="276" t="s">
        <v>4594</v>
      </c>
      <c r="JV9" s="121">
        <v>2736</v>
      </c>
      <c r="JW9" s="53">
        <v>41317</v>
      </c>
      <c r="JX9" s="176">
        <v>2736</v>
      </c>
      <c r="JY9" s="87">
        <f t="shared" si="40"/>
        <v>0</v>
      </c>
      <c r="KA9" s="388">
        <v>41313</v>
      </c>
      <c r="KB9" s="373" t="s">
        <v>4337</v>
      </c>
      <c r="KC9" s="24">
        <v>4396</v>
      </c>
      <c r="KD9" s="34">
        <v>41313</v>
      </c>
      <c r="KE9" s="85">
        <v>4396</v>
      </c>
      <c r="KF9" s="87">
        <f t="shared" si="41"/>
        <v>0</v>
      </c>
      <c r="KH9" s="386"/>
      <c r="KI9" s="276"/>
      <c r="KJ9" s="121"/>
      <c r="KK9" s="53"/>
      <c r="KL9" s="176"/>
      <c r="KM9" s="87">
        <f t="shared" si="42"/>
        <v>0</v>
      </c>
      <c r="KO9" s="386"/>
      <c r="KP9" s="276"/>
      <c r="KQ9" s="121"/>
      <c r="KR9" s="53">
        <v>41247</v>
      </c>
      <c r="KS9" s="176">
        <v>100</v>
      </c>
      <c r="KT9" s="87">
        <f t="shared" si="43"/>
        <v>2999.5</v>
      </c>
      <c r="KV9" s="34"/>
      <c r="KW9" s="373"/>
      <c r="KX9" s="24"/>
      <c r="KY9" s="34"/>
      <c r="KZ9" s="85"/>
      <c r="LA9" s="87">
        <f t="shared" si="44"/>
        <v>14519.5</v>
      </c>
      <c r="LC9" s="34">
        <v>41312</v>
      </c>
      <c r="LD9" s="373" t="s">
        <v>4252</v>
      </c>
      <c r="LE9" s="24">
        <v>34397</v>
      </c>
      <c r="LF9" s="34">
        <v>41312</v>
      </c>
      <c r="LG9" s="85">
        <v>34397</v>
      </c>
      <c r="LH9" s="87">
        <f t="shared" si="45"/>
        <v>0</v>
      </c>
      <c r="LJ9" s="53"/>
      <c r="LK9" s="50"/>
      <c r="LL9" s="176"/>
      <c r="LM9" s="53"/>
      <c r="LN9" s="176"/>
      <c r="LO9" s="87">
        <f t="shared" si="46"/>
        <v>0</v>
      </c>
      <c r="LQ9" s="53"/>
      <c r="LR9" s="50"/>
      <c r="LS9" s="176"/>
      <c r="LT9" s="53"/>
      <c r="LU9" s="176"/>
      <c r="LV9" s="87">
        <f t="shared" si="47"/>
        <v>0</v>
      </c>
      <c r="LX9" s="576">
        <v>41323</v>
      </c>
      <c r="LY9" s="50" t="s">
        <v>5186</v>
      </c>
      <c r="LZ9" s="176">
        <v>24078</v>
      </c>
      <c r="MA9" s="53">
        <v>41324</v>
      </c>
      <c r="MB9" s="176">
        <v>24078</v>
      </c>
      <c r="MC9" s="87">
        <f t="shared" si="48"/>
        <v>0</v>
      </c>
      <c r="ME9" s="576"/>
      <c r="MF9" s="50"/>
      <c r="MG9" s="176"/>
      <c r="MH9" s="53"/>
      <c r="MI9" s="176"/>
      <c r="MJ9" s="87">
        <f t="shared" si="49"/>
        <v>31145.5</v>
      </c>
      <c r="ML9" s="549"/>
      <c r="MM9" s="373"/>
      <c r="MN9" s="24"/>
      <c r="MO9" s="1029"/>
      <c r="MP9" s="85"/>
      <c r="MQ9" s="87">
        <f t="shared" si="50"/>
        <v>0</v>
      </c>
      <c r="MS9" s="34"/>
      <c r="MT9" s="373"/>
      <c r="MU9" s="24"/>
      <c r="MV9" s="1029"/>
      <c r="MW9" s="85"/>
      <c r="MX9" s="87">
        <f t="shared" si="51"/>
        <v>0</v>
      </c>
      <c r="MZ9" s="34"/>
      <c r="NA9" s="373"/>
      <c r="NB9" s="24"/>
      <c r="NC9" s="34"/>
      <c r="ND9" s="85"/>
      <c r="NE9" s="87">
        <f t="shared" si="52"/>
        <v>0</v>
      </c>
      <c r="NG9" s="576"/>
      <c r="NH9" s="50"/>
      <c r="NI9" s="1045"/>
      <c r="NJ9" s="576"/>
      <c r="NK9" s="317"/>
      <c r="NL9" s="87">
        <f t="shared" si="53"/>
        <v>0</v>
      </c>
      <c r="NN9" s="53">
        <v>41311</v>
      </c>
      <c r="NO9" s="276" t="s">
        <v>4161</v>
      </c>
      <c r="NP9" s="121">
        <v>17503.5</v>
      </c>
      <c r="NQ9" s="53">
        <v>41313</v>
      </c>
      <c r="NR9" s="176">
        <v>4704</v>
      </c>
      <c r="NS9" s="87">
        <f t="shared" si="54"/>
        <v>12799.5</v>
      </c>
      <c r="NU9" s="549">
        <v>41289</v>
      </c>
      <c r="NV9" s="1200" t="s">
        <v>3104</v>
      </c>
      <c r="NW9" s="373" t="s">
        <v>3105</v>
      </c>
      <c r="NX9" s="24">
        <v>19927.62</v>
      </c>
      <c r="NY9" s="369">
        <v>41314</v>
      </c>
      <c r="NZ9" s="176">
        <v>19927.62</v>
      </c>
      <c r="OA9" s="87">
        <f t="shared" si="0"/>
        <v>857</v>
      </c>
      <c r="OC9" s="549">
        <v>41315</v>
      </c>
      <c r="OD9" s="1200" t="s">
        <v>4518</v>
      </c>
      <c r="OE9" s="24">
        <v>2051.5</v>
      </c>
      <c r="OF9" s="34">
        <v>41315</v>
      </c>
      <c r="OG9" s="85">
        <v>2051.5</v>
      </c>
      <c r="OH9" s="87">
        <f t="shared" si="55"/>
        <v>0</v>
      </c>
      <c r="OJ9" s="34">
        <v>41320</v>
      </c>
      <c r="OK9" s="373" t="s">
        <v>4968</v>
      </c>
      <c r="OL9" s="24">
        <v>1708</v>
      </c>
      <c r="OM9" s="34">
        <v>41321</v>
      </c>
      <c r="ON9" s="85">
        <v>1708</v>
      </c>
      <c r="OO9" s="87">
        <f t="shared" si="56"/>
        <v>0</v>
      </c>
      <c r="OQ9" s="386">
        <v>41307</v>
      </c>
      <c r="OR9" s="1258" t="s">
        <v>3839</v>
      </c>
      <c r="OS9" s="176">
        <v>9546</v>
      </c>
      <c r="OT9" s="53">
        <v>41308</v>
      </c>
      <c r="OU9" s="58">
        <v>9546</v>
      </c>
      <c r="OV9" s="87">
        <f t="shared" si="57"/>
        <v>0</v>
      </c>
      <c r="OX9" s="386"/>
      <c r="OY9" s="1258"/>
      <c r="OZ9" s="176"/>
      <c r="PA9" s="1315"/>
      <c r="PB9" s="176"/>
      <c r="PC9" s="168">
        <f t="shared" si="58"/>
        <v>21123.919999999998</v>
      </c>
      <c r="PE9" s="1316">
        <v>41169</v>
      </c>
      <c r="PF9" s="1317" t="s">
        <v>2979</v>
      </c>
      <c r="PG9" s="1267" t="s">
        <v>2980</v>
      </c>
      <c r="PH9" s="121">
        <v>36201.800000000003</v>
      </c>
      <c r="PI9" s="369">
        <v>41171</v>
      </c>
      <c r="PJ9" s="176">
        <v>33215.4</v>
      </c>
      <c r="PK9" s="87">
        <f t="shared" si="59"/>
        <v>4366.57</v>
      </c>
      <c r="PM9" s="388"/>
      <c r="PN9" s="276"/>
      <c r="PO9" s="121"/>
      <c r="PP9" s="369"/>
      <c r="PQ9" s="176"/>
      <c r="PR9" s="168">
        <f t="shared" si="60"/>
        <v>0</v>
      </c>
      <c r="PS9" s="297"/>
      <c r="PT9" s="386">
        <v>41314</v>
      </c>
      <c r="PU9" s="373" t="s">
        <v>4443</v>
      </c>
      <c r="PV9" s="24">
        <v>9139</v>
      </c>
      <c r="PW9" s="34">
        <v>41314</v>
      </c>
      <c r="PX9" s="85">
        <v>9139</v>
      </c>
      <c r="PY9" s="87">
        <f t="shared" si="61"/>
        <v>0</v>
      </c>
      <c r="QA9" s="34"/>
      <c r="QB9" s="373"/>
      <c r="QC9" s="24"/>
      <c r="QD9" s="34"/>
      <c r="QE9" s="85"/>
      <c r="QF9" s="87">
        <f t="shared" si="62"/>
        <v>0</v>
      </c>
      <c r="QH9" s="34"/>
      <c r="QI9" s="373"/>
      <c r="QJ9" s="1052"/>
      <c r="QK9" s="53"/>
      <c r="QL9" s="317"/>
      <c r="QM9" s="87">
        <f t="shared" si="63"/>
        <v>0</v>
      </c>
      <c r="QO9" s="53"/>
      <c r="QP9" s="276"/>
      <c r="QQ9" s="121"/>
      <c r="QR9" s="53"/>
      <c r="QS9" s="176"/>
      <c r="QT9" s="87">
        <f t="shared" si="64"/>
        <v>0</v>
      </c>
      <c r="QV9" s="576">
        <v>41309</v>
      </c>
      <c r="QW9" s="657"/>
      <c r="QX9" s="276" t="s">
        <v>3966</v>
      </c>
      <c r="QY9" s="121">
        <v>6246</v>
      </c>
      <c r="QZ9" s="53">
        <v>41309</v>
      </c>
      <c r="RA9" s="430">
        <v>6246</v>
      </c>
      <c r="RB9" s="87">
        <f t="shared" si="65"/>
        <v>0</v>
      </c>
      <c r="RD9" s="576"/>
      <c r="RE9" s="276"/>
      <c r="RF9" s="121"/>
      <c r="RG9" s="53"/>
      <c r="RH9" s="176"/>
      <c r="RI9" s="87">
        <f t="shared" si="66"/>
        <v>0</v>
      </c>
      <c r="RK9" s="576"/>
      <c r="RL9" s="276"/>
      <c r="RM9" s="121"/>
      <c r="RN9" s="53"/>
      <c r="RO9" s="176"/>
      <c r="RP9" s="87">
        <f t="shared" si="67"/>
        <v>0</v>
      </c>
      <c r="RR9" s="53"/>
      <c r="RS9" s="276"/>
      <c r="RT9" s="121"/>
      <c r="RU9" s="53"/>
      <c r="RV9" s="176"/>
      <c r="RW9" s="87">
        <f t="shared" si="68"/>
        <v>0</v>
      </c>
      <c r="RY9" s="53">
        <v>41326</v>
      </c>
      <c r="RZ9" s="276" t="s">
        <v>5427</v>
      </c>
      <c r="SA9" s="121">
        <v>2594</v>
      </c>
      <c r="SB9" s="53">
        <v>41326</v>
      </c>
      <c r="SC9" s="176">
        <v>2594</v>
      </c>
      <c r="SD9" s="87">
        <f t="shared" si="69"/>
        <v>0</v>
      </c>
      <c r="SF9" s="53"/>
      <c r="SG9" s="276"/>
      <c r="SH9" s="317"/>
      <c r="SI9" s="53"/>
      <c r="SJ9" s="513"/>
      <c r="SK9" s="87">
        <f t="shared" si="70"/>
        <v>0</v>
      </c>
      <c r="SM9" s="53"/>
      <c r="SN9" s="276"/>
      <c r="SO9" s="317"/>
      <c r="SP9" s="53"/>
      <c r="SQ9" s="513"/>
      <c r="SR9" s="87">
        <f t="shared" si="71"/>
        <v>0</v>
      </c>
      <c r="ST9" s="576"/>
      <c r="SU9" s="276"/>
      <c r="SV9" s="317"/>
      <c r="SW9" s="53"/>
      <c r="SX9" s="513"/>
      <c r="SY9" s="87">
        <f t="shared" si="72"/>
        <v>0</v>
      </c>
      <c r="TA9" s="576"/>
      <c r="TB9" s="276"/>
      <c r="TC9" s="1287"/>
      <c r="TD9" s="1297" t="s">
        <v>4093</v>
      </c>
      <c r="TE9" s="1910">
        <v>85</v>
      </c>
      <c r="TF9" s="87">
        <f t="shared" si="73"/>
        <v>0</v>
      </c>
      <c r="TH9" s="576"/>
      <c r="TI9" s="276"/>
      <c r="TJ9" s="121"/>
      <c r="TK9" s="53"/>
      <c r="TL9" s="513"/>
      <c r="TM9" s="87">
        <f t="shared" si="74"/>
        <v>0</v>
      </c>
      <c r="TO9" s="386">
        <v>41306</v>
      </c>
      <c r="TP9" s="363" t="s">
        <v>3739</v>
      </c>
      <c r="TQ9" s="176">
        <v>5432.5</v>
      </c>
      <c r="TR9" s="386">
        <v>41307</v>
      </c>
      <c r="TS9" s="513">
        <v>5432.5</v>
      </c>
      <c r="TT9" s="87">
        <f t="shared" si="75"/>
        <v>0</v>
      </c>
      <c r="TV9" s="549">
        <v>41314</v>
      </c>
      <c r="TW9" s="373" t="s">
        <v>4429</v>
      </c>
      <c r="TX9" s="24">
        <v>5458</v>
      </c>
      <c r="TY9" s="53">
        <v>41314</v>
      </c>
      <c r="TZ9" s="513">
        <v>5458</v>
      </c>
      <c r="UA9" s="87">
        <f t="shared" si="76"/>
        <v>0</v>
      </c>
      <c r="UC9" s="1261">
        <v>41310</v>
      </c>
      <c r="UD9" s="373" t="s">
        <v>4060</v>
      </c>
      <c r="UE9" s="24">
        <v>504</v>
      </c>
      <c r="UF9" s="53">
        <v>41312</v>
      </c>
      <c r="UG9" s="513">
        <v>504</v>
      </c>
      <c r="UH9" s="87">
        <f t="shared" si="77"/>
        <v>0</v>
      </c>
      <c r="UJ9" s="34">
        <v>41310</v>
      </c>
      <c r="UK9" s="373" t="s">
        <v>4044</v>
      </c>
      <c r="UL9" s="24">
        <v>2178.5</v>
      </c>
      <c r="UM9" s="53">
        <v>41310</v>
      </c>
      <c r="UN9" s="513">
        <v>2178.5</v>
      </c>
      <c r="UO9" s="87">
        <f t="shared" si="78"/>
        <v>0</v>
      </c>
      <c r="UQ9" s="34">
        <v>41310</v>
      </c>
      <c r="UR9" s="373" t="s">
        <v>4064</v>
      </c>
      <c r="US9" s="24">
        <v>6301</v>
      </c>
      <c r="UT9" s="53">
        <v>41312</v>
      </c>
      <c r="UU9" s="513">
        <v>6301</v>
      </c>
      <c r="UV9" s="87">
        <f t="shared" si="79"/>
        <v>12168</v>
      </c>
      <c r="UX9" s="386">
        <v>41314</v>
      </c>
      <c r="UY9" s="276" t="s">
        <v>4477</v>
      </c>
      <c r="UZ9" s="121">
        <v>5688</v>
      </c>
      <c r="VA9" s="53">
        <v>41316</v>
      </c>
      <c r="VB9" s="513">
        <v>5688</v>
      </c>
      <c r="VC9" s="87">
        <f t="shared" si="80"/>
        <v>0</v>
      </c>
      <c r="VE9" s="576">
        <v>41306</v>
      </c>
      <c r="VF9" s="276" t="s">
        <v>3679</v>
      </c>
      <c r="VG9" s="121">
        <v>21022</v>
      </c>
      <c r="VH9" s="576">
        <v>41311</v>
      </c>
      <c r="VI9" s="176">
        <v>21022</v>
      </c>
      <c r="VJ9" s="87">
        <f t="shared" si="81"/>
        <v>5858.5</v>
      </c>
      <c r="VL9" s="53"/>
      <c r="VM9" s="276"/>
      <c r="VN9" s="121"/>
      <c r="VO9" s="53"/>
      <c r="VP9" s="176"/>
      <c r="VQ9" s="87">
        <f t="shared" si="82"/>
        <v>0</v>
      </c>
      <c r="VS9" s="576">
        <v>41313</v>
      </c>
      <c r="VT9" s="276" t="s">
        <v>4270</v>
      </c>
      <c r="VU9" s="121">
        <v>12657.2</v>
      </c>
      <c r="VV9" s="53">
        <v>41314</v>
      </c>
      <c r="VW9" s="176">
        <v>12657.2</v>
      </c>
      <c r="VX9" s="87">
        <f t="shared" si="83"/>
        <v>0</v>
      </c>
      <c r="VZ9" s="670">
        <v>41320</v>
      </c>
      <c r="WA9" s="276" t="s">
        <v>4909</v>
      </c>
      <c r="WB9" s="121">
        <v>1092</v>
      </c>
      <c r="WC9" s="34">
        <v>41320</v>
      </c>
      <c r="WD9" s="85">
        <v>1092</v>
      </c>
      <c r="WE9" s="87">
        <f t="shared" si="84"/>
        <v>0</v>
      </c>
      <c r="WG9" s="576"/>
      <c r="WH9" s="276"/>
      <c r="WI9" s="121"/>
      <c r="WJ9" s="423"/>
      <c r="WK9" s="176"/>
      <c r="WL9" s="87">
        <f t="shared" si="85"/>
        <v>0</v>
      </c>
      <c r="WN9" s="388">
        <v>41306</v>
      </c>
      <c r="WO9" s="373"/>
      <c r="WP9" s="373" t="s">
        <v>3691</v>
      </c>
      <c r="WQ9" s="24">
        <v>2006</v>
      </c>
      <c r="WR9" s="53">
        <v>41307</v>
      </c>
      <c r="WS9" s="176">
        <v>2006</v>
      </c>
      <c r="WT9" s="87">
        <f t="shared" si="86"/>
        <v>0</v>
      </c>
      <c r="WV9" s="386"/>
      <c r="WW9" s="276"/>
      <c r="WX9" s="121"/>
      <c r="WY9" s="53"/>
      <c r="WZ9" s="176"/>
      <c r="XA9" s="87">
        <f t="shared" si="87"/>
        <v>5292.5</v>
      </c>
      <c r="XC9" s="549">
        <v>41305</v>
      </c>
      <c r="XD9" s="373" t="s">
        <v>3170</v>
      </c>
      <c r="XE9" s="24">
        <v>2486</v>
      </c>
      <c r="XF9" s="53">
        <v>41306</v>
      </c>
      <c r="XG9" s="176">
        <v>2486</v>
      </c>
      <c r="XH9" s="87">
        <f t="shared" si="88"/>
        <v>2504.7000000000007</v>
      </c>
      <c r="XJ9" s="388"/>
      <c r="XK9" s="1249"/>
      <c r="XL9" s="24"/>
      <c r="XM9" s="34">
        <v>41309</v>
      </c>
      <c r="XN9" s="85">
        <v>3000</v>
      </c>
      <c r="XO9" s="87">
        <f>XO8+XL9-XN9</f>
        <v>0</v>
      </c>
      <c r="XQ9" s="388">
        <v>41307</v>
      </c>
      <c r="XR9" s="373" t="s">
        <v>3830</v>
      </c>
      <c r="XS9" s="24">
        <v>2844.5</v>
      </c>
      <c r="XT9" s="34">
        <v>41307</v>
      </c>
      <c r="XU9" s="85">
        <v>2844.5</v>
      </c>
      <c r="XV9" s="87">
        <f t="shared" si="89"/>
        <v>0</v>
      </c>
      <c r="XX9" s="549"/>
      <c r="XY9" s="373"/>
      <c r="XZ9" s="24"/>
      <c r="YA9" s="34"/>
      <c r="YB9" s="85"/>
      <c r="YC9" s="87">
        <f>YC8+XZ9-YB9</f>
        <v>0</v>
      </c>
      <c r="YE9" s="668">
        <v>41326</v>
      </c>
      <c r="YF9" s="373" t="s">
        <v>5462</v>
      </c>
      <c r="YG9" s="24">
        <v>997</v>
      </c>
      <c r="YH9" s="34">
        <v>41326</v>
      </c>
      <c r="YI9" s="85">
        <v>997</v>
      </c>
      <c r="YJ9" s="87">
        <f>YJ8+YG9-YI9</f>
        <v>0</v>
      </c>
      <c r="YL9" s="386">
        <v>41302</v>
      </c>
      <c r="YM9" s="380"/>
      <c r="YN9" s="276" t="s">
        <v>3153</v>
      </c>
      <c r="YO9" s="121">
        <v>3808</v>
      </c>
      <c r="YP9" s="386">
        <v>41311</v>
      </c>
      <c r="YQ9" s="176">
        <v>3808</v>
      </c>
      <c r="YR9" s="87">
        <f t="shared" si="90"/>
        <v>1296</v>
      </c>
      <c r="YT9" s="576"/>
      <c r="YU9" s="276"/>
      <c r="YV9" s="121"/>
      <c r="YW9" s="386"/>
      <c r="YX9" s="176"/>
      <c r="YY9" s="87">
        <f t="shared" si="91"/>
        <v>2828</v>
      </c>
      <c r="ZA9" s="388">
        <v>41311</v>
      </c>
      <c r="ZB9" s="373" t="s">
        <v>4113</v>
      </c>
      <c r="ZC9" s="1250">
        <v>12733.5</v>
      </c>
      <c r="ZD9" s="34">
        <v>41311</v>
      </c>
      <c r="ZE9" s="85">
        <v>12733.5</v>
      </c>
      <c r="ZF9" s="87">
        <f t="shared" si="92"/>
        <v>0</v>
      </c>
      <c r="ZH9" s="576"/>
      <c r="ZI9" s="276"/>
      <c r="ZJ9" s="121"/>
      <c r="ZK9" s="53"/>
      <c r="ZL9" s="176"/>
      <c r="ZM9" s="168">
        <f t="shared" si="93"/>
        <v>500</v>
      </c>
      <c r="ZO9" s="576">
        <v>41307</v>
      </c>
      <c r="ZP9" s="276" t="s">
        <v>3819</v>
      </c>
      <c r="ZQ9" s="121">
        <v>12271</v>
      </c>
      <c r="ZR9" s="53">
        <v>41307</v>
      </c>
      <c r="ZS9" s="176">
        <v>12271</v>
      </c>
      <c r="ZT9" s="168">
        <f t="shared" si="94"/>
        <v>0</v>
      </c>
      <c r="ZV9" s="576"/>
      <c r="ZW9" s="50"/>
      <c r="ZX9" s="176"/>
      <c r="ZY9" s="369"/>
      <c r="ZZ9" s="176"/>
      <c r="AAA9" s="87">
        <f t="shared" si="95"/>
        <v>0</v>
      </c>
      <c r="AAC9" s="576"/>
      <c r="AAD9" s="50"/>
      <c r="AAE9" s="176"/>
      <c r="AAF9" s="369"/>
      <c r="AAG9" s="176"/>
      <c r="AAH9" s="87">
        <f t="shared" si="96"/>
        <v>0</v>
      </c>
      <c r="AAJ9" s="576"/>
      <c r="AAK9" s="50"/>
      <c r="AAL9" s="176"/>
      <c r="AAM9" s="369"/>
      <c r="AAN9" s="176"/>
      <c r="AAO9" s="87">
        <f t="shared" si="97"/>
        <v>0</v>
      </c>
      <c r="AAQ9" s="576">
        <v>41327</v>
      </c>
      <c r="AAR9" s="657"/>
      <c r="AAS9" s="276" t="s">
        <v>5569</v>
      </c>
      <c r="AAT9" s="121">
        <v>15683</v>
      </c>
      <c r="AAU9" s="423">
        <v>41328</v>
      </c>
      <c r="AAV9" s="176">
        <v>15683</v>
      </c>
      <c r="AAW9" s="87">
        <f t="shared" si="98"/>
        <v>7650</v>
      </c>
      <c r="AAY9" s="53">
        <v>41316</v>
      </c>
      <c r="AAZ9" s="50" t="s">
        <v>4562</v>
      </c>
      <c r="ABA9" s="176">
        <v>25628.5</v>
      </c>
      <c r="ABB9" s="53">
        <v>41316</v>
      </c>
      <c r="ABC9" s="176">
        <v>25628.5</v>
      </c>
      <c r="ABD9" s="87">
        <f>ABD8+ABA9-ABC9</f>
        <v>0</v>
      </c>
      <c r="ABF9" s="1264"/>
      <c r="ABG9" s="373"/>
      <c r="ABH9" s="121"/>
      <c r="ABI9" s="34"/>
      <c r="ABJ9" s="85"/>
      <c r="ABK9" s="87">
        <f t="shared" si="99"/>
        <v>11344.5</v>
      </c>
      <c r="ABM9" s="549"/>
      <c r="ABN9" s="1233"/>
      <c r="ABO9" s="373"/>
      <c r="ABP9" s="121"/>
      <c r="ABQ9" s="34"/>
      <c r="ABR9" s="86"/>
      <c r="ABS9" s="87">
        <f>ABS8+ABP9-ABR9</f>
        <v>0</v>
      </c>
      <c r="ABU9" s="388"/>
      <c r="ABV9" s="373"/>
      <c r="ABW9" s="121"/>
      <c r="ABX9" s="549"/>
      <c r="ABY9" s="85"/>
      <c r="ABZ9" s="87">
        <f>ABZ8+ABW9-ABY9</f>
        <v>0</v>
      </c>
      <c r="ACB9" s="34">
        <v>41007</v>
      </c>
      <c r="ACC9" s="50" t="s">
        <v>2981</v>
      </c>
      <c r="ACD9" s="176">
        <v>18612</v>
      </c>
      <c r="ACE9" s="34">
        <v>41007</v>
      </c>
      <c r="ACF9" s="85">
        <v>18612</v>
      </c>
      <c r="ACG9" s="87">
        <f>ACG8+ACD9-ACF9</f>
        <v>23699</v>
      </c>
      <c r="ACI9" s="386">
        <v>41300</v>
      </c>
      <c r="ACJ9" s="276" t="s">
        <v>3160</v>
      </c>
      <c r="ACK9" s="121">
        <v>11878.5</v>
      </c>
      <c r="ACL9" s="386">
        <v>41307</v>
      </c>
      <c r="ACM9" s="176">
        <v>11878.5</v>
      </c>
      <c r="ACN9" s="87">
        <f>ACN8+ACK9-ACM9</f>
        <v>100.5</v>
      </c>
      <c r="ACP9" s="53"/>
      <c r="ACQ9" s="276"/>
      <c r="ACR9" s="121"/>
      <c r="ACS9" s="53"/>
      <c r="ACT9" s="176"/>
      <c r="ACU9" s="87">
        <f t="shared" si="1"/>
        <v>0</v>
      </c>
      <c r="ACW9" s="53">
        <v>41312</v>
      </c>
      <c r="ACX9" s="276" t="s">
        <v>4248</v>
      </c>
      <c r="ACY9" s="121">
        <v>2254</v>
      </c>
      <c r="ACZ9" s="53">
        <v>41313</v>
      </c>
      <c r="ADA9" s="176">
        <v>2254</v>
      </c>
      <c r="ADB9" s="87">
        <f t="shared" si="100"/>
        <v>0</v>
      </c>
      <c r="ADD9" s="34"/>
      <c r="ADE9" s="373"/>
      <c r="ADF9" s="24"/>
      <c r="ADG9" s="34"/>
      <c r="ADH9" s="85"/>
      <c r="ADI9" s="87">
        <f t="shared" si="101"/>
        <v>0</v>
      </c>
      <c r="ADK9" s="388">
        <v>41309</v>
      </c>
      <c r="ADL9" s="373" t="s">
        <v>3964</v>
      </c>
      <c r="ADM9" s="24">
        <v>730</v>
      </c>
      <c r="ADN9" s="34">
        <v>41309</v>
      </c>
      <c r="ADO9" s="85">
        <v>730</v>
      </c>
      <c r="ADP9" s="87">
        <f t="shared" si="102"/>
        <v>0</v>
      </c>
      <c r="ADR9" s="388">
        <v>41319</v>
      </c>
      <c r="ADS9" s="373" t="s">
        <v>4787</v>
      </c>
      <c r="ADT9" s="24">
        <v>2288.5</v>
      </c>
      <c r="ADU9" s="34">
        <v>41319</v>
      </c>
      <c r="ADV9" s="85">
        <v>1493</v>
      </c>
      <c r="ADW9" s="87">
        <f t="shared" si="103"/>
        <v>795.5</v>
      </c>
      <c r="ADY9" s="388">
        <v>41312</v>
      </c>
      <c r="ADZ9" s="373" t="s">
        <v>4206</v>
      </c>
      <c r="AEA9" s="24">
        <v>662.5</v>
      </c>
      <c r="AEB9" s="34">
        <v>41313</v>
      </c>
      <c r="AEC9" s="86">
        <v>662.5</v>
      </c>
      <c r="AED9" s="87">
        <f t="shared" si="104"/>
        <v>0</v>
      </c>
      <c r="AEF9" s="388">
        <v>41308</v>
      </c>
      <c r="AEG9" s="373" t="s">
        <v>3923</v>
      </c>
      <c r="AEH9" s="24">
        <v>7590</v>
      </c>
      <c r="AEI9" s="34">
        <v>41309</v>
      </c>
      <c r="AEJ9" s="85">
        <v>7590</v>
      </c>
      <c r="AEK9" s="87">
        <f t="shared" si="105"/>
        <v>0</v>
      </c>
      <c r="AEM9" s="388"/>
      <c r="AEN9" s="373"/>
      <c r="AEO9" s="24"/>
      <c r="AEP9" s="34"/>
      <c r="AEQ9" s="85"/>
      <c r="AER9" s="87">
        <f t="shared" si="106"/>
        <v>0</v>
      </c>
      <c r="AET9" s="388">
        <v>41308</v>
      </c>
      <c r="AEU9" s="373" t="s">
        <v>3886</v>
      </c>
      <c r="AEV9" s="24">
        <v>2814.5</v>
      </c>
      <c r="AEW9" s="34">
        <v>41308</v>
      </c>
      <c r="AEX9" s="85">
        <v>2814.5</v>
      </c>
      <c r="AEY9" s="87">
        <f t="shared" si="107"/>
        <v>0</v>
      </c>
      <c r="AFA9" s="576"/>
      <c r="AFB9" s="1919"/>
      <c r="AFC9" s="1920"/>
      <c r="AFD9" s="1921" t="s">
        <v>4166</v>
      </c>
      <c r="AFE9" s="1922">
        <v>3959</v>
      </c>
      <c r="AFF9" s="87">
        <f t="shared" si="108"/>
        <v>0</v>
      </c>
      <c r="AFH9" s="367">
        <v>41307</v>
      </c>
      <c r="AFI9" s="1247" t="s">
        <v>3792</v>
      </c>
      <c r="AFJ9" s="1245">
        <v>1088.5</v>
      </c>
      <c r="AFK9" s="388">
        <v>41307</v>
      </c>
      <c r="AFL9" s="1245">
        <v>1088.5</v>
      </c>
      <c r="AFM9" s="87">
        <f t="shared" si="109"/>
        <v>0</v>
      </c>
      <c r="AFO9" s="549"/>
      <c r="AFP9" s="373"/>
      <c r="AFQ9" s="24"/>
      <c r="AFR9" s="34"/>
      <c r="AFS9" s="85"/>
      <c r="AFT9" s="87">
        <f t="shared" si="110"/>
        <v>0</v>
      </c>
      <c r="AFV9" s="576"/>
      <c r="AFW9" s="50"/>
      <c r="AFX9" s="513"/>
      <c r="AFY9" s="53">
        <v>41319</v>
      </c>
      <c r="AFZ9" s="317">
        <v>6309</v>
      </c>
      <c r="AGA9" s="87">
        <f t="shared" si="111"/>
        <v>0</v>
      </c>
      <c r="AGC9" s="549">
        <v>41309</v>
      </c>
      <c r="AGD9" s="373" t="s">
        <v>3978</v>
      </c>
      <c r="AGE9" s="24">
        <v>1663</v>
      </c>
      <c r="AGF9" s="34">
        <v>41311</v>
      </c>
      <c r="AGG9" s="176">
        <v>1663</v>
      </c>
      <c r="AGH9" s="87">
        <f t="shared" si="112"/>
        <v>376</v>
      </c>
      <c r="AGJ9" s="576"/>
      <c r="AGK9" s="276"/>
      <c r="AGL9" s="1271"/>
      <c r="AGM9" s="1272">
        <v>41297</v>
      </c>
      <c r="AGN9" s="176">
        <v>8000</v>
      </c>
      <c r="AGO9" s="87">
        <f t="shared" si="113"/>
        <v>1000</v>
      </c>
      <c r="AGQ9" s="576"/>
      <c r="AGR9" s="276"/>
      <c r="AGS9" s="121"/>
      <c r="AGT9" s="369"/>
      <c r="AGU9" s="317"/>
      <c r="AGV9" s="87">
        <f t="shared" si="114"/>
        <v>0</v>
      </c>
      <c r="AGX9" s="1268">
        <v>40329</v>
      </c>
      <c r="AGY9" s="1249" t="s">
        <v>2984</v>
      </c>
      <c r="AGZ9" s="24">
        <v>5089.5</v>
      </c>
      <c r="AHA9" s="34"/>
      <c r="AHB9" s="85"/>
      <c r="AHC9" s="87">
        <f t="shared" si="115"/>
        <v>23809</v>
      </c>
      <c r="AHE9" s="53"/>
      <c r="AHF9" s="276"/>
      <c r="AHG9" s="121"/>
      <c r="AHH9" s="423" t="s">
        <v>5589</v>
      </c>
      <c r="AHI9" s="176">
        <v>876</v>
      </c>
      <c r="AHJ9" s="168">
        <f t="shared" si="116"/>
        <v>0</v>
      </c>
      <c r="AHL9" s="386"/>
      <c r="AHM9" s="276"/>
      <c r="AHN9" s="121"/>
      <c r="AHO9" s="53"/>
      <c r="AHP9" s="176"/>
      <c r="AHQ9" s="168">
        <f t="shared" si="117"/>
        <v>0</v>
      </c>
      <c r="AHS9" s="386"/>
      <c r="AHT9" s="276"/>
      <c r="AHU9" s="121"/>
      <c r="AHV9" s="53">
        <v>40945</v>
      </c>
      <c r="AHW9" s="176">
        <v>1000</v>
      </c>
      <c r="AHX9" s="87">
        <f t="shared" si="118"/>
        <v>0</v>
      </c>
      <c r="AHZ9" s="34"/>
      <c r="AIA9" s="409"/>
      <c r="AIB9" s="373"/>
      <c r="AIC9" s="24"/>
      <c r="AID9" s="34"/>
      <c r="AIE9" s="85"/>
      <c r="AIF9" s="87">
        <f t="shared" si="119"/>
        <v>0</v>
      </c>
      <c r="AIH9" s="549"/>
      <c r="AII9" s="373"/>
      <c r="AIJ9" s="24"/>
      <c r="AIK9" s="34"/>
      <c r="AIL9" s="85"/>
      <c r="AIM9" s="87">
        <f t="shared" si="120"/>
        <v>0</v>
      </c>
      <c r="AIO9" s="576">
        <v>41306</v>
      </c>
      <c r="AIP9" s="657" t="s">
        <v>4837</v>
      </c>
      <c r="AIQ9" s="276" t="s">
        <v>3736</v>
      </c>
      <c r="AIR9" s="121">
        <v>37583</v>
      </c>
      <c r="AIS9" s="53">
        <v>41306</v>
      </c>
      <c r="AIT9" s="176">
        <v>37583</v>
      </c>
      <c r="AIU9" s="87">
        <f t="shared" si="121"/>
        <v>0</v>
      </c>
      <c r="AIW9" s="576">
        <v>41138</v>
      </c>
      <c r="AIX9" s="276" t="s">
        <v>2985</v>
      </c>
      <c r="AIY9" s="121">
        <v>3663</v>
      </c>
      <c r="AIZ9" s="53">
        <v>41139</v>
      </c>
      <c r="AJA9" s="176">
        <v>3564</v>
      </c>
      <c r="AJB9" s="87">
        <f t="shared" si="122"/>
        <v>409</v>
      </c>
      <c r="AJD9" s="549"/>
      <c r="AJE9" s="276"/>
      <c r="AJF9" s="121"/>
      <c r="AJG9" s="53">
        <v>41253</v>
      </c>
      <c r="AJH9" s="176">
        <v>100</v>
      </c>
      <c r="AJI9" s="168">
        <f t="shared" si="123"/>
        <v>1005</v>
      </c>
      <c r="AJK9" s="576">
        <v>41309</v>
      </c>
      <c r="AJL9" s="276" t="s">
        <v>3986</v>
      </c>
      <c r="AJM9" s="121">
        <v>7571.5</v>
      </c>
      <c r="AJN9" s="53">
        <v>41310</v>
      </c>
      <c r="AJO9" s="176">
        <v>3973</v>
      </c>
      <c r="AJP9" s="87">
        <f t="shared" si="124"/>
        <v>3598.5</v>
      </c>
      <c r="AJR9" s="1263">
        <v>40913</v>
      </c>
      <c r="AJS9" s="1255" t="s">
        <v>2986</v>
      </c>
      <c r="AJT9" s="1273">
        <v>6988</v>
      </c>
      <c r="AJU9" s="34"/>
      <c r="AJV9" s="85"/>
      <c r="AJW9" s="87">
        <f t="shared" si="125"/>
        <v>20454</v>
      </c>
      <c r="AJY9" s="549"/>
      <c r="AJZ9" s="373"/>
      <c r="AKA9" s="24"/>
      <c r="AKB9" s="34"/>
      <c r="AKC9" s="85"/>
      <c r="AKD9" s="87">
        <f t="shared" si="126"/>
        <v>0</v>
      </c>
      <c r="AKF9" s="549">
        <v>41317</v>
      </c>
      <c r="AKG9" s="373" t="s">
        <v>4665</v>
      </c>
      <c r="AKH9" s="24">
        <v>4137</v>
      </c>
      <c r="AKI9" s="34">
        <v>41317</v>
      </c>
      <c r="AKJ9" s="85">
        <v>4137</v>
      </c>
      <c r="AKK9" s="87">
        <f t="shared" si="127"/>
        <v>0</v>
      </c>
      <c r="AKM9" s="549"/>
      <c r="AKN9" s="373"/>
      <c r="AKO9" s="24"/>
      <c r="AKP9" s="34"/>
      <c r="AKQ9" s="85"/>
      <c r="AKR9" s="87">
        <f t="shared" si="128"/>
        <v>0</v>
      </c>
      <c r="AKT9" s="388">
        <v>41325</v>
      </c>
      <c r="AKU9" s="373" t="s">
        <v>5331</v>
      </c>
      <c r="AKV9" s="1304">
        <v>3268</v>
      </c>
      <c r="AKW9" s="1279">
        <v>41325</v>
      </c>
      <c r="AKX9" s="85">
        <v>3268</v>
      </c>
      <c r="AKY9" s="1280">
        <f t="shared" ref="AKY9:AKY43" si="193">AKY8+AKV9-AKX9</f>
        <v>0</v>
      </c>
      <c r="ALA9" s="34">
        <v>41309</v>
      </c>
      <c r="ALB9" s="373" t="s">
        <v>3961</v>
      </c>
      <c r="ALC9" s="1304">
        <v>10279.5</v>
      </c>
      <c r="ALD9" s="1279">
        <v>41309</v>
      </c>
      <c r="ALE9" s="85">
        <v>10279.5</v>
      </c>
      <c r="ALF9" s="1280">
        <f t="shared" ref="ALF9:ALF43" si="194">ALF8+ALC9-ALE9</f>
        <v>0</v>
      </c>
      <c r="ALH9" s="386"/>
      <c r="ALI9" s="276"/>
      <c r="ALJ9" s="1274"/>
      <c r="ALK9" s="522">
        <v>41309</v>
      </c>
      <c r="ALL9" s="176">
        <v>5000</v>
      </c>
      <c r="ALM9" s="1280">
        <f t="shared" ref="ALM9:ALM43" si="195">ALM8+ALJ9-ALL9</f>
        <v>8697.5</v>
      </c>
      <c r="ALO9" s="34">
        <v>41307</v>
      </c>
      <c r="ALP9" s="373" t="s">
        <v>3802</v>
      </c>
      <c r="ALQ9" s="1304">
        <v>358.5</v>
      </c>
      <c r="ALR9" s="1279">
        <v>41307</v>
      </c>
      <c r="ALS9" s="85">
        <v>358.5</v>
      </c>
      <c r="ALT9" s="1280">
        <f t="shared" ref="ALT9:ALT43" si="196">ALT8+ALQ9-ALS9</f>
        <v>0</v>
      </c>
      <c r="ALV9" s="549"/>
      <c r="ALW9" s="50"/>
      <c r="ALX9" s="1275"/>
      <c r="ALY9" s="1279"/>
      <c r="ALZ9" s="1114"/>
      <c r="AMA9" s="1280">
        <f t="shared" ref="AMA9:AMA43" si="197">AMA8+ALX9-ALZ9</f>
        <v>731</v>
      </c>
      <c r="AMC9" s="53"/>
      <c r="AMD9" s="50"/>
      <c r="AME9" s="1275"/>
      <c r="AMF9" s="110"/>
      <c r="AMG9" s="176"/>
      <c r="AMH9" s="1280">
        <f t="shared" ref="AMH9:AMH43" si="198">AMH8+AME9-AMG9</f>
        <v>0</v>
      </c>
      <c r="AMJ9" s="53">
        <v>41311</v>
      </c>
      <c r="AMK9" s="276" t="s">
        <v>4108</v>
      </c>
      <c r="AML9" s="1274">
        <v>36246</v>
      </c>
      <c r="AMM9" s="110">
        <v>41311</v>
      </c>
      <c r="AMN9" s="176">
        <v>36246</v>
      </c>
      <c r="AMO9" s="1280">
        <f t="shared" ref="AMO9:AMO43" si="199">AMO8+AML9-AMN9</f>
        <v>0</v>
      </c>
      <c r="AMQ9" s="53">
        <v>41316</v>
      </c>
      <c r="AMR9" s="276" t="s">
        <v>4565</v>
      </c>
      <c r="AMS9" s="1274">
        <v>284.5</v>
      </c>
      <c r="AMT9" s="53">
        <v>41316</v>
      </c>
      <c r="AMU9" s="513">
        <v>284.5</v>
      </c>
      <c r="AMV9" s="87">
        <f t="shared" si="129"/>
        <v>0</v>
      </c>
      <c r="AMX9" s="549">
        <v>41313</v>
      </c>
      <c r="AMY9" s="373" t="s">
        <v>4292</v>
      </c>
      <c r="AMZ9" s="1304">
        <v>1172</v>
      </c>
      <c r="ANA9" s="1279">
        <v>41313</v>
      </c>
      <c r="ANB9" s="85">
        <v>1172</v>
      </c>
      <c r="ANC9" s="1280">
        <f t="shared" ref="ANC9:ANC43" si="200">ANC8+AMZ9-ANB9</f>
        <v>0</v>
      </c>
      <c r="ANE9" s="386">
        <v>41312</v>
      </c>
      <c r="ANF9" s="276" t="s">
        <v>4223</v>
      </c>
      <c r="ANG9" s="1274">
        <v>2589</v>
      </c>
      <c r="ANH9" s="110">
        <v>41313</v>
      </c>
      <c r="ANI9" s="176">
        <v>2589</v>
      </c>
      <c r="ANJ9" s="1280">
        <f t="shared" ref="ANJ9:ANJ29" si="201">ANJ8+ANG9-ANI9</f>
        <v>0</v>
      </c>
      <c r="ANL9" s="53">
        <v>41314</v>
      </c>
      <c r="ANM9" s="276" t="s">
        <v>4458</v>
      </c>
      <c r="ANN9" s="1274">
        <v>950</v>
      </c>
      <c r="ANO9" s="110">
        <v>41314</v>
      </c>
      <c r="ANP9" s="176">
        <v>950</v>
      </c>
      <c r="ANQ9" s="1280">
        <f t="shared" ref="ANQ9:ANQ29" si="202">ANQ8+ANN9-ANP9</f>
        <v>0</v>
      </c>
      <c r="ANS9" s="53"/>
      <c r="ANT9" s="276"/>
      <c r="ANU9" s="1274"/>
      <c r="ANV9" s="425"/>
      <c r="ANW9" s="176"/>
      <c r="ANX9" s="1280">
        <f t="shared" ref="ANX9:ANX29" si="203">ANX8+ANU9-ANW9</f>
        <v>0</v>
      </c>
      <c r="ANZ9" s="53"/>
      <c r="AOA9" s="276"/>
      <c r="AOB9" s="1274"/>
      <c r="AOC9" s="425"/>
      <c r="AOD9" s="176"/>
      <c r="AOE9" s="1280">
        <f t="shared" ref="AOE9:AOE29" si="204">AOE8+AOB9-AOD9</f>
        <v>0</v>
      </c>
      <c r="AOG9" s="388">
        <v>41310</v>
      </c>
      <c r="AOH9" s="373" t="s">
        <v>4085</v>
      </c>
      <c r="AOI9" s="1276">
        <v>6312.5</v>
      </c>
      <c r="AOJ9" s="1279">
        <v>41312</v>
      </c>
      <c r="AOK9" s="85">
        <v>6312.5</v>
      </c>
      <c r="AOL9" s="1280">
        <f t="shared" ref="AOL9:AOL29" si="205">AOL8+AOI9-AOK9</f>
        <v>0</v>
      </c>
      <c r="AON9" s="388">
        <v>41314</v>
      </c>
      <c r="AOO9" s="373" t="s">
        <v>4424</v>
      </c>
      <c r="AOP9" s="1276">
        <v>973</v>
      </c>
      <c r="AOQ9" s="1279">
        <v>41314</v>
      </c>
      <c r="AOR9" s="85">
        <v>973</v>
      </c>
      <c r="AOS9" s="1280">
        <f t="shared" ref="AOS9:AOS29" si="206">AOS8+AOP9-AOR9</f>
        <v>0</v>
      </c>
      <c r="AOU9" s="388"/>
      <c r="AOV9" s="373"/>
      <c r="AOW9" s="1276"/>
      <c r="AOX9" s="1279"/>
      <c r="AOY9" s="85"/>
      <c r="AOZ9" s="1280">
        <f t="shared" ref="AOZ9:AOZ29" si="207">AOZ8+AOW9-AOY9</f>
        <v>0</v>
      </c>
      <c r="APB9" s="549">
        <v>41316</v>
      </c>
      <c r="APC9" s="373" t="s">
        <v>4618</v>
      </c>
      <c r="APD9" s="1276">
        <v>2861</v>
      </c>
      <c r="APE9" s="1279">
        <v>41317</v>
      </c>
      <c r="APF9" s="85">
        <v>2861</v>
      </c>
      <c r="APG9" s="1280">
        <f t="shared" ref="APG9:APG29" si="208">APG8+APD9-APF9</f>
        <v>0</v>
      </c>
      <c r="API9" s="549">
        <v>41324</v>
      </c>
      <c r="APJ9" s="1247" t="s">
        <v>5257</v>
      </c>
      <c r="APK9" s="430">
        <v>1120.5</v>
      </c>
      <c r="APL9" s="549">
        <v>41324</v>
      </c>
      <c r="APM9" s="1245">
        <v>1120.5</v>
      </c>
      <c r="APN9" s="1280">
        <f t="shared" ref="APN9:APN29" si="209">APN8+APK9-APM9</f>
        <v>0</v>
      </c>
      <c r="APP9" s="549"/>
      <c r="APQ9" s="373"/>
      <c r="APR9" s="1276"/>
      <c r="APS9" s="1279"/>
      <c r="APT9" s="85"/>
      <c r="APU9" s="1280">
        <f t="shared" ref="APU9:APU43" si="210">APU8+APR9-APT9</f>
        <v>0</v>
      </c>
      <c r="APW9" s="549"/>
      <c r="APX9" s="373"/>
      <c r="APY9" s="1276"/>
      <c r="APZ9" s="1279"/>
      <c r="AQA9" s="85"/>
      <c r="AQB9" s="1280">
        <f t="shared" ref="AQB9:AQB43" si="211">AQB8+APY9-AQA9</f>
        <v>0</v>
      </c>
      <c r="AQD9" s="576"/>
      <c r="AQE9" s="363"/>
      <c r="AQF9" s="176"/>
      <c r="AQG9" s="53"/>
      <c r="AQH9" s="176"/>
      <c r="AQI9" s="87">
        <f>AQI8+AQF9-AQH9</f>
        <v>0</v>
      </c>
      <c r="AQK9" s="576">
        <v>41314</v>
      </c>
      <c r="AQL9" s="657"/>
      <c r="AQM9" s="276" t="s">
        <v>4475</v>
      </c>
      <c r="AQN9" s="121">
        <v>1676</v>
      </c>
      <c r="AQO9" s="53">
        <v>41315</v>
      </c>
      <c r="AQP9" s="176">
        <v>1676</v>
      </c>
      <c r="AQQ9" s="87">
        <f>AQQ8+AQN9-AQP9</f>
        <v>0</v>
      </c>
      <c r="AQS9" s="576"/>
      <c r="AQT9" s="50"/>
      <c r="AQU9" s="176"/>
      <c r="AQV9" s="53"/>
      <c r="AQW9" s="176"/>
      <c r="AQX9" s="87">
        <f>AQX8+AQU9-AQW9</f>
        <v>0</v>
      </c>
      <c r="AQZ9" s="386">
        <v>41309</v>
      </c>
      <c r="ARA9" s="276" t="s">
        <v>3952</v>
      </c>
      <c r="ARB9" s="121">
        <v>29713</v>
      </c>
      <c r="ARC9" s="53">
        <v>41309</v>
      </c>
      <c r="ARD9" s="176">
        <v>29713</v>
      </c>
      <c r="ARE9" s="87">
        <f>ARE8+ARB9-ARD9</f>
        <v>0</v>
      </c>
      <c r="ARG9" s="576"/>
      <c r="ARH9" s="657"/>
      <c r="ARI9" s="276"/>
      <c r="ARJ9" s="121"/>
      <c r="ARK9" s="369"/>
      <c r="ARL9" s="176"/>
      <c r="ARM9" s="87">
        <f>ARM8+ARJ9-ARL9</f>
        <v>0</v>
      </c>
      <c r="ARO9" s="549"/>
      <c r="ARP9" s="1202"/>
      <c r="ARQ9" s="373"/>
      <c r="ARR9" s="24"/>
      <c r="ARS9" s="409"/>
      <c r="ART9" s="85"/>
      <c r="ARU9" s="87">
        <f>ARU8+ARR9-ART9</f>
        <v>0</v>
      </c>
      <c r="ARV9" s="85"/>
      <c r="ARW9" s="34">
        <v>41327</v>
      </c>
      <c r="ARX9" s="373" t="s">
        <v>5584</v>
      </c>
      <c r="ARY9" s="1250">
        <v>17438</v>
      </c>
      <c r="ARZ9" s="34"/>
      <c r="ASA9" s="86"/>
      <c r="ASB9" s="87">
        <f>ASB8+ARY9-ASA9</f>
        <v>17438</v>
      </c>
      <c r="ASD9" s="576"/>
      <c r="ASE9" s="276"/>
      <c r="ASF9" s="121"/>
      <c r="ASG9" s="53"/>
      <c r="ASH9" s="176"/>
      <c r="ASI9" s="1280">
        <f>ASI8+ASF9-ASH9</f>
        <v>0</v>
      </c>
      <c r="ASK9" s="576"/>
      <c r="ASL9" s="276"/>
      <c r="ASM9" s="121"/>
      <c r="ASN9" s="53"/>
      <c r="ASO9" s="176"/>
      <c r="ASP9" s="1280">
        <f>ASP8+ASM9-ASO9</f>
        <v>3312</v>
      </c>
      <c r="ASR9" s="576"/>
      <c r="ASS9" s="276"/>
      <c r="AST9" s="121"/>
      <c r="ASU9" s="53"/>
      <c r="ASV9" s="176"/>
      <c r="ASW9" s="1280">
        <f>ASW8+AST9-ASV9</f>
        <v>0</v>
      </c>
      <c r="ASY9" s="576"/>
      <c r="ASZ9" s="276"/>
      <c r="ATA9" s="121"/>
      <c r="ATB9" s="53"/>
      <c r="ATC9" s="176"/>
      <c r="ATD9" s="1280">
        <f>ATD8+ATA9-ATC9</f>
        <v>0</v>
      </c>
      <c r="ATF9" s="576"/>
      <c r="ATG9" s="276"/>
      <c r="ATH9" s="1275"/>
      <c r="ATI9" s="110"/>
      <c r="ATJ9" s="176"/>
      <c r="ATK9" s="1280">
        <f t="shared" ref="ATK9:ATK43" si="212">ATK8+ATH9-ATJ9</f>
        <v>0</v>
      </c>
      <c r="ATM9" s="576"/>
      <c r="ATN9" s="276"/>
      <c r="ATO9" s="1275"/>
      <c r="ATP9" s="110"/>
      <c r="ATQ9" s="176"/>
      <c r="ATR9" s="1280">
        <f t="shared" ref="ATR9:ATR43" si="213">ATR8+ATO9-ATQ9</f>
        <v>0</v>
      </c>
      <c r="ATT9" s="549"/>
      <c r="ATU9" s="373"/>
      <c r="ATV9" s="1250"/>
      <c r="ATW9" s="34"/>
      <c r="ATX9" s="1052"/>
      <c r="ATY9" s="1280">
        <f t="shared" ref="ATY9:ATY60" si="214">ATY8+ATV9-ATX9</f>
        <v>0</v>
      </c>
      <c r="AUA9" s="53">
        <v>41327</v>
      </c>
      <c r="AUB9" s="276" t="s">
        <v>5501</v>
      </c>
      <c r="AUC9" s="121">
        <v>2385.5</v>
      </c>
      <c r="AUD9" s="53">
        <v>41327</v>
      </c>
      <c r="AUE9" s="176">
        <v>2385.5</v>
      </c>
      <c r="AUF9" s="1280">
        <f t="shared" ref="AUF9:AUF44" si="215">AUF8+AUC9-AUE9</f>
        <v>0</v>
      </c>
      <c r="AUH9" s="549">
        <v>41320</v>
      </c>
      <c r="AUI9" s="373" t="s">
        <v>4888</v>
      </c>
      <c r="AUJ9" s="24">
        <v>19102</v>
      </c>
      <c r="AUK9" s="1279">
        <v>41322</v>
      </c>
      <c r="AUL9" s="85">
        <v>19102</v>
      </c>
      <c r="AUM9" s="1280">
        <f>AUM8+AUJ9-AUL9</f>
        <v>0</v>
      </c>
      <c r="AUO9" s="549"/>
      <c r="AUP9" s="373"/>
      <c r="AUQ9" s="24"/>
      <c r="AUR9" s="1279"/>
      <c r="AUS9" s="85"/>
      <c r="AUT9" s="1280">
        <f>AUT8+AUQ9-AUS9</f>
        <v>2062.5</v>
      </c>
      <c r="AUV9" s="549"/>
      <c r="AUW9" s="373"/>
      <c r="AUX9" s="24"/>
      <c r="AUY9" s="1279"/>
      <c r="AUZ9" s="85"/>
      <c r="AVA9" s="1280">
        <f>AVA8+AUX9-AUZ9</f>
        <v>0</v>
      </c>
      <c r="AVC9" s="34">
        <v>41326</v>
      </c>
      <c r="AVD9" s="373" t="s">
        <v>5445</v>
      </c>
      <c r="AVE9" s="24">
        <v>4615.5</v>
      </c>
      <c r="AVF9" s="425">
        <v>41326</v>
      </c>
      <c r="AVG9" s="85">
        <v>4615.5</v>
      </c>
      <c r="AVH9" s="1280">
        <f>AVH8+AVE9-AVG9</f>
        <v>0</v>
      </c>
      <c r="AVJ9" s="549">
        <v>41306</v>
      </c>
      <c r="AVK9" s="1247" t="s">
        <v>3686</v>
      </c>
      <c r="AVL9" s="1052">
        <v>14380</v>
      </c>
      <c r="AVM9" s="53">
        <v>41307</v>
      </c>
      <c r="AVN9" s="58">
        <v>14380</v>
      </c>
      <c r="AVO9" s="87">
        <f t="shared" si="130"/>
        <v>0</v>
      </c>
      <c r="AVQ9" s="668"/>
      <c r="AVR9" s="1247"/>
      <c r="AVS9" s="1052"/>
      <c r="AVT9" s="53"/>
      <c r="AVU9" s="176"/>
      <c r="AVV9" s="87">
        <f t="shared" si="131"/>
        <v>0</v>
      </c>
      <c r="AVX9" s="576">
        <v>41322</v>
      </c>
      <c r="AVY9" s="276" t="s">
        <v>5105</v>
      </c>
      <c r="AVZ9" s="1318">
        <v>21681</v>
      </c>
      <c r="AWA9" s="53">
        <v>41323</v>
      </c>
      <c r="AWB9" s="176">
        <v>21681</v>
      </c>
      <c r="AWC9" s="87">
        <f t="shared" si="132"/>
        <v>0</v>
      </c>
      <c r="AWE9" s="53">
        <v>41327</v>
      </c>
      <c r="AWF9" s="276" t="s">
        <v>5497</v>
      </c>
      <c r="AWG9" s="121">
        <v>591</v>
      </c>
      <c r="AWH9" s="53">
        <v>41327</v>
      </c>
      <c r="AWI9" s="176">
        <v>591</v>
      </c>
      <c r="AWJ9" s="87">
        <f t="shared" si="133"/>
        <v>0</v>
      </c>
      <c r="AWL9" s="549"/>
      <c r="AWM9" s="373"/>
      <c r="AWN9" s="85"/>
      <c r="AWO9" s="34"/>
      <c r="AWP9" s="85"/>
      <c r="AWQ9" s="87">
        <f t="shared" si="134"/>
        <v>0</v>
      </c>
      <c r="AWS9" s="53">
        <v>41323</v>
      </c>
      <c r="AWT9" s="276" t="s">
        <v>5177</v>
      </c>
      <c r="AWU9" s="176">
        <v>3275</v>
      </c>
      <c r="AWV9" s="53">
        <v>41324</v>
      </c>
      <c r="AWW9" s="176">
        <v>3275</v>
      </c>
      <c r="AWX9" s="87">
        <f t="shared" si="135"/>
        <v>0</v>
      </c>
      <c r="AWZ9" s="386">
        <v>41308</v>
      </c>
      <c r="AXA9" s="276" t="s">
        <v>3878</v>
      </c>
      <c r="AXB9" s="121">
        <v>3868</v>
      </c>
      <c r="AXC9" s="53">
        <v>41309</v>
      </c>
      <c r="AXD9" s="430">
        <v>3868</v>
      </c>
      <c r="AXE9" s="87">
        <f t="shared" si="136"/>
        <v>0</v>
      </c>
      <c r="AXG9" s="386">
        <v>41326</v>
      </c>
      <c r="AXH9" s="276" t="s">
        <v>5420</v>
      </c>
      <c r="AXI9" s="121">
        <v>6699</v>
      </c>
      <c r="AXJ9" s="53">
        <v>41326</v>
      </c>
      <c r="AXK9" s="430">
        <v>6699</v>
      </c>
      <c r="AXL9" s="87">
        <f t="shared" si="137"/>
        <v>0</v>
      </c>
      <c r="AXN9" s="386">
        <v>41311</v>
      </c>
      <c r="AXO9" s="276" t="s">
        <v>4105</v>
      </c>
      <c r="AXP9" s="121">
        <v>196</v>
      </c>
      <c r="AXQ9" s="53">
        <v>41311</v>
      </c>
      <c r="AXR9" s="430">
        <v>196</v>
      </c>
      <c r="AXS9" s="87">
        <f t="shared" si="138"/>
        <v>0</v>
      </c>
      <c r="AXU9" s="549">
        <v>41311</v>
      </c>
      <c r="AXV9" s="373" t="s">
        <v>4159</v>
      </c>
      <c r="AXW9" s="24">
        <v>7437.5</v>
      </c>
      <c r="AXX9" s="549">
        <v>41312</v>
      </c>
      <c r="AXY9" s="85">
        <v>7437.5</v>
      </c>
      <c r="AXZ9" s="87">
        <f t="shared" si="139"/>
        <v>0</v>
      </c>
      <c r="AYB9" s="576">
        <v>41153</v>
      </c>
      <c r="AYC9" s="276" t="s">
        <v>2987</v>
      </c>
      <c r="AYD9" s="121">
        <v>5479</v>
      </c>
      <c r="AYE9" s="53">
        <v>41155</v>
      </c>
      <c r="AYF9" s="176">
        <v>5327</v>
      </c>
      <c r="AYG9" s="87">
        <f t="shared" si="140"/>
        <v>367.70000000000073</v>
      </c>
      <c r="AYI9" s="53"/>
      <c r="AYJ9" s="276"/>
      <c r="AYK9" s="176"/>
      <c r="AYL9" s="53"/>
      <c r="AYM9" s="176"/>
      <c r="AYN9" s="87">
        <f>AYN8+AYK9-AYM9</f>
        <v>0</v>
      </c>
      <c r="AYP9" s="53">
        <v>41324</v>
      </c>
      <c r="AYQ9" s="276" t="s">
        <v>5262</v>
      </c>
      <c r="AYR9" s="176">
        <v>3900</v>
      </c>
      <c r="AYS9" s="53">
        <v>41325</v>
      </c>
      <c r="AYT9" s="176">
        <v>3900</v>
      </c>
      <c r="AYU9" s="87">
        <f>AYU8+AYR9-AYT9</f>
        <v>0</v>
      </c>
      <c r="AYW9" s="386">
        <v>41295</v>
      </c>
      <c r="AYX9" s="386"/>
      <c r="AYY9" s="363" t="s">
        <v>3220</v>
      </c>
      <c r="AYZ9" s="513">
        <v>51008</v>
      </c>
      <c r="AZA9" s="522">
        <v>41311</v>
      </c>
      <c r="AZB9" s="591">
        <v>51008</v>
      </c>
      <c r="AZC9" s="168">
        <f t="shared" si="141"/>
        <v>0</v>
      </c>
      <c r="AZE9" s="34"/>
      <c r="AZF9" s="373"/>
      <c r="AZG9" s="85"/>
      <c r="AZH9" s="34"/>
      <c r="AZI9" s="85"/>
      <c r="AZJ9" s="87">
        <f t="shared" si="142"/>
        <v>0</v>
      </c>
      <c r="AZL9" s="53">
        <v>41310</v>
      </c>
      <c r="AZM9" s="363" t="s">
        <v>4057</v>
      </c>
      <c r="AZN9" s="176">
        <v>13132.5</v>
      </c>
      <c r="AZO9" s="53">
        <v>41311</v>
      </c>
      <c r="AZP9" s="176">
        <v>13132.5</v>
      </c>
      <c r="AZQ9" s="87">
        <f t="shared" si="143"/>
        <v>0</v>
      </c>
      <c r="AZS9" s="34"/>
      <c r="AZT9" s="373"/>
      <c r="AZU9" s="85"/>
      <c r="AZV9" s="34"/>
      <c r="AZW9" s="85"/>
      <c r="AZX9" s="87">
        <f t="shared" si="144"/>
        <v>0</v>
      </c>
      <c r="AZZ9" s="34"/>
      <c r="BAA9" s="373"/>
      <c r="BAB9" s="24"/>
      <c r="BAC9" s="34"/>
      <c r="BAD9" s="85"/>
      <c r="BAE9" s="87">
        <f t="shared" si="145"/>
        <v>0</v>
      </c>
      <c r="BAG9" s="576">
        <v>41321</v>
      </c>
      <c r="BAH9" s="276" t="s">
        <v>5054</v>
      </c>
      <c r="BAI9" s="176">
        <v>651</v>
      </c>
      <c r="BAJ9" s="53">
        <v>41322</v>
      </c>
      <c r="BAK9" s="176">
        <v>651</v>
      </c>
      <c r="BAL9" s="87">
        <f t="shared" si="146"/>
        <v>0</v>
      </c>
      <c r="BAN9" s="670">
        <v>41197</v>
      </c>
      <c r="BAO9" s="276" t="s">
        <v>2988</v>
      </c>
      <c r="BAP9" s="121">
        <v>59372</v>
      </c>
      <c r="BAQ9" s="34">
        <v>41205</v>
      </c>
      <c r="BAR9" s="85">
        <v>57308</v>
      </c>
      <c r="BAS9" s="87">
        <f t="shared" si="147"/>
        <v>2064</v>
      </c>
      <c r="BAU9" s="388">
        <v>41313</v>
      </c>
      <c r="BAV9" s="1247" t="s">
        <v>4320</v>
      </c>
      <c r="BAW9" s="176">
        <v>4056</v>
      </c>
      <c r="BAX9" s="53">
        <v>41314</v>
      </c>
      <c r="BAY9" s="176">
        <v>4056</v>
      </c>
      <c r="BAZ9" s="87">
        <f t="shared" si="148"/>
        <v>0</v>
      </c>
      <c r="BBB9" s="549"/>
      <c r="BBC9" s="1247"/>
      <c r="BBD9" s="85"/>
      <c r="BBE9" s="576"/>
      <c r="BBF9" s="176"/>
      <c r="BBG9" s="87">
        <f t="shared" si="149"/>
        <v>308</v>
      </c>
      <c r="BBI9" s="53">
        <v>41304</v>
      </c>
      <c r="BBJ9" s="1283" t="s">
        <v>3071</v>
      </c>
      <c r="BBK9" s="363" t="s">
        <v>3072</v>
      </c>
      <c r="BBL9" s="176">
        <v>3092</v>
      </c>
      <c r="BBM9" s="53">
        <v>41308</v>
      </c>
      <c r="BBN9" s="176">
        <v>3092</v>
      </c>
      <c r="BBO9" s="87">
        <f t="shared" si="150"/>
        <v>0</v>
      </c>
      <c r="BBQ9" s="53"/>
      <c r="BBR9" s="276"/>
      <c r="BBS9" s="121"/>
      <c r="BBT9" s="313"/>
      <c r="BBU9" s="176"/>
      <c r="BBV9" s="87">
        <f t="shared" si="151"/>
        <v>0</v>
      </c>
      <c r="BBX9" s="386">
        <v>41312</v>
      </c>
      <c r="BBY9" s="276" t="s">
        <v>4236</v>
      </c>
      <c r="BBZ9" s="121">
        <v>508</v>
      </c>
      <c r="BCA9" s="313">
        <v>41313</v>
      </c>
      <c r="BCB9" s="176">
        <v>508</v>
      </c>
      <c r="BCC9" s="87">
        <f t="shared" si="152"/>
        <v>0</v>
      </c>
      <c r="BCE9" s="388">
        <v>41320</v>
      </c>
      <c r="BCF9" s="373" t="s">
        <v>4932</v>
      </c>
      <c r="BCG9" s="24">
        <v>4978</v>
      </c>
      <c r="BCH9" s="53">
        <v>41320</v>
      </c>
      <c r="BCI9" s="176">
        <v>4978</v>
      </c>
      <c r="BCJ9" s="87">
        <f t="shared" si="153"/>
        <v>0</v>
      </c>
      <c r="BCL9" s="388"/>
      <c r="BCM9" s="373"/>
      <c r="BCN9" s="24"/>
      <c r="BCO9" s="576">
        <v>40845</v>
      </c>
      <c r="BCP9" s="176">
        <v>1500</v>
      </c>
      <c r="BCQ9" s="729">
        <f t="shared" si="154"/>
        <v>20164.5</v>
      </c>
      <c r="BCS9" s="388">
        <v>41325</v>
      </c>
      <c r="BCT9" s="373" t="s">
        <v>5325</v>
      </c>
      <c r="BCU9" s="24">
        <v>6167</v>
      </c>
      <c r="BCV9" s="669">
        <v>41325</v>
      </c>
      <c r="BCW9" s="85">
        <v>6167</v>
      </c>
      <c r="BCX9" s="87">
        <f t="shared" si="155"/>
        <v>0</v>
      </c>
      <c r="BCZ9" s="53"/>
      <c r="BDA9" s="276"/>
      <c r="BDB9" s="121"/>
      <c r="BDC9" s="313"/>
      <c r="BDD9" s="176"/>
      <c r="BDE9" s="87">
        <f t="shared" si="156"/>
        <v>0</v>
      </c>
      <c r="BDG9" s="388">
        <v>41308</v>
      </c>
      <c r="BDH9" s="373" t="s">
        <v>3948</v>
      </c>
      <c r="BDI9" s="85">
        <v>3781</v>
      </c>
      <c r="BDJ9" s="388">
        <v>41309</v>
      </c>
      <c r="BDK9" s="85">
        <v>3781</v>
      </c>
      <c r="BDL9" s="87">
        <f t="shared" si="157"/>
        <v>0</v>
      </c>
      <c r="BDN9" s="1087">
        <v>41250</v>
      </c>
      <c r="BDO9" s="363" t="s">
        <v>2989</v>
      </c>
      <c r="BDP9" s="1308">
        <v>37806.5</v>
      </c>
      <c r="BDQ9" s="576">
        <v>41255</v>
      </c>
      <c r="BDR9" s="176">
        <v>37555</v>
      </c>
      <c r="BDS9" s="168">
        <f t="shared" si="158"/>
        <v>1055.5999999999913</v>
      </c>
      <c r="BDU9" s="34">
        <v>41326</v>
      </c>
      <c r="BDV9" s="373" t="s">
        <v>5466</v>
      </c>
      <c r="BDW9" s="85">
        <v>1178</v>
      </c>
      <c r="BDX9" s="34">
        <v>41326</v>
      </c>
      <c r="BDY9" s="85">
        <v>1178</v>
      </c>
      <c r="BDZ9" s="87">
        <f t="shared" si="159"/>
        <v>0</v>
      </c>
      <c r="BEB9" s="576">
        <v>41261</v>
      </c>
      <c r="BEC9" s="276" t="s">
        <v>3013</v>
      </c>
      <c r="BED9" s="121">
        <v>19439.5</v>
      </c>
      <c r="BEE9" s="53">
        <v>41263</v>
      </c>
      <c r="BEF9" s="176">
        <v>13250</v>
      </c>
      <c r="BEG9" s="87">
        <f t="shared" si="160"/>
        <v>6322.7999999999993</v>
      </c>
      <c r="BEI9" s="53"/>
      <c r="BEJ9" s="53"/>
      <c r="BEK9" s="276"/>
      <c r="BEL9" s="121"/>
      <c r="BEM9" s="53"/>
      <c r="BEN9" s="176"/>
      <c r="BEO9" s="87">
        <f t="shared" si="161"/>
        <v>0</v>
      </c>
      <c r="BEQ9" s="386">
        <v>41308</v>
      </c>
      <c r="BER9" s="50" t="s">
        <v>3907</v>
      </c>
      <c r="BES9" s="1045">
        <v>2853</v>
      </c>
      <c r="BET9" s="386">
        <v>41308</v>
      </c>
      <c r="BEU9" s="317">
        <v>2853</v>
      </c>
      <c r="BEV9" s="87">
        <f t="shared" si="162"/>
        <v>0</v>
      </c>
      <c r="BEX9" s="388">
        <v>41311</v>
      </c>
      <c r="BEY9" s="409" t="s">
        <v>4171</v>
      </c>
      <c r="BEZ9" s="50" t="s">
        <v>4149</v>
      </c>
      <c r="BFA9" s="1250">
        <v>8383</v>
      </c>
      <c r="BFB9" s="388">
        <v>41311</v>
      </c>
      <c r="BFC9" s="1245">
        <v>8383</v>
      </c>
      <c r="BFD9" s="87">
        <f t="shared" si="163"/>
        <v>0</v>
      </c>
      <c r="BFF9" s="53">
        <v>41289</v>
      </c>
      <c r="BFG9" s="369" t="s">
        <v>3088</v>
      </c>
      <c r="BFH9" s="363" t="s">
        <v>3089</v>
      </c>
      <c r="BFI9" s="176">
        <v>5083</v>
      </c>
      <c r="BFJ9" s="34">
        <v>41313</v>
      </c>
      <c r="BFK9" s="1245">
        <v>5083</v>
      </c>
      <c r="BFL9" s="87">
        <f t="shared" si="164"/>
        <v>0</v>
      </c>
      <c r="BFN9" s="549">
        <v>41310</v>
      </c>
      <c r="BFO9" s="50" t="s">
        <v>4041</v>
      </c>
      <c r="BFP9" s="1250">
        <v>1277</v>
      </c>
      <c r="BFQ9" s="549">
        <v>41311</v>
      </c>
      <c r="BFR9" s="1245">
        <v>1277</v>
      </c>
      <c r="BFS9" s="87">
        <f t="shared" si="165"/>
        <v>0</v>
      </c>
      <c r="BFU9" s="386"/>
      <c r="BFV9" s="363"/>
      <c r="BFW9" s="176"/>
      <c r="BFX9" s="53"/>
      <c r="BFY9" s="176"/>
      <c r="BFZ9" s="87">
        <f t="shared" si="166"/>
        <v>0</v>
      </c>
      <c r="BGB9" s="670">
        <v>41308</v>
      </c>
      <c r="BGC9" s="363" t="s">
        <v>3883</v>
      </c>
      <c r="BGD9" s="176">
        <v>2444</v>
      </c>
      <c r="BGE9" s="53">
        <v>41308</v>
      </c>
      <c r="BGF9" s="176">
        <v>2444</v>
      </c>
      <c r="BGG9" s="87">
        <f t="shared" si="167"/>
        <v>0</v>
      </c>
      <c r="BGI9" s="388"/>
      <c r="BGJ9" s="373"/>
      <c r="BGK9" s="85"/>
      <c r="BGL9" s="34"/>
      <c r="BGM9" s="85"/>
      <c r="BGN9" s="87">
        <f>BGN8+BGK9-BGM9</f>
        <v>0</v>
      </c>
      <c r="BGP9" s="34"/>
      <c r="BGQ9" s="373"/>
      <c r="BGR9" s="85"/>
      <c r="BGS9" s="34"/>
      <c r="BGT9" s="85"/>
      <c r="BGU9" s="87">
        <f>BGU8+BGR9-BGT9</f>
        <v>0</v>
      </c>
      <c r="BGW9" s="576">
        <v>41315</v>
      </c>
      <c r="BGX9" s="276" t="s">
        <v>4542</v>
      </c>
      <c r="BGY9" s="176">
        <v>968.5</v>
      </c>
      <c r="BGZ9" s="53">
        <v>41315</v>
      </c>
      <c r="BHA9" s="176">
        <v>968.5</v>
      </c>
      <c r="BHB9" s="87">
        <f t="shared" si="168"/>
        <v>0</v>
      </c>
      <c r="BHD9" s="576">
        <v>41317</v>
      </c>
      <c r="BHE9" s="657"/>
      <c r="BHF9" s="276" t="s">
        <v>4642</v>
      </c>
      <c r="BHG9" s="176">
        <v>18842</v>
      </c>
      <c r="BHH9" s="423"/>
      <c r="BHI9" s="176"/>
      <c r="BHJ9" s="87">
        <f t="shared" si="169"/>
        <v>48773.299999999996</v>
      </c>
      <c r="BHL9" s="34">
        <v>41316</v>
      </c>
      <c r="BHM9" s="373" t="s">
        <v>4567</v>
      </c>
      <c r="BHN9" s="85">
        <v>4855</v>
      </c>
      <c r="BHO9" s="388">
        <v>41316</v>
      </c>
      <c r="BHP9" s="85">
        <v>4855</v>
      </c>
      <c r="BHQ9" s="87">
        <f t="shared" si="170"/>
        <v>0</v>
      </c>
      <c r="BHS9" s="34"/>
      <c r="BHT9" s="373"/>
      <c r="BHU9" s="85"/>
      <c r="BHV9" s="388"/>
      <c r="BHW9" s="85"/>
      <c r="BHX9" s="87">
        <f t="shared" si="171"/>
        <v>0</v>
      </c>
      <c r="BHZ9" s="34"/>
      <c r="BIA9" s="373"/>
      <c r="BIB9" s="85"/>
      <c r="BIC9" s="388"/>
      <c r="BID9" s="85"/>
      <c r="BIE9" s="87">
        <f t="shared" si="172"/>
        <v>0</v>
      </c>
      <c r="BIG9" s="576">
        <v>41309</v>
      </c>
      <c r="BIH9" s="276" t="s">
        <v>3954</v>
      </c>
      <c r="BII9" s="121">
        <v>1491</v>
      </c>
      <c r="BIJ9" s="386">
        <v>41309</v>
      </c>
      <c r="BIK9" s="176">
        <v>1491</v>
      </c>
      <c r="BIL9" s="87">
        <f t="shared" si="173"/>
        <v>0</v>
      </c>
      <c r="BIN9" s="549">
        <v>41307</v>
      </c>
      <c r="BIO9" s="373" t="s">
        <v>3862</v>
      </c>
      <c r="BIP9" s="85">
        <v>55.5</v>
      </c>
      <c r="BIQ9" s="34">
        <v>41308</v>
      </c>
      <c r="BIR9" s="85">
        <v>55.5</v>
      </c>
      <c r="BIS9" s="87">
        <f t="shared" si="174"/>
        <v>0</v>
      </c>
      <c r="BIU9" s="34"/>
      <c r="BIV9" s="1247"/>
      <c r="BIW9" s="176"/>
      <c r="BIX9" s="34"/>
      <c r="BIY9" s="85"/>
      <c r="BIZ9" s="87">
        <f t="shared" si="175"/>
        <v>0</v>
      </c>
      <c r="BJB9" s="34">
        <v>41308</v>
      </c>
      <c r="BJC9" s="373" t="s">
        <v>3904</v>
      </c>
      <c r="BJD9" s="85">
        <v>1925</v>
      </c>
      <c r="BJE9" s="34">
        <v>41309</v>
      </c>
      <c r="BJF9" s="85">
        <v>1925</v>
      </c>
      <c r="BJG9" s="87">
        <f t="shared" ref="BJG9:BJG43" si="216">BJG8+BJD9-BJF9</f>
        <v>0</v>
      </c>
      <c r="BJI9" s="53"/>
      <c r="BJJ9" s="363"/>
      <c r="BJK9" s="176"/>
      <c r="BJL9" s="313"/>
      <c r="BJM9" s="176"/>
      <c r="BJN9" s="87">
        <f t="shared" ref="BJN9:BJN60" si="217">BJN8+BJK9-BJM9</f>
        <v>289</v>
      </c>
      <c r="BJP9" s="53">
        <v>41313</v>
      </c>
      <c r="BJQ9" s="276" t="s">
        <v>4311</v>
      </c>
      <c r="BJR9" s="176">
        <v>6012</v>
      </c>
      <c r="BJS9" s="54">
        <v>41314</v>
      </c>
      <c r="BJT9" s="176">
        <v>6012</v>
      </c>
      <c r="BJU9" s="87">
        <f t="shared" ref="BJU9:BJU43" si="218">BJU8+BJR9-BJT9</f>
        <v>0</v>
      </c>
      <c r="BJW9" s="34"/>
      <c r="BJX9" s="373"/>
      <c r="BJY9" s="24"/>
      <c r="BJZ9" s="409"/>
      <c r="BKA9" s="85"/>
      <c r="BKB9" s="87">
        <f t="shared" ref="BKB9:BKB43" si="219">BKB8+BJY9-BKA9</f>
        <v>0</v>
      </c>
      <c r="BKD9" s="34">
        <v>41319</v>
      </c>
      <c r="BKE9" s="1247" t="s">
        <v>4810</v>
      </c>
      <c r="BKF9" s="176">
        <v>717</v>
      </c>
      <c r="BKG9" s="34">
        <v>41319</v>
      </c>
      <c r="BKH9" s="85">
        <v>717</v>
      </c>
      <c r="BKI9" s="87">
        <f t="shared" ref="BKI9:BKI43" si="220">BKI8+BKF9-BKH9</f>
        <v>0</v>
      </c>
      <c r="BKK9" s="34">
        <v>41312</v>
      </c>
      <c r="BKL9" s="373" t="s">
        <v>4216</v>
      </c>
      <c r="BKM9" s="85">
        <v>7699</v>
      </c>
      <c r="BKN9" s="34">
        <v>41312</v>
      </c>
      <c r="BKO9" s="85">
        <v>7699</v>
      </c>
      <c r="BKP9" s="87">
        <f t="shared" ref="BKP9:BKP43" si="221">BKP8+BKM9-BKO9</f>
        <v>0</v>
      </c>
      <c r="BKR9" s="386"/>
      <c r="BKS9" s="363"/>
      <c r="BKT9" s="176"/>
      <c r="BKU9" s="53"/>
      <c r="BKV9" s="176"/>
      <c r="BKW9" s="87">
        <f t="shared" ref="BKW9:BKW43" si="222">BKW8+BKT9-BKV9</f>
        <v>0</v>
      </c>
      <c r="BKY9" s="549"/>
      <c r="BKZ9" s="373"/>
      <c r="BLA9" s="85"/>
      <c r="BLB9" s="34"/>
      <c r="BLC9" s="85"/>
      <c r="BLD9" s="87">
        <f t="shared" ref="BLD9:BLD43" si="223">BLD8+BLA9-BLC9</f>
        <v>0</v>
      </c>
      <c r="BLF9" s="549"/>
      <c r="BLG9" s="373"/>
      <c r="BLH9" s="85"/>
      <c r="BLI9" s="34"/>
      <c r="BLJ9" s="85"/>
      <c r="BLK9" s="87">
        <f>BLK8+BLH9-BLJ9</f>
        <v>0</v>
      </c>
      <c r="BLM9" s="34">
        <v>41312</v>
      </c>
      <c r="BLN9" s="409"/>
      <c r="BLO9" s="373" t="s">
        <v>4214</v>
      </c>
      <c r="BLP9" s="1276">
        <v>529</v>
      </c>
      <c r="BLQ9" s="34">
        <v>41324</v>
      </c>
      <c r="BLR9" s="85">
        <v>529</v>
      </c>
      <c r="BLS9" s="87">
        <f t="shared" si="176"/>
        <v>118</v>
      </c>
      <c r="BLU9" s="34"/>
      <c r="BLV9" s="373"/>
      <c r="BLW9" s="24"/>
      <c r="BLX9" s="69"/>
      <c r="BLY9" s="85"/>
      <c r="BLZ9" s="87">
        <f t="shared" si="177"/>
        <v>0</v>
      </c>
      <c r="BMB9" s="53"/>
      <c r="BMC9" s="363"/>
      <c r="BMD9" s="1130"/>
      <c r="BME9" s="1296"/>
      <c r="BMF9" s="1130"/>
      <c r="BMG9" s="87">
        <f t="shared" si="178"/>
        <v>111</v>
      </c>
      <c r="BMI9" s="549">
        <v>41306</v>
      </c>
      <c r="BMJ9" s="1247" t="s">
        <v>3705</v>
      </c>
      <c r="BMK9" s="1052">
        <v>492</v>
      </c>
      <c r="BML9" s="576">
        <v>41306</v>
      </c>
      <c r="BMM9" s="176">
        <v>492</v>
      </c>
      <c r="BMN9" s="87">
        <f t="shared" si="179"/>
        <v>0</v>
      </c>
      <c r="BMP9" s="549">
        <v>41328</v>
      </c>
      <c r="BMQ9" s="1247" t="s">
        <v>5660</v>
      </c>
      <c r="BMR9" s="176">
        <v>700</v>
      </c>
      <c r="BMS9" s="549"/>
      <c r="BMT9" s="1245"/>
      <c r="BMU9" s="87">
        <f t="shared" si="180"/>
        <v>700</v>
      </c>
      <c r="BMW9" s="34">
        <v>41316</v>
      </c>
      <c r="BMX9" s="373" t="s">
        <v>4622</v>
      </c>
      <c r="BMY9" s="85">
        <v>1634</v>
      </c>
      <c r="BMZ9" s="34">
        <v>41317</v>
      </c>
      <c r="BNA9" s="85">
        <v>1634</v>
      </c>
      <c r="BNB9" s="87">
        <f t="shared" si="181"/>
        <v>0</v>
      </c>
      <c r="BND9" s="34"/>
      <c r="BNE9" s="409"/>
      <c r="BNF9" s="1247"/>
      <c r="BNG9" s="85"/>
      <c r="BNH9" s="34"/>
      <c r="BNI9" s="85"/>
      <c r="BNJ9" s="87">
        <f t="shared" si="182"/>
        <v>0</v>
      </c>
      <c r="BNL9" s="549"/>
      <c r="BNM9" s="373"/>
      <c r="BNN9" s="85"/>
      <c r="BNO9" s="34"/>
      <c r="BNP9" s="85"/>
      <c r="BNQ9" s="87">
        <f t="shared" si="183"/>
        <v>0</v>
      </c>
      <c r="BNS9" s="549">
        <v>41306</v>
      </c>
      <c r="BNT9" s="373" t="s">
        <v>3738</v>
      </c>
      <c r="BNU9" s="85">
        <v>1711</v>
      </c>
      <c r="BNV9" s="34">
        <v>41307</v>
      </c>
      <c r="BNW9" s="85">
        <v>1711</v>
      </c>
      <c r="BNX9" s="87">
        <f t="shared" si="184"/>
        <v>0</v>
      </c>
      <c r="BNZ9" s="34"/>
      <c r="BOA9" s="373"/>
      <c r="BOB9" s="85"/>
      <c r="BOC9" s="34"/>
      <c r="BOD9" s="85"/>
      <c r="BOE9" s="87">
        <f t="shared" si="185"/>
        <v>0</v>
      </c>
      <c r="BOG9" s="549">
        <v>41312</v>
      </c>
      <c r="BOH9" s="373" t="s">
        <v>4240</v>
      </c>
      <c r="BOI9" s="85">
        <v>4332.5</v>
      </c>
      <c r="BOJ9" s="34">
        <v>41313</v>
      </c>
      <c r="BOK9" s="85">
        <v>4332.5</v>
      </c>
      <c r="BOL9" s="87">
        <f t="shared" si="186"/>
        <v>0</v>
      </c>
      <c r="BON9" s="549"/>
      <c r="BOO9" s="373"/>
      <c r="BOP9" s="85"/>
      <c r="BOQ9" s="34"/>
      <c r="BOR9" s="85"/>
      <c r="BOS9" s="87">
        <f t="shared" si="187"/>
        <v>0</v>
      </c>
      <c r="BOU9" s="34"/>
      <c r="BOV9" s="373"/>
      <c r="BOW9" s="85"/>
      <c r="BOX9" s="34"/>
      <c r="BOY9" s="85"/>
      <c r="BOZ9" s="87">
        <f t="shared" si="188"/>
        <v>0</v>
      </c>
      <c r="BPB9" s="34"/>
      <c r="BPC9" s="373"/>
      <c r="BPD9" s="85"/>
      <c r="BPE9" s="34"/>
      <c r="BPF9" s="85"/>
      <c r="BPG9" s="87">
        <f t="shared" si="189"/>
        <v>0</v>
      </c>
      <c r="BPI9" s="34"/>
      <c r="BPJ9" s="373"/>
      <c r="BPK9" s="85"/>
      <c r="BPL9" s="34"/>
      <c r="BPM9" s="85"/>
      <c r="BPN9" s="87">
        <f t="shared" si="190"/>
        <v>0</v>
      </c>
      <c r="BPP9" s="34"/>
      <c r="BPQ9" s="373"/>
      <c r="BPR9" s="85"/>
      <c r="BPS9" s="34"/>
      <c r="BPT9" s="85"/>
      <c r="BPU9" s="87">
        <f t="shared" si="191"/>
        <v>0</v>
      </c>
    </row>
    <row r="10" spans="1:1790" ht="15.75">
      <c r="A10" s="34"/>
      <c r="B10" s="50"/>
      <c r="C10" s="176"/>
      <c r="D10" s="34"/>
      <c r="E10" s="86"/>
      <c r="F10" s="87">
        <f t="shared" si="2"/>
        <v>0</v>
      </c>
      <c r="H10" s="34"/>
      <c r="I10" s="50"/>
      <c r="J10" s="176"/>
      <c r="K10" s="34"/>
      <c r="L10" s="85"/>
      <c r="M10" s="87">
        <f t="shared" si="3"/>
        <v>0</v>
      </c>
      <c r="O10" s="34"/>
      <c r="P10" s="50"/>
      <c r="Q10" s="176"/>
      <c r="R10" s="34"/>
      <c r="S10" s="85"/>
      <c r="T10" s="87">
        <f t="shared" si="4"/>
        <v>0</v>
      </c>
      <c r="V10" s="34"/>
      <c r="W10" s="50"/>
      <c r="X10" s="176"/>
      <c r="Y10" s="34"/>
      <c r="Z10" s="85"/>
      <c r="AA10" s="87">
        <f t="shared" si="5"/>
        <v>6041</v>
      </c>
      <c r="AC10" s="53"/>
      <c r="AD10" s="50"/>
      <c r="AE10" s="176"/>
      <c r="AF10" s="53"/>
      <c r="AG10" s="176"/>
      <c r="AH10" s="87">
        <f t="shared" si="6"/>
        <v>0</v>
      </c>
      <c r="AJ10" s="386"/>
      <c r="AK10" s="276"/>
      <c r="AL10" s="1271"/>
      <c r="AM10" s="1300">
        <v>41309</v>
      </c>
      <c r="AN10" s="176">
        <v>54403.5</v>
      </c>
      <c r="AO10" s="87">
        <f t="shared" si="7"/>
        <v>1450.140000000014</v>
      </c>
      <c r="AQ10" s="34"/>
      <c r="AR10" s="50"/>
      <c r="AS10" s="176"/>
      <c r="AT10" s="34"/>
      <c r="AU10" s="85"/>
      <c r="AV10" s="87">
        <f t="shared" si="8"/>
        <v>0</v>
      </c>
      <c r="AX10" s="34"/>
      <c r="AY10" s="50"/>
      <c r="AZ10" s="176"/>
      <c r="BA10" s="34"/>
      <c r="BB10" s="85"/>
      <c r="BC10" s="87">
        <f t="shared" si="9"/>
        <v>0</v>
      </c>
      <c r="BE10" s="53"/>
      <c r="BF10" s="276"/>
      <c r="BG10" s="317"/>
      <c r="BH10" s="53"/>
      <c r="BI10" s="176"/>
      <c r="BJ10" s="87">
        <f t="shared" si="10"/>
        <v>0</v>
      </c>
      <c r="BL10" s="388">
        <v>41310</v>
      </c>
      <c r="BM10" s="50" t="s">
        <v>4082</v>
      </c>
      <c r="BN10" s="176">
        <v>763.5</v>
      </c>
      <c r="BO10" s="34">
        <v>41310</v>
      </c>
      <c r="BP10" s="85">
        <v>763.5</v>
      </c>
      <c r="BQ10" s="87">
        <f t="shared" si="11"/>
        <v>0</v>
      </c>
      <c r="BS10" s="576"/>
      <c r="BT10" s="276"/>
      <c r="BU10" s="121"/>
      <c r="BV10" s="53"/>
      <c r="BW10" s="176"/>
      <c r="BX10" s="87">
        <f t="shared" si="12"/>
        <v>40166.76</v>
      </c>
      <c r="BZ10" s="576"/>
      <c r="CA10" s="363"/>
      <c r="CB10" s="176"/>
      <c r="CC10" s="53"/>
      <c r="CD10" s="176"/>
      <c r="CE10" s="87">
        <f t="shared" si="13"/>
        <v>0</v>
      </c>
      <c r="CG10" s="576">
        <v>41313</v>
      </c>
      <c r="CH10" s="363" t="s">
        <v>4265</v>
      </c>
      <c r="CI10" s="176">
        <v>1302</v>
      </c>
      <c r="CJ10" s="53">
        <v>41313</v>
      </c>
      <c r="CK10" s="176">
        <v>1302</v>
      </c>
      <c r="CL10" s="87">
        <f t="shared" si="14"/>
        <v>0</v>
      </c>
      <c r="CN10" s="549">
        <v>40673</v>
      </c>
      <c r="CO10" s="1202"/>
      <c r="CP10" s="50" t="s">
        <v>2990</v>
      </c>
      <c r="CQ10" s="1320"/>
      <c r="CR10" s="1266" t="s">
        <v>2991</v>
      </c>
      <c r="CS10" s="1320"/>
      <c r="CT10" s="87">
        <f t="shared" si="15"/>
        <v>218608</v>
      </c>
      <c r="CV10" s="576">
        <v>41299</v>
      </c>
      <c r="CW10" s="1289" t="s">
        <v>3032</v>
      </c>
      <c r="CX10" s="276" t="s">
        <v>3033</v>
      </c>
      <c r="CY10" s="121">
        <v>270220</v>
      </c>
      <c r="CZ10" s="576"/>
      <c r="DA10" s="176"/>
      <c r="DB10" s="87">
        <f t="shared" si="16"/>
        <v>4768500.6500000004</v>
      </c>
      <c r="DD10" s="386">
        <v>41309</v>
      </c>
      <c r="DE10" s="276" t="s">
        <v>3990</v>
      </c>
      <c r="DF10" s="121">
        <v>3423.5</v>
      </c>
      <c r="DG10" s="53">
        <v>41310</v>
      </c>
      <c r="DH10" s="176">
        <v>3423.5</v>
      </c>
      <c r="DI10" s="87">
        <f t="shared" si="17"/>
        <v>0</v>
      </c>
      <c r="DK10" s="386"/>
      <c r="DL10" s="276"/>
      <c r="DM10" s="121"/>
      <c r="DN10" s="53"/>
      <c r="DO10" s="176"/>
      <c r="DP10" s="87">
        <f t="shared" si="18"/>
        <v>0</v>
      </c>
      <c r="DR10" s="53">
        <v>41311</v>
      </c>
      <c r="DS10" s="276" t="s">
        <v>4140</v>
      </c>
      <c r="DT10" s="1045">
        <v>1819</v>
      </c>
      <c r="DU10" s="53">
        <v>41311</v>
      </c>
      <c r="DV10" s="176">
        <v>1819</v>
      </c>
      <c r="DW10" s="87">
        <f t="shared" si="19"/>
        <v>0</v>
      </c>
      <c r="DY10" s="386"/>
      <c r="DZ10" s="276"/>
      <c r="EA10" s="121"/>
      <c r="EB10" s="34"/>
      <c r="EC10" s="85"/>
      <c r="ED10" s="87">
        <f t="shared" si="20"/>
        <v>0</v>
      </c>
      <c r="EF10" s="576">
        <v>41307</v>
      </c>
      <c r="EG10" s="276" t="s">
        <v>3808</v>
      </c>
      <c r="EH10" s="121">
        <v>20434.5</v>
      </c>
      <c r="EI10" s="53">
        <v>41314</v>
      </c>
      <c r="EJ10" s="176">
        <v>20434.5</v>
      </c>
      <c r="EK10" s="87">
        <f t="shared" si="21"/>
        <v>0</v>
      </c>
      <c r="EM10" s="549">
        <v>41325</v>
      </c>
      <c r="EN10" s="373" t="s">
        <v>5368</v>
      </c>
      <c r="EO10" s="24">
        <v>264</v>
      </c>
      <c r="EP10" s="34">
        <v>41325</v>
      </c>
      <c r="EQ10" s="85">
        <v>264</v>
      </c>
      <c r="ER10" s="87">
        <f t="shared" si="22"/>
        <v>0</v>
      </c>
      <c r="ET10" s="53">
        <v>41310</v>
      </c>
      <c r="EU10" s="369" t="s">
        <v>4012</v>
      </c>
      <c r="EV10" s="276" t="s">
        <v>4013</v>
      </c>
      <c r="EW10" s="121">
        <v>35636</v>
      </c>
      <c r="EX10" s="369">
        <v>41311</v>
      </c>
      <c r="EY10" s="176">
        <v>35636</v>
      </c>
      <c r="EZ10" s="87">
        <f t="shared" si="23"/>
        <v>1044.8300000000017</v>
      </c>
      <c r="FB10" s="53"/>
      <c r="FC10" s="50"/>
      <c r="FD10" s="176"/>
      <c r="FE10" s="53"/>
      <c r="FF10" s="176"/>
      <c r="FG10" s="87">
        <f t="shared" si="24"/>
        <v>0</v>
      </c>
      <c r="FI10" s="576">
        <v>41326</v>
      </c>
      <c r="FJ10" s="50"/>
      <c r="FK10" s="297" t="s">
        <v>5456</v>
      </c>
      <c r="FL10" s="176">
        <v>1805.5</v>
      </c>
      <c r="FM10" s="740">
        <v>41326</v>
      </c>
      <c r="FN10" s="176">
        <v>1805.5</v>
      </c>
      <c r="FO10" s="87">
        <f t="shared" si="25"/>
        <v>0</v>
      </c>
      <c r="FQ10" s="34"/>
      <c r="FR10" s="50"/>
      <c r="FS10" s="176"/>
      <c r="FT10" s="369"/>
      <c r="FU10" s="176"/>
      <c r="FV10" s="87">
        <f t="shared" si="192"/>
        <v>0</v>
      </c>
      <c r="FX10" s="576">
        <v>41320</v>
      </c>
      <c r="FY10" s="657"/>
      <c r="FZ10" s="276" t="s">
        <v>4964</v>
      </c>
      <c r="GA10" s="121">
        <v>1911</v>
      </c>
      <c r="GB10" s="657"/>
      <c r="GC10" s="24"/>
      <c r="GD10" s="87">
        <f t="shared" si="26"/>
        <v>9097</v>
      </c>
      <c r="GF10" s="53">
        <v>41312</v>
      </c>
      <c r="GG10" s="50" t="s">
        <v>4197</v>
      </c>
      <c r="GH10" s="176">
        <v>330.5</v>
      </c>
      <c r="GI10" s="53">
        <v>41313</v>
      </c>
      <c r="GJ10" s="176">
        <v>330.5</v>
      </c>
      <c r="GK10" s="87">
        <f t="shared" si="27"/>
        <v>0</v>
      </c>
      <c r="GM10" s="576">
        <v>41320</v>
      </c>
      <c r="GN10" s="369"/>
      <c r="GO10" s="369" t="s">
        <v>4938</v>
      </c>
      <c r="GP10" s="1252">
        <v>551.5</v>
      </c>
      <c r="GQ10" s="1251">
        <v>41320</v>
      </c>
      <c r="GR10" s="1252">
        <v>551.5</v>
      </c>
      <c r="GS10" s="87">
        <f t="shared" si="28"/>
        <v>2511.6000000000004</v>
      </c>
      <c r="GU10" s="576">
        <v>41325</v>
      </c>
      <c r="GV10" s="276" t="s">
        <v>5355</v>
      </c>
      <c r="GW10" s="121">
        <v>24146</v>
      </c>
      <c r="GX10" s="1253">
        <v>41325</v>
      </c>
      <c r="GY10" s="1252">
        <v>24146</v>
      </c>
      <c r="GZ10" s="87">
        <f t="shared" si="29"/>
        <v>0</v>
      </c>
      <c r="HB10" s="386">
        <v>41326</v>
      </c>
      <c r="HC10" s="369" t="s">
        <v>5448</v>
      </c>
      <c r="HD10" s="1321">
        <v>33305.5</v>
      </c>
      <c r="HE10" s="1253">
        <v>41327</v>
      </c>
      <c r="HF10" s="1252">
        <v>33305.5</v>
      </c>
      <c r="HG10" s="87">
        <f t="shared" si="30"/>
        <v>0</v>
      </c>
      <c r="HI10" s="386"/>
      <c r="HJ10" s="369"/>
      <c r="HK10" s="1321"/>
      <c r="HL10" s="1253"/>
      <c r="HM10" s="1252"/>
      <c r="HN10" s="87">
        <f t="shared" si="31"/>
        <v>0</v>
      </c>
      <c r="HP10" s="386"/>
      <c r="HQ10" s="276"/>
      <c r="HR10" s="121"/>
      <c r="HS10" s="1253"/>
      <c r="HT10" s="1252"/>
      <c r="HU10" s="87">
        <f t="shared" si="32"/>
        <v>30</v>
      </c>
      <c r="HW10" s="53"/>
      <c r="HX10" s="369"/>
      <c r="HY10" s="1321"/>
      <c r="HZ10" s="1253"/>
      <c r="IA10" s="1252"/>
      <c r="IB10" s="87">
        <f t="shared" si="33"/>
        <v>0</v>
      </c>
      <c r="ID10" s="576"/>
      <c r="IE10" s="276"/>
      <c r="IF10" s="121"/>
      <c r="IG10" s="53"/>
      <c r="IH10" s="176"/>
      <c r="II10" s="87">
        <f t="shared" si="34"/>
        <v>402</v>
      </c>
      <c r="IK10" s="576">
        <v>41307</v>
      </c>
      <c r="IL10" s="276" t="s">
        <v>3826</v>
      </c>
      <c r="IM10" s="121">
        <v>1209</v>
      </c>
      <c r="IN10" s="53">
        <v>41307</v>
      </c>
      <c r="IO10" s="176">
        <v>1209</v>
      </c>
      <c r="IP10" s="87">
        <f t="shared" si="35"/>
        <v>3009</v>
      </c>
      <c r="IR10" s="388">
        <v>41295</v>
      </c>
      <c r="IS10" s="373" t="s">
        <v>3164</v>
      </c>
      <c r="IT10" s="24">
        <v>990</v>
      </c>
      <c r="IU10" s="388">
        <v>41306</v>
      </c>
      <c r="IV10" s="24">
        <v>990</v>
      </c>
      <c r="IW10" s="87">
        <f t="shared" si="36"/>
        <v>0</v>
      </c>
      <c r="IY10" s="388">
        <v>41311</v>
      </c>
      <c r="IZ10" s="1247" t="s">
        <v>4115</v>
      </c>
      <c r="JA10" s="1052">
        <v>660</v>
      </c>
      <c r="JB10" s="388">
        <v>41324</v>
      </c>
      <c r="JC10" s="1052">
        <v>660</v>
      </c>
      <c r="JD10" s="87">
        <f t="shared" si="37"/>
        <v>0</v>
      </c>
      <c r="JF10" s="388">
        <v>41327</v>
      </c>
      <c r="JG10" s="1247" t="s">
        <v>5522</v>
      </c>
      <c r="JH10" s="85">
        <v>1320</v>
      </c>
      <c r="JI10" s="388"/>
      <c r="JJ10" s="85"/>
      <c r="JK10" s="87">
        <f t="shared" si="38"/>
        <v>33495</v>
      </c>
      <c r="JM10" s="1322">
        <v>40736</v>
      </c>
      <c r="JN10" s="1323" t="s">
        <v>2995</v>
      </c>
      <c r="JO10" s="1270">
        <v>74506.5</v>
      </c>
      <c r="JP10" s="1324">
        <v>40831</v>
      </c>
      <c r="JQ10" s="1325">
        <v>6536</v>
      </c>
      <c r="JR10" s="1326">
        <f t="shared" si="39"/>
        <v>67970.5</v>
      </c>
      <c r="JT10" s="386">
        <v>41322</v>
      </c>
      <c r="JU10" s="276" t="s">
        <v>5073</v>
      </c>
      <c r="JV10" s="121">
        <v>6212.5</v>
      </c>
      <c r="JW10" s="423">
        <v>41322</v>
      </c>
      <c r="JX10" s="176">
        <v>6212.5</v>
      </c>
      <c r="JY10" s="168">
        <f t="shared" si="40"/>
        <v>0</v>
      </c>
      <c r="KA10" s="388">
        <v>41314</v>
      </c>
      <c r="KB10" s="373" t="s">
        <v>4435</v>
      </c>
      <c r="KC10" s="24">
        <v>1482</v>
      </c>
      <c r="KD10" s="53">
        <v>41314</v>
      </c>
      <c r="KE10" s="176">
        <v>1482</v>
      </c>
      <c r="KF10" s="168">
        <f t="shared" si="41"/>
        <v>0</v>
      </c>
      <c r="KH10" s="386"/>
      <c r="KI10" s="276"/>
      <c r="KJ10" s="121"/>
      <c r="KK10" s="53"/>
      <c r="KL10" s="176"/>
      <c r="KM10" s="87">
        <f t="shared" si="42"/>
        <v>0</v>
      </c>
      <c r="KO10" s="386"/>
      <c r="KP10" s="276"/>
      <c r="KQ10" s="121"/>
      <c r="KR10" s="54">
        <v>41252</v>
      </c>
      <c r="KS10" s="176">
        <v>200</v>
      </c>
      <c r="KT10" s="87">
        <f t="shared" si="43"/>
        <v>2799.5</v>
      </c>
      <c r="KV10" s="34"/>
      <c r="KW10" s="50"/>
      <c r="KX10" s="176"/>
      <c r="KY10" s="34"/>
      <c r="KZ10" s="85"/>
      <c r="LA10" s="87">
        <f t="shared" si="44"/>
        <v>14519.5</v>
      </c>
      <c r="LC10" s="34">
        <v>41316</v>
      </c>
      <c r="LD10" s="50" t="s">
        <v>4614</v>
      </c>
      <c r="LE10" s="176">
        <v>39891</v>
      </c>
      <c r="LF10" s="34">
        <v>41316</v>
      </c>
      <c r="LG10" s="85">
        <v>39891</v>
      </c>
      <c r="LH10" s="87">
        <f t="shared" si="45"/>
        <v>0</v>
      </c>
      <c r="LJ10" s="53"/>
      <c r="LK10" s="50"/>
      <c r="LL10" s="176"/>
      <c r="LM10" s="53"/>
      <c r="LN10" s="176"/>
      <c r="LO10" s="87">
        <f t="shared" si="46"/>
        <v>0</v>
      </c>
      <c r="LQ10" s="53"/>
      <c r="LR10" s="50"/>
      <c r="LS10" s="176"/>
      <c r="LT10" s="53"/>
      <c r="LU10" s="176"/>
      <c r="LV10" s="87">
        <f t="shared" si="47"/>
        <v>0</v>
      </c>
      <c r="LX10" s="576"/>
      <c r="LY10" s="50"/>
      <c r="LZ10" s="176"/>
      <c r="MA10" s="53"/>
      <c r="MB10" s="176"/>
      <c r="MC10" s="87">
        <f t="shared" si="48"/>
        <v>0</v>
      </c>
      <c r="ME10" s="576"/>
      <c r="MF10" s="50"/>
      <c r="MG10" s="176"/>
      <c r="MH10" s="53"/>
      <c r="MI10" s="176"/>
      <c r="MJ10" s="87">
        <f t="shared" si="49"/>
        <v>31145.5</v>
      </c>
      <c r="ML10" s="549"/>
      <c r="MM10" s="50"/>
      <c r="MN10" s="176"/>
      <c r="MO10" s="1029"/>
      <c r="MP10" s="85"/>
      <c r="MQ10" s="87">
        <f t="shared" si="50"/>
        <v>0</v>
      </c>
      <c r="MS10" s="34"/>
      <c r="MT10" s="50"/>
      <c r="MU10" s="176"/>
      <c r="MV10" s="1029"/>
      <c r="MW10" s="85"/>
      <c r="MX10" s="87">
        <f t="shared" si="51"/>
        <v>0</v>
      </c>
      <c r="MZ10" s="34"/>
      <c r="NA10" s="50"/>
      <c r="NB10" s="176"/>
      <c r="NC10" s="34"/>
      <c r="ND10" s="85"/>
      <c r="NE10" s="87">
        <f t="shared" si="52"/>
        <v>0</v>
      </c>
      <c r="NG10" s="549"/>
      <c r="NH10" s="50"/>
      <c r="NI10" s="1045"/>
      <c r="NJ10" s="549"/>
      <c r="NK10" s="317"/>
      <c r="NL10" s="87">
        <f t="shared" si="53"/>
        <v>0</v>
      </c>
      <c r="NN10" s="313"/>
      <c r="NO10" s="276"/>
      <c r="NP10" s="121"/>
      <c r="NQ10" s="53"/>
      <c r="NR10" s="176"/>
      <c r="NS10" s="87">
        <f t="shared" si="54"/>
        <v>12799.5</v>
      </c>
      <c r="NU10" s="549">
        <v>41292</v>
      </c>
      <c r="NV10" s="1200" t="s">
        <v>3112</v>
      </c>
      <c r="NW10" s="373" t="s">
        <v>3113</v>
      </c>
      <c r="NX10" s="24">
        <v>15183</v>
      </c>
      <c r="NY10" s="369">
        <v>41314</v>
      </c>
      <c r="NZ10" s="176">
        <v>15183</v>
      </c>
      <c r="OA10" s="87">
        <f t="shared" si="0"/>
        <v>857</v>
      </c>
      <c r="OC10" s="549">
        <v>41320</v>
      </c>
      <c r="OD10" s="50" t="s">
        <v>4877</v>
      </c>
      <c r="OE10" s="176">
        <v>2036</v>
      </c>
      <c r="OF10" s="34">
        <v>41320</v>
      </c>
      <c r="OG10" s="85">
        <v>2036</v>
      </c>
      <c r="OH10" s="87">
        <f t="shared" si="55"/>
        <v>0</v>
      </c>
      <c r="OJ10" s="34">
        <v>41321</v>
      </c>
      <c r="OK10" s="50" t="s">
        <v>5007</v>
      </c>
      <c r="OL10" s="176">
        <v>2894.5</v>
      </c>
      <c r="OM10" s="34">
        <v>41321</v>
      </c>
      <c r="ON10" s="85">
        <v>2894.5</v>
      </c>
      <c r="OO10" s="87">
        <f t="shared" si="56"/>
        <v>0</v>
      </c>
      <c r="OQ10" s="386">
        <v>41308</v>
      </c>
      <c r="OR10" s="1258" t="s">
        <v>3924</v>
      </c>
      <c r="OS10" s="176">
        <v>2266.5</v>
      </c>
      <c r="OT10" s="53">
        <v>41309</v>
      </c>
      <c r="OU10" s="176">
        <v>2266.5</v>
      </c>
      <c r="OV10" s="87">
        <f t="shared" si="57"/>
        <v>0</v>
      </c>
      <c r="OX10" s="386"/>
      <c r="OY10" s="1258"/>
      <c r="OZ10" s="176"/>
      <c r="PA10" s="53"/>
      <c r="PB10" s="176"/>
      <c r="PC10" s="87">
        <f t="shared" si="58"/>
        <v>21123.919999999998</v>
      </c>
      <c r="PE10" s="1316"/>
      <c r="PF10" s="1327"/>
      <c r="PG10" s="1267"/>
      <c r="PH10" s="1287"/>
      <c r="PI10" s="1290"/>
      <c r="PJ10" s="1328"/>
      <c r="PK10" s="87">
        <f t="shared" si="59"/>
        <v>4366.57</v>
      </c>
      <c r="PM10" s="388"/>
      <c r="PN10" s="276"/>
      <c r="PO10" s="121"/>
      <c r="PP10" s="369"/>
      <c r="PQ10" s="511"/>
      <c r="PR10" s="168">
        <f t="shared" si="60"/>
        <v>0</v>
      </c>
      <c r="PS10" s="297"/>
      <c r="PT10" s="386">
        <v>41319</v>
      </c>
      <c r="PU10" s="50" t="s">
        <v>4770</v>
      </c>
      <c r="PV10" s="176">
        <v>6936</v>
      </c>
      <c r="PW10" s="34">
        <v>41319</v>
      </c>
      <c r="PX10" s="85">
        <v>6936</v>
      </c>
      <c r="PY10" s="87">
        <f t="shared" si="61"/>
        <v>0</v>
      </c>
      <c r="QA10" s="34"/>
      <c r="QB10" s="50"/>
      <c r="QC10" s="176"/>
      <c r="QD10" s="34"/>
      <c r="QE10" s="85"/>
      <c r="QF10" s="87">
        <f t="shared" si="62"/>
        <v>0</v>
      </c>
      <c r="QH10" s="53"/>
      <c r="QI10" s="50"/>
      <c r="QJ10" s="176"/>
      <c r="QK10" s="53"/>
      <c r="QL10" s="176"/>
      <c r="QM10" s="87">
        <f t="shared" si="63"/>
        <v>0</v>
      </c>
      <c r="QO10" s="53"/>
      <c r="QP10" s="50"/>
      <c r="QQ10" s="176"/>
      <c r="QR10" s="53"/>
      <c r="QS10" s="176"/>
      <c r="QT10" s="87">
        <f t="shared" si="64"/>
        <v>0</v>
      </c>
      <c r="QV10" s="576">
        <v>41310</v>
      </c>
      <c r="QW10" s="657"/>
      <c r="QX10" s="276" t="s">
        <v>4083</v>
      </c>
      <c r="QY10" s="121">
        <v>7976</v>
      </c>
      <c r="QZ10" s="53">
        <v>41311</v>
      </c>
      <c r="RA10" s="430">
        <v>7976</v>
      </c>
      <c r="RB10" s="87">
        <f t="shared" si="65"/>
        <v>0</v>
      </c>
      <c r="RD10" s="576"/>
      <c r="RE10" s="276"/>
      <c r="RF10" s="121"/>
      <c r="RG10" s="53"/>
      <c r="RH10" s="513"/>
      <c r="RI10" s="87">
        <f t="shared" si="66"/>
        <v>0</v>
      </c>
      <c r="RK10" s="576"/>
      <c r="RL10" s="276"/>
      <c r="RM10" s="121"/>
      <c r="RN10" s="53"/>
      <c r="RO10" s="513"/>
      <c r="RP10" s="87">
        <f t="shared" si="67"/>
        <v>0</v>
      </c>
      <c r="RR10" s="53"/>
      <c r="RS10" s="276"/>
      <c r="RT10" s="121"/>
      <c r="RU10" s="53"/>
      <c r="RV10" s="513"/>
      <c r="RW10" s="87">
        <f t="shared" si="68"/>
        <v>0</v>
      </c>
      <c r="RY10" s="53">
        <v>41327</v>
      </c>
      <c r="RZ10" s="276" t="s">
        <v>5540</v>
      </c>
      <c r="SA10" s="121">
        <v>2455</v>
      </c>
      <c r="SB10" s="53">
        <v>41327</v>
      </c>
      <c r="SC10" s="513">
        <v>2455</v>
      </c>
      <c r="SD10" s="87">
        <f t="shared" si="69"/>
        <v>0</v>
      </c>
      <c r="SF10" s="53"/>
      <c r="SG10" s="276"/>
      <c r="SH10" s="317"/>
      <c r="SI10" s="53"/>
      <c r="SJ10" s="513"/>
      <c r="SK10" s="87">
        <f t="shared" si="70"/>
        <v>0</v>
      </c>
      <c r="SM10" s="53"/>
      <c r="SN10" s="276"/>
      <c r="SO10" s="317"/>
      <c r="SP10" s="53"/>
      <c r="SQ10" s="513"/>
      <c r="SR10" s="87">
        <f t="shared" si="71"/>
        <v>0</v>
      </c>
      <c r="ST10" s="576"/>
      <c r="SU10" s="276"/>
      <c r="SV10" s="317"/>
      <c r="SW10" s="53"/>
      <c r="SX10" s="513"/>
      <c r="SY10" s="87">
        <f t="shared" si="72"/>
        <v>0</v>
      </c>
      <c r="TA10" s="576">
        <v>41313</v>
      </c>
      <c r="TB10" s="276" t="s">
        <v>4293</v>
      </c>
      <c r="TC10" s="121">
        <v>16558</v>
      </c>
      <c r="TD10" s="423">
        <v>41313</v>
      </c>
      <c r="TE10" s="513">
        <v>16558</v>
      </c>
      <c r="TF10" s="87">
        <f t="shared" si="73"/>
        <v>0</v>
      </c>
      <c r="TH10" s="576"/>
      <c r="TI10" s="276"/>
      <c r="TJ10" s="121"/>
      <c r="TK10" s="423"/>
      <c r="TL10" s="513"/>
      <c r="TM10" s="87">
        <f t="shared" si="74"/>
        <v>0</v>
      </c>
      <c r="TO10" s="386">
        <v>41306</v>
      </c>
      <c r="TP10" s="363" t="s">
        <v>3745</v>
      </c>
      <c r="TQ10" s="176">
        <v>1685</v>
      </c>
      <c r="TR10" s="386">
        <v>41307</v>
      </c>
      <c r="TS10" s="513">
        <v>1685</v>
      </c>
      <c r="TT10" s="87">
        <f t="shared" si="75"/>
        <v>0</v>
      </c>
      <c r="TV10" s="576">
        <v>41318</v>
      </c>
      <c r="TW10" s="276" t="s">
        <v>4722</v>
      </c>
      <c r="TX10" s="121">
        <v>8667</v>
      </c>
      <c r="TY10" s="53">
        <v>41318</v>
      </c>
      <c r="TZ10" s="513">
        <v>8667</v>
      </c>
      <c r="UA10" s="87">
        <f t="shared" si="76"/>
        <v>0</v>
      </c>
      <c r="UC10" s="53">
        <v>41312</v>
      </c>
      <c r="UD10" s="276" t="s">
        <v>4230</v>
      </c>
      <c r="UE10" s="121">
        <v>679</v>
      </c>
      <c r="UF10" s="53">
        <v>41313</v>
      </c>
      <c r="UG10" s="513">
        <v>679</v>
      </c>
      <c r="UH10" s="87">
        <f t="shared" si="77"/>
        <v>0</v>
      </c>
      <c r="UJ10" s="53">
        <v>41316</v>
      </c>
      <c r="UK10" s="276" t="s">
        <v>4580</v>
      </c>
      <c r="UL10" s="121">
        <v>3201.5</v>
      </c>
      <c r="UM10" s="53">
        <v>41316</v>
      </c>
      <c r="UN10" s="513">
        <v>3201.5</v>
      </c>
      <c r="UO10" s="87">
        <f t="shared" si="78"/>
        <v>0</v>
      </c>
      <c r="UQ10" s="53">
        <v>41319</v>
      </c>
      <c r="UR10" s="276" t="s">
        <v>4820</v>
      </c>
      <c r="US10" s="121">
        <v>8148</v>
      </c>
      <c r="UT10" s="53">
        <v>41320</v>
      </c>
      <c r="UU10" s="513">
        <v>7912</v>
      </c>
      <c r="UV10" s="87">
        <f t="shared" si="79"/>
        <v>12404</v>
      </c>
      <c r="UX10" s="386">
        <v>41316</v>
      </c>
      <c r="UY10" s="276" t="s">
        <v>4592</v>
      </c>
      <c r="UZ10" s="121">
        <v>12578.5</v>
      </c>
      <c r="VA10" s="53">
        <v>41317</v>
      </c>
      <c r="VB10" s="513">
        <v>12578.5</v>
      </c>
      <c r="VC10" s="87">
        <f t="shared" si="80"/>
        <v>0</v>
      </c>
      <c r="VE10" s="576">
        <v>41310</v>
      </c>
      <c r="VF10" s="276" t="s">
        <v>4018</v>
      </c>
      <c r="VG10" s="121">
        <v>20429</v>
      </c>
      <c r="VH10" s="1329">
        <v>41311</v>
      </c>
      <c r="VI10" s="176">
        <v>20429</v>
      </c>
      <c r="VJ10" s="87">
        <f t="shared" si="81"/>
        <v>5858.5</v>
      </c>
      <c r="VL10" s="53"/>
      <c r="VM10" s="50"/>
      <c r="VN10" s="176"/>
      <c r="VO10" s="53"/>
      <c r="VP10" s="176"/>
      <c r="VQ10" s="87">
        <f t="shared" si="82"/>
        <v>0</v>
      </c>
      <c r="VS10" s="576">
        <v>41317</v>
      </c>
      <c r="VT10" s="276" t="s">
        <v>4648</v>
      </c>
      <c r="VU10" s="94">
        <v>10840</v>
      </c>
      <c r="VV10" s="54">
        <v>41322</v>
      </c>
      <c r="VW10" s="176">
        <v>10840</v>
      </c>
      <c r="VX10" s="87">
        <f t="shared" si="83"/>
        <v>0</v>
      </c>
      <c r="VZ10" s="549">
        <v>41323</v>
      </c>
      <c r="WA10" s="50" t="s">
        <v>5140</v>
      </c>
      <c r="WB10" s="176">
        <v>1082</v>
      </c>
      <c r="WC10" s="34">
        <v>41323</v>
      </c>
      <c r="WD10" s="85">
        <v>1082</v>
      </c>
      <c r="WE10" s="87">
        <f t="shared" si="84"/>
        <v>0</v>
      </c>
      <c r="WG10" s="576"/>
      <c r="WH10" s="50"/>
      <c r="WI10" s="176"/>
      <c r="WJ10" s="53"/>
      <c r="WK10" s="176"/>
      <c r="WL10" s="87">
        <f t="shared" si="85"/>
        <v>0</v>
      </c>
      <c r="WN10" s="386">
        <v>41307</v>
      </c>
      <c r="WO10" s="276"/>
      <c r="WP10" s="276" t="s">
        <v>3809</v>
      </c>
      <c r="WQ10" s="121">
        <v>2559</v>
      </c>
      <c r="WR10" s="53">
        <v>41307</v>
      </c>
      <c r="WS10" s="176">
        <v>2559</v>
      </c>
      <c r="WT10" s="87">
        <f t="shared" si="86"/>
        <v>0</v>
      </c>
      <c r="WV10" s="386">
        <v>41306</v>
      </c>
      <c r="WW10" s="276" t="s">
        <v>3703</v>
      </c>
      <c r="WX10" s="121">
        <v>2990</v>
      </c>
      <c r="WY10" s="53">
        <v>41306</v>
      </c>
      <c r="WZ10" s="176">
        <v>2990</v>
      </c>
      <c r="XA10" s="87">
        <f t="shared" si="87"/>
        <v>5292.5</v>
      </c>
      <c r="XC10" s="576">
        <v>41306</v>
      </c>
      <c r="XD10" s="363" t="s">
        <v>3672</v>
      </c>
      <c r="XE10" s="176">
        <v>40846</v>
      </c>
      <c r="XF10" s="1253">
        <v>41306</v>
      </c>
      <c r="XG10" s="176">
        <v>40846</v>
      </c>
      <c r="XH10" s="87">
        <f t="shared" si="88"/>
        <v>2504.6999999999971</v>
      </c>
      <c r="XJ10" s="388"/>
      <c r="XK10" s="373"/>
      <c r="XL10" s="24"/>
      <c r="XM10" s="34"/>
      <c r="XN10" s="85"/>
      <c r="XO10" s="87">
        <f>XO9+XL10-XN10</f>
        <v>0</v>
      </c>
      <c r="XQ10" s="388">
        <v>41307</v>
      </c>
      <c r="XR10" s="373" t="s">
        <v>3860</v>
      </c>
      <c r="XS10" s="85">
        <v>296.5</v>
      </c>
      <c r="XT10" s="34">
        <v>41307</v>
      </c>
      <c r="XU10" s="85">
        <v>296.5</v>
      </c>
      <c r="XV10" s="87">
        <f t="shared" si="89"/>
        <v>0</v>
      </c>
      <c r="XX10" s="549"/>
      <c r="XY10" s="50"/>
      <c r="XZ10" s="176"/>
      <c r="YA10" s="34"/>
      <c r="YB10" s="85"/>
      <c r="YC10" s="87">
        <f t="shared" ref="YC10:YC43" si="224">YC9+XZ10-YB10</f>
        <v>0</v>
      </c>
      <c r="YE10" s="549">
        <v>41327</v>
      </c>
      <c r="YF10" s="50" t="s">
        <v>5564</v>
      </c>
      <c r="YG10" s="176">
        <v>1316</v>
      </c>
      <c r="YH10" s="34">
        <v>41327</v>
      </c>
      <c r="YI10" s="85">
        <v>1316</v>
      </c>
      <c r="YJ10" s="87">
        <f t="shared" ref="YJ10:YJ43" si="225">YJ9+YG10-YI10</f>
        <v>0</v>
      </c>
      <c r="YL10" s="386">
        <v>41304</v>
      </c>
      <c r="YM10" s="380"/>
      <c r="YN10" s="276" t="s">
        <v>3159</v>
      </c>
      <c r="YO10" s="121">
        <v>72681</v>
      </c>
      <c r="YP10" s="386">
        <v>41311</v>
      </c>
      <c r="YQ10" s="176">
        <v>72681</v>
      </c>
      <c r="YR10" s="87">
        <f t="shared" si="90"/>
        <v>1296</v>
      </c>
      <c r="YT10" s="576"/>
      <c r="YU10" s="50"/>
      <c r="YV10" s="176"/>
      <c r="YW10" s="386"/>
      <c r="YX10" s="176"/>
      <c r="YY10" s="87">
        <f t="shared" si="91"/>
        <v>2828</v>
      </c>
      <c r="ZA10" s="388">
        <v>41312</v>
      </c>
      <c r="ZB10" s="50" t="s">
        <v>4210</v>
      </c>
      <c r="ZC10" s="430">
        <v>2764.5</v>
      </c>
      <c r="ZD10" s="34">
        <v>41312</v>
      </c>
      <c r="ZE10" s="85">
        <v>2764.5</v>
      </c>
      <c r="ZF10" s="87">
        <f t="shared" si="92"/>
        <v>0</v>
      </c>
      <c r="ZH10" s="576"/>
      <c r="ZI10" s="276"/>
      <c r="ZJ10" s="121"/>
      <c r="ZK10" s="53"/>
      <c r="ZL10" s="176"/>
      <c r="ZM10" s="87">
        <f t="shared" si="93"/>
        <v>500</v>
      </c>
      <c r="ZO10" s="576">
        <v>41307</v>
      </c>
      <c r="ZP10" s="276" t="s">
        <v>3827</v>
      </c>
      <c r="ZQ10" s="121">
        <v>5510</v>
      </c>
      <c r="ZR10" s="53">
        <v>41307</v>
      </c>
      <c r="ZS10" s="58">
        <v>5510</v>
      </c>
      <c r="ZT10" s="87">
        <f t="shared" si="94"/>
        <v>0</v>
      </c>
      <c r="ZV10" s="576"/>
      <c r="ZW10" s="50"/>
      <c r="ZX10" s="176"/>
      <c r="ZY10" s="369"/>
      <c r="ZZ10" s="176"/>
      <c r="AAA10" s="87">
        <f t="shared" si="95"/>
        <v>0</v>
      </c>
      <c r="AAC10" s="576"/>
      <c r="AAD10" s="50"/>
      <c r="AAE10" s="176"/>
      <c r="AAF10" s="369"/>
      <c r="AAG10" s="176"/>
      <c r="AAH10" s="87">
        <f t="shared" si="96"/>
        <v>0</v>
      </c>
      <c r="AAJ10" s="576"/>
      <c r="AAK10" s="50"/>
      <c r="AAL10" s="176"/>
      <c r="AAM10" s="369"/>
      <c r="AAN10" s="176"/>
      <c r="AAO10" s="87">
        <f t="shared" si="97"/>
        <v>0</v>
      </c>
      <c r="AAQ10" s="576"/>
      <c r="AAR10" s="657"/>
      <c r="AAS10" s="276"/>
      <c r="AAT10" s="121"/>
      <c r="AAU10" s="53"/>
      <c r="AAV10" s="176"/>
      <c r="AAW10" s="87">
        <f t="shared" si="98"/>
        <v>7650</v>
      </c>
      <c r="AAY10" s="53">
        <v>41320</v>
      </c>
      <c r="AAZ10" s="276" t="s">
        <v>4889</v>
      </c>
      <c r="ABA10" s="121">
        <v>3360.5</v>
      </c>
      <c r="ABB10" s="53">
        <v>41320</v>
      </c>
      <c r="ABC10" s="176">
        <v>3360.5</v>
      </c>
      <c r="ABD10" s="87">
        <f>ABD9+ABA10-ABC10</f>
        <v>0</v>
      </c>
      <c r="ABF10" s="1264">
        <v>40527</v>
      </c>
      <c r="ABG10" s="373" t="s">
        <v>2996</v>
      </c>
      <c r="ABH10" s="121">
        <v>28556.5</v>
      </c>
      <c r="ABI10" s="34"/>
      <c r="ABJ10" s="85"/>
      <c r="ABK10" s="87">
        <f t="shared" si="99"/>
        <v>39901</v>
      </c>
      <c r="ABM10" s="549"/>
      <c r="ABN10" s="1233"/>
      <c r="ABO10" s="50"/>
      <c r="ABP10" s="176"/>
      <c r="ABQ10" s="34"/>
      <c r="ABR10" s="85"/>
      <c r="ABS10" s="87">
        <f>ABS9+ABP10-ABR10</f>
        <v>0</v>
      </c>
      <c r="ABU10" s="388"/>
      <c r="ABV10" s="50"/>
      <c r="ABW10" s="176"/>
      <c r="ABX10" s="549"/>
      <c r="ABY10" s="85"/>
      <c r="ABZ10" s="87">
        <f>ABZ9+ABW10-ABY10</f>
        <v>0</v>
      </c>
      <c r="ACB10" s="538"/>
      <c r="ACC10" s="1331" t="s">
        <v>2968</v>
      </c>
      <c r="ACD10" s="1332">
        <v>18612</v>
      </c>
      <c r="ACE10" s="34"/>
      <c r="ACF10" s="85"/>
      <c r="ACG10" s="87">
        <f>ACG9+ACD10-ACF10</f>
        <v>42311</v>
      </c>
      <c r="ACI10" s="386">
        <v>41301</v>
      </c>
      <c r="ACJ10" s="276" t="s">
        <v>3165</v>
      </c>
      <c r="ACK10" s="121">
        <v>9251.5</v>
      </c>
      <c r="ACL10" s="386">
        <v>41307</v>
      </c>
      <c r="ACM10" s="176">
        <v>9251.5</v>
      </c>
      <c r="ACN10" s="87">
        <f>ACN9+ACK10-ACM10</f>
        <v>100.5</v>
      </c>
      <c r="ACP10" s="53"/>
      <c r="ACQ10" s="276"/>
      <c r="ACR10" s="121"/>
      <c r="ACS10" s="53"/>
      <c r="ACT10" s="176"/>
      <c r="ACU10" s="87">
        <f t="shared" si="1"/>
        <v>0</v>
      </c>
      <c r="ACW10" s="53">
        <v>41316</v>
      </c>
      <c r="ACX10" s="50" t="s">
        <v>4611</v>
      </c>
      <c r="ACY10" s="176">
        <v>3763</v>
      </c>
      <c r="ACZ10" s="53">
        <v>41317</v>
      </c>
      <c r="ADA10" s="176">
        <v>3763</v>
      </c>
      <c r="ADB10" s="87">
        <f t="shared" si="100"/>
        <v>0</v>
      </c>
      <c r="ADD10" s="34"/>
      <c r="ADE10" s="50"/>
      <c r="ADF10" s="176"/>
      <c r="ADG10" s="34"/>
      <c r="ADH10" s="85"/>
      <c r="ADI10" s="87">
        <f t="shared" si="101"/>
        <v>0</v>
      </c>
      <c r="ADK10" s="388">
        <v>41310</v>
      </c>
      <c r="ADL10" s="50" t="s">
        <v>4078</v>
      </c>
      <c r="ADM10" s="176">
        <v>1908.5</v>
      </c>
      <c r="ADN10" s="34">
        <v>41310</v>
      </c>
      <c r="ADO10" s="85">
        <v>1908.5</v>
      </c>
      <c r="ADP10" s="87">
        <f t="shared" si="102"/>
        <v>0</v>
      </c>
      <c r="ADR10" s="388"/>
      <c r="ADS10" s="50"/>
      <c r="ADT10" s="176"/>
      <c r="ADU10" s="34">
        <v>41322</v>
      </c>
      <c r="ADV10" s="85">
        <v>795.5</v>
      </c>
      <c r="ADW10" s="87">
        <f t="shared" si="103"/>
        <v>0</v>
      </c>
      <c r="ADY10" s="388">
        <v>41313</v>
      </c>
      <c r="ADZ10" s="50" t="s">
        <v>4317</v>
      </c>
      <c r="AEA10" s="176">
        <v>1002.5</v>
      </c>
      <c r="AEB10" s="34">
        <v>41314</v>
      </c>
      <c r="AEC10" s="85">
        <v>1002.5</v>
      </c>
      <c r="AED10" s="87">
        <f t="shared" si="104"/>
        <v>0</v>
      </c>
      <c r="AEF10" s="388">
        <v>41311</v>
      </c>
      <c r="AEG10" s="50" t="s">
        <v>4148</v>
      </c>
      <c r="AEH10" s="176">
        <v>10980</v>
      </c>
      <c r="AEI10" s="34">
        <v>41316</v>
      </c>
      <c r="AEJ10" s="85">
        <v>10980</v>
      </c>
      <c r="AEK10" s="87">
        <f t="shared" si="105"/>
        <v>0</v>
      </c>
      <c r="AEM10" s="388"/>
      <c r="AEN10" s="50"/>
      <c r="AEO10" s="176"/>
      <c r="AEP10" s="34"/>
      <c r="AEQ10" s="85"/>
      <c r="AER10" s="87">
        <f t="shared" si="106"/>
        <v>0</v>
      </c>
      <c r="AET10" s="388">
        <v>41308</v>
      </c>
      <c r="AEU10" s="50" t="s">
        <v>3901</v>
      </c>
      <c r="AEV10" s="176">
        <v>4899.7250000000004</v>
      </c>
      <c r="AEW10" s="34">
        <v>41308</v>
      </c>
      <c r="AEX10" s="85">
        <v>2000</v>
      </c>
      <c r="AEY10" s="87">
        <f t="shared" si="107"/>
        <v>2899.7250000000004</v>
      </c>
      <c r="AFA10" s="576">
        <v>41310</v>
      </c>
      <c r="AFB10" s="276" t="s">
        <v>4019</v>
      </c>
      <c r="AFC10" s="121">
        <v>14038</v>
      </c>
      <c r="AFD10" s="53">
        <v>41311</v>
      </c>
      <c r="AFE10" s="176">
        <v>14038</v>
      </c>
      <c r="AFF10" s="87">
        <f t="shared" si="108"/>
        <v>0</v>
      </c>
      <c r="AFH10" s="367">
        <v>41307</v>
      </c>
      <c r="AFI10" s="363" t="s">
        <v>3805</v>
      </c>
      <c r="AFJ10" s="176">
        <v>829.5</v>
      </c>
      <c r="AFK10" s="388">
        <v>41307</v>
      </c>
      <c r="AFL10" s="85">
        <v>829.5</v>
      </c>
      <c r="AFM10" s="87">
        <f t="shared" si="109"/>
        <v>0</v>
      </c>
      <c r="AFO10" s="549"/>
      <c r="AFP10" s="50"/>
      <c r="AFQ10" s="176"/>
      <c r="AFR10" s="34"/>
      <c r="AFS10" s="85"/>
      <c r="AFT10" s="87">
        <f t="shared" si="110"/>
        <v>0</v>
      </c>
      <c r="AFV10" s="576">
        <v>41312</v>
      </c>
      <c r="AFW10" s="276" t="s">
        <v>4205</v>
      </c>
      <c r="AFX10" s="513">
        <v>7676.5</v>
      </c>
      <c r="AFY10" s="53">
        <v>41320</v>
      </c>
      <c r="AFZ10" s="1334">
        <v>7676.5</v>
      </c>
      <c r="AGA10" s="87">
        <f t="shared" si="111"/>
        <v>0</v>
      </c>
      <c r="AGC10" s="576">
        <v>41310</v>
      </c>
      <c r="AGD10" s="276" t="s">
        <v>4070</v>
      </c>
      <c r="AGE10" s="121">
        <v>1520</v>
      </c>
      <c r="AGF10" s="53">
        <v>41310</v>
      </c>
      <c r="AGG10" s="176">
        <v>1520</v>
      </c>
      <c r="AGH10" s="87">
        <f t="shared" si="112"/>
        <v>376</v>
      </c>
      <c r="AGJ10" s="576"/>
      <c r="AGK10" s="50"/>
      <c r="AGL10" s="176"/>
      <c r="AGM10" s="53"/>
      <c r="AGN10" s="58"/>
      <c r="AGO10" s="87">
        <f t="shared" si="113"/>
        <v>1000</v>
      </c>
      <c r="AGQ10" s="576"/>
      <c r="AGR10" s="276"/>
      <c r="AGS10" s="121"/>
      <c r="AGT10" s="53"/>
      <c r="AGU10" s="176"/>
      <c r="AGV10" s="87">
        <f t="shared" si="114"/>
        <v>0</v>
      </c>
      <c r="AGX10" s="1268">
        <v>40330</v>
      </c>
      <c r="AGY10" s="1249" t="s">
        <v>2997</v>
      </c>
      <c r="AGZ10" s="24">
        <v>2261.5</v>
      </c>
      <c r="AHA10" s="34"/>
      <c r="AHB10" s="85"/>
      <c r="AHC10" s="87">
        <f t="shared" si="115"/>
        <v>26070.5</v>
      </c>
      <c r="AHE10" s="53"/>
      <c r="AHF10" s="276"/>
      <c r="AHG10" s="121"/>
      <c r="AHH10" s="423"/>
      <c r="AHI10" s="176"/>
      <c r="AHJ10" s="87">
        <f t="shared" si="116"/>
        <v>0</v>
      </c>
      <c r="AHL10" s="386"/>
      <c r="AHM10" s="276"/>
      <c r="AHN10" s="121"/>
      <c r="AHO10" s="53"/>
      <c r="AHP10" s="176"/>
      <c r="AHQ10" s="87">
        <f t="shared" si="117"/>
        <v>0</v>
      </c>
      <c r="AHS10" s="386">
        <v>40824</v>
      </c>
      <c r="AHT10" s="276" t="s">
        <v>2998</v>
      </c>
      <c r="AHU10" s="1270">
        <v>12255.5</v>
      </c>
      <c r="AHV10" s="53">
        <v>40948</v>
      </c>
      <c r="AHW10" s="176">
        <v>500</v>
      </c>
      <c r="AHX10" s="87">
        <f t="shared" si="118"/>
        <v>11755.5</v>
      </c>
      <c r="AHZ10" s="34"/>
      <c r="AIA10" s="369"/>
      <c r="AIB10" s="373"/>
      <c r="AIC10" s="24"/>
      <c r="AID10" s="34"/>
      <c r="AIE10" s="85"/>
      <c r="AIF10" s="87">
        <f t="shared" si="119"/>
        <v>0</v>
      </c>
      <c r="AIH10" s="549"/>
      <c r="AII10" s="373"/>
      <c r="AIJ10" s="24"/>
      <c r="AIK10" s="34"/>
      <c r="AIL10" s="85"/>
      <c r="AIM10" s="87">
        <f t="shared" si="120"/>
        <v>0</v>
      </c>
      <c r="AIO10" s="576">
        <v>41310</v>
      </c>
      <c r="AIP10" s="657" t="s">
        <v>4838</v>
      </c>
      <c r="AIQ10" s="276" t="s">
        <v>4030</v>
      </c>
      <c r="AIR10" s="121">
        <v>4856.5</v>
      </c>
      <c r="AIS10" s="53">
        <v>41310</v>
      </c>
      <c r="AIT10" s="176">
        <v>4856.5</v>
      </c>
      <c r="AIU10" s="87">
        <f t="shared" si="121"/>
        <v>0</v>
      </c>
      <c r="AIW10" s="576"/>
      <c r="AIX10" s="276"/>
      <c r="AIY10" s="1302"/>
      <c r="AIZ10" s="1303"/>
      <c r="AJA10" s="176"/>
      <c r="AJB10" s="87">
        <f t="shared" si="122"/>
        <v>409</v>
      </c>
      <c r="AJD10" s="549"/>
      <c r="AJE10" s="276"/>
      <c r="AJF10" s="121"/>
      <c r="AJG10" s="53">
        <v>41295</v>
      </c>
      <c r="AJH10" s="176">
        <v>100</v>
      </c>
      <c r="AJI10" s="168">
        <f t="shared" si="123"/>
        <v>905</v>
      </c>
      <c r="AJK10" s="549"/>
      <c r="AJL10" s="373"/>
      <c r="AJM10" s="1287"/>
      <c r="AJN10" s="1296"/>
      <c r="AJO10" s="85"/>
      <c r="AJP10" s="168">
        <f t="shared" si="124"/>
        <v>3598.5</v>
      </c>
      <c r="AJR10" s="1263">
        <v>40915</v>
      </c>
      <c r="AJS10" s="1255" t="s">
        <v>2999</v>
      </c>
      <c r="AJT10" s="1273">
        <v>12793</v>
      </c>
      <c r="AJU10" s="53"/>
      <c r="AJV10" s="176"/>
      <c r="AJW10" s="87">
        <f t="shared" si="125"/>
        <v>33247</v>
      </c>
      <c r="AJY10" s="549"/>
      <c r="AJZ10" s="373"/>
      <c r="AKA10" s="24"/>
      <c r="AKB10" s="34"/>
      <c r="AKC10" s="85"/>
      <c r="AKD10" s="87">
        <f t="shared" si="126"/>
        <v>0</v>
      </c>
      <c r="AKF10" s="549">
        <v>41320</v>
      </c>
      <c r="AKG10" s="373" t="s">
        <v>4898</v>
      </c>
      <c r="AKH10" s="24">
        <v>3081</v>
      </c>
      <c r="AKI10" s="34">
        <v>41320</v>
      </c>
      <c r="AKJ10" s="85">
        <v>3081</v>
      </c>
      <c r="AKK10" s="87">
        <f t="shared" si="127"/>
        <v>0</v>
      </c>
      <c r="AKM10" s="549"/>
      <c r="AKN10" s="373"/>
      <c r="AKO10" s="24"/>
      <c r="AKP10" s="34"/>
      <c r="AKQ10" s="85"/>
      <c r="AKR10" s="87">
        <f t="shared" si="128"/>
        <v>0</v>
      </c>
      <c r="AKT10" s="388"/>
      <c r="AKU10" s="50"/>
      <c r="AKV10" s="1275"/>
      <c r="AKW10" s="1279"/>
      <c r="AKX10" s="85"/>
      <c r="AKY10" s="1280">
        <f t="shared" si="193"/>
        <v>0</v>
      </c>
      <c r="ALA10" s="34">
        <v>41310</v>
      </c>
      <c r="ALB10" s="50" t="s">
        <v>4062</v>
      </c>
      <c r="ALC10" s="1275">
        <v>8856</v>
      </c>
      <c r="ALD10" s="1279">
        <v>41310</v>
      </c>
      <c r="ALE10" s="85">
        <v>8856</v>
      </c>
      <c r="ALF10" s="1280">
        <f t="shared" si="194"/>
        <v>0</v>
      </c>
      <c r="ALH10" s="386"/>
      <c r="ALI10" s="276"/>
      <c r="ALJ10" s="1274"/>
      <c r="ALK10" s="522">
        <v>41315</v>
      </c>
      <c r="ALL10" s="176">
        <v>8697.5</v>
      </c>
      <c r="ALM10" s="1280">
        <f t="shared" si="195"/>
        <v>0</v>
      </c>
      <c r="ALO10" s="74">
        <v>41307</v>
      </c>
      <c r="ALP10" s="50" t="s">
        <v>3833</v>
      </c>
      <c r="ALQ10" s="1275">
        <v>2367</v>
      </c>
      <c r="ALR10" s="1279">
        <v>41307</v>
      </c>
      <c r="ALS10" s="85">
        <v>2367</v>
      </c>
      <c r="ALT10" s="1280">
        <f t="shared" si="196"/>
        <v>0</v>
      </c>
      <c r="ALV10" s="549"/>
      <c r="ALW10" s="50"/>
      <c r="ALX10" s="1275"/>
      <c r="ALY10" s="1279"/>
      <c r="ALZ10" s="176"/>
      <c r="AMA10" s="1278">
        <f t="shared" si="197"/>
        <v>731</v>
      </c>
      <c r="AMC10" s="53"/>
      <c r="AMD10" s="50"/>
      <c r="AME10" s="1275"/>
      <c r="AMF10" s="110"/>
      <c r="AMG10" s="176"/>
      <c r="AMH10" s="1278">
        <f t="shared" si="198"/>
        <v>0</v>
      </c>
      <c r="AMJ10" s="53">
        <v>41314</v>
      </c>
      <c r="AMK10" s="50" t="s">
        <v>4432</v>
      </c>
      <c r="AML10" s="1275">
        <v>712</v>
      </c>
      <c r="AMM10" s="110">
        <v>41319</v>
      </c>
      <c r="AMN10" s="176">
        <v>712</v>
      </c>
      <c r="AMO10" s="1280">
        <f t="shared" si="199"/>
        <v>0</v>
      </c>
      <c r="AMQ10" s="53">
        <v>41317</v>
      </c>
      <c r="AMR10" s="276" t="s">
        <v>4699</v>
      </c>
      <c r="AMS10" s="1274">
        <v>365.5</v>
      </c>
      <c r="AMT10" s="110">
        <v>41317</v>
      </c>
      <c r="AMU10" s="176">
        <v>365.5</v>
      </c>
      <c r="AMV10" s="87">
        <f t="shared" si="129"/>
        <v>0</v>
      </c>
      <c r="AMX10" s="549">
        <v>41320</v>
      </c>
      <c r="AMY10" s="50" t="s">
        <v>4905</v>
      </c>
      <c r="AMZ10" s="1275">
        <v>1094.5</v>
      </c>
      <c r="ANA10" s="1279">
        <v>41320</v>
      </c>
      <c r="ANB10" s="85">
        <v>1094.5</v>
      </c>
      <c r="ANC10" s="1280">
        <f t="shared" si="200"/>
        <v>0</v>
      </c>
      <c r="ANE10" s="386">
        <v>41316</v>
      </c>
      <c r="ANF10" s="276" t="s">
        <v>4604</v>
      </c>
      <c r="ANG10" s="1275">
        <v>1698.5</v>
      </c>
      <c r="ANH10" s="110">
        <v>41317</v>
      </c>
      <c r="ANI10" s="176">
        <v>1698.5</v>
      </c>
      <c r="ANJ10" s="1280">
        <f t="shared" si="201"/>
        <v>0</v>
      </c>
      <c r="ANL10" s="53"/>
      <c r="ANM10" s="276"/>
      <c r="ANN10" s="1275"/>
      <c r="ANO10" s="110"/>
      <c r="ANP10" s="176"/>
      <c r="ANQ10" s="1280">
        <f t="shared" si="202"/>
        <v>0</v>
      </c>
      <c r="ANS10" s="53"/>
      <c r="ANT10" s="276"/>
      <c r="ANU10" s="1275"/>
      <c r="ANV10" s="425"/>
      <c r="ANW10" s="176"/>
      <c r="ANX10" s="1280">
        <f t="shared" si="203"/>
        <v>0</v>
      </c>
      <c r="ANZ10" s="53"/>
      <c r="AOA10" s="276"/>
      <c r="AOB10" s="1275"/>
      <c r="AOC10" s="425"/>
      <c r="AOD10" s="176"/>
      <c r="AOE10" s="1280">
        <f t="shared" si="204"/>
        <v>0</v>
      </c>
      <c r="AOG10" s="388">
        <v>41314</v>
      </c>
      <c r="AOH10" s="373" t="s">
        <v>4467</v>
      </c>
      <c r="AOI10" s="1304">
        <v>5695</v>
      </c>
      <c r="AOJ10" s="1279">
        <v>41316</v>
      </c>
      <c r="AOK10" s="85">
        <v>5695</v>
      </c>
      <c r="AOL10" s="1280">
        <f t="shared" si="205"/>
        <v>0</v>
      </c>
      <c r="AON10" s="388">
        <v>41316</v>
      </c>
      <c r="AOO10" s="373" t="s">
        <v>4571</v>
      </c>
      <c r="AOP10" s="1304">
        <v>2289</v>
      </c>
      <c r="AOQ10" s="1279">
        <v>41316</v>
      </c>
      <c r="AOR10" s="86">
        <v>2289</v>
      </c>
      <c r="AOS10" s="1280">
        <f t="shared" si="206"/>
        <v>0</v>
      </c>
      <c r="AOU10" s="388"/>
      <c r="AOV10" s="373"/>
      <c r="AOW10" s="1304"/>
      <c r="AOX10" s="1279"/>
      <c r="AOY10" s="85"/>
      <c r="AOZ10" s="1280">
        <f t="shared" si="207"/>
        <v>0</v>
      </c>
      <c r="APB10" s="549">
        <v>41323</v>
      </c>
      <c r="APC10" s="373" t="s">
        <v>5165</v>
      </c>
      <c r="APD10" s="1276">
        <v>3096.5</v>
      </c>
      <c r="APE10" s="1279">
        <v>41324</v>
      </c>
      <c r="APF10" s="85">
        <v>3096.5</v>
      </c>
      <c r="APG10" s="1280">
        <f t="shared" si="208"/>
        <v>0</v>
      </c>
      <c r="API10" s="549"/>
      <c r="APJ10" s="1247"/>
      <c r="APK10" s="430"/>
      <c r="APL10" s="549"/>
      <c r="APM10" s="1245"/>
      <c r="APN10" s="1280">
        <f t="shared" si="209"/>
        <v>0</v>
      </c>
      <c r="APP10" s="549"/>
      <c r="APQ10" s="373"/>
      <c r="APR10" s="1276"/>
      <c r="APS10" s="1279"/>
      <c r="APT10" s="85"/>
      <c r="APU10" s="1280">
        <f t="shared" si="210"/>
        <v>0</v>
      </c>
      <c r="APW10" s="34"/>
      <c r="APX10" s="373"/>
      <c r="APY10" s="1276"/>
      <c r="APZ10" s="1279"/>
      <c r="AQA10" s="85"/>
      <c r="AQB10" s="1280">
        <f t="shared" si="211"/>
        <v>0</v>
      </c>
      <c r="AQD10" s="576"/>
      <c r="AQE10" s="363"/>
      <c r="AQF10" s="176"/>
      <c r="AQG10" s="53"/>
      <c r="AQH10" s="176"/>
      <c r="AQI10" s="87">
        <f t="shared" ref="AQI10:AQI43" si="226">AQI9+AQF10-AQH10</f>
        <v>0</v>
      </c>
      <c r="AQK10" s="576">
        <v>41314</v>
      </c>
      <c r="AQL10" s="657"/>
      <c r="AQM10" s="50" t="s">
        <v>4476</v>
      </c>
      <c r="AQN10" s="176">
        <v>1606.5</v>
      </c>
      <c r="AQO10" s="53">
        <v>41315</v>
      </c>
      <c r="AQP10" s="176">
        <v>1606.5</v>
      </c>
      <c r="AQQ10" s="87">
        <f t="shared" ref="AQQ10:AQQ43" si="227">AQQ9+AQN10-AQP10</f>
        <v>0</v>
      </c>
      <c r="AQS10" s="576"/>
      <c r="AQT10" s="50"/>
      <c r="AQU10" s="176"/>
      <c r="AQV10" s="53"/>
      <c r="AQW10" s="176"/>
      <c r="AQX10" s="87">
        <f t="shared" ref="AQX10:AQX43" si="228">AQX9+AQU10-AQW10</f>
        <v>0</v>
      </c>
      <c r="AQZ10" s="386">
        <v>41312</v>
      </c>
      <c r="ARA10" s="50" t="s">
        <v>4227</v>
      </c>
      <c r="ARB10" s="176">
        <v>3497</v>
      </c>
      <c r="ARC10" s="53">
        <v>41313</v>
      </c>
      <c r="ARD10" s="176">
        <v>3497</v>
      </c>
      <c r="ARE10" s="87">
        <f t="shared" ref="ARE10:ARE43" si="229">ARE9+ARB10-ARD10</f>
        <v>0</v>
      </c>
      <c r="ARG10" s="576"/>
      <c r="ARH10" s="657"/>
      <c r="ARI10" s="50"/>
      <c r="ARJ10" s="176"/>
      <c r="ARK10" s="53"/>
      <c r="ARL10" s="176"/>
      <c r="ARM10" s="87">
        <f t="shared" ref="ARM10:ARM43" si="230">ARM9+ARJ10-ARL10</f>
        <v>0</v>
      </c>
      <c r="ARO10" s="549"/>
      <c r="ARP10" s="1202"/>
      <c r="ARQ10" s="50"/>
      <c r="ARR10" s="176"/>
      <c r="ARS10" s="34"/>
      <c r="ART10" s="85"/>
      <c r="ARU10" s="87">
        <f t="shared" ref="ARU10:ARU43" si="231">ARU9+ARR10-ART10</f>
        <v>0</v>
      </c>
      <c r="ARV10" s="85"/>
      <c r="ARW10" s="34">
        <v>41328</v>
      </c>
      <c r="ARX10" s="50" t="s">
        <v>5665</v>
      </c>
      <c r="ARY10" s="430">
        <v>3917</v>
      </c>
      <c r="ARZ10" s="53">
        <v>41328</v>
      </c>
      <c r="ASA10" s="176">
        <v>3917</v>
      </c>
      <c r="ASB10" s="87">
        <f t="shared" ref="ASB10:ASB43" si="232">ASB9+ARY10-ASA10</f>
        <v>17438</v>
      </c>
      <c r="ASD10" s="763">
        <v>41305</v>
      </c>
      <c r="ASE10" s="1247" t="s">
        <v>3197</v>
      </c>
      <c r="ASF10" s="176">
        <v>10209</v>
      </c>
      <c r="ASG10" s="53">
        <v>41310</v>
      </c>
      <c r="ASH10" s="176">
        <v>10209</v>
      </c>
      <c r="ASI10" s="87">
        <f t="shared" ref="ASI10:ASI60" si="233">ASI9+ASF10-ASH10</f>
        <v>0</v>
      </c>
      <c r="ASK10" s="576"/>
      <c r="ASL10" s="276"/>
      <c r="ASM10" s="121"/>
      <c r="ASN10" s="53"/>
      <c r="ASO10" s="176"/>
      <c r="ASP10" s="87">
        <f t="shared" ref="ASP10:ASP43" si="234">ASP9+ASM10-ASO10</f>
        <v>3312</v>
      </c>
      <c r="ASR10" s="576"/>
      <c r="ASS10" s="276"/>
      <c r="AST10" s="121"/>
      <c r="ASU10" s="53"/>
      <c r="ASV10" s="176"/>
      <c r="ASW10" s="87">
        <f t="shared" ref="ASW10:ASW43" si="235">ASW9+AST10-ASV10</f>
        <v>0</v>
      </c>
      <c r="ASY10" s="576"/>
      <c r="ASZ10" s="363"/>
      <c r="ATA10" s="176"/>
      <c r="ATB10" s="110"/>
      <c r="ATC10" s="176"/>
      <c r="ATD10" s="87">
        <f t="shared" ref="ATD10:ATD50" si="236">ATD9+ATA10-ATC10</f>
        <v>0</v>
      </c>
      <c r="ATF10" s="576"/>
      <c r="ATG10" s="50"/>
      <c r="ATH10" s="176"/>
      <c r="ATI10" s="53"/>
      <c r="ATJ10" s="176"/>
      <c r="ATK10" s="87">
        <f t="shared" si="212"/>
        <v>0</v>
      </c>
      <c r="ATM10" s="576"/>
      <c r="ATN10" s="50"/>
      <c r="ATO10" s="176"/>
      <c r="ATP10" s="53"/>
      <c r="ATQ10" s="176"/>
      <c r="ATR10" s="87">
        <f t="shared" si="213"/>
        <v>0</v>
      </c>
      <c r="ATT10" s="576"/>
      <c r="ATU10" s="363"/>
      <c r="ATV10" s="176"/>
      <c r="ATW10" s="53"/>
      <c r="ATX10" s="430"/>
      <c r="ATY10" s="87">
        <f t="shared" si="214"/>
        <v>0</v>
      </c>
      <c r="AUA10" s="53">
        <v>41328</v>
      </c>
      <c r="AUB10" s="363" t="s">
        <v>5652</v>
      </c>
      <c r="AUC10" s="176">
        <v>2068</v>
      </c>
      <c r="AUD10" s="53"/>
      <c r="AUE10" s="176"/>
      <c r="AUF10" s="87">
        <f t="shared" si="215"/>
        <v>2068</v>
      </c>
      <c r="AUH10" s="549">
        <v>41328</v>
      </c>
      <c r="AUI10" s="50" t="s">
        <v>5604</v>
      </c>
      <c r="AUJ10" s="1275">
        <v>887</v>
      </c>
      <c r="AUK10" s="1279">
        <v>41328</v>
      </c>
      <c r="AUL10" s="85">
        <v>887</v>
      </c>
      <c r="AUM10" s="1280">
        <f>AUM9+AUJ10-AUL10</f>
        <v>0</v>
      </c>
      <c r="AUO10" s="549"/>
      <c r="AUP10" s="50"/>
      <c r="AUQ10" s="1275"/>
      <c r="AUR10" s="1279"/>
      <c r="AUS10" s="85"/>
      <c r="AUT10" s="1280">
        <f>AUT9+AUQ10-AUS10</f>
        <v>2062.5</v>
      </c>
      <c r="AUV10" s="549"/>
      <c r="AUW10" s="50"/>
      <c r="AUX10" s="1275"/>
      <c r="AUY10" s="1279"/>
      <c r="AUZ10" s="85"/>
      <c r="AVA10" s="1280">
        <f>AVA9+AUX10-AUZ10</f>
        <v>0</v>
      </c>
      <c r="AVC10" s="34"/>
      <c r="AVD10" s="50"/>
      <c r="AVE10" s="1275"/>
      <c r="AVF10" s="425"/>
      <c r="AVG10" s="85"/>
      <c r="AVH10" s="1280">
        <f>AVH9+AVE10-AVG10</f>
        <v>0</v>
      </c>
      <c r="AVJ10" s="549">
        <v>41306</v>
      </c>
      <c r="AVK10" s="1247" t="s">
        <v>3728</v>
      </c>
      <c r="AVL10" s="1052">
        <v>5714</v>
      </c>
      <c r="AVM10" s="53">
        <v>41307</v>
      </c>
      <c r="AVN10" s="176">
        <v>5714</v>
      </c>
      <c r="AVO10" s="87">
        <f t="shared" si="130"/>
        <v>0</v>
      </c>
      <c r="AVQ10" s="549"/>
      <c r="AVR10" s="1247"/>
      <c r="AVS10" s="1052"/>
      <c r="AVT10" s="53"/>
      <c r="AVU10" s="176"/>
      <c r="AVV10" s="87">
        <f t="shared" si="131"/>
        <v>0</v>
      </c>
      <c r="AVX10" s="576">
        <v>41327</v>
      </c>
      <c r="AVY10" s="276" t="s">
        <v>5573</v>
      </c>
      <c r="AVZ10" s="176">
        <v>24128.5</v>
      </c>
      <c r="AWA10" s="53">
        <v>41328</v>
      </c>
      <c r="AWB10" s="176">
        <v>24128.5</v>
      </c>
      <c r="AWC10" s="87">
        <f t="shared" si="132"/>
        <v>0</v>
      </c>
      <c r="AWE10" s="54"/>
      <c r="AWF10" s="276"/>
      <c r="AWG10" s="121"/>
      <c r="AWH10" s="53"/>
      <c r="AWI10" s="176"/>
      <c r="AWJ10" s="87">
        <f t="shared" si="133"/>
        <v>0</v>
      </c>
      <c r="AWL10" s="549"/>
      <c r="AWM10" s="373"/>
      <c r="AWN10" s="176"/>
      <c r="AWO10" s="34"/>
      <c r="AWP10" s="85"/>
      <c r="AWQ10" s="87">
        <f t="shared" si="134"/>
        <v>0</v>
      </c>
      <c r="AWS10" s="53"/>
      <c r="AWT10" s="276"/>
      <c r="AWU10" s="176"/>
      <c r="AWV10" s="53"/>
      <c r="AWW10" s="176"/>
      <c r="AWX10" s="87">
        <f t="shared" si="135"/>
        <v>0</v>
      </c>
      <c r="AWZ10" s="386">
        <v>41308</v>
      </c>
      <c r="AXA10" s="276" t="s">
        <v>3940</v>
      </c>
      <c r="AXB10" s="176">
        <v>3885</v>
      </c>
      <c r="AXC10" s="53">
        <v>41309</v>
      </c>
      <c r="AXD10" s="430">
        <v>3885</v>
      </c>
      <c r="AXE10" s="87">
        <f t="shared" si="136"/>
        <v>0</v>
      </c>
      <c r="AXG10" s="386"/>
      <c r="AXH10" s="276"/>
      <c r="AXI10" s="176"/>
      <c r="AXJ10" s="53"/>
      <c r="AXK10" s="430"/>
      <c r="AXL10" s="87">
        <f t="shared" si="137"/>
        <v>0</v>
      </c>
      <c r="AXN10" s="386">
        <v>41312</v>
      </c>
      <c r="AXO10" s="276" t="s">
        <v>4180</v>
      </c>
      <c r="AXP10" s="176">
        <v>4674</v>
      </c>
      <c r="AXQ10" s="53">
        <v>41312</v>
      </c>
      <c r="AXR10" s="430">
        <v>2300</v>
      </c>
      <c r="AXS10" s="87">
        <f t="shared" si="138"/>
        <v>2374</v>
      </c>
      <c r="AXU10" s="549">
        <v>41317</v>
      </c>
      <c r="AXV10" s="373" t="s">
        <v>4641</v>
      </c>
      <c r="AXW10" s="24">
        <v>6251</v>
      </c>
      <c r="AXX10" s="549">
        <v>41317</v>
      </c>
      <c r="AXY10" s="85">
        <v>6251</v>
      </c>
      <c r="AXZ10" s="87">
        <f t="shared" si="139"/>
        <v>0</v>
      </c>
      <c r="AYB10" s="576"/>
      <c r="AYC10" s="276"/>
      <c r="AYD10" s="1287"/>
      <c r="AYE10" s="1297" t="s">
        <v>2971</v>
      </c>
      <c r="AYF10" s="1130"/>
      <c r="AYG10" s="1257">
        <f t="shared" si="140"/>
        <v>367.70000000000073</v>
      </c>
      <c r="AYI10" s="53"/>
      <c r="AYJ10" s="276"/>
      <c r="AYK10" s="176"/>
      <c r="AYL10" s="53"/>
      <c r="AYM10" s="176"/>
      <c r="AYN10" s="87">
        <f>AYN9+AYK10-AYM10</f>
        <v>0</v>
      </c>
      <c r="AYP10" s="53"/>
      <c r="AYQ10" s="276"/>
      <c r="AYR10" s="176"/>
      <c r="AYS10" s="53"/>
      <c r="AYT10" s="176"/>
      <c r="AYU10" s="87">
        <f>AYU9+AYR10-AYT10</f>
        <v>0</v>
      </c>
      <c r="AYW10" s="386">
        <v>41296</v>
      </c>
      <c r="AYX10" s="386"/>
      <c r="AYY10" s="363" t="s">
        <v>3224</v>
      </c>
      <c r="AYZ10" s="430">
        <v>120212</v>
      </c>
      <c r="AZA10" s="386">
        <v>41311</v>
      </c>
      <c r="AZB10" s="587">
        <v>120212</v>
      </c>
      <c r="AZC10" s="168">
        <f t="shared" si="141"/>
        <v>0</v>
      </c>
      <c r="AZE10" s="34"/>
      <c r="AZF10" s="373"/>
      <c r="AZG10" s="176"/>
      <c r="AZH10" s="34"/>
      <c r="AZI10" s="85"/>
      <c r="AZJ10" s="87">
        <f t="shared" si="142"/>
        <v>0</v>
      </c>
      <c r="AZL10" s="53">
        <v>41313</v>
      </c>
      <c r="AZM10" s="276" t="s">
        <v>4321</v>
      </c>
      <c r="AZN10" s="176">
        <v>30933</v>
      </c>
      <c r="AZO10" s="53">
        <v>41314</v>
      </c>
      <c r="AZP10" s="176">
        <v>30933</v>
      </c>
      <c r="AZQ10" s="87">
        <f t="shared" si="143"/>
        <v>0</v>
      </c>
      <c r="AZS10" s="34"/>
      <c r="AZT10" s="373"/>
      <c r="AZU10" s="176"/>
      <c r="AZV10" s="34"/>
      <c r="AZW10" s="85"/>
      <c r="AZX10" s="87">
        <f t="shared" si="144"/>
        <v>0</v>
      </c>
      <c r="AZZ10" s="34"/>
      <c r="BAA10" s="373"/>
      <c r="BAB10" s="85"/>
      <c r="BAC10" s="34"/>
      <c r="BAD10" s="85"/>
      <c r="BAE10" s="87">
        <f t="shared" si="145"/>
        <v>0</v>
      </c>
      <c r="BAG10" s="576"/>
      <c r="BAH10" s="276"/>
      <c r="BAI10" s="176"/>
      <c r="BAJ10" s="504"/>
      <c r="BAK10" s="176"/>
      <c r="BAL10" s="87">
        <f t="shared" si="146"/>
        <v>0</v>
      </c>
      <c r="BAN10" s="549"/>
      <c r="BAO10" s="373"/>
      <c r="BAP10" s="1271"/>
      <c r="BAQ10" s="1272"/>
      <c r="BAR10" s="85"/>
      <c r="BAS10" s="87">
        <f t="shared" si="147"/>
        <v>2064</v>
      </c>
      <c r="BAU10" s="388">
        <v>41314</v>
      </c>
      <c r="BAV10" s="1247" t="s">
        <v>4474</v>
      </c>
      <c r="BAW10" s="176">
        <v>898</v>
      </c>
      <c r="BAX10" s="34">
        <v>41315</v>
      </c>
      <c r="BAY10" s="85">
        <v>898</v>
      </c>
      <c r="BAZ10" s="87">
        <f t="shared" si="148"/>
        <v>0</v>
      </c>
      <c r="BBB10" s="576">
        <v>41307</v>
      </c>
      <c r="BBC10" s="276" t="s">
        <v>3810</v>
      </c>
      <c r="BBD10" s="121">
        <v>608</v>
      </c>
      <c r="BBE10" s="576">
        <v>41307</v>
      </c>
      <c r="BBF10" s="176">
        <v>608</v>
      </c>
      <c r="BBG10" s="87">
        <f t="shared" si="149"/>
        <v>308</v>
      </c>
      <c r="BBI10" s="53">
        <v>41311</v>
      </c>
      <c r="BBJ10" s="1283" t="s">
        <v>4696</v>
      </c>
      <c r="BBK10" s="276" t="s">
        <v>4118</v>
      </c>
      <c r="BBL10" s="176">
        <v>4596</v>
      </c>
      <c r="BBM10" s="53">
        <v>41317</v>
      </c>
      <c r="BBN10" s="176">
        <v>4596</v>
      </c>
      <c r="BBO10" s="87">
        <f t="shared" si="150"/>
        <v>0</v>
      </c>
      <c r="BBQ10" s="53"/>
      <c r="BBR10" s="1053"/>
      <c r="BBS10" s="121"/>
      <c r="BBT10" s="53"/>
      <c r="BBU10" s="176"/>
      <c r="BBV10" s="87">
        <f t="shared" si="151"/>
        <v>0</v>
      </c>
      <c r="BBX10" s="386">
        <v>41313</v>
      </c>
      <c r="BBY10" s="50" t="s">
        <v>4324</v>
      </c>
      <c r="BBZ10" s="513">
        <v>722</v>
      </c>
      <c r="BCA10" s="53">
        <v>41314</v>
      </c>
      <c r="BCB10" s="176">
        <v>722</v>
      </c>
      <c r="BCC10" s="87">
        <f t="shared" si="152"/>
        <v>0</v>
      </c>
      <c r="BCE10" s="386">
        <v>41324</v>
      </c>
      <c r="BCF10" s="276" t="s">
        <v>5270</v>
      </c>
      <c r="BCG10" s="121">
        <v>10248</v>
      </c>
      <c r="BCH10" s="313">
        <v>41324</v>
      </c>
      <c r="BCI10" s="176">
        <v>10248</v>
      </c>
      <c r="BCJ10" s="87">
        <f t="shared" si="153"/>
        <v>0</v>
      </c>
      <c r="BCL10" s="386"/>
      <c r="BCM10" s="276"/>
      <c r="BCN10" s="121"/>
      <c r="BCO10" s="671">
        <v>41037</v>
      </c>
      <c r="BCP10" s="176">
        <v>3000</v>
      </c>
      <c r="BCQ10" s="729">
        <f t="shared" si="154"/>
        <v>17164.5</v>
      </c>
      <c r="BCS10" s="388">
        <v>41326</v>
      </c>
      <c r="BCT10" s="50" t="s">
        <v>5416</v>
      </c>
      <c r="BCU10" s="176">
        <v>7994</v>
      </c>
      <c r="BCV10" s="576">
        <v>41326</v>
      </c>
      <c r="BCW10" s="176">
        <v>7994</v>
      </c>
      <c r="BCX10" s="87">
        <f t="shared" si="155"/>
        <v>0</v>
      </c>
      <c r="BCZ10" s="34"/>
      <c r="BDA10" s="50"/>
      <c r="BDB10" s="176"/>
      <c r="BDC10" s="53"/>
      <c r="BDD10" s="176"/>
      <c r="BDE10" s="87">
        <f t="shared" si="156"/>
        <v>0</v>
      </c>
      <c r="BDG10" s="388">
        <v>41310</v>
      </c>
      <c r="BDH10" s="373" t="s">
        <v>4068</v>
      </c>
      <c r="BDI10" s="176">
        <v>24303.5</v>
      </c>
      <c r="BDJ10" s="388">
        <v>41314</v>
      </c>
      <c r="BDK10" s="85">
        <v>24303.5</v>
      </c>
      <c r="BDL10" s="87">
        <f t="shared" si="157"/>
        <v>0</v>
      </c>
      <c r="BDN10" s="576"/>
      <c r="BDO10" s="363"/>
      <c r="BDP10" s="1335"/>
      <c r="BDQ10" s="1336"/>
      <c r="BDR10" s="176"/>
      <c r="BDS10" s="87">
        <f t="shared" si="158"/>
        <v>1055.5999999999913</v>
      </c>
      <c r="BDU10" s="34"/>
      <c r="BDV10" s="373"/>
      <c r="BDW10" s="176"/>
      <c r="BDX10" s="34"/>
      <c r="BDY10" s="86"/>
      <c r="BDZ10" s="87">
        <f t="shared" si="159"/>
        <v>0</v>
      </c>
      <c r="BEB10" s="576"/>
      <c r="BEC10" s="276"/>
      <c r="BED10" s="121"/>
      <c r="BEE10" s="53">
        <v>41274</v>
      </c>
      <c r="BEF10" s="176">
        <v>5659</v>
      </c>
      <c r="BEG10" s="87">
        <f t="shared" si="160"/>
        <v>663.79999999999927</v>
      </c>
      <c r="BEI10" s="53"/>
      <c r="BEJ10" s="53"/>
      <c r="BEK10" s="276"/>
      <c r="BEL10" s="176"/>
      <c r="BEM10" s="53"/>
      <c r="BEN10" s="176"/>
      <c r="BEO10" s="87">
        <f t="shared" si="161"/>
        <v>0</v>
      </c>
      <c r="BEQ10" s="386">
        <v>41308</v>
      </c>
      <c r="BER10" s="50" t="s">
        <v>3947</v>
      </c>
      <c r="BES10" s="1045">
        <v>2781.5</v>
      </c>
      <c r="BET10" s="386">
        <v>41309</v>
      </c>
      <c r="BEU10" s="317">
        <v>2781.5</v>
      </c>
      <c r="BEV10" s="87">
        <f t="shared" si="162"/>
        <v>0</v>
      </c>
      <c r="BEX10" s="388">
        <v>41319</v>
      </c>
      <c r="BEY10" s="409" t="s">
        <v>4974</v>
      </c>
      <c r="BEZ10" s="50" t="s">
        <v>4814</v>
      </c>
      <c r="BFA10" s="1250">
        <v>14869</v>
      </c>
      <c r="BFB10" s="388">
        <v>41319</v>
      </c>
      <c r="BFC10" s="1245">
        <v>14869</v>
      </c>
      <c r="BFD10" s="87">
        <f t="shared" si="163"/>
        <v>0</v>
      </c>
      <c r="BFF10" s="53">
        <v>41292</v>
      </c>
      <c r="BFG10" s="369" t="s">
        <v>3093</v>
      </c>
      <c r="BFH10" s="363" t="s">
        <v>3094</v>
      </c>
      <c r="BFI10" s="176">
        <v>27105.75</v>
      </c>
      <c r="BFJ10" s="53">
        <v>41313</v>
      </c>
      <c r="BFK10" s="317">
        <v>27105.75</v>
      </c>
      <c r="BFL10" s="87">
        <f t="shared" si="164"/>
        <v>0</v>
      </c>
      <c r="BFN10" s="549">
        <v>41311</v>
      </c>
      <c r="BFO10" s="50" t="s">
        <v>4117</v>
      </c>
      <c r="BFP10" s="1250">
        <v>1271</v>
      </c>
      <c r="BFQ10" s="549">
        <v>41311</v>
      </c>
      <c r="BFR10" s="1245">
        <v>1271</v>
      </c>
      <c r="BFS10" s="87">
        <f t="shared" si="165"/>
        <v>0</v>
      </c>
      <c r="BFU10" s="386"/>
      <c r="BFV10" s="363"/>
      <c r="BFW10" s="176"/>
      <c r="BFX10" s="53"/>
      <c r="BFY10" s="176"/>
      <c r="BFZ10" s="87">
        <f t="shared" si="166"/>
        <v>0</v>
      </c>
      <c r="BGB10" s="576">
        <v>41308</v>
      </c>
      <c r="BGC10" s="363" t="s">
        <v>3928</v>
      </c>
      <c r="BGD10" s="176">
        <v>1520</v>
      </c>
      <c r="BGE10" s="53">
        <v>41308</v>
      </c>
      <c r="BGF10" s="176">
        <v>1520</v>
      </c>
      <c r="BGG10" s="87">
        <f t="shared" si="167"/>
        <v>0</v>
      </c>
      <c r="BGI10" s="388"/>
      <c r="BGJ10" s="373"/>
      <c r="BGK10" s="176"/>
      <c r="BGL10" s="34"/>
      <c r="BGM10" s="85"/>
      <c r="BGN10" s="87">
        <f>BGN9+BGK10-BGM10</f>
        <v>0</v>
      </c>
      <c r="BGP10" s="34"/>
      <c r="BGQ10" s="373"/>
      <c r="BGR10" s="176"/>
      <c r="BGS10" s="34"/>
      <c r="BGT10" s="85"/>
      <c r="BGU10" s="87">
        <f>BGU9+BGR10-BGT10</f>
        <v>0</v>
      </c>
      <c r="BGW10" s="576">
        <v>41320</v>
      </c>
      <c r="BGX10" s="276" t="s">
        <v>4930</v>
      </c>
      <c r="BGY10" s="121">
        <v>4018</v>
      </c>
      <c r="BGZ10" s="53">
        <v>41320</v>
      </c>
      <c r="BHA10" s="176">
        <v>4018</v>
      </c>
      <c r="BHB10" s="87">
        <f t="shared" si="168"/>
        <v>0</v>
      </c>
      <c r="BHD10" s="576">
        <v>41324</v>
      </c>
      <c r="BHE10" s="657"/>
      <c r="BHF10" s="276" t="s">
        <v>5219</v>
      </c>
      <c r="BHG10" s="176">
        <v>29402.69</v>
      </c>
      <c r="BHH10" s="53"/>
      <c r="BHI10" s="176"/>
      <c r="BHJ10" s="87">
        <f t="shared" si="169"/>
        <v>78175.989999999991</v>
      </c>
      <c r="BHL10" s="576">
        <v>41323</v>
      </c>
      <c r="BHM10" s="276" t="s">
        <v>5139</v>
      </c>
      <c r="BHN10" s="176">
        <v>5612</v>
      </c>
      <c r="BHO10" s="53">
        <v>41323</v>
      </c>
      <c r="BHP10" s="176">
        <v>5612</v>
      </c>
      <c r="BHQ10" s="87">
        <f t="shared" si="170"/>
        <v>0</v>
      </c>
      <c r="BHS10" s="576"/>
      <c r="BHT10" s="276"/>
      <c r="BHU10" s="176"/>
      <c r="BHV10" s="423"/>
      <c r="BHW10" s="176"/>
      <c r="BHX10" s="87">
        <f t="shared" si="171"/>
        <v>0</v>
      </c>
      <c r="BHZ10" s="576"/>
      <c r="BIA10" s="50"/>
      <c r="BIB10" s="1045"/>
      <c r="BIC10" s="53"/>
      <c r="BID10" s="317"/>
      <c r="BIE10" s="87">
        <f t="shared" si="172"/>
        <v>0</v>
      </c>
      <c r="BIG10" s="576">
        <v>41312</v>
      </c>
      <c r="BIH10" s="50" t="s">
        <v>4229</v>
      </c>
      <c r="BII10" s="1045">
        <v>697</v>
      </c>
      <c r="BIJ10" s="53">
        <v>41313</v>
      </c>
      <c r="BIK10" s="317">
        <v>697</v>
      </c>
      <c r="BIL10" s="87">
        <f t="shared" si="173"/>
        <v>0</v>
      </c>
      <c r="BIN10" s="386">
        <v>41313</v>
      </c>
      <c r="BIO10" s="50" t="s">
        <v>4322</v>
      </c>
      <c r="BIP10" s="1045">
        <v>28853</v>
      </c>
      <c r="BIQ10" s="386">
        <v>41313</v>
      </c>
      <c r="BIR10" s="317">
        <v>26103</v>
      </c>
      <c r="BIS10" s="87">
        <f t="shared" si="174"/>
        <v>2750</v>
      </c>
      <c r="BIU10" s="34"/>
      <c r="BIV10" s="373"/>
      <c r="BIW10" s="121"/>
      <c r="BIX10" s="34"/>
      <c r="BIY10" s="85"/>
      <c r="BIZ10" s="87">
        <f t="shared" si="175"/>
        <v>0</v>
      </c>
      <c r="BJB10" s="34">
        <v>41308</v>
      </c>
      <c r="BJC10" s="373" t="s">
        <v>3913</v>
      </c>
      <c r="BJD10" s="85">
        <v>7709</v>
      </c>
      <c r="BJE10" s="34">
        <v>41308</v>
      </c>
      <c r="BJF10" s="85">
        <v>7709</v>
      </c>
      <c r="BJG10" s="87">
        <f t="shared" si="216"/>
        <v>0</v>
      </c>
      <c r="BJI10" s="313">
        <v>41302</v>
      </c>
      <c r="BJJ10" s="276" t="s">
        <v>3166</v>
      </c>
      <c r="BJK10" s="121">
        <v>24071</v>
      </c>
      <c r="BJL10" s="53">
        <v>41304</v>
      </c>
      <c r="BJM10" s="176">
        <v>20723</v>
      </c>
      <c r="BJN10" s="87">
        <f t="shared" si="217"/>
        <v>3637</v>
      </c>
      <c r="BJP10" s="53">
        <v>41316</v>
      </c>
      <c r="BJQ10" s="276" t="s">
        <v>4613</v>
      </c>
      <c r="BJR10" s="176">
        <v>5631</v>
      </c>
      <c r="BJS10" s="369">
        <v>41317</v>
      </c>
      <c r="BJT10" s="176">
        <v>5631</v>
      </c>
      <c r="BJU10" s="87">
        <f t="shared" si="218"/>
        <v>0</v>
      </c>
      <c r="BJW10" s="34"/>
      <c r="BJX10" s="373"/>
      <c r="BJY10" s="24"/>
      <c r="BJZ10" s="409"/>
      <c r="BKA10" s="85"/>
      <c r="BKB10" s="87">
        <f t="shared" si="219"/>
        <v>0</v>
      </c>
      <c r="BKD10" s="34"/>
      <c r="BKE10" s="373"/>
      <c r="BKF10" s="176"/>
      <c r="BKG10" s="34"/>
      <c r="BKH10" s="85"/>
      <c r="BKI10" s="87">
        <f t="shared" si="220"/>
        <v>0</v>
      </c>
      <c r="BKK10" s="34">
        <v>41319</v>
      </c>
      <c r="BKL10" s="373" t="s">
        <v>4794</v>
      </c>
      <c r="BKM10" s="176">
        <v>8201</v>
      </c>
      <c r="BKN10" s="34">
        <v>41319</v>
      </c>
      <c r="BKO10" s="85">
        <v>8201</v>
      </c>
      <c r="BKP10" s="87">
        <f t="shared" si="221"/>
        <v>0</v>
      </c>
      <c r="BKR10" s="386"/>
      <c r="BKS10" s="363"/>
      <c r="BKT10" s="176"/>
      <c r="BKU10" s="53"/>
      <c r="BKV10" s="176"/>
      <c r="BKW10" s="87">
        <f t="shared" si="222"/>
        <v>0</v>
      </c>
      <c r="BKY10" s="549"/>
      <c r="BKZ10" s="373"/>
      <c r="BLA10" s="176"/>
      <c r="BLB10" s="34"/>
      <c r="BLC10" s="85"/>
      <c r="BLD10" s="87">
        <f t="shared" si="223"/>
        <v>0</v>
      </c>
      <c r="BLF10" s="549"/>
      <c r="BLG10" s="373"/>
      <c r="BLH10" s="176"/>
      <c r="BLI10" s="34"/>
      <c r="BLJ10" s="85"/>
      <c r="BLK10" s="87">
        <f t="shared" ref="BLK10:BLK43" si="237">BLK9+BLH10-BLJ10</f>
        <v>0</v>
      </c>
      <c r="BLM10" s="34">
        <v>41323</v>
      </c>
      <c r="BLN10" s="409"/>
      <c r="BLO10" s="373" t="s">
        <v>5162</v>
      </c>
      <c r="BLP10" s="24">
        <v>685</v>
      </c>
      <c r="BLQ10" s="53">
        <v>41324</v>
      </c>
      <c r="BLR10" s="176">
        <v>685</v>
      </c>
      <c r="BLS10" s="87">
        <f t="shared" si="176"/>
        <v>118</v>
      </c>
      <c r="BLU10" s="34"/>
      <c r="BLV10" s="373"/>
      <c r="BLW10" s="85"/>
      <c r="BLX10" s="34"/>
      <c r="BLY10" s="85"/>
      <c r="BLZ10" s="87">
        <f t="shared" si="177"/>
        <v>0</v>
      </c>
      <c r="BMB10" s="53"/>
      <c r="BMC10" s="363"/>
      <c r="BMD10" s="176"/>
      <c r="BME10" s="53"/>
      <c r="BMF10" s="176"/>
      <c r="BMG10" s="87">
        <f t="shared" si="178"/>
        <v>111</v>
      </c>
      <c r="BMI10" s="386">
        <v>41306</v>
      </c>
      <c r="BMJ10" s="276" t="s">
        <v>3706</v>
      </c>
      <c r="BMK10" s="121">
        <v>405</v>
      </c>
      <c r="BML10" s="576">
        <v>41306</v>
      </c>
      <c r="BMM10" s="176">
        <v>405</v>
      </c>
      <c r="BMN10" s="87">
        <f t="shared" si="179"/>
        <v>0</v>
      </c>
      <c r="BMQ10" s="363"/>
      <c r="BMR10" s="430"/>
      <c r="BMS10" s="549"/>
      <c r="BMT10" s="1245"/>
      <c r="BMU10" s="87">
        <f t="shared" si="180"/>
        <v>700</v>
      </c>
      <c r="BMW10" s="34">
        <v>41321</v>
      </c>
      <c r="BMX10" s="373" t="s">
        <v>5057</v>
      </c>
      <c r="BMY10" s="176">
        <v>2029</v>
      </c>
      <c r="BMZ10" s="34">
        <v>41322</v>
      </c>
      <c r="BNA10" s="85">
        <v>2029</v>
      </c>
      <c r="BNB10" s="87">
        <f t="shared" si="181"/>
        <v>0</v>
      </c>
      <c r="BND10" s="34"/>
      <c r="BNE10" s="409"/>
      <c r="BNF10" s="1247"/>
      <c r="BNG10" s="176"/>
      <c r="BNH10" s="34"/>
      <c r="BNI10" s="85"/>
      <c r="BNJ10" s="87">
        <f t="shared" si="182"/>
        <v>0</v>
      </c>
      <c r="BNL10" s="549"/>
      <c r="BNM10" s="373"/>
      <c r="BNN10" s="176"/>
      <c r="BNO10" s="34"/>
      <c r="BNP10" s="85"/>
      <c r="BNQ10" s="87">
        <f t="shared" si="183"/>
        <v>0</v>
      </c>
      <c r="BNS10" s="549">
        <v>41307</v>
      </c>
      <c r="BNT10" s="373" t="s">
        <v>3867</v>
      </c>
      <c r="BNU10" s="176">
        <v>2723</v>
      </c>
      <c r="BNV10" s="34">
        <v>41308</v>
      </c>
      <c r="BNW10" s="85">
        <v>2723</v>
      </c>
      <c r="BNX10" s="87">
        <f t="shared" si="184"/>
        <v>0</v>
      </c>
      <c r="BNZ10" s="34"/>
      <c r="BOA10" s="373"/>
      <c r="BOB10" s="176"/>
      <c r="BOC10" s="34"/>
      <c r="BOD10" s="85"/>
      <c r="BOE10" s="87">
        <f t="shared" si="185"/>
        <v>0</v>
      </c>
      <c r="BOG10" s="549">
        <v>41314</v>
      </c>
      <c r="BOH10" s="373" t="s">
        <v>4444</v>
      </c>
      <c r="BOI10" s="176">
        <v>3617</v>
      </c>
      <c r="BOJ10" s="34">
        <v>41314</v>
      </c>
      <c r="BOK10" s="85">
        <v>3617</v>
      </c>
      <c r="BOL10" s="87">
        <f t="shared" si="186"/>
        <v>0</v>
      </c>
      <c r="BON10" s="549"/>
      <c r="BOO10" s="373"/>
      <c r="BOP10" s="176"/>
      <c r="BOQ10" s="34"/>
      <c r="BOR10" s="85"/>
      <c r="BOS10" s="87">
        <f t="shared" si="187"/>
        <v>0</v>
      </c>
      <c r="BOU10" s="34"/>
      <c r="BOV10" s="373"/>
      <c r="BOW10" s="176"/>
      <c r="BOX10" s="34"/>
      <c r="BOY10" s="85"/>
      <c r="BOZ10" s="87">
        <f t="shared" si="188"/>
        <v>0</v>
      </c>
      <c r="BPB10" s="34"/>
      <c r="BPC10" s="373"/>
      <c r="BPD10" s="176"/>
      <c r="BPE10" s="34"/>
      <c r="BPF10" s="85"/>
      <c r="BPG10" s="87">
        <f t="shared" si="189"/>
        <v>0</v>
      </c>
      <c r="BPI10" s="34"/>
      <c r="BPJ10" s="373"/>
      <c r="BPK10" s="176"/>
      <c r="BPL10" s="34"/>
      <c r="BPM10" s="85"/>
      <c r="BPN10" s="87">
        <f t="shared" si="190"/>
        <v>0</v>
      </c>
      <c r="BPP10" s="34"/>
      <c r="BPQ10" s="373"/>
      <c r="BPR10" s="176"/>
      <c r="BPS10" s="34"/>
      <c r="BPT10" s="85"/>
      <c r="BPU10" s="87">
        <f t="shared" si="191"/>
        <v>0</v>
      </c>
    </row>
    <row r="11" spans="1:1790">
      <c r="A11" s="34"/>
      <c r="B11" s="373"/>
      <c r="C11" s="24"/>
      <c r="D11" s="34"/>
      <c r="E11" s="85"/>
      <c r="F11" s="87">
        <f t="shared" si="2"/>
        <v>0</v>
      </c>
      <c r="H11" s="34"/>
      <c r="I11" s="373"/>
      <c r="J11" s="24"/>
      <c r="K11" s="34"/>
      <c r="L11" s="85"/>
      <c r="M11" s="87">
        <f t="shared" si="3"/>
        <v>0</v>
      </c>
      <c r="O11" s="34"/>
      <c r="P11" s="373"/>
      <c r="Q11" s="24"/>
      <c r="R11" s="34"/>
      <c r="S11" s="85"/>
      <c r="T11" s="87">
        <f t="shared" si="4"/>
        <v>0</v>
      </c>
      <c r="V11" s="34"/>
      <c r="W11" s="373"/>
      <c r="X11" s="24"/>
      <c r="Y11" s="34"/>
      <c r="Z11" s="85"/>
      <c r="AA11" s="87">
        <f t="shared" si="5"/>
        <v>6041</v>
      </c>
      <c r="AC11" s="53"/>
      <c r="AD11" s="276"/>
      <c r="AE11" s="121"/>
      <c r="AF11" s="53"/>
      <c r="AG11" s="176"/>
      <c r="AH11" s="87">
        <f t="shared" si="6"/>
        <v>0</v>
      </c>
      <c r="AJ11" s="386">
        <v>41299</v>
      </c>
      <c r="AK11" s="276" t="s">
        <v>3149</v>
      </c>
      <c r="AL11" s="121">
        <v>134820</v>
      </c>
      <c r="AM11" s="386">
        <v>41309</v>
      </c>
      <c r="AN11" s="176">
        <v>89096.5</v>
      </c>
      <c r="AO11" s="87">
        <f t="shared" si="7"/>
        <v>47173.640000000014</v>
      </c>
      <c r="AQ11" s="34"/>
      <c r="AR11" s="373"/>
      <c r="AS11" s="24"/>
      <c r="AT11" s="34"/>
      <c r="AU11" s="85"/>
      <c r="AV11" s="87">
        <f t="shared" si="8"/>
        <v>0</v>
      </c>
      <c r="AX11" s="34"/>
      <c r="AY11" s="373"/>
      <c r="AZ11" s="24"/>
      <c r="BA11" s="34"/>
      <c r="BB11" s="85"/>
      <c r="BC11" s="87">
        <f t="shared" si="9"/>
        <v>0</v>
      </c>
      <c r="BE11" s="53"/>
      <c r="BF11" s="50"/>
      <c r="BG11" s="176"/>
      <c r="BH11" s="53"/>
      <c r="BI11" s="176"/>
      <c r="BJ11" s="87">
        <f t="shared" si="10"/>
        <v>0</v>
      </c>
      <c r="BL11" s="388">
        <v>41311</v>
      </c>
      <c r="BM11" s="373" t="s">
        <v>4154</v>
      </c>
      <c r="BN11" s="24">
        <v>1184.5</v>
      </c>
      <c r="BO11" s="34">
        <v>41311</v>
      </c>
      <c r="BP11" s="85">
        <v>1184.5</v>
      </c>
      <c r="BQ11" s="87">
        <f t="shared" si="11"/>
        <v>0</v>
      </c>
      <c r="BS11" s="576"/>
      <c r="BT11" s="276"/>
      <c r="BU11" s="121"/>
      <c r="BV11" s="53"/>
      <c r="BW11" s="176"/>
      <c r="BX11" s="87">
        <f t="shared" si="12"/>
        <v>40166.76</v>
      </c>
      <c r="BZ11" s="576"/>
      <c r="CA11" s="363"/>
      <c r="CB11" s="176"/>
      <c r="CC11" s="53"/>
      <c r="CD11" s="176"/>
      <c r="CE11" s="87">
        <f t="shared" si="13"/>
        <v>0</v>
      </c>
      <c r="CG11" s="576">
        <v>41314</v>
      </c>
      <c r="CH11" s="363" t="s">
        <v>4490</v>
      </c>
      <c r="CI11" s="176">
        <v>2601</v>
      </c>
      <c r="CJ11" s="53">
        <v>41323</v>
      </c>
      <c r="CK11" s="176">
        <v>2601</v>
      </c>
      <c r="CL11" s="87">
        <f t="shared" si="14"/>
        <v>0</v>
      </c>
      <c r="CN11" s="549">
        <v>40679</v>
      </c>
      <c r="CO11" s="1202"/>
      <c r="CP11" s="373" t="s">
        <v>3002</v>
      </c>
      <c r="CQ11" s="24">
        <v>122316</v>
      </c>
      <c r="CS11" s="85"/>
      <c r="CT11" s="87">
        <f t="shared" si="15"/>
        <v>340924</v>
      </c>
      <c r="CV11" s="576">
        <v>41302</v>
      </c>
      <c r="CW11" s="1289" t="s">
        <v>3041</v>
      </c>
      <c r="CX11" s="276" t="s">
        <v>3042</v>
      </c>
      <c r="CY11" s="121">
        <v>187064</v>
      </c>
      <c r="CZ11" s="576"/>
      <c r="DA11" s="176"/>
      <c r="DB11" s="87">
        <f t="shared" si="16"/>
        <v>4955564.6500000004</v>
      </c>
      <c r="DD11" s="386">
        <v>41310</v>
      </c>
      <c r="DE11" s="276" t="s">
        <v>4023</v>
      </c>
      <c r="DF11" s="121">
        <v>2172</v>
      </c>
      <c r="DG11" s="53">
        <v>41311</v>
      </c>
      <c r="DH11" s="176">
        <v>2172</v>
      </c>
      <c r="DI11" s="87">
        <f t="shared" si="17"/>
        <v>0</v>
      </c>
      <c r="DK11" s="386"/>
      <c r="DL11" s="276"/>
      <c r="DM11" s="121"/>
      <c r="DN11" s="53"/>
      <c r="DO11" s="176"/>
      <c r="DP11" s="87">
        <f t="shared" si="18"/>
        <v>0</v>
      </c>
      <c r="DR11" s="53">
        <v>41320</v>
      </c>
      <c r="DS11" s="276" t="s">
        <v>4947</v>
      </c>
      <c r="DT11" s="121">
        <v>5510</v>
      </c>
      <c r="DU11" s="53">
        <v>41320</v>
      </c>
      <c r="DV11" s="176">
        <v>5510</v>
      </c>
      <c r="DW11" s="87">
        <f t="shared" si="19"/>
        <v>0</v>
      </c>
      <c r="DY11" s="386"/>
      <c r="DZ11" s="276"/>
      <c r="EA11" s="121"/>
      <c r="EB11" s="34"/>
      <c r="EC11" s="85"/>
      <c r="ED11" s="87">
        <f t="shared" si="20"/>
        <v>0</v>
      </c>
      <c r="EF11" s="576">
        <v>41313</v>
      </c>
      <c r="EG11" s="276" t="s">
        <v>4333</v>
      </c>
      <c r="EH11" s="121">
        <v>21429.5</v>
      </c>
      <c r="EI11" s="53">
        <v>41320</v>
      </c>
      <c r="EJ11" s="176">
        <v>5000</v>
      </c>
      <c r="EK11" s="87">
        <f t="shared" si="21"/>
        <v>16429.5</v>
      </c>
      <c r="EM11" s="549"/>
      <c r="EN11" s="373"/>
      <c r="EO11" s="24"/>
      <c r="EP11" s="34"/>
      <c r="EQ11" s="85"/>
      <c r="ER11" s="87">
        <f t="shared" si="22"/>
        <v>0</v>
      </c>
      <c r="ET11" s="53">
        <v>41310</v>
      </c>
      <c r="EU11" s="1248" t="s">
        <v>4012</v>
      </c>
      <c r="EV11" s="276" t="s">
        <v>4017</v>
      </c>
      <c r="EW11" s="121">
        <v>14842.8</v>
      </c>
      <c r="EX11" s="369">
        <v>41311</v>
      </c>
      <c r="EY11" s="176">
        <v>14842.8</v>
      </c>
      <c r="EZ11" s="87">
        <f t="shared" si="23"/>
        <v>1044.8300000000017</v>
      </c>
      <c r="FB11" s="53"/>
      <c r="FC11" s="276"/>
      <c r="FD11" s="121"/>
      <c r="FE11" s="53"/>
      <c r="FF11" s="176"/>
      <c r="FG11" s="87">
        <f t="shared" si="24"/>
        <v>0</v>
      </c>
      <c r="FI11" s="576"/>
      <c r="FJ11" s="369"/>
      <c r="FK11" s="276"/>
      <c r="FL11" s="121"/>
      <c r="FM11" s="313"/>
      <c r="FN11" s="176"/>
      <c r="FO11" s="87">
        <f t="shared" si="25"/>
        <v>0</v>
      </c>
      <c r="FQ11" s="34"/>
      <c r="FR11" s="276"/>
      <c r="FS11" s="121"/>
      <c r="FT11" s="369"/>
      <c r="FU11" s="176"/>
      <c r="FV11" s="87">
        <f t="shared" si="192"/>
        <v>0</v>
      </c>
      <c r="FX11" s="576">
        <v>41327</v>
      </c>
      <c r="FY11" s="657"/>
      <c r="FZ11" s="276" t="s">
        <v>5570</v>
      </c>
      <c r="GA11" s="121">
        <v>3334</v>
      </c>
      <c r="GB11" s="657"/>
      <c r="GC11" s="24"/>
      <c r="GD11" s="87">
        <f t="shared" si="26"/>
        <v>12431</v>
      </c>
      <c r="GF11" s="53">
        <v>41318</v>
      </c>
      <c r="GG11" s="50" t="s">
        <v>4716</v>
      </c>
      <c r="GH11" s="176">
        <v>640</v>
      </c>
      <c r="GI11" s="53">
        <v>41318</v>
      </c>
      <c r="GJ11" s="176">
        <v>640</v>
      </c>
      <c r="GK11" s="87">
        <f t="shared" si="27"/>
        <v>0</v>
      </c>
      <c r="GM11" s="576">
        <v>41321</v>
      </c>
      <c r="GN11" s="369"/>
      <c r="GO11" s="276" t="s">
        <v>5011</v>
      </c>
      <c r="GP11" s="121">
        <v>2327</v>
      </c>
      <c r="GQ11" s="53">
        <v>41321</v>
      </c>
      <c r="GR11" s="176">
        <v>2327</v>
      </c>
      <c r="GS11" s="87">
        <f t="shared" si="28"/>
        <v>2511.6000000000004</v>
      </c>
      <c r="GU11" s="576"/>
      <c r="GV11" s="276"/>
      <c r="GW11" s="121"/>
      <c r="GX11" s="53"/>
      <c r="GY11" s="176"/>
      <c r="GZ11" s="87">
        <f t="shared" si="29"/>
        <v>0</v>
      </c>
      <c r="HB11" s="386"/>
      <c r="HC11" s="276"/>
      <c r="HD11" s="121"/>
      <c r="HE11" s="53"/>
      <c r="HF11" s="176"/>
      <c r="HG11" s="87">
        <f t="shared" si="30"/>
        <v>0</v>
      </c>
      <c r="HI11" s="386"/>
      <c r="HJ11" s="276"/>
      <c r="HK11" s="121"/>
      <c r="HL11" s="53"/>
      <c r="HM11" s="176"/>
      <c r="HN11" s="87">
        <f t="shared" si="31"/>
        <v>0</v>
      </c>
      <c r="HP11" s="386"/>
      <c r="HQ11" s="276"/>
      <c r="HR11" s="121"/>
      <c r="HS11" s="53"/>
      <c r="HT11" s="176"/>
      <c r="HU11" s="87">
        <f t="shared" si="32"/>
        <v>30</v>
      </c>
      <c r="HW11" s="53"/>
      <c r="HX11" s="276"/>
      <c r="HY11" s="121"/>
      <c r="HZ11" s="53"/>
      <c r="IA11" s="176"/>
      <c r="IB11" s="87">
        <f t="shared" si="33"/>
        <v>0</v>
      </c>
      <c r="ID11" s="549"/>
      <c r="IE11" s="373"/>
      <c r="IF11" s="24"/>
      <c r="IG11" s="53"/>
      <c r="IH11" s="176"/>
      <c r="II11" s="87">
        <f t="shared" si="34"/>
        <v>402</v>
      </c>
      <c r="IK11" s="576">
        <v>41309</v>
      </c>
      <c r="IL11" s="50" t="s">
        <v>3957</v>
      </c>
      <c r="IM11" s="1274">
        <v>1495</v>
      </c>
      <c r="IN11" s="53">
        <v>41309</v>
      </c>
      <c r="IO11" s="176">
        <v>1495</v>
      </c>
      <c r="IP11" s="87">
        <f t="shared" si="35"/>
        <v>3009</v>
      </c>
      <c r="IR11" s="388">
        <v>41296</v>
      </c>
      <c r="IS11" s="373" t="s">
        <v>3169</v>
      </c>
      <c r="IT11" s="24">
        <v>3630</v>
      </c>
      <c r="IU11" s="388">
        <v>41306</v>
      </c>
      <c r="IV11" s="24">
        <v>3630</v>
      </c>
      <c r="IW11" s="87">
        <f t="shared" si="36"/>
        <v>0</v>
      </c>
      <c r="IY11" s="388">
        <v>41311</v>
      </c>
      <c r="IZ11" s="1247" t="s">
        <v>4116</v>
      </c>
      <c r="JA11" s="1052">
        <v>990</v>
      </c>
      <c r="JB11" s="388">
        <v>41324</v>
      </c>
      <c r="JC11" s="1052">
        <v>990</v>
      </c>
      <c r="JD11" s="87">
        <f t="shared" si="37"/>
        <v>0</v>
      </c>
      <c r="JF11" s="388">
        <v>41327</v>
      </c>
      <c r="JG11" s="1247" t="s">
        <v>5523</v>
      </c>
      <c r="JH11" s="1052">
        <v>990</v>
      </c>
      <c r="JI11" s="388"/>
      <c r="JJ11" s="1052"/>
      <c r="JK11" s="87">
        <f t="shared" si="38"/>
        <v>34485</v>
      </c>
      <c r="JM11" s="1322"/>
      <c r="JN11" s="1323"/>
      <c r="JO11" s="1337"/>
      <c r="JP11" s="1324">
        <v>40849</v>
      </c>
      <c r="JQ11" s="1325">
        <v>3000</v>
      </c>
      <c r="JR11" s="1326">
        <f t="shared" si="39"/>
        <v>64970.5</v>
      </c>
      <c r="JT11" s="386"/>
      <c r="JU11" s="276"/>
      <c r="JV11" s="121"/>
      <c r="JW11" s="53"/>
      <c r="JX11" s="176"/>
      <c r="JY11" s="168">
        <f t="shared" si="40"/>
        <v>0</v>
      </c>
      <c r="KA11" s="388">
        <v>41314</v>
      </c>
      <c r="KB11" s="373" t="s">
        <v>4478</v>
      </c>
      <c r="KC11" s="24">
        <v>5537</v>
      </c>
      <c r="KD11" s="53">
        <v>41314</v>
      </c>
      <c r="KE11" s="176">
        <v>5537</v>
      </c>
      <c r="KF11" s="168">
        <f t="shared" si="41"/>
        <v>0</v>
      </c>
      <c r="KH11" s="386"/>
      <c r="KI11" s="50"/>
      <c r="KJ11" s="176"/>
      <c r="KK11" s="53"/>
      <c r="KL11" s="176"/>
      <c r="KM11" s="87">
        <f t="shared" si="42"/>
        <v>0</v>
      </c>
      <c r="KO11" s="386"/>
      <c r="KP11" s="276"/>
      <c r="KQ11" s="121"/>
      <c r="KR11" s="53">
        <v>41256</v>
      </c>
      <c r="KS11" s="176">
        <v>200</v>
      </c>
      <c r="KT11" s="87">
        <f t="shared" si="43"/>
        <v>2599.5</v>
      </c>
      <c r="KV11" s="34"/>
      <c r="KW11" s="373"/>
      <c r="KX11" s="24"/>
      <c r="KY11" s="34"/>
      <c r="KZ11" s="85"/>
      <c r="LA11" s="87">
        <f t="shared" si="44"/>
        <v>14519.5</v>
      </c>
      <c r="LC11" s="34">
        <v>41324</v>
      </c>
      <c r="LD11" s="50" t="s">
        <v>5283</v>
      </c>
      <c r="LE11" s="176">
        <v>37176</v>
      </c>
      <c r="LF11" s="34">
        <v>41324</v>
      </c>
      <c r="LG11" s="85">
        <v>37176</v>
      </c>
      <c r="LH11" s="87">
        <f t="shared" si="45"/>
        <v>0</v>
      </c>
      <c r="LJ11" s="53"/>
      <c r="LK11" s="276"/>
      <c r="LL11" s="121"/>
      <c r="LM11" s="53"/>
      <c r="LN11" s="176"/>
      <c r="LO11" s="87">
        <f t="shared" si="46"/>
        <v>0</v>
      </c>
      <c r="LQ11" s="53"/>
      <c r="LR11" s="276"/>
      <c r="LS11" s="121"/>
      <c r="LT11" s="53"/>
      <c r="LU11" s="176"/>
      <c r="LV11" s="87">
        <f t="shared" si="47"/>
        <v>0</v>
      </c>
      <c r="LX11" s="576"/>
      <c r="LY11" s="276"/>
      <c r="LZ11" s="121"/>
      <c r="MA11" s="53"/>
      <c r="MB11" s="176"/>
      <c r="MC11" s="87">
        <f t="shared" si="48"/>
        <v>0</v>
      </c>
      <c r="ME11" s="576"/>
      <c r="MF11" s="276"/>
      <c r="MG11" s="121"/>
      <c r="MH11" s="53"/>
      <c r="MI11" s="176"/>
      <c r="MJ11" s="87">
        <f t="shared" si="49"/>
        <v>31145.5</v>
      </c>
      <c r="ML11" s="668"/>
      <c r="MM11" s="373"/>
      <c r="MN11" s="24"/>
      <c r="MO11" s="1029"/>
      <c r="MP11" s="85"/>
      <c r="MQ11" s="87">
        <f t="shared" si="50"/>
        <v>0</v>
      </c>
      <c r="MS11" s="34"/>
      <c r="MT11" s="373"/>
      <c r="MU11" s="24"/>
      <c r="MV11" s="1029"/>
      <c r="MW11" s="85"/>
      <c r="MX11" s="87">
        <f t="shared" si="51"/>
        <v>0</v>
      </c>
      <c r="MZ11" s="34"/>
      <c r="NA11" s="373"/>
      <c r="NB11" s="24"/>
      <c r="NC11" s="34"/>
      <c r="ND11" s="85"/>
      <c r="NE11" s="87">
        <f t="shared" si="52"/>
        <v>0</v>
      </c>
      <c r="NG11" s="576"/>
      <c r="NH11" s="363"/>
      <c r="NI11" s="176"/>
      <c r="NJ11" s="576"/>
      <c r="NK11" s="176"/>
      <c r="NL11" s="87">
        <f t="shared" si="53"/>
        <v>0</v>
      </c>
      <c r="NN11" s="313">
        <v>41312</v>
      </c>
      <c r="NO11" s="276" t="s">
        <v>4194</v>
      </c>
      <c r="NP11" s="121">
        <v>2335</v>
      </c>
      <c r="NQ11" s="53">
        <v>41313</v>
      </c>
      <c r="NR11" s="176">
        <v>2335</v>
      </c>
      <c r="NS11" s="87">
        <f t="shared" si="54"/>
        <v>12799.5</v>
      </c>
      <c r="NU11" s="549">
        <v>41296</v>
      </c>
      <c r="NV11" s="1200" t="s">
        <v>3119</v>
      </c>
      <c r="NW11" s="373" t="s">
        <v>3120</v>
      </c>
      <c r="NX11" s="24">
        <v>9746.1</v>
      </c>
      <c r="NY11" s="423">
        <v>41314</v>
      </c>
      <c r="NZ11" s="176">
        <v>9746.1</v>
      </c>
      <c r="OA11" s="87">
        <f t="shared" si="0"/>
        <v>857</v>
      </c>
      <c r="OC11" s="549">
        <v>41324</v>
      </c>
      <c r="OD11" s="373" t="s">
        <v>5223</v>
      </c>
      <c r="OE11" s="24">
        <v>2382.48</v>
      </c>
      <c r="OF11" s="34">
        <v>41324</v>
      </c>
      <c r="OG11" s="85">
        <v>2382.48</v>
      </c>
      <c r="OH11" s="87">
        <f t="shared" si="55"/>
        <v>0</v>
      </c>
      <c r="OJ11" s="34">
        <v>41324</v>
      </c>
      <c r="OK11" s="373" t="s">
        <v>5248</v>
      </c>
      <c r="OL11" s="24">
        <v>5303.5</v>
      </c>
      <c r="OM11" s="34">
        <v>41325</v>
      </c>
      <c r="ON11" s="85">
        <v>5303.5</v>
      </c>
      <c r="OO11" s="87">
        <f t="shared" si="56"/>
        <v>0</v>
      </c>
      <c r="OQ11" s="386">
        <v>41308</v>
      </c>
      <c r="OR11" s="1258" t="s">
        <v>3929</v>
      </c>
      <c r="OS11" s="176">
        <v>2646</v>
      </c>
      <c r="OT11" s="53">
        <v>41309</v>
      </c>
      <c r="OU11" s="176">
        <v>2646</v>
      </c>
      <c r="OV11" s="87">
        <f t="shared" si="57"/>
        <v>0</v>
      </c>
      <c r="OX11" s="386"/>
      <c r="OY11" s="1258"/>
      <c r="OZ11" s="176"/>
      <c r="PA11" s="53"/>
      <c r="PB11" s="176"/>
      <c r="PC11" s="87">
        <f t="shared" si="58"/>
        <v>21123.919999999998</v>
      </c>
      <c r="PE11" s="386">
        <v>41169</v>
      </c>
      <c r="PF11" s="1338" t="s">
        <v>3006</v>
      </c>
      <c r="PG11" s="276" t="s">
        <v>3007</v>
      </c>
      <c r="PH11" s="1270">
        <v>1679.68</v>
      </c>
      <c r="PI11" s="740"/>
      <c r="PJ11" s="176"/>
      <c r="PK11" s="168">
        <f t="shared" si="59"/>
        <v>6046.25</v>
      </c>
      <c r="PM11" s="386"/>
      <c r="PN11" s="276"/>
      <c r="PO11" s="121"/>
      <c r="PP11" s="740"/>
      <c r="PQ11" s="176"/>
      <c r="PR11" s="168">
        <f t="shared" si="60"/>
        <v>0</v>
      </c>
      <c r="PS11" s="297"/>
      <c r="PT11" s="386">
        <v>41320</v>
      </c>
      <c r="PU11" s="373" t="s">
        <v>4874</v>
      </c>
      <c r="PV11" s="24">
        <v>11860</v>
      </c>
      <c r="PW11" s="34">
        <v>41320</v>
      </c>
      <c r="PX11" s="85">
        <v>5500</v>
      </c>
      <c r="PY11" s="87">
        <f t="shared" si="61"/>
        <v>6360</v>
      </c>
      <c r="QA11" s="34"/>
      <c r="QB11" s="373"/>
      <c r="QC11" s="24"/>
      <c r="QD11" s="34"/>
      <c r="QE11" s="85"/>
      <c r="QF11" s="87">
        <f t="shared" si="62"/>
        <v>0</v>
      </c>
      <c r="QH11" s="53"/>
      <c r="QI11" s="276"/>
      <c r="QJ11" s="121"/>
      <c r="QK11" s="53"/>
      <c r="QL11" s="176"/>
      <c r="QM11" s="87">
        <f t="shared" si="63"/>
        <v>0</v>
      </c>
      <c r="QO11" s="53"/>
      <c r="QP11" s="276"/>
      <c r="QQ11" s="121"/>
      <c r="QR11" s="53"/>
      <c r="QS11" s="176"/>
      <c r="QT11" s="87">
        <f t="shared" si="64"/>
        <v>0</v>
      </c>
      <c r="QV11" s="576">
        <v>41311</v>
      </c>
      <c r="QW11" s="657"/>
      <c r="QX11" s="276" t="s">
        <v>4162</v>
      </c>
      <c r="QY11" s="121">
        <v>8364</v>
      </c>
      <c r="QZ11" s="53">
        <v>41312</v>
      </c>
      <c r="RA11" s="430">
        <v>8364</v>
      </c>
      <c r="RB11" s="87">
        <f t="shared" si="65"/>
        <v>0</v>
      </c>
      <c r="RD11" s="576"/>
      <c r="RE11" s="276"/>
      <c r="RF11" s="121"/>
      <c r="RG11" s="53"/>
      <c r="RH11" s="513"/>
      <c r="RI11" s="87">
        <f t="shared" si="66"/>
        <v>0</v>
      </c>
      <c r="RK11" s="576"/>
      <c r="RL11" s="276"/>
      <c r="RM11" s="121"/>
      <c r="RN11" s="53"/>
      <c r="RO11" s="513"/>
      <c r="RP11" s="87">
        <f t="shared" si="67"/>
        <v>0</v>
      </c>
      <c r="RR11" s="53"/>
      <c r="RS11" s="276"/>
      <c r="RT11" s="121"/>
      <c r="RU11" s="53"/>
      <c r="RV11" s="513"/>
      <c r="RW11" s="87">
        <f t="shared" si="68"/>
        <v>0</v>
      </c>
      <c r="RY11" s="53">
        <v>41328</v>
      </c>
      <c r="RZ11" s="276" t="s">
        <v>5619</v>
      </c>
      <c r="SA11" s="121">
        <v>668</v>
      </c>
      <c r="SB11" s="53"/>
      <c r="SC11" s="513"/>
      <c r="SD11" s="87">
        <f t="shared" si="69"/>
        <v>668</v>
      </c>
      <c r="SF11" s="34"/>
      <c r="SG11" s="373"/>
      <c r="SH11" s="1245"/>
      <c r="SI11" s="53"/>
      <c r="SJ11" s="513"/>
      <c r="SK11" s="87">
        <f t="shared" si="70"/>
        <v>0</v>
      </c>
      <c r="SM11" s="34"/>
      <c r="SN11" s="373"/>
      <c r="SO11" s="1245"/>
      <c r="SP11" s="53"/>
      <c r="SQ11" s="513"/>
      <c r="SR11" s="87">
        <f t="shared" si="71"/>
        <v>0</v>
      </c>
      <c r="ST11" s="549"/>
      <c r="SU11" s="373"/>
      <c r="SV11" s="1245"/>
      <c r="SW11" s="53"/>
      <c r="SX11" s="513"/>
      <c r="SY11" s="87">
        <f t="shared" si="72"/>
        <v>0</v>
      </c>
      <c r="TA11" s="576">
        <v>41316</v>
      </c>
      <c r="TB11" s="276" t="s">
        <v>4595</v>
      </c>
      <c r="TC11" s="121">
        <v>34886</v>
      </c>
      <c r="TD11" s="53">
        <v>41317</v>
      </c>
      <c r="TE11" s="513">
        <v>34829</v>
      </c>
      <c r="TF11" s="87">
        <f t="shared" si="73"/>
        <v>57</v>
      </c>
      <c r="TH11" s="576"/>
      <c r="TI11" s="276"/>
      <c r="TJ11" s="121"/>
      <c r="TK11" s="53"/>
      <c r="TL11" s="513"/>
      <c r="TM11" s="87">
        <f t="shared" si="74"/>
        <v>0</v>
      </c>
      <c r="TO11" s="386">
        <v>41307</v>
      </c>
      <c r="TP11" s="53" t="s">
        <v>3850</v>
      </c>
      <c r="TQ11" s="121">
        <v>2092</v>
      </c>
      <c r="TR11" s="386">
        <v>41308</v>
      </c>
      <c r="TS11" s="430">
        <v>2092</v>
      </c>
      <c r="TT11" s="87">
        <f t="shared" si="75"/>
        <v>0</v>
      </c>
      <c r="TV11" s="576">
        <v>41321</v>
      </c>
      <c r="TW11" s="276" t="s">
        <v>5016</v>
      </c>
      <c r="TX11" s="121">
        <v>3724</v>
      </c>
      <c r="TY11" s="53">
        <v>41322</v>
      </c>
      <c r="TZ11" s="513">
        <v>3724</v>
      </c>
      <c r="UA11" s="87">
        <f t="shared" si="76"/>
        <v>0</v>
      </c>
      <c r="UC11" s="53">
        <v>41314</v>
      </c>
      <c r="UD11" s="276" t="s">
        <v>4470</v>
      </c>
      <c r="UE11" s="121">
        <v>633</v>
      </c>
      <c r="UF11" s="53">
        <v>41315</v>
      </c>
      <c r="UG11" s="513">
        <v>633</v>
      </c>
      <c r="UH11" s="87">
        <f t="shared" si="77"/>
        <v>0</v>
      </c>
      <c r="UJ11" s="53">
        <v>41317</v>
      </c>
      <c r="UK11" s="276" t="s">
        <v>4666</v>
      </c>
      <c r="UL11" s="121">
        <v>2376.5</v>
      </c>
      <c r="UM11" s="53">
        <v>41317</v>
      </c>
      <c r="UN11" s="513">
        <v>2376.5</v>
      </c>
      <c r="UO11" s="87">
        <f t="shared" si="78"/>
        <v>0</v>
      </c>
      <c r="UQ11" s="53">
        <v>41328</v>
      </c>
      <c r="UR11" s="276" t="s">
        <v>5646</v>
      </c>
      <c r="US11" s="121">
        <v>6487</v>
      </c>
      <c r="UT11" s="53"/>
      <c r="UU11" s="513"/>
      <c r="UV11" s="87">
        <f t="shared" si="79"/>
        <v>18891</v>
      </c>
      <c r="UX11" s="386">
        <v>41321</v>
      </c>
      <c r="UY11" s="276" t="s">
        <v>5019</v>
      </c>
      <c r="UZ11" s="121">
        <v>15986</v>
      </c>
      <c r="VA11" s="53">
        <v>41322</v>
      </c>
      <c r="VB11" s="513">
        <v>15986</v>
      </c>
      <c r="VC11" s="87">
        <f t="shared" si="80"/>
        <v>0</v>
      </c>
      <c r="VE11" s="576">
        <v>41313</v>
      </c>
      <c r="VF11" s="276" t="s">
        <v>4278</v>
      </c>
      <c r="VG11" s="121">
        <v>24153.8</v>
      </c>
      <c r="VH11" s="1329">
        <v>41314</v>
      </c>
      <c r="VI11" s="176">
        <v>24153.8</v>
      </c>
      <c r="VJ11" s="87">
        <f t="shared" si="81"/>
        <v>5858.5</v>
      </c>
      <c r="VL11" s="53"/>
      <c r="VM11" s="276"/>
      <c r="VN11" s="121"/>
      <c r="VO11" s="53"/>
      <c r="VP11" s="176"/>
      <c r="VQ11" s="87">
        <f t="shared" si="82"/>
        <v>0</v>
      </c>
      <c r="VS11" s="576">
        <v>41320</v>
      </c>
      <c r="VT11" s="276" t="s">
        <v>4881</v>
      </c>
      <c r="VU11" s="121">
        <v>13414</v>
      </c>
      <c r="VV11" s="54">
        <v>41322</v>
      </c>
      <c r="VW11" s="176">
        <v>13414</v>
      </c>
      <c r="VX11" s="87">
        <f t="shared" si="83"/>
        <v>0</v>
      </c>
      <c r="VZ11" s="549"/>
      <c r="WA11" s="373"/>
      <c r="WB11" s="24"/>
      <c r="WC11" s="34"/>
      <c r="WD11" s="85"/>
      <c r="WE11" s="87">
        <f t="shared" si="84"/>
        <v>0</v>
      </c>
      <c r="WG11" s="549"/>
      <c r="WH11" s="373"/>
      <c r="WI11" s="24"/>
      <c r="WJ11" s="34"/>
      <c r="WK11" s="85"/>
      <c r="WL11" s="87">
        <f t="shared" si="85"/>
        <v>0</v>
      </c>
      <c r="WN11" s="386">
        <v>41308</v>
      </c>
      <c r="WO11" s="444"/>
      <c r="WP11" s="276" t="s">
        <v>3941</v>
      </c>
      <c r="WQ11" s="121">
        <v>1232</v>
      </c>
      <c r="WR11" s="53">
        <v>41309</v>
      </c>
      <c r="WS11" s="176">
        <v>1232</v>
      </c>
      <c r="WT11" s="87">
        <f t="shared" si="86"/>
        <v>0</v>
      </c>
      <c r="WV11" s="386">
        <v>41306</v>
      </c>
      <c r="WW11" s="50" t="s">
        <v>3704</v>
      </c>
      <c r="WX11" s="176">
        <v>198</v>
      </c>
      <c r="WY11" s="53">
        <v>41306</v>
      </c>
      <c r="WZ11" s="176">
        <v>198</v>
      </c>
      <c r="XA11" s="87">
        <f t="shared" si="87"/>
        <v>5292.5</v>
      </c>
      <c r="XC11" s="1339">
        <v>41306</v>
      </c>
      <c r="XD11" s="363" t="s">
        <v>3695</v>
      </c>
      <c r="XE11" s="513">
        <v>1978</v>
      </c>
      <c r="XF11" s="1340">
        <v>41306</v>
      </c>
      <c r="XG11" s="176">
        <v>1978</v>
      </c>
      <c r="XH11" s="87">
        <f t="shared" si="88"/>
        <v>2504.6999999999971</v>
      </c>
      <c r="XJ11" s="388"/>
      <c r="XK11" s="373"/>
      <c r="XL11" s="24"/>
      <c r="XM11" s="34"/>
      <c r="XN11" s="85"/>
      <c r="XO11" s="87">
        <f t="shared" ref="XO11:XO43" si="238">XO10+XL11-XN11</f>
        <v>0</v>
      </c>
      <c r="XQ11" s="388">
        <v>41308</v>
      </c>
      <c r="XR11" s="50" t="s">
        <v>3915</v>
      </c>
      <c r="XS11" s="121">
        <v>4960</v>
      </c>
      <c r="XT11" s="34">
        <v>41308</v>
      </c>
      <c r="XU11" s="85">
        <v>4960</v>
      </c>
      <c r="XV11" s="87">
        <f t="shared" si="89"/>
        <v>0</v>
      </c>
      <c r="XX11" s="549"/>
      <c r="XY11" s="373"/>
      <c r="XZ11" s="24"/>
      <c r="YA11" s="34"/>
      <c r="YB11" s="85"/>
      <c r="YC11" s="87">
        <f t="shared" si="224"/>
        <v>0</v>
      </c>
      <c r="YE11" s="549"/>
      <c r="YF11" s="373"/>
      <c r="YG11" s="24"/>
      <c r="YH11" s="34"/>
      <c r="YI11" s="85"/>
      <c r="YJ11" s="87">
        <f t="shared" si="225"/>
        <v>0</v>
      </c>
      <c r="YL11" s="386">
        <v>41306</v>
      </c>
      <c r="YM11" s="1330"/>
      <c r="YN11" s="363" t="s">
        <v>3717</v>
      </c>
      <c r="YO11" s="176">
        <v>10829</v>
      </c>
      <c r="YP11" s="568">
        <v>41311</v>
      </c>
      <c r="YQ11" s="176">
        <v>10879</v>
      </c>
      <c r="YR11" s="87">
        <f t="shared" si="90"/>
        <v>1246</v>
      </c>
      <c r="YT11" s="576"/>
      <c r="YU11" s="50"/>
      <c r="YV11" s="176"/>
      <c r="YW11" s="386"/>
      <c r="YX11" s="176"/>
      <c r="YY11" s="87">
        <f t="shared" si="91"/>
        <v>2828</v>
      </c>
      <c r="ZA11" s="388">
        <v>41313</v>
      </c>
      <c r="ZB11" s="373" t="s">
        <v>4300</v>
      </c>
      <c r="ZC11" s="1250">
        <v>10894</v>
      </c>
      <c r="ZD11" s="34">
        <v>41313</v>
      </c>
      <c r="ZE11" s="85">
        <v>10894</v>
      </c>
      <c r="ZF11" s="87">
        <f t="shared" si="92"/>
        <v>0</v>
      </c>
      <c r="ZH11" s="576"/>
      <c r="ZI11" s="276"/>
      <c r="ZJ11" s="121"/>
      <c r="ZK11" s="53"/>
      <c r="ZL11" s="176"/>
      <c r="ZM11" s="87">
        <f t="shared" si="93"/>
        <v>500</v>
      </c>
      <c r="ZO11" s="576">
        <v>41307</v>
      </c>
      <c r="ZP11" s="276" t="s">
        <v>3846</v>
      </c>
      <c r="ZQ11" s="121">
        <v>2864</v>
      </c>
      <c r="ZR11" s="53">
        <v>41308</v>
      </c>
      <c r="ZS11" s="176">
        <v>2864</v>
      </c>
      <c r="ZT11" s="87">
        <f t="shared" si="94"/>
        <v>0</v>
      </c>
      <c r="ZV11" s="549"/>
      <c r="ZW11" s="373"/>
      <c r="ZX11" s="24"/>
      <c r="ZY11" s="34"/>
      <c r="ZZ11" s="85"/>
      <c r="AAA11" s="87">
        <f t="shared" si="95"/>
        <v>0</v>
      </c>
      <c r="AAC11" s="549"/>
      <c r="AAD11" s="373"/>
      <c r="AAE11" s="24"/>
      <c r="AAF11" s="34"/>
      <c r="AAG11" s="85"/>
      <c r="AAH11" s="87">
        <f t="shared" si="96"/>
        <v>0</v>
      </c>
      <c r="AAJ11" s="576"/>
      <c r="AAK11" s="276"/>
      <c r="AAL11" s="121"/>
      <c r="AAM11" s="53"/>
      <c r="AAN11" s="176"/>
      <c r="AAO11" s="87">
        <f t="shared" si="97"/>
        <v>0</v>
      </c>
      <c r="AAQ11" s="576"/>
      <c r="AAR11" s="657"/>
      <c r="AAS11" s="276"/>
      <c r="AAT11" s="121"/>
      <c r="AAU11" s="53"/>
      <c r="AAV11" s="176"/>
      <c r="AAW11" s="87">
        <f t="shared" si="98"/>
        <v>7650</v>
      </c>
      <c r="AAY11" s="53">
        <v>41328</v>
      </c>
      <c r="AAZ11" s="276" t="s">
        <v>5621</v>
      </c>
      <c r="ABA11" s="121">
        <v>8470.5</v>
      </c>
      <c r="ABB11" s="53"/>
      <c r="ABC11" s="176"/>
      <c r="ABD11" s="87">
        <f>ABD10+ABA11-ABC11</f>
        <v>8470.5</v>
      </c>
      <c r="ABF11" s="1264">
        <v>40529</v>
      </c>
      <c r="ABG11" s="373" t="s">
        <v>3008</v>
      </c>
      <c r="ABH11" s="121">
        <v>30798</v>
      </c>
      <c r="ABI11" s="34"/>
      <c r="ABJ11" s="85"/>
      <c r="ABK11" s="87">
        <f t="shared" si="99"/>
        <v>70699</v>
      </c>
      <c r="ABM11" s="549"/>
      <c r="ABN11" s="1233"/>
      <c r="ABO11" s="373"/>
      <c r="ABP11" s="24"/>
      <c r="ABQ11" s="34"/>
      <c r="ABR11" s="85"/>
      <c r="ABS11" s="87">
        <f>ABS10+ABP11-ABR11</f>
        <v>0</v>
      </c>
      <c r="ABU11" s="388"/>
      <c r="ABV11" s="373"/>
      <c r="ABW11" s="24"/>
      <c r="ABX11" s="549"/>
      <c r="ABY11" s="85"/>
      <c r="ABZ11" s="87">
        <f>ABZ10+ABW11-ABY11</f>
        <v>0</v>
      </c>
      <c r="ACB11" s="34">
        <v>41035</v>
      </c>
      <c r="ACC11" s="373" t="s">
        <v>3009</v>
      </c>
      <c r="ACD11" s="24">
        <v>9565.5</v>
      </c>
      <c r="ACE11" s="34">
        <v>41035</v>
      </c>
      <c r="ACF11" s="85">
        <v>9565.5</v>
      </c>
      <c r="ACG11" s="87">
        <f>ACG10+ACD11-ACF11</f>
        <v>42311</v>
      </c>
      <c r="ACI11" s="386">
        <v>41302</v>
      </c>
      <c r="ACJ11" s="276" t="s">
        <v>3171</v>
      </c>
      <c r="ACK11" s="121">
        <v>8056.5</v>
      </c>
      <c r="ACL11" s="386">
        <v>41307</v>
      </c>
      <c r="ACM11" s="176">
        <v>8056.5</v>
      </c>
      <c r="ACN11" s="87">
        <f t="shared" ref="ACN11:ACN43" si="239">ACN10+ACK11-ACM11</f>
        <v>100.5</v>
      </c>
      <c r="ACP11" s="53"/>
      <c r="ACQ11" s="276"/>
      <c r="ACR11" s="121"/>
      <c r="ACS11" s="53"/>
      <c r="ACT11" s="176"/>
      <c r="ACU11" s="87">
        <f t="shared" si="1"/>
        <v>0</v>
      </c>
      <c r="ACW11" s="53">
        <v>41320</v>
      </c>
      <c r="ACX11" s="276" t="s">
        <v>4927</v>
      </c>
      <c r="ACY11" s="121">
        <v>2216</v>
      </c>
      <c r="ACZ11" s="53">
        <v>41323</v>
      </c>
      <c r="ADA11" s="176">
        <v>2216</v>
      </c>
      <c r="ADB11" s="87">
        <f t="shared" si="100"/>
        <v>0</v>
      </c>
      <c r="ADD11" s="34"/>
      <c r="ADE11" s="373"/>
      <c r="ADF11" s="24"/>
      <c r="ADG11" s="34"/>
      <c r="ADH11" s="85"/>
      <c r="ADI11" s="87">
        <f t="shared" si="101"/>
        <v>0</v>
      </c>
      <c r="ADK11" s="388">
        <v>41311</v>
      </c>
      <c r="ADL11" s="373" t="s">
        <v>4143</v>
      </c>
      <c r="ADM11" s="24">
        <v>579</v>
      </c>
      <c r="ADN11" s="34">
        <v>41311</v>
      </c>
      <c r="ADO11" s="85">
        <v>579</v>
      </c>
      <c r="ADP11" s="87">
        <f t="shared" si="102"/>
        <v>0</v>
      </c>
      <c r="ADR11" s="388">
        <v>41319</v>
      </c>
      <c r="ADS11" s="50" t="s">
        <v>4800</v>
      </c>
      <c r="ADT11" s="176">
        <v>207</v>
      </c>
      <c r="ADU11" s="34">
        <v>41319</v>
      </c>
      <c r="ADV11" s="85">
        <v>207</v>
      </c>
      <c r="ADW11" s="87">
        <f t="shared" si="103"/>
        <v>0</v>
      </c>
      <c r="ADY11" s="388">
        <v>41315</v>
      </c>
      <c r="ADZ11" s="373" t="s">
        <v>4531</v>
      </c>
      <c r="AEA11" s="24">
        <v>1180</v>
      </c>
      <c r="AEB11" s="34">
        <v>41316</v>
      </c>
      <c r="AEC11" s="85">
        <v>1180</v>
      </c>
      <c r="AED11" s="87">
        <f t="shared" si="104"/>
        <v>0</v>
      </c>
      <c r="AEF11" s="388">
        <v>41312</v>
      </c>
      <c r="AEG11" s="373" t="s">
        <v>4191</v>
      </c>
      <c r="AEH11" s="24">
        <v>6809</v>
      </c>
      <c r="AEI11" s="34">
        <v>41316</v>
      </c>
      <c r="AEJ11" s="85">
        <v>6809</v>
      </c>
      <c r="AEK11" s="87">
        <f t="shared" si="105"/>
        <v>0</v>
      </c>
      <c r="AEM11" s="388"/>
      <c r="AEN11" s="373"/>
      <c r="AEO11" s="24"/>
      <c r="AEP11" s="34"/>
      <c r="AEQ11" s="85"/>
      <c r="AER11" s="87">
        <f t="shared" si="106"/>
        <v>0</v>
      </c>
      <c r="AET11" s="388"/>
      <c r="AEU11" s="373"/>
      <c r="AEV11" s="24"/>
      <c r="AEW11" s="34">
        <v>41310</v>
      </c>
      <c r="AEX11" s="85">
        <v>2899.73</v>
      </c>
      <c r="AEY11" s="87">
        <f t="shared" si="107"/>
        <v>-4.999999999654392E-3</v>
      </c>
      <c r="AFA11" s="576">
        <v>41313</v>
      </c>
      <c r="AFB11" s="276" t="s">
        <v>4277</v>
      </c>
      <c r="AFC11" s="121">
        <v>11264</v>
      </c>
      <c r="AFD11" s="53">
        <v>41314</v>
      </c>
      <c r="AFE11" s="176">
        <v>11264</v>
      </c>
      <c r="AFF11" s="87">
        <f t="shared" si="108"/>
        <v>0</v>
      </c>
      <c r="AFH11" s="367">
        <v>41307</v>
      </c>
      <c r="AFI11" s="363" t="s">
        <v>3838</v>
      </c>
      <c r="AFJ11" s="176">
        <v>565</v>
      </c>
      <c r="AFK11" s="388">
        <v>41307</v>
      </c>
      <c r="AFL11" s="85">
        <v>565</v>
      </c>
      <c r="AFM11" s="87">
        <f t="shared" si="109"/>
        <v>0</v>
      </c>
      <c r="AFO11" s="549"/>
      <c r="AFP11" s="50"/>
      <c r="AFQ11" s="176"/>
      <c r="AFR11" s="34"/>
      <c r="AFS11" s="85"/>
      <c r="AFT11" s="87">
        <f t="shared" si="110"/>
        <v>0</v>
      </c>
      <c r="AFV11" s="576">
        <v>41316</v>
      </c>
      <c r="AFW11" s="276" t="s">
        <v>4579</v>
      </c>
      <c r="AFX11" s="513">
        <v>8377</v>
      </c>
      <c r="AFY11" s="53"/>
      <c r="AFZ11" s="1334"/>
      <c r="AGA11" s="87">
        <f t="shared" si="111"/>
        <v>8377</v>
      </c>
      <c r="AGC11" s="576">
        <v>41311</v>
      </c>
      <c r="AGD11" s="276" t="s">
        <v>4127</v>
      </c>
      <c r="AGE11" s="121">
        <v>1632.5</v>
      </c>
      <c r="AGF11" s="53">
        <v>41311</v>
      </c>
      <c r="AGG11" s="176">
        <v>1632.5</v>
      </c>
      <c r="AGH11" s="87">
        <f t="shared" si="112"/>
        <v>376</v>
      </c>
      <c r="AGJ11" s="576">
        <v>41303</v>
      </c>
      <c r="AGK11" s="276" t="s">
        <v>3134</v>
      </c>
      <c r="AGL11" s="121">
        <v>2627</v>
      </c>
      <c r="AGM11" s="53">
        <v>41306</v>
      </c>
      <c r="AGN11" s="176">
        <v>2627</v>
      </c>
      <c r="AGO11" s="87">
        <f t="shared" si="113"/>
        <v>1000</v>
      </c>
      <c r="AGQ11" s="576"/>
      <c r="AGR11" s="276"/>
      <c r="AGS11" s="121"/>
      <c r="AGT11" s="369"/>
      <c r="AGU11" s="176"/>
      <c r="AGV11" s="87">
        <f t="shared" si="114"/>
        <v>0</v>
      </c>
      <c r="AGX11" s="1268">
        <v>40330</v>
      </c>
      <c r="AGY11" s="1249" t="s">
        <v>3010</v>
      </c>
      <c r="AGZ11" s="24">
        <v>1197</v>
      </c>
      <c r="AHA11" s="34"/>
      <c r="AHB11" s="85"/>
      <c r="AHC11" s="87">
        <f t="shared" si="115"/>
        <v>27267.5</v>
      </c>
      <c r="AHE11" s="53"/>
      <c r="AHF11" s="276"/>
      <c r="AHG11" s="121"/>
      <c r="AHH11" s="53"/>
      <c r="AHI11" s="176"/>
      <c r="AHJ11" s="87">
        <f t="shared" si="116"/>
        <v>0</v>
      </c>
      <c r="AHL11" s="386"/>
      <c r="AHM11" s="276"/>
      <c r="AHN11" s="121"/>
      <c r="AHO11" s="53"/>
      <c r="AHP11" s="176"/>
      <c r="AHQ11" s="87">
        <f t="shared" si="117"/>
        <v>0</v>
      </c>
      <c r="AHS11" s="386"/>
      <c r="AHT11" s="276"/>
      <c r="AHU11" s="121"/>
      <c r="AHV11" s="53">
        <v>40952</v>
      </c>
      <c r="AHW11" s="176">
        <v>200</v>
      </c>
      <c r="AHX11" s="87">
        <f t="shared" si="118"/>
        <v>11555.5</v>
      </c>
      <c r="AHZ11" s="34"/>
      <c r="AIA11" s="409"/>
      <c r="AIB11" s="373"/>
      <c r="AIC11" s="24"/>
      <c r="AID11" s="34"/>
      <c r="AIE11" s="85"/>
      <c r="AIF11" s="87">
        <f t="shared" si="119"/>
        <v>0</v>
      </c>
      <c r="AIH11" s="549"/>
      <c r="AII11" s="373"/>
      <c r="AIJ11" s="24"/>
      <c r="AIK11" s="34"/>
      <c r="AIL11" s="85"/>
      <c r="AIM11" s="87">
        <f t="shared" si="120"/>
        <v>0</v>
      </c>
      <c r="AIO11" s="576">
        <v>41313</v>
      </c>
      <c r="AIP11" s="657" t="s">
        <v>4839</v>
      </c>
      <c r="AIQ11" s="276" t="s">
        <v>4266</v>
      </c>
      <c r="AIR11" s="121">
        <v>3001</v>
      </c>
      <c r="AIS11" s="53">
        <v>41313</v>
      </c>
      <c r="AIT11" s="176">
        <v>3001</v>
      </c>
      <c r="AIU11" s="87">
        <f t="shared" si="121"/>
        <v>0</v>
      </c>
      <c r="AIW11" s="576"/>
      <c r="AIX11" s="276"/>
      <c r="AIY11" s="121"/>
      <c r="AIZ11" s="53"/>
      <c r="AJA11" s="176"/>
      <c r="AJB11" s="87">
        <f t="shared" si="122"/>
        <v>409</v>
      </c>
      <c r="AJD11" s="549"/>
      <c r="AJE11" s="373"/>
      <c r="AJF11" s="24"/>
      <c r="AJG11" s="34">
        <v>41323</v>
      </c>
      <c r="AJH11" s="85">
        <v>105</v>
      </c>
      <c r="AJI11" s="87">
        <f t="shared" si="123"/>
        <v>800</v>
      </c>
      <c r="AJK11" s="549">
        <v>41310</v>
      </c>
      <c r="AJL11" s="373" t="s">
        <v>4026</v>
      </c>
      <c r="AJM11" s="24">
        <v>2926</v>
      </c>
      <c r="AJN11" s="53">
        <v>41310</v>
      </c>
      <c r="AJO11" s="176">
        <v>2926</v>
      </c>
      <c r="AJP11" s="87">
        <f t="shared" si="124"/>
        <v>3598.5</v>
      </c>
      <c r="AJR11" s="1263">
        <v>40918</v>
      </c>
      <c r="AJS11" s="1255" t="s">
        <v>3011</v>
      </c>
      <c r="AJT11" s="1270">
        <v>4104</v>
      </c>
      <c r="AJU11" s="34">
        <v>41110</v>
      </c>
      <c r="AJV11" s="85">
        <v>100</v>
      </c>
      <c r="AJW11" s="87">
        <f t="shared" si="125"/>
        <v>37251</v>
      </c>
      <c r="AJY11" s="549"/>
      <c r="AJZ11" s="373"/>
      <c r="AKA11" s="24"/>
      <c r="AKB11" s="34"/>
      <c r="AKC11" s="85"/>
      <c r="AKD11" s="87">
        <f t="shared" si="126"/>
        <v>0</v>
      </c>
      <c r="AKF11" s="549">
        <v>41322</v>
      </c>
      <c r="AKG11" s="373" t="s">
        <v>5090</v>
      </c>
      <c r="AKH11" s="24">
        <v>5328</v>
      </c>
      <c r="AKI11" s="34">
        <v>41323</v>
      </c>
      <c r="AKJ11" s="85">
        <v>5328</v>
      </c>
      <c r="AKK11" s="87">
        <f t="shared" si="127"/>
        <v>0</v>
      </c>
      <c r="AKM11" s="549"/>
      <c r="AKN11" s="373"/>
      <c r="AKO11" s="24"/>
      <c r="AKP11" s="34"/>
      <c r="AKQ11" s="85"/>
      <c r="AKR11" s="87">
        <f t="shared" si="128"/>
        <v>0</v>
      </c>
      <c r="AKT11" s="388"/>
      <c r="AKU11" s="373"/>
      <c r="AKV11" s="1304"/>
      <c r="AKW11" s="1279"/>
      <c r="AKX11" s="85"/>
      <c r="AKY11" s="1280">
        <f t="shared" si="193"/>
        <v>0</v>
      </c>
      <c r="ALA11" s="34">
        <v>41310</v>
      </c>
      <c r="ALB11" s="373" t="s">
        <v>4066</v>
      </c>
      <c r="ALC11" s="1304">
        <v>1198.5</v>
      </c>
      <c r="ALD11" s="1279">
        <v>41310</v>
      </c>
      <c r="ALE11" s="85">
        <v>1198.5</v>
      </c>
      <c r="ALF11" s="1280">
        <f t="shared" si="194"/>
        <v>0</v>
      </c>
      <c r="ALH11" s="386">
        <v>41309</v>
      </c>
      <c r="ALI11" s="276" t="s">
        <v>3956</v>
      </c>
      <c r="ALJ11" s="1274">
        <v>1512</v>
      </c>
      <c r="ALK11" s="522">
        <v>41309</v>
      </c>
      <c r="ALL11" s="176">
        <v>1512</v>
      </c>
      <c r="ALM11" s="1280">
        <f t="shared" si="195"/>
        <v>0</v>
      </c>
      <c r="ALO11" s="74">
        <v>41308</v>
      </c>
      <c r="ALP11" s="373" t="s">
        <v>3890</v>
      </c>
      <c r="ALQ11" s="1304">
        <v>1274</v>
      </c>
      <c r="ALR11" s="1279">
        <v>41308</v>
      </c>
      <c r="ALS11" s="85">
        <v>1274</v>
      </c>
      <c r="ALT11" s="1280">
        <f t="shared" si="196"/>
        <v>0</v>
      </c>
      <c r="ALV11" s="549">
        <v>41318</v>
      </c>
      <c r="ALW11" s="50" t="s">
        <v>4713</v>
      </c>
      <c r="ALX11" s="1275">
        <v>81880</v>
      </c>
      <c r="ALY11" s="1279">
        <v>41321</v>
      </c>
      <c r="ALZ11" s="85">
        <v>81880</v>
      </c>
      <c r="AMA11" s="1280">
        <f t="shared" si="197"/>
        <v>731</v>
      </c>
      <c r="AMC11" s="53"/>
      <c r="AMD11" s="50"/>
      <c r="AME11" s="1275"/>
      <c r="AMF11" s="110"/>
      <c r="AMG11" s="176"/>
      <c r="AMH11" s="1280">
        <f t="shared" si="198"/>
        <v>0</v>
      </c>
      <c r="AMJ11" s="53">
        <v>41322</v>
      </c>
      <c r="AMK11" s="276" t="s">
        <v>5093</v>
      </c>
      <c r="AML11" s="1275">
        <v>1976</v>
      </c>
      <c r="AMM11" s="110">
        <v>41324</v>
      </c>
      <c r="AMN11" s="176">
        <v>1976</v>
      </c>
      <c r="AMO11" s="1280">
        <f t="shared" si="199"/>
        <v>0</v>
      </c>
      <c r="AMQ11" s="53">
        <v>41321</v>
      </c>
      <c r="AMR11" s="276" t="s">
        <v>4997</v>
      </c>
      <c r="AMS11" s="1274">
        <v>461</v>
      </c>
      <c r="AMT11" s="110">
        <v>41322</v>
      </c>
      <c r="AMU11" s="176">
        <v>461</v>
      </c>
      <c r="AMV11" s="87">
        <f t="shared" si="129"/>
        <v>0</v>
      </c>
      <c r="AMX11" s="549">
        <v>41327</v>
      </c>
      <c r="AMY11" s="373" t="s">
        <v>5527</v>
      </c>
      <c r="AMZ11" s="1304">
        <v>1318</v>
      </c>
      <c r="ANA11" s="1279">
        <v>41327</v>
      </c>
      <c r="ANB11" s="85">
        <v>1318</v>
      </c>
      <c r="ANC11" s="1280">
        <f t="shared" si="200"/>
        <v>0</v>
      </c>
      <c r="ANE11" s="386">
        <v>41320</v>
      </c>
      <c r="ANF11" s="276" t="s">
        <v>4949</v>
      </c>
      <c r="ANG11" s="1275">
        <v>2243</v>
      </c>
      <c r="ANH11" s="110">
        <v>41321</v>
      </c>
      <c r="ANI11" s="176">
        <v>2243</v>
      </c>
      <c r="ANJ11" s="1280">
        <f t="shared" si="201"/>
        <v>0</v>
      </c>
      <c r="ANL11" s="53"/>
      <c r="ANM11" s="276"/>
      <c r="ANN11" s="1274"/>
      <c r="ANO11" s="110"/>
      <c r="ANP11" s="176"/>
      <c r="ANQ11" s="1280">
        <f t="shared" si="202"/>
        <v>0</v>
      </c>
      <c r="ANS11" s="53"/>
      <c r="ANT11" s="276"/>
      <c r="ANU11" s="1274"/>
      <c r="ANV11" s="110"/>
      <c r="ANW11" s="176"/>
      <c r="ANX11" s="1280">
        <f t="shared" si="203"/>
        <v>0</v>
      </c>
      <c r="ANZ11" s="53"/>
      <c r="AOA11" s="276"/>
      <c r="AOB11" s="1274"/>
      <c r="AOC11" s="110"/>
      <c r="AOD11" s="176"/>
      <c r="AOE11" s="1280">
        <f t="shared" si="204"/>
        <v>0</v>
      </c>
      <c r="AOG11" s="388">
        <v>41316</v>
      </c>
      <c r="AOH11" s="373" t="s">
        <v>4600</v>
      </c>
      <c r="AOI11" s="1276">
        <v>1827</v>
      </c>
      <c r="AOJ11" s="1279">
        <v>41317</v>
      </c>
      <c r="AOK11" s="85">
        <v>1827</v>
      </c>
      <c r="AOL11" s="1280">
        <f t="shared" si="205"/>
        <v>0</v>
      </c>
      <c r="AON11" s="388">
        <v>41318</v>
      </c>
      <c r="AOO11" s="373" t="s">
        <v>4719</v>
      </c>
      <c r="AOP11" s="1276">
        <v>1188</v>
      </c>
      <c r="AOQ11" s="1279">
        <v>41318</v>
      </c>
      <c r="AOR11" s="85">
        <v>1188</v>
      </c>
      <c r="AOS11" s="1280">
        <f t="shared" si="206"/>
        <v>0</v>
      </c>
      <c r="AOU11" s="388"/>
      <c r="AOV11" s="373"/>
      <c r="AOW11" s="1276"/>
      <c r="AOX11" s="1279"/>
      <c r="AOY11" s="85"/>
      <c r="AOZ11" s="1280">
        <f t="shared" si="207"/>
        <v>0</v>
      </c>
      <c r="APB11" s="549">
        <v>41327</v>
      </c>
      <c r="APC11" s="373" t="s">
        <v>5499</v>
      </c>
      <c r="APD11" s="1276">
        <v>5609</v>
      </c>
      <c r="APE11" s="1279">
        <v>41327</v>
      </c>
      <c r="APF11" s="85">
        <v>5609</v>
      </c>
      <c r="APG11" s="1280">
        <f t="shared" si="208"/>
        <v>0</v>
      </c>
      <c r="API11" s="549"/>
      <c r="APJ11" s="1247"/>
      <c r="APK11" s="430"/>
      <c r="APL11" s="549"/>
      <c r="APM11" s="1245"/>
      <c r="APN11" s="1280">
        <f t="shared" si="209"/>
        <v>0</v>
      </c>
      <c r="APP11" s="549"/>
      <c r="APQ11" s="373"/>
      <c r="APR11" s="1276"/>
      <c r="APS11" s="1279"/>
      <c r="APT11" s="85"/>
      <c r="APU11" s="1280">
        <f t="shared" si="210"/>
        <v>0</v>
      </c>
      <c r="APW11" s="34"/>
      <c r="APX11" s="373"/>
      <c r="APY11" s="1276"/>
      <c r="APZ11" s="1279"/>
      <c r="AQA11" s="85"/>
      <c r="AQB11" s="1280">
        <f t="shared" si="211"/>
        <v>0</v>
      </c>
      <c r="AQD11" s="576"/>
      <c r="AQE11" s="363"/>
      <c r="AQF11" s="176"/>
      <c r="AQG11" s="53"/>
      <c r="AQH11" s="176"/>
      <c r="AQI11" s="87">
        <f t="shared" si="226"/>
        <v>0</v>
      </c>
      <c r="AQK11" s="576">
        <v>41316</v>
      </c>
      <c r="AQL11" s="657"/>
      <c r="AQM11" s="276" t="s">
        <v>4619</v>
      </c>
      <c r="AQN11" s="121">
        <v>1746</v>
      </c>
      <c r="AQO11" s="53">
        <v>41317</v>
      </c>
      <c r="AQP11" s="176">
        <v>1746</v>
      </c>
      <c r="AQQ11" s="87">
        <f t="shared" si="227"/>
        <v>0</v>
      </c>
      <c r="AQS11" s="576"/>
      <c r="AQT11" s="50"/>
      <c r="AQU11" s="176"/>
      <c r="AQV11" s="53"/>
      <c r="AQW11" s="176"/>
      <c r="AQX11" s="87">
        <f t="shared" si="228"/>
        <v>0</v>
      </c>
      <c r="AQZ11" s="386">
        <v>41313</v>
      </c>
      <c r="ARA11" s="50" t="s">
        <v>4332</v>
      </c>
      <c r="ARB11" s="176">
        <v>21111.5</v>
      </c>
      <c r="ARC11" s="53">
        <v>41314</v>
      </c>
      <c r="ARD11" s="176">
        <v>21111.5</v>
      </c>
      <c r="ARE11" s="87">
        <f t="shared" si="229"/>
        <v>0</v>
      </c>
      <c r="ARG11" s="549"/>
      <c r="ARH11" s="1202"/>
      <c r="ARI11" s="373"/>
      <c r="ARJ11" s="24"/>
      <c r="ARK11" s="34"/>
      <c r="ARL11" s="85"/>
      <c r="ARM11" s="87">
        <f t="shared" si="230"/>
        <v>0</v>
      </c>
      <c r="ARO11" s="549"/>
      <c r="ARP11" s="1202"/>
      <c r="ARQ11" s="373"/>
      <c r="ARR11" s="24"/>
      <c r="ARS11" s="34"/>
      <c r="ART11" s="85"/>
      <c r="ARU11" s="87">
        <f t="shared" si="231"/>
        <v>0</v>
      </c>
      <c r="ARV11" s="85"/>
      <c r="ARW11" s="34"/>
      <c r="ARX11" s="50"/>
      <c r="ARY11" s="430"/>
      <c r="ARZ11" s="34"/>
      <c r="ASA11" s="85"/>
      <c r="ASB11" s="87">
        <f t="shared" si="232"/>
        <v>17438</v>
      </c>
      <c r="ASD11" s="576">
        <v>41307</v>
      </c>
      <c r="ASE11" s="276" t="s">
        <v>3795</v>
      </c>
      <c r="ASF11" s="121">
        <v>7679</v>
      </c>
      <c r="ASG11" s="53">
        <v>41310</v>
      </c>
      <c r="ASH11" s="176">
        <v>7679</v>
      </c>
      <c r="ASI11" s="87">
        <f t="shared" si="233"/>
        <v>0</v>
      </c>
      <c r="ASK11" s="576"/>
      <c r="ASL11" s="276"/>
      <c r="ASM11" s="121"/>
      <c r="ASN11" s="53"/>
      <c r="ASO11" s="176"/>
      <c r="ASP11" s="87">
        <f t="shared" si="234"/>
        <v>3312</v>
      </c>
      <c r="ASR11" s="576"/>
      <c r="ASS11" s="276"/>
      <c r="AST11" s="121"/>
      <c r="ASU11" s="53"/>
      <c r="ASV11" s="176"/>
      <c r="ASW11" s="87">
        <f t="shared" si="235"/>
        <v>0</v>
      </c>
      <c r="ASY11" s="576"/>
      <c r="ASZ11" s="363"/>
      <c r="ATA11" s="317"/>
      <c r="ATB11" s="53"/>
      <c r="ATC11" s="176"/>
      <c r="ATD11" s="87">
        <f t="shared" si="236"/>
        <v>0</v>
      </c>
      <c r="ATF11" s="576"/>
      <c r="ATG11" s="276"/>
      <c r="ATH11" s="121"/>
      <c r="ATI11" s="53"/>
      <c r="ATJ11" s="176"/>
      <c r="ATK11" s="87">
        <f t="shared" si="212"/>
        <v>0</v>
      </c>
      <c r="ATM11" s="576"/>
      <c r="ATN11" s="276"/>
      <c r="ATO11" s="121"/>
      <c r="ATP11" s="53"/>
      <c r="ATQ11" s="176"/>
      <c r="ATR11" s="87">
        <f t="shared" si="213"/>
        <v>0</v>
      </c>
      <c r="ATT11" s="576"/>
      <c r="ATU11" s="363"/>
      <c r="ATV11" s="176"/>
      <c r="ATW11" s="53"/>
      <c r="ATX11" s="430"/>
      <c r="ATY11" s="87">
        <f t="shared" si="214"/>
        <v>0</v>
      </c>
      <c r="AUA11" s="53"/>
      <c r="AUB11" s="363"/>
      <c r="AUC11" s="176"/>
      <c r="AUD11" s="53"/>
      <c r="AUE11" s="176"/>
      <c r="AUF11" s="87">
        <f t="shared" si="215"/>
        <v>2068</v>
      </c>
      <c r="AUH11" s="549"/>
      <c r="AUI11" s="373"/>
      <c r="AUJ11" s="1304"/>
      <c r="AUK11" s="1279"/>
      <c r="AUL11" s="85"/>
      <c r="AUM11" s="1280">
        <f>AUM10+AUJ11-AUL11</f>
        <v>0</v>
      </c>
      <c r="AUO11" s="549"/>
      <c r="AUP11" s="373"/>
      <c r="AUQ11" s="1304"/>
      <c r="AUR11" s="1279"/>
      <c r="AUS11" s="85"/>
      <c r="AUT11" s="1280">
        <f>AUT10+AUQ11-AUS11</f>
        <v>2062.5</v>
      </c>
      <c r="AUV11" s="549"/>
      <c r="AUW11" s="373"/>
      <c r="AUX11" s="1304"/>
      <c r="AUY11" s="1279"/>
      <c r="AUZ11" s="85"/>
      <c r="AVA11" s="1280">
        <f>AVA10+AUX11-AUZ11</f>
        <v>0</v>
      </c>
      <c r="AVC11" s="34"/>
      <c r="AVD11" s="373"/>
      <c r="AVE11" s="1304"/>
      <c r="AVF11" s="1279"/>
      <c r="AVG11" s="85"/>
      <c r="AVH11" s="1280">
        <f>AVH10+AVE11-AVG11</f>
        <v>0</v>
      </c>
      <c r="AVJ11" s="576">
        <v>41307</v>
      </c>
      <c r="AVK11" s="276" t="s">
        <v>3807</v>
      </c>
      <c r="AVL11" s="176">
        <v>19785</v>
      </c>
      <c r="AVM11" s="369">
        <v>41309</v>
      </c>
      <c r="AVN11" s="176">
        <v>19785</v>
      </c>
      <c r="AVO11" s="87">
        <f t="shared" si="130"/>
        <v>0</v>
      </c>
      <c r="AVQ11" s="576"/>
      <c r="AVR11" s="276"/>
      <c r="AVS11" s="176"/>
      <c r="AVT11" s="369"/>
      <c r="AVU11" s="176"/>
      <c r="AVV11" s="87">
        <f t="shared" si="131"/>
        <v>0</v>
      </c>
      <c r="AVX11" s="576">
        <v>41328</v>
      </c>
      <c r="AVY11" s="276" t="s">
        <v>5634</v>
      </c>
      <c r="AVZ11" s="121">
        <v>5941</v>
      </c>
      <c r="AWA11" s="369"/>
      <c r="AWB11" s="176"/>
      <c r="AWC11" s="87">
        <f t="shared" si="132"/>
        <v>5941</v>
      </c>
      <c r="AWE11" s="53"/>
      <c r="AWF11" s="276"/>
      <c r="AWG11" s="121"/>
      <c r="AWH11" s="53"/>
      <c r="AWI11" s="176"/>
      <c r="AWJ11" s="87">
        <f t="shared" si="133"/>
        <v>0</v>
      </c>
      <c r="AWL11" s="549"/>
      <c r="AWM11" s="373"/>
      <c r="AWN11" s="24"/>
      <c r="AWO11" s="34"/>
      <c r="AWP11" s="85"/>
      <c r="AWQ11" s="87">
        <f t="shared" si="134"/>
        <v>0</v>
      </c>
      <c r="AWS11" s="53"/>
      <c r="AWT11" s="276"/>
      <c r="AWU11" s="121"/>
      <c r="AWV11" s="53"/>
      <c r="AWW11" s="176"/>
      <c r="AWX11" s="87">
        <f t="shared" si="135"/>
        <v>0</v>
      </c>
      <c r="AWZ11" s="386">
        <v>41310</v>
      </c>
      <c r="AXA11" s="276" t="s">
        <v>4054</v>
      </c>
      <c r="AXB11" s="121">
        <v>2229</v>
      </c>
      <c r="AXC11" s="53">
        <v>41312</v>
      </c>
      <c r="AXD11" s="430">
        <v>2229</v>
      </c>
      <c r="AXE11" s="87">
        <f t="shared" si="136"/>
        <v>0</v>
      </c>
      <c r="AXG11" s="386"/>
      <c r="AXH11" s="276"/>
      <c r="AXI11" s="121"/>
      <c r="AXJ11" s="53"/>
      <c r="AXK11" s="430"/>
      <c r="AXL11" s="87">
        <f t="shared" si="137"/>
        <v>0</v>
      </c>
      <c r="AXN11" s="386"/>
      <c r="AXO11" s="276"/>
      <c r="AXP11" s="121"/>
      <c r="AXQ11" s="53">
        <v>41313</v>
      </c>
      <c r="AXR11" s="430">
        <v>2374</v>
      </c>
      <c r="AXS11" s="87">
        <f t="shared" si="138"/>
        <v>0</v>
      </c>
      <c r="AXU11" s="549"/>
      <c r="AXV11" s="373"/>
      <c r="AXW11" s="24"/>
      <c r="AXX11" s="549"/>
      <c r="AXY11" s="85"/>
      <c r="AXZ11" s="87">
        <f t="shared" si="139"/>
        <v>0</v>
      </c>
      <c r="AYB11" s="576">
        <v>41169</v>
      </c>
      <c r="AYC11" s="276" t="s">
        <v>3012</v>
      </c>
      <c r="AYD11" s="121">
        <v>24484.5</v>
      </c>
      <c r="AYE11" s="53">
        <v>41170</v>
      </c>
      <c r="AYF11" s="176">
        <v>10000</v>
      </c>
      <c r="AYG11" s="87">
        <f t="shared" si="140"/>
        <v>14852.2</v>
      </c>
      <c r="AYI11" s="53"/>
      <c r="AYJ11" s="276"/>
      <c r="AYK11" s="121"/>
      <c r="AYL11" s="53"/>
      <c r="AYM11" s="176"/>
      <c r="AYN11" s="87">
        <f>AYN10+AYK11-AYM11</f>
        <v>0</v>
      </c>
      <c r="AYP11" s="53"/>
      <c r="AYQ11" s="276"/>
      <c r="AYR11" s="121"/>
      <c r="AYS11" s="53"/>
      <c r="AYT11" s="176"/>
      <c r="AYU11" s="87">
        <f>AYU10+AYR11-AYT11</f>
        <v>0</v>
      </c>
      <c r="AYW11" s="386">
        <v>41296</v>
      </c>
      <c r="AYX11" s="386"/>
      <c r="AYY11" s="276" t="s">
        <v>3227</v>
      </c>
      <c r="AYZ11" s="121">
        <v>94353</v>
      </c>
      <c r="AZA11" s="386">
        <v>41319</v>
      </c>
      <c r="AZB11" s="587">
        <v>94353</v>
      </c>
      <c r="AZC11" s="168">
        <f t="shared" si="141"/>
        <v>0</v>
      </c>
      <c r="AZE11" s="34"/>
      <c r="AZF11" s="373"/>
      <c r="AZG11" s="24"/>
      <c r="AZH11" s="34"/>
      <c r="AZI11" s="85"/>
      <c r="AZJ11" s="87">
        <f t="shared" si="142"/>
        <v>0</v>
      </c>
      <c r="AZL11" s="53">
        <v>41318</v>
      </c>
      <c r="AZM11" s="276" t="s">
        <v>4727</v>
      </c>
      <c r="AZN11" s="121">
        <v>65413</v>
      </c>
      <c r="AZO11" s="53">
        <v>41319</v>
      </c>
      <c r="AZP11" s="176">
        <v>65413</v>
      </c>
      <c r="AZQ11" s="87">
        <f t="shared" si="143"/>
        <v>0</v>
      </c>
      <c r="AZS11" s="34"/>
      <c r="AZT11" s="373"/>
      <c r="AZU11" s="24"/>
      <c r="AZV11" s="34"/>
      <c r="AZW11" s="85"/>
      <c r="AZX11" s="87">
        <f t="shared" si="144"/>
        <v>0</v>
      </c>
      <c r="AZZ11" s="34"/>
      <c r="BAA11" s="373"/>
      <c r="BAB11" s="176"/>
      <c r="BAC11" s="34"/>
      <c r="BAD11" s="85"/>
      <c r="BAE11" s="87">
        <f t="shared" si="145"/>
        <v>0</v>
      </c>
      <c r="BAG11" s="576"/>
      <c r="BAH11" s="276"/>
      <c r="BAI11" s="121"/>
      <c r="BAJ11" s="504"/>
      <c r="BAK11" s="176"/>
      <c r="BAL11" s="87">
        <f t="shared" si="146"/>
        <v>0</v>
      </c>
      <c r="BAN11" s="576"/>
      <c r="BAO11" s="276"/>
      <c r="BAP11" s="121"/>
      <c r="BAQ11" s="53"/>
      <c r="BAR11" s="176"/>
      <c r="BAS11" s="87">
        <f t="shared" si="147"/>
        <v>2064</v>
      </c>
      <c r="BAU11" s="388">
        <v>41314</v>
      </c>
      <c r="BAV11" s="373" t="s">
        <v>4489</v>
      </c>
      <c r="BAW11" s="121">
        <v>2004</v>
      </c>
      <c r="BAX11" s="53">
        <v>41316</v>
      </c>
      <c r="BAY11" s="85">
        <v>1004</v>
      </c>
      <c r="BAZ11" s="87">
        <f t="shared" si="148"/>
        <v>1000</v>
      </c>
      <c r="BBB11" s="576">
        <v>41308</v>
      </c>
      <c r="BBC11" s="50" t="s">
        <v>3880</v>
      </c>
      <c r="BBD11" s="176">
        <v>8239</v>
      </c>
      <c r="BBE11" s="576">
        <v>41309</v>
      </c>
      <c r="BBF11" s="176">
        <v>8239</v>
      </c>
      <c r="BBG11" s="87">
        <f t="shared" si="149"/>
        <v>308</v>
      </c>
      <c r="BBI11" s="53">
        <v>41318</v>
      </c>
      <c r="BBJ11" s="1283" t="s">
        <v>4723</v>
      </c>
      <c r="BBK11" s="363" t="s">
        <v>4724</v>
      </c>
      <c r="BBL11" s="176">
        <v>6386</v>
      </c>
      <c r="BBM11" s="53">
        <v>41327</v>
      </c>
      <c r="BBN11" s="176">
        <v>6386</v>
      </c>
      <c r="BBO11" s="87">
        <f t="shared" si="150"/>
        <v>0</v>
      </c>
      <c r="BBQ11" s="53"/>
      <c r="BBR11" s="276"/>
      <c r="BBS11" s="121"/>
      <c r="BBT11" s="53"/>
      <c r="BBU11" s="176"/>
      <c r="BBV11" s="87">
        <f t="shared" si="151"/>
        <v>0</v>
      </c>
      <c r="BBX11" s="388">
        <v>41314</v>
      </c>
      <c r="BBY11" s="373" t="s">
        <v>4469</v>
      </c>
      <c r="BBZ11" s="85">
        <v>3455</v>
      </c>
      <c r="BCA11" s="8">
        <v>41315</v>
      </c>
      <c r="BCB11" s="85">
        <v>3455</v>
      </c>
      <c r="BCC11" s="87">
        <f t="shared" si="152"/>
        <v>0</v>
      </c>
      <c r="BCE11" s="388"/>
      <c r="BCF11" s="373"/>
      <c r="BCG11" s="24"/>
      <c r="BCH11" s="53"/>
      <c r="BCI11" s="176"/>
      <c r="BCJ11" s="87">
        <f t="shared" si="153"/>
        <v>0</v>
      </c>
      <c r="BCL11" s="388"/>
      <c r="BCM11" s="373"/>
      <c r="BCN11" s="24"/>
      <c r="BCO11" s="576">
        <v>41065</v>
      </c>
      <c r="BCP11" s="176">
        <v>3000</v>
      </c>
      <c r="BCQ11" s="729">
        <f t="shared" si="154"/>
        <v>14164.5</v>
      </c>
      <c r="BCS11" s="388"/>
      <c r="BCT11" s="50"/>
      <c r="BCU11" s="176"/>
      <c r="BCV11" s="549"/>
      <c r="BCW11" s="85"/>
      <c r="BCX11" s="87">
        <f t="shared" si="155"/>
        <v>0</v>
      </c>
      <c r="BCZ11" s="34"/>
      <c r="BDA11" s="50"/>
      <c r="BDB11" s="176"/>
      <c r="BDC11" s="34"/>
      <c r="BDD11" s="85"/>
      <c r="BDE11" s="87">
        <f t="shared" si="156"/>
        <v>0</v>
      </c>
      <c r="BDG11" s="388">
        <v>41311</v>
      </c>
      <c r="BDH11" s="373" t="s">
        <v>4125</v>
      </c>
      <c r="BDI11" s="24">
        <v>2627</v>
      </c>
      <c r="BDJ11" s="388">
        <v>41311</v>
      </c>
      <c r="BDK11" s="85">
        <v>2627</v>
      </c>
      <c r="BDL11" s="87">
        <f t="shared" si="157"/>
        <v>0</v>
      </c>
      <c r="BDN11" s="576">
        <v>41304</v>
      </c>
      <c r="BDO11" s="363" t="s">
        <v>3122</v>
      </c>
      <c r="BDP11" s="176">
        <v>16635</v>
      </c>
      <c r="BDQ11" s="576">
        <v>41314</v>
      </c>
      <c r="BDR11" s="176">
        <v>16635</v>
      </c>
      <c r="BDS11" s="87">
        <f t="shared" si="158"/>
        <v>1055.5999999999913</v>
      </c>
      <c r="BDU11" s="34"/>
      <c r="BDV11" s="373"/>
      <c r="BDW11" s="24"/>
      <c r="BDX11" s="34"/>
      <c r="BDY11" s="85"/>
      <c r="BDZ11" s="87">
        <f t="shared" si="159"/>
        <v>0</v>
      </c>
      <c r="BEB11" s="549"/>
      <c r="BEC11" s="1306"/>
      <c r="BED11" s="1130"/>
      <c r="BEE11" s="1297" t="s">
        <v>3037</v>
      </c>
      <c r="BEF11" s="1130"/>
      <c r="BEG11" s="168">
        <f t="shared" si="160"/>
        <v>663.79999999999927</v>
      </c>
      <c r="BEI11" s="53"/>
      <c r="BEJ11" s="53"/>
      <c r="BEK11" s="276"/>
      <c r="BEL11" s="121"/>
      <c r="BEM11" s="53"/>
      <c r="BEN11" s="176"/>
      <c r="BEO11" s="87">
        <f t="shared" si="161"/>
        <v>0</v>
      </c>
      <c r="BEQ11" s="386">
        <v>41311</v>
      </c>
      <c r="BER11" s="276" t="s">
        <v>4139</v>
      </c>
      <c r="BES11" s="121">
        <v>2649</v>
      </c>
      <c r="BET11" s="386">
        <v>41311</v>
      </c>
      <c r="BEU11" s="317">
        <v>2649</v>
      </c>
      <c r="BEV11" s="87">
        <f t="shared" si="162"/>
        <v>0</v>
      </c>
      <c r="BEX11" s="388">
        <v>41320</v>
      </c>
      <c r="BEY11" s="409" t="s">
        <v>4975</v>
      </c>
      <c r="BEZ11" s="373" t="s">
        <v>4918</v>
      </c>
      <c r="BFA11" s="121">
        <v>30009.87</v>
      </c>
      <c r="BFB11" s="388">
        <v>41320</v>
      </c>
      <c r="BFC11" s="1245">
        <v>30009.87</v>
      </c>
      <c r="BFD11" s="87">
        <f t="shared" si="163"/>
        <v>0</v>
      </c>
      <c r="BFF11" s="53">
        <v>41296</v>
      </c>
      <c r="BFG11" s="369" t="s">
        <v>3099</v>
      </c>
      <c r="BFH11" s="363" t="s">
        <v>3100</v>
      </c>
      <c r="BFI11" s="176">
        <v>18575.5</v>
      </c>
      <c r="BFJ11" s="34">
        <v>41323</v>
      </c>
      <c r="BFK11" s="1245">
        <v>18575.5</v>
      </c>
      <c r="BFL11" s="87">
        <f t="shared" si="164"/>
        <v>0</v>
      </c>
      <c r="BFN11" s="549">
        <v>41312</v>
      </c>
      <c r="BFO11" s="50" t="s">
        <v>4195</v>
      </c>
      <c r="BFP11" s="1250">
        <v>1073</v>
      </c>
      <c r="BFQ11" s="549">
        <v>41313</v>
      </c>
      <c r="BFR11" s="1245">
        <v>1073</v>
      </c>
      <c r="BFS11" s="87">
        <f t="shared" si="165"/>
        <v>0</v>
      </c>
      <c r="BFU11" s="386"/>
      <c r="BFV11" s="363"/>
      <c r="BFW11" s="176"/>
      <c r="BFX11" s="53"/>
      <c r="BFY11" s="176"/>
      <c r="BFZ11" s="87">
        <f t="shared" si="166"/>
        <v>0</v>
      </c>
      <c r="BGB11" s="576">
        <v>41310</v>
      </c>
      <c r="BGC11" s="363" t="s">
        <v>4048</v>
      </c>
      <c r="BGD11" s="176">
        <v>517.5</v>
      </c>
      <c r="BGE11" s="53">
        <v>41310</v>
      </c>
      <c r="BGF11" s="176">
        <v>517.5</v>
      </c>
      <c r="BGG11" s="87">
        <f t="shared" si="167"/>
        <v>0</v>
      </c>
      <c r="BGI11" s="388"/>
      <c r="BGJ11" s="373"/>
      <c r="BGK11" s="24"/>
      <c r="BGL11" s="34"/>
      <c r="BGM11" s="85"/>
      <c r="BGN11" s="87">
        <f t="shared" ref="BGN11:BGN43" si="240">BGN10+BGK11-BGM11</f>
        <v>0</v>
      </c>
      <c r="BGP11" s="34"/>
      <c r="BGQ11" s="373"/>
      <c r="BGR11" s="24"/>
      <c r="BGS11" s="34"/>
      <c r="BGT11" s="85"/>
      <c r="BGU11" s="87">
        <f t="shared" ref="BGU11:BGU43" si="241">BGU10+BGR11-BGT11</f>
        <v>0</v>
      </c>
      <c r="BGW11" s="576">
        <v>41323</v>
      </c>
      <c r="BGX11" s="276" t="s">
        <v>5125</v>
      </c>
      <c r="BGY11" s="121">
        <v>737</v>
      </c>
      <c r="BGZ11" s="53">
        <v>41323</v>
      </c>
      <c r="BHA11" s="176">
        <v>737</v>
      </c>
      <c r="BHB11" s="87">
        <f t="shared" si="168"/>
        <v>0</v>
      </c>
      <c r="BHD11" s="576"/>
      <c r="BHE11" s="657"/>
      <c r="BHF11" s="276"/>
      <c r="BHG11" s="176"/>
      <c r="BHH11" s="53"/>
      <c r="BHI11" s="176"/>
      <c r="BHJ11" s="87">
        <f t="shared" si="169"/>
        <v>78175.989999999991</v>
      </c>
      <c r="BHL11" s="576">
        <v>41325</v>
      </c>
      <c r="BHM11" s="276" t="s">
        <v>5346</v>
      </c>
      <c r="BHN11" s="121">
        <v>4129</v>
      </c>
      <c r="BHO11" s="53">
        <v>41325</v>
      </c>
      <c r="BHP11" s="176">
        <v>4129</v>
      </c>
      <c r="BHQ11" s="87">
        <f t="shared" si="170"/>
        <v>0</v>
      </c>
      <c r="BHS11" s="576"/>
      <c r="BHT11" s="276"/>
      <c r="BHU11" s="121"/>
      <c r="BHV11" s="423"/>
      <c r="BHW11" s="176"/>
      <c r="BHX11" s="87">
        <f t="shared" si="171"/>
        <v>0</v>
      </c>
      <c r="BHZ11" s="576"/>
      <c r="BIA11" s="363"/>
      <c r="BIB11" s="176"/>
      <c r="BIC11" s="53"/>
      <c r="BID11" s="176"/>
      <c r="BIE11" s="87">
        <f t="shared" si="172"/>
        <v>0</v>
      </c>
      <c r="BIG11" s="576">
        <v>41313</v>
      </c>
      <c r="BIH11" s="1258" t="s">
        <v>4298</v>
      </c>
      <c r="BII11" s="176">
        <v>7391.5</v>
      </c>
      <c r="BIJ11" s="53">
        <v>41313</v>
      </c>
      <c r="BIK11" s="176">
        <v>7000</v>
      </c>
      <c r="BIL11" s="87">
        <f t="shared" si="173"/>
        <v>391.5</v>
      </c>
      <c r="BIN11" s="549"/>
      <c r="BIO11" s="373"/>
      <c r="BIP11" s="85"/>
      <c r="BIQ11" s="34">
        <v>41314</v>
      </c>
      <c r="BIR11" s="85">
        <v>2750</v>
      </c>
      <c r="BIS11" s="87">
        <f t="shared" si="174"/>
        <v>0</v>
      </c>
      <c r="BIU11" s="34"/>
      <c r="BIV11" s="373"/>
      <c r="BIW11" s="24"/>
      <c r="BIX11" s="34"/>
      <c r="BIY11" s="85"/>
      <c r="BIZ11" s="87">
        <f t="shared" si="175"/>
        <v>0</v>
      </c>
      <c r="BJB11" s="34">
        <v>41309</v>
      </c>
      <c r="BJC11" s="373" t="s">
        <v>3982</v>
      </c>
      <c r="BJD11" s="176">
        <v>1183</v>
      </c>
      <c r="BJE11" s="34">
        <v>41311</v>
      </c>
      <c r="BJF11" s="85">
        <v>1183</v>
      </c>
      <c r="BJG11" s="87">
        <f t="shared" si="216"/>
        <v>0</v>
      </c>
      <c r="BJI11" s="53"/>
      <c r="BJJ11" s="276"/>
      <c r="BJK11" s="1045"/>
      <c r="BJL11" s="110">
        <v>41306</v>
      </c>
      <c r="BJM11" s="176">
        <v>3348</v>
      </c>
      <c r="BJN11" s="87">
        <f t="shared" si="217"/>
        <v>289</v>
      </c>
      <c r="BJP11" s="53">
        <v>41318</v>
      </c>
      <c r="BJQ11" s="276" t="s">
        <v>4732</v>
      </c>
      <c r="BJR11" s="121">
        <v>8117.5</v>
      </c>
      <c r="BJS11" s="53">
        <v>41319</v>
      </c>
      <c r="BJT11" s="176">
        <v>8117.5</v>
      </c>
      <c r="BJU11" s="87">
        <f t="shared" si="218"/>
        <v>0</v>
      </c>
      <c r="BJW11" s="34"/>
      <c r="BJX11" s="373"/>
      <c r="BJY11" s="176"/>
      <c r="BJZ11" s="34"/>
      <c r="BKA11" s="85"/>
      <c r="BKB11" s="87">
        <f t="shared" si="219"/>
        <v>0</v>
      </c>
      <c r="BKD11" s="34"/>
      <c r="BKE11" s="373"/>
      <c r="BKF11" s="24"/>
      <c r="BKG11" s="34"/>
      <c r="BKH11" s="85"/>
      <c r="BKI11" s="87">
        <f t="shared" si="220"/>
        <v>0</v>
      </c>
      <c r="BKK11" s="34">
        <v>41320</v>
      </c>
      <c r="BKL11" s="373" t="s">
        <v>4915</v>
      </c>
      <c r="BKM11" s="24">
        <v>363.5</v>
      </c>
      <c r="BKN11" s="34">
        <v>41320</v>
      </c>
      <c r="BKO11" s="85">
        <v>363.5</v>
      </c>
      <c r="BKP11" s="87">
        <f t="shared" si="221"/>
        <v>0</v>
      </c>
      <c r="BKR11" s="386"/>
      <c r="BKS11" s="363"/>
      <c r="BKT11" s="176"/>
      <c r="BKU11" s="53"/>
      <c r="BKV11" s="176"/>
      <c r="BKW11" s="87">
        <f t="shared" si="222"/>
        <v>0</v>
      </c>
      <c r="BKY11" s="549"/>
      <c r="BKZ11" s="373"/>
      <c r="BLA11" s="24"/>
      <c r="BLB11" s="34"/>
      <c r="BLC11" s="85"/>
      <c r="BLD11" s="87">
        <f t="shared" si="223"/>
        <v>0</v>
      </c>
      <c r="BLF11" s="549"/>
      <c r="BLG11" s="373"/>
      <c r="BLH11" s="24"/>
      <c r="BLI11" s="34"/>
      <c r="BLJ11" s="85"/>
      <c r="BLK11" s="87">
        <f t="shared" si="237"/>
        <v>0</v>
      </c>
      <c r="BLM11" s="53">
        <v>41326</v>
      </c>
      <c r="BLN11" s="369"/>
      <c r="BLO11" s="276" t="s">
        <v>5436</v>
      </c>
      <c r="BLP11" s="176">
        <v>1671.5</v>
      </c>
      <c r="BLQ11" s="53">
        <v>41326</v>
      </c>
      <c r="BLR11" s="176">
        <v>1671.5</v>
      </c>
      <c r="BLS11" s="87">
        <f t="shared" si="176"/>
        <v>118</v>
      </c>
      <c r="BLU11" s="34"/>
      <c r="BLV11" s="373"/>
      <c r="BLW11" s="176"/>
      <c r="BLX11" s="34"/>
      <c r="BLY11" s="85"/>
      <c r="BLZ11" s="87">
        <f t="shared" si="177"/>
        <v>0</v>
      </c>
      <c r="BMB11" s="53">
        <v>41299</v>
      </c>
      <c r="BMC11" s="363" t="s">
        <v>3108</v>
      </c>
      <c r="BMD11" s="176">
        <v>3405</v>
      </c>
      <c r="BME11" s="53">
        <v>41302</v>
      </c>
      <c r="BMF11" s="176">
        <v>2552</v>
      </c>
      <c r="BMG11" s="87">
        <f t="shared" si="178"/>
        <v>964</v>
      </c>
      <c r="BMI11" s="386">
        <v>41306</v>
      </c>
      <c r="BMJ11" s="276" t="s">
        <v>3710</v>
      </c>
      <c r="BMK11" s="121">
        <v>40</v>
      </c>
      <c r="BML11" s="576">
        <v>41306</v>
      </c>
      <c r="BMM11" s="176">
        <v>40</v>
      </c>
      <c r="BMN11" s="87">
        <f t="shared" si="179"/>
        <v>0</v>
      </c>
      <c r="BMQ11" s="1247"/>
      <c r="BMR11" s="430"/>
      <c r="BMS11" s="549"/>
      <c r="BMT11" s="1245"/>
      <c r="BMU11" s="87">
        <f t="shared" si="180"/>
        <v>700</v>
      </c>
      <c r="BMW11" s="34">
        <v>41327</v>
      </c>
      <c r="BMX11" s="373" t="s">
        <v>5495</v>
      </c>
      <c r="BMY11" s="24">
        <v>6371</v>
      </c>
      <c r="BMZ11" s="34">
        <v>41327</v>
      </c>
      <c r="BNA11" s="85">
        <v>6371</v>
      </c>
      <c r="BNB11" s="87">
        <f t="shared" si="181"/>
        <v>0</v>
      </c>
      <c r="BND11" s="34"/>
      <c r="BNE11" s="409"/>
      <c r="BNF11" s="1247"/>
      <c r="BNG11" s="85"/>
      <c r="BNH11" s="34"/>
      <c r="BNI11" s="85"/>
      <c r="BNJ11" s="87">
        <f t="shared" si="182"/>
        <v>0</v>
      </c>
      <c r="BNL11" s="549"/>
      <c r="BNM11" s="373"/>
      <c r="BNN11" s="24"/>
      <c r="BNO11" s="34"/>
      <c r="BNP11" s="85"/>
      <c r="BNQ11" s="87">
        <f t="shared" si="183"/>
        <v>0</v>
      </c>
      <c r="BNS11" s="549">
        <v>41309</v>
      </c>
      <c r="BNT11" s="373" t="s">
        <v>3973</v>
      </c>
      <c r="BNU11" s="24">
        <v>2123.8000000000002</v>
      </c>
      <c r="BNV11" s="34">
        <v>41309</v>
      </c>
      <c r="BNW11" s="85">
        <v>2123.8000000000002</v>
      </c>
      <c r="BNX11" s="87">
        <f t="shared" si="184"/>
        <v>0</v>
      </c>
      <c r="BNZ11" s="34"/>
      <c r="BOA11" s="373"/>
      <c r="BOB11" s="24"/>
      <c r="BOC11" s="34"/>
      <c r="BOD11" s="85"/>
      <c r="BOE11" s="87">
        <f t="shared" si="185"/>
        <v>0</v>
      </c>
      <c r="BOG11" s="549">
        <v>41318</v>
      </c>
      <c r="BOH11" s="373" t="s">
        <v>4721</v>
      </c>
      <c r="BOI11" s="24">
        <v>2850.5</v>
      </c>
      <c r="BOJ11" s="34">
        <v>41318</v>
      </c>
      <c r="BOK11" s="85">
        <v>2850.5</v>
      </c>
      <c r="BOL11" s="87">
        <f t="shared" si="186"/>
        <v>0</v>
      </c>
      <c r="BON11" s="549"/>
      <c r="BOO11" s="373"/>
      <c r="BOP11" s="24"/>
      <c r="BOQ11" s="34"/>
      <c r="BOR11" s="85"/>
      <c r="BOS11" s="87">
        <f t="shared" si="187"/>
        <v>0</v>
      </c>
      <c r="BOU11" s="34"/>
      <c r="BOV11" s="373"/>
      <c r="BOW11" s="24"/>
      <c r="BOX11" s="34"/>
      <c r="BOY11" s="85"/>
      <c r="BOZ11" s="87">
        <f t="shared" si="188"/>
        <v>0</v>
      </c>
      <c r="BPB11" s="34"/>
      <c r="BPC11" s="373"/>
      <c r="BPD11" s="24"/>
      <c r="BPE11" s="34"/>
      <c r="BPF11" s="85"/>
      <c r="BPG11" s="87">
        <f t="shared" si="189"/>
        <v>0</v>
      </c>
      <c r="BPI11" s="34"/>
      <c r="BPJ11" s="373"/>
      <c r="BPK11" s="24"/>
      <c r="BPL11" s="34"/>
      <c r="BPM11" s="85"/>
      <c r="BPN11" s="87">
        <f t="shared" si="190"/>
        <v>0</v>
      </c>
      <c r="BPP11" s="34"/>
      <c r="BPQ11" s="373"/>
      <c r="BPR11" s="24"/>
      <c r="BPS11" s="34"/>
      <c r="BPT11" s="85"/>
      <c r="BPU11" s="87">
        <f t="shared" si="191"/>
        <v>0</v>
      </c>
    </row>
    <row r="12" spans="1:1790">
      <c r="A12" s="34"/>
      <c r="B12" s="373"/>
      <c r="C12" s="24"/>
      <c r="D12" s="34"/>
      <c r="E12" s="85"/>
      <c r="F12" s="87">
        <f t="shared" si="2"/>
        <v>0</v>
      </c>
      <c r="H12" s="34"/>
      <c r="I12" s="373"/>
      <c r="J12" s="24"/>
      <c r="K12" s="34"/>
      <c r="L12" s="85"/>
      <c r="M12" s="87">
        <f t="shared" si="3"/>
        <v>0</v>
      </c>
      <c r="O12" s="34"/>
      <c r="P12" s="373"/>
      <c r="Q12" s="24"/>
      <c r="R12" s="34"/>
      <c r="S12" s="85"/>
      <c r="T12" s="87">
        <f t="shared" si="4"/>
        <v>0</v>
      </c>
      <c r="V12" s="34"/>
      <c r="W12" s="373"/>
      <c r="X12" s="24"/>
      <c r="Y12" s="34"/>
      <c r="Z12" s="85"/>
      <c r="AA12" s="87">
        <f t="shared" si="5"/>
        <v>6041</v>
      </c>
      <c r="AC12" s="53"/>
      <c r="AD12" s="276"/>
      <c r="AE12" s="121"/>
      <c r="AF12" s="53"/>
      <c r="AG12" s="176"/>
      <c r="AH12" s="87">
        <f t="shared" si="6"/>
        <v>0</v>
      </c>
      <c r="AJ12" s="388"/>
      <c r="AK12" s="373"/>
      <c r="AL12" s="24"/>
      <c r="AM12" s="386">
        <v>41316</v>
      </c>
      <c r="AN12" s="176">
        <v>45723.5</v>
      </c>
      <c r="AO12" s="87">
        <f t="shared" si="7"/>
        <v>1450.140000000014</v>
      </c>
      <c r="AQ12" s="34"/>
      <c r="AR12" s="373"/>
      <c r="AS12" s="24"/>
      <c r="AT12" s="34"/>
      <c r="AU12" s="85"/>
      <c r="AV12" s="87">
        <f t="shared" si="8"/>
        <v>0</v>
      </c>
      <c r="AX12" s="34"/>
      <c r="AY12" s="373"/>
      <c r="AZ12" s="24"/>
      <c r="BA12" s="34"/>
      <c r="BB12" s="85"/>
      <c r="BC12" s="87">
        <f t="shared" si="9"/>
        <v>0</v>
      </c>
      <c r="BE12" s="53"/>
      <c r="BF12" s="276"/>
      <c r="BG12" s="121"/>
      <c r="BH12" s="53"/>
      <c r="BI12" s="176"/>
      <c r="BJ12" s="87">
        <f t="shared" si="10"/>
        <v>0</v>
      </c>
      <c r="BL12" s="388">
        <v>41311</v>
      </c>
      <c r="BM12" s="373" t="s">
        <v>4155</v>
      </c>
      <c r="BN12" s="24">
        <v>977.5</v>
      </c>
      <c r="BO12" s="34">
        <v>41311</v>
      </c>
      <c r="BP12" s="85">
        <v>977.5</v>
      </c>
      <c r="BQ12" s="87">
        <f t="shared" si="11"/>
        <v>0</v>
      </c>
      <c r="BR12" s="35" t="s">
        <v>3018</v>
      </c>
      <c r="BS12" s="576"/>
      <c r="BT12" s="276"/>
      <c r="BU12" s="121"/>
      <c r="BV12" s="53"/>
      <c r="BW12" s="176"/>
      <c r="BX12" s="87">
        <f t="shared" si="12"/>
        <v>40166.76</v>
      </c>
      <c r="BZ12" s="576"/>
      <c r="CA12" s="363"/>
      <c r="CB12" s="176"/>
      <c r="CC12" s="53"/>
      <c r="CD12" s="176"/>
      <c r="CE12" s="87">
        <f t="shared" si="13"/>
        <v>0</v>
      </c>
      <c r="CG12" s="576">
        <v>41321</v>
      </c>
      <c r="CH12" s="363" t="s">
        <v>4982</v>
      </c>
      <c r="CI12" s="176">
        <v>1237</v>
      </c>
      <c r="CJ12" s="53">
        <v>41321</v>
      </c>
      <c r="CK12" s="176">
        <v>1237</v>
      </c>
      <c r="CL12" s="87">
        <f t="shared" si="14"/>
        <v>0</v>
      </c>
      <c r="CN12" s="549">
        <v>40689</v>
      </c>
      <c r="CO12" s="1202"/>
      <c r="CP12" s="373" t="s">
        <v>3019</v>
      </c>
      <c r="CQ12" s="24">
        <v>1163</v>
      </c>
      <c r="CS12" s="85"/>
      <c r="CT12" s="87">
        <f t="shared" si="15"/>
        <v>342087</v>
      </c>
      <c r="CV12" s="576">
        <v>41302</v>
      </c>
      <c r="CW12" s="1289" t="s">
        <v>3048</v>
      </c>
      <c r="CX12" s="276" t="s">
        <v>3049</v>
      </c>
      <c r="CY12" s="121">
        <v>352970</v>
      </c>
      <c r="CZ12" s="576"/>
      <c r="DA12" s="176"/>
      <c r="DB12" s="87">
        <f t="shared" si="16"/>
        <v>5308534.6500000004</v>
      </c>
      <c r="DD12" s="386">
        <v>41310</v>
      </c>
      <c r="DE12" s="276" t="s">
        <v>4080</v>
      </c>
      <c r="DF12" s="121">
        <v>11996.9</v>
      </c>
      <c r="DG12" s="53">
        <v>41311</v>
      </c>
      <c r="DH12" s="176">
        <v>11996.9</v>
      </c>
      <c r="DI12" s="87">
        <f t="shared" si="17"/>
        <v>0</v>
      </c>
      <c r="DK12" s="386"/>
      <c r="DL12" s="276"/>
      <c r="DM12" s="121"/>
      <c r="DN12" s="53"/>
      <c r="DO12" s="176"/>
      <c r="DP12" s="87">
        <f t="shared" si="18"/>
        <v>0</v>
      </c>
      <c r="DR12" s="54">
        <v>41320</v>
      </c>
      <c r="DS12" s="276" t="s">
        <v>4955</v>
      </c>
      <c r="DT12" s="121">
        <v>1870</v>
      </c>
      <c r="DU12" s="53">
        <v>41321</v>
      </c>
      <c r="DV12" s="176">
        <v>1870</v>
      </c>
      <c r="DW12" s="87">
        <f t="shared" si="19"/>
        <v>0</v>
      </c>
      <c r="DY12" s="386"/>
      <c r="DZ12" s="276"/>
      <c r="EA12" s="121"/>
      <c r="EB12" s="53"/>
      <c r="EC12" s="176"/>
      <c r="ED12" s="87">
        <f t="shared" si="20"/>
        <v>0</v>
      </c>
      <c r="EF12" s="576"/>
      <c r="EG12" s="363"/>
      <c r="EH12" s="176"/>
      <c r="EI12" s="53">
        <v>41326</v>
      </c>
      <c r="EJ12" s="176">
        <v>16429.5</v>
      </c>
      <c r="EK12" s="87">
        <f t="shared" si="21"/>
        <v>0</v>
      </c>
      <c r="EM12" s="549"/>
      <c r="EN12" s="373"/>
      <c r="EO12" s="24"/>
      <c r="EP12" s="34"/>
      <c r="EQ12" s="85"/>
      <c r="ER12" s="87">
        <f t="shared" si="22"/>
        <v>0</v>
      </c>
      <c r="ET12" s="53">
        <v>41317</v>
      </c>
      <c r="EU12" s="369" t="s">
        <v>5482</v>
      </c>
      <c r="EV12" s="276" t="s">
        <v>4643</v>
      </c>
      <c r="EW12" s="121">
        <v>25116</v>
      </c>
      <c r="EX12" s="369">
        <v>41326</v>
      </c>
      <c r="EY12" s="176">
        <v>25116</v>
      </c>
      <c r="EZ12" s="87">
        <f t="shared" si="23"/>
        <v>1044.8300000000017</v>
      </c>
      <c r="FB12" s="53"/>
      <c r="FC12" s="276"/>
      <c r="FD12" s="121"/>
      <c r="FE12" s="53"/>
      <c r="FF12" s="176"/>
      <c r="FG12" s="87">
        <f t="shared" si="24"/>
        <v>0</v>
      </c>
      <c r="FI12" s="576"/>
      <c r="FJ12" s="369"/>
      <c r="FK12" s="276"/>
      <c r="FL12" s="121"/>
      <c r="FM12" s="313"/>
      <c r="FN12" s="176"/>
      <c r="FO12" s="87">
        <f t="shared" si="25"/>
        <v>0</v>
      </c>
      <c r="FQ12" s="34"/>
      <c r="FR12" s="276"/>
      <c r="FS12" s="121"/>
      <c r="FT12" s="53"/>
      <c r="FU12" s="176"/>
      <c r="FV12" s="87">
        <f t="shared" si="192"/>
        <v>0</v>
      </c>
      <c r="FX12" s="576">
        <v>41328</v>
      </c>
      <c r="FY12" s="657"/>
      <c r="FZ12" s="276" t="s">
        <v>5639</v>
      </c>
      <c r="GA12" s="121">
        <v>706.5</v>
      </c>
      <c r="GB12" s="657"/>
      <c r="GC12" s="24"/>
      <c r="GD12" s="87">
        <f t="shared" si="26"/>
        <v>13137.5</v>
      </c>
      <c r="GF12" s="53">
        <v>41319</v>
      </c>
      <c r="GG12" s="276" t="s">
        <v>4785</v>
      </c>
      <c r="GH12" s="121">
        <v>3517</v>
      </c>
      <c r="GI12" s="53">
        <v>41321</v>
      </c>
      <c r="GJ12" s="176">
        <v>3517</v>
      </c>
      <c r="GK12" s="87">
        <f t="shared" si="27"/>
        <v>0</v>
      </c>
      <c r="GM12" s="576">
        <v>41321</v>
      </c>
      <c r="GN12" s="369"/>
      <c r="GO12" s="276" t="s">
        <v>5051</v>
      </c>
      <c r="GP12" s="121">
        <v>637</v>
      </c>
      <c r="GQ12" s="53">
        <v>41321</v>
      </c>
      <c r="GR12" s="176">
        <v>637</v>
      </c>
      <c r="GS12" s="87">
        <f t="shared" si="28"/>
        <v>2511.6000000000004</v>
      </c>
      <c r="GU12" s="576"/>
      <c r="GV12" s="276"/>
      <c r="GW12" s="121"/>
      <c r="GX12" s="53"/>
      <c r="GY12" s="176"/>
      <c r="GZ12" s="87">
        <f t="shared" si="29"/>
        <v>0</v>
      </c>
      <c r="HB12" s="386"/>
      <c r="HC12" s="276"/>
      <c r="HD12" s="121"/>
      <c r="HE12" s="53"/>
      <c r="HF12" s="58"/>
      <c r="HG12" s="87">
        <f t="shared" si="30"/>
        <v>0</v>
      </c>
      <c r="HI12" s="386"/>
      <c r="HJ12" s="276"/>
      <c r="HK12" s="121"/>
      <c r="HL12" s="53"/>
      <c r="HM12" s="176"/>
      <c r="HN12" s="87">
        <f t="shared" si="31"/>
        <v>0</v>
      </c>
      <c r="HP12" s="386"/>
      <c r="HQ12" s="276"/>
      <c r="HR12" s="121"/>
      <c r="HS12" s="53"/>
      <c r="HT12" s="176"/>
      <c r="HU12" s="168">
        <f t="shared" si="32"/>
        <v>30</v>
      </c>
      <c r="HW12" s="53"/>
      <c r="HX12" s="276"/>
      <c r="HY12" s="121"/>
      <c r="HZ12" s="53"/>
      <c r="IA12" s="176"/>
      <c r="IB12" s="87">
        <f t="shared" si="33"/>
        <v>0</v>
      </c>
      <c r="ID12" s="549"/>
      <c r="IE12" s="373"/>
      <c r="IF12" s="1304"/>
      <c r="IG12" s="53"/>
      <c r="IH12" s="176"/>
      <c r="II12" s="87">
        <f t="shared" si="34"/>
        <v>402</v>
      </c>
      <c r="IK12" s="576">
        <v>41316</v>
      </c>
      <c r="IL12" s="276" t="s">
        <v>4612</v>
      </c>
      <c r="IM12" s="121">
        <v>4414</v>
      </c>
      <c r="IN12" s="53">
        <v>41317</v>
      </c>
      <c r="IO12" s="176">
        <v>4414</v>
      </c>
      <c r="IP12" s="87">
        <f t="shared" si="35"/>
        <v>3009</v>
      </c>
      <c r="IR12" s="388">
        <v>41296</v>
      </c>
      <c r="IS12" s="373" t="s">
        <v>3174</v>
      </c>
      <c r="IT12" s="24">
        <v>660</v>
      </c>
      <c r="IU12" s="388">
        <v>41306</v>
      </c>
      <c r="IV12" s="24">
        <v>660</v>
      </c>
      <c r="IW12" s="87">
        <f t="shared" si="36"/>
        <v>0</v>
      </c>
      <c r="IY12" s="388">
        <v>41312</v>
      </c>
      <c r="IZ12" s="1247" t="s">
        <v>5298</v>
      </c>
      <c r="JA12" s="1052">
        <v>990</v>
      </c>
      <c r="JB12" s="388">
        <v>41324</v>
      </c>
      <c r="JC12" s="1052">
        <v>990</v>
      </c>
      <c r="JD12" s="87">
        <f t="shared" si="37"/>
        <v>0</v>
      </c>
      <c r="JF12" s="367">
        <v>41328</v>
      </c>
      <c r="JG12" s="1247" t="s">
        <v>5607</v>
      </c>
      <c r="JH12" s="85">
        <v>6600</v>
      </c>
      <c r="JI12" s="388"/>
      <c r="JJ12" s="85"/>
      <c r="JK12" s="87">
        <f t="shared" si="38"/>
        <v>41085</v>
      </c>
      <c r="JM12" s="1322"/>
      <c r="JN12" s="1323"/>
      <c r="JO12" s="1337"/>
      <c r="JP12" s="1324">
        <v>40859</v>
      </c>
      <c r="JQ12" s="1325">
        <v>35000</v>
      </c>
      <c r="JR12" s="1326">
        <f t="shared" si="39"/>
        <v>29970.5</v>
      </c>
      <c r="JT12" s="386"/>
      <c r="JU12" s="276"/>
      <c r="JV12" s="121"/>
      <c r="JW12" s="53"/>
      <c r="JX12" s="176"/>
      <c r="JY12" s="87">
        <f t="shared" si="40"/>
        <v>0</v>
      </c>
      <c r="KA12" s="388">
        <v>41316</v>
      </c>
      <c r="KB12" s="373" t="s">
        <v>4591</v>
      </c>
      <c r="KC12" s="24">
        <v>3989</v>
      </c>
      <c r="KD12" s="34">
        <v>41316</v>
      </c>
      <c r="KE12" s="85">
        <v>3600</v>
      </c>
      <c r="KF12" s="87">
        <f t="shared" si="41"/>
        <v>389</v>
      </c>
      <c r="KH12" s="386"/>
      <c r="KI12" s="276"/>
      <c r="KJ12" s="121"/>
      <c r="KK12" s="53"/>
      <c r="KL12" s="176"/>
      <c r="KM12" s="87">
        <f t="shared" si="42"/>
        <v>0</v>
      </c>
      <c r="KO12" s="386"/>
      <c r="KP12" s="276"/>
      <c r="KQ12" s="121"/>
      <c r="KR12" s="54">
        <v>41259</v>
      </c>
      <c r="KS12" s="176">
        <v>200</v>
      </c>
      <c r="KT12" s="87">
        <f t="shared" si="43"/>
        <v>2399.5</v>
      </c>
      <c r="KV12" s="34"/>
      <c r="KW12" s="373"/>
      <c r="KX12" s="24"/>
      <c r="KY12" s="34"/>
      <c r="KZ12" s="85"/>
      <c r="LA12" s="87">
        <f t="shared" si="44"/>
        <v>14519.5</v>
      </c>
      <c r="LC12" s="74"/>
      <c r="LD12" s="373"/>
      <c r="LE12" s="24"/>
      <c r="LF12" s="34"/>
      <c r="LG12" s="85"/>
      <c r="LH12" s="87">
        <f t="shared" si="45"/>
        <v>0</v>
      </c>
      <c r="LJ12" s="53"/>
      <c r="LK12" s="276"/>
      <c r="LL12" s="121"/>
      <c r="LM12" s="53"/>
      <c r="LN12" s="176"/>
      <c r="LO12" s="87">
        <f t="shared" si="46"/>
        <v>0</v>
      </c>
      <c r="LQ12" s="53"/>
      <c r="LR12" s="276"/>
      <c r="LS12" s="121"/>
      <c r="LT12" s="53"/>
      <c r="LU12" s="176"/>
      <c r="LV12" s="87">
        <f t="shared" si="47"/>
        <v>0</v>
      </c>
      <c r="LX12" s="576"/>
      <c r="LY12" s="276"/>
      <c r="LZ12" s="121"/>
      <c r="MA12" s="53"/>
      <c r="MB12" s="176"/>
      <c r="MC12" s="87">
        <f t="shared" si="48"/>
        <v>0</v>
      </c>
      <c r="ME12" s="576"/>
      <c r="MF12" s="276"/>
      <c r="MG12" s="121"/>
      <c r="MH12" s="53"/>
      <c r="MI12" s="176"/>
      <c r="MJ12" s="87">
        <f t="shared" si="49"/>
        <v>31145.5</v>
      </c>
      <c r="ML12" s="549"/>
      <c r="MM12" s="373"/>
      <c r="MN12" s="24"/>
      <c r="MO12" s="1029"/>
      <c r="MP12" s="85"/>
      <c r="MQ12" s="87">
        <f t="shared" si="50"/>
        <v>0</v>
      </c>
      <c r="MS12" s="34"/>
      <c r="MT12" s="373"/>
      <c r="MU12" s="24"/>
      <c r="MV12" s="1029"/>
      <c r="MW12" s="85"/>
      <c r="MX12" s="87">
        <f t="shared" si="51"/>
        <v>0</v>
      </c>
      <c r="MZ12" s="34"/>
      <c r="NA12" s="373"/>
      <c r="NB12" s="24"/>
      <c r="NC12" s="34"/>
      <c r="ND12" s="85"/>
      <c r="NE12" s="87">
        <f t="shared" si="52"/>
        <v>0</v>
      </c>
      <c r="NG12" s="576"/>
      <c r="NH12" s="276"/>
      <c r="NI12" s="121"/>
      <c r="NJ12" s="576"/>
      <c r="NK12" s="176"/>
      <c r="NL12" s="87">
        <f t="shared" si="53"/>
        <v>0</v>
      </c>
      <c r="NN12" s="53">
        <v>41322</v>
      </c>
      <c r="NO12" s="276" t="s">
        <v>5078</v>
      </c>
      <c r="NP12" s="1045">
        <v>21839.5</v>
      </c>
      <c r="NQ12" s="53">
        <v>41324</v>
      </c>
      <c r="NR12" s="176">
        <v>21839.5</v>
      </c>
      <c r="NS12" s="87">
        <f t="shared" si="54"/>
        <v>12799.5</v>
      </c>
      <c r="NU12" s="549">
        <v>41304</v>
      </c>
      <c r="NV12" s="1200" t="s">
        <v>3126</v>
      </c>
      <c r="NW12" s="373" t="s">
        <v>3127</v>
      </c>
      <c r="NX12" s="24">
        <v>19961</v>
      </c>
      <c r="NY12" s="369">
        <v>41325</v>
      </c>
      <c r="NZ12" s="176">
        <v>19961</v>
      </c>
      <c r="OA12" s="168">
        <f t="shared" si="0"/>
        <v>857</v>
      </c>
      <c r="OC12" s="549">
        <v>41328</v>
      </c>
      <c r="OD12" s="373" t="s">
        <v>5601</v>
      </c>
      <c r="OE12" s="24">
        <v>2099.5</v>
      </c>
      <c r="OF12" s="34">
        <v>41328</v>
      </c>
      <c r="OG12" s="85">
        <v>2099.5</v>
      </c>
      <c r="OH12" s="87">
        <f t="shared" si="55"/>
        <v>0</v>
      </c>
      <c r="OJ12" s="34">
        <v>41325</v>
      </c>
      <c r="OK12" s="373" t="s">
        <v>5343</v>
      </c>
      <c r="OL12" s="24">
        <v>3458</v>
      </c>
      <c r="OM12" s="34">
        <v>41325</v>
      </c>
      <c r="ON12" s="85">
        <v>3458</v>
      </c>
      <c r="OO12" s="87">
        <f t="shared" si="56"/>
        <v>0</v>
      </c>
      <c r="OQ12" s="386">
        <v>41309</v>
      </c>
      <c r="OR12" s="1258" t="s">
        <v>3992</v>
      </c>
      <c r="OS12" s="176">
        <v>3816</v>
      </c>
      <c r="OT12" s="53">
        <v>41310</v>
      </c>
      <c r="OU12" s="58">
        <v>3816</v>
      </c>
      <c r="OV12" s="87">
        <f t="shared" si="57"/>
        <v>0</v>
      </c>
      <c r="OX12" s="386"/>
      <c r="OY12" s="1258"/>
      <c r="OZ12" s="176"/>
      <c r="PA12" s="53"/>
      <c r="PB12" s="176"/>
      <c r="PC12" s="87">
        <f t="shared" si="58"/>
        <v>21123.919999999998</v>
      </c>
      <c r="PE12" s="1316">
        <v>41173</v>
      </c>
      <c r="PF12" s="1317" t="s">
        <v>3026</v>
      </c>
      <c r="PG12" s="1267" t="s">
        <v>3027</v>
      </c>
      <c r="PH12" s="1287">
        <v>35195.33</v>
      </c>
      <c r="PI12" s="1290">
        <v>41175</v>
      </c>
      <c r="PJ12" s="1130">
        <v>34919.730000000003</v>
      </c>
      <c r="PK12" s="87">
        <f t="shared" si="59"/>
        <v>6321.8499999999985</v>
      </c>
      <c r="PM12" s="386"/>
      <c r="PN12" s="276"/>
      <c r="PO12" s="121"/>
      <c r="PP12" s="369"/>
      <c r="PQ12" s="176"/>
      <c r="PR12" s="168">
        <f t="shared" si="60"/>
        <v>0</v>
      </c>
      <c r="PS12" s="297"/>
      <c r="PT12" s="386"/>
      <c r="PU12" s="373"/>
      <c r="PV12" s="24"/>
      <c r="PW12" s="34">
        <v>41323</v>
      </c>
      <c r="PX12" s="85">
        <v>6360</v>
      </c>
      <c r="PY12" s="87">
        <f t="shared" si="61"/>
        <v>0</v>
      </c>
      <c r="QA12" s="34"/>
      <c r="QB12" s="373"/>
      <c r="QC12" s="24"/>
      <c r="QD12" s="34"/>
      <c r="QE12" s="85"/>
      <c r="QF12" s="87">
        <f t="shared" si="62"/>
        <v>0</v>
      </c>
      <c r="QH12" s="53"/>
      <c r="QI12" s="50"/>
      <c r="QJ12" s="176"/>
      <c r="QK12" s="53"/>
      <c r="QL12" s="176"/>
      <c r="QM12" s="87">
        <f t="shared" si="63"/>
        <v>0</v>
      </c>
      <c r="QO12" s="53"/>
      <c r="QP12" s="50"/>
      <c r="QQ12" s="176"/>
      <c r="QR12" s="53"/>
      <c r="QS12" s="176"/>
      <c r="QT12" s="87">
        <f t="shared" si="64"/>
        <v>0</v>
      </c>
      <c r="QV12" s="576">
        <v>41312</v>
      </c>
      <c r="QW12" s="657"/>
      <c r="QX12" s="276" t="s">
        <v>4233</v>
      </c>
      <c r="QY12" s="121">
        <v>9256</v>
      </c>
      <c r="QZ12" s="53">
        <v>41313</v>
      </c>
      <c r="RA12" s="430">
        <v>4000</v>
      </c>
      <c r="RB12" s="87">
        <f t="shared" si="65"/>
        <v>5256</v>
      </c>
      <c r="RD12" s="576"/>
      <c r="RE12" s="276"/>
      <c r="RF12" s="121"/>
      <c r="RG12" s="423"/>
      <c r="RH12" s="430"/>
      <c r="RI12" s="87">
        <f t="shared" si="66"/>
        <v>0</v>
      </c>
      <c r="RK12" s="549"/>
      <c r="RL12" s="373"/>
      <c r="RM12" s="24"/>
      <c r="RN12" s="34"/>
      <c r="RO12" s="1262"/>
      <c r="RP12" s="87">
        <f t="shared" si="67"/>
        <v>0</v>
      </c>
      <c r="RR12" s="34"/>
      <c r="RS12" s="373"/>
      <c r="RT12" s="24"/>
      <c r="RU12" s="34"/>
      <c r="RV12" s="1262"/>
      <c r="RW12" s="87">
        <f t="shared" si="68"/>
        <v>0</v>
      </c>
      <c r="RY12" s="34">
        <v>41328</v>
      </c>
      <c r="RZ12" s="373" t="s">
        <v>5659</v>
      </c>
      <c r="SA12" s="24">
        <v>2242</v>
      </c>
      <c r="SB12" s="34"/>
      <c r="SC12" s="1262"/>
      <c r="SD12" s="87">
        <f t="shared" si="69"/>
        <v>2910</v>
      </c>
      <c r="SF12" s="34"/>
      <c r="SG12" s="373"/>
      <c r="SH12" s="24"/>
      <c r="SI12" s="34"/>
      <c r="SJ12" s="1262"/>
      <c r="SK12" s="87">
        <f t="shared" si="70"/>
        <v>0</v>
      </c>
      <c r="SM12" s="34"/>
      <c r="SN12" s="373"/>
      <c r="SO12" s="24"/>
      <c r="SP12" s="34"/>
      <c r="SQ12" s="1262"/>
      <c r="SR12" s="87">
        <f t="shared" si="71"/>
        <v>0</v>
      </c>
      <c r="ST12" s="549"/>
      <c r="SU12" s="373"/>
      <c r="SV12" s="24"/>
      <c r="SW12" s="34"/>
      <c r="SX12" s="1262"/>
      <c r="SY12" s="87">
        <f t="shared" si="72"/>
        <v>0</v>
      </c>
      <c r="TA12" s="576"/>
      <c r="TB12" s="1943"/>
      <c r="TC12" s="1302"/>
      <c r="TD12" s="1940" t="s">
        <v>4093</v>
      </c>
      <c r="TE12" s="1944">
        <v>57</v>
      </c>
      <c r="TF12" s="87">
        <f t="shared" si="73"/>
        <v>0</v>
      </c>
      <c r="TH12" s="576"/>
      <c r="TI12" s="276"/>
      <c r="TJ12" s="121"/>
      <c r="TK12" s="53"/>
      <c r="TL12" s="513"/>
      <c r="TM12" s="87">
        <f t="shared" si="74"/>
        <v>0</v>
      </c>
      <c r="TO12" s="386">
        <v>41307</v>
      </c>
      <c r="TP12" s="276" t="s">
        <v>3851</v>
      </c>
      <c r="TQ12" s="317">
        <v>3078</v>
      </c>
      <c r="TR12" s="386">
        <v>41308</v>
      </c>
      <c r="TS12" s="430">
        <v>3078</v>
      </c>
      <c r="TT12" s="87">
        <f t="shared" si="75"/>
        <v>0</v>
      </c>
      <c r="TV12" s="668">
        <v>41323</v>
      </c>
      <c r="TW12" s="373" t="s">
        <v>5143</v>
      </c>
      <c r="TX12" s="24">
        <v>4305</v>
      </c>
      <c r="TY12" s="34">
        <v>41323</v>
      </c>
      <c r="TZ12" s="1262">
        <v>4305</v>
      </c>
      <c r="UA12" s="87">
        <f t="shared" si="76"/>
        <v>0</v>
      </c>
      <c r="UC12" s="34">
        <v>41316</v>
      </c>
      <c r="UD12" s="373" t="s">
        <v>4623</v>
      </c>
      <c r="UE12" s="121">
        <v>536.5</v>
      </c>
      <c r="UF12" s="53">
        <v>41317</v>
      </c>
      <c r="UG12" s="430">
        <v>536.5</v>
      </c>
      <c r="UH12" s="87">
        <f t="shared" si="77"/>
        <v>0</v>
      </c>
      <c r="UJ12" s="34">
        <v>41319</v>
      </c>
      <c r="UK12" s="373" t="s">
        <v>4796</v>
      </c>
      <c r="UL12" s="24">
        <v>452</v>
      </c>
      <c r="UM12" s="34">
        <v>41319</v>
      </c>
      <c r="UN12" s="1262">
        <v>452</v>
      </c>
      <c r="UO12" s="87">
        <f t="shared" si="78"/>
        <v>0</v>
      </c>
      <c r="UQ12" s="53"/>
      <c r="UR12" s="276"/>
      <c r="US12" s="121"/>
      <c r="UT12" s="53"/>
      <c r="UU12" s="513"/>
      <c r="UV12" s="87">
        <f t="shared" si="79"/>
        <v>18891</v>
      </c>
      <c r="UX12" s="386">
        <v>41326</v>
      </c>
      <c r="UY12" s="276" t="s">
        <v>5411</v>
      </c>
      <c r="UZ12" s="121">
        <v>13943.7</v>
      </c>
      <c r="VA12" s="53">
        <v>41326</v>
      </c>
      <c r="VB12" s="430">
        <v>13943.7</v>
      </c>
      <c r="VC12" s="87">
        <f t="shared" si="80"/>
        <v>0</v>
      </c>
      <c r="VE12" s="576">
        <v>41317</v>
      </c>
      <c r="VF12" s="276" t="s">
        <v>4649</v>
      </c>
      <c r="VG12" s="121">
        <v>19527</v>
      </c>
      <c r="VH12" s="576">
        <v>41322</v>
      </c>
      <c r="VI12" s="176">
        <v>19527</v>
      </c>
      <c r="VJ12" s="87">
        <f t="shared" si="81"/>
        <v>5858.5</v>
      </c>
      <c r="VL12" s="53"/>
      <c r="VM12" s="276"/>
      <c r="VN12" s="121"/>
      <c r="VO12" s="53"/>
      <c r="VP12" s="176"/>
      <c r="VQ12" s="87">
        <f t="shared" si="82"/>
        <v>0</v>
      </c>
      <c r="VS12" s="576">
        <v>41323</v>
      </c>
      <c r="VT12" s="276" t="s">
        <v>5163</v>
      </c>
      <c r="VU12" s="121">
        <v>642</v>
      </c>
      <c r="VV12" s="53">
        <v>41324</v>
      </c>
      <c r="VW12" s="176">
        <v>642</v>
      </c>
      <c r="VX12" s="87">
        <f t="shared" si="83"/>
        <v>0</v>
      </c>
      <c r="VZ12" s="576"/>
      <c r="WA12" s="276"/>
      <c r="WB12" s="121"/>
      <c r="WC12" s="53"/>
      <c r="WD12" s="176"/>
      <c r="WE12" s="87">
        <f t="shared" si="84"/>
        <v>0</v>
      </c>
      <c r="WG12" s="549"/>
      <c r="WH12" s="373"/>
      <c r="WI12" s="24"/>
      <c r="WJ12" s="34"/>
      <c r="WK12" s="85"/>
      <c r="WL12" s="87">
        <f t="shared" si="85"/>
        <v>0</v>
      </c>
      <c r="WN12" s="386">
        <v>41310</v>
      </c>
      <c r="WO12" s="444"/>
      <c r="WP12" s="276" t="s">
        <v>4056</v>
      </c>
      <c r="WQ12" s="121">
        <v>3256.5</v>
      </c>
      <c r="WR12" s="53">
        <v>41312</v>
      </c>
      <c r="WS12" s="176">
        <v>3256.5</v>
      </c>
      <c r="WT12" s="87">
        <f t="shared" si="86"/>
        <v>0</v>
      </c>
      <c r="WV12" s="386">
        <v>41308</v>
      </c>
      <c r="WW12" s="276" t="s">
        <v>3914</v>
      </c>
      <c r="WX12" s="121">
        <v>2150.5</v>
      </c>
      <c r="WY12" s="53">
        <v>41308</v>
      </c>
      <c r="WZ12" s="176">
        <v>2150.5</v>
      </c>
      <c r="XA12" s="87">
        <f t="shared" si="87"/>
        <v>5292.5</v>
      </c>
      <c r="XC12" s="576">
        <v>41307</v>
      </c>
      <c r="XD12" s="276" t="s">
        <v>3791</v>
      </c>
      <c r="XE12" s="121">
        <v>36628.1</v>
      </c>
      <c r="XF12" s="1253">
        <v>41307</v>
      </c>
      <c r="XG12" s="176">
        <v>36628.1</v>
      </c>
      <c r="XH12" s="87">
        <f t="shared" si="88"/>
        <v>2504.6999999999971</v>
      </c>
      <c r="XJ12" s="388"/>
      <c r="XK12" s="1200"/>
      <c r="XL12" s="24"/>
      <c r="XM12" s="34"/>
      <c r="XN12" s="85"/>
      <c r="XO12" s="87">
        <f t="shared" si="238"/>
        <v>0</v>
      </c>
      <c r="XQ12" s="388">
        <v>41309</v>
      </c>
      <c r="XR12" s="373" t="s">
        <v>3960</v>
      </c>
      <c r="XS12" s="24">
        <v>1029</v>
      </c>
      <c r="XT12" s="34">
        <v>41309</v>
      </c>
      <c r="XU12" s="85">
        <v>1029</v>
      </c>
      <c r="XV12" s="87">
        <f t="shared" si="89"/>
        <v>0</v>
      </c>
      <c r="XX12" s="549"/>
      <c r="XY12" s="373"/>
      <c r="XZ12" s="24"/>
      <c r="YA12" s="34"/>
      <c r="YB12" s="85"/>
      <c r="YC12" s="87">
        <f t="shared" si="224"/>
        <v>0</v>
      </c>
      <c r="YE12" s="549"/>
      <c r="YF12" s="373"/>
      <c r="YG12" s="24"/>
      <c r="YH12" s="34"/>
      <c r="YI12" s="85"/>
      <c r="YJ12" s="87">
        <f t="shared" si="225"/>
        <v>0</v>
      </c>
      <c r="YL12" s="386">
        <v>41307</v>
      </c>
      <c r="YM12" s="1330"/>
      <c r="YN12" s="363" t="s">
        <v>3798</v>
      </c>
      <c r="YO12" s="176">
        <v>124353</v>
      </c>
      <c r="YP12" s="386">
        <v>41307</v>
      </c>
      <c r="YQ12" s="176">
        <v>124353</v>
      </c>
      <c r="YR12" s="87">
        <f t="shared" si="90"/>
        <v>1246</v>
      </c>
      <c r="YT12" s="576"/>
      <c r="YU12" s="50"/>
      <c r="YV12" s="176"/>
      <c r="YW12" s="386"/>
      <c r="YX12" s="176"/>
      <c r="YY12" s="87">
        <f t="shared" si="91"/>
        <v>2828</v>
      </c>
      <c r="ZA12" s="388">
        <v>41314</v>
      </c>
      <c r="ZB12" s="50" t="s">
        <v>4438</v>
      </c>
      <c r="ZC12" s="1045">
        <f>161.4*65</f>
        <v>10491</v>
      </c>
      <c r="ZD12" s="34">
        <v>41314</v>
      </c>
      <c r="ZE12" s="85">
        <v>10491</v>
      </c>
      <c r="ZF12" s="87">
        <f t="shared" si="92"/>
        <v>0</v>
      </c>
      <c r="ZH12" s="576"/>
      <c r="ZI12" s="276"/>
      <c r="ZJ12" s="121"/>
      <c r="ZK12" s="53"/>
      <c r="ZL12" s="176"/>
      <c r="ZM12" s="87">
        <f t="shared" si="93"/>
        <v>500</v>
      </c>
      <c r="ZO12" s="576">
        <v>41308</v>
      </c>
      <c r="ZP12" s="276" t="s">
        <v>3919</v>
      </c>
      <c r="ZQ12" s="121">
        <v>2037</v>
      </c>
      <c r="ZR12" s="53">
        <v>41309</v>
      </c>
      <c r="ZS12" s="176">
        <v>2037</v>
      </c>
      <c r="ZT12" s="87">
        <f t="shared" si="94"/>
        <v>0</v>
      </c>
      <c r="ZV12" s="549"/>
      <c r="ZW12" s="50"/>
      <c r="ZX12" s="176"/>
      <c r="ZY12" s="34"/>
      <c r="ZZ12" s="85"/>
      <c r="AAA12" s="87">
        <f t="shared" si="95"/>
        <v>0</v>
      </c>
      <c r="AAC12" s="549"/>
      <c r="AAD12" s="50"/>
      <c r="AAE12" s="176"/>
      <c r="AAF12" s="34"/>
      <c r="AAG12" s="85"/>
      <c r="AAH12" s="87">
        <f t="shared" si="96"/>
        <v>0</v>
      </c>
      <c r="AAJ12" s="576"/>
      <c r="AAK12" s="50"/>
      <c r="AAL12" s="176"/>
      <c r="AAM12" s="369"/>
      <c r="AAN12" s="176"/>
      <c r="AAO12" s="87">
        <f t="shared" si="97"/>
        <v>0</v>
      </c>
      <c r="AAQ12" s="576"/>
      <c r="AAR12" s="657"/>
      <c r="AAS12" s="276"/>
      <c r="AAT12" s="121"/>
      <c r="AAU12" s="53"/>
      <c r="AAV12" s="176"/>
      <c r="AAW12" s="87">
        <f t="shared" si="98"/>
        <v>7650</v>
      </c>
      <c r="AAY12" s="53"/>
      <c r="AAZ12" s="276"/>
      <c r="ABA12" s="121"/>
      <c r="ABB12" s="53"/>
      <c r="ABC12" s="176"/>
      <c r="ABD12" s="87">
        <f t="shared" ref="ABD12:ABD43" si="242">ABD11+ABA12-ABC12</f>
        <v>8470.5</v>
      </c>
      <c r="ABF12" s="1264"/>
      <c r="ABG12" s="373"/>
      <c r="ABH12" s="24"/>
      <c r="ABI12" s="34"/>
      <c r="ABJ12" s="85"/>
      <c r="ABK12" s="87">
        <f t="shared" si="99"/>
        <v>70699</v>
      </c>
      <c r="ABM12" s="549"/>
      <c r="ABN12" s="1233"/>
      <c r="ABO12" s="373"/>
      <c r="ABP12" s="24"/>
      <c r="ABQ12" s="34"/>
      <c r="ABR12" s="85"/>
      <c r="ABS12" s="87">
        <f t="shared" ref="ABS12:ABS43" si="243">ABS11+ABP12-ABR12</f>
        <v>0</v>
      </c>
      <c r="ABU12" s="388"/>
      <c r="ABV12" s="373"/>
      <c r="ABW12" s="24"/>
      <c r="ABX12" s="549"/>
      <c r="ABY12" s="86"/>
      <c r="ABZ12" s="87">
        <f t="shared" ref="ABZ12:ABZ43" si="244">ABZ11+ABW12-ABY12</f>
        <v>0</v>
      </c>
      <c r="ACB12" s="34"/>
      <c r="ACC12" s="373"/>
      <c r="ACD12" s="24"/>
      <c r="ACE12" s="34"/>
      <c r="ACF12" s="85"/>
      <c r="ACG12" s="87">
        <f t="shared" ref="ACG12:ACG43" si="245">ACG11+ACD12-ACF12</f>
        <v>42311</v>
      </c>
      <c r="ACI12" s="386">
        <v>41303</v>
      </c>
      <c r="ACJ12" s="276" t="s">
        <v>3175</v>
      </c>
      <c r="ACK12" s="121">
        <v>4669</v>
      </c>
      <c r="ACL12" s="386">
        <v>41307</v>
      </c>
      <c r="ACM12" s="176">
        <v>4669</v>
      </c>
      <c r="ACN12" s="87">
        <f t="shared" si="239"/>
        <v>100.5</v>
      </c>
      <c r="ACP12" s="53"/>
      <c r="ACQ12" s="276"/>
      <c r="ACR12" s="121"/>
      <c r="ACS12" s="53"/>
      <c r="ACT12" s="176"/>
      <c r="ACU12" s="87">
        <f t="shared" si="1"/>
        <v>0</v>
      </c>
      <c r="ACW12" s="34">
        <v>41323</v>
      </c>
      <c r="ACX12" s="373" t="s">
        <v>5187</v>
      </c>
      <c r="ACY12" s="24">
        <v>3862.5</v>
      </c>
      <c r="ACZ12" s="34">
        <v>41324</v>
      </c>
      <c r="ADA12" s="85">
        <v>3862.5</v>
      </c>
      <c r="ADB12" s="87">
        <f t="shared" si="100"/>
        <v>0</v>
      </c>
      <c r="ADD12" s="34"/>
      <c r="ADE12" s="373"/>
      <c r="ADF12" s="24"/>
      <c r="ADG12" s="34"/>
      <c r="ADH12" s="85"/>
      <c r="ADI12" s="87">
        <f t="shared" si="101"/>
        <v>0</v>
      </c>
      <c r="ADK12" s="34">
        <v>41312</v>
      </c>
      <c r="ADL12" s="373" t="s">
        <v>4179</v>
      </c>
      <c r="ADM12" s="24">
        <v>20622</v>
      </c>
      <c r="ADN12" s="34">
        <v>41312</v>
      </c>
      <c r="ADO12" s="85">
        <v>20622</v>
      </c>
      <c r="ADP12" s="87">
        <f t="shared" si="102"/>
        <v>0</v>
      </c>
      <c r="ADR12" s="34">
        <v>41325</v>
      </c>
      <c r="ADS12" s="373" t="s">
        <v>5326</v>
      </c>
      <c r="ADT12" s="24">
        <v>2582.5</v>
      </c>
      <c r="ADU12" s="34"/>
      <c r="ADV12" s="85"/>
      <c r="ADW12" s="87">
        <f t="shared" si="103"/>
        <v>2582.5</v>
      </c>
      <c r="ADY12" s="34">
        <v>41317</v>
      </c>
      <c r="ADZ12" s="373" t="s">
        <v>4662</v>
      </c>
      <c r="AEA12" s="24">
        <v>678.5</v>
      </c>
      <c r="AEB12" s="34">
        <v>41318</v>
      </c>
      <c r="AEC12" s="85">
        <v>678.5</v>
      </c>
      <c r="AED12" s="87">
        <f t="shared" si="104"/>
        <v>0</v>
      </c>
      <c r="AEF12" s="34">
        <v>41315</v>
      </c>
      <c r="AEG12" s="373" t="s">
        <v>4538</v>
      </c>
      <c r="AEH12" s="24">
        <v>12371</v>
      </c>
      <c r="AEI12" s="34">
        <v>41316</v>
      </c>
      <c r="AEJ12" s="85">
        <v>12371</v>
      </c>
      <c r="AEK12" s="87">
        <f t="shared" si="105"/>
        <v>0</v>
      </c>
      <c r="AEM12" s="34"/>
      <c r="AEN12" s="373"/>
      <c r="AEO12" s="24"/>
      <c r="AEP12" s="34"/>
      <c r="AEQ12" s="85"/>
      <c r="AER12" s="87">
        <f t="shared" si="106"/>
        <v>0</v>
      </c>
      <c r="AET12" s="388">
        <v>41308</v>
      </c>
      <c r="AEU12" s="373" t="s">
        <v>3916</v>
      </c>
      <c r="AEV12" s="24">
        <v>735</v>
      </c>
      <c r="AEW12" s="34">
        <v>41308</v>
      </c>
      <c r="AEX12" s="85">
        <v>735</v>
      </c>
      <c r="AEY12" s="87">
        <f t="shared" si="107"/>
        <v>-4.999999999654392E-3</v>
      </c>
      <c r="AFA12" s="576">
        <v>41317</v>
      </c>
      <c r="AFB12" s="276" t="s">
        <v>4644</v>
      </c>
      <c r="AFC12" s="121">
        <v>21623</v>
      </c>
      <c r="AFD12" s="53">
        <v>41322</v>
      </c>
      <c r="AFE12" s="176">
        <v>21623</v>
      </c>
      <c r="AFF12" s="87">
        <f t="shared" si="108"/>
        <v>0</v>
      </c>
      <c r="AFH12" s="367">
        <v>41307</v>
      </c>
      <c r="AFI12" s="1247" t="s">
        <v>3842</v>
      </c>
      <c r="AFJ12" s="85">
        <v>200</v>
      </c>
      <c r="AFK12" s="388">
        <v>41307</v>
      </c>
      <c r="AFL12" s="85">
        <v>200</v>
      </c>
      <c r="AFM12" s="87">
        <f t="shared" si="109"/>
        <v>0</v>
      </c>
      <c r="AFO12" s="549"/>
      <c r="AFP12" s="1342"/>
      <c r="AFQ12" s="24"/>
      <c r="AFR12" s="34"/>
      <c r="AFS12" s="85"/>
      <c r="AFT12" s="87">
        <f t="shared" si="110"/>
        <v>0</v>
      </c>
      <c r="AFV12" s="576">
        <v>41321</v>
      </c>
      <c r="AFW12" s="276" t="s">
        <v>4994</v>
      </c>
      <c r="AFX12" s="513">
        <v>13854</v>
      </c>
      <c r="AFY12" s="53"/>
      <c r="AFZ12" s="1334"/>
      <c r="AGA12" s="87">
        <f t="shared" si="111"/>
        <v>22231</v>
      </c>
      <c r="AGC12" s="576">
        <v>41313</v>
      </c>
      <c r="AGD12" s="276" t="s">
        <v>4295</v>
      </c>
      <c r="AGE12" s="121">
        <v>1871</v>
      </c>
      <c r="AGF12" s="53">
        <v>41316</v>
      </c>
      <c r="AGG12" s="176">
        <v>1871</v>
      </c>
      <c r="AGH12" s="87">
        <f t="shared" si="112"/>
        <v>376</v>
      </c>
      <c r="AGJ12" s="549">
        <v>41305</v>
      </c>
      <c r="AGK12" s="373" t="s">
        <v>3139</v>
      </c>
      <c r="AGL12" s="24">
        <v>22345.5</v>
      </c>
      <c r="AGM12" s="53">
        <v>41306</v>
      </c>
      <c r="AGN12" s="176">
        <v>9345.5</v>
      </c>
      <c r="AGO12" s="87">
        <f t="shared" si="113"/>
        <v>14000</v>
      </c>
      <c r="AGQ12" s="576"/>
      <c r="AGR12" s="276"/>
      <c r="AGS12" s="121"/>
      <c r="AGT12" s="53"/>
      <c r="AGU12" s="176"/>
      <c r="AGV12" s="87">
        <f t="shared" si="114"/>
        <v>0</v>
      </c>
      <c r="AGX12" s="1268">
        <v>40330</v>
      </c>
      <c r="AGY12" s="1249" t="s">
        <v>3029</v>
      </c>
      <c r="AGZ12" s="24">
        <v>4950</v>
      </c>
      <c r="AHA12" s="34"/>
      <c r="AHB12" s="85"/>
      <c r="AHC12" s="87">
        <f t="shared" si="115"/>
        <v>32217.5</v>
      </c>
      <c r="AHE12" s="53"/>
      <c r="AHF12" s="276"/>
      <c r="AHG12" s="121"/>
      <c r="AHH12" s="53"/>
      <c r="AHI12" s="176"/>
      <c r="AHJ12" s="87">
        <f t="shared" si="116"/>
        <v>0</v>
      </c>
      <c r="AHL12" s="386"/>
      <c r="AHM12" s="276"/>
      <c r="AHN12" s="121"/>
      <c r="AHO12" s="53"/>
      <c r="AHP12" s="176"/>
      <c r="AHQ12" s="87">
        <f t="shared" si="117"/>
        <v>0</v>
      </c>
      <c r="AHS12" s="386"/>
      <c r="AHT12" s="276"/>
      <c r="AHU12" s="121"/>
      <c r="AHV12" s="53">
        <v>40959</v>
      </c>
      <c r="AHW12" s="176">
        <v>500</v>
      </c>
      <c r="AHX12" s="87">
        <f t="shared" si="118"/>
        <v>11055.5</v>
      </c>
      <c r="AHZ12" s="34"/>
      <c r="AIA12" s="409"/>
      <c r="AIB12" s="373"/>
      <c r="AIC12" s="24"/>
      <c r="AID12" s="34"/>
      <c r="AIE12" s="85"/>
      <c r="AIF12" s="87">
        <f t="shared" si="119"/>
        <v>0</v>
      </c>
      <c r="AIH12" s="549"/>
      <c r="AII12" s="373"/>
      <c r="AIJ12" s="24"/>
      <c r="AIK12" s="34"/>
      <c r="AIL12" s="85"/>
      <c r="AIM12" s="87">
        <f t="shared" si="120"/>
        <v>0</v>
      </c>
      <c r="AIO12" s="576">
        <v>41317</v>
      </c>
      <c r="AIP12" s="657" t="s">
        <v>4840</v>
      </c>
      <c r="AIQ12" s="276" t="s">
        <v>4660</v>
      </c>
      <c r="AIR12" s="121">
        <v>46447.83</v>
      </c>
      <c r="AIS12" s="53">
        <v>41317</v>
      </c>
      <c r="AIT12" s="176">
        <v>46447.83</v>
      </c>
      <c r="AIU12" s="87">
        <f t="shared" si="121"/>
        <v>0</v>
      </c>
      <c r="AIW12" s="576">
        <v>41305</v>
      </c>
      <c r="AIX12" s="276" t="s">
        <v>3092</v>
      </c>
      <c r="AIY12" s="121">
        <v>20507</v>
      </c>
      <c r="AIZ12" s="53">
        <v>41306</v>
      </c>
      <c r="AJA12" s="176">
        <v>20507</v>
      </c>
      <c r="AJB12" s="87">
        <f t="shared" si="122"/>
        <v>409</v>
      </c>
      <c r="AJD12" s="549"/>
      <c r="AJE12" s="373"/>
      <c r="AJF12" s="24"/>
      <c r="AJG12" s="34"/>
      <c r="AJH12" s="85"/>
      <c r="AJI12" s="87">
        <f t="shared" si="123"/>
        <v>800</v>
      </c>
      <c r="AJK12" s="576">
        <v>41318</v>
      </c>
      <c r="AJL12" s="276" t="s">
        <v>4734</v>
      </c>
      <c r="AJM12" s="121">
        <v>4611</v>
      </c>
      <c r="AJN12" s="585">
        <v>41319</v>
      </c>
      <c r="AJO12" s="176">
        <v>4611</v>
      </c>
      <c r="AJP12" s="87">
        <f t="shared" si="124"/>
        <v>3598.5</v>
      </c>
      <c r="AJR12" s="576"/>
      <c r="AJS12" s="276"/>
      <c r="AJT12" s="1045"/>
      <c r="AJU12" s="53">
        <v>41113</v>
      </c>
      <c r="AJV12" s="85">
        <v>100</v>
      </c>
      <c r="AJW12" s="87">
        <f t="shared" si="125"/>
        <v>37151</v>
      </c>
      <c r="AJY12" s="549"/>
      <c r="AJZ12" s="373"/>
      <c r="AKA12" s="24"/>
      <c r="AKB12" s="34"/>
      <c r="AKC12" s="85"/>
      <c r="AKD12" s="87">
        <f t="shared" si="126"/>
        <v>0</v>
      </c>
      <c r="AKF12" s="549">
        <v>41324</v>
      </c>
      <c r="AKG12" s="373" t="s">
        <v>5245</v>
      </c>
      <c r="AKH12" s="24">
        <v>2340</v>
      </c>
      <c r="AKI12" s="34">
        <v>41325</v>
      </c>
      <c r="AKJ12" s="85">
        <v>2340</v>
      </c>
      <c r="AKK12" s="87">
        <f t="shared" si="127"/>
        <v>0</v>
      </c>
      <c r="AKM12" s="549"/>
      <c r="AKN12" s="373"/>
      <c r="AKO12" s="24"/>
      <c r="AKP12" s="34"/>
      <c r="AKQ12" s="85"/>
      <c r="AKR12" s="87">
        <f t="shared" si="128"/>
        <v>0</v>
      </c>
      <c r="AKT12" s="388"/>
      <c r="AKU12" s="373"/>
      <c r="AKV12" s="1304"/>
      <c r="AKW12" s="1279"/>
      <c r="AKX12" s="85"/>
      <c r="AKY12" s="1280">
        <f t="shared" si="193"/>
        <v>0</v>
      </c>
      <c r="ALA12" s="34">
        <v>41311</v>
      </c>
      <c r="ALB12" s="373" t="s">
        <v>4145</v>
      </c>
      <c r="ALC12" s="1304">
        <v>7466.5</v>
      </c>
      <c r="ALD12" s="1279">
        <v>41311</v>
      </c>
      <c r="ALE12" s="85">
        <v>7466.5</v>
      </c>
      <c r="ALF12" s="1280">
        <f t="shared" si="194"/>
        <v>0</v>
      </c>
      <c r="ALH12" s="386">
        <v>41313</v>
      </c>
      <c r="ALI12" s="276" t="s">
        <v>4330</v>
      </c>
      <c r="ALJ12" s="1274">
        <v>11359</v>
      </c>
      <c r="ALK12" s="522">
        <v>41314</v>
      </c>
      <c r="ALL12" s="176">
        <v>11359</v>
      </c>
      <c r="ALM12" s="1280">
        <f t="shared" si="195"/>
        <v>0</v>
      </c>
      <c r="ALO12" s="34">
        <v>41308</v>
      </c>
      <c r="ALP12" s="373" t="s">
        <v>3942</v>
      </c>
      <c r="ALQ12" s="1304">
        <v>2147</v>
      </c>
      <c r="ALR12" s="1279">
        <v>41309</v>
      </c>
      <c r="ALS12" s="85">
        <v>2147</v>
      </c>
      <c r="ALT12" s="1280">
        <f t="shared" si="196"/>
        <v>0</v>
      </c>
      <c r="ALV12" s="549">
        <v>41319</v>
      </c>
      <c r="ALW12" s="373" t="s">
        <v>4824</v>
      </c>
      <c r="ALX12" s="1304">
        <v>2160</v>
      </c>
      <c r="ALY12" s="1279">
        <v>41319</v>
      </c>
      <c r="ALZ12" s="85">
        <v>2160</v>
      </c>
      <c r="AMA12" s="1280">
        <f t="shared" si="197"/>
        <v>731</v>
      </c>
      <c r="AMC12" s="53"/>
      <c r="AMD12" s="276"/>
      <c r="AME12" s="1275"/>
      <c r="AMF12" s="110"/>
      <c r="AMG12" s="176"/>
      <c r="AMH12" s="1280">
        <f t="shared" si="198"/>
        <v>0</v>
      </c>
      <c r="AMJ12" s="53"/>
      <c r="AMK12" s="276"/>
      <c r="AML12" s="1275"/>
      <c r="AMM12" s="620"/>
      <c r="AMN12" s="176"/>
      <c r="AMO12" s="1280">
        <f>AMO11+AML12-AMN12</f>
        <v>0</v>
      </c>
      <c r="AMQ12" s="53">
        <v>41324</v>
      </c>
      <c r="AMR12" s="276" t="s">
        <v>5237</v>
      </c>
      <c r="AMS12" s="1274">
        <v>658</v>
      </c>
      <c r="AMT12" s="110">
        <v>41325</v>
      </c>
      <c r="AMU12" s="430">
        <v>658</v>
      </c>
      <c r="AMV12" s="87">
        <f t="shared" si="129"/>
        <v>0</v>
      </c>
      <c r="AMX12" s="549"/>
      <c r="AMY12" s="373"/>
      <c r="AMZ12" s="1304"/>
      <c r="ANA12" s="1279"/>
      <c r="ANB12" s="85"/>
      <c r="ANC12" s="1280">
        <f t="shared" si="200"/>
        <v>0</v>
      </c>
      <c r="ANE12" s="568">
        <v>41324</v>
      </c>
      <c r="ANF12" s="276" t="s">
        <v>5289</v>
      </c>
      <c r="ANG12" s="1275">
        <v>1895.5</v>
      </c>
      <c r="ANH12" s="110">
        <v>41325</v>
      </c>
      <c r="ANI12" s="176">
        <v>1895.5</v>
      </c>
      <c r="ANJ12" s="1280">
        <f t="shared" si="201"/>
        <v>0</v>
      </c>
      <c r="ANL12" s="53"/>
      <c r="ANM12" s="276"/>
      <c r="ANN12" s="1275"/>
      <c r="ANO12" s="110"/>
      <c r="ANP12" s="176"/>
      <c r="ANQ12" s="1280">
        <f t="shared" si="202"/>
        <v>0</v>
      </c>
      <c r="ANS12" s="53"/>
      <c r="ANT12" s="276"/>
      <c r="ANU12" s="1274"/>
      <c r="ANV12" s="110"/>
      <c r="ANW12" s="176"/>
      <c r="ANX12" s="1280">
        <f t="shared" si="203"/>
        <v>0</v>
      </c>
      <c r="ANZ12" s="53"/>
      <c r="AOA12" s="276"/>
      <c r="AOB12" s="1274"/>
      <c r="AOC12" s="110"/>
      <c r="AOD12" s="176"/>
      <c r="AOE12" s="1280">
        <f t="shared" si="204"/>
        <v>0</v>
      </c>
      <c r="AOG12" s="388">
        <v>41320</v>
      </c>
      <c r="AOH12" s="373" t="s">
        <v>4943</v>
      </c>
      <c r="AOI12" s="1304">
        <v>5338</v>
      </c>
      <c r="AOJ12" s="1279">
        <v>41320</v>
      </c>
      <c r="AOK12" s="85">
        <v>5338</v>
      </c>
      <c r="AOL12" s="1280">
        <f t="shared" si="205"/>
        <v>0</v>
      </c>
      <c r="AON12" s="388">
        <v>41320</v>
      </c>
      <c r="AOO12" s="373" t="s">
        <v>4919</v>
      </c>
      <c r="AOP12" s="1304">
        <v>605</v>
      </c>
      <c r="AOQ12" s="1279">
        <v>41320</v>
      </c>
      <c r="AOR12" s="85">
        <v>605</v>
      </c>
      <c r="AOS12" s="1280">
        <f t="shared" si="206"/>
        <v>0</v>
      </c>
      <c r="AOU12" s="388"/>
      <c r="AOV12" s="373"/>
      <c r="AOW12" s="1304"/>
      <c r="AOX12" s="1279"/>
      <c r="AOY12" s="85"/>
      <c r="AOZ12" s="1280">
        <f t="shared" si="207"/>
        <v>0</v>
      </c>
      <c r="APB12" s="549"/>
      <c r="APC12" s="373"/>
      <c r="APD12" s="1304"/>
      <c r="APE12" s="1279"/>
      <c r="APF12" s="85"/>
      <c r="APG12" s="1280">
        <f t="shared" si="208"/>
        <v>0</v>
      </c>
      <c r="API12" s="549"/>
      <c r="APJ12" s="1285"/>
      <c r="APK12" s="430"/>
      <c r="APL12" s="1279"/>
      <c r="APM12" s="85"/>
      <c r="APN12" s="1280">
        <f t="shared" si="209"/>
        <v>0</v>
      </c>
      <c r="APP12" s="549"/>
      <c r="APQ12" s="373"/>
      <c r="APR12" s="1304"/>
      <c r="APS12" s="1279"/>
      <c r="APT12" s="85"/>
      <c r="APU12" s="1280">
        <f t="shared" si="210"/>
        <v>0</v>
      </c>
      <c r="APW12" s="34"/>
      <c r="APX12" s="373"/>
      <c r="APY12" s="1304"/>
      <c r="APZ12" s="1279"/>
      <c r="AQA12" s="85"/>
      <c r="AQB12" s="1280">
        <f t="shared" si="211"/>
        <v>0</v>
      </c>
      <c r="AQD12" s="576"/>
      <c r="AQE12" s="363"/>
      <c r="AQF12" s="176"/>
      <c r="AQG12" s="53"/>
      <c r="AQH12" s="176"/>
      <c r="AQI12" s="87">
        <f t="shared" si="226"/>
        <v>0</v>
      </c>
      <c r="AQK12" s="576">
        <v>41316</v>
      </c>
      <c r="AQL12" s="657"/>
      <c r="AQM12" s="276" t="s">
        <v>4620</v>
      </c>
      <c r="AQN12" s="121">
        <v>1782</v>
      </c>
      <c r="AQO12" s="53">
        <v>41317</v>
      </c>
      <c r="AQP12" s="176">
        <v>1782</v>
      </c>
      <c r="AQQ12" s="87">
        <f t="shared" si="227"/>
        <v>0</v>
      </c>
      <c r="AQS12" s="549"/>
      <c r="AQT12" s="373"/>
      <c r="AQU12" s="121"/>
      <c r="AQV12" s="53"/>
      <c r="AQW12" s="176"/>
      <c r="AQX12" s="87">
        <f t="shared" si="228"/>
        <v>0</v>
      </c>
      <c r="AQZ12" s="386">
        <v>41313</v>
      </c>
      <c r="ARA12" s="276" t="s">
        <v>4339</v>
      </c>
      <c r="ARB12" s="121">
        <v>381</v>
      </c>
      <c r="ARC12" s="53">
        <v>41314</v>
      </c>
      <c r="ARD12" s="176">
        <v>381</v>
      </c>
      <c r="ARE12" s="87">
        <f t="shared" si="229"/>
        <v>0</v>
      </c>
      <c r="ARG12" s="549"/>
      <c r="ARH12" s="1202"/>
      <c r="ARI12" s="373"/>
      <c r="ARJ12" s="24"/>
      <c r="ARK12" s="34"/>
      <c r="ARL12" s="85"/>
      <c r="ARM12" s="87">
        <f t="shared" si="230"/>
        <v>0</v>
      </c>
      <c r="ARO12" s="549"/>
      <c r="ARP12" s="1202"/>
      <c r="ARQ12" s="373"/>
      <c r="ARR12" s="24"/>
      <c r="ARS12" s="34"/>
      <c r="ART12" s="85"/>
      <c r="ARU12" s="87">
        <f t="shared" si="231"/>
        <v>0</v>
      </c>
      <c r="ARV12" s="85"/>
      <c r="ARW12" s="34"/>
      <c r="ARX12" s="50"/>
      <c r="ARY12" s="430"/>
      <c r="ARZ12" s="34"/>
      <c r="ASA12" s="85"/>
      <c r="ASB12" s="87">
        <f t="shared" si="232"/>
        <v>17438</v>
      </c>
      <c r="ASD12" s="576">
        <v>41308</v>
      </c>
      <c r="ASE12" s="276" t="s">
        <v>3882</v>
      </c>
      <c r="ASF12" s="121">
        <v>10316</v>
      </c>
      <c r="ASG12" s="53">
        <v>41310</v>
      </c>
      <c r="ASH12" s="176">
        <v>10316</v>
      </c>
      <c r="ASI12" s="87">
        <f t="shared" si="233"/>
        <v>0</v>
      </c>
      <c r="ASK12" s="576"/>
      <c r="ASL12" s="276"/>
      <c r="ASM12" s="317"/>
      <c r="ASN12" s="53"/>
      <c r="ASO12" s="176"/>
      <c r="ASP12" s="87">
        <f t="shared" si="234"/>
        <v>3312</v>
      </c>
      <c r="ASR12" s="576"/>
      <c r="ASS12" s="276"/>
      <c r="AST12" s="317"/>
      <c r="ASU12" s="53"/>
      <c r="ASV12" s="176"/>
      <c r="ASW12" s="87">
        <f t="shared" si="235"/>
        <v>0</v>
      </c>
      <c r="ASY12" s="576"/>
      <c r="ASZ12" s="363"/>
      <c r="ATA12" s="317"/>
      <c r="ATB12" s="53"/>
      <c r="ATC12" s="176"/>
      <c r="ATD12" s="87">
        <f t="shared" si="236"/>
        <v>0</v>
      </c>
      <c r="ATF12" s="576"/>
      <c r="ATG12" s="276"/>
      <c r="ATH12" s="121"/>
      <c r="ATI12" s="53"/>
      <c r="ATJ12" s="176"/>
      <c r="ATK12" s="87">
        <f t="shared" si="212"/>
        <v>0</v>
      </c>
      <c r="ATM12" s="576"/>
      <c r="ATN12" s="276"/>
      <c r="ATO12" s="121"/>
      <c r="ATP12" s="53"/>
      <c r="ATQ12" s="176"/>
      <c r="ATR12" s="87">
        <f t="shared" si="213"/>
        <v>0</v>
      </c>
      <c r="ATT12" s="576"/>
      <c r="ATU12" s="363"/>
      <c r="ATV12" s="176"/>
      <c r="ATW12" s="53"/>
      <c r="ATX12" s="430"/>
      <c r="ATY12" s="87">
        <f t="shared" si="214"/>
        <v>0</v>
      </c>
      <c r="AUA12" s="53"/>
      <c r="AUB12" s="363"/>
      <c r="AUC12" s="176"/>
      <c r="AUD12" s="53"/>
      <c r="AUE12" s="176"/>
      <c r="AUF12" s="87">
        <f t="shared" si="215"/>
        <v>2068</v>
      </c>
      <c r="AUH12" s="549"/>
      <c r="AUI12" s="373"/>
      <c r="AUJ12" s="24"/>
      <c r="AUK12" s="34"/>
      <c r="AUL12" s="85"/>
      <c r="AUM12" s="87">
        <f t="shared" ref="AUM12:AUM43" si="246">AUM11+AUJ12-AUL12</f>
        <v>0</v>
      </c>
      <c r="AUO12" s="549"/>
      <c r="AUP12" s="373"/>
      <c r="AUQ12" s="24"/>
      <c r="AUR12" s="34"/>
      <c r="AUS12" s="85"/>
      <c r="AUT12" s="87">
        <f t="shared" ref="AUT12:AUT43" si="247">AUT11+AUQ12-AUS12</f>
        <v>2062.5</v>
      </c>
      <c r="AUV12" s="549"/>
      <c r="AUW12" s="373"/>
      <c r="AUX12" s="24"/>
      <c r="AUY12" s="34"/>
      <c r="AUZ12" s="85"/>
      <c r="AVA12" s="87">
        <f t="shared" ref="AVA12:AVA43" si="248">AVA11+AUX12-AUZ12</f>
        <v>0</v>
      </c>
      <c r="AVC12" s="34"/>
      <c r="AVD12" s="373"/>
      <c r="AVE12" s="24"/>
      <c r="AVF12" s="34"/>
      <c r="AVG12" s="85"/>
      <c r="AVH12" s="87">
        <f t="shared" ref="AVH12:AVH43" si="249">AVH11+AVE12-AVG12</f>
        <v>0</v>
      </c>
      <c r="AVJ12" s="576">
        <v>41308</v>
      </c>
      <c r="AVK12" s="276" t="s">
        <v>3892</v>
      </c>
      <c r="AVL12" s="121">
        <v>11601.5</v>
      </c>
      <c r="AVM12" s="53">
        <v>41308</v>
      </c>
      <c r="AVN12" s="176">
        <v>11601.5</v>
      </c>
      <c r="AVO12" s="87">
        <f t="shared" si="130"/>
        <v>0</v>
      </c>
      <c r="AVQ12" s="576"/>
      <c r="AVR12" s="276"/>
      <c r="AVS12" s="121"/>
      <c r="AVT12" s="53"/>
      <c r="AVU12" s="176"/>
      <c r="AVV12" s="87">
        <f t="shared" si="131"/>
        <v>0</v>
      </c>
      <c r="AVX12" s="576"/>
      <c r="AVY12" s="276"/>
      <c r="AVZ12" s="121"/>
      <c r="AWA12" s="53"/>
      <c r="AWB12" s="176"/>
      <c r="AWC12" s="87">
        <f t="shared" si="132"/>
        <v>5941</v>
      </c>
      <c r="AWE12" s="53"/>
      <c r="AWF12" s="276"/>
      <c r="AWG12" s="121"/>
      <c r="AWH12" s="53"/>
      <c r="AWI12" s="176"/>
      <c r="AWJ12" s="87">
        <f t="shared" si="133"/>
        <v>0</v>
      </c>
      <c r="AWL12" s="549"/>
      <c r="AWM12" s="373"/>
      <c r="AWN12" s="24"/>
      <c r="AWO12" s="34"/>
      <c r="AWP12" s="85"/>
      <c r="AWQ12" s="87">
        <f t="shared" si="134"/>
        <v>0</v>
      </c>
      <c r="AWS12" s="53"/>
      <c r="AWT12" s="276"/>
      <c r="AWU12" s="121"/>
      <c r="AWV12" s="53"/>
      <c r="AWW12" s="176"/>
      <c r="AWX12" s="87">
        <f t="shared" si="135"/>
        <v>0</v>
      </c>
      <c r="AWZ12" s="386">
        <v>41311</v>
      </c>
      <c r="AXA12" s="276" t="s">
        <v>4126</v>
      </c>
      <c r="AXB12" s="121">
        <v>3089.5</v>
      </c>
      <c r="AXC12" s="53">
        <v>41313</v>
      </c>
      <c r="AXD12" s="430">
        <v>3089.5</v>
      </c>
      <c r="AXE12" s="87">
        <f t="shared" si="136"/>
        <v>0</v>
      </c>
      <c r="AXG12" s="386"/>
      <c r="AXH12" s="276"/>
      <c r="AXI12" s="121"/>
      <c r="AXJ12" s="53"/>
      <c r="AXK12" s="430"/>
      <c r="AXL12" s="87">
        <f t="shared" si="137"/>
        <v>0</v>
      </c>
      <c r="AXN12" s="386">
        <v>41328</v>
      </c>
      <c r="AXO12" s="276" t="s">
        <v>5613</v>
      </c>
      <c r="AXP12" s="121">
        <v>5124.5</v>
      </c>
      <c r="AXQ12" s="53">
        <v>41328</v>
      </c>
      <c r="AXR12" s="430">
        <v>3500</v>
      </c>
      <c r="AXS12" s="87">
        <f t="shared" si="138"/>
        <v>1624.5</v>
      </c>
      <c r="AXU12" s="549"/>
      <c r="AXV12" s="373"/>
      <c r="AXW12" s="24"/>
      <c r="AXX12" s="549"/>
      <c r="AXY12" s="85"/>
      <c r="AXZ12" s="87">
        <f t="shared" si="139"/>
        <v>0</v>
      </c>
      <c r="AYB12" s="576"/>
      <c r="AYC12" s="276"/>
      <c r="AYD12" s="121"/>
      <c r="AYE12" s="53">
        <v>41172</v>
      </c>
      <c r="AYF12" s="1130">
        <v>14013</v>
      </c>
      <c r="AYG12" s="87">
        <f t="shared" si="140"/>
        <v>839.20000000000073</v>
      </c>
      <c r="AYI12" s="53"/>
      <c r="AYJ12" s="276"/>
      <c r="AYK12" s="121"/>
      <c r="AYL12" s="53"/>
      <c r="AYM12" s="176"/>
      <c r="AYN12" s="87">
        <f t="shared" ref="AYN12:AYN43" si="250">AYN11+AYK12-AYM12</f>
        <v>0</v>
      </c>
      <c r="AYP12" s="53"/>
      <c r="AYQ12" s="276"/>
      <c r="AYR12" s="121"/>
      <c r="AYS12" s="53"/>
      <c r="AYT12" s="176"/>
      <c r="AYU12" s="87">
        <f t="shared" ref="AYU12:AYU43" si="251">AYU11+AYR12-AYT12</f>
        <v>0</v>
      </c>
      <c r="AYW12" s="417">
        <v>41299</v>
      </c>
      <c r="AYX12" s="417"/>
      <c r="AYY12" s="276" t="s">
        <v>3229</v>
      </c>
      <c r="AYZ12" s="121">
        <v>96370</v>
      </c>
      <c r="AZA12" s="540">
        <v>41319</v>
      </c>
      <c r="AZB12" s="587">
        <v>96370</v>
      </c>
      <c r="AZC12" s="168">
        <f t="shared" si="141"/>
        <v>0</v>
      </c>
      <c r="AZE12" s="34"/>
      <c r="AZF12" s="373"/>
      <c r="AZG12" s="24"/>
      <c r="AZH12" s="34"/>
      <c r="AZI12" s="85"/>
      <c r="AZJ12" s="87">
        <f t="shared" si="142"/>
        <v>0</v>
      </c>
      <c r="AZL12" s="53">
        <v>41323</v>
      </c>
      <c r="AZM12" s="276" t="s">
        <v>5191</v>
      </c>
      <c r="AZN12" s="121">
        <v>16293</v>
      </c>
      <c r="AZO12" s="53">
        <v>41324</v>
      </c>
      <c r="AZP12" s="176">
        <v>16293</v>
      </c>
      <c r="AZQ12" s="87">
        <f t="shared" si="143"/>
        <v>0</v>
      </c>
      <c r="AZS12" s="34"/>
      <c r="AZT12" s="373"/>
      <c r="AZU12" s="24"/>
      <c r="AZV12" s="34"/>
      <c r="AZW12" s="85"/>
      <c r="AZX12" s="87">
        <f t="shared" si="144"/>
        <v>0</v>
      </c>
      <c r="AZZ12" s="34"/>
      <c r="BAA12" s="373"/>
      <c r="BAB12" s="24"/>
      <c r="BAC12" s="34"/>
      <c r="BAD12" s="85"/>
      <c r="BAE12" s="87">
        <f t="shared" si="145"/>
        <v>0</v>
      </c>
      <c r="BAG12" s="576"/>
      <c r="BAH12" s="276"/>
      <c r="BAI12" s="121"/>
      <c r="BAJ12" s="504"/>
      <c r="BAK12" s="176"/>
      <c r="BAL12" s="87">
        <f t="shared" si="146"/>
        <v>0</v>
      </c>
      <c r="BAN12" s="576">
        <v>41304</v>
      </c>
      <c r="BAO12" s="363" t="s">
        <v>3087</v>
      </c>
      <c r="BAP12" s="176">
        <v>21126</v>
      </c>
      <c r="BAQ12" s="53">
        <v>41312</v>
      </c>
      <c r="BAR12" s="176">
        <v>21126</v>
      </c>
      <c r="BAS12" s="87">
        <f t="shared" si="147"/>
        <v>2064</v>
      </c>
      <c r="BAU12" s="388"/>
      <c r="BAV12" s="373"/>
      <c r="BAW12" s="121"/>
      <c r="BAX12" s="53">
        <v>41324</v>
      </c>
      <c r="BAY12" s="85">
        <v>1000</v>
      </c>
      <c r="BAZ12" s="87">
        <f t="shared" si="148"/>
        <v>0</v>
      </c>
      <c r="BBB12" s="576">
        <v>41313</v>
      </c>
      <c r="BBC12" s="276" t="s">
        <v>4301</v>
      </c>
      <c r="BBD12" s="176">
        <v>731.5</v>
      </c>
      <c r="BBE12" s="576">
        <v>41314</v>
      </c>
      <c r="BBF12" s="176">
        <v>731.5</v>
      </c>
      <c r="BBG12" s="87">
        <f t="shared" si="149"/>
        <v>308</v>
      </c>
      <c r="BBI12" s="53">
        <v>41318</v>
      </c>
      <c r="BBJ12" s="1283" t="s">
        <v>5586</v>
      </c>
      <c r="BBK12" s="276" t="s">
        <v>4726</v>
      </c>
      <c r="BBL12" s="176">
        <v>1014</v>
      </c>
      <c r="BBM12" s="53">
        <v>41327</v>
      </c>
      <c r="BBN12" s="176">
        <v>1014</v>
      </c>
      <c r="BBO12" s="87">
        <f t="shared" si="150"/>
        <v>0</v>
      </c>
      <c r="BBQ12" s="53"/>
      <c r="BBR12" s="50"/>
      <c r="BBS12" s="513"/>
      <c r="BBT12" s="53"/>
      <c r="BBU12" s="176"/>
      <c r="BBV12" s="87">
        <f t="shared" si="151"/>
        <v>0</v>
      </c>
      <c r="BBX12" s="388">
        <v>41321</v>
      </c>
      <c r="BBY12" s="373" t="s">
        <v>5055</v>
      </c>
      <c r="BBZ12" s="1130">
        <v>4201.5</v>
      </c>
      <c r="BCA12" s="1296">
        <v>41322</v>
      </c>
      <c r="BCB12" s="1130">
        <v>4093</v>
      </c>
      <c r="BCC12" s="87">
        <f t="shared" si="152"/>
        <v>108.5</v>
      </c>
      <c r="BCE12" s="386"/>
      <c r="BCF12" s="276"/>
      <c r="BCG12" s="121"/>
      <c r="BCH12" s="34"/>
      <c r="BCI12" s="85"/>
      <c r="BCJ12" s="87">
        <f t="shared" si="153"/>
        <v>0</v>
      </c>
      <c r="BCL12" s="388"/>
      <c r="BCM12" s="373"/>
      <c r="BCN12" s="176"/>
      <c r="BCO12" s="549">
        <v>41082</v>
      </c>
      <c r="BCP12" s="85">
        <v>2000</v>
      </c>
      <c r="BCQ12" s="729">
        <f t="shared" si="154"/>
        <v>12164.5</v>
      </c>
      <c r="BCS12" s="388"/>
      <c r="BCT12" s="373"/>
      <c r="BCU12" s="176"/>
      <c r="BCV12" s="549"/>
      <c r="BCW12" s="85"/>
      <c r="BCX12" s="87">
        <f t="shared" si="155"/>
        <v>0</v>
      </c>
      <c r="BCZ12" s="34"/>
      <c r="BDA12" s="373"/>
      <c r="BDB12" s="176"/>
      <c r="BDC12" s="34"/>
      <c r="BDD12" s="85"/>
      <c r="BDE12" s="87">
        <f t="shared" si="156"/>
        <v>0</v>
      </c>
      <c r="BDG12" s="388">
        <v>41313</v>
      </c>
      <c r="BDH12" s="373" t="s">
        <v>4343</v>
      </c>
      <c r="BDI12" s="24">
        <v>985.5</v>
      </c>
      <c r="BDJ12" s="388">
        <v>41313</v>
      </c>
      <c r="BDK12" s="85">
        <v>985.5</v>
      </c>
      <c r="BDL12" s="87">
        <f t="shared" si="157"/>
        <v>0</v>
      </c>
      <c r="BDN12" s="576">
        <v>41306</v>
      </c>
      <c r="BDO12" s="363" t="s">
        <v>3727</v>
      </c>
      <c r="BDP12" s="176">
        <v>33255</v>
      </c>
      <c r="BDQ12" s="576">
        <v>41314</v>
      </c>
      <c r="BDR12" s="176">
        <v>33255</v>
      </c>
      <c r="BDS12" s="87">
        <f t="shared" si="158"/>
        <v>1055.5999999999913</v>
      </c>
      <c r="BDU12" s="34"/>
      <c r="BDV12" s="373"/>
      <c r="BDW12" s="24"/>
      <c r="BDX12" s="34"/>
      <c r="BDY12" s="85"/>
      <c r="BDZ12" s="87">
        <f t="shared" si="159"/>
        <v>0</v>
      </c>
      <c r="BEB12" s="576"/>
      <c r="BEC12" s="276"/>
      <c r="BED12" s="121"/>
      <c r="BEE12" s="53"/>
      <c r="BEF12" s="176"/>
      <c r="BEG12" s="87">
        <f t="shared" si="160"/>
        <v>663.79999999999927</v>
      </c>
      <c r="BEI12" s="34"/>
      <c r="BEJ12" s="34"/>
      <c r="BEK12" s="373"/>
      <c r="BEL12" s="24"/>
      <c r="BEM12" s="34"/>
      <c r="BEN12" s="85"/>
      <c r="BEO12" s="87">
        <f t="shared" si="161"/>
        <v>0</v>
      </c>
      <c r="BEQ12" s="386">
        <v>41313</v>
      </c>
      <c r="BER12" s="50" t="s">
        <v>4323</v>
      </c>
      <c r="BES12" s="1045">
        <v>1564</v>
      </c>
      <c r="BET12" s="386">
        <v>41314</v>
      </c>
      <c r="BEU12" s="317">
        <v>1564</v>
      </c>
      <c r="BEV12" s="87">
        <f t="shared" si="162"/>
        <v>0</v>
      </c>
      <c r="BEX12" s="388">
        <v>41326</v>
      </c>
      <c r="BEY12" s="409" t="s">
        <v>5668</v>
      </c>
      <c r="BEZ12" s="50" t="s">
        <v>5458</v>
      </c>
      <c r="BFA12" s="1250">
        <v>8712</v>
      </c>
      <c r="BFB12" s="388">
        <v>41328</v>
      </c>
      <c r="BFC12" s="1245">
        <v>8712</v>
      </c>
      <c r="BFD12" s="87">
        <f t="shared" si="163"/>
        <v>0</v>
      </c>
      <c r="BFF12" s="34">
        <v>41296</v>
      </c>
      <c r="BFG12" s="409" t="s">
        <v>3106</v>
      </c>
      <c r="BFH12" s="1247" t="s">
        <v>3107</v>
      </c>
      <c r="BFI12" s="176">
        <v>4451</v>
      </c>
      <c r="BFJ12" s="34">
        <v>41323</v>
      </c>
      <c r="BFK12" s="1245">
        <v>4451</v>
      </c>
      <c r="BFL12" s="87">
        <f t="shared" si="164"/>
        <v>0</v>
      </c>
      <c r="BFN12" s="668">
        <v>41313</v>
      </c>
      <c r="BFO12" s="373" t="s">
        <v>4296</v>
      </c>
      <c r="BFP12" s="121">
        <v>1237</v>
      </c>
      <c r="BFQ12" s="549">
        <v>41313</v>
      </c>
      <c r="BFR12" s="1245">
        <v>1237</v>
      </c>
      <c r="BFS12" s="87">
        <f t="shared" si="165"/>
        <v>0</v>
      </c>
      <c r="BFU12" s="386"/>
      <c r="BFV12" s="363"/>
      <c r="BFW12" s="176"/>
      <c r="BFX12" s="53"/>
      <c r="BFY12" s="176"/>
      <c r="BFZ12" s="87">
        <f t="shared" si="166"/>
        <v>0</v>
      </c>
      <c r="BGB12" s="576">
        <v>41313</v>
      </c>
      <c r="BGC12" s="363" t="s">
        <v>4340</v>
      </c>
      <c r="BGD12" s="176">
        <v>2996</v>
      </c>
      <c r="BGE12" s="53">
        <v>41313</v>
      </c>
      <c r="BGF12" s="176">
        <v>2996</v>
      </c>
      <c r="BGG12" s="87">
        <f t="shared" si="167"/>
        <v>0</v>
      </c>
      <c r="BGI12" s="388"/>
      <c r="BGJ12" s="1249"/>
      <c r="BGK12" s="24"/>
      <c r="BGL12" s="34"/>
      <c r="BGM12" s="85"/>
      <c r="BGN12" s="87">
        <f t="shared" si="240"/>
        <v>0</v>
      </c>
      <c r="BGP12" s="34"/>
      <c r="BGQ12" s="373"/>
      <c r="BGR12" s="24"/>
      <c r="BGS12" s="34"/>
      <c r="BGT12" s="85"/>
      <c r="BGU12" s="87">
        <f t="shared" si="241"/>
        <v>0</v>
      </c>
      <c r="BGW12" s="549">
        <v>41327</v>
      </c>
      <c r="BGX12" s="373" t="s">
        <v>5572</v>
      </c>
      <c r="BGY12" s="24">
        <v>3762</v>
      </c>
      <c r="BGZ12" s="34">
        <v>41327</v>
      </c>
      <c r="BHA12" s="85">
        <v>3762</v>
      </c>
      <c r="BHB12" s="87">
        <f t="shared" si="168"/>
        <v>0</v>
      </c>
      <c r="BHD12" s="576"/>
      <c r="BHE12" s="765"/>
      <c r="BHF12" s="276"/>
      <c r="BHG12" s="176"/>
      <c r="BHH12" s="53"/>
      <c r="BHI12" s="176"/>
      <c r="BHJ12" s="87">
        <f t="shared" si="169"/>
        <v>78175.989999999991</v>
      </c>
      <c r="BHL12" s="576">
        <v>41327</v>
      </c>
      <c r="BHM12" s="276" t="s">
        <v>5534</v>
      </c>
      <c r="BHN12" s="176">
        <v>4599</v>
      </c>
      <c r="BHO12" s="369">
        <v>41327</v>
      </c>
      <c r="BHP12" s="176">
        <v>4599</v>
      </c>
      <c r="BHQ12" s="87">
        <f t="shared" si="170"/>
        <v>0</v>
      </c>
      <c r="BHS12" s="388"/>
      <c r="BHT12" s="373"/>
      <c r="BHU12" s="24"/>
      <c r="BHV12" s="388"/>
      <c r="BHW12" s="85"/>
      <c r="BHX12" s="87">
        <f t="shared" si="171"/>
        <v>0</v>
      </c>
      <c r="BHZ12" s="576"/>
      <c r="BIA12" s="276"/>
      <c r="BIB12" s="121"/>
      <c r="BIC12" s="53"/>
      <c r="BID12" s="176"/>
      <c r="BIE12" s="87">
        <f t="shared" si="172"/>
        <v>0</v>
      </c>
      <c r="BIG12" s="576"/>
      <c r="BIH12" s="276"/>
      <c r="BII12" s="121"/>
      <c r="BIJ12" s="53">
        <v>41314</v>
      </c>
      <c r="BIK12" s="176">
        <v>391.5</v>
      </c>
      <c r="BIL12" s="87">
        <f t="shared" si="173"/>
        <v>0</v>
      </c>
      <c r="BIN12" s="549">
        <v>41313</v>
      </c>
      <c r="BIO12" s="373" t="s">
        <v>4328</v>
      </c>
      <c r="BIP12" s="24">
        <v>500</v>
      </c>
      <c r="BIQ12" s="34">
        <v>41313</v>
      </c>
      <c r="BIR12" s="85">
        <v>500</v>
      </c>
      <c r="BIS12" s="87">
        <f t="shared" si="174"/>
        <v>0</v>
      </c>
      <c r="BIU12" s="34"/>
      <c r="BIV12" s="373"/>
      <c r="BIW12" s="24"/>
      <c r="BIX12" s="34"/>
      <c r="BIY12" s="85"/>
      <c r="BIZ12" s="87">
        <f t="shared" si="175"/>
        <v>0</v>
      </c>
      <c r="BJB12" s="34">
        <v>41310</v>
      </c>
      <c r="BJC12" s="373" t="s">
        <v>4033</v>
      </c>
      <c r="BJD12" s="24">
        <v>5982</v>
      </c>
      <c r="BJE12" s="34">
        <v>41311</v>
      </c>
      <c r="BJF12" s="85">
        <v>5982</v>
      </c>
      <c r="BJG12" s="87">
        <f t="shared" si="216"/>
        <v>0</v>
      </c>
      <c r="BJI12" s="53">
        <v>41304</v>
      </c>
      <c r="BJJ12" s="276" t="s">
        <v>3176</v>
      </c>
      <c r="BJK12" s="1045">
        <v>20094</v>
      </c>
      <c r="BJL12" s="110">
        <v>41306</v>
      </c>
      <c r="BJM12" s="176">
        <v>20094</v>
      </c>
      <c r="BJN12" s="87">
        <f t="shared" si="217"/>
        <v>289</v>
      </c>
      <c r="BJP12" s="53">
        <v>41323</v>
      </c>
      <c r="BJQ12" s="276" t="s">
        <v>5181</v>
      </c>
      <c r="BJR12" s="121">
        <v>8327</v>
      </c>
      <c r="BJS12" s="53">
        <v>41324</v>
      </c>
      <c r="BJT12" s="176">
        <v>8327</v>
      </c>
      <c r="BJU12" s="87">
        <f t="shared" si="218"/>
        <v>0</v>
      </c>
      <c r="BJW12" s="34"/>
      <c r="BJX12" s="373"/>
      <c r="BJY12" s="24"/>
      <c r="BJZ12" s="34"/>
      <c r="BKA12" s="85"/>
      <c r="BKB12" s="87">
        <f t="shared" si="219"/>
        <v>0</v>
      </c>
      <c r="BKD12" s="34"/>
      <c r="BKE12" s="373"/>
      <c r="BKF12" s="24"/>
      <c r="BKG12" s="34"/>
      <c r="BKH12" s="85"/>
      <c r="BKI12" s="87">
        <f t="shared" si="220"/>
        <v>0</v>
      </c>
      <c r="BKK12" s="34">
        <v>41325</v>
      </c>
      <c r="BKL12" s="373" t="s">
        <v>5374</v>
      </c>
      <c r="BKM12" s="24">
        <v>8616</v>
      </c>
      <c r="BKN12" s="34">
        <v>41325</v>
      </c>
      <c r="BKO12" s="85">
        <v>8616</v>
      </c>
      <c r="BKP12" s="87">
        <f t="shared" si="221"/>
        <v>0</v>
      </c>
      <c r="BKR12" s="386"/>
      <c r="BKS12" s="276"/>
      <c r="BKT12" s="176"/>
      <c r="BKU12" s="53"/>
      <c r="BKV12" s="176"/>
      <c r="BKW12" s="87">
        <f t="shared" si="222"/>
        <v>0</v>
      </c>
      <c r="BKY12" s="549"/>
      <c r="BKZ12" s="373"/>
      <c r="BLA12" s="24"/>
      <c r="BLB12" s="34"/>
      <c r="BLC12" s="85"/>
      <c r="BLD12" s="87">
        <f t="shared" si="223"/>
        <v>0</v>
      </c>
      <c r="BLF12" s="549"/>
      <c r="BLG12" s="373"/>
      <c r="BLH12" s="24"/>
      <c r="BLI12" s="34"/>
      <c r="BLJ12" s="85"/>
      <c r="BLK12" s="87">
        <f t="shared" si="237"/>
        <v>0</v>
      </c>
      <c r="BLM12" s="53"/>
      <c r="BLN12" s="369"/>
      <c r="BLO12" s="276"/>
      <c r="BLP12" s="121"/>
      <c r="BLQ12" s="53"/>
      <c r="BLR12" s="176"/>
      <c r="BLS12" s="87">
        <f t="shared" si="176"/>
        <v>118</v>
      </c>
      <c r="BLU12" s="34"/>
      <c r="BLV12" s="373"/>
      <c r="BLW12" s="24"/>
      <c r="BLX12" s="34"/>
      <c r="BLY12" s="85"/>
      <c r="BLZ12" s="87">
        <f t="shared" si="177"/>
        <v>0</v>
      </c>
      <c r="BMB12" s="53"/>
      <c r="BMC12" s="363"/>
      <c r="BMD12" s="176"/>
      <c r="BME12" s="53">
        <v>41309</v>
      </c>
      <c r="BMF12" s="176">
        <v>853</v>
      </c>
      <c r="BMG12" s="87">
        <f t="shared" si="178"/>
        <v>111</v>
      </c>
      <c r="BMI12" s="386">
        <v>41306</v>
      </c>
      <c r="BMJ12" s="276" t="s">
        <v>3729</v>
      </c>
      <c r="BMK12" s="121">
        <v>306</v>
      </c>
      <c r="BML12" s="576">
        <v>41306</v>
      </c>
      <c r="BMM12" s="176">
        <v>306</v>
      </c>
      <c r="BMN12" s="87">
        <f t="shared" si="179"/>
        <v>0</v>
      </c>
      <c r="BMQ12" s="1247"/>
      <c r="BMR12" s="430"/>
      <c r="BMS12" s="549"/>
      <c r="BMT12" s="1245"/>
      <c r="BMU12" s="87">
        <f t="shared" si="180"/>
        <v>700</v>
      </c>
      <c r="BMW12" s="34"/>
      <c r="BMX12" s="373"/>
      <c r="BMY12" s="24"/>
      <c r="BMZ12" s="34"/>
      <c r="BNA12" s="85"/>
      <c r="BNB12" s="87">
        <f t="shared" si="181"/>
        <v>0</v>
      </c>
      <c r="BND12" s="34"/>
      <c r="BNE12" s="409"/>
      <c r="BNF12" s="1247"/>
      <c r="BNG12" s="85"/>
      <c r="BNH12" s="34"/>
      <c r="BNI12" s="85"/>
      <c r="BNJ12" s="87">
        <f t="shared" si="182"/>
        <v>0</v>
      </c>
      <c r="BNL12" s="549"/>
      <c r="BNM12" s="373"/>
      <c r="BNN12" s="24"/>
      <c r="BNO12" s="34"/>
      <c r="BNP12" s="85"/>
      <c r="BNQ12" s="87">
        <f t="shared" si="183"/>
        <v>0</v>
      </c>
      <c r="BNS12" s="549">
        <v>41310</v>
      </c>
      <c r="BNT12" s="373" t="s">
        <v>4063</v>
      </c>
      <c r="BNU12" s="24">
        <v>1966</v>
      </c>
      <c r="BNV12" s="34">
        <v>41312</v>
      </c>
      <c r="BNW12" s="85">
        <v>1966</v>
      </c>
      <c r="BNX12" s="87">
        <f t="shared" si="184"/>
        <v>0</v>
      </c>
      <c r="BNZ12" s="34"/>
      <c r="BOA12" s="373"/>
      <c r="BOB12" s="24"/>
      <c r="BOC12" s="34"/>
      <c r="BOD12" s="85"/>
      <c r="BOE12" s="87">
        <f t="shared" si="185"/>
        <v>0</v>
      </c>
      <c r="BOG12" s="549">
        <v>41321</v>
      </c>
      <c r="BOH12" s="373" t="s">
        <v>4985</v>
      </c>
      <c r="BOI12" s="24">
        <v>4260.5</v>
      </c>
      <c r="BOJ12" s="34">
        <v>41322</v>
      </c>
      <c r="BOK12" s="85">
        <v>4260.5</v>
      </c>
      <c r="BOL12" s="87">
        <f t="shared" si="186"/>
        <v>0</v>
      </c>
      <c r="BON12" s="549"/>
      <c r="BOO12" s="373"/>
      <c r="BOP12" s="24"/>
      <c r="BOQ12" s="34"/>
      <c r="BOR12" s="85"/>
      <c r="BOS12" s="87">
        <f t="shared" si="187"/>
        <v>0</v>
      </c>
      <c r="BOU12" s="34"/>
      <c r="BOV12" s="373"/>
      <c r="BOW12" s="24"/>
      <c r="BOX12" s="34"/>
      <c r="BOY12" s="85"/>
      <c r="BOZ12" s="87">
        <f t="shared" si="188"/>
        <v>0</v>
      </c>
      <c r="BPB12" s="34"/>
      <c r="BPC12" s="373"/>
      <c r="BPD12" s="24"/>
      <c r="BPE12" s="34"/>
      <c r="BPF12" s="85"/>
      <c r="BPG12" s="87">
        <f t="shared" si="189"/>
        <v>0</v>
      </c>
      <c r="BPI12" s="34"/>
      <c r="BPJ12" s="373"/>
      <c r="BPK12" s="24"/>
      <c r="BPL12" s="34"/>
      <c r="BPM12" s="85"/>
      <c r="BPN12" s="87">
        <f t="shared" si="190"/>
        <v>0</v>
      </c>
      <c r="BPP12" s="34"/>
      <c r="BPQ12" s="373"/>
      <c r="BPR12" s="24"/>
      <c r="BPS12" s="34"/>
      <c r="BPT12" s="85"/>
      <c r="BPU12" s="87">
        <f t="shared" si="191"/>
        <v>0</v>
      </c>
    </row>
    <row r="13" spans="1:1790">
      <c r="A13" s="34"/>
      <c r="B13" s="50"/>
      <c r="C13" s="176"/>
      <c r="D13" s="34"/>
      <c r="E13" s="85"/>
      <c r="F13" s="87">
        <f t="shared" si="2"/>
        <v>0</v>
      </c>
      <c r="H13" s="34"/>
      <c r="I13" s="50"/>
      <c r="J13" s="176"/>
      <c r="K13" s="34"/>
      <c r="L13" s="85"/>
      <c r="M13" s="87">
        <f t="shared" si="3"/>
        <v>0</v>
      </c>
      <c r="O13" s="34"/>
      <c r="P13" s="50"/>
      <c r="Q13" s="176"/>
      <c r="R13" s="34"/>
      <c r="S13" s="85"/>
      <c r="T13" s="87">
        <f t="shared" si="4"/>
        <v>0</v>
      </c>
      <c r="V13" s="34"/>
      <c r="W13" s="50"/>
      <c r="X13" s="176"/>
      <c r="Y13" s="34"/>
      <c r="Z13" s="85"/>
      <c r="AA13" s="87">
        <f t="shared" si="5"/>
        <v>6041</v>
      </c>
      <c r="AC13" s="53"/>
      <c r="AD13" s="50"/>
      <c r="AE13" s="176"/>
      <c r="AF13" s="53"/>
      <c r="AG13" s="176"/>
      <c r="AH13" s="87">
        <f t="shared" si="6"/>
        <v>0</v>
      </c>
      <c r="AJ13" s="388">
        <v>41304</v>
      </c>
      <c r="AK13" s="373" t="s">
        <v>3154</v>
      </c>
      <c r="AL13" s="818">
        <v>21448.5</v>
      </c>
      <c r="AM13" s="1375">
        <v>41316</v>
      </c>
      <c r="AN13" s="816">
        <v>61114.5</v>
      </c>
      <c r="AO13" s="87">
        <f t="shared" si="7"/>
        <v>-38215.859999999986</v>
      </c>
      <c r="AQ13" s="34"/>
      <c r="AR13" s="50"/>
      <c r="AS13" s="176"/>
      <c r="AT13" s="34"/>
      <c r="AU13" s="85"/>
      <c r="AV13" s="87">
        <f t="shared" si="8"/>
        <v>0</v>
      </c>
      <c r="AX13" s="34"/>
      <c r="AY13" s="50"/>
      <c r="AZ13" s="176"/>
      <c r="BA13" s="34"/>
      <c r="BB13" s="85"/>
      <c r="BC13" s="87">
        <f t="shared" si="9"/>
        <v>0</v>
      </c>
      <c r="BE13" s="53"/>
      <c r="BF13" s="50"/>
      <c r="BG13" s="176"/>
      <c r="BH13" s="53"/>
      <c r="BI13" s="176"/>
      <c r="BJ13" s="87">
        <f t="shared" si="10"/>
        <v>0</v>
      </c>
      <c r="BL13" s="388">
        <v>41312</v>
      </c>
      <c r="BM13" s="373" t="s">
        <v>4253</v>
      </c>
      <c r="BN13" s="24">
        <v>1105</v>
      </c>
      <c r="BO13" s="34">
        <v>41312</v>
      </c>
      <c r="BP13" s="85">
        <v>1105</v>
      </c>
      <c r="BQ13" s="87">
        <f t="shared" si="11"/>
        <v>0</v>
      </c>
      <c r="BS13" s="576"/>
      <c r="BT13" s="276"/>
      <c r="BU13" s="121"/>
      <c r="BV13" s="53"/>
      <c r="BW13" s="176"/>
      <c r="BX13" s="87">
        <f t="shared" si="12"/>
        <v>40166.76</v>
      </c>
      <c r="BZ13" s="576"/>
      <c r="CA13" s="363"/>
      <c r="CB13" s="176"/>
      <c r="CC13" s="53"/>
      <c r="CD13" s="176"/>
      <c r="CE13" s="87">
        <f t="shared" si="13"/>
        <v>0</v>
      </c>
      <c r="CG13" s="576">
        <v>41323</v>
      </c>
      <c r="CH13" s="363" t="s">
        <v>5152</v>
      </c>
      <c r="CI13" s="176">
        <v>2443.5</v>
      </c>
      <c r="CJ13" s="53"/>
      <c r="CK13" s="176"/>
      <c r="CL13" s="87">
        <f t="shared" si="14"/>
        <v>2443.5</v>
      </c>
      <c r="CN13" s="549">
        <v>40695</v>
      </c>
      <c r="CO13" s="1202"/>
      <c r="CP13" s="1343" t="s">
        <v>3031</v>
      </c>
      <c r="CQ13" s="176">
        <v>47900</v>
      </c>
      <c r="CS13" s="85"/>
      <c r="CT13" s="87">
        <f t="shared" si="15"/>
        <v>389987</v>
      </c>
      <c r="CV13" s="576">
        <v>41303</v>
      </c>
      <c r="CW13" s="1289" t="s">
        <v>3058</v>
      </c>
      <c r="CX13" s="276" t="s">
        <v>3059</v>
      </c>
      <c r="CY13" s="121">
        <v>178003</v>
      </c>
      <c r="CZ13" s="576"/>
      <c r="DA13" s="176"/>
      <c r="DB13" s="87">
        <f t="shared" si="16"/>
        <v>5486537.6500000004</v>
      </c>
      <c r="DD13" s="386">
        <v>41313</v>
      </c>
      <c r="DE13" s="276" t="s">
        <v>4275</v>
      </c>
      <c r="DF13" s="121">
        <v>5256.6</v>
      </c>
      <c r="DG13" s="53">
        <v>41314</v>
      </c>
      <c r="DH13" s="176">
        <v>2604</v>
      </c>
      <c r="DI13" s="87">
        <f t="shared" si="17"/>
        <v>2652.6000000000004</v>
      </c>
      <c r="DK13" s="386"/>
      <c r="DL13" s="276"/>
      <c r="DM13" s="121"/>
      <c r="DN13" s="53"/>
      <c r="DO13" s="176"/>
      <c r="DP13" s="87">
        <f t="shared" si="18"/>
        <v>0</v>
      </c>
      <c r="DR13" s="53"/>
      <c r="DS13" s="276"/>
      <c r="DT13" s="317"/>
      <c r="DU13" s="423"/>
      <c r="DV13" s="176"/>
      <c r="DW13" s="87">
        <f t="shared" si="19"/>
        <v>0</v>
      </c>
      <c r="DY13" s="386"/>
      <c r="DZ13" s="276"/>
      <c r="EA13" s="121"/>
      <c r="EB13" s="53"/>
      <c r="EC13" s="176"/>
      <c r="ED13" s="87">
        <f t="shared" si="20"/>
        <v>0</v>
      </c>
      <c r="EF13" s="576">
        <v>41316</v>
      </c>
      <c r="EG13" s="363" t="s">
        <v>4610</v>
      </c>
      <c r="EH13" s="176">
        <v>4645.5</v>
      </c>
      <c r="EI13" s="53">
        <v>41317</v>
      </c>
      <c r="EJ13" s="176">
        <v>4645.5</v>
      </c>
      <c r="EK13" s="87">
        <f t="shared" si="21"/>
        <v>0</v>
      </c>
      <c r="EM13" s="549"/>
      <c r="EN13" s="373"/>
      <c r="EO13" s="24"/>
      <c r="EP13" s="34"/>
      <c r="EQ13" s="85"/>
      <c r="ER13" s="87">
        <f t="shared" si="22"/>
        <v>0</v>
      </c>
      <c r="ET13" s="53">
        <v>41317</v>
      </c>
      <c r="EU13" s="369" t="s">
        <v>5483</v>
      </c>
      <c r="EV13" s="276" t="s">
        <v>4650</v>
      </c>
      <c r="EW13" s="121">
        <v>832</v>
      </c>
      <c r="EX13" s="369">
        <v>41326</v>
      </c>
      <c r="EY13" s="176">
        <v>832</v>
      </c>
      <c r="EZ13" s="87">
        <f t="shared" si="23"/>
        <v>1044.8300000000017</v>
      </c>
      <c r="FB13" s="53"/>
      <c r="FC13" s="50"/>
      <c r="FD13" s="176"/>
      <c r="FE13" s="53"/>
      <c r="FF13" s="176"/>
      <c r="FG13" s="87">
        <f t="shared" si="24"/>
        <v>0</v>
      </c>
      <c r="FI13" s="670"/>
      <c r="FJ13" s="50"/>
      <c r="FK13" s="297"/>
      <c r="FL13" s="176"/>
      <c r="FM13" s="740"/>
      <c r="FN13" s="176"/>
      <c r="FO13" s="87">
        <f t="shared" si="25"/>
        <v>0</v>
      </c>
      <c r="FQ13" s="34"/>
      <c r="FR13" s="50"/>
      <c r="FS13" s="176"/>
      <c r="FT13" s="53"/>
      <c r="FU13" s="176"/>
      <c r="FV13" s="87">
        <f t="shared" si="192"/>
        <v>0</v>
      </c>
      <c r="FX13" s="576"/>
      <c r="FY13" s="657"/>
      <c r="FZ13" s="276"/>
      <c r="GA13" s="121"/>
      <c r="GB13" s="657"/>
      <c r="GC13" s="121"/>
      <c r="GD13" s="87">
        <f t="shared" si="26"/>
        <v>13137.5</v>
      </c>
      <c r="GF13" s="53">
        <v>41319</v>
      </c>
      <c r="GG13" s="50" t="s">
        <v>4808</v>
      </c>
      <c r="GH13" s="176">
        <v>6107</v>
      </c>
      <c r="GI13" s="53">
        <v>41319</v>
      </c>
      <c r="GJ13" s="176">
        <v>6107</v>
      </c>
      <c r="GK13" s="87">
        <f t="shared" si="27"/>
        <v>0</v>
      </c>
      <c r="GM13" s="576"/>
      <c r="GN13" s="369"/>
      <c r="GO13" s="276"/>
      <c r="GP13" s="513"/>
      <c r="GQ13" s="53"/>
      <c r="GR13" s="176"/>
      <c r="GS13" s="87">
        <f t="shared" si="28"/>
        <v>2511.6000000000004</v>
      </c>
      <c r="GU13" s="576"/>
      <c r="GV13" s="276"/>
      <c r="GW13" s="121"/>
      <c r="GX13" s="53"/>
      <c r="GY13" s="176"/>
      <c r="GZ13" s="87">
        <f t="shared" si="29"/>
        <v>0</v>
      </c>
      <c r="HB13" s="386"/>
      <c r="HC13" s="276"/>
      <c r="HD13" s="1045"/>
      <c r="HE13" s="53"/>
      <c r="HF13" s="176"/>
      <c r="HG13" s="87">
        <f t="shared" si="30"/>
        <v>0</v>
      </c>
      <c r="HI13" s="386"/>
      <c r="HJ13" s="276"/>
      <c r="HK13" s="1045"/>
      <c r="HL13" s="53"/>
      <c r="HM13" s="176"/>
      <c r="HN13" s="87">
        <f t="shared" si="31"/>
        <v>0</v>
      </c>
      <c r="HP13" s="386"/>
      <c r="HQ13" s="276"/>
      <c r="HR13" s="1045"/>
      <c r="HS13" s="53"/>
      <c r="HT13" s="176"/>
      <c r="HU13" s="87">
        <f t="shared" si="32"/>
        <v>30</v>
      </c>
      <c r="HW13" s="53"/>
      <c r="HX13" s="276"/>
      <c r="HY13" s="1045"/>
      <c r="HZ13" s="53"/>
      <c r="IA13" s="176"/>
      <c r="IB13" s="87">
        <f t="shared" si="33"/>
        <v>0</v>
      </c>
      <c r="ID13" s="549"/>
      <c r="IE13" s="373"/>
      <c r="IF13" s="1304"/>
      <c r="IG13" s="53"/>
      <c r="IH13" s="176"/>
      <c r="II13" s="87">
        <f t="shared" si="34"/>
        <v>402</v>
      </c>
      <c r="IK13" s="576">
        <v>41318</v>
      </c>
      <c r="IL13" s="276" t="s">
        <v>4730</v>
      </c>
      <c r="IM13" s="121">
        <v>27555</v>
      </c>
      <c r="IN13" s="53">
        <v>41319</v>
      </c>
      <c r="IO13" s="176">
        <v>27558</v>
      </c>
      <c r="IP13" s="87">
        <f t="shared" si="35"/>
        <v>3006</v>
      </c>
      <c r="IR13" s="388">
        <v>41296</v>
      </c>
      <c r="IS13" s="373" t="s">
        <v>3179</v>
      </c>
      <c r="IT13" s="24">
        <v>825</v>
      </c>
      <c r="IU13" s="388">
        <v>41306</v>
      </c>
      <c r="IV13" s="24">
        <v>825</v>
      </c>
      <c r="IW13" s="87">
        <f t="shared" si="36"/>
        <v>0</v>
      </c>
      <c r="IY13" s="388">
        <v>41312</v>
      </c>
      <c r="IZ13" s="1247" t="s">
        <v>4207</v>
      </c>
      <c r="JA13" s="1052">
        <v>4950</v>
      </c>
      <c r="JB13" s="388">
        <v>41324</v>
      </c>
      <c r="JC13" s="1052">
        <v>4950</v>
      </c>
      <c r="JD13" s="87">
        <f t="shared" si="37"/>
        <v>0</v>
      </c>
      <c r="JF13" s="388">
        <v>41328</v>
      </c>
      <c r="JG13" s="1247" t="s">
        <v>5608</v>
      </c>
      <c r="JH13" s="1052">
        <v>1980</v>
      </c>
      <c r="JI13" s="388"/>
      <c r="JJ13" s="1052"/>
      <c r="JK13" s="87">
        <f t="shared" si="38"/>
        <v>43065</v>
      </c>
      <c r="JM13" s="1322"/>
      <c r="JN13" s="1323"/>
      <c r="JO13" s="1337"/>
      <c r="JP13" s="1324">
        <v>40880</v>
      </c>
      <c r="JQ13" s="1325">
        <v>5000</v>
      </c>
      <c r="JR13" s="1326">
        <f t="shared" si="39"/>
        <v>24970.5</v>
      </c>
      <c r="JT13" s="386"/>
      <c r="JU13" s="276"/>
      <c r="JV13" s="121"/>
      <c r="JW13" s="53"/>
      <c r="JX13" s="176"/>
      <c r="JY13" s="87">
        <f t="shared" si="40"/>
        <v>0</v>
      </c>
      <c r="KA13" s="388"/>
      <c r="KB13" s="373"/>
      <c r="KC13" s="24"/>
      <c r="KD13" s="34">
        <v>41323</v>
      </c>
      <c r="KE13" s="85">
        <v>389</v>
      </c>
      <c r="KF13" s="87">
        <f t="shared" si="41"/>
        <v>0</v>
      </c>
      <c r="KH13" s="388"/>
      <c r="KI13" s="50"/>
      <c r="KJ13" s="176"/>
      <c r="KK13" s="34"/>
      <c r="KL13" s="85"/>
      <c r="KM13" s="87">
        <f t="shared" si="42"/>
        <v>0</v>
      </c>
      <c r="KO13" s="386"/>
      <c r="KP13" s="276"/>
      <c r="KQ13" s="121"/>
      <c r="KR13" s="53">
        <v>41263</v>
      </c>
      <c r="KS13" s="176">
        <v>100</v>
      </c>
      <c r="KT13" s="87">
        <f t="shared" si="43"/>
        <v>2299.5</v>
      </c>
      <c r="KY13" s="34"/>
      <c r="KZ13" s="85"/>
      <c r="LA13" s="87">
        <f t="shared" si="44"/>
        <v>14519.5</v>
      </c>
      <c r="LC13" s="34"/>
      <c r="LD13" s="50"/>
      <c r="LE13" s="176"/>
      <c r="LF13" s="34"/>
      <c r="LG13" s="85"/>
      <c r="LH13" s="87">
        <f t="shared" si="45"/>
        <v>0</v>
      </c>
      <c r="LJ13" s="53"/>
      <c r="LK13" s="1256"/>
      <c r="LL13" s="176"/>
      <c r="LM13" s="423"/>
      <c r="LN13" s="176"/>
      <c r="LO13" s="87">
        <f t="shared" si="46"/>
        <v>0</v>
      </c>
      <c r="LQ13" s="53"/>
      <c r="LR13" s="1256"/>
      <c r="LS13" s="176"/>
      <c r="LT13" s="423"/>
      <c r="LU13" s="176"/>
      <c r="LV13" s="87">
        <f t="shared" si="47"/>
        <v>0</v>
      </c>
      <c r="LX13" s="549"/>
      <c r="LY13" s="50"/>
      <c r="LZ13" s="176"/>
      <c r="MA13" s="34"/>
      <c r="MB13" s="85"/>
      <c r="MC13" s="87">
        <f t="shared" si="48"/>
        <v>0</v>
      </c>
      <c r="ME13" s="549"/>
      <c r="MF13" s="50"/>
      <c r="MG13" s="176"/>
      <c r="MH13" s="34"/>
      <c r="MI13" s="85"/>
      <c r="MJ13" s="87">
        <f t="shared" si="49"/>
        <v>31145.5</v>
      </c>
      <c r="ML13" s="549"/>
      <c r="MM13" s="50"/>
      <c r="MN13" s="176"/>
      <c r="MO13" s="1029"/>
      <c r="MP13" s="85"/>
      <c r="MQ13" s="87">
        <f t="shared" si="50"/>
        <v>0</v>
      </c>
      <c r="MS13" s="34"/>
      <c r="MT13" s="50"/>
      <c r="MU13" s="176"/>
      <c r="MV13" s="1029"/>
      <c r="MW13" s="85"/>
      <c r="MX13" s="87">
        <f t="shared" si="51"/>
        <v>0</v>
      </c>
      <c r="MZ13" s="34"/>
      <c r="NA13" s="50"/>
      <c r="NB13" s="176"/>
      <c r="NC13" s="34"/>
      <c r="ND13" s="85"/>
      <c r="NE13" s="87">
        <f t="shared" si="52"/>
        <v>0</v>
      </c>
      <c r="NG13" s="576"/>
      <c r="NH13" s="50"/>
      <c r="NI13" s="176"/>
      <c r="NJ13" s="576"/>
      <c r="NK13" s="176"/>
      <c r="NL13" s="87">
        <f t="shared" si="53"/>
        <v>0</v>
      </c>
      <c r="NN13" s="53">
        <v>41323</v>
      </c>
      <c r="NO13" s="276" t="s">
        <v>5124</v>
      </c>
      <c r="NP13" s="1045">
        <v>22149.5</v>
      </c>
      <c r="NQ13" s="53">
        <v>41324</v>
      </c>
      <c r="NR13" s="176">
        <v>22149.5</v>
      </c>
      <c r="NS13" s="87">
        <f t="shared" si="54"/>
        <v>12799.5</v>
      </c>
      <c r="NU13" s="576">
        <v>41306</v>
      </c>
      <c r="NV13" s="380" t="s">
        <v>5396</v>
      </c>
      <c r="NW13" s="276" t="s">
        <v>3721</v>
      </c>
      <c r="NX13" s="121">
        <v>27816</v>
      </c>
      <c r="NY13" s="53">
        <v>41325</v>
      </c>
      <c r="NZ13" s="176">
        <v>27816</v>
      </c>
      <c r="OA13" s="87">
        <f t="shared" si="0"/>
        <v>857</v>
      </c>
      <c r="OC13" s="549"/>
      <c r="OD13" s="50"/>
      <c r="OE13" s="176"/>
      <c r="OF13" s="34"/>
      <c r="OG13" s="85"/>
      <c r="OH13" s="87">
        <f t="shared" si="55"/>
        <v>0</v>
      </c>
      <c r="OJ13" s="34"/>
      <c r="OK13" s="50"/>
      <c r="OL13" s="176"/>
      <c r="OM13" s="34"/>
      <c r="ON13" s="85"/>
      <c r="OO13" s="87">
        <f t="shared" si="56"/>
        <v>0</v>
      </c>
      <c r="OQ13" s="386">
        <v>41309</v>
      </c>
      <c r="OR13" s="1258" t="s">
        <v>3996</v>
      </c>
      <c r="OS13" s="176">
        <v>3857</v>
      </c>
      <c r="OT13" s="54">
        <v>41310</v>
      </c>
      <c r="OU13" s="176">
        <v>3857</v>
      </c>
      <c r="OV13" s="87">
        <f t="shared" si="57"/>
        <v>0</v>
      </c>
      <c r="OX13" s="386"/>
      <c r="OY13" s="1258"/>
      <c r="OZ13" s="176"/>
      <c r="PA13" s="53"/>
      <c r="PB13" s="176"/>
      <c r="PC13" s="87">
        <f t="shared" si="58"/>
        <v>21123.919999999998</v>
      </c>
      <c r="PE13" s="1316"/>
      <c r="PF13" s="1317"/>
      <c r="PG13" s="1267"/>
      <c r="PH13" s="1287"/>
      <c r="PI13" s="1290"/>
      <c r="PJ13" s="1130"/>
      <c r="PK13" s="87">
        <f t="shared" si="59"/>
        <v>6321.8499999999985</v>
      </c>
      <c r="PM13" s="386"/>
      <c r="PN13" s="363"/>
      <c r="PO13" s="176"/>
      <c r="PP13" s="369"/>
      <c r="PQ13" s="176"/>
      <c r="PR13" s="168">
        <f t="shared" si="60"/>
        <v>0</v>
      </c>
      <c r="PS13" s="297"/>
      <c r="PT13" s="386">
        <v>41320</v>
      </c>
      <c r="PU13" s="373" t="s">
        <v>4967</v>
      </c>
      <c r="PV13" s="24">
        <v>5674.5</v>
      </c>
      <c r="PW13" s="34">
        <v>41321</v>
      </c>
      <c r="PX13" s="85">
        <v>5674.5</v>
      </c>
      <c r="PY13" s="87">
        <f t="shared" si="61"/>
        <v>0</v>
      </c>
      <c r="QA13" s="34"/>
      <c r="QB13" s="373"/>
      <c r="QC13" s="24"/>
      <c r="QD13" s="34"/>
      <c r="QE13" s="85"/>
      <c r="QF13" s="87">
        <f t="shared" si="62"/>
        <v>0</v>
      </c>
      <c r="QH13" s="53"/>
      <c r="QI13" s="276"/>
      <c r="QJ13" s="121"/>
      <c r="QK13" s="53"/>
      <c r="QL13" s="176"/>
      <c r="QM13" s="87">
        <f t="shared" si="63"/>
        <v>0</v>
      </c>
      <c r="QO13" s="53"/>
      <c r="QP13" s="276"/>
      <c r="QQ13" s="121"/>
      <c r="QR13" s="53"/>
      <c r="QS13" s="176"/>
      <c r="QT13" s="87">
        <f t="shared" si="64"/>
        <v>0</v>
      </c>
      <c r="QV13" s="576"/>
      <c r="QW13" s="657"/>
      <c r="QX13" s="276"/>
      <c r="QY13" s="121"/>
      <c r="QZ13" s="53">
        <v>41315</v>
      </c>
      <c r="RA13" s="430">
        <v>5256</v>
      </c>
      <c r="RB13" s="87">
        <f t="shared" si="65"/>
        <v>0</v>
      </c>
      <c r="RD13" s="576"/>
      <c r="RE13" s="276"/>
      <c r="RF13" s="317"/>
      <c r="RG13" s="53"/>
      <c r="RH13" s="430"/>
      <c r="RI13" s="87">
        <f t="shared" si="66"/>
        <v>0</v>
      </c>
      <c r="RK13" s="549"/>
      <c r="RL13" s="373"/>
      <c r="RM13" s="1245"/>
      <c r="RN13" s="34"/>
      <c r="RO13" s="1262"/>
      <c r="RP13" s="87">
        <f t="shared" si="67"/>
        <v>0</v>
      </c>
      <c r="RR13" s="34"/>
      <c r="RS13" s="373"/>
      <c r="RT13" s="1245"/>
      <c r="RU13" s="34"/>
      <c r="RV13" s="1262"/>
      <c r="RW13" s="87">
        <f t="shared" si="68"/>
        <v>0</v>
      </c>
      <c r="RY13" s="34"/>
      <c r="RZ13" s="373"/>
      <c r="SA13" s="1245"/>
      <c r="SB13" s="34"/>
      <c r="SC13" s="1262"/>
      <c r="SD13" s="87">
        <f t="shared" si="69"/>
        <v>2910</v>
      </c>
      <c r="SF13" s="34"/>
      <c r="SG13" s="373"/>
      <c r="SH13" s="1245"/>
      <c r="SI13" s="34"/>
      <c r="SJ13" s="1262"/>
      <c r="SK13" s="87">
        <f t="shared" si="70"/>
        <v>0</v>
      </c>
      <c r="SM13" s="34"/>
      <c r="SN13" s="373"/>
      <c r="SO13" s="1245"/>
      <c r="SP13" s="34"/>
      <c r="SQ13" s="1262"/>
      <c r="SR13" s="87">
        <f t="shared" si="71"/>
        <v>0</v>
      </c>
      <c r="ST13" s="549"/>
      <c r="SU13" s="373"/>
      <c r="SV13" s="1245"/>
      <c r="SW13" s="34"/>
      <c r="SX13" s="1262"/>
      <c r="SY13" s="87">
        <f t="shared" si="72"/>
        <v>0</v>
      </c>
      <c r="TA13" s="576" t="s">
        <v>4697</v>
      </c>
      <c r="TB13" s="1361" t="s">
        <v>4593</v>
      </c>
      <c r="TC13" s="818"/>
      <c r="TD13" s="971">
        <v>41317</v>
      </c>
      <c r="TE13" s="1942">
        <v>2822</v>
      </c>
      <c r="TF13" s="87">
        <f t="shared" si="73"/>
        <v>-2822</v>
      </c>
      <c r="TH13" s="576"/>
      <c r="TI13" s="380"/>
      <c r="TJ13" s="121"/>
      <c r="TK13" s="53"/>
      <c r="TL13" s="430"/>
      <c r="TM13" s="87">
        <f t="shared" si="74"/>
        <v>0</v>
      </c>
      <c r="TO13" s="386">
        <v>41309</v>
      </c>
      <c r="TP13" s="276" t="s">
        <v>3950</v>
      </c>
      <c r="TQ13" s="317">
        <v>1874</v>
      </c>
      <c r="TR13" s="386">
        <v>41309</v>
      </c>
      <c r="TS13" s="430">
        <v>1874</v>
      </c>
      <c r="TT13" s="87">
        <f t="shared" si="75"/>
        <v>0</v>
      </c>
      <c r="TV13" s="549">
        <v>41327</v>
      </c>
      <c r="TW13" s="373" t="s">
        <v>5546</v>
      </c>
      <c r="TX13" s="1245">
        <v>8425</v>
      </c>
      <c r="TY13" s="34">
        <v>41327</v>
      </c>
      <c r="TZ13" s="1262">
        <v>8425</v>
      </c>
      <c r="UA13" s="87">
        <f t="shared" si="76"/>
        <v>0</v>
      </c>
      <c r="UC13" s="34">
        <v>41320</v>
      </c>
      <c r="UD13" s="373" t="s">
        <v>4958</v>
      </c>
      <c r="UE13" s="1245">
        <v>1189</v>
      </c>
      <c r="UF13" s="34">
        <v>41321</v>
      </c>
      <c r="UG13" s="1262">
        <v>1189</v>
      </c>
      <c r="UH13" s="87">
        <f t="shared" si="77"/>
        <v>0</v>
      </c>
      <c r="UJ13" s="34">
        <v>41320</v>
      </c>
      <c r="UK13" s="373" t="s">
        <v>4890</v>
      </c>
      <c r="UL13" s="1245">
        <v>21784</v>
      </c>
      <c r="UM13" s="34">
        <v>41320</v>
      </c>
      <c r="UN13" s="1262">
        <v>21784</v>
      </c>
      <c r="UO13" s="87">
        <f t="shared" si="78"/>
        <v>0</v>
      </c>
      <c r="UQ13" s="34"/>
      <c r="UR13" s="373"/>
      <c r="US13" s="1245"/>
      <c r="UT13" s="34"/>
      <c r="UU13" s="1262"/>
      <c r="UV13" s="87">
        <f t="shared" si="79"/>
        <v>18891</v>
      </c>
      <c r="UX13" s="386">
        <v>41328</v>
      </c>
      <c r="UY13" s="276" t="s">
        <v>5637</v>
      </c>
      <c r="UZ13" s="317">
        <v>6963.5</v>
      </c>
      <c r="VA13" s="53"/>
      <c r="VB13" s="430"/>
      <c r="VC13" s="87">
        <f t="shared" si="80"/>
        <v>6963.5</v>
      </c>
      <c r="VE13" s="576">
        <v>41320</v>
      </c>
      <c r="VF13" s="50" t="s">
        <v>4883</v>
      </c>
      <c r="VG13" s="176">
        <v>9030.5</v>
      </c>
      <c r="VH13" s="576">
        <v>41322</v>
      </c>
      <c r="VI13" s="176">
        <v>9030.5</v>
      </c>
      <c r="VJ13" s="87">
        <f t="shared" si="81"/>
        <v>5858.5</v>
      </c>
      <c r="VL13" s="53"/>
      <c r="VM13" s="50"/>
      <c r="VN13" s="176"/>
      <c r="VO13" s="53"/>
      <c r="VP13" s="176"/>
      <c r="VQ13" s="87">
        <f t="shared" si="82"/>
        <v>0</v>
      </c>
      <c r="VS13" s="576">
        <v>41324</v>
      </c>
      <c r="VT13" s="50" t="s">
        <v>5227</v>
      </c>
      <c r="VU13" s="176">
        <v>19447</v>
      </c>
      <c r="VV13" s="53">
        <v>41326</v>
      </c>
      <c r="VW13" s="58">
        <v>19447</v>
      </c>
      <c r="VX13" s="87">
        <f t="shared" si="83"/>
        <v>0</v>
      </c>
      <c r="VZ13" s="576"/>
      <c r="WA13" s="50"/>
      <c r="WB13" s="176"/>
      <c r="WC13" s="53"/>
      <c r="WD13" s="176"/>
      <c r="WE13" s="87">
        <f t="shared" si="84"/>
        <v>0</v>
      </c>
      <c r="WG13" s="549"/>
      <c r="WH13" s="50"/>
      <c r="WI13" s="176"/>
      <c r="WJ13" s="34"/>
      <c r="WK13" s="85"/>
      <c r="WL13" s="87">
        <f t="shared" si="85"/>
        <v>0</v>
      </c>
      <c r="WN13" s="386">
        <v>41312</v>
      </c>
      <c r="WO13" s="444"/>
      <c r="WP13" s="50" t="s">
        <v>4181</v>
      </c>
      <c r="WQ13" s="176">
        <v>42972</v>
      </c>
      <c r="WR13" s="53">
        <v>41325</v>
      </c>
      <c r="WS13" s="176">
        <v>42972</v>
      </c>
      <c r="WT13" s="87">
        <f t="shared" si="86"/>
        <v>0</v>
      </c>
      <c r="WV13" s="386">
        <v>41309</v>
      </c>
      <c r="WW13" s="50" t="s">
        <v>3958</v>
      </c>
      <c r="WX13" s="176">
        <v>1579</v>
      </c>
      <c r="WY13" s="53">
        <v>41309</v>
      </c>
      <c r="WZ13" s="176">
        <v>1579</v>
      </c>
      <c r="XA13" s="87">
        <f t="shared" si="87"/>
        <v>5292.5</v>
      </c>
      <c r="XC13" s="576">
        <v>41307</v>
      </c>
      <c r="XD13" s="276" t="s">
        <v>3859</v>
      </c>
      <c r="XE13" s="121">
        <v>46115</v>
      </c>
      <c r="XF13" s="1253">
        <v>41308</v>
      </c>
      <c r="XG13" s="176">
        <v>46115</v>
      </c>
      <c r="XH13" s="87">
        <f t="shared" si="88"/>
        <v>2504.6999999999971</v>
      </c>
      <c r="XJ13" s="388"/>
      <c r="XK13" s="50"/>
      <c r="XL13" s="176"/>
      <c r="XM13" s="34"/>
      <c r="XN13" s="85"/>
      <c r="XO13" s="87">
        <f t="shared" si="238"/>
        <v>0</v>
      </c>
      <c r="XQ13" s="388">
        <v>41310</v>
      </c>
      <c r="XR13" s="50" t="s">
        <v>4076</v>
      </c>
      <c r="XS13" s="176">
        <v>1987</v>
      </c>
      <c r="XT13" s="34">
        <v>41310</v>
      </c>
      <c r="XU13" s="85">
        <v>1987</v>
      </c>
      <c r="XV13" s="87">
        <f t="shared" si="89"/>
        <v>0</v>
      </c>
      <c r="XX13" s="549"/>
      <c r="XY13" s="50"/>
      <c r="XZ13" s="176"/>
      <c r="YA13" s="34"/>
      <c r="YB13" s="85"/>
      <c r="YC13" s="87">
        <f t="shared" si="224"/>
        <v>0</v>
      </c>
      <c r="YE13" s="549"/>
      <c r="YF13" s="50"/>
      <c r="YG13" s="176"/>
      <c r="YH13" s="34"/>
      <c r="YI13" s="85"/>
      <c r="YJ13" s="87">
        <f t="shared" si="225"/>
        <v>0</v>
      </c>
      <c r="YL13" s="386">
        <v>41307</v>
      </c>
      <c r="YM13" s="369"/>
      <c r="YN13" s="276" t="s">
        <v>3864</v>
      </c>
      <c r="YO13" s="121">
        <v>11093</v>
      </c>
      <c r="YP13" s="386">
        <v>41311</v>
      </c>
      <c r="YQ13" s="176">
        <v>11093</v>
      </c>
      <c r="YR13" s="87">
        <f t="shared" si="90"/>
        <v>1246</v>
      </c>
      <c r="YT13" s="576"/>
      <c r="YU13" s="50"/>
      <c r="YV13" s="176"/>
      <c r="YW13" s="386"/>
      <c r="YX13" s="176"/>
      <c r="YY13" s="87">
        <f t="shared" si="91"/>
        <v>2828</v>
      </c>
      <c r="ZA13" s="388">
        <v>41315</v>
      </c>
      <c r="ZB13" s="373" t="s">
        <v>4530</v>
      </c>
      <c r="ZC13" s="1262">
        <v>6578</v>
      </c>
      <c r="ZD13" s="34">
        <v>41316</v>
      </c>
      <c r="ZE13" s="85">
        <v>6578</v>
      </c>
      <c r="ZF13" s="87">
        <f t="shared" si="92"/>
        <v>0</v>
      </c>
      <c r="ZH13" s="576"/>
      <c r="ZI13" s="50"/>
      <c r="ZJ13" s="176"/>
      <c r="ZK13" s="53"/>
      <c r="ZL13" s="176"/>
      <c r="ZM13" s="87">
        <f t="shared" si="93"/>
        <v>500</v>
      </c>
      <c r="ZO13" s="670">
        <v>41309</v>
      </c>
      <c r="ZP13" s="50" t="s">
        <v>4092</v>
      </c>
      <c r="ZQ13" s="176">
        <v>2912</v>
      </c>
      <c r="ZR13" s="53">
        <v>41310</v>
      </c>
      <c r="ZS13" s="176">
        <v>2912</v>
      </c>
      <c r="ZT13" s="87">
        <f t="shared" si="94"/>
        <v>0</v>
      </c>
      <c r="ZV13" s="549"/>
      <c r="ZW13" s="50"/>
      <c r="ZX13" s="176"/>
      <c r="ZY13" s="34"/>
      <c r="ZZ13" s="85"/>
      <c r="AAA13" s="87">
        <f t="shared" si="95"/>
        <v>0</v>
      </c>
      <c r="AAC13" s="549"/>
      <c r="AAD13" s="50"/>
      <c r="AAE13" s="176"/>
      <c r="AAF13" s="34"/>
      <c r="AAG13" s="85"/>
      <c r="AAH13" s="87">
        <f t="shared" si="96"/>
        <v>0</v>
      </c>
      <c r="AAJ13" s="576"/>
      <c r="AAK13" s="50"/>
      <c r="AAL13" s="176"/>
      <c r="AAM13" s="53"/>
      <c r="AAN13" s="176"/>
      <c r="AAO13" s="87">
        <f t="shared" si="97"/>
        <v>0</v>
      </c>
      <c r="AAQ13" s="549"/>
      <c r="AAR13" s="1202"/>
      <c r="AAS13" s="50"/>
      <c r="AAT13" s="176"/>
      <c r="AAU13" s="34"/>
      <c r="AAV13" s="85"/>
      <c r="AAW13" s="87">
        <f t="shared" si="98"/>
        <v>7650</v>
      </c>
      <c r="AAY13" s="53"/>
      <c r="AAZ13" s="50"/>
      <c r="ABA13" s="176"/>
      <c r="ABB13" s="53"/>
      <c r="ABC13" s="176"/>
      <c r="ABD13" s="87">
        <f t="shared" si="242"/>
        <v>8470.5</v>
      </c>
      <c r="ABF13" s="971"/>
      <c r="ABG13" s="373"/>
      <c r="ABH13" s="24"/>
      <c r="ABI13" s="34"/>
      <c r="ABJ13" s="85"/>
      <c r="ABK13" s="87">
        <f t="shared" si="99"/>
        <v>70699</v>
      </c>
      <c r="ABN13" s="1344"/>
      <c r="ABO13" s="373"/>
      <c r="ABP13" s="1052"/>
      <c r="ABQ13" s="34"/>
      <c r="ABR13" s="85"/>
      <c r="ABS13" s="87">
        <f t="shared" si="243"/>
        <v>0</v>
      </c>
      <c r="ABU13" s="388"/>
      <c r="ABV13" s="175"/>
      <c r="ABW13" s="176"/>
      <c r="ABX13" s="549"/>
      <c r="ABY13" s="85"/>
      <c r="ABZ13" s="87">
        <f t="shared" si="244"/>
        <v>0</v>
      </c>
      <c r="ACB13" s="1345"/>
      <c r="ACC13" s="50"/>
      <c r="ACD13" s="176"/>
      <c r="ACE13" s="34"/>
      <c r="ACF13" s="85"/>
      <c r="ACG13" s="87">
        <f t="shared" si="245"/>
        <v>42311</v>
      </c>
      <c r="ACI13" s="388">
        <v>41304</v>
      </c>
      <c r="ACJ13" s="373" t="s">
        <v>3181</v>
      </c>
      <c r="ACK13" s="24">
        <v>5515</v>
      </c>
      <c r="ACL13" s="386">
        <v>41307</v>
      </c>
      <c r="ACM13" s="176">
        <v>5515</v>
      </c>
      <c r="ACN13" s="87">
        <f t="shared" si="239"/>
        <v>100.5</v>
      </c>
      <c r="ACP13" s="53"/>
      <c r="ACQ13" s="276"/>
      <c r="ACR13" s="121"/>
      <c r="ACS13" s="53"/>
      <c r="ACT13" s="176"/>
      <c r="ACU13" s="87">
        <f t="shared" si="1"/>
        <v>0</v>
      </c>
      <c r="ACW13" s="34">
        <v>41326</v>
      </c>
      <c r="ACX13" s="50" t="s">
        <v>5450</v>
      </c>
      <c r="ACY13" s="176">
        <v>1927.5</v>
      </c>
      <c r="ACZ13" s="34">
        <v>41327</v>
      </c>
      <c r="ADA13" s="85">
        <v>1927.5</v>
      </c>
      <c r="ADB13" s="87">
        <f t="shared" si="100"/>
        <v>0</v>
      </c>
      <c r="ADD13" s="34"/>
      <c r="ADE13" s="50"/>
      <c r="ADF13" s="176"/>
      <c r="ADG13" s="34"/>
      <c r="ADH13" s="85"/>
      <c r="ADI13" s="87">
        <f t="shared" si="101"/>
        <v>0</v>
      </c>
      <c r="ADK13" s="34">
        <v>41312</v>
      </c>
      <c r="ADL13" s="50" t="s">
        <v>4242</v>
      </c>
      <c r="ADM13" s="176">
        <v>1261</v>
      </c>
      <c r="ADN13" s="34">
        <v>41312</v>
      </c>
      <c r="ADO13" s="85">
        <v>1261</v>
      </c>
      <c r="ADP13" s="87">
        <f t="shared" si="102"/>
        <v>0</v>
      </c>
      <c r="ADR13" s="34"/>
      <c r="ADS13" s="50"/>
      <c r="ADT13" s="176"/>
      <c r="ADU13" s="34"/>
      <c r="ADV13" s="85"/>
      <c r="ADW13" s="87">
        <f t="shared" si="103"/>
        <v>2582.5</v>
      </c>
      <c r="ADY13" s="34">
        <v>41319</v>
      </c>
      <c r="ADZ13" s="50" t="s">
        <v>4801</v>
      </c>
      <c r="AEA13" s="176">
        <v>1139</v>
      </c>
      <c r="AEB13" s="34">
        <v>41319</v>
      </c>
      <c r="AEC13" s="85">
        <v>1139</v>
      </c>
      <c r="AED13" s="87">
        <f t="shared" si="104"/>
        <v>0</v>
      </c>
      <c r="AEF13" s="34">
        <v>41316</v>
      </c>
      <c r="AEG13" s="50" t="s">
        <v>4588</v>
      </c>
      <c r="AEH13" s="176">
        <v>2146</v>
      </c>
      <c r="AEI13" s="34">
        <v>41316</v>
      </c>
      <c r="AEJ13" s="85">
        <v>2146</v>
      </c>
      <c r="AEK13" s="87">
        <f t="shared" si="105"/>
        <v>0</v>
      </c>
      <c r="AEM13" s="34"/>
      <c r="AEN13" s="50"/>
      <c r="AEO13" s="176"/>
      <c r="AEP13" s="34"/>
      <c r="AEQ13" s="85"/>
      <c r="AER13" s="87">
        <f t="shared" si="106"/>
        <v>0</v>
      </c>
      <c r="AET13" s="388">
        <v>41308</v>
      </c>
      <c r="AEU13" s="373" t="s">
        <v>3920</v>
      </c>
      <c r="AEV13" s="24">
        <v>1280</v>
      </c>
      <c r="AEW13" s="34">
        <v>41311</v>
      </c>
      <c r="AEX13" s="85">
        <v>1280</v>
      </c>
      <c r="AEY13" s="87">
        <f t="shared" si="107"/>
        <v>-4.999999999654392E-3</v>
      </c>
      <c r="AFA13" s="576">
        <v>41320</v>
      </c>
      <c r="AFB13" s="50" t="s">
        <v>4884</v>
      </c>
      <c r="AFC13" s="176">
        <v>17569.599999999999</v>
      </c>
      <c r="AFD13" s="53">
        <v>41322</v>
      </c>
      <c r="AFE13" s="176">
        <v>17569.599999999999</v>
      </c>
      <c r="AFF13" s="87">
        <f t="shared" si="108"/>
        <v>0</v>
      </c>
      <c r="AFG13" s="373"/>
      <c r="AFH13" s="367">
        <v>41308</v>
      </c>
      <c r="AFI13" s="1247" t="s">
        <v>3938</v>
      </c>
      <c r="AFJ13" s="85">
        <v>650</v>
      </c>
      <c r="AFK13" s="388">
        <v>41309</v>
      </c>
      <c r="AFL13" s="85">
        <v>650</v>
      </c>
      <c r="AFM13" s="87">
        <f t="shared" si="109"/>
        <v>0</v>
      </c>
      <c r="AFO13" s="549"/>
      <c r="AFP13" s="50"/>
      <c r="AFQ13" s="1245"/>
      <c r="AFR13" s="34"/>
      <c r="AFS13" s="85"/>
      <c r="AFT13" s="87">
        <f t="shared" si="110"/>
        <v>0</v>
      </c>
      <c r="AFV13" s="576">
        <v>41328</v>
      </c>
      <c r="AFW13" s="276" t="s">
        <v>5631</v>
      </c>
      <c r="AFX13" s="317">
        <v>10886</v>
      </c>
      <c r="AFY13" s="53"/>
      <c r="AFZ13" s="1334"/>
      <c r="AGA13" s="87">
        <f t="shared" si="111"/>
        <v>33117</v>
      </c>
      <c r="AGC13" s="576">
        <v>41316</v>
      </c>
      <c r="AGD13" s="50" t="s">
        <v>4572</v>
      </c>
      <c r="AGE13" s="317">
        <v>1763.5</v>
      </c>
      <c r="AGF13" s="53">
        <v>41316</v>
      </c>
      <c r="AGG13" s="176">
        <v>1763.5</v>
      </c>
      <c r="AGH13" s="87">
        <f t="shared" si="112"/>
        <v>376</v>
      </c>
      <c r="AGJ13" s="549"/>
      <c r="AGK13" s="373"/>
      <c r="AGL13" s="24"/>
      <c r="AGM13" s="53">
        <v>41307</v>
      </c>
      <c r="AGN13" s="176">
        <v>4500</v>
      </c>
      <c r="AGO13" s="87">
        <f t="shared" si="113"/>
        <v>9500</v>
      </c>
      <c r="AGQ13" s="576"/>
      <c r="AGR13" s="276"/>
      <c r="AGS13" s="121"/>
      <c r="AGT13" s="53"/>
      <c r="AGU13" s="176"/>
      <c r="AGV13" s="87">
        <f t="shared" si="114"/>
        <v>0</v>
      </c>
      <c r="AGX13" s="1268">
        <v>40331</v>
      </c>
      <c r="AGY13" s="1249" t="s">
        <v>3035</v>
      </c>
      <c r="AGZ13" s="24">
        <v>4973.5</v>
      </c>
      <c r="AHA13" s="34"/>
      <c r="AHB13" s="85"/>
      <c r="AHC13" s="87">
        <f t="shared" si="115"/>
        <v>37191</v>
      </c>
      <c r="AHE13" s="53"/>
      <c r="AHF13" s="276"/>
      <c r="AHG13" s="121"/>
      <c r="AHH13" s="423"/>
      <c r="AHI13" s="176"/>
      <c r="AHJ13" s="168">
        <f t="shared" si="116"/>
        <v>0</v>
      </c>
      <c r="AHL13" s="386"/>
      <c r="AHM13" s="276"/>
      <c r="AHN13" s="121"/>
      <c r="AHO13" s="53"/>
      <c r="AHP13" s="176"/>
      <c r="AHQ13" s="87">
        <f t="shared" si="117"/>
        <v>0</v>
      </c>
      <c r="AHS13" s="386"/>
      <c r="AHT13" s="276"/>
      <c r="AHU13" s="121"/>
      <c r="AHV13" s="53">
        <v>40964</v>
      </c>
      <c r="AHW13" s="176">
        <v>1000</v>
      </c>
      <c r="AHX13" s="87">
        <f t="shared" si="118"/>
        <v>10055.5</v>
      </c>
      <c r="AHZ13" s="34"/>
      <c r="AIA13" s="409"/>
      <c r="AIB13" s="373"/>
      <c r="AIC13" s="121"/>
      <c r="AID13" s="34"/>
      <c r="AIE13" s="85"/>
      <c r="AIF13" s="87">
        <f t="shared" si="119"/>
        <v>0</v>
      </c>
      <c r="AIH13" s="549"/>
      <c r="AII13" s="373"/>
      <c r="AIJ13" s="121"/>
      <c r="AIK13" s="34"/>
      <c r="AIL13" s="85"/>
      <c r="AIM13" s="87">
        <f t="shared" si="120"/>
        <v>0</v>
      </c>
      <c r="AIO13" s="576">
        <v>41318</v>
      </c>
      <c r="AIP13" s="657"/>
      <c r="AIQ13" s="276" t="s">
        <v>4735</v>
      </c>
      <c r="AIR13" s="121">
        <v>1150</v>
      </c>
      <c r="AIS13" s="53">
        <v>41319</v>
      </c>
      <c r="AIT13" s="176">
        <v>1150</v>
      </c>
      <c r="AIU13" s="87">
        <f t="shared" si="121"/>
        <v>0</v>
      </c>
      <c r="AIW13" s="576">
        <v>41306</v>
      </c>
      <c r="AIX13" s="276" t="s">
        <v>3726</v>
      </c>
      <c r="AIY13" s="121">
        <v>15439.5</v>
      </c>
      <c r="AIZ13" s="53">
        <v>41307</v>
      </c>
      <c r="AJA13" s="176">
        <v>15439.5</v>
      </c>
      <c r="AJB13" s="87">
        <f t="shared" si="122"/>
        <v>409</v>
      </c>
      <c r="AJD13" s="549"/>
      <c r="AJE13" s="373"/>
      <c r="AJF13" s="24"/>
      <c r="AJG13" s="34"/>
      <c r="AJH13" s="85"/>
      <c r="AJI13" s="87">
        <f t="shared" si="123"/>
        <v>800</v>
      </c>
      <c r="AJK13" s="576">
        <v>41320</v>
      </c>
      <c r="AJL13" s="276" t="s">
        <v>4929</v>
      </c>
      <c r="AJM13" s="121">
        <v>2699.5</v>
      </c>
      <c r="AJN13" s="53">
        <v>41323</v>
      </c>
      <c r="AJO13" s="58">
        <v>2699.5</v>
      </c>
      <c r="AJP13" s="87">
        <f t="shared" si="124"/>
        <v>3598.5</v>
      </c>
      <c r="AJR13" s="576"/>
      <c r="AJS13" s="276"/>
      <c r="AJT13" s="1045"/>
      <c r="AJU13" s="34"/>
      <c r="AJV13" s="85"/>
      <c r="AJW13" s="87">
        <f t="shared" si="125"/>
        <v>37151</v>
      </c>
      <c r="AJY13" s="549"/>
      <c r="AJZ13" s="373"/>
      <c r="AKA13" s="24"/>
      <c r="AKB13" s="34"/>
      <c r="AKC13" s="85"/>
      <c r="AKD13" s="87">
        <f t="shared" si="126"/>
        <v>0</v>
      </c>
      <c r="AKF13" s="549"/>
      <c r="AKG13" s="373"/>
      <c r="AKH13" s="24"/>
      <c r="AKI13" s="34"/>
      <c r="AKJ13" s="85"/>
      <c r="AKK13" s="87">
        <f t="shared" si="127"/>
        <v>0</v>
      </c>
      <c r="AKM13" s="549"/>
      <c r="AKN13" s="373"/>
      <c r="AKO13" s="24"/>
      <c r="AKP13" s="34"/>
      <c r="AKQ13" s="85"/>
      <c r="AKR13" s="87">
        <f t="shared" si="128"/>
        <v>0</v>
      </c>
      <c r="AKT13" s="388"/>
      <c r="AKU13" s="50"/>
      <c r="AKV13" s="1276"/>
      <c r="AKW13" s="1279"/>
      <c r="AKX13" s="85"/>
      <c r="AKY13" s="1280">
        <f t="shared" si="193"/>
        <v>0</v>
      </c>
      <c r="ALA13" s="34">
        <v>41312</v>
      </c>
      <c r="ALB13" s="50" t="s">
        <v>4235</v>
      </c>
      <c r="ALC13" s="1276">
        <v>8172</v>
      </c>
      <c r="ALD13" s="1279">
        <v>41312</v>
      </c>
      <c r="ALE13" s="85">
        <v>8172</v>
      </c>
      <c r="ALF13" s="1280">
        <f t="shared" si="194"/>
        <v>0</v>
      </c>
      <c r="ALH13" s="386">
        <v>41314</v>
      </c>
      <c r="ALI13" s="276" t="s">
        <v>4466</v>
      </c>
      <c r="ALJ13" s="1274">
        <v>1036</v>
      </c>
      <c r="ALK13" s="522">
        <v>41323</v>
      </c>
      <c r="ALL13" s="176">
        <v>1036</v>
      </c>
      <c r="ALM13" s="1280">
        <f t="shared" si="195"/>
        <v>0</v>
      </c>
      <c r="ALO13" s="34">
        <v>41311</v>
      </c>
      <c r="ALP13" s="50" t="s">
        <v>4106</v>
      </c>
      <c r="ALQ13" s="1276">
        <v>2330</v>
      </c>
      <c r="ALR13" s="1279">
        <v>41311</v>
      </c>
      <c r="ALS13" s="85">
        <v>2330</v>
      </c>
      <c r="ALT13" s="1280">
        <f t="shared" si="196"/>
        <v>0</v>
      </c>
      <c r="ALV13" s="549">
        <v>41321</v>
      </c>
      <c r="ALW13" s="50" t="s">
        <v>4995</v>
      </c>
      <c r="ALX13" s="1276">
        <v>44455</v>
      </c>
      <c r="ALY13" s="1279">
        <v>41325</v>
      </c>
      <c r="ALZ13" s="85">
        <v>44455</v>
      </c>
      <c r="AMA13" s="1280">
        <f t="shared" si="197"/>
        <v>731</v>
      </c>
      <c r="AMC13" s="53"/>
      <c r="AMD13" s="50"/>
      <c r="AME13" s="1274"/>
      <c r="AMF13" s="110"/>
      <c r="AMG13" s="176"/>
      <c r="AMH13" s="1280">
        <f t="shared" si="198"/>
        <v>0</v>
      </c>
      <c r="AMJ13" s="53"/>
      <c r="AMK13" s="276"/>
      <c r="AML13" s="1275"/>
      <c r="AMM13" s="110"/>
      <c r="AMN13" s="176"/>
      <c r="AMO13" s="1280">
        <f t="shared" si="199"/>
        <v>0</v>
      </c>
      <c r="AMQ13" s="53"/>
      <c r="AMR13" s="276"/>
      <c r="AMS13" s="1274"/>
      <c r="AMT13" s="110"/>
      <c r="AMU13" s="176"/>
      <c r="AMV13" s="87">
        <f t="shared" si="129"/>
        <v>0</v>
      </c>
      <c r="AMX13" s="549"/>
      <c r="AMY13" s="50"/>
      <c r="AMZ13" s="1276"/>
      <c r="ANA13" s="1279"/>
      <c r="ANB13" s="85"/>
      <c r="ANC13" s="1280">
        <f t="shared" si="200"/>
        <v>0</v>
      </c>
      <c r="ANE13" s="386">
        <v>41328</v>
      </c>
      <c r="ANF13" s="50" t="s">
        <v>5648</v>
      </c>
      <c r="ANG13" s="1274">
        <v>1947</v>
      </c>
      <c r="ANH13" s="110"/>
      <c r="ANI13" s="176"/>
      <c r="ANJ13" s="1280">
        <f t="shared" si="201"/>
        <v>1947</v>
      </c>
      <c r="ANL13" s="53"/>
      <c r="ANM13" s="50"/>
      <c r="ANN13" s="1274"/>
      <c r="ANO13" s="110"/>
      <c r="ANP13" s="176"/>
      <c r="ANQ13" s="1280">
        <f t="shared" si="202"/>
        <v>0</v>
      </c>
      <c r="ANS13" s="34"/>
      <c r="ANT13" s="50"/>
      <c r="ANU13" s="1276"/>
      <c r="ANV13" s="1279"/>
      <c r="ANW13" s="85"/>
      <c r="ANX13" s="1280">
        <f t="shared" si="203"/>
        <v>0</v>
      </c>
      <c r="ANZ13" s="34"/>
      <c r="AOA13" s="50"/>
      <c r="AOB13" s="1276"/>
      <c r="AOC13" s="1279"/>
      <c r="AOD13" s="85"/>
      <c r="AOE13" s="1280">
        <f t="shared" si="204"/>
        <v>0</v>
      </c>
      <c r="AOG13" s="388">
        <v>41321</v>
      </c>
      <c r="AOH13" s="50" t="s">
        <v>5029</v>
      </c>
      <c r="AOI13" s="1276">
        <v>4114</v>
      </c>
      <c r="AOJ13" s="1279">
        <v>41322</v>
      </c>
      <c r="AOK13" s="85">
        <v>4114</v>
      </c>
      <c r="AOL13" s="1280">
        <f t="shared" si="205"/>
        <v>0</v>
      </c>
      <c r="AON13" s="388">
        <v>41323</v>
      </c>
      <c r="AOO13" s="50" t="s">
        <v>5142</v>
      </c>
      <c r="AOP13" s="1276">
        <v>2548.5</v>
      </c>
      <c r="AOQ13" s="1279">
        <v>41323</v>
      </c>
      <c r="AOR13" s="85">
        <v>2548.5</v>
      </c>
      <c r="AOS13" s="1280">
        <f t="shared" si="206"/>
        <v>0</v>
      </c>
      <c r="AOU13" s="388"/>
      <c r="AOV13" s="50"/>
      <c r="AOW13" s="1276"/>
      <c r="AOX13" s="1279"/>
      <c r="AOY13" s="85"/>
      <c r="AOZ13" s="1280">
        <f t="shared" si="207"/>
        <v>0</v>
      </c>
      <c r="APB13" s="549"/>
      <c r="APC13" s="50"/>
      <c r="APD13" s="1276"/>
      <c r="APE13" s="1279"/>
      <c r="APF13" s="85"/>
      <c r="APG13" s="1280">
        <f t="shared" si="208"/>
        <v>0</v>
      </c>
      <c r="API13" s="549"/>
      <c r="APJ13" s="50"/>
      <c r="APK13" s="1276"/>
      <c r="APL13" s="1279"/>
      <c r="APM13" s="85"/>
      <c r="APN13" s="1280">
        <f t="shared" si="209"/>
        <v>0</v>
      </c>
      <c r="APP13" s="549"/>
      <c r="APQ13" s="50"/>
      <c r="APR13" s="1276"/>
      <c r="APS13" s="1279"/>
      <c r="APT13" s="85"/>
      <c r="APU13" s="1280">
        <f t="shared" si="210"/>
        <v>0</v>
      </c>
      <c r="APW13" s="53"/>
      <c r="APX13" s="50"/>
      <c r="APY13" s="1274"/>
      <c r="APZ13" s="110"/>
      <c r="AQA13" s="176"/>
      <c r="AQB13" s="1280">
        <f t="shared" si="211"/>
        <v>0</v>
      </c>
      <c r="AQD13" s="576"/>
      <c r="AQE13" s="363"/>
      <c r="AQF13" s="176"/>
      <c r="AQG13" s="53"/>
      <c r="AQH13" s="176"/>
      <c r="AQI13" s="87">
        <f t="shared" si="226"/>
        <v>0</v>
      </c>
      <c r="AQK13" s="576">
        <v>41323</v>
      </c>
      <c r="AQL13" s="657"/>
      <c r="AQM13" s="50" t="s">
        <v>5167</v>
      </c>
      <c r="AQN13" s="176">
        <v>5354</v>
      </c>
      <c r="AQO13" s="53">
        <v>41324</v>
      </c>
      <c r="AQP13" s="176">
        <v>5354</v>
      </c>
      <c r="AQQ13" s="87">
        <f t="shared" si="227"/>
        <v>0</v>
      </c>
      <c r="AQS13" s="576"/>
      <c r="AQT13" s="276"/>
      <c r="AQU13" s="121"/>
      <c r="AQV13" s="53"/>
      <c r="AQW13" s="176"/>
      <c r="AQX13" s="87">
        <f t="shared" si="228"/>
        <v>0</v>
      </c>
      <c r="AQZ13" s="386">
        <v>41314</v>
      </c>
      <c r="ARA13" s="276" t="s">
        <v>4465</v>
      </c>
      <c r="ARB13" s="176">
        <v>675</v>
      </c>
      <c r="ARC13" s="53">
        <v>41315</v>
      </c>
      <c r="ARD13" s="176">
        <v>675</v>
      </c>
      <c r="ARE13" s="87">
        <f t="shared" si="229"/>
        <v>0</v>
      </c>
      <c r="ARG13" s="549"/>
      <c r="ARH13" s="1202"/>
      <c r="ARI13" s="373"/>
      <c r="ARJ13" s="176"/>
      <c r="ARK13" s="34"/>
      <c r="ARL13" s="85"/>
      <c r="ARM13" s="87">
        <f t="shared" si="230"/>
        <v>0</v>
      </c>
      <c r="ARO13" s="549"/>
      <c r="ARP13" s="1202"/>
      <c r="ARQ13" s="373"/>
      <c r="ARR13" s="176"/>
      <c r="ARS13" s="34"/>
      <c r="ART13" s="85"/>
      <c r="ARU13" s="87">
        <f t="shared" si="231"/>
        <v>0</v>
      </c>
      <c r="ARV13" s="85"/>
      <c r="ARW13" s="34"/>
      <c r="ARX13" s="373"/>
      <c r="ARY13" s="1250"/>
      <c r="ARZ13" s="34"/>
      <c r="ASA13" s="85"/>
      <c r="ASB13" s="87">
        <f t="shared" si="232"/>
        <v>17438</v>
      </c>
      <c r="ASD13" s="576">
        <v>41308</v>
      </c>
      <c r="ASE13" s="276" t="s">
        <v>3927</v>
      </c>
      <c r="ASF13" s="317">
        <v>4272</v>
      </c>
      <c r="ASG13" s="53">
        <v>41310</v>
      </c>
      <c r="ASH13" s="176">
        <v>4272</v>
      </c>
      <c r="ASI13" s="87">
        <f t="shared" si="233"/>
        <v>0</v>
      </c>
      <c r="ASK13" s="576"/>
      <c r="ASL13" s="276"/>
      <c r="ASM13" s="317"/>
      <c r="ASN13" s="53"/>
      <c r="ASO13" s="176"/>
      <c r="ASP13" s="87">
        <f t="shared" si="234"/>
        <v>3312</v>
      </c>
      <c r="ASR13" s="576"/>
      <c r="ASS13" s="276"/>
      <c r="AST13" s="317"/>
      <c r="ASU13" s="53"/>
      <c r="ASV13" s="176"/>
      <c r="ASW13" s="87">
        <f t="shared" si="235"/>
        <v>0</v>
      </c>
      <c r="ASY13" s="576"/>
      <c r="ASZ13" s="363"/>
      <c r="ATA13" s="317"/>
      <c r="ATB13" s="53"/>
      <c r="ATC13" s="176"/>
      <c r="ATD13" s="87">
        <f t="shared" si="236"/>
        <v>0</v>
      </c>
      <c r="ATF13" s="576"/>
      <c r="ATG13" s="50"/>
      <c r="ATH13" s="176"/>
      <c r="ATI13" s="53"/>
      <c r="ATJ13" s="176"/>
      <c r="ATK13" s="87">
        <f t="shared" si="212"/>
        <v>0</v>
      </c>
      <c r="ATM13" s="576"/>
      <c r="ATN13" s="50"/>
      <c r="ATO13" s="176"/>
      <c r="ATP13" s="53"/>
      <c r="ATQ13" s="176"/>
      <c r="ATR13" s="87">
        <f t="shared" si="213"/>
        <v>0</v>
      </c>
      <c r="ATT13" s="576"/>
      <c r="ATU13" s="363"/>
      <c r="ATV13" s="176"/>
      <c r="ATW13" s="53"/>
      <c r="ATX13" s="430"/>
      <c r="ATY13" s="87">
        <f t="shared" si="214"/>
        <v>0</v>
      </c>
      <c r="AUA13" s="53"/>
      <c r="AUB13" s="363"/>
      <c r="AUC13" s="176"/>
      <c r="AUD13" s="53"/>
      <c r="AUE13" s="176"/>
      <c r="AUF13" s="87">
        <f t="shared" si="215"/>
        <v>2068</v>
      </c>
      <c r="AUH13" s="549"/>
      <c r="AUI13" s="373"/>
      <c r="AUJ13" s="24"/>
      <c r="AUK13" s="34"/>
      <c r="AUL13" s="85"/>
      <c r="AUM13" s="87">
        <f t="shared" si="246"/>
        <v>0</v>
      </c>
      <c r="AUO13" s="549"/>
      <c r="AUP13" s="373"/>
      <c r="AUQ13" s="24"/>
      <c r="AUR13" s="34"/>
      <c r="AUS13" s="85"/>
      <c r="AUT13" s="87">
        <f t="shared" si="247"/>
        <v>2062.5</v>
      </c>
      <c r="AUV13" s="549"/>
      <c r="AUW13" s="373"/>
      <c r="AUX13" s="24"/>
      <c r="AUY13" s="34"/>
      <c r="AUZ13" s="85"/>
      <c r="AVA13" s="87">
        <f t="shared" si="248"/>
        <v>0</v>
      </c>
      <c r="AVC13" s="34"/>
      <c r="AVD13" s="373"/>
      <c r="AVE13" s="24"/>
      <c r="AVF13" s="34"/>
      <c r="AVG13" s="85"/>
      <c r="AVH13" s="87">
        <f t="shared" si="249"/>
        <v>0</v>
      </c>
      <c r="AVJ13" s="576">
        <v>41309</v>
      </c>
      <c r="AVK13" s="276" t="s">
        <v>3937</v>
      </c>
      <c r="AVL13" s="121">
        <v>4595</v>
      </c>
      <c r="AVM13" s="53">
        <v>41309</v>
      </c>
      <c r="AVN13" s="176">
        <v>4595</v>
      </c>
      <c r="AVO13" s="87">
        <f t="shared" si="130"/>
        <v>0</v>
      </c>
      <c r="AVQ13" s="576"/>
      <c r="AVR13" s="276"/>
      <c r="AVS13" s="121"/>
      <c r="AVT13" s="53"/>
      <c r="AVU13" s="176"/>
      <c r="AVV13" s="87">
        <f t="shared" si="131"/>
        <v>0</v>
      </c>
      <c r="AVX13" s="576"/>
      <c r="AVY13" s="276"/>
      <c r="AVZ13" s="121"/>
      <c r="AWA13" s="53"/>
      <c r="AWB13" s="176"/>
      <c r="AWC13" s="87">
        <f t="shared" si="132"/>
        <v>5941</v>
      </c>
      <c r="AWE13" s="53"/>
      <c r="AWF13" s="276"/>
      <c r="AWG13" s="121"/>
      <c r="AWH13" s="53"/>
      <c r="AWI13" s="176"/>
      <c r="AWJ13" s="87">
        <f t="shared" si="133"/>
        <v>0</v>
      </c>
      <c r="AWL13" s="549"/>
      <c r="AWM13" s="373"/>
      <c r="AWN13" s="24"/>
      <c r="AWO13" s="34"/>
      <c r="AWP13" s="85"/>
      <c r="AWQ13" s="87">
        <f t="shared" si="134"/>
        <v>0</v>
      </c>
      <c r="AWS13" s="53"/>
      <c r="AWT13" s="276"/>
      <c r="AWU13" s="121"/>
      <c r="AWV13" s="53"/>
      <c r="AWW13" s="176"/>
      <c r="AWX13" s="87">
        <f t="shared" si="135"/>
        <v>0</v>
      </c>
      <c r="AWZ13" s="386">
        <v>41312</v>
      </c>
      <c r="AXA13" s="276" t="s">
        <v>4196</v>
      </c>
      <c r="AXB13" s="121">
        <v>2838</v>
      </c>
      <c r="AXC13" s="53">
        <v>41313</v>
      </c>
      <c r="AXD13" s="430">
        <v>2838</v>
      </c>
      <c r="AXE13" s="87">
        <f t="shared" si="136"/>
        <v>0</v>
      </c>
      <c r="AXG13" s="386"/>
      <c r="AXH13" s="380"/>
      <c r="AXI13" s="121"/>
      <c r="AXJ13" s="53"/>
      <c r="AXK13" s="430"/>
      <c r="AXL13" s="87">
        <f t="shared" si="137"/>
        <v>0</v>
      </c>
      <c r="AXN13" s="386"/>
      <c r="AXO13" s="380"/>
      <c r="AXP13" s="121"/>
      <c r="AXQ13" s="53"/>
      <c r="AXR13" s="430"/>
      <c r="AXS13" s="87">
        <f t="shared" si="138"/>
        <v>1624.5</v>
      </c>
      <c r="AXU13" s="549"/>
      <c r="AXV13" s="373"/>
      <c r="AXW13" s="24"/>
      <c r="AXX13" s="549"/>
      <c r="AXY13" s="85"/>
      <c r="AXZ13" s="87">
        <f t="shared" si="139"/>
        <v>0</v>
      </c>
      <c r="AYB13" s="576"/>
      <c r="AYC13" s="276"/>
      <c r="AYD13" s="121"/>
      <c r="AYE13" s="53"/>
      <c r="AYF13" s="176"/>
      <c r="AYG13" s="87">
        <f t="shared" si="140"/>
        <v>839.20000000000073</v>
      </c>
      <c r="AYI13" s="53"/>
      <c r="AYJ13" s="276"/>
      <c r="AYK13" s="121"/>
      <c r="AYL13" s="53"/>
      <c r="AYM13" s="176"/>
      <c r="AYN13" s="87">
        <f t="shared" si="250"/>
        <v>0</v>
      </c>
      <c r="AYP13" s="53"/>
      <c r="AYQ13" s="276"/>
      <c r="AYR13" s="121"/>
      <c r="AYS13" s="53"/>
      <c r="AYT13" s="176"/>
      <c r="AYU13" s="87">
        <f t="shared" si="251"/>
        <v>0</v>
      </c>
      <c r="AYW13" s="386">
        <v>41299</v>
      </c>
      <c r="AYX13" s="386"/>
      <c r="AYY13" s="315" t="s">
        <v>3232</v>
      </c>
      <c r="AYZ13" s="176">
        <v>115345</v>
      </c>
      <c r="AZA13" s="540">
        <v>41319</v>
      </c>
      <c r="AZB13" s="587">
        <v>115345</v>
      </c>
      <c r="AZC13" s="168">
        <f t="shared" si="141"/>
        <v>0</v>
      </c>
      <c r="AZE13" s="34"/>
      <c r="AZF13" s="373"/>
      <c r="AZG13" s="24"/>
      <c r="AZH13" s="34"/>
      <c r="AZI13" s="85"/>
      <c r="AZJ13" s="87">
        <f t="shared" si="142"/>
        <v>0</v>
      </c>
      <c r="AZL13" s="53">
        <v>41324</v>
      </c>
      <c r="AZM13" s="276" t="s">
        <v>5277</v>
      </c>
      <c r="AZN13" s="121">
        <v>10959</v>
      </c>
      <c r="AZO13" s="53">
        <v>41325</v>
      </c>
      <c r="AZP13" s="176">
        <v>10959</v>
      </c>
      <c r="AZQ13" s="87">
        <f t="shared" si="143"/>
        <v>0</v>
      </c>
      <c r="AZS13" s="34"/>
      <c r="AZT13" s="373"/>
      <c r="AZU13" s="24"/>
      <c r="AZV13" s="34"/>
      <c r="AZW13" s="85"/>
      <c r="AZX13" s="87">
        <f t="shared" si="144"/>
        <v>0</v>
      </c>
      <c r="AZZ13" s="34"/>
      <c r="BAA13" s="373"/>
      <c r="BAB13" s="24"/>
      <c r="BAC13" s="34"/>
      <c r="BAD13" s="85"/>
      <c r="BAE13" s="87">
        <f t="shared" si="145"/>
        <v>0</v>
      </c>
      <c r="BAG13" s="576"/>
      <c r="BAH13" s="276"/>
      <c r="BAI13" s="121"/>
      <c r="BAJ13" s="53"/>
      <c r="BAK13" s="176"/>
      <c r="BAL13" s="87">
        <f t="shared" si="146"/>
        <v>0</v>
      </c>
      <c r="BAN13" s="576">
        <v>41307</v>
      </c>
      <c r="BAO13" s="276" t="s">
        <v>3841</v>
      </c>
      <c r="BAP13" s="121">
        <v>4925</v>
      </c>
      <c r="BAQ13" s="423">
        <v>41307</v>
      </c>
      <c r="BAR13" s="176">
        <v>4925</v>
      </c>
      <c r="BAS13" s="87">
        <f t="shared" si="147"/>
        <v>2064</v>
      </c>
      <c r="BAU13" s="388">
        <v>41321</v>
      </c>
      <c r="BAV13" s="373" t="s">
        <v>5056</v>
      </c>
      <c r="BAW13" s="24">
        <v>3455</v>
      </c>
      <c r="BAX13" s="34">
        <v>41322</v>
      </c>
      <c r="BAY13" s="85">
        <v>2000</v>
      </c>
      <c r="BAZ13" s="87">
        <f t="shared" si="148"/>
        <v>1455</v>
      </c>
      <c r="BBB13" s="576">
        <v>41316</v>
      </c>
      <c r="BBC13" s="276" t="s">
        <v>4586</v>
      </c>
      <c r="BBD13" s="121">
        <v>2870</v>
      </c>
      <c r="BBE13" s="576">
        <v>41316</v>
      </c>
      <c r="BBF13" s="176">
        <v>2870</v>
      </c>
      <c r="BBG13" s="87">
        <f t="shared" si="149"/>
        <v>308</v>
      </c>
      <c r="BBI13" s="53">
        <v>41325</v>
      </c>
      <c r="BBJ13" s="1283" t="s">
        <v>5351</v>
      </c>
      <c r="BBK13" s="276" t="s">
        <v>5350</v>
      </c>
      <c r="BBL13" s="121">
        <v>6485.25</v>
      </c>
      <c r="BBM13" s="53"/>
      <c r="BBN13" s="176"/>
      <c r="BBO13" s="87">
        <f t="shared" si="150"/>
        <v>6485.25</v>
      </c>
      <c r="BBQ13" s="53"/>
      <c r="BBR13" s="276"/>
      <c r="BBS13" s="121"/>
      <c r="BBT13" s="53"/>
      <c r="BBU13" s="176"/>
      <c r="BBV13" s="87">
        <f t="shared" si="151"/>
        <v>0</v>
      </c>
      <c r="BBX13" s="388"/>
      <c r="BBY13" s="373"/>
      <c r="BBZ13" s="1287"/>
      <c r="BCA13" s="1297" t="s">
        <v>5117</v>
      </c>
      <c r="BCB13" s="1130">
        <v>108.5</v>
      </c>
      <c r="BCC13" s="87">
        <f t="shared" si="152"/>
        <v>0</v>
      </c>
      <c r="BCE13" s="388"/>
      <c r="BCF13" s="373"/>
      <c r="BCG13" s="24"/>
      <c r="BCH13" s="34"/>
      <c r="BCI13" s="85"/>
      <c r="BCJ13" s="87">
        <f t="shared" si="153"/>
        <v>0</v>
      </c>
      <c r="BCL13" s="388"/>
      <c r="BCM13" s="373"/>
      <c r="BCN13" s="24"/>
      <c r="BCO13" s="549">
        <v>41142</v>
      </c>
      <c r="BCP13" s="85">
        <v>1000</v>
      </c>
      <c r="BCQ13" s="729">
        <f t="shared" si="154"/>
        <v>11164.5</v>
      </c>
      <c r="BCS13" s="388"/>
      <c r="BCT13" s="373"/>
      <c r="BCU13" s="176"/>
      <c r="BCV13" s="549"/>
      <c r="BCW13" s="85"/>
      <c r="BCX13" s="87">
        <f t="shared" si="155"/>
        <v>0</v>
      </c>
      <c r="BCZ13" s="34"/>
      <c r="BDA13" s="373"/>
      <c r="BDB13" s="176"/>
      <c r="BDC13" s="34"/>
      <c r="BDD13" s="85"/>
      <c r="BDE13" s="87">
        <f t="shared" si="156"/>
        <v>0</v>
      </c>
      <c r="BDG13" s="388">
        <v>41315</v>
      </c>
      <c r="BDH13" s="373" t="s">
        <v>4537</v>
      </c>
      <c r="BDI13" s="24">
        <v>2036</v>
      </c>
      <c r="BDJ13" s="388">
        <v>41315</v>
      </c>
      <c r="BDK13" s="85">
        <v>2036</v>
      </c>
      <c r="BDL13" s="87">
        <f t="shared" si="157"/>
        <v>0</v>
      </c>
      <c r="BDN13" s="576">
        <v>41308</v>
      </c>
      <c r="BDO13" s="363" t="s">
        <v>3879</v>
      </c>
      <c r="BDP13" s="1308">
        <v>17697</v>
      </c>
      <c r="BDQ13" s="576">
        <v>41314</v>
      </c>
      <c r="BDR13" s="176">
        <v>17697</v>
      </c>
      <c r="BDS13" s="87">
        <f t="shared" si="158"/>
        <v>1055.5999999999913</v>
      </c>
      <c r="BDU13" s="34"/>
      <c r="BDV13" s="373"/>
      <c r="BDW13" s="24"/>
      <c r="BDX13" s="34"/>
      <c r="BDY13" s="85"/>
      <c r="BDZ13" s="87">
        <f t="shared" si="159"/>
        <v>0</v>
      </c>
      <c r="BEB13" s="549">
        <v>41310</v>
      </c>
      <c r="BEC13" s="363" t="s">
        <v>4020</v>
      </c>
      <c r="BED13" s="176">
        <v>16629</v>
      </c>
      <c r="BEE13" s="423">
        <v>41311</v>
      </c>
      <c r="BEF13" s="176">
        <v>13700</v>
      </c>
      <c r="BEG13" s="87">
        <f t="shared" si="160"/>
        <v>3592.7999999999993</v>
      </c>
      <c r="BEI13" s="34"/>
      <c r="BEJ13" s="34"/>
      <c r="BEK13" s="1200"/>
      <c r="BEL13" s="24"/>
      <c r="BEM13" s="74"/>
      <c r="BEN13" s="85"/>
      <c r="BEO13" s="87">
        <f t="shared" si="161"/>
        <v>0</v>
      </c>
      <c r="BEQ13" s="386">
        <v>41314</v>
      </c>
      <c r="BER13" s="50" t="s">
        <v>4486</v>
      </c>
      <c r="BES13" s="1045">
        <v>416</v>
      </c>
      <c r="BET13" s="386">
        <v>41314</v>
      </c>
      <c r="BEU13" s="317">
        <v>416</v>
      </c>
      <c r="BEV13" s="87">
        <f t="shared" si="162"/>
        <v>0</v>
      </c>
      <c r="BEX13" s="388"/>
      <c r="BEY13" s="409"/>
      <c r="BEZ13" s="50"/>
      <c r="BFA13" s="1250"/>
      <c r="BFB13" s="388"/>
      <c r="BFC13" s="1245"/>
      <c r="BFD13" s="87">
        <f t="shared" si="163"/>
        <v>0</v>
      </c>
      <c r="BFF13" s="74">
        <v>41304</v>
      </c>
      <c r="BFG13" s="409" t="s">
        <v>3116</v>
      </c>
      <c r="BFH13" s="1247" t="s">
        <v>3117</v>
      </c>
      <c r="BFI13" s="176">
        <v>37286</v>
      </c>
      <c r="BFJ13" s="34">
        <v>41323</v>
      </c>
      <c r="BFK13" s="1245">
        <v>37286</v>
      </c>
      <c r="BFL13" s="87">
        <f t="shared" si="164"/>
        <v>0</v>
      </c>
      <c r="BFN13" s="549">
        <v>41314</v>
      </c>
      <c r="BFO13" s="50" t="s">
        <v>4437</v>
      </c>
      <c r="BFP13" s="1250">
        <v>1197</v>
      </c>
      <c r="BFQ13" s="549">
        <v>41314</v>
      </c>
      <c r="BFR13" s="1245">
        <v>1197</v>
      </c>
      <c r="BFS13" s="87">
        <f t="shared" si="165"/>
        <v>0</v>
      </c>
      <c r="BFU13" s="386"/>
      <c r="BFV13" s="363"/>
      <c r="BFW13" s="176"/>
      <c r="BFX13" s="53"/>
      <c r="BFY13" s="176"/>
      <c r="BFZ13" s="87">
        <f t="shared" si="166"/>
        <v>0</v>
      </c>
      <c r="BGB13" s="576">
        <v>41314</v>
      </c>
      <c r="BGC13" s="363" t="s">
        <v>4485</v>
      </c>
      <c r="BGD13" s="176">
        <v>1861</v>
      </c>
      <c r="BGE13" s="53">
        <v>41314</v>
      </c>
      <c r="BGF13" s="176">
        <v>1861</v>
      </c>
      <c r="BGG13" s="87">
        <f t="shared" si="167"/>
        <v>0</v>
      </c>
      <c r="BGI13" s="388"/>
      <c r="BGJ13" s="1249"/>
      <c r="BGK13" s="24"/>
      <c r="BGL13" s="34"/>
      <c r="BGM13" s="85"/>
      <c r="BGN13" s="87">
        <f t="shared" si="240"/>
        <v>0</v>
      </c>
      <c r="BGP13" s="34"/>
      <c r="BGQ13" s="373"/>
      <c r="BGR13" s="24"/>
      <c r="BGS13" s="34"/>
      <c r="BGT13" s="85"/>
      <c r="BGU13" s="87">
        <f t="shared" si="241"/>
        <v>0</v>
      </c>
      <c r="BGW13" s="549"/>
      <c r="BGX13" s="373"/>
      <c r="BGY13" s="24"/>
      <c r="BGZ13" s="34"/>
      <c r="BHA13" s="85"/>
      <c r="BHB13" s="87">
        <f t="shared" si="168"/>
        <v>0</v>
      </c>
      <c r="BHD13" s="549"/>
      <c r="BHE13" s="1202"/>
      <c r="BHF13" s="373"/>
      <c r="BHG13" s="24"/>
      <c r="BHH13" s="34"/>
      <c r="BHI13" s="85"/>
      <c r="BHJ13" s="87">
        <f t="shared" si="169"/>
        <v>78175.989999999991</v>
      </c>
      <c r="BHL13" s="576"/>
      <c r="BHM13" s="276"/>
      <c r="BHN13" s="121"/>
      <c r="BHO13" s="53"/>
      <c r="BHP13" s="176"/>
      <c r="BHQ13" s="87">
        <f t="shared" si="170"/>
        <v>0</v>
      </c>
      <c r="BHS13" s="388"/>
      <c r="BHT13" s="373"/>
      <c r="BHU13" s="24"/>
      <c r="BHV13" s="388"/>
      <c r="BHW13" s="85"/>
      <c r="BHX13" s="87">
        <f t="shared" si="171"/>
        <v>0</v>
      </c>
      <c r="BHZ13" s="576"/>
      <c r="BIA13" s="276"/>
      <c r="BIB13" s="121"/>
      <c r="BIC13" s="53"/>
      <c r="BID13" s="176"/>
      <c r="BIE13" s="87">
        <f t="shared" si="172"/>
        <v>0</v>
      </c>
      <c r="BIG13" s="576">
        <v>41313</v>
      </c>
      <c r="BIH13" s="276" t="s">
        <v>4313</v>
      </c>
      <c r="BII13" s="121">
        <v>1096</v>
      </c>
      <c r="BIJ13" s="53">
        <v>41315</v>
      </c>
      <c r="BIK13" s="176">
        <v>1096</v>
      </c>
      <c r="BIL13" s="87">
        <f t="shared" si="173"/>
        <v>0</v>
      </c>
      <c r="BIN13" s="549">
        <v>41314</v>
      </c>
      <c r="BIO13" s="373" t="s">
        <v>4459</v>
      </c>
      <c r="BIP13" s="24">
        <v>334</v>
      </c>
      <c r="BIQ13" s="34">
        <v>41314</v>
      </c>
      <c r="BIR13" s="85">
        <v>334</v>
      </c>
      <c r="BIS13" s="87">
        <f t="shared" si="174"/>
        <v>0</v>
      </c>
      <c r="BIU13" s="34"/>
      <c r="BIV13" s="373"/>
      <c r="BIW13" s="24"/>
      <c r="BIX13" s="34"/>
      <c r="BIY13" s="85"/>
      <c r="BIZ13" s="87">
        <f t="shared" si="175"/>
        <v>0</v>
      </c>
      <c r="BJB13" s="34">
        <v>41310</v>
      </c>
      <c r="BJC13" s="373" t="s">
        <v>4039</v>
      </c>
      <c r="BJD13" s="24">
        <v>1605</v>
      </c>
      <c r="BJE13" s="34">
        <v>41311</v>
      </c>
      <c r="BJF13" s="85">
        <v>1605</v>
      </c>
      <c r="BJG13" s="87">
        <f t="shared" si="216"/>
        <v>0</v>
      </c>
      <c r="BJI13" s="313">
        <v>41306</v>
      </c>
      <c r="BJJ13" s="276" t="s">
        <v>3719</v>
      </c>
      <c r="BJK13" s="121">
        <v>39455</v>
      </c>
      <c r="BJL13" s="53">
        <v>41311</v>
      </c>
      <c r="BJM13" s="1112">
        <v>20000</v>
      </c>
      <c r="BJN13" s="87">
        <f t="shared" si="217"/>
        <v>19744</v>
      </c>
      <c r="BJP13" s="53">
        <v>41324</v>
      </c>
      <c r="BJQ13" s="276" t="s">
        <v>5274</v>
      </c>
      <c r="BJR13" s="121">
        <v>3751</v>
      </c>
      <c r="BJS13" s="53">
        <v>41325</v>
      </c>
      <c r="BJT13" s="176">
        <v>3647</v>
      </c>
      <c r="BJU13" s="87">
        <f t="shared" si="218"/>
        <v>104</v>
      </c>
      <c r="BJW13" s="34"/>
      <c r="BJX13" s="373"/>
      <c r="BJY13" s="24"/>
      <c r="BJZ13" s="34"/>
      <c r="BKA13" s="85"/>
      <c r="BKB13" s="87">
        <f t="shared" si="219"/>
        <v>0</v>
      </c>
      <c r="BKD13" s="34"/>
      <c r="BKE13" s="373"/>
      <c r="BKF13" s="24"/>
      <c r="BKG13" s="34"/>
      <c r="BKH13" s="85"/>
      <c r="BKI13" s="87">
        <f t="shared" si="220"/>
        <v>0</v>
      </c>
      <c r="BKK13" s="34"/>
      <c r="BKL13" s="373"/>
      <c r="BKM13" s="24"/>
      <c r="BKN13" s="34"/>
      <c r="BKO13" s="85"/>
      <c r="BKP13" s="87">
        <f t="shared" si="221"/>
        <v>0</v>
      </c>
      <c r="BKR13" s="386"/>
      <c r="BKS13" s="363"/>
      <c r="BKT13" s="176"/>
      <c r="BKU13" s="53"/>
      <c r="BKV13" s="176"/>
      <c r="BKW13" s="87">
        <f t="shared" si="222"/>
        <v>0</v>
      </c>
      <c r="BKY13" s="549"/>
      <c r="BKZ13" s="373"/>
      <c r="BLA13" s="24"/>
      <c r="BLB13" s="34"/>
      <c r="BLC13" s="85"/>
      <c r="BLD13" s="87">
        <f t="shared" si="223"/>
        <v>0</v>
      </c>
      <c r="BLF13" s="549"/>
      <c r="BLG13" s="373"/>
      <c r="BLH13" s="24"/>
      <c r="BLI13" s="34"/>
      <c r="BLJ13" s="85"/>
      <c r="BLK13" s="87">
        <f t="shared" si="237"/>
        <v>0</v>
      </c>
      <c r="BLM13" s="34"/>
      <c r="BLN13" s="409"/>
      <c r="BLO13" s="373"/>
      <c r="BLP13" s="1276"/>
      <c r="BLQ13" s="34"/>
      <c r="BLR13" s="85"/>
      <c r="BLS13" s="87">
        <f t="shared" si="176"/>
        <v>118</v>
      </c>
      <c r="BLU13" s="34"/>
      <c r="BLV13" s="373"/>
      <c r="BLW13" s="1276"/>
      <c r="BLX13" s="34"/>
      <c r="BLY13" s="85"/>
      <c r="BLZ13" s="87">
        <f t="shared" si="177"/>
        <v>0</v>
      </c>
      <c r="BMB13" s="53">
        <v>41302</v>
      </c>
      <c r="BMC13" s="363" t="s">
        <v>3123</v>
      </c>
      <c r="BMD13" s="176">
        <v>3706</v>
      </c>
      <c r="BME13" s="53">
        <v>41309</v>
      </c>
      <c r="BMF13" s="176">
        <v>3706</v>
      </c>
      <c r="BMG13" s="87">
        <f t="shared" si="178"/>
        <v>111</v>
      </c>
      <c r="BMI13" s="386">
        <v>41306</v>
      </c>
      <c r="BMJ13" s="276" t="s">
        <v>3752</v>
      </c>
      <c r="BMK13" s="121">
        <v>115</v>
      </c>
      <c r="BML13" s="576">
        <v>41306</v>
      </c>
      <c r="BMM13" s="176">
        <v>115</v>
      </c>
      <c r="BMN13" s="87">
        <f t="shared" si="179"/>
        <v>0</v>
      </c>
      <c r="BMQ13" s="1247"/>
      <c r="BMR13" s="430"/>
      <c r="BMS13" s="549"/>
      <c r="BMT13" s="1245"/>
      <c r="BMU13" s="87">
        <f t="shared" si="180"/>
        <v>700</v>
      </c>
      <c r="BMW13" s="34"/>
      <c r="BMX13" s="373"/>
      <c r="BMY13" s="24"/>
      <c r="BMZ13" s="34"/>
      <c r="BNA13" s="85"/>
      <c r="BNB13" s="87">
        <f t="shared" si="181"/>
        <v>0</v>
      </c>
      <c r="BND13" s="34"/>
      <c r="BNE13" s="409"/>
      <c r="BNF13" s="1247"/>
      <c r="BNG13" s="85"/>
      <c r="BNH13" s="34"/>
      <c r="BNI13" s="85"/>
      <c r="BNJ13" s="87">
        <f t="shared" si="182"/>
        <v>0</v>
      </c>
      <c r="BNL13" s="549"/>
      <c r="BNM13" s="373"/>
      <c r="BNN13" s="24"/>
      <c r="BNO13" s="34"/>
      <c r="BNP13" s="85"/>
      <c r="BNQ13" s="87">
        <f t="shared" si="183"/>
        <v>0</v>
      </c>
      <c r="BNS13" s="549">
        <v>41310</v>
      </c>
      <c r="BNT13" s="373" t="s">
        <v>4073</v>
      </c>
      <c r="BNU13" s="24">
        <v>3826.5</v>
      </c>
      <c r="BNV13" s="34">
        <v>41310</v>
      </c>
      <c r="BNW13" s="85">
        <v>3826.5</v>
      </c>
      <c r="BNX13" s="87">
        <f t="shared" si="184"/>
        <v>0</v>
      </c>
      <c r="BNZ13" s="34"/>
      <c r="BOA13" s="373"/>
      <c r="BOB13" s="24"/>
      <c r="BOC13" s="34"/>
      <c r="BOD13" s="85"/>
      <c r="BOE13" s="87">
        <f t="shared" si="185"/>
        <v>0</v>
      </c>
      <c r="BOG13" s="549">
        <v>41325</v>
      </c>
      <c r="BOH13" s="373" t="s">
        <v>5341</v>
      </c>
      <c r="BOI13" s="24">
        <v>3036</v>
      </c>
      <c r="BOJ13" s="34">
        <v>41325</v>
      </c>
      <c r="BOK13" s="85">
        <v>3036</v>
      </c>
      <c r="BOL13" s="87">
        <f t="shared" si="186"/>
        <v>0</v>
      </c>
      <c r="BON13" s="549"/>
      <c r="BOO13" s="373"/>
      <c r="BOP13" s="24"/>
      <c r="BOQ13" s="34"/>
      <c r="BOR13" s="85"/>
      <c r="BOS13" s="87">
        <f t="shared" si="187"/>
        <v>0</v>
      </c>
      <c r="BOU13" s="34"/>
      <c r="BOV13" s="373"/>
      <c r="BOW13" s="24"/>
      <c r="BOX13" s="34"/>
      <c r="BOY13" s="85"/>
      <c r="BOZ13" s="87">
        <f t="shared" si="188"/>
        <v>0</v>
      </c>
      <c r="BPB13" s="34"/>
      <c r="BPC13" s="373"/>
      <c r="BPD13" s="24"/>
      <c r="BPE13" s="34"/>
      <c r="BPF13" s="85"/>
      <c r="BPG13" s="87">
        <f t="shared" si="189"/>
        <v>0</v>
      </c>
      <c r="BPI13" s="34"/>
      <c r="BPJ13" s="373"/>
      <c r="BPK13" s="24"/>
      <c r="BPL13" s="34"/>
      <c r="BPM13" s="85"/>
      <c r="BPN13" s="87">
        <f t="shared" si="190"/>
        <v>0</v>
      </c>
      <c r="BPP13" s="34"/>
      <c r="BPQ13" s="373"/>
      <c r="BPR13" s="24"/>
      <c r="BPS13" s="34"/>
      <c r="BPT13" s="85"/>
      <c r="BPU13" s="87">
        <f t="shared" si="191"/>
        <v>0</v>
      </c>
    </row>
    <row r="14" spans="1:1790">
      <c r="A14" s="34"/>
      <c r="B14" s="50"/>
      <c r="C14" s="176"/>
      <c r="D14" s="34"/>
      <c r="E14" s="85"/>
      <c r="F14" s="87">
        <f t="shared" si="2"/>
        <v>0</v>
      </c>
      <c r="H14" s="34"/>
      <c r="I14" s="50"/>
      <c r="J14" s="176"/>
      <c r="K14" s="34"/>
      <c r="L14" s="85"/>
      <c r="M14" s="87">
        <f t="shared" si="3"/>
        <v>0</v>
      </c>
      <c r="O14" s="34"/>
      <c r="P14" s="50"/>
      <c r="Q14" s="176"/>
      <c r="R14" s="34"/>
      <c r="S14" s="85"/>
      <c r="T14" s="87">
        <f t="shared" si="4"/>
        <v>0</v>
      </c>
      <c r="V14" s="34"/>
      <c r="W14" s="50"/>
      <c r="X14" s="176"/>
      <c r="Y14" s="34"/>
      <c r="Z14" s="85"/>
      <c r="AA14" s="87">
        <f t="shared" si="5"/>
        <v>6041</v>
      </c>
      <c r="AC14" s="34"/>
      <c r="AD14" s="50"/>
      <c r="AE14" s="176"/>
      <c r="AF14" s="34"/>
      <c r="AG14" s="85"/>
      <c r="AH14" s="87">
        <f t="shared" si="6"/>
        <v>0</v>
      </c>
      <c r="AJ14" s="386">
        <v>41305</v>
      </c>
      <c r="AK14" s="276" t="s">
        <v>3162</v>
      </c>
      <c r="AL14" s="121">
        <v>84636</v>
      </c>
      <c r="AM14" s="386">
        <v>41316</v>
      </c>
      <c r="AN14" s="176">
        <v>84636</v>
      </c>
      <c r="AO14" s="87">
        <f t="shared" si="7"/>
        <v>-38215.859999999986</v>
      </c>
      <c r="AQ14" s="34"/>
      <c r="AR14" s="50"/>
      <c r="AS14" s="176"/>
      <c r="AT14" s="34"/>
      <c r="AU14" s="85"/>
      <c r="AV14" s="87">
        <f t="shared" si="8"/>
        <v>0</v>
      </c>
      <c r="AX14" s="74"/>
      <c r="AY14" s="50"/>
      <c r="AZ14" s="176"/>
      <c r="BA14" s="34"/>
      <c r="BB14" s="85"/>
      <c r="BC14" s="87">
        <f t="shared" si="9"/>
        <v>0</v>
      </c>
      <c r="BE14" s="53"/>
      <c r="BF14" s="50"/>
      <c r="BG14" s="176"/>
      <c r="BH14" s="53"/>
      <c r="BI14" s="176"/>
      <c r="BJ14" s="87">
        <f t="shared" si="10"/>
        <v>0</v>
      </c>
      <c r="BL14" s="388">
        <v>41314</v>
      </c>
      <c r="BM14" s="50" t="s">
        <v>4479</v>
      </c>
      <c r="BN14" s="176">
        <v>2435.5</v>
      </c>
      <c r="BO14" s="34">
        <v>41314</v>
      </c>
      <c r="BP14" s="85">
        <v>2435.5</v>
      </c>
      <c r="BQ14" s="87">
        <f t="shared" si="11"/>
        <v>0</v>
      </c>
      <c r="BS14" s="576"/>
      <c r="BT14" s="276"/>
      <c r="BU14" s="121"/>
      <c r="BV14" s="53"/>
      <c r="BW14" s="176"/>
      <c r="BX14" s="87">
        <f t="shared" si="12"/>
        <v>40166.76</v>
      </c>
      <c r="BZ14" s="576"/>
      <c r="CA14" s="363"/>
      <c r="CB14" s="176"/>
      <c r="CC14" s="53"/>
      <c r="CD14" s="176"/>
      <c r="CE14" s="87">
        <f t="shared" si="13"/>
        <v>0</v>
      </c>
      <c r="CG14" s="576">
        <v>41328</v>
      </c>
      <c r="CH14" s="363" t="s">
        <v>5599</v>
      </c>
      <c r="CI14" s="176">
        <v>1576</v>
      </c>
      <c r="CJ14" s="53">
        <v>41328</v>
      </c>
      <c r="CK14" s="176">
        <v>1576</v>
      </c>
      <c r="CL14" s="87">
        <f t="shared" si="14"/>
        <v>2443.5</v>
      </c>
      <c r="CN14" s="549">
        <v>40730</v>
      </c>
      <c r="CO14" s="1202"/>
      <c r="CP14" s="1343" t="s">
        <v>3039</v>
      </c>
      <c r="CQ14" s="176">
        <v>37422</v>
      </c>
      <c r="CR14" s="1346" t="s">
        <v>3040</v>
      </c>
      <c r="CS14" s="85">
        <v>427409</v>
      </c>
      <c r="CT14" s="87">
        <f t="shared" si="15"/>
        <v>0</v>
      </c>
      <c r="CV14" s="576">
        <v>41304</v>
      </c>
      <c r="CW14" s="1289"/>
      <c r="CX14" s="276" t="s">
        <v>3067</v>
      </c>
      <c r="CY14" s="121">
        <v>189265</v>
      </c>
      <c r="CZ14" s="576"/>
      <c r="DA14" s="176"/>
      <c r="DB14" s="87">
        <f t="shared" si="16"/>
        <v>5675802.6500000004</v>
      </c>
      <c r="DD14" s="386"/>
      <c r="DE14" s="833"/>
      <c r="DF14" s="1287"/>
      <c r="DG14" s="1297" t="s">
        <v>4499</v>
      </c>
      <c r="DH14" s="1130">
        <v>2652.6</v>
      </c>
      <c r="DI14" s="168">
        <f t="shared" si="17"/>
        <v>0</v>
      </c>
      <c r="DK14" s="386"/>
      <c r="DL14" s="276"/>
      <c r="DM14" s="121"/>
      <c r="DN14" s="423"/>
      <c r="DO14" s="176"/>
      <c r="DP14" s="168">
        <f t="shared" si="18"/>
        <v>0</v>
      </c>
      <c r="DR14" s="53"/>
      <c r="DS14" s="276"/>
      <c r="DT14" s="317"/>
      <c r="DU14" s="53"/>
      <c r="DV14" s="176"/>
      <c r="DW14" s="87">
        <f t="shared" si="19"/>
        <v>0</v>
      </c>
      <c r="DY14" s="386"/>
      <c r="DZ14" s="276"/>
      <c r="EA14" s="1045"/>
      <c r="EB14" s="53"/>
      <c r="EC14" s="176"/>
      <c r="ED14" s="87">
        <f t="shared" si="20"/>
        <v>0</v>
      </c>
      <c r="EF14" s="576">
        <v>41320</v>
      </c>
      <c r="EG14" s="363" t="s">
        <v>4945</v>
      </c>
      <c r="EH14" s="176">
        <v>10500</v>
      </c>
      <c r="EI14" s="53">
        <v>41326</v>
      </c>
      <c r="EJ14" s="176">
        <v>4000</v>
      </c>
      <c r="EK14" s="87">
        <f t="shared" si="21"/>
        <v>6500</v>
      </c>
      <c r="EM14" s="549"/>
      <c r="EN14" s="373"/>
      <c r="EO14" s="24"/>
      <c r="EP14" s="34"/>
      <c r="EQ14" s="85"/>
      <c r="ER14" s="87">
        <f t="shared" si="22"/>
        <v>0</v>
      </c>
      <c r="ET14" s="53">
        <v>41323</v>
      </c>
      <c r="EU14" s="369" t="s">
        <v>5486</v>
      </c>
      <c r="EV14" s="276" t="s">
        <v>5222</v>
      </c>
      <c r="EW14" s="121">
        <v>20271.599999999999</v>
      </c>
      <c r="EX14" s="369">
        <v>41326</v>
      </c>
      <c r="EY14" s="176">
        <v>20271.599999999999</v>
      </c>
      <c r="EZ14" s="87">
        <f t="shared" si="23"/>
        <v>1044.8300000000017</v>
      </c>
      <c r="FB14" s="53"/>
      <c r="FC14" s="50"/>
      <c r="FD14" s="176"/>
      <c r="FE14" s="53"/>
      <c r="FF14" s="176"/>
      <c r="FG14" s="87">
        <f t="shared" si="24"/>
        <v>0</v>
      </c>
      <c r="FI14" s="576"/>
      <c r="FJ14" s="369"/>
      <c r="FK14" s="276"/>
      <c r="FL14" s="121"/>
      <c r="FM14" s="369"/>
      <c r="FN14" s="176"/>
      <c r="FO14" s="87">
        <f t="shared" si="25"/>
        <v>0</v>
      </c>
      <c r="FQ14" s="34"/>
      <c r="FR14" s="50"/>
      <c r="FS14" s="176"/>
      <c r="FT14" s="53"/>
      <c r="FU14" s="176"/>
      <c r="FV14" s="87">
        <f t="shared" si="192"/>
        <v>0</v>
      </c>
      <c r="FX14" s="576"/>
      <c r="FY14" s="657"/>
      <c r="FZ14" s="276"/>
      <c r="GA14" s="121"/>
      <c r="GB14" s="657"/>
      <c r="GC14" s="121"/>
      <c r="GD14" s="87">
        <f t="shared" si="26"/>
        <v>13137.5</v>
      </c>
      <c r="GF14" s="53">
        <v>41320</v>
      </c>
      <c r="GG14" s="50" t="s">
        <v>4936</v>
      </c>
      <c r="GH14" s="176">
        <v>3972.5</v>
      </c>
      <c r="GI14" s="53">
        <v>41320</v>
      </c>
      <c r="GJ14" s="176">
        <v>3972.5</v>
      </c>
      <c r="GK14" s="87">
        <f t="shared" si="27"/>
        <v>0</v>
      </c>
      <c r="GM14" s="576"/>
      <c r="GN14" s="297"/>
      <c r="GO14" s="50"/>
      <c r="GP14" s="513"/>
      <c r="GQ14" s="53"/>
      <c r="GR14" s="176"/>
      <c r="GS14" s="87">
        <f t="shared" si="28"/>
        <v>2511.6000000000004</v>
      </c>
      <c r="GU14" s="576"/>
      <c r="GV14" s="276"/>
      <c r="GW14" s="1045"/>
      <c r="GX14" s="53"/>
      <c r="GY14" s="176"/>
      <c r="GZ14" s="87">
        <f t="shared" si="29"/>
        <v>0</v>
      </c>
      <c r="HB14" s="386"/>
      <c r="HC14" s="50"/>
      <c r="HD14" s="1045"/>
      <c r="HE14" s="53"/>
      <c r="HF14" s="58"/>
      <c r="HG14" s="87">
        <f t="shared" si="30"/>
        <v>0</v>
      </c>
      <c r="HI14" s="386"/>
      <c r="HJ14" s="50"/>
      <c r="HK14" s="1045"/>
      <c r="HL14" s="53"/>
      <c r="HM14" s="176"/>
      <c r="HN14" s="87">
        <f t="shared" si="31"/>
        <v>0</v>
      </c>
      <c r="HP14" s="386"/>
      <c r="HQ14" s="50"/>
      <c r="HR14" s="1045"/>
      <c r="HS14" s="53"/>
      <c r="HT14" s="176"/>
      <c r="HU14" s="87">
        <f t="shared" si="32"/>
        <v>30</v>
      </c>
      <c r="HW14" s="53"/>
      <c r="HX14" s="50"/>
      <c r="HY14" s="1045"/>
      <c r="HZ14" s="53"/>
      <c r="IA14" s="176"/>
      <c r="IB14" s="87">
        <f t="shared" si="33"/>
        <v>0</v>
      </c>
      <c r="ID14" s="549"/>
      <c r="IE14" s="50"/>
      <c r="IF14" s="1276"/>
      <c r="IG14" s="53"/>
      <c r="IH14" s="176"/>
      <c r="II14" s="87">
        <f t="shared" si="34"/>
        <v>402</v>
      </c>
      <c r="IK14" s="576">
        <v>41321</v>
      </c>
      <c r="IL14" s="276" t="s">
        <v>5022</v>
      </c>
      <c r="IM14" s="121">
        <v>2592</v>
      </c>
      <c r="IN14" s="53">
        <v>41322</v>
      </c>
      <c r="IO14" s="176">
        <v>2592</v>
      </c>
      <c r="IP14" s="87">
        <f t="shared" si="35"/>
        <v>3006</v>
      </c>
      <c r="IR14" s="388">
        <v>41296</v>
      </c>
      <c r="IS14" s="1247" t="s">
        <v>3184</v>
      </c>
      <c r="IT14" s="85">
        <v>1155</v>
      </c>
      <c r="IU14" s="388">
        <v>41306</v>
      </c>
      <c r="IV14" s="85">
        <v>1155</v>
      </c>
      <c r="IW14" s="87">
        <f t="shared" si="36"/>
        <v>0</v>
      </c>
      <c r="IY14" s="388">
        <v>41312</v>
      </c>
      <c r="IZ14" s="1247" t="s">
        <v>4208</v>
      </c>
      <c r="JA14" s="1052">
        <v>990</v>
      </c>
      <c r="JB14" s="388">
        <v>41324</v>
      </c>
      <c r="JC14" s="1052">
        <v>990</v>
      </c>
      <c r="JD14" s="87">
        <f t="shared" si="37"/>
        <v>0</v>
      </c>
      <c r="JF14" s="388">
        <v>41328</v>
      </c>
      <c r="JG14" s="1247" t="s">
        <v>5609</v>
      </c>
      <c r="JH14" s="85">
        <v>1320</v>
      </c>
      <c r="JI14" s="388"/>
      <c r="JJ14" s="85"/>
      <c r="JK14" s="87">
        <f t="shared" si="38"/>
        <v>44385</v>
      </c>
      <c r="JM14" s="1322"/>
      <c r="JN14" s="1323"/>
      <c r="JO14" s="1337"/>
      <c r="JP14" s="1324">
        <v>40910</v>
      </c>
      <c r="JQ14" s="1325">
        <v>3010</v>
      </c>
      <c r="JR14" s="1326">
        <f t="shared" si="39"/>
        <v>21960.5</v>
      </c>
      <c r="JT14" s="386"/>
      <c r="JU14" s="276"/>
      <c r="JV14" s="121"/>
      <c r="JW14" s="53"/>
      <c r="JX14" s="176"/>
      <c r="JY14" s="87">
        <f t="shared" si="40"/>
        <v>0</v>
      </c>
      <c r="KA14" s="388">
        <v>41321</v>
      </c>
      <c r="KB14" s="373" t="s">
        <v>4999</v>
      </c>
      <c r="KC14" s="24">
        <v>7553</v>
      </c>
      <c r="KD14" s="34">
        <v>41321</v>
      </c>
      <c r="KE14" s="85">
        <v>7200</v>
      </c>
      <c r="KF14" s="87">
        <f t="shared" si="41"/>
        <v>353</v>
      </c>
      <c r="KI14" s="50"/>
      <c r="KJ14" s="176"/>
      <c r="KK14" s="34"/>
      <c r="KL14" s="85"/>
      <c r="KM14" s="87">
        <f t="shared" si="42"/>
        <v>0</v>
      </c>
      <c r="KO14" s="386"/>
      <c r="KP14" s="276"/>
      <c r="KQ14" s="121"/>
      <c r="KR14" s="53">
        <v>41271</v>
      </c>
      <c r="KS14" s="176">
        <v>100</v>
      </c>
      <c r="KT14" s="87">
        <f t="shared" si="43"/>
        <v>2199.5</v>
      </c>
      <c r="KY14" s="34"/>
      <c r="KZ14" s="85"/>
      <c r="LA14" s="87">
        <f t="shared" si="44"/>
        <v>14519.5</v>
      </c>
      <c r="LC14" s="34"/>
      <c r="LD14" s="50"/>
      <c r="LE14" s="176"/>
      <c r="LF14" s="34"/>
      <c r="LG14" s="85"/>
      <c r="LH14" s="87">
        <f t="shared" si="45"/>
        <v>0</v>
      </c>
      <c r="LJ14" s="53"/>
      <c r="LK14" s="1256"/>
      <c r="LL14" s="176"/>
      <c r="LM14" s="53"/>
      <c r="LN14" s="176"/>
      <c r="LO14" s="87">
        <f t="shared" si="46"/>
        <v>0</v>
      </c>
      <c r="LQ14" s="53"/>
      <c r="LR14" s="1256"/>
      <c r="LS14" s="176"/>
      <c r="LT14" s="53"/>
      <c r="LU14" s="176"/>
      <c r="LV14" s="87">
        <f t="shared" si="47"/>
        <v>0</v>
      </c>
      <c r="LX14" s="549"/>
      <c r="LY14" s="50"/>
      <c r="LZ14" s="176"/>
      <c r="MA14" s="34"/>
      <c r="MB14" s="85"/>
      <c r="MC14" s="87">
        <f t="shared" si="48"/>
        <v>0</v>
      </c>
      <c r="ME14" s="549"/>
      <c r="MF14" s="50"/>
      <c r="MG14" s="176"/>
      <c r="MH14" s="34"/>
      <c r="MI14" s="85"/>
      <c r="MJ14" s="87">
        <f t="shared" si="49"/>
        <v>31145.5</v>
      </c>
      <c r="ML14" s="549"/>
      <c r="MM14" s="50"/>
      <c r="MN14" s="176"/>
      <c r="MO14" s="1029"/>
      <c r="MP14" s="85"/>
      <c r="MQ14" s="87">
        <f t="shared" si="50"/>
        <v>0</v>
      </c>
      <c r="MS14" s="34"/>
      <c r="MT14" s="50"/>
      <c r="MU14" s="176"/>
      <c r="MV14" s="1029"/>
      <c r="MW14" s="85"/>
      <c r="MX14" s="87">
        <f t="shared" si="51"/>
        <v>0</v>
      </c>
      <c r="MZ14" s="34"/>
      <c r="NA14" s="50"/>
      <c r="NB14" s="176"/>
      <c r="NC14" s="34"/>
      <c r="ND14" s="85"/>
      <c r="NE14" s="87">
        <f t="shared" si="52"/>
        <v>0</v>
      </c>
      <c r="NG14" s="668"/>
      <c r="NH14" s="50"/>
      <c r="NI14" s="176"/>
      <c r="NJ14" s="549"/>
      <c r="NK14" s="85"/>
      <c r="NL14" s="87">
        <f t="shared" si="53"/>
        <v>0</v>
      </c>
      <c r="NN14" s="34">
        <v>41323</v>
      </c>
      <c r="NO14" s="373" t="s">
        <v>5182</v>
      </c>
      <c r="NP14" s="1250">
        <v>24645</v>
      </c>
      <c r="NQ14" s="34">
        <v>41324</v>
      </c>
      <c r="NR14" s="85">
        <v>24645</v>
      </c>
      <c r="NS14" s="87">
        <f t="shared" si="54"/>
        <v>12799.5</v>
      </c>
      <c r="NU14" s="576">
        <v>41310</v>
      </c>
      <c r="NV14" s="380" t="s">
        <v>5397</v>
      </c>
      <c r="NW14" s="276" t="s">
        <v>4049</v>
      </c>
      <c r="NX14" s="121">
        <v>20115.599999999999</v>
      </c>
      <c r="NY14" s="53">
        <v>41325</v>
      </c>
      <c r="NZ14" s="176">
        <v>20115.599999999999</v>
      </c>
      <c r="OA14" s="87">
        <f t="shared" si="0"/>
        <v>857</v>
      </c>
      <c r="OC14" s="549"/>
      <c r="OD14" s="50"/>
      <c r="OE14" s="176"/>
      <c r="OF14" s="34"/>
      <c r="OG14" s="85"/>
      <c r="OH14" s="87">
        <f t="shared" si="55"/>
        <v>0</v>
      </c>
      <c r="OJ14" s="34"/>
      <c r="OK14" s="50"/>
      <c r="OL14" s="176"/>
      <c r="OM14" s="34"/>
      <c r="ON14" s="85"/>
      <c r="OO14" s="87">
        <f t="shared" si="56"/>
        <v>0</v>
      </c>
      <c r="OQ14" s="568">
        <v>41310</v>
      </c>
      <c r="OR14" s="1258" t="s">
        <v>4038</v>
      </c>
      <c r="OS14" s="176">
        <v>2055.5</v>
      </c>
      <c r="OT14" s="53">
        <v>41311</v>
      </c>
      <c r="OU14" s="176">
        <v>2055.5</v>
      </c>
      <c r="OV14" s="87">
        <f t="shared" si="57"/>
        <v>0</v>
      </c>
      <c r="OX14" s="386"/>
      <c r="OY14" s="1258"/>
      <c r="OZ14" s="176"/>
      <c r="PA14" s="53"/>
      <c r="PB14" s="176"/>
      <c r="PC14" s="87">
        <f t="shared" si="58"/>
        <v>21123.919999999998</v>
      </c>
      <c r="PE14" s="386">
        <v>41180</v>
      </c>
      <c r="PF14" s="1259" t="s">
        <v>3044</v>
      </c>
      <c r="PG14" s="276" t="s">
        <v>3045</v>
      </c>
      <c r="PH14" s="121">
        <v>44192.800000000003</v>
      </c>
      <c r="PI14" s="369">
        <v>41181</v>
      </c>
      <c r="PJ14" s="176">
        <v>40181.800000000003</v>
      </c>
      <c r="PK14" s="87">
        <f t="shared" si="59"/>
        <v>10332.849999999999</v>
      </c>
      <c r="PM14" s="386"/>
      <c r="PN14" s="363"/>
      <c r="PO14" s="176"/>
      <c r="PP14" s="369"/>
      <c r="PQ14" s="176"/>
      <c r="PR14" s="168">
        <f t="shared" si="60"/>
        <v>0</v>
      </c>
      <c r="PS14" s="297"/>
      <c r="PT14" s="386">
        <v>41324</v>
      </c>
      <c r="PU14" s="50" t="s">
        <v>5276</v>
      </c>
      <c r="PV14" s="176">
        <v>22709.5</v>
      </c>
      <c r="PW14" s="34">
        <v>41324</v>
      </c>
      <c r="PX14" s="85">
        <v>22709.5</v>
      </c>
      <c r="PY14" s="87">
        <f t="shared" si="61"/>
        <v>0</v>
      </c>
      <c r="QA14" s="34"/>
      <c r="QB14" s="50"/>
      <c r="QC14" s="176"/>
      <c r="QD14" s="34"/>
      <c r="QE14" s="85"/>
      <c r="QF14" s="87">
        <f t="shared" si="62"/>
        <v>0</v>
      </c>
      <c r="QH14" s="34"/>
      <c r="QI14" s="373"/>
      <c r="QJ14" s="1052"/>
      <c r="QK14" s="34"/>
      <c r="QL14" s="85"/>
      <c r="QM14" s="87">
        <f t="shared" si="63"/>
        <v>0</v>
      </c>
      <c r="QR14" s="34"/>
      <c r="QS14" s="85"/>
      <c r="QT14" s="87">
        <f t="shared" si="64"/>
        <v>0</v>
      </c>
      <c r="QV14" s="576">
        <v>41314</v>
      </c>
      <c r="QW14" s="657"/>
      <c r="QX14" s="276" t="s">
        <v>4464</v>
      </c>
      <c r="QY14" s="121">
        <v>12062</v>
      </c>
      <c r="QZ14" s="53">
        <v>41315</v>
      </c>
      <c r="RA14" s="430">
        <v>12062</v>
      </c>
      <c r="RB14" s="87">
        <f t="shared" si="65"/>
        <v>0</v>
      </c>
      <c r="RD14" s="576"/>
      <c r="RE14" s="276"/>
      <c r="RF14" s="317"/>
      <c r="RG14" s="53"/>
      <c r="RH14" s="430"/>
      <c r="RI14" s="87">
        <f t="shared" si="66"/>
        <v>0</v>
      </c>
      <c r="RK14" s="576"/>
      <c r="RL14" s="276"/>
      <c r="RM14" s="121"/>
      <c r="RN14" s="53"/>
      <c r="RO14" s="430"/>
      <c r="RP14" s="87">
        <f t="shared" si="67"/>
        <v>0</v>
      </c>
      <c r="RR14" s="53"/>
      <c r="RS14" s="276"/>
      <c r="RT14" s="121"/>
      <c r="RU14" s="53"/>
      <c r="RV14" s="430"/>
      <c r="RW14" s="87">
        <f t="shared" si="68"/>
        <v>0</v>
      </c>
      <c r="RY14" s="53"/>
      <c r="RZ14" s="276"/>
      <c r="SA14" s="121"/>
      <c r="SB14" s="53"/>
      <c r="SC14" s="430"/>
      <c r="SD14" s="87">
        <f t="shared" si="69"/>
        <v>2910</v>
      </c>
      <c r="SF14" s="53"/>
      <c r="SG14" s="276"/>
      <c r="SH14" s="121"/>
      <c r="SI14" s="53"/>
      <c r="SJ14" s="430"/>
      <c r="SK14" s="87">
        <f t="shared" si="70"/>
        <v>0</v>
      </c>
      <c r="SM14" s="53"/>
      <c r="SN14" s="276"/>
      <c r="SO14" s="121"/>
      <c r="SP14" s="53"/>
      <c r="SQ14" s="430"/>
      <c r="SR14" s="87">
        <f t="shared" si="71"/>
        <v>0</v>
      </c>
      <c r="ST14" s="576"/>
      <c r="SU14" s="276"/>
      <c r="SV14" s="121"/>
      <c r="SW14" s="53"/>
      <c r="SX14" s="430"/>
      <c r="SY14" s="87">
        <f t="shared" si="72"/>
        <v>0</v>
      </c>
      <c r="TA14" s="576">
        <v>41323</v>
      </c>
      <c r="TB14" s="276" t="s">
        <v>5133</v>
      </c>
      <c r="TC14" s="121">
        <v>26150.6</v>
      </c>
      <c r="TD14" s="53">
        <v>41323</v>
      </c>
      <c r="TE14" s="430">
        <v>26150.6</v>
      </c>
      <c r="TF14" s="87">
        <f t="shared" si="73"/>
        <v>-2822</v>
      </c>
      <c r="TH14" s="576"/>
      <c r="TI14" s="276"/>
      <c r="TJ14" s="121"/>
      <c r="TK14" s="53"/>
      <c r="TL14" s="430"/>
      <c r="TM14" s="87">
        <f t="shared" si="74"/>
        <v>0</v>
      </c>
      <c r="TO14" s="568">
        <v>41309</v>
      </c>
      <c r="TP14" s="50" t="s">
        <v>3953</v>
      </c>
      <c r="TQ14" s="121">
        <v>1174</v>
      </c>
      <c r="TR14" s="386">
        <v>41309</v>
      </c>
      <c r="TS14" s="430">
        <v>1174</v>
      </c>
      <c r="TT14" s="87">
        <f t="shared" si="75"/>
        <v>0</v>
      </c>
      <c r="TV14" s="576"/>
      <c r="TW14" s="276"/>
      <c r="TX14" s="121"/>
      <c r="TY14" s="53"/>
      <c r="TZ14" s="430"/>
      <c r="UA14" s="87">
        <f t="shared" si="76"/>
        <v>0</v>
      </c>
      <c r="UC14" s="53">
        <v>41321</v>
      </c>
      <c r="UD14" s="276" t="s">
        <v>5060</v>
      </c>
      <c r="UE14" s="121">
        <v>621</v>
      </c>
      <c r="UF14" s="53">
        <v>41322</v>
      </c>
      <c r="UG14" s="430">
        <v>621</v>
      </c>
      <c r="UH14" s="87">
        <f t="shared" si="77"/>
        <v>0</v>
      </c>
      <c r="UJ14" s="53">
        <v>41320</v>
      </c>
      <c r="UK14" s="276" t="s">
        <v>4891</v>
      </c>
      <c r="UL14" s="121">
        <v>2199.5</v>
      </c>
      <c r="UM14" s="53">
        <v>41320</v>
      </c>
      <c r="UN14" s="430">
        <v>2199.5</v>
      </c>
      <c r="UO14" s="87">
        <f t="shared" si="78"/>
        <v>0</v>
      </c>
      <c r="UQ14" s="34"/>
      <c r="UR14" s="373"/>
      <c r="US14" s="1245"/>
      <c r="UT14" s="34"/>
      <c r="UU14" s="1262"/>
      <c r="UV14" s="87">
        <f t="shared" si="79"/>
        <v>18891</v>
      </c>
      <c r="UX14" s="386"/>
      <c r="UY14" s="276"/>
      <c r="UZ14" s="121"/>
      <c r="VA14" s="423"/>
      <c r="VB14" s="430"/>
      <c r="VC14" s="87">
        <f t="shared" si="80"/>
        <v>6963.5</v>
      </c>
      <c r="VE14" s="576">
        <v>41327</v>
      </c>
      <c r="VF14" s="50" t="s">
        <v>5515</v>
      </c>
      <c r="VG14" s="176">
        <v>22581</v>
      </c>
      <c r="VH14" s="1329"/>
      <c r="VI14" s="176"/>
      <c r="VJ14" s="87">
        <f t="shared" si="81"/>
        <v>28439.5</v>
      </c>
      <c r="VL14" s="53"/>
      <c r="VM14" s="50"/>
      <c r="VN14" s="176"/>
      <c r="VO14" s="53"/>
      <c r="VP14" s="176"/>
      <c r="VQ14" s="87">
        <f t="shared" si="82"/>
        <v>0</v>
      </c>
      <c r="VS14" s="576">
        <v>41327</v>
      </c>
      <c r="VT14" s="50" t="s">
        <v>5518</v>
      </c>
      <c r="VU14" s="176">
        <v>14289</v>
      </c>
      <c r="VV14" s="423"/>
      <c r="VW14" s="176"/>
      <c r="VX14" s="87">
        <f t="shared" si="83"/>
        <v>14289</v>
      </c>
      <c r="VZ14" s="576"/>
      <c r="WA14" s="50"/>
      <c r="WB14" s="176"/>
      <c r="WC14" s="53"/>
      <c r="WD14" s="176"/>
      <c r="WE14" s="87">
        <f t="shared" si="84"/>
        <v>0</v>
      </c>
      <c r="WG14" s="549"/>
      <c r="WH14" s="50"/>
      <c r="WI14" s="176"/>
      <c r="WJ14" s="34"/>
      <c r="WK14" s="85"/>
      <c r="WL14" s="87">
        <f t="shared" si="85"/>
        <v>0</v>
      </c>
      <c r="WN14" s="386">
        <v>41316</v>
      </c>
      <c r="WO14" s="444"/>
      <c r="WP14" s="50" t="s">
        <v>4576</v>
      </c>
      <c r="WQ14" s="176">
        <v>1152.5</v>
      </c>
      <c r="WR14" s="53">
        <v>41317</v>
      </c>
      <c r="WS14" s="176">
        <v>1152.5</v>
      </c>
      <c r="WT14" s="87">
        <f t="shared" si="86"/>
        <v>0</v>
      </c>
      <c r="WV14" s="386">
        <v>41312</v>
      </c>
      <c r="WW14" s="50" t="s">
        <v>4182</v>
      </c>
      <c r="WX14" s="176">
        <v>4160</v>
      </c>
      <c r="WY14" s="53">
        <v>41313</v>
      </c>
      <c r="WZ14" s="176">
        <v>4160</v>
      </c>
      <c r="XA14" s="87">
        <f t="shared" si="87"/>
        <v>5292.5</v>
      </c>
      <c r="XC14" s="576">
        <v>41310</v>
      </c>
      <c r="XD14" s="50" t="s">
        <v>4042</v>
      </c>
      <c r="XE14" s="176">
        <v>7772.5</v>
      </c>
      <c r="XF14" s="1253">
        <v>41310</v>
      </c>
      <c r="XG14" s="58">
        <v>7772.5</v>
      </c>
      <c r="XH14" s="87">
        <f t="shared" si="88"/>
        <v>2504.6999999999971</v>
      </c>
      <c r="XJ14" s="388"/>
      <c r="XK14" s="50"/>
      <c r="XL14" s="176"/>
      <c r="XM14" s="34"/>
      <c r="XN14" s="85"/>
      <c r="XO14" s="87">
        <f t="shared" si="238"/>
        <v>0</v>
      </c>
      <c r="XQ14" s="388">
        <v>41311</v>
      </c>
      <c r="XR14" s="50" t="s">
        <v>4138</v>
      </c>
      <c r="XS14" s="176">
        <v>3001</v>
      </c>
      <c r="XT14" s="34">
        <v>41311</v>
      </c>
      <c r="XU14" s="85">
        <v>3001</v>
      </c>
      <c r="XV14" s="87">
        <f t="shared" si="89"/>
        <v>0</v>
      </c>
      <c r="XX14" s="549"/>
      <c r="XY14" s="50"/>
      <c r="XZ14" s="176"/>
      <c r="YA14" s="34"/>
      <c r="YB14" s="85"/>
      <c r="YC14" s="87">
        <f t="shared" si="224"/>
        <v>0</v>
      </c>
      <c r="YE14" s="549"/>
      <c r="YF14" s="50"/>
      <c r="YG14" s="176"/>
      <c r="YH14" s="34"/>
      <c r="YI14" s="85"/>
      <c r="YJ14" s="87">
        <f t="shared" si="225"/>
        <v>0</v>
      </c>
      <c r="YL14" s="386">
        <v>41308</v>
      </c>
      <c r="YM14" s="369"/>
      <c r="YN14" s="50" t="s">
        <v>3911</v>
      </c>
      <c r="YO14" s="176">
        <v>11132</v>
      </c>
      <c r="YP14" s="554">
        <v>41311</v>
      </c>
      <c r="YQ14" s="511">
        <v>11132</v>
      </c>
      <c r="YR14" s="87">
        <f t="shared" si="90"/>
        <v>1246</v>
      </c>
      <c r="YT14" s="576"/>
      <c r="YU14" s="276"/>
      <c r="YV14" s="121"/>
      <c r="YW14" s="386"/>
      <c r="YX14" s="176"/>
      <c r="YY14" s="87">
        <f t="shared" si="91"/>
        <v>2828</v>
      </c>
      <c r="ZA14" s="388">
        <v>41319</v>
      </c>
      <c r="ZB14" s="50" t="s">
        <v>4773</v>
      </c>
      <c r="ZC14" s="430">
        <v>2378</v>
      </c>
      <c r="ZD14" s="34">
        <v>41319</v>
      </c>
      <c r="ZE14" s="85">
        <v>2378</v>
      </c>
      <c r="ZF14" s="87">
        <f t="shared" si="92"/>
        <v>0</v>
      </c>
      <c r="ZH14" s="549"/>
      <c r="ZI14" s="50"/>
      <c r="ZJ14" s="176"/>
      <c r="ZK14" s="34"/>
      <c r="ZL14" s="85"/>
      <c r="ZM14" s="87">
        <f t="shared" si="93"/>
        <v>500</v>
      </c>
      <c r="ZO14" s="670">
        <v>41309</v>
      </c>
      <c r="ZP14" s="50" t="s">
        <v>3994</v>
      </c>
      <c r="ZQ14" s="176">
        <v>9175.5</v>
      </c>
      <c r="ZR14" s="53">
        <v>41310</v>
      </c>
      <c r="ZS14" s="176">
        <v>9175.5</v>
      </c>
      <c r="ZT14" s="87">
        <f t="shared" si="94"/>
        <v>0</v>
      </c>
      <c r="ZV14" s="576"/>
      <c r="ZW14" s="50"/>
      <c r="ZX14" s="176"/>
      <c r="ZY14" s="53"/>
      <c r="ZZ14" s="176"/>
      <c r="AAA14" s="87">
        <f t="shared" si="95"/>
        <v>0</v>
      </c>
      <c r="AAC14" s="549"/>
      <c r="AAD14" s="50"/>
      <c r="AAE14" s="176"/>
      <c r="AAF14" s="34"/>
      <c r="AAG14" s="85"/>
      <c r="AAH14" s="87">
        <f t="shared" si="96"/>
        <v>0</v>
      </c>
      <c r="AAJ14" s="576"/>
      <c r="AAK14" s="50"/>
      <c r="AAL14" s="176"/>
      <c r="AAM14" s="53"/>
      <c r="AAN14" s="176"/>
      <c r="AAO14" s="87">
        <f t="shared" si="97"/>
        <v>0</v>
      </c>
      <c r="AAQ14" s="549"/>
      <c r="AAR14" s="1202"/>
      <c r="AAS14" s="50"/>
      <c r="AAT14" s="176"/>
      <c r="AAU14" s="34"/>
      <c r="AAV14" s="85"/>
      <c r="AAW14" s="87">
        <f t="shared" si="98"/>
        <v>7650</v>
      </c>
      <c r="AAY14" s="53"/>
      <c r="AAZ14" s="50"/>
      <c r="ABA14" s="176"/>
      <c r="ABB14" s="53"/>
      <c r="ABC14" s="176"/>
      <c r="ABD14" s="87">
        <f t="shared" si="242"/>
        <v>8470.5</v>
      </c>
      <c r="ABF14" s="34"/>
      <c r="ABG14" s="373"/>
      <c r="ABH14" s="24"/>
      <c r="ABI14" s="34"/>
      <c r="ABJ14" s="85"/>
      <c r="ABK14" s="87">
        <f t="shared" si="99"/>
        <v>70699</v>
      </c>
      <c r="ABN14" s="1344"/>
      <c r="ABO14" s="373"/>
      <c r="ABP14" s="1052"/>
      <c r="ABQ14" s="34"/>
      <c r="ABR14" s="85"/>
      <c r="ABS14" s="87">
        <f t="shared" si="243"/>
        <v>0</v>
      </c>
      <c r="ABU14" s="388"/>
      <c r="ABV14" s="50"/>
      <c r="ABW14" s="176"/>
      <c r="ABX14" s="549"/>
      <c r="ABY14" s="85"/>
      <c r="ABZ14" s="87">
        <f t="shared" si="244"/>
        <v>0</v>
      </c>
      <c r="ACB14" s="1345"/>
      <c r="ACC14" s="50"/>
      <c r="ACD14" s="176"/>
      <c r="ACE14" s="34"/>
      <c r="ACF14" s="85"/>
      <c r="ACG14" s="87">
        <f t="shared" si="245"/>
        <v>42311</v>
      </c>
      <c r="ACI14" s="388">
        <v>41305</v>
      </c>
      <c r="ACJ14" s="373" t="s">
        <v>3186</v>
      </c>
      <c r="ACK14" s="24">
        <v>4692</v>
      </c>
      <c r="ACL14" s="386">
        <v>41306</v>
      </c>
      <c r="ACM14" s="176">
        <v>4692</v>
      </c>
      <c r="ACN14" s="87">
        <f t="shared" si="239"/>
        <v>100.5</v>
      </c>
      <c r="ACP14" s="53"/>
      <c r="ACQ14" s="50"/>
      <c r="ACR14" s="176"/>
      <c r="ACS14" s="53"/>
      <c r="ACT14" s="176"/>
      <c r="ACU14" s="87">
        <f t="shared" si="1"/>
        <v>0</v>
      </c>
      <c r="ACW14" s="34"/>
      <c r="ACY14" s="1052"/>
      <c r="ACZ14" s="34"/>
      <c r="ADA14" s="85"/>
      <c r="ADB14" s="87">
        <f t="shared" si="100"/>
        <v>0</v>
      </c>
      <c r="ADG14" s="34"/>
      <c r="ADH14" s="85"/>
      <c r="ADI14" s="87">
        <f t="shared" si="101"/>
        <v>0</v>
      </c>
      <c r="ADK14" s="74">
        <v>41313</v>
      </c>
      <c r="ADL14" s="50" t="s">
        <v>4334</v>
      </c>
      <c r="ADM14" s="176">
        <v>2227.5</v>
      </c>
      <c r="ADN14" s="34">
        <v>41313</v>
      </c>
      <c r="ADO14" s="85">
        <v>2227.5</v>
      </c>
      <c r="ADP14" s="87">
        <f t="shared" si="102"/>
        <v>0</v>
      </c>
      <c r="ADR14" s="34"/>
      <c r="ADS14" s="50"/>
      <c r="ADT14" s="176"/>
      <c r="ADU14" s="34"/>
      <c r="ADV14" s="85"/>
      <c r="ADW14" s="87">
        <f t="shared" si="103"/>
        <v>2582.5</v>
      </c>
      <c r="ADY14" s="34">
        <v>41320</v>
      </c>
      <c r="ADZ14" s="50" t="s">
        <v>4959</v>
      </c>
      <c r="AEA14" s="176">
        <v>599</v>
      </c>
      <c r="AEB14" s="34">
        <v>41321</v>
      </c>
      <c r="AEC14" s="85">
        <v>599</v>
      </c>
      <c r="AED14" s="87">
        <f t="shared" si="104"/>
        <v>0</v>
      </c>
      <c r="AEF14" s="34">
        <v>41317</v>
      </c>
      <c r="AEG14" s="50" t="s">
        <v>4652</v>
      </c>
      <c r="AEH14" s="176">
        <v>11948</v>
      </c>
      <c r="AEI14" s="34">
        <v>41323</v>
      </c>
      <c r="AEJ14" s="85">
        <v>11948</v>
      </c>
      <c r="AEK14" s="87">
        <f t="shared" si="105"/>
        <v>0</v>
      </c>
      <c r="AEM14" s="34"/>
      <c r="AEN14" s="50"/>
      <c r="AEO14" s="176"/>
      <c r="AEP14" s="34"/>
      <c r="AEQ14" s="85"/>
      <c r="AER14" s="87">
        <f t="shared" si="106"/>
        <v>0</v>
      </c>
      <c r="AET14" s="388">
        <v>41309</v>
      </c>
      <c r="AEU14" s="50" t="s">
        <v>3970</v>
      </c>
      <c r="AEV14" s="176">
        <v>754</v>
      </c>
      <c r="AEW14" s="34">
        <v>41309</v>
      </c>
      <c r="AEX14" s="86">
        <v>754</v>
      </c>
      <c r="AEY14" s="87">
        <f t="shared" si="107"/>
        <v>-4.999999999654392E-3</v>
      </c>
      <c r="AFA14" s="576">
        <v>41324</v>
      </c>
      <c r="AFB14" s="50" t="s">
        <v>5217</v>
      </c>
      <c r="AFC14" s="176">
        <v>14386.84</v>
      </c>
      <c r="AFD14" s="53">
        <v>41326</v>
      </c>
      <c r="AFE14" s="176">
        <v>14386.84</v>
      </c>
      <c r="AFF14" s="87">
        <f t="shared" si="108"/>
        <v>0</v>
      </c>
      <c r="AFH14" s="367">
        <v>41309</v>
      </c>
      <c r="AFI14" s="363" t="s">
        <v>3959</v>
      </c>
      <c r="AFJ14" s="1245">
        <v>2286</v>
      </c>
      <c r="AFK14" s="388">
        <v>41309</v>
      </c>
      <c r="AFL14" s="85">
        <v>2286</v>
      </c>
      <c r="AFM14" s="87">
        <f t="shared" si="109"/>
        <v>0</v>
      </c>
      <c r="AFO14" s="549"/>
      <c r="AFP14" s="50"/>
      <c r="AFQ14" s="1245"/>
      <c r="AFR14" s="34"/>
      <c r="AFS14" s="85"/>
      <c r="AFT14" s="87">
        <f t="shared" si="110"/>
        <v>0</v>
      </c>
      <c r="AFV14" s="576"/>
      <c r="AFW14" s="276"/>
      <c r="AFX14" s="317"/>
      <c r="AFY14" s="53"/>
      <c r="AFZ14" s="1334"/>
      <c r="AGA14" s="87">
        <f t="shared" si="111"/>
        <v>33117</v>
      </c>
      <c r="AGC14" s="576">
        <v>41316</v>
      </c>
      <c r="AGD14" s="50" t="s">
        <v>4597</v>
      </c>
      <c r="AGE14" s="317">
        <v>661</v>
      </c>
      <c r="AGF14" s="53">
        <v>41316</v>
      </c>
      <c r="AGG14" s="176">
        <v>661</v>
      </c>
      <c r="AGH14" s="87">
        <f t="shared" si="112"/>
        <v>376</v>
      </c>
      <c r="AGJ14" s="549"/>
      <c r="AGK14" s="373"/>
      <c r="AGL14" s="24"/>
      <c r="AGM14" s="53">
        <v>41310</v>
      </c>
      <c r="AGN14" s="176">
        <v>8500</v>
      </c>
      <c r="AGO14" s="87">
        <f t="shared" si="113"/>
        <v>1000</v>
      </c>
      <c r="AGQ14" s="576"/>
      <c r="AGR14" s="276"/>
      <c r="AGS14" s="121"/>
      <c r="AGT14" s="53"/>
      <c r="AGU14" s="176"/>
      <c r="AGV14" s="87">
        <f t="shared" si="114"/>
        <v>0</v>
      </c>
      <c r="AGX14" s="1268">
        <v>40334</v>
      </c>
      <c r="AGY14" s="1249" t="s">
        <v>3047</v>
      </c>
      <c r="AGZ14" s="24">
        <v>3476</v>
      </c>
      <c r="AHA14" s="34"/>
      <c r="AHB14" s="85"/>
      <c r="AHC14" s="87">
        <f t="shared" si="115"/>
        <v>40667</v>
      </c>
      <c r="AHE14" s="53"/>
      <c r="AHF14" s="276"/>
      <c r="AHG14" s="121"/>
      <c r="AHH14" s="53"/>
      <c r="AHI14" s="176"/>
      <c r="AHJ14" s="87">
        <f t="shared" si="116"/>
        <v>0</v>
      </c>
      <c r="AHL14" s="386"/>
      <c r="AHM14" s="276"/>
      <c r="AHN14" s="121"/>
      <c r="AHO14" s="53"/>
      <c r="AHP14" s="176"/>
      <c r="AHQ14" s="87">
        <f t="shared" si="117"/>
        <v>0</v>
      </c>
      <c r="AHS14" s="386"/>
      <c r="AHT14" s="276"/>
      <c r="AHU14" s="121"/>
      <c r="AHV14" s="53">
        <v>40969</v>
      </c>
      <c r="AHW14" s="176">
        <v>500</v>
      </c>
      <c r="AHX14" s="87">
        <f t="shared" si="118"/>
        <v>9555.5</v>
      </c>
      <c r="AHZ14" s="34"/>
      <c r="AIA14" s="409"/>
      <c r="AIB14" s="373"/>
      <c r="AIC14" s="121"/>
      <c r="AID14" s="34"/>
      <c r="AIE14" s="85"/>
      <c r="AIF14" s="87">
        <f t="shared" si="119"/>
        <v>0</v>
      </c>
      <c r="AIH14" s="549"/>
      <c r="AII14" s="373"/>
      <c r="AIJ14" s="121"/>
      <c r="AIK14" s="34"/>
      <c r="AIL14" s="85"/>
      <c r="AIM14" s="87">
        <f t="shared" si="120"/>
        <v>0</v>
      </c>
      <c r="AIO14" s="576">
        <v>41318</v>
      </c>
      <c r="AIP14" s="657" t="s">
        <v>4747</v>
      </c>
      <c r="AIQ14" s="276" t="s">
        <v>4746</v>
      </c>
      <c r="AIR14" s="121">
        <v>43704.5</v>
      </c>
      <c r="AIS14" s="53">
        <v>41319</v>
      </c>
      <c r="AIT14" s="176">
        <v>43704.5</v>
      </c>
      <c r="AIU14" s="87">
        <f t="shared" si="121"/>
        <v>0</v>
      </c>
      <c r="AIW14" s="576">
        <v>41309</v>
      </c>
      <c r="AIX14" s="276" t="s">
        <v>3985</v>
      </c>
      <c r="AIY14" s="121">
        <v>14173</v>
      </c>
      <c r="AIZ14" s="53">
        <v>41310</v>
      </c>
      <c r="AJA14" s="176">
        <v>14173</v>
      </c>
      <c r="AJB14" s="87">
        <f t="shared" si="122"/>
        <v>409</v>
      </c>
      <c r="AJD14" s="549"/>
      <c r="AJE14" s="373"/>
      <c r="AJF14" s="121"/>
      <c r="AJG14" s="34"/>
      <c r="AJH14" s="85"/>
      <c r="AJI14" s="87">
        <f t="shared" si="123"/>
        <v>800</v>
      </c>
      <c r="AJK14" s="576">
        <v>41322</v>
      </c>
      <c r="AJL14" s="276" t="s">
        <v>5074</v>
      </c>
      <c r="AJM14" s="121">
        <v>439</v>
      </c>
      <c r="AJN14" s="53">
        <v>41322</v>
      </c>
      <c r="AJO14" s="176">
        <v>439</v>
      </c>
      <c r="AJP14" s="87">
        <f t="shared" si="124"/>
        <v>3598.5</v>
      </c>
      <c r="AJR14" s="576"/>
      <c r="AJS14" s="276"/>
      <c r="AJT14" s="1045"/>
      <c r="AJU14" s="53"/>
      <c r="AJV14" s="85"/>
      <c r="AJW14" s="87">
        <f t="shared" si="125"/>
        <v>37151</v>
      </c>
      <c r="AJY14" s="549"/>
      <c r="AJZ14" s="373"/>
      <c r="AKA14" s="24"/>
      <c r="AKB14" s="34"/>
      <c r="AKC14" s="176"/>
      <c r="AKD14" s="87">
        <f t="shared" si="126"/>
        <v>0</v>
      </c>
      <c r="AKF14" s="549"/>
      <c r="AKG14" s="373"/>
      <c r="AKH14" s="24"/>
      <c r="AKI14" s="34"/>
      <c r="AKJ14" s="176"/>
      <c r="AKK14" s="87">
        <f t="shared" si="127"/>
        <v>0</v>
      </c>
      <c r="AKM14" s="549"/>
      <c r="AKN14" s="373"/>
      <c r="AKO14" s="24"/>
      <c r="AKP14" s="34"/>
      <c r="AKQ14" s="176"/>
      <c r="AKR14" s="87">
        <f t="shared" si="128"/>
        <v>0</v>
      </c>
      <c r="AKT14" s="388"/>
      <c r="AKU14" s="50"/>
      <c r="AKV14" s="1276"/>
      <c r="AKW14" s="1279"/>
      <c r="AKX14" s="85"/>
      <c r="AKY14" s="1280">
        <f t="shared" si="193"/>
        <v>0</v>
      </c>
      <c r="ALA14" s="34">
        <v>41313</v>
      </c>
      <c r="ALB14" s="50" t="s">
        <v>4344</v>
      </c>
      <c r="ALC14" s="1276">
        <v>11030</v>
      </c>
      <c r="ALD14" s="1279">
        <v>41313</v>
      </c>
      <c r="ALE14" s="85">
        <v>11030</v>
      </c>
      <c r="ALF14" s="1280">
        <f t="shared" si="194"/>
        <v>0</v>
      </c>
      <c r="ALH14" s="386">
        <v>41316</v>
      </c>
      <c r="ALI14" s="276" t="s">
        <v>4624</v>
      </c>
      <c r="ALJ14" s="1274">
        <v>6263.5</v>
      </c>
      <c r="ALK14" s="522">
        <v>41317</v>
      </c>
      <c r="ALL14" s="176">
        <v>3000</v>
      </c>
      <c r="ALM14" s="1280">
        <f t="shared" si="195"/>
        <v>3263.5</v>
      </c>
      <c r="ALO14" s="34">
        <v>41312</v>
      </c>
      <c r="ALP14" s="50" t="s">
        <v>4183</v>
      </c>
      <c r="ALQ14" s="1276">
        <v>2094</v>
      </c>
      <c r="ALR14" s="1279">
        <v>41312</v>
      </c>
      <c r="ALS14" s="85">
        <v>2094</v>
      </c>
      <c r="ALT14" s="1280">
        <f t="shared" si="196"/>
        <v>0</v>
      </c>
      <c r="ALV14" s="549">
        <v>41323</v>
      </c>
      <c r="ALW14" s="50" t="s">
        <v>5175</v>
      </c>
      <c r="ALX14" s="1276">
        <v>45361.5</v>
      </c>
      <c r="ALY14" s="1279">
        <v>41325</v>
      </c>
      <c r="ALZ14" s="85">
        <v>45361.5</v>
      </c>
      <c r="AMA14" s="1280">
        <f t="shared" si="197"/>
        <v>731</v>
      </c>
      <c r="AMC14" s="53"/>
      <c r="AMD14" s="50"/>
      <c r="AME14" s="1274"/>
      <c r="AMF14" s="110"/>
      <c r="AMG14" s="176"/>
      <c r="AMH14" s="1280">
        <f t="shared" si="198"/>
        <v>0</v>
      </c>
      <c r="AMJ14" s="53"/>
      <c r="AMK14" s="276"/>
      <c r="AML14" s="1275"/>
      <c r="AMM14" s="110"/>
      <c r="AMN14" s="176"/>
      <c r="AMO14" s="1280">
        <f t="shared" si="199"/>
        <v>0</v>
      </c>
      <c r="AMQ14" s="53"/>
      <c r="AMR14" s="276"/>
      <c r="AMS14" s="1274"/>
      <c r="AMT14" s="110"/>
      <c r="AMU14" s="176"/>
      <c r="AMV14" s="87">
        <f t="shared" si="129"/>
        <v>0</v>
      </c>
      <c r="AMX14" s="549"/>
      <c r="AMY14" s="50"/>
      <c r="AMZ14" s="1276"/>
      <c r="ANA14" s="1279"/>
      <c r="ANB14" s="85"/>
      <c r="ANC14" s="1280">
        <f t="shared" si="200"/>
        <v>0</v>
      </c>
      <c r="ANE14" s="386"/>
      <c r="ANF14" s="50"/>
      <c r="ANG14" s="1274"/>
      <c r="ANH14" s="110"/>
      <c r="ANI14" s="176"/>
      <c r="ANJ14" s="1280">
        <f t="shared" si="201"/>
        <v>1947</v>
      </c>
      <c r="ANL14" s="53"/>
      <c r="ANM14" s="50"/>
      <c r="ANN14" s="1274"/>
      <c r="ANO14" s="110"/>
      <c r="ANP14" s="176"/>
      <c r="ANQ14" s="1280">
        <f t="shared" si="202"/>
        <v>0</v>
      </c>
      <c r="ANS14" s="34"/>
      <c r="ANT14" s="50"/>
      <c r="ANU14" s="1276"/>
      <c r="ANV14" s="1279"/>
      <c r="ANW14" s="85"/>
      <c r="ANX14" s="1280">
        <f t="shared" si="203"/>
        <v>0</v>
      </c>
      <c r="ANZ14" s="34"/>
      <c r="AOA14" s="50"/>
      <c r="AOB14" s="1276"/>
      <c r="AOC14" s="1279"/>
      <c r="AOD14" s="85"/>
      <c r="AOE14" s="1280">
        <f t="shared" si="204"/>
        <v>0</v>
      </c>
      <c r="AOG14" s="388">
        <v>41323</v>
      </c>
      <c r="AOH14" s="50" t="s">
        <v>5184</v>
      </c>
      <c r="AOI14" s="1276">
        <v>4610</v>
      </c>
      <c r="AOJ14" s="1279">
        <v>41324</v>
      </c>
      <c r="AOK14" s="85">
        <v>4610</v>
      </c>
      <c r="AOL14" s="1280">
        <f t="shared" si="205"/>
        <v>0</v>
      </c>
      <c r="AON14" s="388">
        <v>41327</v>
      </c>
      <c r="AOO14" s="50" t="s">
        <v>5553</v>
      </c>
      <c r="AOP14" s="1276">
        <v>1577</v>
      </c>
      <c r="AOQ14" s="1279">
        <v>41327</v>
      </c>
      <c r="AOR14" s="85">
        <v>1577</v>
      </c>
      <c r="AOS14" s="1280">
        <f t="shared" si="206"/>
        <v>0</v>
      </c>
      <c r="AOU14" s="388"/>
      <c r="AOV14" s="50"/>
      <c r="AOW14" s="1276"/>
      <c r="AOX14" s="1279"/>
      <c r="AOY14" s="85"/>
      <c r="AOZ14" s="1280">
        <f t="shared" si="207"/>
        <v>0</v>
      </c>
      <c r="APB14" s="549"/>
      <c r="APC14" s="50"/>
      <c r="APD14" s="1276"/>
      <c r="APE14" s="1279"/>
      <c r="APF14" s="85"/>
      <c r="APG14" s="1280">
        <f t="shared" si="208"/>
        <v>0</v>
      </c>
      <c r="API14" s="549"/>
      <c r="APJ14" s="50"/>
      <c r="APK14" s="1276"/>
      <c r="APL14" s="1279"/>
      <c r="APM14" s="85"/>
      <c r="APN14" s="1280">
        <f t="shared" si="209"/>
        <v>0</v>
      </c>
      <c r="APP14" s="549"/>
      <c r="APQ14" s="50"/>
      <c r="APR14" s="1276"/>
      <c r="APS14" s="1279"/>
      <c r="APT14" s="85"/>
      <c r="APU14" s="1280">
        <f t="shared" si="210"/>
        <v>0</v>
      </c>
      <c r="APW14" s="53"/>
      <c r="APX14" s="276"/>
      <c r="APY14" s="1275"/>
      <c r="APZ14" s="110"/>
      <c r="AQA14" s="176"/>
      <c r="AQB14" s="1280">
        <f t="shared" si="211"/>
        <v>0</v>
      </c>
      <c r="AQD14" s="576"/>
      <c r="AQE14" s="363"/>
      <c r="AQF14" s="176"/>
      <c r="AQG14" s="53"/>
      <c r="AQH14" s="176"/>
      <c r="AQI14" s="87">
        <f t="shared" si="226"/>
        <v>0</v>
      </c>
      <c r="AQK14" s="576">
        <v>41324</v>
      </c>
      <c r="AQL14" s="657"/>
      <c r="AQM14" s="50" t="s">
        <v>5290</v>
      </c>
      <c r="AQN14" s="176">
        <v>2447.5</v>
      </c>
      <c r="AQO14" s="53">
        <v>41325</v>
      </c>
      <c r="AQP14" s="176">
        <v>2447.5</v>
      </c>
      <c r="AQQ14" s="87">
        <f t="shared" si="227"/>
        <v>0</v>
      </c>
      <c r="AQS14" s="576"/>
      <c r="AQT14" s="276"/>
      <c r="AQU14" s="121"/>
      <c r="AQV14" s="53"/>
      <c r="AQW14" s="176"/>
      <c r="AQX14" s="87">
        <f t="shared" si="228"/>
        <v>0</v>
      </c>
      <c r="AQZ14" s="568">
        <v>41316</v>
      </c>
      <c r="ARA14" s="276" t="s">
        <v>4630</v>
      </c>
      <c r="ARB14" s="176">
        <v>13611.5</v>
      </c>
      <c r="ARC14" s="53">
        <v>41317</v>
      </c>
      <c r="ARD14" s="176">
        <v>13611.5</v>
      </c>
      <c r="ARE14" s="87">
        <f t="shared" si="229"/>
        <v>0</v>
      </c>
      <c r="ARG14" s="549"/>
      <c r="ARH14" s="1202"/>
      <c r="ARI14" s="373"/>
      <c r="ARJ14" s="176"/>
      <c r="ARK14" s="34"/>
      <c r="ARL14" s="85"/>
      <c r="ARM14" s="87">
        <f t="shared" si="230"/>
        <v>0</v>
      </c>
      <c r="ARO14" s="549"/>
      <c r="ARP14" s="1202"/>
      <c r="ARQ14" s="373"/>
      <c r="ARR14" s="176"/>
      <c r="ARS14" s="34"/>
      <c r="ART14" s="85"/>
      <c r="ARU14" s="87">
        <f t="shared" si="231"/>
        <v>0</v>
      </c>
      <c r="ARV14" s="85"/>
      <c r="ARW14" s="34"/>
      <c r="ARX14" s="50"/>
      <c r="ARY14" s="1052"/>
      <c r="ARZ14" s="34"/>
      <c r="ASA14" s="85"/>
      <c r="ASB14" s="87">
        <f t="shared" si="232"/>
        <v>17438</v>
      </c>
      <c r="ASD14" s="576">
        <v>41310</v>
      </c>
      <c r="ASE14" s="276" t="s">
        <v>4011</v>
      </c>
      <c r="ASF14" s="317">
        <v>4748</v>
      </c>
      <c r="ASG14" s="53">
        <v>41310</v>
      </c>
      <c r="ASH14" s="176">
        <v>4748</v>
      </c>
      <c r="ASI14" s="87">
        <f t="shared" si="233"/>
        <v>0</v>
      </c>
      <c r="ASK14" s="576"/>
      <c r="ASL14" s="276"/>
      <c r="ASM14" s="121"/>
      <c r="ASN14" s="53"/>
      <c r="ASO14" s="176"/>
      <c r="ASP14" s="87">
        <f t="shared" si="234"/>
        <v>3312</v>
      </c>
      <c r="ASR14" s="576"/>
      <c r="ASS14" s="276"/>
      <c r="AST14" s="121"/>
      <c r="ASU14" s="53"/>
      <c r="ASV14" s="176"/>
      <c r="ASW14" s="87">
        <f t="shared" si="235"/>
        <v>0</v>
      </c>
      <c r="ASY14" s="576"/>
      <c r="ASZ14" s="363"/>
      <c r="ATA14" s="176"/>
      <c r="ATB14" s="53"/>
      <c r="ATC14" s="176"/>
      <c r="ATD14" s="87">
        <f t="shared" si="236"/>
        <v>0</v>
      </c>
      <c r="ATF14" s="549"/>
      <c r="ATG14" s="50"/>
      <c r="ATH14" s="176"/>
      <c r="ATI14" s="34"/>
      <c r="ATJ14" s="85"/>
      <c r="ATK14" s="87">
        <f t="shared" si="212"/>
        <v>0</v>
      </c>
      <c r="ATM14" s="549"/>
      <c r="ATN14" s="50"/>
      <c r="ATO14" s="176"/>
      <c r="ATP14" s="34"/>
      <c r="ATQ14" s="85"/>
      <c r="ATR14" s="87">
        <f t="shared" si="213"/>
        <v>0</v>
      </c>
      <c r="ATT14" s="576"/>
      <c r="ATU14" s="363"/>
      <c r="ATV14" s="176"/>
      <c r="ATW14" s="53"/>
      <c r="ATX14" s="430"/>
      <c r="ATY14" s="87">
        <f t="shared" si="214"/>
        <v>0</v>
      </c>
      <c r="AUA14" s="53"/>
      <c r="AUB14" s="363"/>
      <c r="AUC14" s="176"/>
      <c r="AUD14" s="53"/>
      <c r="AUE14" s="176"/>
      <c r="AUF14" s="87">
        <f t="shared" si="215"/>
        <v>2068</v>
      </c>
      <c r="AUH14" s="549"/>
      <c r="AUI14" s="373"/>
      <c r="AUJ14" s="24"/>
      <c r="AUK14" s="34"/>
      <c r="AUL14" s="85"/>
      <c r="AUM14" s="87">
        <f t="shared" si="246"/>
        <v>0</v>
      </c>
      <c r="AUO14" s="549"/>
      <c r="AUP14" s="373"/>
      <c r="AUQ14" s="24"/>
      <c r="AUR14" s="34"/>
      <c r="AUS14" s="85"/>
      <c r="AUT14" s="87">
        <f t="shared" si="247"/>
        <v>2062.5</v>
      </c>
      <c r="AUV14" s="549"/>
      <c r="AUW14" s="373"/>
      <c r="AUX14" s="24"/>
      <c r="AUY14" s="34"/>
      <c r="AUZ14" s="85"/>
      <c r="AVA14" s="87">
        <f t="shared" si="248"/>
        <v>0</v>
      </c>
      <c r="AVC14" s="34"/>
      <c r="AVD14" s="373"/>
      <c r="AVE14" s="24"/>
      <c r="AVF14" s="34"/>
      <c r="AVG14" s="85"/>
      <c r="AVH14" s="87">
        <f t="shared" si="249"/>
        <v>0</v>
      </c>
      <c r="AVJ14" s="576">
        <v>41310</v>
      </c>
      <c r="AVK14" s="276" t="s">
        <v>4055</v>
      </c>
      <c r="AVL14" s="121">
        <v>14564</v>
      </c>
      <c r="AVM14" s="53">
        <v>41311</v>
      </c>
      <c r="AVN14" s="176">
        <v>14564</v>
      </c>
      <c r="AVO14" s="87">
        <f t="shared" si="130"/>
        <v>0</v>
      </c>
      <c r="AVQ14" s="576"/>
      <c r="AVR14" s="276"/>
      <c r="AVS14" s="121"/>
      <c r="AVT14" s="53"/>
      <c r="AVU14" s="176"/>
      <c r="AVV14" s="87">
        <f t="shared" si="131"/>
        <v>0</v>
      </c>
      <c r="AVX14" s="576"/>
      <c r="AVY14" s="276"/>
      <c r="AVZ14" s="121"/>
      <c r="AWA14" s="53"/>
      <c r="AWB14" s="176"/>
      <c r="AWC14" s="87">
        <f t="shared" si="132"/>
        <v>5941</v>
      </c>
      <c r="AWE14" s="53"/>
      <c r="AWF14" s="276"/>
      <c r="AWG14" s="121"/>
      <c r="AWH14" s="53"/>
      <c r="AWI14" s="176"/>
      <c r="AWJ14" s="87">
        <f t="shared" si="133"/>
        <v>0</v>
      </c>
      <c r="AWL14" s="549"/>
      <c r="AWM14" s="373"/>
      <c r="AWN14" s="24"/>
      <c r="AWO14" s="34"/>
      <c r="AWP14" s="85"/>
      <c r="AWQ14" s="87">
        <f t="shared" si="134"/>
        <v>0</v>
      </c>
      <c r="AWS14" s="53"/>
      <c r="AWT14" s="276"/>
      <c r="AWU14" s="121"/>
      <c r="AWV14" s="53"/>
      <c r="AWW14" s="176"/>
      <c r="AWX14" s="87">
        <f t="shared" si="135"/>
        <v>0</v>
      </c>
      <c r="AWZ14" s="386">
        <v>41313</v>
      </c>
      <c r="AXA14" s="276" t="s">
        <v>4291</v>
      </c>
      <c r="AXB14" s="121">
        <v>2002.5</v>
      </c>
      <c r="AXC14" s="53">
        <v>41313</v>
      </c>
      <c r="AXD14" s="430">
        <v>2002.5</v>
      </c>
      <c r="AXE14" s="87">
        <f t="shared" si="136"/>
        <v>0</v>
      </c>
      <c r="AXG14" s="386"/>
      <c r="AXH14" s="276"/>
      <c r="AXI14" s="121"/>
      <c r="AXJ14" s="53"/>
      <c r="AXK14" s="430"/>
      <c r="AXL14" s="87">
        <f t="shared" si="137"/>
        <v>0</v>
      </c>
      <c r="AXN14" s="386"/>
      <c r="AXO14" s="276"/>
      <c r="AXP14" s="121"/>
      <c r="AXQ14" s="53"/>
      <c r="AXR14" s="430"/>
      <c r="AXS14" s="87">
        <f t="shared" si="138"/>
        <v>1624.5</v>
      </c>
      <c r="AXU14" s="549"/>
      <c r="AXV14" s="373"/>
      <c r="AXW14" s="24"/>
      <c r="AXX14" s="549"/>
      <c r="AXY14" s="85"/>
      <c r="AXZ14" s="87">
        <f t="shared" si="139"/>
        <v>0</v>
      </c>
      <c r="AYB14" s="576">
        <v>41307</v>
      </c>
      <c r="AYC14" s="276" t="s">
        <v>3820</v>
      </c>
      <c r="AYD14" s="121">
        <v>2837</v>
      </c>
      <c r="AYE14" s="53">
        <v>41307</v>
      </c>
      <c r="AYF14" s="176">
        <v>2837</v>
      </c>
      <c r="AYG14" s="87">
        <f t="shared" si="140"/>
        <v>839.20000000000073</v>
      </c>
      <c r="AYI14" s="53"/>
      <c r="AYJ14" s="276"/>
      <c r="AYK14" s="121"/>
      <c r="AYL14" s="53"/>
      <c r="AYM14" s="176"/>
      <c r="AYN14" s="87">
        <f t="shared" si="250"/>
        <v>0</v>
      </c>
      <c r="AYP14" s="53"/>
      <c r="AYQ14" s="276"/>
      <c r="AYR14" s="121"/>
      <c r="AYS14" s="53"/>
      <c r="AYT14" s="176"/>
      <c r="AYU14" s="87">
        <f t="shared" si="251"/>
        <v>0</v>
      </c>
      <c r="AYW14" s="386">
        <v>41300</v>
      </c>
      <c r="AYX14" s="386"/>
      <c r="AYY14" s="363" t="s">
        <v>3235</v>
      </c>
      <c r="AYZ14" s="176">
        <v>34136</v>
      </c>
      <c r="AZA14" s="1253">
        <v>41311</v>
      </c>
      <c r="AZB14" s="587">
        <v>34136</v>
      </c>
      <c r="AZC14" s="168">
        <f t="shared" si="141"/>
        <v>0</v>
      </c>
      <c r="AZE14" s="34"/>
      <c r="AZF14" s="373"/>
      <c r="AZG14" s="24"/>
      <c r="AZH14" s="34"/>
      <c r="AZI14" s="85"/>
      <c r="AZJ14" s="87">
        <f t="shared" si="142"/>
        <v>0</v>
      </c>
      <c r="AZL14" s="53">
        <v>41326</v>
      </c>
      <c r="AZM14" s="276" t="s">
        <v>5452</v>
      </c>
      <c r="AZN14" s="121">
        <v>10069</v>
      </c>
      <c r="AZO14" s="53">
        <v>41327</v>
      </c>
      <c r="AZP14" s="176">
        <v>10069</v>
      </c>
      <c r="AZQ14" s="87">
        <f t="shared" si="143"/>
        <v>0</v>
      </c>
      <c r="AZS14" s="34"/>
      <c r="AZT14" s="373"/>
      <c r="AZU14" s="24"/>
      <c r="AZV14" s="34"/>
      <c r="AZW14" s="85"/>
      <c r="AZX14" s="87">
        <f t="shared" si="144"/>
        <v>0</v>
      </c>
      <c r="AZZ14" s="34"/>
      <c r="BAA14" s="373"/>
      <c r="BAB14" s="24"/>
      <c r="BAC14" s="34"/>
      <c r="BAD14" s="85"/>
      <c r="BAE14" s="87">
        <f t="shared" si="145"/>
        <v>0</v>
      </c>
      <c r="BAG14" s="576"/>
      <c r="BAH14" s="276"/>
      <c r="BAI14" s="121"/>
      <c r="BAJ14" s="53"/>
      <c r="BAK14" s="176"/>
      <c r="BAL14" s="168">
        <f t="shared" si="146"/>
        <v>0</v>
      </c>
      <c r="BAN14" s="576">
        <v>41312</v>
      </c>
      <c r="BAO14" s="276" t="s">
        <v>4198</v>
      </c>
      <c r="BAP14" s="121">
        <v>13949.5</v>
      </c>
      <c r="BAQ14" s="53">
        <v>41317</v>
      </c>
      <c r="BAR14" s="176">
        <v>13949.5</v>
      </c>
      <c r="BAS14" s="87">
        <f t="shared" si="147"/>
        <v>2064</v>
      </c>
      <c r="BAU14" s="388"/>
      <c r="BAV14" s="373"/>
      <c r="BAW14" s="24"/>
      <c r="BAX14" s="34">
        <v>41324</v>
      </c>
      <c r="BAY14" s="85">
        <v>1455</v>
      </c>
      <c r="BAZ14" s="87">
        <f t="shared" si="148"/>
        <v>0</v>
      </c>
      <c r="BBB14" s="576">
        <v>41317</v>
      </c>
      <c r="BBC14" s="276" t="s">
        <v>4671</v>
      </c>
      <c r="BBD14" s="121">
        <v>576</v>
      </c>
      <c r="BBE14" s="576">
        <v>41317</v>
      </c>
      <c r="BBF14" s="176">
        <v>576</v>
      </c>
      <c r="BBG14" s="87">
        <f t="shared" si="149"/>
        <v>308</v>
      </c>
      <c r="BBI14" s="53"/>
      <c r="BBJ14" s="1283"/>
      <c r="BBK14" s="276"/>
      <c r="BBL14" s="121"/>
      <c r="BBM14" s="53"/>
      <c r="BBN14" s="176"/>
      <c r="BBO14" s="87">
        <f t="shared" si="150"/>
        <v>6485.25</v>
      </c>
      <c r="BBQ14" s="53"/>
      <c r="BBR14" s="276"/>
      <c r="BBS14" s="121"/>
      <c r="BBT14" s="53"/>
      <c r="BBU14" s="176"/>
      <c r="BBV14" s="87">
        <f t="shared" si="151"/>
        <v>0</v>
      </c>
      <c r="BBX14" s="388">
        <v>41323</v>
      </c>
      <c r="BBY14" s="373" t="s">
        <v>5170</v>
      </c>
      <c r="BBZ14" s="24">
        <v>4765</v>
      </c>
      <c r="BCA14" s="34">
        <v>41324</v>
      </c>
      <c r="BCB14" s="85">
        <v>4765</v>
      </c>
      <c r="BCC14" s="87">
        <f t="shared" si="152"/>
        <v>0</v>
      </c>
      <c r="BCE14" s="388"/>
      <c r="BCF14" s="373"/>
      <c r="BCG14" s="24"/>
      <c r="BCH14" s="34"/>
      <c r="BCI14" s="85"/>
      <c r="BCJ14" s="87">
        <f t="shared" si="153"/>
        <v>0</v>
      </c>
      <c r="BCL14" s="388"/>
      <c r="BCM14" s="373"/>
      <c r="BCN14" s="24"/>
      <c r="BCO14" s="549">
        <v>41183</v>
      </c>
      <c r="BCP14" s="85">
        <v>1000</v>
      </c>
      <c r="BCQ14" s="729">
        <f t="shared" si="154"/>
        <v>10164.5</v>
      </c>
      <c r="BCS14" s="388"/>
      <c r="BCT14" s="373"/>
      <c r="BCU14" s="24"/>
      <c r="BCV14" s="549"/>
      <c r="BCW14" s="85"/>
      <c r="BCX14" s="87">
        <f t="shared" si="155"/>
        <v>0</v>
      </c>
      <c r="BCZ14" s="34"/>
      <c r="BDA14" s="373"/>
      <c r="BDB14" s="24"/>
      <c r="BDC14" s="34"/>
      <c r="BDD14" s="85"/>
      <c r="BDE14" s="87">
        <f t="shared" si="156"/>
        <v>0</v>
      </c>
      <c r="BDG14" s="388">
        <v>41316</v>
      </c>
      <c r="BDH14" s="373" t="s">
        <v>4590</v>
      </c>
      <c r="BDI14" s="24">
        <v>2430</v>
      </c>
      <c r="BDJ14" s="388">
        <v>41316</v>
      </c>
      <c r="BDK14" s="85">
        <v>2430</v>
      </c>
      <c r="BDL14" s="87">
        <f t="shared" si="157"/>
        <v>0</v>
      </c>
      <c r="BDN14" s="576">
        <v>41309</v>
      </c>
      <c r="BDO14" s="363" t="s">
        <v>3991</v>
      </c>
      <c r="BDP14" s="176">
        <v>20769</v>
      </c>
      <c r="BDQ14" s="576">
        <v>41314</v>
      </c>
      <c r="BDR14" s="176">
        <v>20769</v>
      </c>
      <c r="BDS14" s="87">
        <f t="shared" si="158"/>
        <v>1055.5999999999913</v>
      </c>
      <c r="BDU14" s="34"/>
      <c r="BDV14" s="373"/>
      <c r="BDW14" s="24"/>
      <c r="BDX14" s="34"/>
      <c r="BDY14" s="85"/>
      <c r="BDZ14" s="87">
        <f t="shared" si="159"/>
        <v>0</v>
      </c>
      <c r="BEB14" s="576"/>
      <c r="BEC14" s="276"/>
      <c r="BED14" s="121"/>
      <c r="BEE14" s="53">
        <v>41322</v>
      </c>
      <c r="BEF14" s="176">
        <v>2987</v>
      </c>
      <c r="BEG14" s="87">
        <f t="shared" si="160"/>
        <v>605.79999999999927</v>
      </c>
      <c r="BEI14" s="34"/>
      <c r="BEJ14" s="34"/>
      <c r="BEK14" s="373"/>
      <c r="BEL14" s="24"/>
      <c r="BEM14" s="34"/>
      <c r="BEN14" s="85"/>
      <c r="BEO14" s="87">
        <f t="shared" si="161"/>
        <v>0</v>
      </c>
      <c r="BEQ14" s="386">
        <v>41316</v>
      </c>
      <c r="BER14" s="50" t="s">
        <v>4607</v>
      </c>
      <c r="BES14" s="1045">
        <v>4778</v>
      </c>
      <c r="BET14" s="386">
        <v>41316</v>
      </c>
      <c r="BEU14" s="317">
        <v>4778</v>
      </c>
      <c r="BEV14" s="87">
        <f t="shared" si="162"/>
        <v>0</v>
      </c>
      <c r="BEX14" s="388"/>
      <c r="BEY14" s="409"/>
      <c r="BEZ14" s="50"/>
      <c r="BFA14" s="1250"/>
      <c r="BFB14" s="388"/>
      <c r="BFC14" s="1245"/>
      <c r="BFD14" s="87">
        <f t="shared" si="163"/>
        <v>0</v>
      </c>
      <c r="BFF14" s="74">
        <v>41306</v>
      </c>
      <c r="BFG14" s="409" t="s">
        <v>5211</v>
      </c>
      <c r="BFH14" s="1247" t="s">
        <v>3723</v>
      </c>
      <c r="BFI14" s="176">
        <v>39126</v>
      </c>
      <c r="BFJ14" s="34">
        <v>41323</v>
      </c>
      <c r="BFK14" s="1245">
        <v>39126</v>
      </c>
      <c r="BFL14" s="87">
        <f t="shared" si="164"/>
        <v>0</v>
      </c>
      <c r="BFN14" s="549">
        <v>41316</v>
      </c>
      <c r="BFO14" s="50" t="s">
        <v>4564</v>
      </c>
      <c r="BFP14" s="1250">
        <v>1203</v>
      </c>
      <c r="BFQ14" s="549">
        <v>41316</v>
      </c>
      <c r="BFR14" s="1245">
        <v>1203</v>
      </c>
      <c r="BFS14" s="87">
        <f t="shared" si="165"/>
        <v>0</v>
      </c>
      <c r="BFU14" s="388"/>
      <c r="BFV14" s="373"/>
      <c r="BFW14" s="1250"/>
      <c r="BFX14" s="53"/>
      <c r="BFY14" s="176"/>
      <c r="BFZ14" s="87">
        <f t="shared" si="166"/>
        <v>0</v>
      </c>
      <c r="BGB14" s="549">
        <v>41316</v>
      </c>
      <c r="BGC14" s="373" t="s">
        <v>4602</v>
      </c>
      <c r="BGD14" s="1250">
        <v>2406</v>
      </c>
      <c r="BGE14" s="53">
        <v>41316</v>
      </c>
      <c r="BGF14" s="176">
        <v>2406</v>
      </c>
      <c r="BGG14" s="87">
        <f t="shared" si="167"/>
        <v>0</v>
      </c>
      <c r="BGI14" s="388"/>
      <c r="BGJ14" s="373"/>
      <c r="BGK14" s="24"/>
      <c r="BGL14" s="34"/>
      <c r="BGM14" s="85"/>
      <c r="BGN14" s="87">
        <f t="shared" si="240"/>
        <v>0</v>
      </c>
      <c r="BGP14" s="34"/>
      <c r="BGQ14" s="373"/>
      <c r="BGR14" s="24"/>
      <c r="BGS14" s="34"/>
      <c r="BGT14" s="85"/>
      <c r="BGU14" s="87">
        <f t="shared" si="241"/>
        <v>0</v>
      </c>
      <c r="BGW14" s="549"/>
      <c r="BGX14" s="373"/>
      <c r="BGY14" s="24"/>
      <c r="BGZ14" s="34"/>
      <c r="BHA14" s="85"/>
      <c r="BHB14" s="87">
        <f t="shared" si="168"/>
        <v>0</v>
      </c>
      <c r="BHD14" s="549"/>
      <c r="BHE14" s="1202"/>
      <c r="BHF14" s="373"/>
      <c r="BHG14" s="24"/>
      <c r="BHH14" s="34"/>
      <c r="BHI14" s="85"/>
      <c r="BHJ14" s="87">
        <f t="shared" si="169"/>
        <v>78175.989999999991</v>
      </c>
      <c r="BHL14" s="549"/>
      <c r="BHM14" s="373"/>
      <c r="BHN14" s="24"/>
      <c r="BHO14" s="34"/>
      <c r="BHP14" s="85"/>
      <c r="BHQ14" s="87">
        <f t="shared" si="170"/>
        <v>0</v>
      </c>
      <c r="BHS14" s="388"/>
      <c r="BHT14" s="373"/>
      <c r="BHU14" s="24"/>
      <c r="BHV14" s="388"/>
      <c r="BHW14" s="85"/>
      <c r="BHX14" s="87">
        <f t="shared" si="171"/>
        <v>0</v>
      </c>
      <c r="BHZ14" s="576"/>
      <c r="BIA14" s="276"/>
      <c r="BIB14" s="121"/>
      <c r="BIC14" s="53"/>
      <c r="BID14" s="176"/>
      <c r="BIE14" s="87">
        <f t="shared" si="172"/>
        <v>0</v>
      </c>
      <c r="BIG14" s="576">
        <v>41314</v>
      </c>
      <c r="BIH14" s="1378" t="s">
        <v>4447</v>
      </c>
      <c r="BII14" s="121">
        <v>3248.5</v>
      </c>
      <c r="BIJ14" s="53">
        <v>41314</v>
      </c>
      <c r="BIK14" s="176">
        <v>3248.5</v>
      </c>
      <c r="BIL14" s="87">
        <f t="shared" si="173"/>
        <v>0</v>
      </c>
      <c r="BIN14" s="386">
        <v>41319</v>
      </c>
      <c r="BIO14" s="50" t="s">
        <v>4807</v>
      </c>
      <c r="BIP14" s="1045">
        <v>9372.5</v>
      </c>
      <c r="BIQ14" s="386">
        <v>41319</v>
      </c>
      <c r="BIR14" s="317">
        <v>9372.5</v>
      </c>
      <c r="BIS14" s="87">
        <f t="shared" si="174"/>
        <v>0</v>
      </c>
      <c r="BIU14" s="34"/>
      <c r="BIV14" s="373"/>
      <c r="BIW14" s="24"/>
      <c r="BIX14" s="34"/>
      <c r="BIY14" s="85"/>
      <c r="BIZ14" s="87">
        <f t="shared" si="175"/>
        <v>0</v>
      </c>
      <c r="BJB14" s="34">
        <v>41311</v>
      </c>
      <c r="BJC14" s="373" t="s">
        <v>4123</v>
      </c>
      <c r="BJD14" s="24">
        <v>1321</v>
      </c>
      <c r="BJE14" s="34">
        <v>41312</v>
      </c>
      <c r="BJF14" s="85">
        <v>1321</v>
      </c>
      <c r="BJG14" s="87">
        <f t="shared" si="216"/>
        <v>0</v>
      </c>
      <c r="BJI14" s="53"/>
      <c r="BJJ14" s="363"/>
      <c r="BJK14" s="176"/>
      <c r="BJL14" s="53">
        <v>41313</v>
      </c>
      <c r="BJM14" s="1112">
        <v>19455</v>
      </c>
      <c r="BJN14" s="87">
        <f t="shared" si="217"/>
        <v>289</v>
      </c>
      <c r="BJP14" s="53"/>
      <c r="BJQ14" s="276"/>
      <c r="BJR14" s="1287"/>
      <c r="BJS14" s="1297" t="s">
        <v>4752</v>
      </c>
      <c r="BJT14" s="1130">
        <v>104</v>
      </c>
      <c r="BJU14" s="87">
        <f t="shared" si="218"/>
        <v>0</v>
      </c>
      <c r="BJW14" s="34"/>
      <c r="BJX14" s="373"/>
      <c r="BJY14" s="24"/>
      <c r="BJZ14" s="34"/>
      <c r="BKA14" s="85"/>
      <c r="BKB14" s="87">
        <f t="shared" si="219"/>
        <v>0</v>
      </c>
      <c r="BKD14" s="34"/>
      <c r="BKE14" s="373"/>
      <c r="BKF14" s="24"/>
      <c r="BKG14" s="34"/>
      <c r="BKH14" s="85"/>
      <c r="BKI14" s="87">
        <f t="shared" si="220"/>
        <v>0</v>
      </c>
      <c r="BKK14" s="34"/>
      <c r="BKL14" s="373"/>
      <c r="BKM14" s="24"/>
      <c r="BKN14" s="34"/>
      <c r="BKO14" s="85"/>
      <c r="BKP14" s="87">
        <f t="shared" si="221"/>
        <v>0</v>
      </c>
      <c r="BKR14" s="386"/>
      <c r="BKS14" s="363"/>
      <c r="BKT14" s="176"/>
      <c r="BKU14" s="53"/>
      <c r="BKV14" s="176"/>
      <c r="BKW14" s="87">
        <f t="shared" si="222"/>
        <v>0</v>
      </c>
      <c r="BKY14" s="549"/>
      <c r="BKZ14" s="373"/>
      <c r="BLA14" s="24"/>
      <c r="BLB14" s="34"/>
      <c r="BLC14" s="85"/>
      <c r="BLD14" s="87">
        <f t="shared" si="223"/>
        <v>0</v>
      </c>
      <c r="BLF14" s="549"/>
      <c r="BLG14" s="373"/>
      <c r="BLH14" s="24"/>
      <c r="BLI14" s="34"/>
      <c r="BLJ14" s="85"/>
      <c r="BLK14" s="87">
        <f t="shared" si="237"/>
        <v>0</v>
      </c>
      <c r="BLM14" s="34"/>
      <c r="BLN14" s="409"/>
      <c r="BLO14" s="373"/>
      <c r="BLP14" s="24"/>
      <c r="BLQ14" s="34"/>
      <c r="BLR14" s="85"/>
      <c r="BLS14" s="87">
        <f t="shared" si="176"/>
        <v>118</v>
      </c>
      <c r="BLU14" s="34"/>
      <c r="BLV14" s="373"/>
      <c r="BLW14" s="24"/>
      <c r="BLX14" s="34"/>
      <c r="BLY14" s="85"/>
      <c r="BLZ14" s="87">
        <f t="shared" si="177"/>
        <v>0</v>
      </c>
      <c r="BMB14" s="53">
        <v>41304</v>
      </c>
      <c r="BMC14" s="363" t="s">
        <v>3129</v>
      </c>
      <c r="BMD14" s="176">
        <v>2863</v>
      </c>
      <c r="BME14" s="53">
        <v>41309</v>
      </c>
      <c r="BMF14" s="58">
        <v>2863</v>
      </c>
      <c r="BMG14" s="87">
        <f t="shared" si="178"/>
        <v>111</v>
      </c>
      <c r="BMI14" s="386">
        <v>41307</v>
      </c>
      <c r="BMJ14" s="276" t="s">
        <v>3796</v>
      </c>
      <c r="BMK14" s="121">
        <v>28</v>
      </c>
      <c r="BML14" s="576">
        <v>41307</v>
      </c>
      <c r="BMM14" s="176">
        <v>28</v>
      </c>
      <c r="BMN14" s="87">
        <f t="shared" si="179"/>
        <v>0</v>
      </c>
      <c r="BMQ14" s="1247"/>
      <c r="BMR14" s="430"/>
      <c r="BMS14" s="549"/>
      <c r="BMT14" s="1245"/>
      <c r="BMU14" s="87">
        <f t="shared" si="180"/>
        <v>700</v>
      </c>
      <c r="BMW14" s="34"/>
      <c r="BMX14" s="373"/>
      <c r="BMY14" s="24"/>
      <c r="BMZ14" s="34"/>
      <c r="BNA14" s="85"/>
      <c r="BNB14" s="87">
        <f t="shared" si="181"/>
        <v>0</v>
      </c>
      <c r="BND14" s="34"/>
      <c r="BNE14" s="409"/>
      <c r="BNF14" s="1247"/>
      <c r="BNG14" s="85"/>
      <c r="BNH14" s="34"/>
      <c r="BNI14" s="85"/>
      <c r="BNJ14" s="87">
        <f t="shared" si="182"/>
        <v>0</v>
      </c>
      <c r="BNL14" s="549"/>
      <c r="BNM14" s="373"/>
      <c r="BNN14" s="24"/>
      <c r="BNO14" s="34"/>
      <c r="BNP14" s="85"/>
      <c r="BNQ14" s="87">
        <f t="shared" si="183"/>
        <v>0</v>
      </c>
      <c r="BNS14" s="549">
        <v>41310</v>
      </c>
      <c r="BNT14" s="373" t="s">
        <v>4075</v>
      </c>
      <c r="BNU14" s="24">
        <v>132</v>
      </c>
      <c r="BNV14" s="34">
        <v>41310</v>
      </c>
      <c r="BNW14" s="85">
        <v>132</v>
      </c>
      <c r="BNX14" s="87">
        <f t="shared" si="184"/>
        <v>0</v>
      </c>
      <c r="BNZ14" s="34"/>
      <c r="BOA14" s="373"/>
      <c r="BOB14" s="24"/>
      <c r="BOC14" s="34"/>
      <c r="BOD14" s="85"/>
      <c r="BOE14" s="87">
        <f t="shared" si="185"/>
        <v>0</v>
      </c>
      <c r="BOG14" s="549">
        <v>41325</v>
      </c>
      <c r="BOH14" s="373" t="s">
        <v>5354</v>
      </c>
      <c r="BOI14" s="24">
        <v>619</v>
      </c>
      <c r="BOJ14" s="34">
        <v>41325</v>
      </c>
      <c r="BOK14" s="85">
        <v>619</v>
      </c>
      <c r="BOL14" s="87">
        <f t="shared" si="186"/>
        <v>0</v>
      </c>
      <c r="BON14" s="549"/>
      <c r="BOO14" s="373"/>
      <c r="BOP14" s="24"/>
      <c r="BOQ14" s="34"/>
      <c r="BOR14" s="85"/>
      <c r="BOS14" s="87">
        <f t="shared" si="187"/>
        <v>0</v>
      </c>
      <c r="BOU14" s="34"/>
      <c r="BOV14" s="373"/>
      <c r="BOW14" s="24"/>
      <c r="BOX14" s="34"/>
      <c r="BOY14" s="85"/>
      <c r="BOZ14" s="87">
        <f t="shared" si="188"/>
        <v>0</v>
      </c>
      <c r="BPB14" s="34"/>
      <c r="BPC14" s="373"/>
      <c r="BPD14" s="24"/>
      <c r="BPE14" s="34"/>
      <c r="BPF14" s="85"/>
      <c r="BPG14" s="87">
        <f t="shared" si="189"/>
        <v>0</v>
      </c>
      <c r="BPI14" s="34"/>
      <c r="BPJ14" s="373"/>
      <c r="BPK14" s="24"/>
      <c r="BPL14" s="34"/>
      <c r="BPM14" s="85"/>
      <c r="BPN14" s="87">
        <f t="shared" si="190"/>
        <v>0</v>
      </c>
      <c r="BPP14" s="34"/>
      <c r="BPQ14" s="373"/>
      <c r="BPR14" s="24"/>
      <c r="BPS14" s="34"/>
      <c r="BPT14" s="85"/>
      <c r="BPU14" s="87">
        <f t="shared" si="191"/>
        <v>0</v>
      </c>
    </row>
    <row r="15" spans="1:1790">
      <c r="A15" s="34"/>
      <c r="B15" s="373"/>
      <c r="C15" s="24"/>
      <c r="D15" s="34"/>
      <c r="E15" s="85"/>
      <c r="F15" s="87">
        <f t="shared" si="2"/>
        <v>0</v>
      </c>
      <c r="H15" s="34"/>
      <c r="I15" s="373"/>
      <c r="J15" s="24"/>
      <c r="K15" s="34"/>
      <c r="L15" s="85"/>
      <c r="M15" s="87">
        <f t="shared" si="3"/>
        <v>0</v>
      </c>
      <c r="O15" s="34"/>
      <c r="P15" s="373"/>
      <c r="Q15" s="24"/>
      <c r="R15" s="34"/>
      <c r="S15" s="85"/>
      <c r="T15" s="87">
        <f t="shared" si="4"/>
        <v>0</v>
      </c>
      <c r="V15" s="34"/>
      <c r="W15" s="373"/>
      <c r="X15" s="24"/>
      <c r="Y15" s="34"/>
      <c r="Z15" s="85"/>
      <c r="AA15" s="87">
        <f t="shared" si="5"/>
        <v>6041</v>
      </c>
      <c r="AC15" s="34"/>
      <c r="AD15" s="373"/>
      <c r="AE15" s="24"/>
      <c r="AF15" s="34"/>
      <c r="AG15" s="85"/>
      <c r="AH15" s="87">
        <f t="shared" si="6"/>
        <v>0</v>
      </c>
      <c r="AJ15" s="386">
        <v>41308</v>
      </c>
      <c r="AK15" s="363" t="s">
        <v>3909</v>
      </c>
      <c r="AL15" s="513">
        <v>541</v>
      </c>
      <c r="AM15" s="386">
        <v>41308</v>
      </c>
      <c r="AN15" s="176">
        <v>541</v>
      </c>
      <c r="AO15" s="87">
        <f t="shared" si="7"/>
        <v>-38215.859999999986</v>
      </c>
      <c r="AQ15" s="34"/>
      <c r="AR15" s="373"/>
      <c r="AS15" s="24"/>
      <c r="AT15" s="34"/>
      <c r="AU15" s="85"/>
      <c r="AV15" s="87">
        <f t="shared" si="8"/>
        <v>0</v>
      </c>
      <c r="AX15" s="34"/>
      <c r="AY15" s="373"/>
      <c r="AZ15" s="24"/>
      <c r="BA15" s="34"/>
      <c r="BB15" s="85"/>
      <c r="BC15" s="87">
        <f t="shared" si="9"/>
        <v>0</v>
      </c>
      <c r="BE15" s="53"/>
      <c r="BF15" s="276"/>
      <c r="BG15" s="121"/>
      <c r="BH15" s="53"/>
      <c r="BI15" s="176"/>
      <c r="BJ15" s="87">
        <f t="shared" si="10"/>
        <v>0</v>
      </c>
      <c r="BL15" s="388">
        <v>41314</v>
      </c>
      <c r="BM15" s="373" t="s">
        <v>4480</v>
      </c>
      <c r="BN15" s="24">
        <v>741</v>
      </c>
      <c r="BO15" s="34">
        <v>41314</v>
      </c>
      <c r="BP15" s="85">
        <v>741</v>
      </c>
      <c r="BQ15" s="87">
        <f t="shared" si="11"/>
        <v>0</v>
      </c>
      <c r="BS15" s="576"/>
      <c r="BT15" s="276"/>
      <c r="BU15" s="121"/>
      <c r="BV15" s="53"/>
      <c r="BW15" s="176"/>
      <c r="BX15" s="87">
        <f t="shared" si="12"/>
        <v>40166.76</v>
      </c>
      <c r="BZ15" s="576"/>
      <c r="CA15" s="363"/>
      <c r="CB15" s="176"/>
      <c r="CC15" s="53"/>
      <c r="CD15" s="176"/>
      <c r="CE15" s="87">
        <f t="shared" si="13"/>
        <v>0</v>
      </c>
      <c r="CG15" s="576"/>
      <c r="CH15" s="363"/>
      <c r="CI15" s="176"/>
      <c r="CJ15" s="53"/>
      <c r="CK15" s="176"/>
      <c r="CL15" s="87">
        <f t="shared" si="14"/>
        <v>2443.5</v>
      </c>
      <c r="CO15" s="1202"/>
      <c r="CP15" s="373"/>
      <c r="CQ15" s="24"/>
      <c r="CS15" s="85"/>
      <c r="CT15" s="87">
        <f t="shared" si="15"/>
        <v>0</v>
      </c>
      <c r="CV15" s="576">
        <v>41305</v>
      </c>
      <c r="CW15" s="1289"/>
      <c r="CX15" s="276" t="s">
        <v>3074</v>
      </c>
      <c r="CY15" s="121">
        <v>214890</v>
      </c>
      <c r="CZ15" s="576"/>
      <c r="DA15" s="176"/>
      <c r="DB15" s="87">
        <f t="shared" si="16"/>
        <v>5890692.6500000004</v>
      </c>
      <c r="DD15" s="386">
        <v>41313</v>
      </c>
      <c r="DE15" s="276" t="s">
        <v>4318</v>
      </c>
      <c r="DF15" s="121">
        <v>2152</v>
      </c>
      <c r="DG15" s="53">
        <v>41314</v>
      </c>
      <c r="DH15" s="176">
        <v>2152</v>
      </c>
      <c r="DI15" s="87">
        <f t="shared" si="17"/>
        <v>0</v>
      </c>
      <c r="DK15" s="386"/>
      <c r="DL15" s="276"/>
      <c r="DM15" s="121"/>
      <c r="DN15" s="53"/>
      <c r="DO15" s="176"/>
      <c r="DP15" s="87">
        <f t="shared" si="18"/>
        <v>0</v>
      </c>
      <c r="DR15" s="53"/>
      <c r="DS15" s="276"/>
      <c r="DT15" s="121"/>
      <c r="DU15" s="53"/>
      <c r="DV15" s="176"/>
      <c r="DW15" s="87">
        <f t="shared" si="19"/>
        <v>0</v>
      </c>
      <c r="DY15" s="386"/>
      <c r="DZ15" s="276"/>
      <c r="EA15" s="1045"/>
      <c r="EB15" s="53"/>
      <c r="EC15" s="176"/>
      <c r="ED15" s="87">
        <f t="shared" si="20"/>
        <v>0</v>
      </c>
      <c r="EF15" s="576"/>
      <c r="EG15" s="363"/>
      <c r="EH15" s="176"/>
      <c r="EI15" s="53"/>
      <c r="EJ15" s="176"/>
      <c r="EK15" s="87">
        <f t="shared" si="21"/>
        <v>6500</v>
      </c>
      <c r="EM15" s="549"/>
      <c r="EN15" s="373"/>
      <c r="EO15" s="24"/>
      <c r="EP15" s="34"/>
      <c r="EQ15" s="85"/>
      <c r="ER15" s="87">
        <f t="shared" si="22"/>
        <v>0</v>
      </c>
      <c r="ET15" s="53">
        <v>41324</v>
      </c>
      <c r="EU15" s="369" t="s">
        <v>5487</v>
      </c>
      <c r="EV15" s="276" t="s">
        <v>5226</v>
      </c>
      <c r="EW15" s="121">
        <v>17121</v>
      </c>
      <c r="EX15" s="369">
        <v>41326</v>
      </c>
      <c r="EY15" s="176">
        <v>17121</v>
      </c>
      <c r="EZ15" s="87">
        <f t="shared" si="23"/>
        <v>1044.8300000000017</v>
      </c>
      <c r="FB15" s="53"/>
      <c r="FC15" s="276"/>
      <c r="FD15" s="121"/>
      <c r="FE15" s="53"/>
      <c r="FF15" s="176"/>
      <c r="FG15" s="87">
        <f t="shared" si="24"/>
        <v>0</v>
      </c>
      <c r="FI15" s="576"/>
      <c r="FJ15" s="369"/>
      <c r="FK15" s="276"/>
      <c r="FL15" s="121"/>
      <c r="FM15" s="247"/>
      <c r="FN15" s="176"/>
      <c r="FO15" s="87">
        <f t="shared" si="25"/>
        <v>0</v>
      </c>
      <c r="FQ15" s="34"/>
      <c r="FR15" s="50"/>
      <c r="FS15" s="176"/>
      <c r="FT15" s="53"/>
      <c r="FU15" s="176"/>
      <c r="FV15" s="87">
        <f t="shared" si="192"/>
        <v>0</v>
      </c>
      <c r="FX15" s="576"/>
      <c r="FY15" s="657"/>
      <c r="FZ15" s="276"/>
      <c r="GA15" s="121"/>
      <c r="GB15" s="657"/>
      <c r="GC15" s="121"/>
      <c r="GD15" s="87">
        <f t="shared" si="26"/>
        <v>13137.5</v>
      </c>
      <c r="GF15" s="53">
        <v>41325</v>
      </c>
      <c r="GG15" s="276" t="s">
        <v>5344</v>
      </c>
      <c r="GH15" s="121">
        <v>2054</v>
      </c>
      <c r="GI15" s="53">
        <v>41325</v>
      </c>
      <c r="GJ15" s="176">
        <v>2054</v>
      </c>
      <c r="GK15" s="87">
        <f t="shared" si="27"/>
        <v>0</v>
      </c>
      <c r="GM15" s="576"/>
      <c r="GN15" s="53"/>
      <c r="GO15" s="276"/>
      <c r="GP15" s="121"/>
      <c r="GQ15" s="53"/>
      <c r="GR15" s="176"/>
      <c r="GS15" s="87">
        <f t="shared" si="28"/>
        <v>2511.6000000000004</v>
      </c>
      <c r="GU15" s="576"/>
      <c r="GV15" s="276"/>
      <c r="GW15" s="1045"/>
      <c r="GX15" s="53"/>
      <c r="GY15" s="176"/>
      <c r="GZ15" s="87">
        <f t="shared" si="29"/>
        <v>0</v>
      </c>
      <c r="HB15" s="386"/>
      <c r="HC15" s="276"/>
      <c r="HD15" s="121"/>
      <c r="HE15" s="53"/>
      <c r="HF15" s="58"/>
      <c r="HG15" s="87">
        <f t="shared" si="30"/>
        <v>0</v>
      </c>
      <c r="HI15" s="386"/>
      <c r="HJ15" s="276"/>
      <c r="HK15" s="121"/>
      <c r="HL15" s="53"/>
      <c r="HM15" s="176"/>
      <c r="HN15" s="87">
        <f t="shared" si="31"/>
        <v>0</v>
      </c>
      <c r="HP15" s="386"/>
      <c r="HQ15" s="50"/>
      <c r="HR15" s="1045"/>
      <c r="HS15" s="53"/>
      <c r="HT15" s="176"/>
      <c r="HU15" s="87">
        <f t="shared" si="32"/>
        <v>30</v>
      </c>
      <c r="HW15" s="53"/>
      <c r="HX15" s="276"/>
      <c r="HY15" s="121"/>
      <c r="HZ15" s="53"/>
      <c r="IA15" s="176"/>
      <c r="IB15" s="87">
        <f t="shared" si="33"/>
        <v>0</v>
      </c>
      <c r="ID15" s="576"/>
      <c r="IE15" s="276"/>
      <c r="IF15" s="121"/>
      <c r="IG15" s="53"/>
      <c r="IH15" s="176"/>
      <c r="II15" s="87">
        <f t="shared" si="34"/>
        <v>402</v>
      </c>
      <c r="IK15" s="576">
        <v>41323</v>
      </c>
      <c r="IL15" s="276" t="s">
        <v>5123</v>
      </c>
      <c r="IM15" s="121">
        <v>96</v>
      </c>
      <c r="IN15" s="53"/>
      <c r="IO15" s="176"/>
      <c r="IP15" s="87">
        <f t="shared" si="35"/>
        <v>3102</v>
      </c>
      <c r="IR15" s="388">
        <v>41297</v>
      </c>
      <c r="IS15" s="1247" t="s">
        <v>3189</v>
      </c>
      <c r="IT15" s="85">
        <v>3630</v>
      </c>
      <c r="IU15" s="388">
        <v>41306</v>
      </c>
      <c r="IV15" s="85">
        <v>3630</v>
      </c>
      <c r="IW15" s="87">
        <f t="shared" si="36"/>
        <v>0</v>
      </c>
      <c r="IY15" s="388">
        <v>41312</v>
      </c>
      <c r="IZ15" s="1247" t="s">
        <v>4209</v>
      </c>
      <c r="JA15" s="1052">
        <v>990</v>
      </c>
      <c r="JB15" s="388">
        <v>41324</v>
      </c>
      <c r="JC15" s="1052">
        <v>990</v>
      </c>
      <c r="JD15" s="87">
        <f t="shared" si="37"/>
        <v>0</v>
      </c>
      <c r="JF15" s="388">
        <v>41328</v>
      </c>
      <c r="JG15" s="1247" t="s">
        <v>5610</v>
      </c>
      <c r="JH15" s="1052">
        <v>1980</v>
      </c>
      <c r="JI15" s="388"/>
      <c r="JJ15" s="1052"/>
      <c r="JK15" s="87">
        <f t="shared" si="38"/>
        <v>46365</v>
      </c>
      <c r="JM15" s="576"/>
      <c r="JN15" s="276"/>
      <c r="JO15" s="121"/>
      <c r="JP15" s="386">
        <v>40971</v>
      </c>
      <c r="JQ15" s="176">
        <v>5000</v>
      </c>
      <c r="JR15" s="168">
        <f t="shared" si="39"/>
        <v>16960.5</v>
      </c>
      <c r="JT15" s="386"/>
      <c r="JU15" s="276"/>
      <c r="JV15" s="121"/>
      <c r="JW15" s="53"/>
      <c r="JX15" s="176"/>
      <c r="JY15" s="87">
        <f t="shared" si="40"/>
        <v>0</v>
      </c>
      <c r="KA15" s="388"/>
      <c r="KB15" s="373"/>
      <c r="KC15" s="121"/>
      <c r="KD15" s="53">
        <v>41323</v>
      </c>
      <c r="KE15" s="85">
        <v>353</v>
      </c>
      <c r="KF15" s="87">
        <f t="shared" si="41"/>
        <v>0</v>
      </c>
      <c r="KH15" s="388"/>
      <c r="KI15" s="373"/>
      <c r="KJ15" s="24"/>
      <c r="KK15" s="34"/>
      <c r="KL15" s="85"/>
      <c r="KM15" s="87">
        <f t="shared" si="42"/>
        <v>0</v>
      </c>
      <c r="KO15" s="386"/>
      <c r="KP15" s="276"/>
      <c r="KQ15" s="121"/>
      <c r="KR15" s="54">
        <v>41281</v>
      </c>
      <c r="KS15" s="176">
        <v>100</v>
      </c>
      <c r="KT15" s="87">
        <f t="shared" si="43"/>
        <v>2099.5</v>
      </c>
      <c r="KV15" s="373"/>
      <c r="KW15" s="373"/>
      <c r="KX15" s="24"/>
      <c r="KY15" s="34"/>
      <c r="KZ15" s="85"/>
      <c r="LA15" s="87">
        <f t="shared" si="44"/>
        <v>14519.5</v>
      </c>
      <c r="LC15" s="34"/>
      <c r="LD15" s="373"/>
      <c r="LE15" s="24"/>
      <c r="LF15" s="34"/>
      <c r="LG15" s="85"/>
      <c r="LH15" s="87">
        <f t="shared" si="45"/>
        <v>0</v>
      </c>
      <c r="LJ15" s="34"/>
      <c r="LK15" s="373"/>
      <c r="LL15" s="24"/>
      <c r="LM15" s="34"/>
      <c r="LN15" s="85"/>
      <c r="LO15" s="87">
        <f t="shared" si="46"/>
        <v>0</v>
      </c>
      <c r="LQ15" s="34"/>
      <c r="LR15" s="373"/>
      <c r="LS15" s="24"/>
      <c r="LT15" s="34"/>
      <c r="LU15" s="85"/>
      <c r="LV15" s="87">
        <f t="shared" si="47"/>
        <v>0</v>
      </c>
      <c r="LX15" s="549"/>
      <c r="LY15" s="373"/>
      <c r="LZ15" s="24"/>
      <c r="MA15" s="34"/>
      <c r="MB15" s="85"/>
      <c r="MC15" s="87">
        <f t="shared" si="48"/>
        <v>0</v>
      </c>
      <c r="ME15" s="549"/>
      <c r="MF15" s="373"/>
      <c r="MG15" s="24"/>
      <c r="MH15" s="34"/>
      <c r="MI15" s="85"/>
      <c r="MJ15" s="87">
        <f t="shared" si="49"/>
        <v>31145.5</v>
      </c>
      <c r="ML15" s="549"/>
      <c r="MM15" s="373"/>
      <c r="MN15" s="24"/>
      <c r="MO15" s="1029"/>
      <c r="MP15" s="85"/>
      <c r="MQ15" s="87">
        <f t="shared" si="50"/>
        <v>0</v>
      </c>
      <c r="MS15" s="34"/>
      <c r="MT15" s="373"/>
      <c r="MU15" s="24"/>
      <c r="MV15" s="1029"/>
      <c r="MW15" s="85"/>
      <c r="MX15" s="87">
        <f t="shared" si="51"/>
        <v>0</v>
      </c>
      <c r="MZ15" s="34"/>
      <c r="NA15" s="373"/>
      <c r="NB15" s="24"/>
      <c r="NC15" s="34"/>
      <c r="ND15" s="85"/>
      <c r="NE15" s="87">
        <f t="shared" si="52"/>
        <v>0</v>
      </c>
      <c r="NG15" s="549"/>
      <c r="NH15" s="373"/>
      <c r="NI15" s="24"/>
      <c r="NJ15" s="549"/>
      <c r="NK15" s="85"/>
      <c r="NL15" s="87">
        <f t="shared" si="53"/>
        <v>0</v>
      </c>
      <c r="NN15" s="34">
        <v>41324</v>
      </c>
      <c r="NO15" s="373" t="s">
        <v>5286</v>
      </c>
      <c r="NP15" s="24">
        <v>24669.5</v>
      </c>
      <c r="NQ15" s="74">
        <v>41325</v>
      </c>
      <c r="NR15" s="85">
        <v>24669.5</v>
      </c>
      <c r="NS15" s="87">
        <f t="shared" si="54"/>
        <v>12799.5</v>
      </c>
      <c r="NU15" s="576">
        <v>41313</v>
      </c>
      <c r="NV15" s="380" t="s">
        <v>4309</v>
      </c>
      <c r="NW15" s="276" t="s">
        <v>4308</v>
      </c>
      <c r="NX15" s="121">
        <v>13351</v>
      </c>
      <c r="NY15" s="53"/>
      <c r="NZ15" s="58"/>
      <c r="OA15" s="87">
        <f t="shared" si="0"/>
        <v>14208</v>
      </c>
      <c r="OC15" s="549"/>
      <c r="OD15" s="373"/>
      <c r="OE15" s="24"/>
      <c r="OF15" s="34"/>
      <c r="OG15" s="85"/>
      <c r="OH15" s="87">
        <f t="shared" si="55"/>
        <v>0</v>
      </c>
      <c r="OJ15" s="34"/>
      <c r="OK15" s="373"/>
      <c r="OL15" s="24"/>
      <c r="OM15" s="34"/>
      <c r="ON15" s="85"/>
      <c r="OO15" s="87">
        <f t="shared" si="56"/>
        <v>0</v>
      </c>
      <c r="OQ15" s="386">
        <v>41310</v>
      </c>
      <c r="OR15" s="1258" t="s">
        <v>4040</v>
      </c>
      <c r="OS15" s="176">
        <v>6592</v>
      </c>
      <c r="OT15" s="53">
        <v>41311</v>
      </c>
      <c r="OU15" s="176">
        <v>6592</v>
      </c>
      <c r="OV15" s="87">
        <f t="shared" si="57"/>
        <v>0</v>
      </c>
      <c r="OX15" s="386"/>
      <c r="OY15" s="1258"/>
      <c r="OZ15" s="176"/>
      <c r="PA15" s="53"/>
      <c r="PB15" s="176"/>
      <c r="PC15" s="87">
        <f t="shared" si="58"/>
        <v>21123.919999999998</v>
      </c>
      <c r="PE15" s="386"/>
      <c r="PF15" s="1259"/>
      <c r="PG15" s="276"/>
      <c r="PH15" s="121"/>
      <c r="PI15" s="740" t="s">
        <v>3050</v>
      </c>
      <c r="PJ15" s="176">
        <v>4011</v>
      </c>
      <c r="PK15" s="87">
        <f t="shared" si="59"/>
        <v>6321.8499999999985</v>
      </c>
      <c r="PM15" s="386"/>
      <c r="PN15" s="363"/>
      <c r="PO15" s="176"/>
      <c r="PP15" s="369"/>
      <c r="PQ15" s="176"/>
      <c r="PR15" s="168">
        <f t="shared" si="60"/>
        <v>0</v>
      </c>
      <c r="PS15" s="297"/>
      <c r="PT15" s="386">
        <v>41327</v>
      </c>
      <c r="PU15" s="373" t="s">
        <v>5574</v>
      </c>
      <c r="PV15" s="24">
        <v>20775</v>
      </c>
      <c r="PW15" s="34"/>
      <c r="PX15" s="85"/>
      <c r="PY15" s="87">
        <f t="shared" si="61"/>
        <v>20775</v>
      </c>
      <c r="QA15" s="34"/>
      <c r="QB15" s="373"/>
      <c r="QC15" s="24"/>
      <c r="QD15" s="34"/>
      <c r="QE15" s="85"/>
      <c r="QF15" s="87">
        <f t="shared" si="62"/>
        <v>0</v>
      </c>
      <c r="QH15" s="373"/>
      <c r="QI15" s="373"/>
      <c r="QJ15" s="1250"/>
      <c r="QK15" s="34"/>
      <c r="QL15" s="85"/>
      <c r="QM15" s="87">
        <f t="shared" si="63"/>
        <v>0</v>
      </c>
      <c r="QO15" s="373"/>
      <c r="QP15" s="373"/>
      <c r="QQ15" s="24"/>
      <c r="QR15" s="34"/>
      <c r="QS15" s="85"/>
      <c r="QT15" s="87">
        <f t="shared" si="64"/>
        <v>0</v>
      </c>
      <c r="QV15" s="576">
        <v>41316</v>
      </c>
      <c r="QW15" s="657"/>
      <c r="QX15" s="276" t="s">
        <v>4582</v>
      </c>
      <c r="QY15" s="121">
        <v>15971.5</v>
      </c>
      <c r="QZ15" s="53">
        <v>41316</v>
      </c>
      <c r="RA15" s="513">
        <v>14582</v>
      </c>
      <c r="RB15" s="87">
        <f t="shared" si="65"/>
        <v>1389.5</v>
      </c>
      <c r="RD15" s="576"/>
      <c r="RE15" s="50"/>
      <c r="RF15" s="176"/>
      <c r="RG15" s="53"/>
      <c r="RH15" s="430"/>
      <c r="RI15" s="87">
        <f t="shared" si="66"/>
        <v>0</v>
      </c>
      <c r="RK15" s="576"/>
      <c r="RL15" s="50"/>
      <c r="RM15" s="176"/>
      <c r="RN15" s="53"/>
      <c r="RO15" s="430"/>
      <c r="RP15" s="87">
        <f t="shared" si="67"/>
        <v>0</v>
      </c>
      <c r="RR15" s="53"/>
      <c r="RS15" s="50"/>
      <c r="RT15" s="176"/>
      <c r="RU15" s="53"/>
      <c r="RV15" s="430"/>
      <c r="RW15" s="87">
        <f t="shared" si="68"/>
        <v>0</v>
      </c>
      <c r="RY15" s="53"/>
      <c r="RZ15" s="50"/>
      <c r="SA15" s="176"/>
      <c r="SB15" s="53"/>
      <c r="SC15" s="430"/>
      <c r="SD15" s="87">
        <f t="shared" si="69"/>
        <v>2910</v>
      </c>
      <c r="SF15" s="53"/>
      <c r="SG15" s="50"/>
      <c r="SH15" s="176"/>
      <c r="SI15" s="53"/>
      <c r="SJ15" s="430"/>
      <c r="SK15" s="87">
        <f t="shared" si="70"/>
        <v>0</v>
      </c>
      <c r="SM15" s="53"/>
      <c r="SN15" s="50"/>
      <c r="SO15" s="176"/>
      <c r="SP15" s="53"/>
      <c r="SQ15" s="430"/>
      <c r="SR15" s="87">
        <f t="shared" si="71"/>
        <v>0</v>
      </c>
      <c r="ST15" s="576"/>
      <c r="SU15" s="50"/>
      <c r="SV15" s="176"/>
      <c r="SW15" s="53"/>
      <c r="SX15" s="430"/>
      <c r="SY15" s="87">
        <f t="shared" si="72"/>
        <v>0</v>
      </c>
      <c r="TA15" s="576">
        <v>41327</v>
      </c>
      <c r="TB15" s="50" t="s">
        <v>5562</v>
      </c>
      <c r="TC15" s="176">
        <v>12117</v>
      </c>
      <c r="TD15" s="53">
        <v>41328</v>
      </c>
      <c r="TE15" s="430">
        <v>12117</v>
      </c>
      <c r="TF15" s="87">
        <f t="shared" si="73"/>
        <v>-2822</v>
      </c>
      <c r="TH15" s="576"/>
      <c r="TI15" s="50"/>
      <c r="TJ15" s="176"/>
      <c r="TK15" s="53"/>
      <c r="TL15" s="430"/>
      <c r="TM15" s="87">
        <f t="shared" si="74"/>
        <v>0</v>
      </c>
      <c r="TO15" s="386">
        <v>41310</v>
      </c>
      <c r="TP15" s="276" t="s">
        <v>4059</v>
      </c>
      <c r="TQ15" s="176">
        <v>1906</v>
      </c>
      <c r="TR15" s="386">
        <v>41312</v>
      </c>
      <c r="TS15" s="430">
        <v>1906</v>
      </c>
      <c r="TT15" s="87">
        <f t="shared" si="75"/>
        <v>0</v>
      </c>
      <c r="TV15" s="576"/>
      <c r="TW15" s="50"/>
      <c r="TX15" s="176"/>
      <c r="TY15" s="53"/>
      <c r="TZ15" s="430"/>
      <c r="UA15" s="87">
        <f t="shared" si="76"/>
        <v>0</v>
      </c>
      <c r="UC15" s="53">
        <v>41323</v>
      </c>
      <c r="UD15" s="50" t="s">
        <v>5174</v>
      </c>
      <c r="UE15" s="176">
        <v>771.5</v>
      </c>
      <c r="UF15" s="53">
        <v>41324</v>
      </c>
      <c r="UG15" s="430">
        <v>500</v>
      </c>
      <c r="UH15" s="87">
        <f t="shared" si="77"/>
        <v>271.5</v>
      </c>
      <c r="UJ15" s="53">
        <v>41322</v>
      </c>
      <c r="UK15" s="50" t="s">
        <v>5088</v>
      </c>
      <c r="UL15" s="176">
        <v>22846.5</v>
      </c>
      <c r="UM15" s="53">
        <v>41322</v>
      </c>
      <c r="UN15" s="430">
        <v>22846.5</v>
      </c>
      <c r="UO15" s="87">
        <f t="shared" si="78"/>
        <v>0</v>
      </c>
      <c r="UQ15" s="53"/>
      <c r="UR15" s="276"/>
      <c r="US15" s="121"/>
      <c r="UT15" s="53"/>
      <c r="UU15" s="430"/>
      <c r="UV15" s="87">
        <f t="shared" si="79"/>
        <v>18891</v>
      </c>
      <c r="UX15" s="386"/>
      <c r="UY15" s="50"/>
      <c r="UZ15" s="176"/>
      <c r="VA15" s="53"/>
      <c r="VB15" s="430"/>
      <c r="VC15" s="87">
        <f t="shared" si="80"/>
        <v>6963.5</v>
      </c>
      <c r="VE15" s="576"/>
      <c r="VF15" s="50"/>
      <c r="VG15" s="176"/>
      <c r="VH15" s="576"/>
      <c r="VI15" s="176"/>
      <c r="VJ15" s="87">
        <f t="shared" si="81"/>
        <v>28439.5</v>
      </c>
      <c r="VL15" s="53"/>
      <c r="VM15" s="276"/>
      <c r="VN15" s="121"/>
      <c r="VO15" s="53"/>
      <c r="VP15" s="176"/>
      <c r="VQ15" s="87">
        <f t="shared" si="82"/>
        <v>0</v>
      </c>
      <c r="VS15" s="576"/>
      <c r="VT15" s="50"/>
      <c r="VU15" s="176"/>
      <c r="VV15" s="53"/>
      <c r="VW15" s="176"/>
      <c r="VX15" s="87">
        <f t="shared" si="83"/>
        <v>14289</v>
      </c>
      <c r="VZ15" s="549"/>
      <c r="WA15" s="373"/>
      <c r="WB15" s="24"/>
      <c r="WC15" s="34"/>
      <c r="WD15" s="85"/>
      <c r="WE15" s="87">
        <f t="shared" si="84"/>
        <v>0</v>
      </c>
      <c r="WG15" s="549"/>
      <c r="WH15" s="373"/>
      <c r="WI15" s="24"/>
      <c r="WJ15" s="34"/>
      <c r="WK15" s="85"/>
      <c r="WL15" s="87">
        <f t="shared" si="85"/>
        <v>0</v>
      </c>
      <c r="WN15" s="386">
        <v>41320</v>
      </c>
      <c r="WO15" s="444"/>
      <c r="WP15" s="276" t="s">
        <v>4908</v>
      </c>
      <c r="WQ15" s="121">
        <v>1234</v>
      </c>
      <c r="WR15" s="53">
        <v>41322</v>
      </c>
      <c r="WS15" s="176">
        <v>1234</v>
      </c>
      <c r="WT15" s="87">
        <f t="shared" si="86"/>
        <v>0</v>
      </c>
      <c r="WV15" s="386">
        <v>41312</v>
      </c>
      <c r="WW15" s="276" t="s">
        <v>4184</v>
      </c>
      <c r="WX15" s="121">
        <v>558</v>
      </c>
      <c r="WY15" s="53">
        <v>41313</v>
      </c>
      <c r="WZ15" s="176">
        <v>558</v>
      </c>
      <c r="XA15" s="87">
        <f t="shared" si="87"/>
        <v>5292.5</v>
      </c>
      <c r="XC15" s="576">
        <v>41311</v>
      </c>
      <c r="XD15" s="276" t="s">
        <v>4130</v>
      </c>
      <c r="XE15" s="121">
        <v>19150</v>
      </c>
      <c r="XF15" s="1899">
        <v>41311</v>
      </c>
      <c r="XG15" s="176">
        <v>19150</v>
      </c>
      <c r="XH15" s="87">
        <f t="shared" si="88"/>
        <v>2504.6999999999971</v>
      </c>
      <c r="XJ15" s="388"/>
      <c r="XK15" s="373"/>
      <c r="XL15" s="24"/>
      <c r="XM15" s="34"/>
      <c r="XN15" s="85"/>
      <c r="XO15" s="87">
        <f t="shared" si="238"/>
        <v>0</v>
      </c>
      <c r="XQ15" s="388">
        <v>41312</v>
      </c>
      <c r="XR15" s="373" t="s">
        <v>4213</v>
      </c>
      <c r="XS15" s="24">
        <v>2122</v>
      </c>
      <c r="XT15" s="34">
        <v>41312</v>
      </c>
      <c r="XU15" s="85">
        <v>2122</v>
      </c>
      <c r="XV15" s="87">
        <f t="shared" si="89"/>
        <v>0</v>
      </c>
      <c r="XX15" s="549"/>
      <c r="XY15" s="373"/>
      <c r="XZ15" s="24"/>
      <c r="YA15" s="34"/>
      <c r="YB15" s="85"/>
      <c r="YC15" s="87">
        <f t="shared" si="224"/>
        <v>0</v>
      </c>
      <c r="YE15" s="549"/>
      <c r="YF15" s="373"/>
      <c r="YG15" s="24"/>
      <c r="YH15" s="34"/>
      <c r="YI15" s="85"/>
      <c r="YJ15" s="87">
        <f t="shared" si="225"/>
        <v>0</v>
      </c>
      <c r="YL15" s="386">
        <v>41309</v>
      </c>
      <c r="YM15" s="369"/>
      <c r="YN15" s="50" t="s">
        <v>3999</v>
      </c>
      <c r="YO15" s="176">
        <v>2486</v>
      </c>
      <c r="YP15" s="738">
        <v>41314</v>
      </c>
      <c r="YQ15" s="176">
        <v>2486</v>
      </c>
      <c r="YR15" s="87">
        <f t="shared" si="90"/>
        <v>1246</v>
      </c>
      <c r="YT15" s="576"/>
      <c r="YU15" s="276"/>
      <c r="YV15" s="121"/>
      <c r="YW15" s="386"/>
      <c r="YX15" s="176"/>
      <c r="YY15" s="87">
        <f t="shared" si="91"/>
        <v>2828</v>
      </c>
      <c r="ZA15" s="388">
        <v>41319</v>
      </c>
      <c r="ZB15" s="373" t="s">
        <v>4797</v>
      </c>
      <c r="ZC15" s="1250">
        <v>6493.5</v>
      </c>
      <c r="ZD15" s="34">
        <v>41319</v>
      </c>
      <c r="ZE15" s="85">
        <v>6493.5</v>
      </c>
      <c r="ZF15" s="87">
        <f t="shared" si="92"/>
        <v>0</v>
      </c>
      <c r="ZH15" s="549"/>
      <c r="ZI15" s="373"/>
      <c r="ZJ15" s="24"/>
      <c r="ZK15" s="34"/>
      <c r="ZL15" s="85"/>
      <c r="ZM15" s="87">
        <f t="shared" si="93"/>
        <v>500</v>
      </c>
      <c r="ZO15" s="670">
        <v>41310</v>
      </c>
      <c r="ZP15" s="50" t="s">
        <v>4086</v>
      </c>
      <c r="ZQ15" s="176">
        <v>2386.5</v>
      </c>
      <c r="ZR15" s="53">
        <v>41312</v>
      </c>
      <c r="ZS15" s="176">
        <v>2386.5</v>
      </c>
      <c r="ZT15" s="87">
        <f t="shared" si="94"/>
        <v>0</v>
      </c>
      <c r="ZV15" s="576"/>
      <c r="ZW15" s="50"/>
      <c r="ZX15" s="176"/>
      <c r="ZY15" s="53"/>
      <c r="ZZ15" s="176"/>
      <c r="AAA15" s="87">
        <f t="shared" si="95"/>
        <v>0</v>
      </c>
      <c r="AAC15" s="549"/>
      <c r="AAD15" s="373"/>
      <c r="AAE15" s="24"/>
      <c r="AAF15" s="34"/>
      <c r="AAG15" s="85"/>
      <c r="AAH15" s="87">
        <f t="shared" si="96"/>
        <v>0</v>
      </c>
      <c r="AAJ15" s="576"/>
      <c r="AAK15" s="276"/>
      <c r="AAL15" s="121"/>
      <c r="AAM15" s="53"/>
      <c r="AAN15" s="176"/>
      <c r="AAO15" s="87">
        <f t="shared" si="97"/>
        <v>0</v>
      </c>
      <c r="AAQ15" s="549"/>
      <c r="AAR15" s="1202"/>
      <c r="AAS15" s="373"/>
      <c r="AAT15" s="24"/>
      <c r="AAU15" s="34"/>
      <c r="AAV15" s="85"/>
      <c r="AAW15" s="87">
        <f t="shared" si="98"/>
        <v>7650</v>
      </c>
      <c r="AAY15" s="53"/>
      <c r="AAZ15" s="276"/>
      <c r="ABA15" s="121"/>
      <c r="ABB15" s="53"/>
      <c r="ABC15" s="176"/>
      <c r="ABD15" s="87">
        <f t="shared" si="242"/>
        <v>8470.5</v>
      </c>
      <c r="ABF15" s="34"/>
      <c r="ABG15" s="373"/>
      <c r="ABH15" s="24"/>
      <c r="ABI15" s="34"/>
      <c r="ABJ15" s="85"/>
      <c r="ABK15" s="87">
        <f t="shared" si="99"/>
        <v>70699</v>
      </c>
      <c r="ABM15" s="549"/>
      <c r="ABN15" s="1233"/>
      <c r="ABO15" s="373"/>
      <c r="ABP15" s="1250"/>
      <c r="ABQ15" s="34"/>
      <c r="ABR15" s="85"/>
      <c r="ABS15" s="87">
        <f t="shared" si="243"/>
        <v>0</v>
      </c>
      <c r="ABU15" s="388"/>
      <c r="ABV15" s="373"/>
      <c r="ABW15" s="24"/>
      <c r="ABX15" s="549"/>
      <c r="ABY15" s="85"/>
      <c r="ABZ15" s="87">
        <f t="shared" si="244"/>
        <v>0</v>
      </c>
      <c r="ACB15" s="34"/>
      <c r="ACC15" s="373"/>
      <c r="ACD15" s="24"/>
      <c r="ACE15" s="34"/>
      <c r="ACF15" s="85"/>
      <c r="ACG15" s="87">
        <f t="shared" si="245"/>
        <v>42311</v>
      </c>
      <c r="ACI15" s="388">
        <v>41305</v>
      </c>
      <c r="ACJ15" s="373" t="s">
        <v>3190</v>
      </c>
      <c r="ACK15" s="24">
        <v>100</v>
      </c>
      <c r="ACL15" s="386">
        <v>41306</v>
      </c>
      <c r="ACM15" s="176">
        <v>100</v>
      </c>
      <c r="ACN15" s="87">
        <f t="shared" si="239"/>
        <v>100.5</v>
      </c>
      <c r="ACP15" s="53"/>
      <c r="ACQ15" s="276"/>
      <c r="ACR15" s="121"/>
      <c r="ACS15" s="53"/>
      <c r="ACT15" s="176"/>
      <c r="ACU15" s="87">
        <f t="shared" si="1"/>
        <v>0</v>
      </c>
      <c r="ACW15" s="34"/>
      <c r="ACX15" s="373"/>
      <c r="ACY15" s="1250"/>
      <c r="ACZ15" s="34"/>
      <c r="ADA15" s="85"/>
      <c r="ADB15" s="87">
        <f t="shared" si="100"/>
        <v>0</v>
      </c>
      <c r="ADD15" s="373"/>
      <c r="ADE15" s="373"/>
      <c r="ADF15" s="24"/>
      <c r="ADG15" s="34"/>
      <c r="ADH15" s="85"/>
      <c r="ADI15" s="87">
        <f t="shared" si="101"/>
        <v>0</v>
      </c>
      <c r="ADK15" s="34">
        <v>41316</v>
      </c>
      <c r="ADL15" s="373" t="s">
        <v>4599</v>
      </c>
      <c r="ADM15" s="24">
        <v>1815.5</v>
      </c>
      <c r="ADN15" s="34">
        <v>41316</v>
      </c>
      <c r="ADO15" s="85">
        <v>1815.5</v>
      </c>
      <c r="ADP15" s="87">
        <f t="shared" si="102"/>
        <v>0</v>
      </c>
      <c r="ADR15" s="34"/>
      <c r="ADS15" s="373"/>
      <c r="ADT15" s="24"/>
      <c r="ADU15" s="34"/>
      <c r="ADV15" s="85"/>
      <c r="ADW15" s="87">
        <f t="shared" si="103"/>
        <v>2582.5</v>
      </c>
      <c r="ADY15" s="34">
        <v>41321</v>
      </c>
      <c r="ADZ15" s="373" t="s">
        <v>5008</v>
      </c>
      <c r="AEA15" s="24">
        <v>1457</v>
      </c>
      <c r="AEB15" s="34">
        <v>41321</v>
      </c>
      <c r="AEC15" s="85">
        <v>1457</v>
      </c>
      <c r="AED15" s="87">
        <f t="shared" si="104"/>
        <v>0</v>
      </c>
      <c r="AEF15" s="34">
        <v>41319</v>
      </c>
      <c r="AEG15" s="373" t="s">
        <v>4781</v>
      </c>
      <c r="AEH15" s="24">
        <v>11437</v>
      </c>
      <c r="AEI15" s="34">
        <v>41323</v>
      </c>
      <c r="AEJ15" s="85">
        <v>11437</v>
      </c>
      <c r="AEK15" s="87">
        <f t="shared" si="105"/>
        <v>0</v>
      </c>
      <c r="AEM15" s="34"/>
      <c r="AEN15" s="373"/>
      <c r="AEO15" s="24"/>
      <c r="AEP15" s="34"/>
      <c r="AEQ15" s="85"/>
      <c r="AER15" s="87">
        <f t="shared" si="106"/>
        <v>0</v>
      </c>
      <c r="AET15" s="388">
        <v>41310</v>
      </c>
      <c r="AEU15" s="50" t="s">
        <v>4032</v>
      </c>
      <c r="AEV15" s="176">
        <v>1293</v>
      </c>
      <c r="AEW15" s="34">
        <v>41311</v>
      </c>
      <c r="AEX15" s="85">
        <v>1293</v>
      </c>
      <c r="AEY15" s="87">
        <f t="shared" si="107"/>
        <v>-4.999999999654392E-3</v>
      </c>
      <c r="AFA15" s="576">
        <v>41327</v>
      </c>
      <c r="AFB15" s="276" t="s">
        <v>5512</v>
      </c>
      <c r="AFC15" s="121">
        <v>17277</v>
      </c>
      <c r="AFD15" s="53"/>
      <c r="AFE15" s="176"/>
      <c r="AFF15" s="87">
        <f t="shared" si="108"/>
        <v>17277</v>
      </c>
      <c r="AFH15" s="366">
        <v>41310</v>
      </c>
      <c r="AFI15" s="373" t="s">
        <v>4074</v>
      </c>
      <c r="AFJ15" s="24">
        <v>1048</v>
      </c>
      <c r="AFK15" s="388">
        <v>41310</v>
      </c>
      <c r="AFL15" s="85">
        <v>1048</v>
      </c>
      <c r="AFM15" s="87">
        <f t="shared" si="109"/>
        <v>0</v>
      </c>
      <c r="AFO15" s="549"/>
      <c r="AFP15" s="373"/>
      <c r="AFQ15" s="24"/>
      <c r="AFR15" s="34"/>
      <c r="AFS15" s="85"/>
      <c r="AFT15" s="87">
        <f t="shared" si="110"/>
        <v>0</v>
      </c>
      <c r="AFV15" s="576"/>
      <c r="AFW15" s="50"/>
      <c r="AFX15" s="513"/>
      <c r="AFY15" s="53"/>
      <c r="AFZ15" s="58"/>
      <c r="AGA15" s="87">
        <f t="shared" si="111"/>
        <v>33117</v>
      </c>
      <c r="AGC15" s="576">
        <v>41319</v>
      </c>
      <c r="AGD15" s="50" t="s">
        <v>4788</v>
      </c>
      <c r="AGE15" s="513">
        <v>1659</v>
      </c>
      <c r="AGF15" s="53">
        <v>41319</v>
      </c>
      <c r="AGG15" s="176">
        <v>1659</v>
      </c>
      <c r="AGH15" s="87">
        <f t="shared" si="112"/>
        <v>376</v>
      </c>
      <c r="AGJ15" s="549">
        <v>41306</v>
      </c>
      <c r="AGK15" s="373" t="s">
        <v>3730</v>
      </c>
      <c r="AGL15" s="24">
        <v>3765.5</v>
      </c>
      <c r="AGM15" s="53">
        <v>41307</v>
      </c>
      <c r="AGN15" s="176">
        <v>3765.5</v>
      </c>
      <c r="AGO15" s="87">
        <f t="shared" si="113"/>
        <v>1000</v>
      </c>
      <c r="AGQ15" s="576"/>
      <c r="AGR15" s="276"/>
      <c r="AGS15" s="121"/>
      <c r="AGT15" s="53"/>
      <c r="AGU15" s="176"/>
      <c r="AGV15" s="87">
        <f t="shared" si="114"/>
        <v>0</v>
      </c>
      <c r="AGX15" s="1268">
        <v>40341</v>
      </c>
      <c r="AGY15" s="1249" t="s">
        <v>3053</v>
      </c>
      <c r="AGZ15" s="24">
        <v>6258</v>
      </c>
      <c r="AHA15" s="34"/>
      <c r="AHB15" s="85"/>
      <c r="AHC15" s="87">
        <f t="shared" si="115"/>
        <v>46925</v>
      </c>
      <c r="AHE15" s="53"/>
      <c r="AHF15" s="276"/>
      <c r="AHG15" s="121"/>
      <c r="AHH15" s="53"/>
      <c r="AHI15" s="176"/>
      <c r="AHJ15" s="87">
        <f t="shared" si="116"/>
        <v>0</v>
      </c>
      <c r="AHL15" s="386"/>
      <c r="AHM15" s="276"/>
      <c r="AHN15" s="121"/>
      <c r="AHO15" s="53"/>
      <c r="AHP15" s="176"/>
      <c r="AHQ15" s="87">
        <f t="shared" si="117"/>
        <v>0</v>
      </c>
      <c r="AHS15" s="386"/>
      <c r="AHT15" s="276"/>
      <c r="AHU15" s="121"/>
      <c r="AHV15" s="53">
        <v>40977</v>
      </c>
      <c r="AHW15" s="176">
        <v>1000</v>
      </c>
      <c r="AHX15" s="87">
        <f t="shared" si="118"/>
        <v>8555.5</v>
      </c>
      <c r="AHZ15" s="34"/>
      <c r="AIA15" s="409"/>
      <c r="AIB15" s="373"/>
      <c r="AIC15" s="24"/>
      <c r="AID15" s="34"/>
      <c r="AIE15" s="85"/>
      <c r="AIF15" s="87">
        <f t="shared" si="119"/>
        <v>0</v>
      </c>
      <c r="AIH15" s="549"/>
      <c r="AII15" s="373"/>
      <c r="AIJ15" s="24"/>
      <c r="AIK15" s="34"/>
      <c r="AIL15" s="85"/>
      <c r="AIM15" s="87">
        <f t="shared" si="120"/>
        <v>0</v>
      </c>
      <c r="AIO15" s="576">
        <v>41321</v>
      </c>
      <c r="AIP15" s="657" t="s">
        <v>5068</v>
      </c>
      <c r="AIQ15" s="276" t="s">
        <v>5000</v>
      </c>
      <c r="AIR15" s="121">
        <v>40731.51</v>
      </c>
      <c r="AIS15" s="53">
        <v>41321</v>
      </c>
      <c r="AIT15" s="176">
        <v>40731.51</v>
      </c>
      <c r="AIU15" s="87">
        <f t="shared" si="121"/>
        <v>0</v>
      </c>
      <c r="AIW15" s="576">
        <v>41312</v>
      </c>
      <c r="AIX15" s="276" t="s">
        <v>4245</v>
      </c>
      <c r="AIY15" s="121">
        <v>29015</v>
      </c>
      <c r="AIZ15" s="53">
        <v>41313</v>
      </c>
      <c r="AJA15" s="176">
        <v>29015</v>
      </c>
      <c r="AJB15" s="87">
        <f t="shared" si="122"/>
        <v>409</v>
      </c>
      <c r="AJD15" s="549">
        <v>41320</v>
      </c>
      <c r="AJE15" s="1249" t="s">
        <v>4962</v>
      </c>
      <c r="AJF15" s="24">
        <v>1508</v>
      </c>
      <c r="AJG15" s="34">
        <v>41321</v>
      </c>
      <c r="AJH15" s="85">
        <v>1508</v>
      </c>
      <c r="AJI15" s="87">
        <f t="shared" si="123"/>
        <v>800</v>
      </c>
      <c r="AJK15" s="576">
        <v>41323</v>
      </c>
      <c r="AJL15" s="276" t="s">
        <v>5146</v>
      </c>
      <c r="AJM15" s="121">
        <v>2491</v>
      </c>
      <c r="AJN15" s="53">
        <v>41323</v>
      </c>
      <c r="AJO15" s="58">
        <v>2491</v>
      </c>
      <c r="AJP15" s="87">
        <f t="shared" si="124"/>
        <v>3598.5</v>
      </c>
      <c r="AJR15" s="576"/>
      <c r="AJS15" s="276"/>
      <c r="AJT15" s="1045"/>
      <c r="AJU15" s="53"/>
      <c r="AJV15" s="176"/>
      <c r="AJW15" s="87">
        <f t="shared" si="125"/>
        <v>37151</v>
      </c>
      <c r="AJY15" s="549"/>
      <c r="AJZ15" s="373"/>
      <c r="AKA15" s="24"/>
      <c r="AKB15" s="34"/>
      <c r="AKC15" s="85"/>
      <c r="AKD15" s="87">
        <f t="shared" si="126"/>
        <v>0</v>
      </c>
      <c r="AKF15" s="549"/>
      <c r="AKG15" s="373"/>
      <c r="AKH15" s="24"/>
      <c r="AKI15" s="34"/>
      <c r="AKJ15" s="85"/>
      <c r="AKK15" s="87">
        <f t="shared" si="127"/>
        <v>0</v>
      </c>
      <c r="AKM15" s="549"/>
      <c r="AKN15" s="373"/>
      <c r="AKO15" s="24"/>
      <c r="AKP15" s="34"/>
      <c r="AKQ15" s="85"/>
      <c r="AKR15" s="87">
        <f t="shared" si="128"/>
        <v>0</v>
      </c>
      <c r="AKT15" s="388"/>
      <c r="AKU15" s="373"/>
      <c r="AKV15" s="1276"/>
      <c r="AKW15" s="1279"/>
      <c r="AKX15" s="85"/>
      <c r="AKY15" s="1280">
        <f t="shared" si="193"/>
        <v>0</v>
      </c>
      <c r="ALA15" s="34">
        <v>41314</v>
      </c>
      <c r="ALB15" s="373" t="s">
        <v>4463</v>
      </c>
      <c r="ALC15" s="1276">
        <v>11030</v>
      </c>
      <c r="ALD15" s="1279">
        <v>41314</v>
      </c>
      <c r="ALE15" s="85">
        <v>11030</v>
      </c>
      <c r="ALF15" s="1280">
        <f t="shared" si="194"/>
        <v>0</v>
      </c>
      <c r="ALH15" s="386"/>
      <c r="ALI15" s="276"/>
      <c r="ALJ15" s="1274"/>
      <c r="ALK15" s="522">
        <v>41323</v>
      </c>
      <c r="ALL15" s="176">
        <v>3263.5</v>
      </c>
      <c r="ALM15" s="1280">
        <f t="shared" si="195"/>
        <v>0</v>
      </c>
      <c r="ALO15" s="34">
        <v>41313</v>
      </c>
      <c r="ALP15" s="373" t="s">
        <v>4289</v>
      </c>
      <c r="ALQ15" s="1276">
        <v>1740.5</v>
      </c>
      <c r="ALR15" s="1279">
        <v>41313</v>
      </c>
      <c r="ALS15" s="85">
        <v>1740.5</v>
      </c>
      <c r="ALT15" s="1280">
        <f t="shared" si="196"/>
        <v>0</v>
      </c>
      <c r="ALV15" s="549">
        <v>41326</v>
      </c>
      <c r="ALW15" s="373" t="s">
        <v>5468</v>
      </c>
      <c r="ALX15" s="1276">
        <v>59874</v>
      </c>
      <c r="ALY15" s="1279">
        <v>41327</v>
      </c>
      <c r="ALZ15" s="85">
        <v>59874</v>
      </c>
      <c r="AMA15" s="1280">
        <f t="shared" si="197"/>
        <v>731</v>
      </c>
      <c r="AMC15" s="53"/>
      <c r="AMD15" s="276"/>
      <c r="AME15" s="1274"/>
      <c r="AMF15" s="110"/>
      <c r="AMG15" s="176"/>
      <c r="AMH15" s="1280">
        <f t="shared" si="198"/>
        <v>0</v>
      </c>
      <c r="AMJ15" s="53"/>
      <c r="AMK15" s="276"/>
      <c r="AML15" s="1275"/>
      <c r="AMM15" s="110"/>
      <c r="AMN15" s="176"/>
      <c r="AMO15" s="1280">
        <f t="shared" si="199"/>
        <v>0</v>
      </c>
      <c r="AMQ15" s="53"/>
      <c r="AMR15" s="276"/>
      <c r="AMS15" s="1274"/>
      <c r="AMT15" s="110"/>
      <c r="AMU15" s="176"/>
      <c r="AMV15" s="87">
        <f t="shared" si="129"/>
        <v>0</v>
      </c>
      <c r="AMX15" s="549"/>
      <c r="AMY15" s="373"/>
      <c r="AMZ15" s="1276"/>
      <c r="ANA15" s="1279"/>
      <c r="ANB15" s="85"/>
      <c r="ANC15" s="1280">
        <f t="shared" si="200"/>
        <v>0</v>
      </c>
      <c r="ANE15" s="386"/>
      <c r="ANF15" s="276"/>
      <c r="ANG15" s="1274"/>
      <c r="ANH15" s="110"/>
      <c r="ANI15" s="176"/>
      <c r="ANJ15" s="1280">
        <f t="shared" si="201"/>
        <v>1947</v>
      </c>
      <c r="ANL15" s="53"/>
      <c r="ANM15" s="50"/>
      <c r="ANN15" s="1274"/>
      <c r="ANO15" s="110"/>
      <c r="ANP15" s="176"/>
      <c r="ANQ15" s="1280">
        <f t="shared" si="202"/>
        <v>0</v>
      </c>
      <c r="ANS15" s="34"/>
      <c r="ANT15" s="373"/>
      <c r="ANU15" s="1276"/>
      <c r="ANV15" s="1279"/>
      <c r="ANW15" s="85"/>
      <c r="ANX15" s="1280">
        <f t="shared" si="203"/>
        <v>0</v>
      </c>
      <c r="ANZ15" s="34"/>
      <c r="AOA15" s="373"/>
      <c r="AOB15" s="1276"/>
      <c r="AOC15" s="1279"/>
      <c r="AOD15" s="85"/>
      <c r="AOE15" s="1280">
        <f t="shared" si="204"/>
        <v>0</v>
      </c>
      <c r="AOG15" s="388">
        <v>41325</v>
      </c>
      <c r="AOH15" s="373" t="s">
        <v>5366</v>
      </c>
      <c r="AOI15" s="1276">
        <v>3991.5</v>
      </c>
      <c r="AOJ15" s="1279">
        <v>41326</v>
      </c>
      <c r="AOK15" s="85">
        <v>3991.5</v>
      </c>
      <c r="AOL15" s="1280">
        <f t="shared" si="205"/>
        <v>0</v>
      </c>
      <c r="AON15" s="388"/>
      <c r="AOO15" s="373"/>
      <c r="AOP15" s="1276"/>
      <c r="AOQ15" s="1279"/>
      <c r="AOR15" s="85"/>
      <c r="AOS15" s="1280">
        <f t="shared" si="206"/>
        <v>0</v>
      </c>
      <c r="AOU15" s="388"/>
      <c r="AOV15" s="373"/>
      <c r="AOW15" s="1276"/>
      <c r="AOX15" s="1279"/>
      <c r="AOY15" s="85"/>
      <c r="AOZ15" s="1280">
        <f t="shared" si="207"/>
        <v>0</v>
      </c>
      <c r="APB15" s="549"/>
      <c r="APC15" s="373"/>
      <c r="APD15" s="1276"/>
      <c r="APE15" s="1279"/>
      <c r="APF15" s="85"/>
      <c r="APG15" s="1280">
        <f t="shared" si="208"/>
        <v>0</v>
      </c>
      <c r="API15" s="549"/>
      <c r="APJ15" s="373"/>
      <c r="APK15" s="1276"/>
      <c r="APL15" s="1279"/>
      <c r="APM15" s="85"/>
      <c r="APN15" s="1280">
        <f t="shared" si="209"/>
        <v>0</v>
      </c>
      <c r="APP15" s="549"/>
      <c r="APQ15" s="373"/>
      <c r="APR15" s="1276"/>
      <c r="APS15" s="1279"/>
      <c r="APT15" s="85"/>
      <c r="APU15" s="1280">
        <f t="shared" si="210"/>
        <v>0</v>
      </c>
      <c r="APW15" s="53"/>
      <c r="APX15" s="276"/>
      <c r="APY15" s="1275"/>
      <c r="APZ15" s="110"/>
      <c r="AQA15" s="176"/>
      <c r="AQB15" s="1280">
        <f t="shared" si="211"/>
        <v>0</v>
      </c>
      <c r="AQD15" s="576"/>
      <c r="AQE15" s="363"/>
      <c r="AQF15" s="176"/>
      <c r="AQG15" s="53"/>
      <c r="AQH15" s="176"/>
      <c r="AQI15" s="87">
        <f t="shared" si="226"/>
        <v>0</v>
      </c>
      <c r="AQK15" s="576">
        <v>41326</v>
      </c>
      <c r="AQL15" s="657"/>
      <c r="AQM15" s="276" t="s">
        <v>5435</v>
      </c>
      <c r="AQN15" s="121">
        <v>2560.88</v>
      </c>
      <c r="AQO15" s="53">
        <v>41326</v>
      </c>
      <c r="AQP15" s="58">
        <v>2560.88</v>
      </c>
      <c r="AQQ15" s="87">
        <f t="shared" si="227"/>
        <v>0</v>
      </c>
      <c r="AQS15" s="576"/>
      <c r="AQT15" s="276"/>
      <c r="AQU15" s="121"/>
      <c r="AQV15" s="53"/>
      <c r="AQW15" s="176"/>
      <c r="AQX15" s="87">
        <f t="shared" si="228"/>
        <v>0</v>
      </c>
      <c r="AQZ15" s="386">
        <v>41319</v>
      </c>
      <c r="ARA15" s="276" t="s">
        <v>4818</v>
      </c>
      <c r="ARB15" s="121">
        <v>18453</v>
      </c>
      <c r="ARC15" s="53">
        <v>41320</v>
      </c>
      <c r="ARD15" s="176">
        <v>18453</v>
      </c>
      <c r="ARE15" s="87">
        <f t="shared" si="229"/>
        <v>0</v>
      </c>
      <c r="ARG15" s="549"/>
      <c r="ARH15" s="1202"/>
      <c r="ARI15" s="373"/>
      <c r="ARJ15" s="24"/>
      <c r="ARK15" s="34"/>
      <c r="ARL15" s="85"/>
      <c r="ARM15" s="87">
        <f t="shared" si="230"/>
        <v>0</v>
      </c>
      <c r="ARO15" s="549"/>
      <c r="ARP15" s="1202"/>
      <c r="ARQ15" s="373"/>
      <c r="ARR15" s="24"/>
      <c r="ARS15" s="34"/>
      <c r="ART15" s="85"/>
      <c r="ARU15" s="87">
        <f t="shared" si="231"/>
        <v>0</v>
      </c>
      <c r="ARV15" s="85"/>
      <c r="ARW15" s="34"/>
      <c r="ARX15" s="373"/>
      <c r="ARY15" s="1250"/>
      <c r="ARZ15" s="34"/>
      <c r="ASA15" s="85"/>
      <c r="ASB15" s="87">
        <f t="shared" si="232"/>
        <v>17438</v>
      </c>
      <c r="ASD15" s="576">
        <v>41311</v>
      </c>
      <c r="ASE15" s="276" t="s">
        <v>4102</v>
      </c>
      <c r="ASF15" s="317">
        <v>8241</v>
      </c>
      <c r="ASG15" s="53">
        <v>41314</v>
      </c>
      <c r="ASH15" s="176">
        <v>8241</v>
      </c>
      <c r="ASI15" s="87">
        <f t="shared" si="233"/>
        <v>0</v>
      </c>
      <c r="ASK15" s="576"/>
      <c r="ASL15" s="276"/>
      <c r="ASM15" s="121"/>
      <c r="ASN15" s="53"/>
      <c r="ASO15" s="176"/>
      <c r="ASP15" s="87">
        <f t="shared" si="234"/>
        <v>3312</v>
      </c>
      <c r="ASR15" s="576"/>
      <c r="ASS15" s="276"/>
      <c r="AST15" s="121"/>
      <c r="ASU15" s="53"/>
      <c r="ASV15" s="176"/>
      <c r="ASW15" s="87">
        <f t="shared" si="235"/>
        <v>0</v>
      </c>
      <c r="ASY15" s="576"/>
      <c r="ASZ15" s="363"/>
      <c r="ATA15" s="176"/>
      <c r="ATB15" s="53"/>
      <c r="ATC15" s="176"/>
      <c r="ATD15" s="87">
        <f t="shared" si="236"/>
        <v>0</v>
      </c>
      <c r="ATF15" s="549"/>
      <c r="ATG15" s="373"/>
      <c r="ATH15" s="24"/>
      <c r="ATI15" s="34"/>
      <c r="ATJ15" s="85"/>
      <c r="ATK15" s="87">
        <f t="shared" si="212"/>
        <v>0</v>
      </c>
      <c r="ATM15" s="549"/>
      <c r="ATN15" s="373"/>
      <c r="ATO15" s="24"/>
      <c r="ATP15" s="34"/>
      <c r="ATQ15" s="85"/>
      <c r="ATR15" s="87">
        <f t="shared" si="213"/>
        <v>0</v>
      </c>
      <c r="ATT15" s="576"/>
      <c r="ATU15" s="363"/>
      <c r="ATV15" s="176"/>
      <c r="ATW15" s="53"/>
      <c r="ATX15" s="430"/>
      <c r="ATY15" s="87">
        <f t="shared" si="214"/>
        <v>0</v>
      </c>
      <c r="AUA15" s="53"/>
      <c r="AUB15" s="363"/>
      <c r="AUC15" s="176"/>
      <c r="AUD15" s="53"/>
      <c r="AUE15" s="176"/>
      <c r="AUF15" s="87">
        <f t="shared" si="215"/>
        <v>2068</v>
      </c>
      <c r="AUH15" s="549"/>
      <c r="AUI15" s="373"/>
      <c r="AUJ15" s="24"/>
      <c r="AUK15" s="34"/>
      <c r="AUL15" s="85"/>
      <c r="AUM15" s="87">
        <f t="shared" si="246"/>
        <v>0</v>
      </c>
      <c r="AUO15" s="549"/>
      <c r="AUP15" s="373"/>
      <c r="AUQ15" s="24"/>
      <c r="AUR15" s="34"/>
      <c r="AUS15" s="85"/>
      <c r="AUT15" s="87">
        <f t="shared" si="247"/>
        <v>2062.5</v>
      </c>
      <c r="AUV15" s="549"/>
      <c r="AUW15" s="373"/>
      <c r="AUX15" s="24"/>
      <c r="AUY15" s="34"/>
      <c r="AUZ15" s="85"/>
      <c r="AVA15" s="87">
        <f t="shared" si="248"/>
        <v>0</v>
      </c>
      <c r="AVC15" s="34"/>
      <c r="AVD15" s="373"/>
      <c r="AVE15" s="24"/>
      <c r="AVF15" s="34"/>
      <c r="AVG15" s="85"/>
      <c r="AVH15" s="87">
        <f t="shared" si="249"/>
        <v>0</v>
      </c>
      <c r="AVJ15" s="576">
        <v>41311</v>
      </c>
      <c r="AVK15" s="276" t="s">
        <v>4112</v>
      </c>
      <c r="AVL15" s="121">
        <v>8524.5</v>
      </c>
      <c r="AVM15" s="53">
        <v>41313</v>
      </c>
      <c r="AVN15" s="176">
        <v>8524.5</v>
      </c>
      <c r="AVO15" s="87">
        <f t="shared" si="130"/>
        <v>0</v>
      </c>
      <c r="AVQ15" s="576"/>
      <c r="AVR15" s="276"/>
      <c r="AVS15" s="121"/>
      <c r="AVT15" s="53"/>
      <c r="AVU15" s="176"/>
      <c r="AVV15" s="87">
        <f t="shared" si="131"/>
        <v>0</v>
      </c>
      <c r="AVX15" s="576"/>
      <c r="AVY15" s="276"/>
      <c r="AVZ15" s="121"/>
      <c r="AWA15" s="53"/>
      <c r="AWB15" s="176"/>
      <c r="AWC15" s="87">
        <f t="shared" si="132"/>
        <v>5941</v>
      </c>
      <c r="AWE15" s="53"/>
      <c r="AWF15" s="276"/>
      <c r="AWG15" s="121"/>
      <c r="AWH15" s="53"/>
      <c r="AWI15" s="176"/>
      <c r="AWJ15" s="87">
        <f t="shared" si="133"/>
        <v>0</v>
      </c>
      <c r="AWL15" s="549"/>
      <c r="AWM15" s="373"/>
      <c r="AWN15" s="24"/>
      <c r="AWO15" s="34"/>
      <c r="AWP15" s="85"/>
      <c r="AWQ15" s="87">
        <f t="shared" si="134"/>
        <v>0</v>
      </c>
      <c r="AWS15" s="53"/>
      <c r="AWT15" s="276"/>
      <c r="AWU15" s="121"/>
      <c r="AWV15" s="53"/>
      <c r="AWW15" s="176"/>
      <c r="AWX15" s="87">
        <f t="shared" si="135"/>
        <v>0</v>
      </c>
      <c r="AWZ15" s="386">
        <v>41314</v>
      </c>
      <c r="AXA15" s="276" t="s">
        <v>4431</v>
      </c>
      <c r="AXB15" s="121">
        <v>3108</v>
      </c>
      <c r="AXC15" s="53">
        <v>41314</v>
      </c>
      <c r="AXD15" s="430">
        <v>3108</v>
      </c>
      <c r="AXE15" s="87">
        <f t="shared" si="136"/>
        <v>0</v>
      </c>
      <c r="AXG15" s="386"/>
      <c r="AXH15" s="276"/>
      <c r="AXI15" s="121"/>
      <c r="AXJ15" s="53"/>
      <c r="AXK15" s="430"/>
      <c r="AXL15" s="87">
        <f t="shared" si="137"/>
        <v>0</v>
      </c>
      <c r="AXN15" s="386"/>
      <c r="AXO15" s="276"/>
      <c r="AXP15" s="121"/>
      <c r="AXQ15" s="53"/>
      <c r="AXR15" s="430"/>
      <c r="AXS15" s="87">
        <f t="shared" si="138"/>
        <v>1624.5</v>
      </c>
      <c r="AXU15" s="549"/>
      <c r="AXV15" s="373"/>
      <c r="AXW15" s="24"/>
      <c r="AXX15" s="549"/>
      <c r="AXY15" s="85"/>
      <c r="AXZ15" s="87">
        <f t="shared" si="139"/>
        <v>0</v>
      </c>
      <c r="AYB15" s="576">
        <v>41308</v>
      </c>
      <c r="AYC15" s="276" t="s">
        <v>3891</v>
      </c>
      <c r="AYD15" s="121">
        <v>15576</v>
      </c>
      <c r="AYE15" s="53">
        <v>41311</v>
      </c>
      <c r="AYF15" s="176">
        <v>15576</v>
      </c>
      <c r="AYG15" s="87">
        <f t="shared" si="140"/>
        <v>839.20000000000073</v>
      </c>
      <c r="AYI15" s="53"/>
      <c r="AYJ15" s="276"/>
      <c r="AYK15" s="121"/>
      <c r="AYL15" s="53"/>
      <c r="AYM15" s="176"/>
      <c r="AYN15" s="87">
        <f t="shared" si="250"/>
        <v>0</v>
      </c>
      <c r="AYP15" s="53"/>
      <c r="AYQ15" s="276"/>
      <c r="AYR15" s="121"/>
      <c r="AYS15" s="53"/>
      <c r="AYT15" s="176"/>
      <c r="AYU15" s="87">
        <f t="shared" si="251"/>
        <v>0</v>
      </c>
      <c r="AYW15" s="417">
        <v>41302</v>
      </c>
      <c r="AYX15" s="417"/>
      <c r="AYY15" s="276" t="s">
        <v>3239</v>
      </c>
      <c r="AYZ15" s="121">
        <v>92656</v>
      </c>
      <c r="AZA15" s="522">
        <v>41319</v>
      </c>
      <c r="AZB15" s="58">
        <v>92656</v>
      </c>
      <c r="AZC15" s="168">
        <f t="shared" si="141"/>
        <v>0</v>
      </c>
      <c r="AZE15" s="34"/>
      <c r="AZF15" s="373"/>
      <c r="AZG15" s="24"/>
      <c r="AZH15" s="34"/>
      <c r="AZI15" s="85"/>
      <c r="AZJ15" s="87">
        <f t="shared" si="142"/>
        <v>0</v>
      </c>
      <c r="AZL15" s="53"/>
      <c r="AZM15" s="276"/>
      <c r="AZN15" s="121"/>
      <c r="AZO15" s="53"/>
      <c r="AZP15" s="176"/>
      <c r="AZQ15" s="87">
        <f t="shared" si="143"/>
        <v>0</v>
      </c>
      <c r="AZS15" s="34"/>
      <c r="AZT15" s="373"/>
      <c r="AZU15" s="24"/>
      <c r="AZV15" s="34"/>
      <c r="AZW15" s="85"/>
      <c r="AZX15" s="87">
        <f t="shared" si="144"/>
        <v>0</v>
      </c>
      <c r="AZZ15" s="34"/>
      <c r="BAA15" s="373"/>
      <c r="BAB15" s="24"/>
      <c r="BAC15" s="34"/>
      <c r="BAD15" s="85"/>
      <c r="BAE15" s="87">
        <f t="shared" si="145"/>
        <v>0</v>
      </c>
      <c r="BAG15" s="576"/>
      <c r="BAH15" s="276"/>
      <c r="BAI15" s="121"/>
      <c r="BAJ15" s="53"/>
      <c r="BAK15" s="176"/>
      <c r="BAL15" s="87">
        <f t="shared" si="146"/>
        <v>0</v>
      </c>
      <c r="BAN15" s="670">
        <v>41316</v>
      </c>
      <c r="BAO15" s="276" t="s">
        <v>4584</v>
      </c>
      <c r="BAP15" s="121">
        <v>15024</v>
      </c>
      <c r="BAQ15" s="53">
        <v>41317</v>
      </c>
      <c r="BAR15" s="176">
        <v>14022</v>
      </c>
      <c r="BAS15" s="87">
        <f t="shared" si="147"/>
        <v>3066</v>
      </c>
      <c r="BAU15" s="388">
        <v>41323</v>
      </c>
      <c r="BAV15" s="373" t="s">
        <v>5176</v>
      </c>
      <c r="BAW15" s="24">
        <v>2425</v>
      </c>
      <c r="BAX15" s="34">
        <v>41324</v>
      </c>
      <c r="BAY15" s="85">
        <v>600</v>
      </c>
      <c r="BAZ15" s="87">
        <f t="shared" si="148"/>
        <v>1825</v>
      </c>
      <c r="BBB15" s="576">
        <v>41320</v>
      </c>
      <c r="BBC15" s="276" t="s">
        <v>4886</v>
      </c>
      <c r="BBD15" s="121">
        <v>3908</v>
      </c>
      <c r="BBE15" s="1329">
        <v>41322</v>
      </c>
      <c r="BBF15" s="176">
        <v>1800</v>
      </c>
      <c r="BBG15" s="87">
        <f t="shared" si="149"/>
        <v>2416</v>
      </c>
      <c r="BBI15" s="53"/>
      <c r="BBJ15" s="1283"/>
      <c r="BBK15" s="276"/>
      <c r="BBL15" s="121"/>
      <c r="BBM15" s="53"/>
      <c r="BBN15" s="176"/>
      <c r="BBO15" s="87">
        <f t="shared" si="150"/>
        <v>6485.25</v>
      </c>
      <c r="BBQ15" s="53"/>
      <c r="BBR15" s="276"/>
      <c r="BBS15" s="121"/>
      <c r="BBT15" s="53"/>
      <c r="BBU15" s="176"/>
      <c r="BBV15" s="87">
        <f t="shared" si="151"/>
        <v>0</v>
      </c>
      <c r="BBX15" s="388">
        <v>41325</v>
      </c>
      <c r="BBY15" s="373" t="s">
        <v>5382</v>
      </c>
      <c r="BBZ15" s="24">
        <v>2528.5</v>
      </c>
      <c r="BCA15" s="34">
        <v>41326</v>
      </c>
      <c r="BCB15" s="85">
        <v>2528.5</v>
      </c>
      <c r="BCC15" s="87">
        <f t="shared" si="152"/>
        <v>0</v>
      </c>
      <c r="BCE15" s="388"/>
      <c r="BCF15" s="373"/>
      <c r="BCG15" s="24"/>
      <c r="BCH15" s="34"/>
      <c r="BCI15" s="85"/>
      <c r="BCJ15" s="87">
        <f t="shared" si="153"/>
        <v>0</v>
      </c>
      <c r="BCL15" s="388"/>
      <c r="BCM15" s="373"/>
      <c r="BCN15" s="24"/>
      <c r="BCO15" s="549">
        <v>41260</v>
      </c>
      <c r="BCP15" s="85">
        <v>500</v>
      </c>
      <c r="BCQ15" s="729">
        <f t="shared" si="154"/>
        <v>9664.5</v>
      </c>
      <c r="BCS15" s="388"/>
      <c r="BCT15" s="373"/>
      <c r="BCU15" s="24"/>
      <c r="BCV15" s="549"/>
      <c r="BCW15" s="85"/>
      <c r="BCX15" s="87">
        <f t="shared" si="155"/>
        <v>0</v>
      </c>
      <c r="BCZ15" s="34"/>
      <c r="BDA15" s="373"/>
      <c r="BDB15" s="24"/>
      <c r="BDC15" s="34"/>
      <c r="BDD15" s="85"/>
      <c r="BDE15" s="87">
        <f t="shared" si="156"/>
        <v>0</v>
      </c>
      <c r="BDG15" s="388">
        <v>41317</v>
      </c>
      <c r="BDH15" s="373" t="s">
        <v>4679</v>
      </c>
      <c r="BDI15" s="24">
        <v>999</v>
      </c>
      <c r="BDJ15" s="388">
        <v>41317</v>
      </c>
      <c r="BDK15" s="85">
        <v>999</v>
      </c>
      <c r="BDL15" s="87">
        <f t="shared" si="157"/>
        <v>0</v>
      </c>
      <c r="BDN15" s="1087">
        <v>41314</v>
      </c>
      <c r="BDO15" s="363" t="s">
        <v>4448</v>
      </c>
      <c r="BDP15" s="570">
        <v>20831</v>
      </c>
      <c r="BDQ15" s="1953">
        <v>41324</v>
      </c>
      <c r="BDR15" s="1320">
        <v>20821</v>
      </c>
      <c r="BDS15" s="87">
        <f t="shared" si="158"/>
        <v>1065.5999999999913</v>
      </c>
      <c r="BDU15" s="34"/>
      <c r="BDV15" s="373"/>
      <c r="BDW15" s="24"/>
      <c r="BDX15" s="34"/>
      <c r="BDY15" s="85"/>
      <c r="BDZ15" s="87">
        <f t="shared" si="159"/>
        <v>0</v>
      </c>
      <c r="BEB15" s="576">
        <v>41317</v>
      </c>
      <c r="BEC15" s="276" t="s">
        <v>4651</v>
      </c>
      <c r="BED15" s="121">
        <v>9048.5</v>
      </c>
      <c r="BEE15" s="53">
        <v>41326</v>
      </c>
      <c r="BEF15" s="176">
        <v>9048.5</v>
      </c>
      <c r="BEG15" s="87">
        <f t="shared" si="160"/>
        <v>605.79999999999927</v>
      </c>
      <c r="BEI15" s="34"/>
      <c r="BEJ15" s="34"/>
      <c r="BEK15" s="373"/>
      <c r="BEL15" s="24"/>
      <c r="BEM15" s="34"/>
      <c r="BEN15" s="85"/>
      <c r="BEO15" s="87">
        <f t="shared" si="161"/>
        <v>0</v>
      </c>
      <c r="BEQ15" s="386">
        <v>41320</v>
      </c>
      <c r="BER15" s="276" t="s">
        <v>4950</v>
      </c>
      <c r="BES15" s="121">
        <v>899</v>
      </c>
      <c r="BET15" s="738">
        <v>41321</v>
      </c>
      <c r="BEU15" s="176">
        <v>899</v>
      </c>
      <c r="BEV15" s="87">
        <f t="shared" si="162"/>
        <v>0</v>
      </c>
      <c r="BEX15" s="386"/>
      <c r="BEY15" s="369"/>
      <c r="BEZ15" s="276"/>
      <c r="BFA15" s="121"/>
      <c r="BFB15" s="386"/>
      <c r="BFC15" s="176"/>
      <c r="BFD15" s="87">
        <f t="shared" si="163"/>
        <v>0</v>
      </c>
      <c r="BFF15" s="34">
        <v>41310</v>
      </c>
      <c r="BFG15" s="409" t="s">
        <v>4051</v>
      </c>
      <c r="BFH15" s="1247" t="s">
        <v>4050</v>
      </c>
      <c r="BFI15" s="176">
        <v>31194</v>
      </c>
      <c r="BFJ15" s="34">
        <v>41323</v>
      </c>
      <c r="BFK15" s="85">
        <v>31194</v>
      </c>
      <c r="BFL15" s="87">
        <f t="shared" si="164"/>
        <v>0</v>
      </c>
      <c r="BFN15" s="576">
        <v>41318</v>
      </c>
      <c r="BFO15" s="276" t="s">
        <v>4717</v>
      </c>
      <c r="BFP15" s="121">
        <v>1209.5</v>
      </c>
      <c r="BFQ15" s="549">
        <v>41318</v>
      </c>
      <c r="BFR15" s="85">
        <v>1209.5</v>
      </c>
      <c r="BFS15" s="87">
        <f t="shared" si="165"/>
        <v>0</v>
      </c>
      <c r="BFU15" s="388"/>
      <c r="BFV15" s="373"/>
      <c r="BFW15" s="1250"/>
      <c r="BFX15" s="53"/>
      <c r="BFY15" s="176"/>
      <c r="BFZ15" s="87">
        <f t="shared" si="166"/>
        <v>0</v>
      </c>
      <c r="BGB15" s="549">
        <v>41320</v>
      </c>
      <c r="BGC15" s="373" t="s">
        <v>4944</v>
      </c>
      <c r="BGD15" s="1250">
        <v>3049.5</v>
      </c>
      <c r="BGE15" s="53">
        <v>41320</v>
      </c>
      <c r="BGF15" s="176">
        <v>3049.5</v>
      </c>
      <c r="BGG15" s="87">
        <f t="shared" si="167"/>
        <v>0</v>
      </c>
      <c r="BGI15" s="388"/>
      <c r="BGJ15" s="373"/>
      <c r="BGK15" s="24"/>
      <c r="BGL15" s="34"/>
      <c r="BGM15" s="85"/>
      <c r="BGN15" s="87">
        <f t="shared" si="240"/>
        <v>0</v>
      </c>
      <c r="BGP15" s="34"/>
      <c r="BGQ15" s="373"/>
      <c r="BGR15" s="24"/>
      <c r="BGS15" s="34"/>
      <c r="BGT15" s="85"/>
      <c r="BGU15" s="87">
        <f t="shared" si="241"/>
        <v>0</v>
      </c>
      <c r="BGW15" s="549"/>
      <c r="BGX15" s="373"/>
      <c r="BGY15" s="24"/>
      <c r="BGZ15" s="34"/>
      <c r="BHA15" s="85"/>
      <c r="BHB15" s="87">
        <f t="shared" si="168"/>
        <v>0</v>
      </c>
      <c r="BHD15" s="549"/>
      <c r="BHE15" s="1202"/>
      <c r="BHF15" s="373"/>
      <c r="BHG15" s="24"/>
      <c r="BHH15" s="34"/>
      <c r="BHI15" s="85"/>
      <c r="BHJ15" s="87">
        <f t="shared" si="169"/>
        <v>78175.989999999991</v>
      </c>
      <c r="BHL15" s="549"/>
      <c r="BHM15" s="373"/>
      <c r="BHN15" s="24"/>
      <c r="BHO15" s="34"/>
      <c r="BHP15" s="85"/>
      <c r="BHQ15" s="87">
        <f t="shared" si="170"/>
        <v>0</v>
      </c>
      <c r="BHS15" s="388"/>
      <c r="BHT15" s="373"/>
      <c r="BHU15" s="24"/>
      <c r="BHV15" s="388"/>
      <c r="BHW15" s="85"/>
      <c r="BHX15" s="87">
        <f t="shared" si="171"/>
        <v>0</v>
      </c>
      <c r="BHZ15" s="576"/>
      <c r="BIA15" s="276"/>
      <c r="BIB15" s="121"/>
      <c r="BIC15" s="53"/>
      <c r="BID15" s="176"/>
      <c r="BIE15" s="87">
        <f t="shared" si="172"/>
        <v>0</v>
      </c>
      <c r="BIG15" s="576">
        <v>41314</v>
      </c>
      <c r="BIH15" s="1378" t="s">
        <v>4452</v>
      </c>
      <c r="BII15" s="121">
        <v>628</v>
      </c>
      <c r="BIJ15" s="53">
        <v>41328</v>
      </c>
      <c r="BIK15" s="176">
        <v>628</v>
      </c>
      <c r="BIL15" s="87">
        <f t="shared" si="173"/>
        <v>0</v>
      </c>
      <c r="BIN15" s="549">
        <v>41320</v>
      </c>
      <c r="BIO15" s="373" t="s">
        <v>4926</v>
      </c>
      <c r="BIP15" s="24">
        <v>27112</v>
      </c>
      <c r="BIQ15" s="34">
        <v>41320</v>
      </c>
      <c r="BIR15" s="85">
        <v>27112</v>
      </c>
      <c r="BIS15" s="87">
        <f t="shared" si="174"/>
        <v>0</v>
      </c>
      <c r="BIU15" s="34"/>
      <c r="BIV15" s="373"/>
      <c r="BIW15" s="24"/>
      <c r="BIX15" s="34"/>
      <c r="BIY15" s="85"/>
      <c r="BIZ15" s="87">
        <f t="shared" si="175"/>
        <v>0</v>
      </c>
      <c r="BJB15" s="34">
        <v>41312</v>
      </c>
      <c r="BJC15" s="373" t="s">
        <v>4188</v>
      </c>
      <c r="BJD15" s="24">
        <v>7677</v>
      </c>
      <c r="BJE15" s="34">
        <v>41312</v>
      </c>
      <c r="BJF15" s="85">
        <v>7677</v>
      </c>
      <c r="BJG15" s="87">
        <f t="shared" si="216"/>
        <v>0</v>
      </c>
      <c r="BJI15" s="53">
        <v>41307</v>
      </c>
      <c r="BJJ15" s="363" t="s">
        <v>3831</v>
      </c>
      <c r="BJK15" s="176">
        <v>19028.5</v>
      </c>
      <c r="BJL15" s="53">
        <v>41307</v>
      </c>
      <c r="BJM15" s="1112">
        <v>10000</v>
      </c>
      <c r="BJN15" s="87">
        <f t="shared" si="217"/>
        <v>9317.5</v>
      </c>
      <c r="BJP15" s="53">
        <v>41326</v>
      </c>
      <c r="BJQ15" s="276" t="s">
        <v>5453</v>
      </c>
      <c r="BJR15" s="121">
        <v>4615.5</v>
      </c>
      <c r="BJS15" s="53">
        <v>41327</v>
      </c>
      <c r="BJT15" s="176">
        <v>4563</v>
      </c>
      <c r="BJU15" s="87">
        <f t="shared" si="218"/>
        <v>52.5</v>
      </c>
      <c r="BJW15" s="34"/>
      <c r="BJX15" s="373"/>
      <c r="BJY15" s="24"/>
      <c r="BJZ15" s="34"/>
      <c r="BKA15" s="85"/>
      <c r="BKB15" s="87">
        <f t="shared" si="219"/>
        <v>0</v>
      </c>
      <c r="BKD15" s="34"/>
      <c r="BKE15" s="373"/>
      <c r="BKF15" s="24"/>
      <c r="BKG15" s="34"/>
      <c r="BKH15" s="85"/>
      <c r="BKI15" s="87">
        <f t="shared" si="220"/>
        <v>0</v>
      </c>
      <c r="BKK15" s="34"/>
      <c r="BKL15" s="373"/>
      <c r="BKM15" s="24"/>
      <c r="BKN15" s="34"/>
      <c r="BKO15" s="85"/>
      <c r="BKP15" s="87">
        <f t="shared" si="221"/>
        <v>0</v>
      </c>
      <c r="BKR15" s="386"/>
      <c r="BKS15" s="363"/>
      <c r="BKT15" s="176"/>
      <c r="BKU15" s="53"/>
      <c r="BKV15" s="176"/>
      <c r="BKW15" s="87">
        <f t="shared" si="222"/>
        <v>0</v>
      </c>
      <c r="BKY15" s="549"/>
      <c r="BKZ15" s="373"/>
      <c r="BLA15" s="24"/>
      <c r="BLB15" s="34"/>
      <c r="BLC15" s="85"/>
      <c r="BLD15" s="87">
        <f t="shared" si="223"/>
        <v>0</v>
      </c>
      <c r="BLF15" s="549"/>
      <c r="BLG15" s="373"/>
      <c r="BLH15" s="24"/>
      <c r="BLI15" s="34"/>
      <c r="BLJ15" s="85"/>
      <c r="BLK15" s="87">
        <f t="shared" si="237"/>
        <v>0</v>
      </c>
      <c r="BLM15" s="34"/>
      <c r="BLN15" s="409"/>
      <c r="BLO15" s="373"/>
      <c r="BLP15" s="24"/>
      <c r="BLQ15" s="34"/>
      <c r="BLR15" s="85"/>
      <c r="BLS15" s="87">
        <f t="shared" si="176"/>
        <v>118</v>
      </c>
      <c r="BLU15" s="34"/>
      <c r="BLV15" s="373"/>
      <c r="BLW15" s="24"/>
      <c r="BLX15" s="34"/>
      <c r="BLY15" s="85"/>
      <c r="BLZ15" s="87">
        <f t="shared" si="177"/>
        <v>0</v>
      </c>
      <c r="BMB15" s="53">
        <v>41305</v>
      </c>
      <c r="BMC15" s="363" t="s">
        <v>3131</v>
      </c>
      <c r="BMD15" s="176">
        <v>7217</v>
      </c>
      <c r="BME15" s="53">
        <v>41309</v>
      </c>
      <c r="BMF15" s="176">
        <v>7217</v>
      </c>
      <c r="BMG15" s="87">
        <f t="shared" si="178"/>
        <v>111</v>
      </c>
      <c r="BMI15" s="386">
        <v>41307</v>
      </c>
      <c r="BMJ15" s="1258" t="s">
        <v>3870</v>
      </c>
      <c r="BMK15" s="176">
        <v>4081</v>
      </c>
      <c r="BML15" s="576">
        <v>41307</v>
      </c>
      <c r="BMM15" s="176">
        <v>4081</v>
      </c>
      <c r="BMN15" s="87">
        <f t="shared" si="179"/>
        <v>0</v>
      </c>
      <c r="BMQ15" s="1247"/>
      <c r="BMR15" s="430"/>
      <c r="BMS15" s="549"/>
      <c r="BMT15" s="1245"/>
      <c r="BMU15" s="87">
        <f t="shared" si="180"/>
        <v>700</v>
      </c>
      <c r="BMW15" s="34"/>
      <c r="BMX15" s="373"/>
      <c r="BMY15" s="24"/>
      <c r="BMZ15" s="34"/>
      <c r="BNA15" s="85"/>
      <c r="BNB15" s="87">
        <f t="shared" si="181"/>
        <v>0</v>
      </c>
      <c r="BND15" s="34"/>
      <c r="BNE15" s="409"/>
      <c r="BNF15" s="1247"/>
      <c r="BNG15" s="85"/>
      <c r="BNH15" s="34"/>
      <c r="BNI15" s="85"/>
      <c r="BNJ15" s="87">
        <f t="shared" si="182"/>
        <v>0</v>
      </c>
      <c r="BNL15" s="549"/>
      <c r="BNM15" s="373"/>
      <c r="BNN15" s="24"/>
      <c r="BNO15" s="34"/>
      <c r="BNP15" s="85"/>
      <c r="BNQ15" s="87">
        <f t="shared" si="183"/>
        <v>0</v>
      </c>
      <c r="BNS15" s="549">
        <v>41311</v>
      </c>
      <c r="BNT15" s="373" t="s">
        <v>4144</v>
      </c>
      <c r="BNU15" s="24">
        <v>6198</v>
      </c>
      <c r="BNV15" s="34">
        <v>41311</v>
      </c>
      <c r="BNW15" s="85">
        <v>6198</v>
      </c>
      <c r="BNX15" s="87">
        <f t="shared" si="184"/>
        <v>0</v>
      </c>
      <c r="BNZ15" s="34"/>
      <c r="BOA15" s="373"/>
      <c r="BOB15" s="24"/>
      <c r="BOC15" s="34"/>
      <c r="BOD15" s="85"/>
      <c r="BOE15" s="87">
        <f t="shared" si="185"/>
        <v>0</v>
      </c>
      <c r="BOG15" s="549">
        <v>41328</v>
      </c>
      <c r="BOH15" s="373" t="s">
        <v>5606</v>
      </c>
      <c r="BOI15" s="24">
        <v>4638.5</v>
      </c>
      <c r="BOJ15" s="34">
        <v>41328</v>
      </c>
      <c r="BOK15" s="85">
        <v>4638.5</v>
      </c>
      <c r="BOL15" s="87">
        <f t="shared" si="186"/>
        <v>0</v>
      </c>
      <c r="BON15" s="549"/>
      <c r="BOO15" s="373"/>
      <c r="BOP15" s="24"/>
      <c r="BOQ15" s="34"/>
      <c r="BOR15" s="85"/>
      <c r="BOS15" s="87">
        <f t="shared" si="187"/>
        <v>0</v>
      </c>
      <c r="BOU15" s="34"/>
      <c r="BOV15" s="373"/>
      <c r="BOW15" s="24"/>
      <c r="BOX15" s="34"/>
      <c r="BOY15" s="85"/>
      <c r="BOZ15" s="87">
        <f t="shared" si="188"/>
        <v>0</v>
      </c>
      <c r="BPB15" s="34"/>
      <c r="BPC15" s="373"/>
      <c r="BPD15" s="24"/>
      <c r="BPE15" s="34"/>
      <c r="BPF15" s="85"/>
      <c r="BPG15" s="87">
        <f t="shared" si="189"/>
        <v>0</v>
      </c>
      <c r="BPI15" s="34"/>
      <c r="BPJ15" s="373"/>
      <c r="BPK15" s="24"/>
      <c r="BPL15" s="34"/>
      <c r="BPM15" s="85"/>
      <c r="BPN15" s="87">
        <f t="shared" si="190"/>
        <v>0</v>
      </c>
      <c r="BPP15" s="34"/>
      <c r="BPQ15" s="373"/>
      <c r="BPR15" s="24"/>
      <c r="BPS15" s="34"/>
      <c r="BPT15" s="85"/>
      <c r="BPU15" s="87">
        <f t="shared" si="191"/>
        <v>0</v>
      </c>
    </row>
    <row r="16" spans="1:1790" ht="15.75" thickBot="1">
      <c r="A16" s="34"/>
      <c r="B16" s="373"/>
      <c r="C16" s="24"/>
      <c r="D16" s="34"/>
      <c r="E16" s="85"/>
      <c r="F16" s="87">
        <f t="shared" si="2"/>
        <v>0</v>
      </c>
      <c r="H16" s="34"/>
      <c r="I16" s="373"/>
      <c r="J16" s="24"/>
      <c r="K16" s="34"/>
      <c r="L16" s="85"/>
      <c r="M16" s="87">
        <f t="shared" si="3"/>
        <v>0</v>
      </c>
      <c r="O16" s="34"/>
      <c r="P16" s="373"/>
      <c r="Q16" s="24"/>
      <c r="R16" s="34"/>
      <c r="S16" s="85"/>
      <c r="T16" s="87">
        <f t="shared" si="4"/>
        <v>0</v>
      </c>
      <c r="V16" s="34"/>
      <c r="W16" s="373"/>
      <c r="X16" s="24"/>
      <c r="Y16" s="34"/>
      <c r="Z16" s="85"/>
      <c r="AA16" s="87">
        <f t="shared" si="5"/>
        <v>6041</v>
      </c>
      <c r="AC16" s="34"/>
      <c r="AD16" s="373"/>
      <c r="AE16" s="24"/>
      <c r="AF16" s="34"/>
      <c r="AG16" s="85"/>
      <c r="AH16" s="87">
        <f t="shared" si="6"/>
        <v>0</v>
      </c>
      <c r="AJ16" s="386">
        <v>41308</v>
      </c>
      <c r="AK16" s="363" t="s">
        <v>3910</v>
      </c>
      <c r="AL16" s="513">
        <v>19314.5</v>
      </c>
      <c r="AM16" s="386">
        <v>41316</v>
      </c>
      <c r="AN16" s="176">
        <v>19314.5</v>
      </c>
      <c r="AO16" s="87">
        <f t="shared" si="7"/>
        <v>-38215.859999999986</v>
      </c>
      <c r="AQ16" s="34"/>
      <c r="AR16" s="373"/>
      <c r="AS16" s="24"/>
      <c r="AT16" s="34"/>
      <c r="AU16" s="85"/>
      <c r="AV16" s="87">
        <f t="shared" si="8"/>
        <v>0</v>
      </c>
      <c r="AX16" s="34"/>
      <c r="AY16" s="373"/>
      <c r="AZ16" s="24"/>
      <c r="BA16" s="34"/>
      <c r="BB16" s="85"/>
      <c r="BC16" s="87">
        <f t="shared" si="9"/>
        <v>0</v>
      </c>
      <c r="BE16" s="53"/>
      <c r="BF16" s="276"/>
      <c r="BG16" s="121"/>
      <c r="BH16" s="53"/>
      <c r="BI16" s="176"/>
      <c r="BJ16" s="87">
        <f t="shared" si="10"/>
        <v>0</v>
      </c>
      <c r="BL16" s="388">
        <v>41315</v>
      </c>
      <c r="BM16" s="373" t="s">
        <v>4543</v>
      </c>
      <c r="BN16" s="24">
        <v>878.5</v>
      </c>
      <c r="BO16" s="34">
        <v>41315</v>
      </c>
      <c r="BP16" s="85">
        <v>878.5</v>
      </c>
      <c r="BQ16" s="87">
        <f t="shared" si="11"/>
        <v>0</v>
      </c>
      <c r="BS16" s="576"/>
      <c r="BT16" s="276"/>
      <c r="BU16" s="121"/>
      <c r="BV16" s="53"/>
      <c r="BW16" s="176"/>
      <c r="BX16" s="87">
        <f t="shared" si="12"/>
        <v>40166.76</v>
      </c>
      <c r="BZ16" s="576"/>
      <c r="CA16" s="363"/>
      <c r="CB16" s="176"/>
      <c r="CC16" s="53"/>
      <c r="CD16" s="176"/>
      <c r="CE16" s="87">
        <f t="shared" si="13"/>
        <v>0</v>
      </c>
      <c r="CG16" s="576"/>
      <c r="CH16" s="363"/>
      <c r="CI16" s="176"/>
      <c r="CJ16" s="53"/>
      <c r="CK16" s="176"/>
      <c r="CL16" s="87">
        <f t="shared" si="14"/>
        <v>2443.5</v>
      </c>
      <c r="CN16" s="1347">
        <v>41035</v>
      </c>
      <c r="CO16" s="1347"/>
      <c r="CP16" s="1348" t="s">
        <v>3056</v>
      </c>
      <c r="CQ16" s="1349"/>
      <c r="CR16" s="1350" t="s">
        <v>3057</v>
      </c>
      <c r="CS16" s="1320"/>
      <c r="CT16" s="87">
        <f t="shared" si="15"/>
        <v>0</v>
      </c>
      <c r="CV16" s="576">
        <v>41307</v>
      </c>
      <c r="CW16" s="1289" t="s">
        <v>3788</v>
      </c>
      <c r="CX16" s="276" t="s">
        <v>3787</v>
      </c>
      <c r="CY16" s="121">
        <v>22715</v>
      </c>
      <c r="CZ16" s="576"/>
      <c r="DA16" s="176"/>
      <c r="DB16" s="87">
        <f t="shared" si="16"/>
        <v>5913407.6500000004</v>
      </c>
      <c r="DD16" s="386">
        <v>41313</v>
      </c>
      <c r="DE16" s="276" t="s">
        <v>3232</v>
      </c>
      <c r="DF16" s="121">
        <v>898</v>
      </c>
      <c r="DG16" s="53">
        <v>41314</v>
      </c>
      <c r="DH16" s="176">
        <v>898</v>
      </c>
      <c r="DI16" s="87">
        <f t="shared" si="17"/>
        <v>0</v>
      </c>
      <c r="DK16" s="386"/>
      <c r="DL16" s="276"/>
      <c r="DM16" s="121"/>
      <c r="DN16" s="53"/>
      <c r="DO16" s="176"/>
      <c r="DP16" s="87">
        <f t="shared" si="18"/>
        <v>0</v>
      </c>
      <c r="DR16" s="53"/>
      <c r="DS16" s="276"/>
      <c r="DT16" s="121"/>
      <c r="DU16" s="53"/>
      <c r="DV16" s="176"/>
      <c r="DW16" s="87">
        <f t="shared" si="19"/>
        <v>0</v>
      </c>
      <c r="DY16" s="386"/>
      <c r="DZ16" s="276"/>
      <c r="EA16" s="121"/>
      <c r="EB16" s="53"/>
      <c r="EC16" s="176"/>
      <c r="ED16" s="87">
        <f t="shared" si="20"/>
        <v>0</v>
      </c>
      <c r="EF16" s="576">
        <v>41325</v>
      </c>
      <c r="EG16" s="363" t="s">
        <v>5367</v>
      </c>
      <c r="EH16" s="176">
        <v>14466</v>
      </c>
      <c r="EI16" s="53"/>
      <c r="EJ16" s="176"/>
      <c r="EK16" s="87">
        <f t="shared" si="21"/>
        <v>20966</v>
      </c>
      <c r="EM16" s="549"/>
      <c r="EN16" s="373"/>
      <c r="EO16" s="24"/>
      <c r="EP16" s="34"/>
      <c r="EQ16" s="85"/>
      <c r="ER16" s="87">
        <f t="shared" si="22"/>
        <v>0</v>
      </c>
      <c r="ET16" s="53">
        <v>41324</v>
      </c>
      <c r="EU16" s="369" t="s">
        <v>5488</v>
      </c>
      <c r="EV16" s="276" t="s">
        <v>5228</v>
      </c>
      <c r="EW16" s="121">
        <v>5229</v>
      </c>
      <c r="EX16" s="369">
        <v>41326</v>
      </c>
      <c r="EY16" s="176">
        <v>5229</v>
      </c>
      <c r="EZ16" s="87">
        <f t="shared" si="23"/>
        <v>1044.8300000000017</v>
      </c>
      <c r="FB16" s="53"/>
      <c r="FC16" s="276"/>
      <c r="FD16" s="121"/>
      <c r="FE16" s="53"/>
      <c r="FF16" s="176"/>
      <c r="FG16" s="87">
        <f t="shared" si="24"/>
        <v>0</v>
      </c>
      <c r="FI16" s="576"/>
      <c r="FJ16" s="369"/>
      <c r="FK16" s="276"/>
      <c r="FL16" s="121"/>
      <c r="FM16" s="369"/>
      <c r="FN16" s="176"/>
      <c r="FO16" s="87">
        <f t="shared" si="25"/>
        <v>0</v>
      </c>
      <c r="FQ16" s="34"/>
      <c r="FR16" s="50"/>
      <c r="FS16" s="176"/>
      <c r="FT16" s="53"/>
      <c r="FU16" s="176"/>
      <c r="FV16" s="87">
        <f t="shared" si="192"/>
        <v>0</v>
      </c>
      <c r="FX16" s="576"/>
      <c r="FY16" s="657"/>
      <c r="FZ16" s="276"/>
      <c r="GA16" s="121"/>
      <c r="GB16" s="1351"/>
      <c r="GC16" s="1352"/>
      <c r="GD16" s="87">
        <f t="shared" si="26"/>
        <v>13137.5</v>
      </c>
      <c r="GF16" s="53">
        <v>41326</v>
      </c>
      <c r="GG16" s="276" t="s">
        <v>5419</v>
      </c>
      <c r="GH16" s="121">
        <v>3388</v>
      </c>
      <c r="GI16" s="53"/>
      <c r="GJ16" s="176"/>
      <c r="GK16" s="87">
        <f t="shared" si="27"/>
        <v>3388</v>
      </c>
      <c r="GM16" s="576"/>
      <c r="GN16" s="297"/>
      <c r="GO16" s="276"/>
      <c r="GP16" s="513"/>
      <c r="GQ16" s="53"/>
      <c r="GR16" s="176"/>
      <c r="GS16" s="87">
        <f t="shared" si="28"/>
        <v>2511.6000000000004</v>
      </c>
      <c r="GU16" s="576"/>
      <c r="GV16" s="276"/>
      <c r="GW16" s="1045"/>
      <c r="GX16" s="53"/>
      <c r="GY16" s="176"/>
      <c r="GZ16" s="87">
        <f t="shared" si="29"/>
        <v>0</v>
      </c>
      <c r="HB16" s="386"/>
      <c r="HC16" s="276"/>
      <c r="HD16" s="1045"/>
      <c r="HE16" s="53"/>
      <c r="HF16" s="176"/>
      <c r="HG16" s="87">
        <f t="shared" si="30"/>
        <v>0</v>
      </c>
      <c r="HI16" s="386"/>
      <c r="HJ16" s="276"/>
      <c r="HK16" s="1045"/>
      <c r="HL16" s="53"/>
      <c r="HM16" s="176"/>
      <c r="HN16" s="87">
        <f t="shared" si="31"/>
        <v>0</v>
      </c>
      <c r="HP16" s="386"/>
      <c r="HQ16" s="276"/>
      <c r="HR16" s="1045"/>
      <c r="HS16" s="53"/>
      <c r="HT16" s="176"/>
      <c r="HU16" s="87">
        <f t="shared" si="32"/>
        <v>30</v>
      </c>
      <c r="HW16" s="53"/>
      <c r="HX16" s="276"/>
      <c r="HY16" s="1045"/>
      <c r="HZ16" s="53"/>
      <c r="IA16" s="176"/>
      <c r="IB16" s="87">
        <f t="shared" si="33"/>
        <v>0</v>
      </c>
      <c r="ID16" s="576"/>
      <c r="IE16" s="276"/>
      <c r="IF16" s="121"/>
      <c r="IG16" s="53"/>
      <c r="IH16" s="176"/>
      <c r="II16" s="87">
        <f t="shared" si="34"/>
        <v>402</v>
      </c>
      <c r="IK16" s="576">
        <v>41323</v>
      </c>
      <c r="IL16" s="276" t="s">
        <v>5160</v>
      </c>
      <c r="IM16" s="121">
        <v>26925</v>
      </c>
      <c r="IN16" s="53">
        <v>41324</v>
      </c>
      <c r="IO16" s="176">
        <v>26409</v>
      </c>
      <c r="IP16" s="87">
        <f t="shared" si="35"/>
        <v>3618</v>
      </c>
      <c r="IR16" s="388">
        <v>41297</v>
      </c>
      <c r="IS16" s="1247" t="s">
        <v>3192</v>
      </c>
      <c r="IT16" s="1052">
        <v>825</v>
      </c>
      <c r="IU16" s="388">
        <v>41306</v>
      </c>
      <c r="IV16" s="1052">
        <v>825</v>
      </c>
      <c r="IW16" s="87">
        <f t="shared" si="36"/>
        <v>0</v>
      </c>
      <c r="IY16" s="388">
        <v>41313</v>
      </c>
      <c r="IZ16" s="1247" t="s">
        <v>4281</v>
      </c>
      <c r="JA16" s="1052">
        <v>1650</v>
      </c>
      <c r="JB16" s="388">
        <v>41324</v>
      </c>
      <c r="JC16" s="1052">
        <v>1650</v>
      </c>
      <c r="JD16" s="87">
        <f t="shared" si="37"/>
        <v>0</v>
      </c>
      <c r="JF16" s="388"/>
      <c r="JG16" s="1247"/>
      <c r="JH16" s="1052"/>
      <c r="JI16" s="388"/>
      <c r="JJ16" s="1052"/>
      <c r="JK16" s="87">
        <f t="shared" si="38"/>
        <v>46365</v>
      </c>
      <c r="JM16" s="576"/>
      <c r="JN16" s="276"/>
      <c r="JO16" s="121"/>
      <c r="JP16" s="386">
        <v>41008</v>
      </c>
      <c r="JQ16" s="176">
        <v>16960.5</v>
      </c>
      <c r="JR16" s="168">
        <f t="shared" si="39"/>
        <v>0</v>
      </c>
      <c r="JT16" s="388"/>
      <c r="JU16" s="373"/>
      <c r="JV16" s="24"/>
      <c r="JW16" s="34"/>
      <c r="JX16" s="85"/>
      <c r="JY16" s="87">
        <f t="shared" si="40"/>
        <v>0</v>
      </c>
      <c r="KA16" s="388"/>
      <c r="KB16" s="373"/>
      <c r="KC16" s="24"/>
      <c r="KD16" s="34"/>
      <c r="KE16" s="85"/>
      <c r="KF16" s="87">
        <f t="shared" si="41"/>
        <v>0</v>
      </c>
      <c r="KH16" s="388"/>
      <c r="KI16" s="373"/>
      <c r="KJ16" s="24"/>
      <c r="KK16" s="34"/>
      <c r="KL16" s="85"/>
      <c r="KM16" s="87">
        <f t="shared" si="42"/>
        <v>0</v>
      </c>
      <c r="KO16" s="386"/>
      <c r="KP16" s="276"/>
      <c r="KQ16" s="121"/>
      <c r="KR16" s="53">
        <v>41283</v>
      </c>
      <c r="KS16" s="176">
        <v>100</v>
      </c>
      <c r="KT16" s="87">
        <f t="shared" si="43"/>
        <v>1999.5</v>
      </c>
      <c r="KV16" s="373"/>
      <c r="KW16" s="373"/>
      <c r="KX16" s="24"/>
      <c r="KY16" s="34"/>
      <c r="KZ16" s="85"/>
      <c r="LA16" s="87">
        <f t="shared" si="44"/>
        <v>14519.5</v>
      </c>
      <c r="LC16" s="34"/>
      <c r="LD16" s="373"/>
      <c r="LE16" s="24"/>
      <c r="LF16" s="34"/>
      <c r="LG16" s="85"/>
      <c r="LH16" s="87">
        <f t="shared" si="45"/>
        <v>0</v>
      </c>
      <c r="LJ16" s="373"/>
      <c r="LK16" s="373"/>
      <c r="LL16" s="24"/>
      <c r="LM16" s="34"/>
      <c r="LN16" s="85"/>
      <c r="LO16" s="87">
        <f t="shared" si="46"/>
        <v>0</v>
      </c>
      <c r="LQ16" s="373"/>
      <c r="LR16" s="373"/>
      <c r="LS16" s="24"/>
      <c r="LT16" s="34"/>
      <c r="LU16" s="85"/>
      <c r="LV16" s="87">
        <f t="shared" si="47"/>
        <v>0</v>
      </c>
      <c r="LX16" s="549"/>
      <c r="LY16" s="373"/>
      <c r="LZ16" s="24"/>
      <c r="MA16" s="34"/>
      <c r="MB16" s="85"/>
      <c r="MC16" s="87">
        <f t="shared" si="48"/>
        <v>0</v>
      </c>
      <c r="ME16" s="549"/>
      <c r="MF16" s="373"/>
      <c r="MG16" s="24"/>
      <c r="MH16" s="34"/>
      <c r="MI16" s="85"/>
      <c r="MJ16" s="87">
        <f t="shared" si="49"/>
        <v>31145.5</v>
      </c>
      <c r="ML16" s="549"/>
      <c r="MM16" s="373"/>
      <c r="MN16" s="24"/>
      <c r="MO16" s="1029"/>
      <c r="MP16" s="85"/>
      <c r="MQ16" s="87">
        <f t="shared" si="50"/>
        <v>0</v>
      </c>
      <c r="MS16" s="34"/>
      <c r="MT16" s="373"/>
      <c r="MU16" s="24"/>
      <c r="MV16" s="1029"/>
      <c r="MW16" s="85"/>
      <c r="MX16" s="87">
        <f t="shared" si="51"/>
        <v>0</v>
      </c>
      <c r="MZ16" s="34"/>
      <c r="NA16" s="373"/>
      <c r="NB16" s="24"/>
      <c r="NC16" s="34"/>
      <c r="ND16" s="85"/>
      <c r="NE16" s="87">
        <f t="shared" si="52"/>
        <v>0</v>
      </c>
      <c r="NG16" s="549"/>
      <c r="NH16" s="373"/>
      <c r="NI16" s="24"/>
      <c r="NJ16" s="549"/>
      <c r="NK16" s="85"/>
      <c r="NL16" s="87">
        <f t="shared" si="53"/>
        <v>0</v>
      </c>
      <c r="NN16" s="34"/>
      <c r="NO16" s="373"/>
      <c r="NP16" s="24"/>
      <c r="NQ16" s="34"/>
      <c r="NR16" s="85"/>
      <c r="NS16" s="87">
        <f t="shared" si="54"/>
        <v>12799.5</v>
      </c>
      <c r="NU16" s="576">
        <v>41317</v>
      </c>
      <c r="NV16" s="380"/>
      <c r="NW16" s="276" t="s">
        <v>4672</v>
      </c>
      <c r="NX16" s="121">
        <v>26936.45</v>
      </c>
      <c r="NY16" s="53"/>
      <c r="NZ16" s="176"/>
      <c r="OA16" s="87">
        <f t="shared" si="0"/>
        <v>41144.449999999997</v>
      </c>
      <c r="OC16" s="549"/>
      <c r="OD16" s="373"/>
      <c r="OE16" s="24"/>
      <c r="OF16" s="34"/>
      <c r="OG16" s="85"/>
      <c r="OH16" s="87">
        <f t="shared" si="55"/>
        <v>0</v>
      </c>
      <c r="OJ16" s="373"/>
      <c r="OK16" s="373"/>
      <c r="OL16" s="24"/>
      <c r="OM16" s="34"/>
      <c r="ON16" s="85"/>
      <c r="OO16" s="87">
        <f t="shared" si="56"/>
        <v>0</v>
      </c>
      <c r="OQ16" s="386">
        <v>41310</v>
      </c>
      <c r="OR16" s="1258" t="s">
        <v>4061</v>
      </c>
      <c r="OS16" s="176">
        <v>8209.5</v>
      </c>
      <c r="OT16" s="53">
        <v>41312</v>
      </c>
      <c r="OU16" s="176">
        <v>8209.5</v>
      </c>
      <c r="OV16" s="87">
        <f t="shared" si="57"/>
        <v>0</v>
      </c>
      <c r="OX16" s="386"/>
      <c r="OY16" s="1258"/>
      <c r="OZ16" s="176"/>
      <c r="PA16" s="53"/>
      <c r="PB16" s="176"/>
      <c r="PC16" s="87">
        <f t="shared" si="58"/>
        <v>21123.919999999998</v>
      </c>
      <c r="PE16" s="386">
        <v>41219</v>
      </c>
      <c r="PF16" s="1259"/>
      <c r="PG16" s="363" t="s">
        <v>3060</v>
      </c>
      <c r="PH16" s="176">
        <v>59348.93</v>
      </c>
      <c r="PI16" s="369">
        <v>41220</v>
      </c>
      <c r="PJ16" s="176">
        <v>61372.92</v>
      </c>
      <c r="PK16" s="87">
        <f t="shared" si="59"/>
        <v>4297.8600000000006</v>
      </c>
      <c r="PM16" s="386"/>
      <c r="PN16" s="363"/>
      <c r="PO16" s="176"/>
      <c r="PP16" s="369"/>
      <c r="PQ16" s="176"/>
      <c r="PR16" s="168">
        <f t="shared" si="60"/>
        <v>0</v>
      </c>
      <c r="PS16" s="297"/>
      <c r="PT16" s="386">
        <v>41328</v>
      </c>
      <c r="PU16" s="373" t="s">
        <v>5656</v>
      </c>
      <c r="PV16" s="24">
        <v>19632</v>
      </c>
      <c r="PW16" s="34"/>
      <c r="PX16" s="85"/>
      <c r="PY16" s="87">
        <f t="shared" si="61"/>
        <v>40407</v>
      </c>
      <c r="QA16" s="34"/>
      <c r="QB16" s="373"/>
      <c r="QC16" s="24"/>
      <c r="QD16" s="34"/>
      <c r="QE16" s="85"/>
      <c r="QF16" s="87">
        <f t="shared" si="62"/>
        <v>0</v>
      </c>
      <c r="QH16" s="373"/>
      <c r="QI16" s="373"/>
      <c r="QJ16" s="1250"/>
      <c r="QK16" s="34"/>
      <c r="QL16" s="85"/>
      <c r="QM16" s="87">
        <f t="shared" si="63"/>
        <v>0</v>
      </c>
      <c r="QO16" s="373"/>
      <c r="QP16" s="373"/>
      <c r="QQ16" s="24"/>
      <c r="QR16" s="34"/>
      <c r="QS16" s="85"/>
      <c r="QT16" s="87">
        <f t="shared" si="64"/>
        <v>0</v>
      </c>
      <c r="QV16" s="576"/>
      <c r="QW16" s="657"/>
      <c r="QX16" s="276"/>
      <c r="QY16" s="1938"/>
      <c r="QZ16" s="1939">
        <v>41320</v>
      </c>
      <c r="RA16" s="513">
        <v>1389.5</v>
      </c>
      <c r="RB16" s="87">
        <f t="shared" si="65"/>
        <v>0</v>
      </c>
      <c r="RD16" s="576"/>
      <c r="RE16" s="50"/>
      <c r="RF16" s="176"/>
      <c r="RG16" s="53"/>
      <c r="RH16" s="430"/>
      <c r="RI16" s="87">
        <f t="shared" si="66"/>
        <v>0</v>
      </c>
      <c r="RK16" s="576"/>
      <c r="RL16" s="50"/>
      <c r="RM16" s="176"/>
      <c r="RN16" s="53"/>
      <c r="RO16" s="430"/>
      <c r="RP16" s="87">
        <f t="shared" si="67"/>
        <v>0</v>
      </c>
      <c r="RR16" s="53"/>
      <c r="RS16" s="50"/>
      <c r="RT16" s="176"/>
      <c r="RU16" s="53"/>
      <c r="RV16" s="430"/>
      <c r="RW16" s="87">
        <f t="shared" si="68"/>
        <v>0</v>
      </c>
      <c r="RY16" s="53"/>
      <c r="RZ16" s="50"/>
      <c r="SA16" s="176"/>
      <c r="SB16" s="53"/>
      <c r="SC16" s="430"/>
      <c r="SD16" s="87">
        <f t="shared" si="69"/>
        <v>2910</v>
      </c>
      <c r="SF16" s="53"/>
      <c r="SG16" s="50"/>
      <c r="SH16" s="176"/>
      <c r="SI16" s="53"/>
      <c r="SJ16" s="430"/>
      <c r="SK16" s="87">
        <f t="shared" si="70"/>
        <v>0</v>
      </c>
      <c r="SM16" s="53"/>
      <c r="SN16" s="50"/>
      <c r="SO16" s="176"/>
      <c r="SP16" s="53"/>
      <c r="SQ16" s="430"/>
      <c r="SR16" s="87">
        <f t="shared" si="71"/>
        <v>0</v>
      </c>
      <c r="ST16" s="576"/>
      <c r="SU16" s="50"/>
      <c r="SV16" s="176"/>
      <c r="SW16" s="53"/>
      <c r="SX16" s="430"/>
      <c r="SY16" s="87">
        <f t="shared" si="72"/>
        <v>0</v>
      </c>
      <c r="TA16" s="576"/>
      <c r="TB16" s="50"/>
      <c r="TC16" s="176"/>
      <c r="TD16" s="53"/>
      <c r="TE16" s="430"/>
      <c r="TF16" s="87">
        <f t="shared" si="73"/>
        <v>-2822</v>
      </c>
      <c r="TH16" s="576"/>
      <c r="TI16" s="50"/>
      <c r="TJ16" s="176"/>
      <c r="TK16" s="53"/>
      <c r="TL16" s="430"/>
      <c r="TM16" s="87">
        <f t="shared" si="74"/>
        <v>0</v>
      </c>
      <c r="TO16" s="386">
        <v>41312</v>
      </c>
      <c r="TP16" s="50" t="s">
        <v>4224</v>
      </c>
      <c r="TQ16" s="176">
        <v>1850</v>
      </c>
      <c r="TR16" s="386">
        <v>41313</v>
      </c>
      <c r="TS16" s="430">
        <v>1850</v>
      </c>
      <c r="TT16" s="87">
        <f t="shared" si="75"/>
        <v>0</v>
      </c>
      <c r="TV16" s="576"/>
      <c r="TW16" s="50"/>
      <c r="TX16" s="176"/>
      <c r="TY16" s="53"/>
      <c r="TZ16" s="430"/>
      <c r="UA16" s="87">
        <f t="shared" si="76"/>
        <v>0</v>
      </c>
      <c r="UC16" s="34"/>
      <c r="UD16" s="373"/>
      <c r="UE16" s="24"/>
      <c r="UF16" s="53">
        <v>41325</v>
      </c>
      <c r="UG16" s="430">
        <v>271.5</v>
      </c>
      <c r="UH16" s="87">
        <f t="shared" si="77"/>
        <v>0</v>
      </c>
      <c r="UJ16" s="53">
        <v>41324</v>
      </c>
      <c r="UK16" s="50" t="s">
        <v>5263</v>
      </c>
      <c r="UL16" s="513">
        <v>4076</v>
      </c>
      <c r="UM16" s="53">
        <v>41324</v>
      </c>
      <c r="UN16" s="430">
        <v>4076</v>
      </c>
      <c r="UO16" s="87">
        <f t="shared" si="78"/>
        <v>0</v>
      </c>
      <c r="UQ16" s="53"/>
      <c r="UR16" s="1256"/>
      <c r="US16" s="176"/>
      <c r="UT16" s="53"/>
      <c r="UU16" s="430"/>
      <c r="UV16" s="87">
        <f t="shared" si="79"/>
        <v>18891</v>
      </c>
      <c r="UX16" s="386"/>
      <c r="UY16" s="50"/>
      <c r="UZ16" s="176"/>
      <c r="VA16" s="53"/>
      <c r="VB16" s="430"/>
      <c r="VC16" s="87">
        <f t="shared" si="80"/>
        <v>6963.5</v>
      </c>
      <c r="VE16" s="576"/>
      <c r="VF16" s="276"/>
      <c r="VG16" s="121"/>
      <c r="VH16" s="576"/>
      <c r="VI16" s="176"/>
      <c r="VJ16" s="87">
        <f t="shared" si="81"/>
        <v>28439.5</v>
      </c>
      <c r="VL16" s="53"/>
      <c r="VM16" s="276"/>
      <c r="VN16" s="121"/>
      <c r="VO16" s="53"/>
      <c r="VP16" s="176"/>
      <c r="VQ16" s="87">
        <f t="shared" si="82"/>
        <v>0</v>
      </c>
      <c r="VS16" s="576"/>
      <c r="VT16" s="276"/>
      <c r="VU16" s="121"/>
      <c r="VV16" s="53"/>
      <c r="VW16" s="176"/>
      <c r="VX16" s="87">
        <f t="shared" si="83"/>
        <v>14289</v>
      </c>
      <c r="VZ16" s="549"/>
      <c r="WA16" s="373"/>
      <c r="WB16" s="24"/>
      <c r="WC16" s="34"/>
      <c r="WD16" s="85"/>
      <c r="WE16" s="87">
        <f t="shared" si="84"/>
        <v>0</v>
      </c>
      <c r="WG16" s="549"/>
      <c r="WH16" s="373"/>
      <c r="WI16" s="24"/>
      <c r="WJ16" s="34"/>
      <c r="WK16" s="85"/>
      <c r="WL16" s="87">
        <f t="shared" si="85"/>
        <v>0</v>
      </c>
      <c r="WN16" s="386">
        <v>41323</v>
      </c>
      <c r="WO16" s="444"/>
      <c r="WP16" s="276" t="s">
        <v>5141</v>
      </c>
      <c r="WQ16" s="121">
        <v>1178.5</v>
      </c>
      <c r="WR16" s="53">
        <v>41323</v>
      </c>
      <c r="WS16" s="176">
        <v>1178.5</v>
      </c>
      <c r="WT16" s="87">
        <f t="shared" si="86"/>
        <v>0</v>
      </c>
      <c r="WV16" s="568">
        <v>41312</v>
      </c>
      <c r="WW16" s="276" t="s">
        <v>4193</v>
      </c>
      <c r="WX16" s="121">
        <v>1699</v>
      </c>
      <c r="WY16" s="53">
        <v>41312</v>
      </c>
      <c r="WZ16" s="176">
        <v>1699</v>
      </c>
      <c r="XA16" s="87">
        <f t="shared" si="87"/>
        <v>5292.5</v>
      </c>
      <c r="XC16" s="576">
        <v>41312</v>
      </c>
      <c r="XD16" s="276" t="s">
        <v>4251</v>
      </c>
      <c r="XE16" s="513">
        <v>36180</v>
      </c>
      <c r="XF16" s="1932">
        <v>41313</v>
      </c>
      <c r="XG16" s="176">
        <v>36180</v>
      </c>
      <c r="XH16" s="87">
        <f t="shared" ref="XH16:XH41" si="252">XH15+XE16-XG16</f>
        <v>2504.6999999999971</v>
      </c>
      <c r="XJ16" s="388"/>
      <c r="XK16" s="373"/>
      <c r="XL16" s="24"/>
      <c r="XM16" s="34"/>
      <c r="XN16" s="85"/>
      <c r="XO16" s="87">
        <f t="shared" si="238"/>
        <v>0</v>
      </c>
      <c r="XQ16" s="388">
        <v>41313</v>
      </c>
      <c r="XR16" s="373" t="s">
        <v>4299</v>
      </c>
      <c r="XS16" s="24">
        <v>4915</v>
      </c>
      <c r="XT16" s="34">
        <v>41314</v>
      </c>
      <c r="XU16" s="85">
        <v>4915</v>
      </c>
      <c r="XV16" s="87">
        <f t="shared" si="89"/>
        <v>0</v>
      </c>
      <c r="XX16" s="549"/>
      <c r="XY16" s="373"/>
      <c r="XZ16" s="24"/>
      <c r="YA16" s="34"/>
      <c r="YB16" s="85"/>
      <c r="YC16" s="87">
        <f t="shared" si="224"/>
        <v>0</v>
      </c>
      <c r="YE16" s="549"/>
      <c r="YF16" s="373"/>
      <c r="YG16" s="24"/>
      <c r="YH16" s="34"/>
      <c r="YI16" s="85"/>
      <c r="YJ16" s="87">
        <f t="shared" si="225"/>
        <v>0</v>
      </c>
      <c r="YL16" s="386">
        <v>41310</v>
      </c>
      <c r="YM16" s="369"/>
      <c r="YN16" s="50" t="s">
        <v>4052</v>
      </c>
      <c r="YO16" s="176">
        <v>52306.64</v>
      </c>
      <c r="YP16" s="386">
        <v>41310</v>
      </c>
      <c r="YQ16" s="176">
        <v>52306.64</v>
      </c>
      <c r="YR16" s="87">
        <f t="shared" si="90"/>
        <v>1246</v>
      </c>
      <c r="YT16" s="576"/>
      <c r="YU16" s="276"/>
      <c r="YV16" s="121"/>
      <c r="YW16" s="386"/>
      <c r="YX16" s="176"/>
      <c r="YY16" s="87">
        <f t="shared" si="91"/>
        <v>2828</v>
      </c>
      <c r="ZA16" s="388">
        <v>41320</v>
      </c>
      <c r="ZB16" s="373" t="s">
        <v>4893</v>
      </c>
      <c r="ZC16" s="1250">
        <v>15238</v>
      </c>
      <c r="ZD16" s="34">
        <v>41320</v>
      </c>
      <c r="ZE16" s="85">
        <v>15238</v>
      </c>
      <c r="ZF16" s="87">
        <f t="shared" si="92"/>
        <v>0</v>
      </c>
      <c r="ZH16" s="549"/>
      <c r="ZI16" s="1200"/>
      <c r="ZJ16" s="24"/>
      <c r="ZK16" s="34"/>
      <c r="ZL16" s="85"/>
      <c r="ZM16" s="87">
        <f t="shared" si="93"/>
        <v>500</v>
      </c>
      <c r="ZO16" s="576">
        <v>41311</v>
      </c>
      <c r="ZP16" s="380" t="s">
        <v>4109</v>
      </c>
      <c r="ZQ16" s="121">
        <v>581.5</v>
      </c>
      <c r="ZR16" s="53">
        <v>41311</v>
      </c>
      <c r="ZS16" s="176">
        <v>581.5</v>
      </c>
      <c r="ZT16" s="87">
        <f t="shared" si="94"/>
        <v>0</v>
      </c>
      <c r="ZV16" s="576"/>
      <c r="ZW16" s="50"/>
      <c r="ZX16" s="176"/>
      <c r="ZY16" s="53"/>
      <c r="ZZ16" s="176"/>
      <c r="AAA16" s="87">
        <f t="shared" si="95"/>
        <v>0</v>
      </c>
      <c r="AAC16" s="549"/>
      <c r="AAD16" s="373"/>
      <c r="AAE16" s="24"/>
      <c r="AAF16" s="34"/>
      <c r="AAG16" s="85"/>
      <c r="AAH16" s="87">
        <f t="shared" si="96"/>
        <v>0</v>
      </c>
      <c r="AAJ16" s="549"/>
      <c r="AAK16" s="373"/>
      <c r="AAL16" s="24"/>
      <c r="AAM16" s="34"/>
      <c r="AAN16" s="85"/>
      <c r="AAO16" s="87">
        <f t="shared" si="97"/>
        <v>0</v>
      </c>
      <c r="AAQ16" s="549"/>
      <c r="AAR16" s="1202"/>
      <c r="AAS16" s="373"/>
      <c r="AAT16" s="24"/>
      <c r="AAU16" s="34"/>
      <c r="AAV16" s="85"/>
      <c r="AAW16" s="87">
        <f t="shared" si="98"/>
        <v>7650</v>
      </c>
      <c r="AAY16" s="53"/>
      <c r="AAZ16" s="276"/>
      <c r="ABA16" s="121"/>
      <c r="ABB16" s="53"/>
      <c r="ABC16" s="176"/>
      <c r="ABD16" s="87">
        <f t="shared" si="242"/>
        <v>8470.5</v>
      </c>
      <c r="ABF16" s="34"/>
      <c r="ABG16" s="373"/>
      <c r="ABH16" s="121"/>
      <c r="ABI16" s="34"/>
      <c r="ABJ16" s="85"/>
      <c r="ABK16" s="87">
        <f t="shared" si="99"/>
        <v>70699</v>
      </c>
      <c r="ABM16" s="549"/>
      <c r="ABN16" s="1233"/>
      <c r="ABO16" s="373"/>
      <c r="ABP16" s="1250"/>
      <c r="ABQ16" s="34"/>
      <c r="ABR16" s="85"/>
      <c r="ABS16" s="87">
        <f t="shared" si="243"/>
        <v>0</v>
      </c>
      <c r="ABU16" s="388"/>
      <c r="ABV16" s="373"/>
      <c r="ABW16" s="24"/>
      <c r="ABX16" s="549"/>
      <c r="ABY16" s="85"/>
      <c r="ABZ16" s="87">
        <f t="shared" si="244"/>
        <v>0</v>
      </c>
      <c r="ACB16" s="373"/>
      <c r="ACC16" s="373"/>
      <c r="ACD16" s="24"/>
      <c r="ACE16" s="34"/>
      <c r="ACF16" s="85"/>
      <c r="ACG16" s="87">
        <f t="shared" si="245"/>
        <v>42311</v>
      </c>
      <c r="ACI16" s="388">
        <v>41306</v>
      </c>
      <c r="ACJ16" s="373" t="s">
        <v>3709</v>
      </c>
      <c r="ACK16" s="1390">
        <v>8298</v>
      </c>
      <c r="ACL16" s="386">
        <v>41307</v>
      </c>
      <c r="ACM16" s="176">
        <v>8298</v>
      </c>
      <c r="ACN16" s="87">
        <f t="shared" si="239"/>
        <v>100.5</v>
      </c>
      <c r="ACP16" s="53"/>
      <c r="ACQ16" s="276"/>
      <c r="ACR16" s="121"/>
      <c r="ACS16" s="53"/>
      <c r="ACT16" s="176"/>
      <c r="ACU16" s="87">
        <f t="shared" si="1"/>
        <v>0</v>
      </c>
      <c r="ACW16" s="373"/>
      <c r="ACX16" s="373"/>
      <c r="ACY16" s="1250"/>
      <c r="ACZ16" s="34"/>
      <c r="ADA16" s="85"/>
      <c r="ADB16" s="87">
        <f t="shared" si="100"/>
        <v>0</v>
      </c>
      <c r="ADD16" s="373"/>
      <c r="ADE16" s="373"/>
      <c r="ADF16" s="24"/>
      <c r="ADG16" s="34"/>
      <c r="ADH16" s="85"/>
      <c r="ADI16" s="87">
        <f t="shared" si="101"/>
        <v>0</v>
      </c>
      <c r="ADK16" s="34">
        <v>41317</v>
      </c>
      <c r="ADL16" s="373" t="s">
        <v>4661</v>
      </c>
      <c r="ADM16" s="24">
        <v>26493.5</v>
      </c>
      <c r="ADN16" s="34">
        <v>41317</v>
      </c>
      <c r="ADO16" s="85">
        <v>26493.5</v>
      </c>
      <c r="ADP16" s="87">
        <f t="shared" si="102"/>
        <v>0</v>
      </c>
      <c r="ADR16" s="34"/>
      <c r="ADS16" s="373"/>
      <c r="ADT16" s="24"/>
      <c r="ADU16" s="34"/>
      <c r="ADV16" s="85"/>
      <c r="ADW16" s="87">
        <f t="shared" si="103"/>
        <v>2582.5</v>
      </c>
      <c r="ADY16" s="34">
        <v>41325</v>
      </c>
      <c r="ADZ16" s="373" t="s">
        <v>5338</v>
      </c>
      <c r="AEA16" s="24">
        <v>1148</v>
      </c>
      <c r="AEB16" s="34">
        <v>41325</v>
      </c>
      <c r="AEC16" s="85">
        <v>1148</v>
      </c>
      <c r="AED16" s="87">
        <f t="shared" si="104"/>
        <v>0</v>
      </c>
      <c r="AEF16" s="34">
        <v>41319</v>
      </c>
      <c r="AEG16" s="373" t="s">
        <v>4803</v>
      </c>
      <c r="AEH16" s="24">
        <v>2214.5</v>
      </c>
      <c r="AEI16" s="34">
        <v>41319</v>
      </c>
      <c r="AEJ16" s="85">
        <v>2214.5</v>
      </c>
      <c r="AEK16" s="87">
        <f t="shared" si="105"/>
        <v>0</v>
      </c>
      <c r="AEM16" s="34"/>
      <c r="AEN16" s="373"/>
      <c r="AEO16" s="24"/>
      <c r="AEP16" s="34"/>
      <c r="AEQ16" s="85"/>
      <c r="AER16" s="87">
        <f t="shared" si="106"/>
        <v>0</v>
      </c>
      <c r="AET16" s="388">
        <v>41312</v>
      </c>
      <c r="AEU16" s="373" t="s">
        <v>4202</v>
      </c>
      <c r="AEV16" s="24">
        <v>10147</v>
      </c>
      <c r="AEW16" s="34">
        <v>41312</v>
      </c>
      <c r="AEX16" s="85">
        <v>4500</v>
      </c>
      <c r="AEY16" s="87">
        <f t="shared" si="107"/>
        <v>5646.9950000000008</v>
      </c>
      <c r="AFA16" s="576"/>
      <c r="AFB16" s="276"/>
      <c r="AFC16" s="121"/>
      <c r="AFD16" s="53"/>
      <c r="AFE16" s="176"/>
      <c r="AFF16" s="87">
        <f t="shared" si="108"/>
        <v>17277</v>
      </c>
      <c r="AFH16" s="367">
        <v>41310</v>
      </c>
      <c r="AFI16" s="373" t="s">
        <v>4079</v>
      </c>
      <c r="AFJ16" s="24">
        <v>556</v>
      </c>
      <c r="AFK16" s="388">
        <v>41310</v>
      </c>
      <c r="AFL16" s="85">
        <v>556</v>
      </c>
      <c r="AFM16" s="87">
        <f t="shared" si="109"/>
        <v>0</v>
      </c>
      <c r="AFO16" s="549"/>
      <c r="AFP16" s="373"/>
      <c r="AFQ16" s="24"/>
      <c r="AFR16" s="34"/>
      <c r="AFS16" s="85"/>
      <c r="AFT16" s="87">
        <f t="shared" si="110"/>
        <v>0</v>
      </c>
      <c r="AFV16" s="576"/>
      <c r="AFW16" s="276"/>
      <c r="AFX16" s="121"/>
      <c r="AFY16" s="53"/>
      <c r="AFZ16" s="176"/>
      <c r="AGA16" s="87">
        <f t="shared" si="111"/>
        <v>33117</v>
      </c>
      <c r="AGC16" s="576">
        <v>41320</v>
      </c>
      <c r="AGD16" s="276" t="s">
        <v>4946</v>
      </c>
      <c r="AGE16" s="121">
        <v>1080</v>
      </c>
      <c r="AGF16" s="53">
        <v>41321</v>
      </c>
      <c r="AGG16" s="176">
        <v>1080</v>
      </c>
      <c r="AGH16" s="87">
        <f t="shared" si="112"/>
        <v>376</v>
      </c>
      <c r="AGJ16" s="576">
        <v>41310</v>
      </c>
      <c r="AGK16" s="276" t="s">
        <v>4047</v>
      </c>
      <c r="AGL16" s="121">
        <v>3507</v>
      </c>
      <c r="AGM16" s="53">
        <v>41310</v>
      </c>
      <c r="AGN16" s="176">
        <v>3507</v>
      </c>
      <c r="AGO16" s="87">
        <f t="shared" si="113"/>
        <v>1000</v>
      </c>
      <c r="AGQ16" s="576"/>
      <c r="AGR16" s="276"/>
      <c r="AGS16" s="121"/>
      <c r="AGT16" s="53"/>
      <c r="AGU16" s="176"/>
      <c r="AGV16" s="87">
        <f t="shared" si="114"/>
        <v>0</v>
      </c>
      <c r="AGX16" s="1268">
        <v>40343</v>
      </c>
      <c r="AGY16" s="145" t="s">
        <v>3062</v>
      </c>
      <c r="AGZ16" s="121">
        <v>5635.5</v>
      </c>
      <c r="AHA16" s="34"/>
      <c r="AHB16" s="85"/>
      <c r="AHC16" s="87">
        <f t="shared" si="115"/>
        <v>52560.5</v>
      </c>
      <c r="AHE16" s="53"/>
      <c r="AHF16" s="276"/>
      <c r="AHG16" s="121"/>
      <c r="AHH16" s="53"/>
      <c r="AHI16" s="176"/>
      <c r="AHJ16" s="87">
        <f t="shared" si="116"/>
        <v>0</v>
      </c>
      <c r="AHL16" s="386"/>
      <c r="AHM16" s="276"/>
      <c r="AHN16" s="121"/>
      <c r="AHO16" s="53"/>
      <c r="AHP16" s="176"/>
      <c r="AHQ16" s="87">
        <f t="shared" si="117"/>
        <v>0</v>
      </c>
      <c r="AHS16" s="386"/>
      <c r="AHT16" s="276"/>
      <c r="AHU16" s="121"/>
      <c r="AHV16" s="53">
        <v>40988</v>
      </c>
      <c r="AHW16" s="176">
        <v>500</v>
      </c>
      <c r="AHX16" s="87">
        <f t="shared" si="118"/>
        <v>8055.5</v>
      </c>
      <c r="AHZ16" s="373"/>
      <c r="AIA16" s="1200"/>
      <c r="AIB16" s="373"/>
      <c r="AIC16" s="24"/>
      <c r="AID16" s="34"/>
      <c r="AIE16" s="85"/>
      <c r="AIF16" s="87">
        <f t="shared" si="119"/>
        <v>0</v>
      </c>
      <c r="AIH16" s="549"/>
      <c r="AII16" s="373"/>
      <c r="AIJ16" s="24"/>
      <c r="AIK16" s="34"/>
      <c r="AIL16" s="85"/>
      <c r="AIM16" s="87">
        <f t="shared" si="120"/>
        <v>0</v>
      </c>
      <c r="AIO16" s="576">
        <v>41321</v>
      </c>
      <c r="AIP16" s="657" t="s">
        <v>5067</v>
      </c>
      <c r="AIQ16" s="276" t="s">
        <v>5041</v>
      </c>
      <c r="AIR16" s="121">
        <v>3202</v>
      </c>
      <c r="AIS16" s="53">
        <v>41321</v>
      </c>
      <c r="AIT16" s="176">
        <v>3202</v>
      </c>
      <c r="AIU16" s="87">
        <f t="shared" si="121"/>
        <v>0</v>
      </c>
      <c r="AIW16" s="576">
        <v>41316</v>
      </c>
      <c r="AIX16" s="276" t="s">
        <v>4616</v>
      </c>
      <c r="AIY16" s="121">
        <v>17002</v>
      </c>
      <c r="AIZ16" s="53">
        <v>41317</v>
      </c>
      <c r="AJA16" s="176">
        <v>17002</v>
      </c>
      <c r="AJB16" s="87">
        <f t="shared" si="122"/>
        <v>409</v>
      </c>
      <c r="AJD16" s="549"/>
      <c r="AJE16" s="373"/>
      <c r="AJF16" s="24"/>
      <c r="AJG16" s="34"/>
      <c r="AJH16" s="85"/>
      <c r="AJI16" s="87">
        <f t="shared" si="123"/>
        <v>800</v>
      </c>
      <c r="AJK16" s="549">
        <v>41323</v>
      </c>
      <c r="AJL16" s="373" t="s">
        <v>5183</v>
      </c>
      <c r="AJM16" s="24">
        <v>3791</v>
      </c>
      <c r="AJN16" s="34">
        <v>41324</v>
      </c>
      <c r="AJO16" s="85">
        <v>3791</v>
      </c>
      <c r="AJP16" s="87">
        <f t="shared" si="124"/>
        <v>3598.5</v>
      </c>
      <c r="AJR16" s="576"/>
      <c r="AJS16" s="276"/>
      <c r="AJT16" s="1045"/>
      <c r="AJU16" s="53"/>
      <c r="AJV16" s="176"/>
      <c r="AJW16" s="87">
        <f t="shared" si="125"/>
        <v>37151</v>
      </c>
      <c r="AJY16" s="549"/>
      <c r="AJZ16" s="373"/>
      <c r="AKA16" s="121"/>
      <c r="AKB16" s="34"/>
      <c r="AKC16" s="85"/>
      <c r="AKD16" s="87">
        <f t="shared" si="126"/>
        <v>0</v>
      </c>
      <c r="AKF16" s="549"/>
      <c r="AKG16" s="373"/>
      <c r="AKH16" s="121"/>
      <c r="AKI16" s="34"/>
      <c r="AKJ16" s="85"/>
      <c r="AKK16" s="87">
        <f t="shared" si="127"/>
        <v>0</v>
      </c>
      <c r="AKM16" s="549"/>
      <c r="AKN16" s="373"/>
      <c r="AKO16" s="121"/>
      <c r="AKP16" s="34"/>
      <c r="AKQ16" s="85"/>
      <c r="AKR16" s="87">
        <f t="shared" si="128"/>
        <v>0</v>
      </c>
      <c r="AKT16" s="388"/>
      <c r="AKU16" s="373"/>
      <c r="AKV16" s="1276"/>
      <c r="AKW16" s="1279"/>
      <c r="AKX16" s="85"/>
      <c r="AKY16" s="1280">
        <f t="shared" si="193"/>
        <v>0</v>
      </c>
      <c r="ALA16" s="74">
        <v>41317</v>
      </c>
      <c r="ALB16" s="373" t="s">
        <v>4681</v>
      </c>
      <c r="ALC16" s="1276">
        <v>8927</v>
      </c>
      <c r="ALD16" s="1279">
        <v>41317</v>
      </c>
      <c r="ALE16" s="85">
        <v>8927</v>
      </c>
      <c r="ALF16" s="1280">
        <f t="shared" si="194"/>
        <v>0</v>
      </c>
      <c r="ALH16" s="386">
        <v>41319</v>
      </c>
      <c r="ALI16" s="276" t="s">
        <v>4811</v>
      </c>
      <c r="ALJ16" s="1274">
        <v>16206.5</v>
      </c>
      <c r="ALK16" s="522">
        <v>41320</v>
      </c>
      <c r="ALL16" s="176">
        <v>16206.5</v>
      </c>
      <c r="ALM16" s="1280">
        <f t="shared" si="195"/>
        <v>0</v>
      </c>
      <c r="ALO16" s="34">
        <v>41314</v>
      </c>
      <c r="ALP16" s="373" t="s">
        <v>4457</v>
      </c>
      <c r="ALQ16" s="1276">
        <v>2285</v>
      </c>
      <c r="ALR16" s="1279">
        <v>41314</v>
      </c>
      <c r="ALS16" s="85">
        <v>2285</v>
      </c>
      <c r="ALT16" s="1280">
        <f t="shared" si="196"/>
        <v>0</v>
      </c>
      <c r="ALV16" s="549"/>
      <c r="ALW16" s="373"/>
      <c r="ALX16" s="1276"/>
      <c r="ALY16" s="1279"/>
      <c r="ALZ16" s="85"/>
      <c r="AMA16" s="1280">
        <f t="shared" si="197"/>
        <v>731</v>
      </c>
      <c r="AMC16" s="34"/>
      <c r="AMD16" s="373"/>
      <c r="AME16" s="1276"/>
      <c r="AMF16" s="1279"/>
      <c r="AMG16" s="85"/>
      <c r="AMH16" s="1280">
        <f t="shared" si="198"/>
        <v>0</v>
      </c>
      <c r="AMJ16" s="53"/>
      <c r="AMK16" s="50"/>
      <c r="AML16" s="1274"/>
      <c r="AMM16" s="110"/>
      <c r="AMN16" s="176"/>
      <c r="AMO16" s="1280">
        <f t="shared" si="199"/>
        <v>0</v>
      </c>
      <c r="AMQ16" s="53"/>
      <c r="AMR16" s="276"/>
      <c r="AMS16" s="1274"/>
      <c r="AMT16" s="110"/>
      <c r="AMU16" s="176"/>
      <c r="AMV16" s="87">
        <f t="shared" si="129"/>
        <v>0</v>
      </c>
      <c r="AMX16" s="549"/>
      <c r="AMY16" s="373"/>
      <c r="AMZ16" s="1276"/>
      <c r="ANA16" s="1279"/>
      <c r="ANB16" s="85"/>
      <c r="ANC16" s="1280">
        <f t="shared" si="200"/>
        <v>0</v>
      </c>
      <c r="ANE16" s="386"/>
      <c r="ANF16" s="276"/>
      <c r="ANG16" s="1274"/>
      <c r="ANH16" s="110"/>
      <c r="ANI16" s="176"/>
      <c r="ANJ16" s="1280">
        <f t="shared" si="201"/>
        <v>1947</v>
      </c>
      <c r="ANL16" s="53"/>
      <c r="ANM16" s="276"/>
      <c r="ANN16" s="1274"/>
      <c r="ANO16" s="110"/>
      <c r="ANP16" s="176"/>
      <c r="ANQ16" s="1280">
        <f t="shared" si="202"/>
        <v>0</v>
      </c>
      <c r="ANS16" s="34"/>
      <c r="ANT16" s="373"/>
      <c r="ANU16" s="1276"/>
      <c r="ANV16" s="1279"/>
      <c r="ANW16" s="85"/>
      <c r="ANX16" s="1280">
        <f t="shared" si="203"/>
        <v>0</v>
      </c>
      <c r="ANZ16" s="34"/>
      <c r="AOA16" s="1353"/>
      <c r="AOB16" s="1276"/>
      <c r="AOC16" s="1279"/>
      <c r="AOD16" s="85"/>
      <c r="AOE16" s="1280">
        <f t="shared" si="204"/>
        <v>0</v>
      </c>
      <c r="AOG16" s="388"/>
      <c r="AOH16" s="373"/>
      <c r="AOI16" s="1276"/>
      <c r="AOJ16" s="1279"/>
      <c r="AOK16" s="85"/>
      <c r="AOL16" s="1280">
        <f t="shared" si="205"/>
        <v>0</v>
      </c>
      <c r="AON16" s="388"/>
      <c r="AOO16" s="373"/>
      <c r="AOP16" s="1276"/>
      <c r="AOQ16" s="1279"/>
      <c r="AOR16" s="85"/>
      <c r="AOS16" s="1280">
        <f t="shared" si="206"/>
        <v>0</v>
      </c>
      <c r="AOU16" s="388"/>
      <c r="AOV16" s="373"/>
      <c r="AOW16" s="1276"/>
      <c r="AOX16" s="1279"/>
      <c r="AOY16" s="85"/>
      <c r="AOZ16" s="1280">
        <f t="shared" si="207"/>
        <v>0</v>
      </c>
      <c r="APB16" s="549"/>
      <c r="APC16" s="373"/>
      <c r="APD16" s="1276"/>
      <c r="APE16" s="1279"/>
      <c r="APF16" s="85"/>
      <c r="APG16" s="1280">
        <f t="shared" si="208"/>
        <v>0</v>
      </c>
      <c r="API16" s="549"/>
      <c r="APJ16" s="373"/>
      <c r="APK16" s="1276"/>
      <c r="APL16" s="1279"/>
      <c r="APM16" s="85"/>
      <c r="APN16" s="1280">
        <f t="shared" si="209"/>
        <v>0</v>
      </c>
      <c r="APP16" s="549"/>
      <c r="APQ16" s="373"/>
      <c r="APR16" s="1276"/>
      <c r="APS16" s="1279"/>
      <c r="APT16" s="85"/>
      <c r="APU16" s="1280">
        <f t="shared" si="210"/>
        <v>0</v>
      </c>
      <c r="APW16" s="53"/>
      <c r="APX16" s="276"/>
      <c r="APY16" s="1275"/>
      <c r="APZ16" s="110"/>
      <c r="AQA16" s="176"/>
      <c r="AQB16" s="1280">
        <f t="shared" si="211"/>
        <v>0</v>
      </c>
      <c r="AQD16" s="576"/>
      <c r="AQE16" s="363"/>
      <c r="AQF16" s="176"/>
      <c r="AQG16" s="53"/>
      <c r="AQH16" s="176"/>
      <c r="AQI16" s="87">
        <f t="shared" si="226"/>
        <v>0</v>
      </c>
      <c r="AQK16" s="576">
        <v>41327</v>
      </c>
      <c r="AQL16" s="657"/>
      <c r="AQM16" s="276" t="s">
        <v>5576</v>
      </c>
      <c r="AQN16" s="121">
        <v>3659</v>
      </c>
      <c r="AQO16" s="53">
        <v>41328</v>
      </c>
      <c r="AQP16" s="58">
        <v>3659</v>
      </c>
      <c r="AQQ16" s="87">
        <f t="shared" si="227"/>
        <v>0</v>
      </c>
      <c r="AQS16" s="576"/>
      <c r="AQT16" s="276"/>
      <c r="AQU16" s="121"/>
      <c r="AQV16" s="53"/>
      <c r="AQW16" s="176"/>
      <c r="AQX16" s="87">
        <f t="shared" si="228"/>
        <v>0</v>
      </c>
      <c r="AQZ16" s="386">
        <v>41320</v>
      </c>
      <c r="ARA16" s="276" t="s">
        <v>4954</v>
      </c>
      <c r="ARB16" s="121">
        <v>8842.5</v>
      </c>
      <c r="ARC16" s="53">
        <v>41321</v>
      </c>
      <c r="ARD16" s="176">
        <v>8842.5</v>
      </c>
      <c r="ARE16" s="87">
        <f t="shared" si="229"/>
        <v>0</v>
      </c>
      <c r="ARG16" s="549"/>
      <c r="ARH16" s="1202"/>
      <c r="ARI16" s="373"/>
      <c r="ARJ16" s="24"/>
      <c r="ARK16" s="34"/>
      <c r="ARL16" s="85"/>
      <c r="ARM16" s="87">
        <f t="shared" si="230"/>
        <v>0</v>
      </c>
      <c r="ARO16" s="549"/>
      <c r="ARP16" s="1202"/>
      <c r="ARQ16" s="373"/>
      <c r="ARR16" s="24"/>
      <c r="ARS16" s="34"/>
      <c r="ART16" s="85"/>
      <c r="ARU16" s="87">
        <f t="shared" si="231"/>
        <v>0</v>
      </c>
      <c r="ARV16" s="85"/>
      <c r="ARW16" s="34"/>
      <c r="ARX16" s="373"/>
      <c r="ARY16" s="1250"/>
      <c r="ARZ16" s="34"/>
      <c r="ASA16" s="85"/>
      <c r="ASB16" s="87">
        <f t="shared" si="232"/>
        <v>17438</v>
      </c>
      <c r="ASD16" s="576">
        <v>41311</v>
      </c>
      <c r="ASE16" s="276" t="s">
        <v>4164</v>
      </c>
      <c r="ASF16" s="1045">
        <v>4120</v>
      </c>
      <c r="ASG16" s="53">
        <v>41314</v>
      </c>
      <c r="ASH16" s="176">
        <v>4120</v>
      </c>
      <c r="ASI16" s="87">
        <f t="shared" si="233"/>
        <v>0</v>
      </c>
      <c r="ASK16" s="576"/>
      <c r="ASL16" s="276"/>
      <c r="ASM16" s="121"/>
      <c r="ASN16" s="53"/>
      <c r="ASO16" s="176"/>
      <c r="ASP16" s="87">
        <f t="shared" si="234"/>
        <v>3312</v>
      </c>
      <c r="ASR16" s="576"/>
      <c r="ASS16" s="276"/>
      <c r="AST16" s="121"/>
      <c r="ASU16" s="53"/>
      <c r="ASV16" s="176"/>
      <c r="ASW16" s="87">
        <f t="shared" si="235"/>
        <v>0</v>
      </c>
      <c r="ASY16" s="576"/>
      <c r="ASZ16" s="363"/>
      <c r="ATA16" s="176"/>
      <c r="ATB16" s="53"/>
      <c r="ATC16" s="176"/>
      <c r="ATD16" s="87">
        <f t="shared" si="236"/>
        <v>0</v>
      </c>
      <c r="ATF16" s="549"/>
      <c r="ATG16" s="373"/>
      <c r="ATH16" s="24"/>
      <c r="ATI16" s="34"/>
      <c r="ATJ16" s="85"/>
      <c r="ATK16" s="87">
        <f t="shared" si="212"/>
        <v>0</v>
      </c>
      <c r="ATM16" s="549"/>
      <c r="ATN16" s="373"/>
      <c r="ATO16" s="24"/>
      <c r="ATP16" s="34"/>
      <c r="ATQ16" s="85"/>
      <c r="ATR16" s="87">
        <f t="shared" si="213"/>
        <v>0</v>
      </c>
      <c r="ATT16" s="576"/>
      <c r="ATU16" s="363"/>
      <c r="ATV16" s="176"/>
      <c r="ATW16" s="53"/>
      <c r="ATX16" s="430"/>
      <c r="ATY16" s="87">
        <f t="shared" si="214"/>
        <v>0</v>
      </c>
      <c r="AUA16" s="53"/>
      <c r="AUB16" s="363"/>
      <c r="AUC16" s="176"/>
      <c r="AUD16" s="53"/>
      <c r="AUE16" s="176"/>
      <c r="AUF16" s="87">
        <f t="shared" si="215"/>
        <v>2068</v>
      </c>
      <c r="AUH16" s="549"/>
      <c r="AUI16" s="373"/>
      <c r="AUJ16" s="24"/>
      <c r="AUK16" s="34"/>
      <c r="AUL16" s="85"/>
      <c r="AUM16" s="87">
        <f t="shared" si="246"/>
        <v>0</v>
      </c>
      <c r="AUO16" s="549" t="s">
        <v>207</v>
      </c>
      <c r="AUP16" s="373"/>
      <c r="AUQ16" s="24"/>
      <c r="AUR16" s="34"/>
      <c r="AUS16" s="85"/>
      <c r="AUT16" s="87">
        <f t="shared" si="247"/>
        <v>2062.5</v>
      </c>
      <c r="AUV16" s="549"/>
      <c r="AUW16" s="373"/>
      <c r="AUX16" s="24"/>
      <c r="AUY16" s="34"/>
      <c r="AUZ16" s="85"/>
      <c r="AVA16" s="87">
        <f t="shared" si="248"/>
        <v>0</v>
      </c>
      <c r="AVC16" s="34"/>
      <c r="AVD16" s="373"/>
      <c r="AVE16" s="24"/>
      <c r="AVF16" s="34"/>
      <c r="AVG16" s="85"/>
      <c r="AVH16" s="87">
        <f t="shared" si="249"/>
        <v>0</v>
      </c>
      <c r="AVJ16" s="576">
        <v>41312</v>
      </c>
      <c r="AVK16" s="276" t="s">
        <v>4189</v>
      </c>
      <c r="AVL16" s="121">
        <v>8246</v>
      </c>
      <c r="AVM16" s="53">
        <v>41313</v>
      </c>
      <c r="AVN16" s="176">
        <v>8246</v>
      </c>
      <c r="AVO16" s="87">
        <f t="shared" si="130"/>
        <v>0</v>
      </c>
      <c r="AVQ16" s="576"/>
      <c r="AVR16" s="276"/>
      <c r="AVS16" s="121"/>
      <c r="AVT16" s="53"/>
      <c r="AVU16" s="176"/>
      <c r="AVV16" s="87">
        <f t="shared" si="131"/>
        <v>0</v>
      </c>
      <c r="AVX16" s="576"/>
      <c r="AVY16" s="276"/>
      <c r="AVZ16" s="121"/>
      <c r="AWA16" s="423"/>
      <c r="AWB16" s="176"/>
      <c r="AWC16" s="87">
        <f t="shared" si="132"/>
        <v>5941</v>
      </c>
      <c r="AWE16" s="549"/>
      <c r="AWF16" s="373"/>
      <c r="AWG16" s="24"/>
      <c r="AWH16" s="34"/>
      <c r="AWI16" s="85"/>
      <c r="AWJ16" s="87">
        <f t="shared" si="133"/>
        <v>0</v>
      </c>
      <c r="AWL16" s="549"/>
      <c r="AWM16" s="373"/>
      <c r="AWN16" s="24"/>
      <c r="AWO16" s="34"/>
      <c r="AWP16" s="85"/>
      <c r="AWQ16" s="87">
        <f t="shared" si="134"/>
        <v>0</v>
      </c>
      <c r="AWS16" s="53"/>
      <c r="AWT16" s="276"/>
      <c r="AWU16" s="121"/>
      <c r="AWV16" s="53"/>
      <c r="AWW16" s="176"/>
      <c r="AWX16" s="87">
        <f t="shared" si="135"/>
        <v>0</v>
      </c>
      <c r="AWZ16" s="386">
        <v>41315</v>
      </c>
      <c r="AXA16" s="276" t="s">
        <v>4528</v>
      </c>
      <c r="AXB16" s="121">
        <v>1974</v>
      </c>
      <c r="AXC16" s="53">
        <v>41316</v>
      </c>
      <c r="AXD16" s="176">
        <v>1974</v>
      </c>
      <c r="AXE16" s="87">
        <f t="shared" si="136"/>
        <v>0</v>
      </c>
      <c r="AXG16" s="386"/>
      <c r="AXH16" s="276"/>
      <c r="AXI16" s="121"/>
      <c r="AXJ16" s="53"/>
      <c r="AXK16" s="176"/>
      <c r="AXL16" s="87">
        <f t="shared" si="137"/>
        <v>0</v>
      </c>
      <c r="AXN16" s="386"/>
      <c r="AXO16" s="276"/>
      <c r="AXP16" s="121"/>
      <c r="AXQ16" s="53"/>
      <c r="AXR16" s="176"/>
      <c r="AXS16" s="87">
        <f t="shared" si="138"/>
        <v>1624.5</v>
      </c>
      <c r="AXU16" s="549"/>
      <c r="AXV16" s="373"/>
      <c r="AXW16" s="24"/>
      <c r="AXX16" s="549"/>
      <c r="AXY16" s="85"/>
      <c r="AXZ16" s="87">
        <f t="shared" si="139"/>
        <v>0</v>
      </c>
      <c r="AYB16" s="576">
        <v>41320</v>
      </c>
      <c r="AYC16" s="276" t="s">
        <v>4887</v>
      </c>
      <c r="AYD16" s="121">
        <v>19061</v>
      </c>
      <c r="AYE16" s="53">
        <v>41320</v>
      </c>
      <c r="AYF16" s="176">
        <v>19061</v>
      </c>
      <c r="AYG16" s="87">
        <f t="shared" si="140"/>
        <v>839.20000000000073</v>
      </c>
      <c r="AYI16" s="53"/>
      <c r="AYJ16" s="276"/>
      <c r="AYK16" s="121"/>
      <c r="AYL16" s="53"/>
      <c r="AYM16" s="176"/>
      <c r="AYN16" s="87">
        <f t="shared" si="250"/>
        <v>0</v>
      </c>
      <c r="AYP16" s="53"/>
      <c r="AYQ16" s="276"/>
      <c r="AYR16" s="121"/>
      <c r="AYS16" s="53"/>
      <c r="AYT16" s="176"/>
      <c r="AYU16" s="87">
        <f t="shared" si="251"/>
        <v>0</v>
      </c>
      <c r="AYW16" s="386">
        <v>41302</v>
      </c>
      <c r="AYX16" s="386"/>
      <c r="AYY16" s="363" t="s">
        <v>3243</v>
      </c>
      <c r="AYZ16" s="176">
        <v>94528</v>
      </c>
      <c r="AZA16" s="1253">
        <v>41319</v>
      </c>
      <c r="AZB16" s="430">
        <v>94528</v>
      </c>
      <c r="AZC16" s="168">
        <f t="shared" si="141"/>
        <v>0</v>
      </c>
      <c r="AZE16" s="34"/>
      <c r="AZF16" s="373"/>
      <c r="AZG16" s="24"/>
      <c r="AZH16" s="34"/>
      <c r="AZI16" s="85"/>
      <c r="AZJ16" s="87">
        <f t="shared" si="142"/>
        <v>0</v>
      </c>
      <c r="AZL16" s="53"/>
      <c r="AZM16" s="276"/>
      <c r="AZN16" s="121"/>
      <c r="AZO16" s="53"/>
      <c r="AZP16" s="176"/>
      <c r="AZQ16" s="87">
        <f t="shared" si="143"/>
        <v>0</v>
      </c>
      <c r="AZS16" s="34"/>
      <c r="AZT16" s="373"/>
      <c r="AZU16" s="24"/>
      <c r="AZV16" s="34"/>
      <c r="AZW16" s="85"/>
      <c r="AZX16" s="87">
        <f t="shared" si="144"/>
        <v>0</v>
      </c>
      <c r="AZZ16" s="34"/>
      <c r="BAA16" s="373"/>
      <c r="BAB16" s="24"/>
      <c r="BAC16" s="34"/>
      <c r="BAD16" s="85"/>
      <c r="BAE16" s="87">
        <f t="shared" si="145"/>
        <v>0</v>
      </c>
      <c r="BAG16" s="576"/>
      <c r="BAH16" s="276"/>
      <c r="BAI16" s="121"/>
      <c r="BAJ16" s="53"/>
      <c r="BAK16" s="176"/>
      <c r="BAL16" s="87">
        <f t="shared" si="146"/>
        <v>0</v>
      </c>
      <c r="BAN16" s="576"/>
      <c r="BAO16" s="276"/>
      <c r="BAP16" s="1271"/>
      <c r="BAQ16" s="1272"/>
      <c r="BAR16" s="176"/>
      <c r="BAS16" s="87">
        <f t="shared" si="147"/>
        <v>3066</v>
      </c>
      <c r="BAU16" s="388"/>
      <c r="BAV16" s="373"/>
      <c r="BAW16" s="24"/>
      <c r="BAX16" s="34"/>
      <c r="BAY16" s="85"/>
      <c r="BAZ16" s="87">
        <f t="shared" si="148"/>
        <v>1825</v>
      </c>
      <c r="BBB16" s="576"/>
      <c r="BBC16" s="276"/>
      <c r="BBD16" s="121"/>
      <c r="BBE16" s="576">
        <v>41326</v>
      </c>
      <c r="BBF16" s="176">
        <v>2108</v>
      </c>
      <c r="BBG16" s="87">
        <f t="shared" si="149"/>
        <v>308</v>
      </c>
      <c r="BBI16" s="53"/>
      <c r="BBJ16" s="1283"/>
      <c r="BBK16" s="276"/>
      <c r="BBL16" s="121"/>
      <c r="BBM16" s="53"/>
      <c r="BBN16" s="176"/>
      <c r="BBO16" s="87">
        <f t="shared" si="150"/>
        <v>6485.25</v>
      </c>
      <c r="BBQ16" s="53"/>
      <c r="BBR16" s="276"/>
      <c r="BBS16" s="121"/>
      <c r="BBT16" s="53"/>
      <c r="BBU16" s="176"/>
      <c r="BBV16" s="87">
        <f t="shared" si="151"/>
        <v>0</v>
      </c>
      <c r="BBX16" s="388"/>
      <c r="BBY16" s="373"/>
      <c r="BBZ16" s="24"/>
      <c r="BCA16" s="34"/>
      <c r="BCB16" s="85"/>
      <c r="BCC16" s="87">
        <f t="shared" si="152"/>
        <v>0</v>
      </c>
      <c r="BCE16" s="388"/>
      <c r="BCF16" s="373"/>
      <c r="BCG16" s="24"/>
      <c r="BCH16" s="34"/>
      <c r="BCI16" s="85"/>
      <c r="BCJ16" s="87">
        <f t="shared" si="153"/>
        <v>0</v>
      </c>
      <c r="BCL16" s="932"/>
      <c r="BCM16" s="373"/>
      <c r="BCN16" s="24"/>
      <c r="BCO16" s="549">
        <v>41278</v>
      </c>
      <c r="BCP16" s="85">
        <v>5664.5</v>
      </c>
      <c r="BCQ16" s="87">
        <f t="shared" si="154"/>
        <v>4000</v>
      </c>
      <c r="BCS16" s="388"/>
      <c r="BCT16" s="373"/>
      <c r="BCU16" s="24"/>
      <c r="BCV16" s="549"/>
      <c r="BCW16" s="86"/>
      <c r="BCX16" s="87">
        <f t="shared" si="155"/>
        <v>0</v>
      </c>
      <c r="BCZ16" s="34"/>
      <c r="BDA16" s="373"/>
      <c r="BDB16" s="24"/>
      <c r="BDC16" s="34"/>
      <c r="BDD16" s="85"/>
      <c r="BDE16" s="87">
        <f t="shared" si="156"/>
        <v>0</v>
      </c>
      <c r="BDG16" s="388">
        <v>41319</v>
      </c>
      <c r="BDH16" s="373" t="s">
        <v>4779</v>
      </c>
      <c r="BDI16" s="24">
        <v>3444</v>
      </c>
      <c r="BDJ16" s="388">
        <v>41319</v>
      </c>
      <c r="BDK16" s="85">
        <v>3444</v>
      </c>
      <c r="BDL16" s="87">
        <f t="shared" si="157"/>
        <v>0</v>
      </c>
      <c r="BDN16" s="1087">
        <v>41318</v>
      </c>
      <c r="BDO16" s="363" t="s">
        <v>4737</v>
      </c>
      <c r="BDP16" s="1308">
        <v>516</v>
      </c>
      <c r="BDQ16" s="1329">
        <v>41324</v>
      </c>
      <c r="BDR16" s="1308">
        <v>516</v>
      </c>
      <c r="BDS16" s="87">
        <f t="shared" si="158"/>
        <v>1065.5999999999913</v>
      </c>
      <c r="BDU16" s="34"/>
      <c r="BDV16" s="373"/>
      <c r="BDW16" s="24"/>
      <c r="BDX16" s="34"/>
      <c r="BDY16" s="85"/>
      <c r="BDZ16" s="87">
        <f t="shared" si="159"/>
        <v>0</v>
      </c>
      <c r="BEB16" s="576">
        <v>41324</v>
      </c>
      <c r="BEC16" s="276" t="s">
        <v>5224</v>
      </c>
      <c r="BED16" s="121">
        <v>8134</v>
      </c>
      <c r="BEE16" s="53">
        <v>41326</v>
      </c>
      <c r="BEF16" s="176">
        <v>8134</v>
      </c>
      <c r="BEG16" s="87">
        <f t="shared" si="160"/>
        <v>605.79999999999927</v>
      </c>
      <c r="BEI16" s="34"/>
      <c r="BEJ16" s="34"/>
      <c r="BEK16" s="373"/>
      <c r="BEL16" s="24"/>
      <c r="BEM16" s="34"/>
      <c r="BEN16" s="85"/>
      <c r="BEO16" s="87">
        <f t="shared" si="161"/>
        <v>0</v>
      </c>
      <c r="BEQ16" s="386">
        <v>41321</v>
      </c>
      <c r="BER16" s="276" t="s">
        <v>5023</v>
      </c>
      <c r="BES16" s="121">
        <v>5812</v>
      </c>
      <c r="BET16" s="386">
        <v>41321</v>
      </c>
      <c r="BEU16" s="176">
        <v>5812</v>
      </c>
      <c r="BEV16" s="87">
        <f t="shared" si="162"/>
        <v>0</v>
      </c>
      <c r="BEX16" s="388"/>
      <c r="BEY16" s="409"/>
      <c r="BEZ16" s="373"/>
      <c r="BFA16" s="24"/>
      <c r="BFB16" s="388"/>
      <c r="BFC16" s="85"/>
      <c r="BFD16" s="87">
        <f t="shared" si="163"/>
        <v>0</v>
      </c>
      <c r="BFF16" s="34">
        <v>41312</v>
      </c>
      <c r="BFG16" s="1233"/>
      <c r="BFH16" s="373" t="s">
        <v>4177</v>
      </c>
      <c r="BFI16" s="24">
        <v>17632.5</v>
      </c>
      <c r="BFJ16" s="34"/>
      <c r="BFK16" s="85"/>
      <c r="BFL16" s="87">
        <f t="shared" si="164"/>
        <v>17632.5</v>
      </c>
      <c r="BFN16" s="549">
        <v>41319</v>
      </c>
      <c r="BFO16" s="373" t="s">
        <v>4784</v>
      </c>
      <c r="BFP16" s="24">
        <v>1037</v>
      </c>
      <c r="BFQ16" s="549">
        <v>41319</v>
      </c>
      <c r="BFR16" s="85">
        <v>1037</v>
      </c>
      <c r="BFS16" s="87">
        <f t="shared" si="165"/>
        <v>0</v>
      </c>
      <c r="BFU16" s="388"/>
      <c r="BFV16" s="373"/>
      <c r="BFW16" s="1250"/>
      <c r="BFX16" s="53"/>
      <c r="BFY16" s="176"/>
      <c r="BFZ16" s="87">
        <f t="shared" si="166"/>
        <v>0</v>
      </c>
      <c r="BGB16" s="549">
        <v>41321</v>
      </c>
      <c r="BGC16" s="373" t="s">
        <v>5030</v>
      </c>
      <c r="BGD16" s="1250">
        <v>1267</v>
      </c>
      <c r="BGE16" s="53">
        <v>41321</v>
      </c>
      <c r="BGF16" s="176">
        <v>1267</v>
      </c>
      <c r="BGG16" s="87">
        <f t="shared" si="167"/>
        <v>0</v>
      </c>
      <c r="BGI16" s="388"/>
      <c r="BGJ16" s="373"/>
      <c r="BGK16" s="24"/>
      <c r="BGL16" s="34"/>
      <c r="BGM16" s="85"/>
      <c r="BGN16" s="87">
        <f t="shared" si="240"/>
        <v>0</v>
      </c>
      <c r="BGP16" s="34"/>
      <c r="BGQ16" s="373"/>
      <c r="BGR16" s="24"/>
      <c r="BGS16" s="34"/>
      <c r="BGT16" s="85"/>
      <c r="BGU16" s="87">
        <f t="shared" si="241"/>
        <v>0</v>
      </c>
      <c r="BGW16" s="549"/>
      <c r="BGX16" s="373"/>
      <c r="BGY16" s="24"/>
      <c r="BGZ16" s="34"/>
      <c r="BHA16" s="85"/>
      <c r="BHB16" s="87">
        <f t="shared" si="168"/>
        <v>0</v>
      </c>
      <c r="BHD16" s="549"/>
      <c r="BHE16" s="1202"/>
      <c r="BHF16" s="373"/>
      <c r="BHG16" s="24"/>
      <c r="BHH16" s="34"/>
      <c r="BHI16" s="85"/>
      <c r="BHJ16" s="87">
        <f t="shared" si="169"/>
        <v>78175.989999999991</v>
      </c>
      <c r="BHL16" s="549"/>
      <c r="BHM16" s="373"/>
      <c r="BHN16" s="24"/>
      <c r="BHO16" s="34"/>
      <c r="BHP16" s="85"/>
      <c r="BHQ16" s="87">
        <f t="shared" si="170"/>
        <v>0</v>
      </c>
      <c r="BHS16" s="388"/>
      <c r="BHT16" s="373"/>
      <c r="BHU16" s="24"/>
      <c r="BHV16" s="388"/>
      <c r="BHW16" s="85"/>
      <c r="BHX16" s="87">
        <f t="shared" si="171"/>
        <v>0</v>
      </c>
      <c r="BHZ16" s="576"/>
      <c r="BIA16" s="276"/>
      <c r="BIB16" s="121"/>
      <c r="BIC16" s="313"/>
      <c r="BID16" s="176"/>
      <c r="BIE16" s="87">
        <f t="shared" si="172"/>
        <v>0</v>
      </c>
      <c r="BIG16" s="576">
        <v>41316</v>
      </c>
      <c r="BIH16" s="276" t="s">
        <v>4621</v>
      </c>
      <c r="BII16" s="121">
        <v>1998</v>
      </c>
      <c r="BIJ16" s="313">
        <v>41317</v>
      </c>
      <c r="BIK16" s="58">
        <v>1998</v>
      </c>
      <c r="BIL16" s="87">
        <f t="shared" si="173"/>
        <v>0</v>
      </c>
      <c r="BIN16" s="549">
        <v>41324</v>
      </c>
      <c r="BIO16" s="373" t="s">
        <v>5268</v>
      </c>
      <c r="BIP16" s="24">
        <v>1873</v>
      </c>
      <c r="BIQ16" s="34">
        <v>41324</v>
      </c>
      <c r="BIR16" s="85">
        <v>1873</v>
      </c>
      <c r="BIS16" s="87">
        <f t="shared" si="174"/>
        <v>0</v>
      </c>
      <c r="BIU16" s="34"/>
      <c r="BIV16" s="373"/>
      <c r="BIW16" s="24"/>
      <c r="BIX16" s="34"/>
      <c r="BIY16" s="85"/>
      <c r="BIZ16" s="87">
        <f t="shared" si="175"/>
        <v>0</v>
      </c>
      <c r="BJB16" s="34">
        <v>41312</v>
      </c>
      <c r="BJC16" s="373" t="s">
        <v>4201</v>
      </c>
      <c r="BJD16" s="24">
        <v>2021</v>
      </c>
      <c r="BJE16" s="34">
        <v>41312</v>
      </c>
      <c r="BJF16" s="85">
        <v>2021</v>
      </c>
      <c r="BJG16" s="87">
        <f t="shared" si="216"/>
        <v>0</v>
      </c>
      <c r="BJI16" s="53"/>
      <c r="BJJ16" s="363"/>
      <c r="BJK16" s="176"/>
      <c r="BJL16" s="53">
        <v>41313</v>
      </c>
      <c r="BJM16" s="1112">
        <v>3545</v>
      </c>
      <c r="BJN16" s="87">
        <f t="shared" si="217"/>
        <v>5772.5</v>
      </c>
      <c r="BJP16" s="53"/>
      <c r="BJQ16" s="276"/>
      <c r="BJR16" s="1287"/>
      <c r="BJS16" s="1297" t="s">
        <v>4752</v>
      </c>
      <c r="BJT16" s="1130">
        <v>52.5</v>
      </c>
      <c r="BJU16" s="87">
        <f t="shared" si="218"/>
        <v>0</v>
      </c>
      <c r="BJW16" s="34"/>
      <c r="BJX16" s="373"/>
      <c r="BJY16" s="24"/>
      <c r="BJZ16" s="34"/>
      <c r="BKA16" s="85"/>
      <c r="BKB16" s="87">
        <f t="shared" si="219"/>
        <v>0</v>
      </c>
      <c r="BKD16" s="34"/>
      <c r="BKE16" s="373"/>
      <c r="BKF16" s="24"/>
      <c r="BKG16" s="34"/>
      <c r="BKH16" s="85"/>
      <c r="BKI16" s="87">
        <f t="shared" si="220"/>
        <v>0</v>
      </c>
      <c r="BKK16" s="34"/>
      <c r="BKL16" s="373"/>
      <c r="BKM16" s="24"/>
      <c r="BKN16" s="34"/>
      <c r="BKO16" s="85"/>
      <c r="BKP16" s="87">
        <f t="shared" si="221"/>
        <v>0</v>
      </c>
      <c r="BKR16" s="386"/>
      <c r="BKS16" s="363"/>
      <c r="BKT16" s="176"/>
      <c r="BKU16" s="53"/>
      <c r="BKV16" s="176"/>
      <c r="BKW16" s="87">
        <f t="shared" si="222"/>
        <v>0</v>
      </c>
      <c r="BKY16" s="549"/>
      <c r="BKZ16" s="373"/>
      <c r="BLA16" s="24"/>
      <c r="BLB16" s="34"/>
      <c r="BLC16" s="85"/>
      <c r="BLD16" s="87">
        <f t="shared" si="223"/>
        <v>0</v>
      </c>
      <c r="BLF16" s="549"/>
      <c r="BLG16" s="373"/>
      <c r="BLH16" s="24"/>
      <c r="BLI16" s="34"/>
      <c r="BLJ16" s="85"/>
      <c r="BLK16" s="87">
        <f t="shared" si="237"/>
        <v>0</v>
      </c>
      <c r="BLM16" s="34"/>
      <c r="BLN16" s="409"/>
      <c r="BLO16" s="373"/>
      <c r="BLP16" s="24"/>
      <c r="BLQ16" s="34"/>
      <c r="BLR16" s="85"/>
      <c r="BLS16" s="87">
        <f t="shared" si="176"/>
        <v>118</v>
      </c>
      <c r="BLU16" s="34"/>
      <c r="BLV16" s="373"/>
      <c r="BLW16" s="24"/>
      <c r="BLX16" s="34"/>
      <c r="BLY16" s="85"/>
      <c r="BLZ16" s="87">
        <f t="shared" si="177"/>
        <v>0</v>
      </c>
      <c r="BMB16" s="53">
        <v>41306</v>
      </c>
      <c r="BMC16" s="276" t="s">
        <v>3693</v>
      </c>
      <c r="BMD16" s="1045">
        <v>17312</v>
      </c>
      <c r="BME16" s="53">
        <v>41309</v>
      </c>
      <c r="BMF16" s="176">
        <v>17312</v>
      </c>
      <c r="BMG16" s="87">
        <f t="shared" si="178"/>
        <v>111</v>
      </c>
      <c r="BMI16" s="386">
        <v>41307</v>
      </c>
      <c r="BMJ16" s="363" t="s">
        <v>3837</v>
      </c>
      <c r="BMK16" s="176">
        <v>333</v>
      </c>
      <c r="BML16" s="576">
        <v>41307</v>
      </c>
      <c r="BMM16" s="176">
        <v>333</v>
      </c>
      <c r="BMN16" s="87">
        <f t="shared" si="179"/>
        <v>0</v>
      </c>
      <c r="BMQ16" s="1247"/>
      <c r="BMR16" s="430"/>
      <c r="BMS16" s="549"/>
      <c r="BMT16" s="1245"/>
      <c r="BMU16" s="87">
        <f t="shared" si="180"/>
        <v>700</v>
      </c>
      <c r="BMW16" s="34"/>
      <c r="BMX16" s="373"/>
      <c r="BMY16" s="24"/>
      <c r="BMZ16" s="34"/>
      <c r="BNA16" s="85"/>
      <c r="BNB16" s="87">
        <f t="shared" si="181"/>
        <v>0</v>
      </c>
      <c r="BND16" s="34"/>
      <c r="BNE16" s="409"/>
      <c r="BNF16" s="1247"/>
      <c r="BNG16" s="85"/>
      <c r="BNH16" s="34"/>
      <c r="BNI16" s="85"/>
      <c r="BNJ16" s="87">
        <f t="shared" si="182"/>
        <v>0</v>
      </c>
      <c r="BNL16" s="549"/>
      <c r="BNM16" s="373"/>
      <c r="BNN16" s="24"/>
      <c r="BNO16" s="34"/>
      <c r="BNP16" s="85"/>
      <c r="BNQ16" s="87">
        <f t="shared" si="183"/>
        <v>0</v>
      </c>
      <c r="BNS16" s="549">
        <v>41311</v>
      </c>
      <c r="BNT16" s="373" t="s">
        <v>4163</v>
      </c>
      <c r="BNU16" s="24">
        <v>1751</v>
      </c>
      <c r="BNV16" s="34">
        <v>41312</v>
      </c>
      <c r="BNW16" s="85">
        <v>1751</v>
      </c>
      <c r="BNX16" s="87">
        <f t="shared" si="184"/>
        <v>0</v>
      </c>
      <c r="BNZ16" s="34"/>
      <c r="BOA16" s="373"/>
      <c r="BOB16" s="24"/>
      <c r="BOC16" s="34"/>
      <c r="BOD16" s="85"/>
      <c r="BOE16" s="87">
        <f t="shared" si="185"/>
        <v>0</v>
      </c>
      <c r="BOG16" s="549"/>
      <c r="BOH16" s="373"/>
      <c r="BOI16" s="24"/>
      <c r="BOJ16" s="34"/>
      <c r="BOK16" s="85"/>
      <c r="BOL16" s="87">
        <f t="shared" si="186"/>
        <v>0</v>
      </c>
      <c r="BON16" s="549"/>
      <c r="BOO16" s="373"/>
      <c r="BOP16" s="24"/>
      <c r="BOQ16" s="34"/>
      <c r="BOR16" s="85"/>
      <c r="BOS16" s="87">
        <f t="shared" si="187"/>
        <v>0</v>
      </c>
      <c r="BOU16" s="34"/>
      <c r="BOV16" s="373"/>
      <c r="BOW16" s="24"/>
      <c r="BOX16" s="34"/>
      <c r="BOY16" s="85"/>
      <c r="BOZ16" s="87">
        <f t="shared" si="188"/>
        <v>0</v>
      </c>
      <c r="BPB16" s="34"/>
      <c r="BPC16" s="373"/>
      <c r="BPD16" s="24"/>
      <c r="BPE16" s="34"/>
      <c r="BPF16" s="85"/>
      <c r="BPG16" s="87">
        <f t="shared" si="189"/>
        <v>0</v>
      </c>
      <c r="BPI16" s="34"/>
      <c r="BPJ16" s="373"/>
      <c r="BPK16" s="24"/>
      <c r="BPL16" s="34"/>
      <c r="BPM16" s="85"/>
      <c r="BPN16" s="87">
        <f t="shared" si="190"/>
        <v>0</v>
      </c>
      <c r="BPP16" s="34"/>
      <c r="BPQ16" s="373"/>
      <c r="BPR16" s="24"/>
      <c r="BPS16" s="34"/>
      <c r="BPT16" s="85"/>
      <c r="BPU16" s="87">
        <f t="shared" si="191"/>
        <v>0</v>
      </c>
    </row>
    <row r="17" spans="1:1789" ht="15.75" thickTop="1">
      <c r="A17" s="34"/>
      <c r="B17" s="373"/>
      <c r="C17" s="24"/>
      <c r="D17" s="34"/>
      <c r="E17" s="85"/>
      <c r="F17" s="87">
        <f t="shared" si="2"/>
        <v>0</v>
      </c>
      <c r="H17" s="34"/>
      <c r="I17" s="373"/>
      <c r="J17" s="24"/>
      <c r="K17" s="34"/>
      <c r="L17" s="85"/>
      <c r="M17" s="87">
        <f t="shared" si="3"/>
        <v>0</v>
      </c>
      <c r="O17" s="34"/>
      <c r="P17" s="373"/>
      <c r="Q17" s="24"/>
      <c r="R17" s="34"/>
      <c r="S17" s="85"/>
      <c r="T17" s="87">
        <f t="shared" si="4"/>
        <v>0</v>
      </c>
      <c r="V17" s="34"/>
      <c r="W17" s="373"/>
      <c r="X17" s="24"/>
      <c r="Y17" s="34"/>
      <c r="Z17" s="85"/>
      <c r="AA17" s="87">
        <f t="shared" si="5"/>
        <v>6041</v>
      </c>
      <c r="AC17" s="34"/>
      <c r="AD17" s="373"/>
      <c r="AE17" s="24"/>
      <c r="AF17" s="34"/>
      <c r="AG17" s="85"/>
      <c r="AH17" s="87">
        <f t="shared" si="6"/>
        <v>0</v>
      </c>
      <c r="AJ17" s="386">
        <v>41310</v>
      </c>
      <c r="AK17" s="276" t="s">
        <v>4065</v>
      </c>
      <c r="AL17" s="121">
        <v>10937</v>
      </c>
      <c r="AM17" s="386">
        <v>41316</v>
      </c>
      <c r="AN17" s="176">
        <v>10937</v>
      </c>
      <c r="AO17" s="87">
        <f t="shared" si="7"/>
        <v>-38215.859999999986</v>
      </c>
      <c r="AQ17" s="34"/>
      <c r="AR17" s="373"/>
      <c r="AS17" s="24"/>
      <c r="AT17" s="34"/>
      <c r="AU17" s="85"/>
      <c r="AV17" s="87">
        <f t="shared" si="8"/>
        <v>0</v>
      </c>
      <c r="AX17" s="34"/>
      <c r="AY17" s="373"/>
      <c r="AZ17" s="24"/>
      <c r="BA17" s="34"/>
      <c r="BB17" s="85"/>
      <c r="BC17" s="87">
        <f t="shared" si="9"/>
        <v>0</v>
      </c>
      <c r="BE17" s="53"/>
      <c r="BF17" s="276"/>
      <c r="BG17" s="121"/>
      <c r="BH17" s="53"/>
      <c r="BI17" s="176"/>
      <c r="BJ17" s="87">
        <f t="shared" si="10"/>
        <v>0</v>
      </c>
      <c r="BL17" s="388">
        <v>41315</v>
      </c>
      <c r="BM17" s="373" t="s">
        <v>4544</v>
      </c>
      <c r="BN17" s="24">
        <v>1825</v>
      </c>
      <c r="BO17" s="34">
        <v>41315</v>
      </c>
      <c r="BP17" s="85">
        <v>1825</v>
      </c>
      <c r="BQ17" s="87">
        <f t="shared" si="11"/>
        <v>0</v>
      </c>
      <c r="BS17" s="576"/>
      <c r="BT17" s="276"/>
      <c r="BU17" s="121"/>
      <c r="BV17" s="53"/>
      <c r="BW17" s="176"/>
      <c r="BX17" s="87">
        <f t="shared" si="12"/>
        <v>40166.76</v>
      </c>
      <c r="BZ17" s="576"/>
      <c r="CA17" s="363"/>
      <c r="CB17" s="176"/>
      <c r="CC17" s="53"/>
      <c r="CD17" s="176"/>
      <c r="CE17" s="87">
        <f t="shared" si="13"/>
        <v>0</v>
      </c>
      <c r="CG17" s="576"/>
      <c r="CH17" s="363"/>
      <c r="CI17" s="176"/>
      <c r="CJ17" s="53"/>
      <c r="CK17" s="176"/>
      <c r="CL17" s="87">
        <f t="shared" si="14"/>
        <v>2443.5</v>
      </c>
      <c r="CN17" s="767">
        <v>41079</v>
      </c>
      <c r="CO17" s="1347"/>
      <c r="CP17" s="276" t="s">
        <v>3065</v>
      </c>
      <c r="CQ17" s="121">
        <v>0</v>
      </c>
      <c r="CR17" s="1355" t="s">
        <v>3066</v>
      </c>
      <c r="CS17" s="1320"/>
      <c r="CT17" s="87">
        <f t="shared" si="15"/>
        <v>0</v>
      </c>
      <c r="CV17" s="576">
        <v>41307</v>
      </c>
      <c r="CW17" s="1289"/>
      <c r="CX17" s="276" t="s">
        <v>3855</v>
      </c>
      <c r="CY17" s="121">
        <v>361560</v>
      </c>
      <c r="CZ17" s="576"/>
      <c r="DA17" s="176"/>
      <c r="DB17" s="87">
        <f t="shared" si="16"/>
        <v>6274967.6500000004</v>
      </c>
      <c r="DD17" s="386">
        <v>41317</v>
      </c>
      <c r="DE17" s="276" t="s">
        <v>4674</v>
      </c>
      <c r="DF17" s="1045">
        <v>2957.5</v>
      </c>
      <c r="DG17" s="53">
        <v>41318</v>
      </c>
      <c r="DH17" s="176">
        <v>2957.5</v>
      </c>
      <c r="DI17" s="87">
        <f t="shared" si="17"/>
        <v>0</v>
      </c>
      <c r="DK17" s="386"/>
      <c r="DL17" s="276"/>
      <c r="DM17" s="1045"/>
      <c r="DN17" s="53"/>
      <c r="DO17" s="176"/>
      <c r="DP17" s="87">
        <f t="shared" si="18"/>
        <v>0</v>
      </c>
      <c r="DR17" s="53"/>
      <c r="DS17" s="276"/>
      <c r="DT17" s="1045"/>
      <c r="DU17" s="53"/>
      <c r="DV17" s="176"/>
      <c r="DW17" s="87">
        <f t="shared" si="19"/>
        <v>0</v>
      </c>
      <c r="DY17" s="386"/>
      <c r="DZ17" s="276"/>
      <c r="EA17" s="121"/>
      <c r="EB17" s="53"/>
      <c r="EC17" s="176"/>
      <c r="ED17" s="87">
        <f t="shared" si="20"/>
        <v>0</v>
      </c>
      <c r="EF17" s="576"/>
      <c r="EG17" s="363"/>
      <c r="EH17" s="176"/>
      <c r="EI17" s="53"/>
      <c r="EJ17" s="176"/>
      <c r="EK17" s="87">
        <f t="shared" si="21"/>
        <v>20966</v>
      </c>
      <c r="EM17" s="549"/>
      <c r="EN17" s="1247"/>
      <c r="EO17" s="85"/>
      <c r="EP17" s="34"/>
      <c r="EQ17" s="85"/>
      <c r="ER17" s="87">
        <f t="shared" si="22"/>
        <v>0</v>
      </c>
      <c r="ET17" s="34"/>
      <c r="EU17" s="409"/>
      <c r="EV17" s="1247"/>
      <c r="EW17" s="85"/>
      <c r="EX17" s="409"/>
      <c r="EY17" s="85"/>
      <c r="EZ17" s="87">
        <f t="shared" si="23"/>
        <v>1044.8300000000017</v>
      </c>
      <c r="FB17" s="53"/>
      <c r="FC17" s="276"/>
      <c r="FD17" s="121"/>
      <c r="FE17" s="53"/>
      <c r="FF17" s="176"/>
      <c r="FG17" s="87">
        <f t="shared" si="24"/>
        <v>0</v>
      </c>
      <c r="FI17" s="576"/>
      <c r="FJ17" s="247"/>
      <c r="FK17" s="276"/>
      <c r="FL17" s="121"/>
      <c r="FM17" s="369"/>
      <c r="FN17" s="176"/>
      <c r="FO17" s="87">
        <f t="shared" si="25"/>
        <v>0</v>
      </c>
      <c r="FQ17" s="34"/>
      <c r="FR17" s="276"/>
      <c r="FS17" s="121"/>
      <c r="FT17" s="53"/>
      <c r="FU17" s="176"/>
      <c r="FV17" s="87">
        <f t="shared" si="192"/>
        <v>0</v>
      </c>
      <c r="FX17" s="576"/>
      <c r="FY17" s="657"/>
      <c r="FZ17" s="276"/>
      <c r="GA17" s="121"/>
      <c r="GB17" s="1351"/>
      <c r="GC17" s="1352"/>
      <c r="GD17" s="87">
        <f t="shared" si="26"/>
        <v>13137.5</v>
      </c>
      <c r="GF17" s="53">
        <v>41327</v>
      </c>
      <c r="GG17" s="276" t="s">
        <v>5538</v>
      </c>
      <c r="GH17" s="121">
        <v>604</v>
      </c>
      <c r="GI17" s="53">
        <v>41327</v>
      </c>
      <c r="GJ17" s="176">
        <v>604</v>
      </c>
      <c r="GK17" s="87">
        <f t="shared" si="27"/>
        <v>3388</v>
      </c>
      <c r="GM17" s="549"/>
      <c r="GN17" s="373"/>
      <c r="GO17" s="373"/>
      <c r="GP17" s="1250"/>
      <c r="GQ17" s="34"/>
      <c r="GR17" s="85"/>
      <c r="GS17" s="87">
        <f t="shared" si="28"/>
        <v>2511.6000000000004</v>
      </c>
      <c r="GU17" s="576"/>
      <c r="GV17" s="276"/>
      <c r="GW17" s="1045"/>
      <c r="GX17" s="53"/>
      <c r="GY17" s="176"/>
      <c r="GZ17" s="87">
        <f t="shared" si="29"/>
        <v>0</v>
      </c>
      <c r="HB17" s="388"/>
      <c r="HC17" s="373"/>
      <c r="HD17" s="1250"/>
      <c r="HE17" s="1356"/>
      <c r="HF17" s="85"/>
      <c r="HG17" s="87">
        <f t="shared" si="30"/>
        <v>0</v>
      </c>
      <c r="HI17" s="388"/>
      <c r="HJ17" s="373"/>
      <c r="HK17" s="1250"/>
      <c r="HL17" s="34"/>
      <c r="HM17" s="85"/>
      <c r="HN17" s="87">
        <f t="shared" si="31"/>
        <v>0</v>
      </c>
      <c r="HP17" s="388"/>
      <c r="HQ17" s="373"/>
      <c r="HR17" s="1250"/>
      <c r="HS17" s="34"/>
      <c r="HT17" s="85"/>
      <c r="HU17" s="87">
        <f t="shared" si="32"/>
        <v>30</v>
      </c>
      <c r="HW17" s="373"/>
      <c r="HX17" s="373"/>
      <c r="HY17" s="1250"/>
      <c r="HZ17" s="34"/>
      <c r="IA17" s="85"/>
      <c r="IB17" s="87">
        <f t="shared" si="33"/>
        <v>0</v>
      </c>
      <c r="ID17" s="576"/>
      <c r="IE17" s="276"/>
      <c r="IF17" s="1275"/>
      <c r="IG17" s="53"/>
      <c r="IH17" s="176"/>
      <c r="II17" s="87">
        <f t="shared" si="34"/>
        <v>402</v>
      </c>
      <c r="IK17" s="576"/>
      <c r="IL17" s="276"/>
      <c r="IM17" s="1956"/>
      <c r="IN17" s="1297" t="s">
        <v>5111</v>
      </c>
      <c r="IO17" s="1130">
        <v>516</v>
      </c>
      <c r="IP17" s="87">
        <f t="shared" si="35"/>
        <v>3102</v>
      </c>
      <c r="IR17" s="388">
        <v>41297</v>
      </c>
      <c r="IS17" s="1247" t="s">
        <v>3195</v>
      </c>
      <c r="IT17" s="85">
        <v>825</v>
      </c>
      <c r="IU17" s="388">
        <v>41306</v>
      </c>
      <c r="IV17" s="85">
        <v>825</v>
      </c>
      <c r="IW17" s="87">
        <f t="shared" si="36"/>
        <v>0</v>
      </c>
      <c r="IY17" s="388">
        <v>41313</v>
      </c>
      <c r="IZ17" s="1247" t="s">
        <v>4282</v>
      </c>
      <c r="JA17" s="1052">
        <v>990</v>
      </c>
      <c r="JB17" s="388">
        <v>41324</v>
      </c>
      <c r="JC17" s="1052">
        <v>990</v>
      </c>
      <c r="JD17" s="87">
        <f t="shared" si="37"/>
        <v>0</v>
      </c>
      <c r="JF17" s="388"/>
      <c r="JG17" s="1247"/>
      <c r="JH17" s="1052"/>
      <c r="JI17" s="388"/>
      <c r="JJ17" s="1052"/>
      <c r="JK17" s="87">
        <f t="shared" si="38"/>
        <v>46365</v>
      </c>
      <c r="JM17" s="576">
        <v>40743</v>
      </c>
      <c r="JN17" s="276" t="s">
        <v>3068</v>
      </c>
      <c r="JO17" s="1270">
        <v>54745.36</v>
      </c>
      <c r="JP17" s="386">
        <v>41069</v>
      </c>
      <c r="JQ17" s="176">
        <v>9049.7900000000009</v>
      </c>
      <c r="JR17" s="168">
        <f t="shared" si="39"/>
        <v>45695.57</v>
      </c>
      <c r="JT17" s="388"/>
      <c r="JU17" s="373"/>
      <c r="JV17" s="24"/>
      <c r="JW17" s="34"/>
      <c r="JX17" s="85"/>
      <c r="JY17" s="87">
        <f t="shared" si="40"/>
        <v>0</v>
      </c>
      <c r="KA17" s="388"/>
      <c r="KB17" s="373"/>
      <c r="KC17" s="24"/>
      <c r="KD17" s="34"/>
      <c r="KE17" s="85"/>
      <c r="KF17" s="87">
        <f t="shared" si="41"/>
        <v>0</v>
      </c>
      <c r="KH17" s="388"/>
      <c r="KI17" s="373"/>
      <c r="KJ17" s="24"/>
      <c r="KK17" s="34"/>
      <c r="KL17" s="85"/>
      <c r="KM17" s="87">
        <f t="shared" si="42"/>
        <v>0</v>
      </c>
      <c r="KO17" s="386"/>
      <c r="KP17" s="276"/>
      <c r="KQ17" s="121"/>
      <c r="KR17" s="53">
        <v>41311</v>
      </c>
      <c r="KS17" s="176">
        <v>200</v>
      </c>
      <c r="KT17" s="87">
        <f t="shared" si="43"/>
        <v>1799.5</v>
      </c>
      <c r="KV17" s="373"/>
      <c r="KW17" s="373"/>
      <c r="KX17" s="24"/>
      <c r="KY17" s="34"/>
      <c r="KZ17" s="85"/>
      <c r="LA17" s="87">
        <f t="shared" si="44"/>
        <v>14519.5</v>
      </c>
      <c r="LC17" s="34"/>
      <c r="LD17" s="373"/>
      <c r="LE17" s="24"/>
      <c r="LF17" s="34"/>
      <c r="LG17" s="85"/>
      <c r="LH17" s="87">
        <f t="shared" si="45"/>
        <v>0</v>
      </c>
      <c r="LJ17" s="373"/>
      <c r="LK17" s="373"/>
      <c r="LL17" s="24"/>
      <c r="LM17" s="34"/>
      <c r="LN17" s="85"/>
      <c r="LO17" s="87">
        <f t="shared" si="46"/>
        <v>0</v>
      </c>
      <c r="LQ17" s="373"/>
      <c r="LR17" s="373"/>
      <c r="LS17" s="24"/>
      <c r="LT17" s="34"/>
      <c r="LU17" s="85"/>
      <c r="LV17" s="87">
        <f t="shared" si="47"/>
        <v>0</v>
      </c>
      <c r="LX17" s="549"/>
      <c r="LY17" s="373"/>
      <c r="LZ17" s="24"/>
      <c r="MA17" s="34"/>
      <c r="MB17" s="85"/>
      <c r="MC17" s="87">
        <f t="shared" si="48"/>
        <v>0</v>
      </c>
      <c r="ME17" s="549"/>
      <c r="MF17" s="373"/>
      <c r="MG17" s="24"/>
      <c r="MH17" s="34"/>
      <c r="MI17" s="85"/>
      <c r="MJ17" s="87">
        <f t="shared" si="49"/>
        <v>31145.5</v>
      </c>
      <c r="ML17" s="549"/>
      <c r="MM17" s="373"/>
      <c r="MN17" s="24"/>
      <c r="MO17" s="1029"/>
      <c r="MP17" s="85"/>
      <c r="MQ17" s="87">
        <f t="shared" si="50"/>
        <v>0</v>
      </c>
      <c r="MS17" s="1261"/>
      <c r="MT17" s="373"/>
      <c r="MU17" s="24"/>
      <c r="MV17" s="1029"/>
      <c r="MW17" s="85"/>
      <c r="MX17" s="87">
        <f t="shared" si="51"/>
        <v>0</v>
      </c>
      <c r="MZ17" s="1261"/>
      <c r="NA17" s="373"/>
      <c r="NB17" s="24"/>
      <c r="NC17" s="34"/>
      <c r="ND17" s="85"/>
      <c r="NE17" s="87">
        <f t="shared" si="52"/>
        <v>0</v>
      </c>
      <c r="NG17" s="549"/>
      <c r="NH17" s="373"/>
      <c r="NI17" s="24"/>
      <c r="NJ17" s="549"/>
      <c r="NK17" s="85"/>
      <c r="NL17" s="87">
        <f t="shared" si="53"/>
        <v>0</v>
      </c>
      <c r="NN17" s="34"/>
      <c r="NO17" s="373"/>
      <c r="NP17" s="24"/>
      <c r="NQ17" s="34"/>
      <c r="NR17" s="85"/>
      <c r="NS17" s="87">
        <f t="shared" si="54"/>
        <v>12799.5</v>
      </c>
      <c r="NU17" s="576">
        <v>41320</v>
      </c>
      <c r="NV17" s="380"/>
      <c r="NW17" s="276" t="s">
        <v>4925</v>
      </c>
      <c r="NX17" s="121">
        <v>64587.4</v>
      </c>
      <c r="NY17" s="53"/>
      <c r="NZ17" s="176"/>
      <c r="OA17" s="87">
        <f t="shared" si="0"/>
        <v>105731.85</v>
      </c>
      <c r="OC17" s="549"/>
      <c r="OD17" s="373"/>
      <c r="OE17" s="24"/>
      <c r="OF17" s="34"/>
      <c r="OG17" s="85"/>
      <c r="OH17" s="87">
        <f t="shared" si="55"/>
        <v>0</v>
      </c>
      <c r="OJ17" s="373"/>
      <c r="OK17" s="373"/>
      <c r="OL17" s="24"/>
      <c r="OM17" s="34"/>
      <c r="ON17" s="85"/>
      <c r="OO17" s="87">
        <f t="shared" si="56"/>
        <v>0</v>
      </c>
      <c r="OQ17" s="386">
        <v>41311</v>
      </c>
      <c r="OR17" s="1258" t="s">
        <v>4120</v>
      </c>
      <c r="OS17" s="176">
        <v>3819</v>
      </c>
      <c r="OT17" s="53">
        <v>41311</v>
      </c>
      <c r="OU17" s="176">
        <v>3819</v>
      </c>
      <c r="OV17" s="87">
        <f t="shared" si="57"/>
        <v>0</v>
      </c>
      <c r="OX17" s="386"/>
      <c r="OY17" s="1258"/>
      <c r="OZ17" s="176"/>
      <c r="PA17" s="53"/>
      <c r="PB17" s="176"/>
      <c r="PC17" s="87">
        <f t="shared" si="58"/>
        <v>21123.919999999998</v>
      </c>
      <c r="PE17" s="386"/>
      <c r="PF17" s="1259"/>
      <c r="PG17" s="1357"/>
      <c r="PH17" s="1358"/>
      <c r="PI17" s="1359" t="s">
        <v>3069</v>
      </c>
      <c r="PJ17" s="176"/>
      <c r="PK17" s="87">
        <f t="shared" si="59"/>
        <v>4297.8600000000006</v>
      </c>
      <c r="PM17" s="386"/>
      <c r="PN17" s="363"/>
      <c r="PO17" s="176"/>
      <c r="PP17" s="369"/>
      <c r="PQ17" s="176"/>
      <c r="PR17" s="168">
        <f t="shared" si="60"/>
        <v>0</v>
      </c>
      <c r="PS17" s="297"/>
      <c r="PT17" s="386"/>
      <c r="PU17" s="373"/>
      <c r="PV17" s="24"/>
      <c r="PW17" s="34"/>
      <c r="PX17" s="85"/>
      <c r="PY17" s="87">
        <f t="shared" si="61"/>
        <v>40407</v>
      </c>
      <c r="QA17" s="34"/>
      <c r="QB17" s="373"/>
      <c r="QC17" s="24"/>
      <c r="QD17" s="34"/>
      <c r="QE17" s="85"/>
      <c r="QF17" s="87">
        <f t="shared" si="62"/>
        <v>0</v>
      </c>
      <c r="QH17" s="373"/>
      <c r="QI17" s="373"/>
      <c r="QJ17" s="1250"/>
      <c r="QK17" s="34"/>
      <c r="QL17" s="85"/>
      <c r="QM17" s="87">
        <f t="shared" si="63"/>
        <v>0</v>
      </c>
      <c r="QO17" s="373"/>
      <c r="QP17" s="373"/>
      <c r="QQ17" s="24"/>
      <c r="QR17" s="34"/>
      <c r="QS17" s="85"/>
      <c r="QT17" s="87">
        <f t="shared" si="64"/>
        <v>0</v>
      </c>
      <c r="QV17" s="576">
        <v>41318</v>
      </c>
      <c r="QW17" s="657"/>
      <c r="QX17" s="276" t="s">
        <v>4707</v>
      </c>
      <c r="QY17" s="121">
        <v>6958</v>
      </c>
      <c r="QZ17" s="53">
        <v>41318</v>
      </c>
      <c r="RA17" s="430">
        <v>6958</v>
      </c>
      <c r="RB17" s="87">
        <f t="shared" si="65"/>
        <v>0</v>
      </c>
      <c r="RD17" s="549"/>
      <c r="RE17" s="373"/>
      <c r="RF17" s="24"/>
      <c r="RG17" s="34"/>
      <c r="RH17" s="1262"/>
      <c r="RI17" s="87">
        <f t="shared" si="66"/>
        <v>0</v>
      </c>
      <c r="RK17" s="549"/>
      <c r="RL17" s="373"/>
      <c r="RM17" s="24"/>
      <c r="RN17" s="34"/>
      <c r="RO17" s="1262"/>
      <c r="RP17" s="87">
        <f t="shared" si="67"/>
        <v>0</v>
      </c>
      <c r="RR17" s="34"/>
      <c r="RS17" s="373"/>
      <c r="RT17" s="24"/>
      <c r="RU17" s="34"/>
      <c r="RV17" s="1262"/>
      <c r="RW17" s="87">
        <f t="shared" si="68"/>
        <v>0</v>
      </c>
      <c r="RY17" s="34"/>
      <c r="RZ17" s="373"/>
      <c r="SA17" s="24"/>
      <c r="SB17" s="34"/>
      <c r="SC17" s="1262"/>
      <c r="SD17" s="87">
        <f t="shared" si="69"/>
        <v>2910</v>
      </c>
      <c r="SF17" s="34"/>
      <c r="SG17" s="373"/>
      <c r="SH17" s="24"/>
      <c r="SI17" s="34"/>
      <c r="SJ17" s="1262"/>
      <c r="SK17" s="87">
        <f t="shared" si="70"/>
        <v>0</v>
      </c>
      <c r="SM17" s="34"/>
      <c r="SN17" s="373"/>
      <c r="SO17" s="24"/>
      <c r="SP17" s="34"/>
      <c r="SQ17" s="1262"/>
      <c r="SR17" s="87">
        <f t="shared" si="71"/>
        <v>0</v>
      </c>
      <c r="ST17" s="549"/>
      <c r="SU17" s="373"/>
      <c r="SV17" s="24"/>
      <c r="SW17" s="34"/>
      <c r="SX17" s="1262"/>
      <c r="SY17" s="87">
        <f t="shared" si="72"/>
        <v>0</v>
      </c>
      <c r="TA17" s="576"/>
      <c r="TB17" s="50"/>
      <c r="TC17" s="176"/>
      <c r="TD17" s="53"/>
      <c r="TE17" s="430"/>
      <c r="TF17" s="87">
        <f t="shared" si="73"/>
        <v>-2822</v>
      </c>
      <c r="TH17" s="576"/>
      <c r="TI17" s="50"/>
      <c r="TJ17" s="176"/>
      <c r="TK17" s="53"/>
      <c r="TL17" s="430"/>
      <c r="TM17" s="87">
        <f t="shared" si="74"/>
        <v>0</v>
      </c>
      <c r="TO17" s="386">
        <v>41312</v>
      </c>
      <c r="TP17" s="276" t="s">
        <v>4225</v>
      </c>
      <c r="TQ17" s="121">
        <v>1949</v>
      </c>
      <c r="TR17" s="386">
        <v>41313</v>
      </c>
      <c r="TS17" s="430">
        <v>1949</v>
      </c>
      <c r="TT17" s="87">
        <f t="shared" si="75"/>
        <v>0</v>
      </c>
      <c r="TV17" s="549"/>
      <c r="TW17" s="373"/>
      <c r="TX17" s="24"/>
      <c r="TY17" s="34"/>
      <c r="TZ17" s="1262"/>
      <c r="UA17" s="87">
        <f t="shared" si="76"/>
        <v>0</v>
      </c>
      <c r="UC17" s="34">
        <v>41325</v>
      </c>
      <c r="UD17" s="373" t="s">
        <v>5381</v>
      </c>
      <c r="UE17" s="24">
        <v>641.5</v>
      </c>
      <c r="UF17" s="34">
        <v>41326</v>
      </c>
      <c r="UG17" s="1262">
        <v>641.5</v>
      </c>
      <c r="UH17" s="87">
        <f t="shared" si="77"/>
        <v>0</v>
      </c>
      <c r="UJ17" s="34">
        <v>41325</v>
      </c>
      <c r="UK17" s="373" t="s">
        <v>5321</v>
      </c>
      <c r="UL17" s="24">
        <v>24798.5</v>
      </c>
      <c r="UM17" s="34">
        <v>41325</v>
      </c>
      <c r="UN17" s="1262">
        <v>24798.5</v>
      </c>
      <c r="UO17" s="87">
        <f t="shared" si="78"/>
        <v>0</v>
      </c>
      <c r="UQ17" s="34"/>
      <c r="UR17" s="373"/>
      <c r="US17" s="24"/>
      <c r="UT17" s="34"/>
      <c r="UU17" s="1262"/>
      <c r="UV17" s="87">
        <f t="shared" si="79"/>
        <v>18891</v>
      </c>
      <c r="UX17" s="388"/>
      <c r="UY17" s="373"/>
      <c r="UZ17" s="24"/>
      <c r="VA17" s="34"/>
      <c r="VB17" s="1262"/>
      <c r="VC17" s="87">
        <f t="shared" si="80"/>
        <v>6963.5</v>
      </c>
      <c r="VE17" s="576"/>
      <c r="VF17" s="276"/>
      <c r="VG17" s="121"/>
      <c r="VH17" s="576"/>
      <c r="VI17" s="176"/>
      <c r="VJ17" s="87">
        <f t="shared" si="81"/>
        <v>28439.5</v>
      </c>
      <c r="VL17" s="53"/>
      <c r="VM17" s="276"/>
      <c r="VN17" s="121"/>
      <c r="VO17" s="53"/>
      <c r="VP17" s="176"/>
      <c r="VQ17" s="87">
        <f t="shared" si="82"/>
        <v>0</v>
      </c>
      <c r="VS17" s="576"/>
      <c r="VT17" s="276"/>
      <c r="VU17" s="121"/>
      <c r="VV17" s="423"/>
      <c r="VW17" s="176"/>
      <c r="VX17" s="87">
        <f t="shared" si="83"/>
        <v>14289</v>
      </c>
      <c r="VZ17" s="549"/>
      <c r="WA17" s="373"/>
      <c r="WB17" s="24"/>
      <c r="WC17" s="34"/>
      <c r="WD17" s="85"/>
      <c r="WE17" s="87">
        <f t="shared" si="84"/>
        <v>0</v>
      </c>
      <c r="WG17" s="549"/>
      <c r="WH17" s="373"/>
      <c r="WI17" s="24"/>
      <c r="WJ17" s="34"/>
      <c r="WK17" s="85"/>
      <c r="WL17" s="87">
        <f t="shared" si="85"/>
        <v>0</v>
      </c>
      <c r="WN17" s="386">
        <v>41324</v>
      </c>
      <c r="WO17" s="444"/>
      <c r="WP17" s="276" t="s">
        <v>5244</v>
      </c>
      <c r="WQ17" s="121">
        <v>1170</v>
      </c>
      <c r="WR17" s="53">
        <v>41325</v>
      </c>
      <c r="WS17" s="58">
        <v>1170</v>
      </c>
      <c r="WT17" s="87">
        <f t="shared" si="86"/>
        <v>0</v>
      </c>
      <c r="WV17" s="386">
        <v>41312</v>
      </c>
      <c r="WW17" s="276" t="s">
        <v>4211</v>
      </c>
      <c r="WX17" s="121">
        <v>1110.5</v>
      </c>
      <c r="WY17" s="53">
        <v>41312</v>
      </c>
      <c r="WZ17" s="176">
        <v>1110.5</v>
      </c>
      <c r="XA17" s="87">
        <f t="shared" si="87"/>
        <v>5292.5</v>
      </c>
      <c r="XC17" s="576">
        <v>41313</v>
      </c>
      <c r="XD17" s="276" t="s">
        <v>4274</v>
      </c>
      <c r="XE17" s="1045">
        <v>7692.8</v>
      </c>
      <c r="XF17" s="365">
        <v>41314</v>
      </c>
      <c r="XG17" s="176">
        <v>7692.8</v>
      </c>
      <c r="XH17" s="87">
        <f t="shared" si="252"/>
        <v>2504.6999999999962</v>
      </c>
      <c r="XJ17" s="388"/>
      <c r="XK17" s="373"/>
      <c r="XL17" s="24"/>
      <c r="XM17" s="34"/>
      <c r="XN17" s="85"/>
      <c r="XO17" s="87">
        <f t="shared" si="238"/>
        <v>0</v>
      </c>
      <c r="XQ17" s="388">
        <v>41314</v>
      </c>
      <c r="XR17" s="373" t="s">
        <v>4430</v>
      </c>
      <c r="XS17" s="24">
        <v>3038.5</v>
      </c>
      <c r="XT17" s="34">
        <v>41314</v>
      </c>
      <c r="XU17" s="85">
        <v>3038.5</v>
      </c>
      <c r="XV17" s="87">
        <f t="shared" si="89"/>
        <v>0</v>
      </c>
      <c r="XX17" s="549"/>
      <c r="XY17" s="373"/>
      <c r="XZ17" s="24"/>
      <c r="YA17" s="34"/>
      <c r="YB17" s="85"/>
      <c r="YC17" s="87">
        <f t="shared" si="224"/>
        <v>0</v>
      </c>
      <c r="YE17" s="549"/>
      <c r="YF17" s="373"/>
      <c r="YG17" s="24"/>
      <c r="YH17" s="34"/>
      <c r="YI17" s="85"/>
      <c r="YJ17" s="87">
        <f t="shared" si="225"/>
        <v>0</v>
      </c>
      <c r="YL17" s="386">
        <v>41311</v>
      </c>
      <c r="YM17" s="369"/>
      <c r="YN17" s="276" t="s">
        <v>4142</v>
      </c>
      <c r="YO17" s="121">
        <v>78340</v>
      </c>
      <c r="YP17" s="386">
        <v>41314</v>
      </c>
      <c r="YQ17" s="176">
        <v>78340</v>
      </c>
      <c r="YR17" s="87">
        <f t="shared" si="90"/>
        <v>1246</v>
      </c>
      <c r="YT17" s="576"/>
      <c r="YU17" s="276"/>
      <c r="YV17" s="121"/>
      <c r="YW17" s="386"/>
      <c r="YX17" s="176"/>
      <c r="YY17" s="87">
        <f t="shared" si="91"/>
        <v>2828</v>
      </c>
      <c r="ZA17" s="388">
        <v>41320</v>
      </c>
      <c r="ZB17" s="373" t="s">
        <v>4922</v>
      </c>
      <c r="ZC17" s="1250">
        <v>6741</v>
      </c>
      <c r="ZD17" s="34">
        <v>41320</v>
      </c>
      <c r="ZE17" s="85">
        <v>6741</v>
      </c>
      <c r="ZF17" s="87">
        <f t="shared" si="92"/>
        <v>0</v>
      </c>
      <c r="ZH17" s="549"/>
      <c r="ZI17" s="373"/>
      <c r="ZJ17" s="24"/>
      <c r="ZK17" s="34"/>
      <c r="ZL17" s="85"/>
      <c r="ZM17" s="87">
        <f t="shared" si="93"/>
        <v>500</v>
      </c>
      <c r="ZO17" s="576">
        <v>41311</v>
      </c>
      <c r="ZP17" s="276" t="s">
        <v>4121</v>
      </c>
      <c r="ZQ17" s="94">
        <v>6186</v>
      </c>
      <c r="ZR17" s="53">
        <v>41311</v>
      </c>
      <c r="ZS17" s="176">
        <v>6186</v>
      </c>
      <c r="ZT17" s="87">
        <f t="shared" si="94"/>
        <v>0</v>
      </c>
      <c r="ZV17" s="576"/>
      <c r="ZW17" s="276"/>
      <c r="ZX17" s="121"/>
      <c r="ZY17" s="53"/>
      <c r="ZZ17" s="176"/>
      <c r="AAA17" s="87">
        <f t="shared" si="95"/>
        <v>0</v>
      </c>
      <c r="AAC17" s="549"/>
      <c r="AAD17" s="373"/>
      <c r="AAE17" s="24"/>
      <c r="AAF17" s="34"/>
      <c r="AAG17" s="85"/>
      <c r="AAH17" s="87">
        <f t="shared" si="96"/>
        <v>0</v>
      </c>
      <c r="AAJ17" s="549"/>
      <c r="AAK17" s="373"/>
      <c r="AAL17" s="24"/>
      <c r="AAM17" s="34"/>
      <c r="AAN17" s="85"/>
      <c r="AAO17" s="87">
        <f t="shared" si="97"/>
        <v>0</v>
      </c>
      <c r="AAQ17" s="549"/>
      <c r="AAR17" s="1202"/>
      <c r="AAS17" s="373"/>
      <c r="AAT17" s="24"/>
      <c r="AAU17" s="34"/>
      <c r="AAV17" s="85"/>
      <c r="AAW17" s="87">
        <f t="shared" si="98"/>
        <v>7650</v>
      </c>
      <c r="AAY17" s="53"/>
      <c r="AAZ17" s="276"/>
      <c r="ABA17" s="121"/>
      <c r="ABB17" s="53"/>
      <c r="ABC17" s="176"/>
      <c r="ABD17" s="87">
        <f t="shared" si="242"/>
        <v>8470.5</v>
      </c>
      <c r="ABF17" s="34"/>
      <c r="ABG17" s="373"/>
      <c r="ABH17" s="121"/>
      <c r="ABI17" s="34"/>
      <c r="ABJ17" s="85"/>
      <c r="ABK17" s="87">
        <f t="shared" si="99"/>
        <v>70699</v>
      </c>
      <c r="ABM17" s="549"/>
      <c r="ABN17" s="1233"/>
      <c r="ABO17" s="373"/>
      <c r="ABP17" s="1250"/>
      <c r="ABQ17" s="34"/>
      <c r="ABR17" s="85"/>
      <c r="ABS17" s="87">
        <f t="shared" si="243"/>
        <v>0</v>
      </c>
      <c r="ABU17" s="388"/>
      <c r="ABV17" s="373"/>
      <c r="ABW17" s="24"/>
      <c r="ABX17" s="549"/>
      <c r="ABY17" s="85"/>
      <c r="ABZ17" s="87">
        <f t="shared" si="244"/>
        <v>0</v>
      </c>
      <c r="ACB17" s="373"/>
      <c r="ACC17" s="373"/>
      <c r="ACD17" s="24"/>
      <c r="ACE17" s="34"/>
      <c r="ACF17" s="85"/>
      <c r="ACG17" s="87">
        <f t="shared" si="245"/>
        <v>42311</v>
      </c>
      <c r="ACI17" s="386">
        <v>41307</v>
      </c>
      <c r="ACJ17" s="276" t="s">
        <v>3824</v>
      </c>
      <c r="ACK17" s="121">
        <v>15286</v>
      </c>
      <c r="ACL17" s="386">
        <v>41311</v>
      </c>
      <c r="ACM17" s="176">
        <v>15286</v>
      </c>
      <c r="ACN17" s="87">
        <f t="shared" si="239"/>
        <v>100.5</v>
      </c>
      <c r="ACP17" s="53"/>
      <c r="ACQ17" s="276"/>
      <c r="ACR17" s="121"/>
      <c r="ACS17" s="53"/>
      <c r="ACT17" s="176"/>
      <c r="ACU17" s="87">
        <f t="shared" si="1"/>
        <v>0</v>
      </c>
      <c r="ACW17" s="373"/>
      <c r="ACX17" s="373"/>
      <c r="ACY17" s="1250"/>
      <c r="ACZ17" s="34"/>
      <c r="ADA17" s="85"/>
      <c r="ADB17" s="87">
        <f t="shared" si="100"/>
        <v>0</v>
      </c>
      <c r="ADD17" s="373"/>
      <c r="ADE17" s="373"/>
      <c r="ADF17" s="24"/>
      <c r="ADG17" s="34"/>
      <c r="ADH17" s="85"/>
      <c r="ADI17" s="87">
        <f t="shared" si="101"/>
        <v>0</v>
      </c>
      <c r="ADK17" s="34">
        <v>41317</v>
      </c>
      <c r="ADL17" s="373" t="s">
        <v>4683</v>
      </c>
      <c r="ADM17" s="24">
        <v>737.5</v>
      </c>
      <c r="ADN17" s="34">
        <v>41317</v>
      </c>
      <c r="ADO17" s="85">
        <v>737.5</v>
      </c>
      <c r="ADP17" s="87">
        <f t="shared" si="102"/>
        <v>0</v>
      </c>
      <c r="ADR17" s="34"/>
      <c r="ADS17" s="373"/>
      <c r="ADT17" s="24"/>
      <c r="ADU17" s="34"/>
      <c r="ADV17" s="85"/>
      <c r="ADW17" s="87">
        <f t="shared" si="103"/>
        <v>2582.5</v>
      </c>
      <c r="ADY17" s="34"/>
      <c r="ADZ17" s="373"/>
      <c r="AEA17" s="24"/>
      <c r="AEB17" s="34"/>
      <c r="AEC17" s="85"/>
      <c r="AED17" s="87">
        <f t="shared" si="104"/>
        <v>0</v>
      </c>
      <c r="AEF17" s="34">
        <v>41321</v>
      </c>
      <c r="AEG17" s="373" t="s">
        <v>5050</v>
      </c>
      <c r="AEH17" s="24">
        <v>38189</v>
      </c>
      <c r="AEI17" s="34"/>
      <c r="AEJ17" s="85"/>
      <c r="AEK17" s="87">
        <f t="shared" si="105"/>
        <v>38189</v>
      </c>
      <c r="AEM17" s="34"/>
      <c r="AEN17" s="373"/>
      <c r="AEO17" s="24"/>
      <c r="AEP17" s="34"/>
      <c r="AEQ17" s="85"/>
      <c r="AER17" s="87">
        <f t="shared" si="106"/>
        <v>0</v>
      </c>
      <c r="AET17" s="388"/>
      <c r="AEU17" s="373"/>
      <c r="AEV17" s="24"/>
      <c r="AEW17" s="34">
        <v>41314</v>
      </c>
      <c r="AEX17" s="85">
        <v>5647</v>
      </c>
      <c r="AEY17" s="87">
        <f t="shared" si="107"/>
        <v>-4.9999999991996447E-3</v>
      </c>
      <c r="AFA17" s="576"/>
      <c r="AFB17" s="276"/>
      <c r="AFC17" s="121"/>
      <c r="AFD17" s="53"/>
      <c r="AFE17" s="176"/>
      <c r="AFF17" s="87">
        <f t="shared" si="108"/>
        <v>17277</v>
      </c>
      <c r="AFH17" s="367">
        <v>41311</v>
      </c>
      <c r="AFI17" s="373" t="s">
        <v>4129</v>
      </c>
      <c r="AFJ17" s="24">
        <v>1097</v>
      </c>
      <c r="AFK17" s="388">
        <v>41311</v>
      </c>
      <c r="AFL17" s="85">
        <v>1097</v>
      </c>
      <c r="AFM17" s="87">
        <f t="shared" si="109"/>
        <v>0</v>
      </c>
      <c r="AFO17" s="549"/>
      <c r="AFP17" s="373"/>
      <c r="AFQ17" s="24"/>
      <c r="AFR17" s="34"/>
      <c r="AFS17" s="85"/>
      <c r="AFT17" s="87">
        <f t="shared" si="110"/>
        <v>0</v>
      </c>
      <c r="AFV17" s="576"/>
      <c r="AFW17" s="276"/>
      <c r="AFX17" s="121"/>
      <c r="AFY17" s="53"/>
      <c r="AFZ17" s="176"/>
      <c r="AGA17" s="87">
        <f t="shared" si="111"/>
        <v>33117</v>
      </c>
      <c r="AGC17" s="576">
        <v>41321</v>
      </c>
      <c r="AGD17" s="276" t="s">
        <v>5001</v>
      </c>
      <c r="AGE17" s="121">
        <v>1824</v>
      </c>
      <c r="AGF17" s="53">
        <v>41321</v>
      </c>
      <c r="AGG17" s="176">
        <v>1824</v>
      </c>
      <c r="AGH17" s="87">
        <f t="shared" si="112"/>
        <v>376</v>
      </c>
      <c r="AGJ17" s="576">
        <v>41311</v>
      </c>
      <c r="AGK17" s="276" t="s">
        <v>4150</v>
      </c>
      <c r="AGL17" s="121">
        <v>26129</v>
      </c>
      <c r="AGM17" s="53">
        <v>41312</v>
      </c>
      <c r="AGN17" s="176">
        <v>8129</v>
      </c>
      <c r="AGO17" s="87">
        <f t="shared" si="113"/>
        <v>19000</v>
      </c>
      <c r="AGQ17" s="576"/>
      <c r="AGR17" s="276"/>
      <c r="AGS17" s="121"/>
      <c r="AGT17" s="53"/>
      <c r="AGU17" s="176"/>
      <c r="AGV17" s="87">
        <f t="shared" si="114"/>
        <v>0</v>
      </c>
      <c r="AGX17" s="1268"/>
      <c r="AGY17" s="1249"/>
      <c r="AGZ17" s="24"/>
      <c r="AHA17" s="34"/>
      <c r="AHB17" s="85"/>
      <c r="AHC17" s="87">
        <f t="shared" si="115"/>
        <v>52560.5</v>
      </c>
      <c r="AHE17" s="53"/>
      <c r="AHF17" s="276"/>
      <c r="AHG17" s="121"/>
      <c r="AHH17" s="53"/>
      <c r="AHI17" s="176"/>
      <c r="AHJ17" s="87">
        <f t="shared" si="116"/>
        <v>0</v>
      </c>
      <c r="AHL17" s="386"/>
      <c r="AHM17" s="276"/>
      <c r="AHN17" s="121"/>
      <c r="AHO17" s="53"/>
      <c r="AHP17" s="176"/>
      <c r="AHQ17" s="87">
        <f t="shared" si="117"/>
        <v>0</v>
      </c>
      <c r="AHS17" s="386"/>
      <c r="AHT17" s="276"/>
      <c r="AHU17" s="121"/>
      <c r="AHV17" s="53">
        <v>40992</v>
      </c>
      <c r="AHW17" s="176">
        <v>1000</v>
      </c>
      <c r="AHX17" s="87">
        <f t="shared" si="118"/>
        <v>7055.5</v>
      </c>
      <c r="AHZ17" s="373"/>
      <c r="AIA17" s="1200"/>
      <c r="AIB17" s="373"/>
      <c r="AIC17" s="24"/>
      <c r="AID17" s="34"/>
      <c r="AIE17" s="85"/>
      <c r="AIF17" s="87">
        <f t="shared" si="119"/>
        <v>0</v>
      </c>
      <c r="AIH17" s="549"/>
      <c r="AII17" s="373"/>
      <c r="AIJ17" s="24"/>
      <c r="AIK17" s="34"/>
      <c r="AIL17" s="85"/>
      <c r="AIM17" s="87">
        <f t="shared" si="120"/>
        <v>0</v>
      </c>
      <c r="AIO17" s="576">
        <v>41323</v>
      </c>
      <c r="AIP17" s="657" t="s">
        <v>5336</v>
      </c>
      <c r="AIQ17" s="276" t="s">
        <v>5150</v>
      </c>
      <c r="AIR17" s="121">
        <v>67730</v>
      </c>
      <c r="AIS17" s="53">
        <v>41323</v>
      </c>
      <c r="AIT17" s="176">
        <v>67730</v>
      </c>
      <c r="AIU17" s="87">
        <f t="shared" si="121"/>
        <v>0</v>
      </c>
      <c r="AIW17" s="576">
        <v>41318</v>
      </c>
      <c r="AIX17" s="276" t="s">
        <v>4729</v>
      </c>
      <c r="AIY17" s="121">
        <v>1881.5</v>
      </c>
      <c r="AIZ17" s="53">
        <v>41319</v>
      </c>
      <c r="AJA17" s="176">
        <v>1881.5</v>
      </c>
      <c r="AJB17" s="87">
        <f t="shared" si="122"/>
        <v>409</v>
      </c>
      <c r="AJD17" s="549"/>
      <c r="AJE17" s="373"/>
      <c r="AJF17" s="24"/>
      <c r="AJG17" s="34"/>
      <c r="AJH17" s="85"/>
      <c r="AJI17" s="87">
        <f t="shared" si="123"/>
        <v>800</v>
      </c>
      <c r="AJK17" s="549">
        <v>41324</v>
      </c>
      <c r="AJL17" s="373" t="s">
        <v>5273</v>
      </c>
      <c r="AJM17" s="24">
        <v>2750.5</v>
      </c>
      <c r="AJN17" s="34">
        <v>41325</v>
      </c>
      <c r="AJO17" s="86">
        <v>2750</v>
      </c>
      <c r="AJP17" s="87">
        <f t="shared" si="124"/>
        <v>3599</v>
      </c>
      <c r="AJR17" s="576"/>
      <c r="AJS17" s="276"/>
      <c r="AJT17" s="1045"/>
      <c r="AJU17" s="53"/>
      <c r="AJV17" s="176"/>
      <c r="AJW17" s="87">
        <f t="shared" si="125"/>
        <v>37151</v>
      </c>
      <c r="AJY17" s="549"/>
      <c r="AJZ17" s="373"/>
      <c r="AKA17" s="24"/>
      <c r="AKB17" s="34"/>
      <c r="AKC17" s="85"/>
      <c r="AKD17" s="87">
        <f t="shared" si="126"/>
        <v>0</v>
      </c>
      <c r="AKF17" s="549"/>
      <c r="AKG17" s="373"/>
      <c r="AKH17" s="24"/>
      <c r="AKI17" s="34"/>
      <c r="AKJ17" s="85"/>
      <c r="AKK17" s="87">
        <f t="shared" si="127"/>
        <v>0</v>
      </c>
      <c r="AKM17" s="549"/>
      <c r="AKN17" s="373"/>
      <c r="AKO17" s="24"/>
      <c r="AKP17" s="34"/>
      <c r="AKQ17" s="85"/>
      <c r="AKR17" s="87">
        <f t="shared" si="128"/>
        <v>0</v>
      </c>
      <c r="AKT17" s="388"/>
      <c r="AKU17" s="373"/>
      <c r="AKV17" s="1276"/>
      <c r="AKW17" s="1279"/>
      <c r="AKX17" s="85"/>
      <c r="AKY17" s="1280">
        <f t="shared" si="193"/>
        <v>0</v>
      </c>
      <c r="ALA17" s="34">
        <v>41319</v>
      </c>
      <c r="ALB17" s="373" t="s">
        <v>4809</v>
      </c>
      <c r="ALC17" s="1276">
        <v>10724</v>
      </c>
      <c r="ALD17" s="1279">
        <v>41319</v>
      </c>
      <c r="ALE17" s="85">
        <v>10724</v>
      </c>
      <c r="ALF17" s="1280">
        <f t="shared" si="194"/>
        <v>0</v>
      </c>
      <c r="ALH17" s="386">
        <v>41321</v>
      </c>
      <c r="ALI17" s="276" t="s">
        <v>5052</v>
      </c>
      <c r="ALJ17" s="1274">
        <v>10278</v>
      </c>
      <c r="ALK17" s="522">
        <v>41322</v>
      </c>
      <c r="ALL17" s="176">
        <v>6278</v>
      </c>
      <c r="ALM17" s="1280">
        <f t="shared" si="195"/>
        <v>4000</v>
      </c>
      <c r="ALO17" s="34">
        <v>41315</v>
      </c>
      <c r="ALP17" s="373" t="s">
        <v>4525</v>
      </c>
      <c r="ALQ17" s="1276">
        <v>1589</v>
      </c>
      <c r="ALR17" s="1279">
        <v>41315</v>
      </c>
      <c r="ALS17" s="85">
        <v>1589</v>
      </c>
      <c r="ALT17" s="1280">
        <f t="shared" si="196"/>
        <v>0</v>
      </c>
      <c r="ALV17" s="549"/>
      <c r="ALW17" s="373"/>
      <c r="ALX17" s="1274"/>
      <c r="ALY17" s="110"/>
      <c r="ALZ17" s="85"/>
      <c r="AMA17" s="1280">
        <f t="shared" si="197"/>
        <v>731</v>
      </c>
      <c r="AMC17" s="34"/>
      <c r="AMD17" s="373"/>
      <c r="AME17" s="1274"/>
      <c r="AMF17" s="110"/>
      <c r="AMG17" s="85"/>
      <c r="AMH17" s="1280">
        <f t="shared" si="198"/>
        <v>0</v>
      </c>
      <c r="AMJ17" s="53"/>
      <c r="AMK17" s="276"/>
      <c r="AML17" s="1274"/>
      <c r="AMM17" s="110"/>
      <c r="AMN17" s="176"/>
      <c r="AMO17" s="1280">
        <f t="shared" si="199"/>
        <v>0</v>
      </c>
      <c r="AMQ17" s="53"/>
      <c r="AMR17" s="276"/>
      <c r="AMS17" s="1274"/>
      <c r="AMT17" s="110"/>
      <c r="AMU17" s="176"/>
      <c r="AMV17" s="87">
        <f t="shared" si="129"/>
        <v>0</v>
      </c>
      <c r="AMX17" s="549"/>
      <c r="AMY17" s="373"/>
      <c r="AMZ17" s="1276"/>
      <c r="ANA17" s="1279"/>
      <c r="ANB17" s="85"/>
      <c r="ANC17" s="1280">
        <f t="shared" si="200"/>
        <v>0</v>
      </c>
      <c r="ANE17" s="386"/>
      <c r="ANF17" s="276"/>
      <c r="ANG17" s="1274"/>
      <c r="ANH17" s="110"/>
      <c r="ANI17" s="58"/>
      <c r="ANJ17" s="1280">
        <f t="shared" si="201"/>
        <v>1947</v>
      </c>
      <c r="ANL17" s="34"/>
      <c r="ANM17" s="373"/>
      <c r="ANN17" s="1276"/>
      <c r="ANO17" s="1279"/>
      <c r="ANP17" s="85"/>
      <c r="ANQ17" s="1280">
        <f t="shared" si="202"/>
        <v>0</v>
      </c>
      <c r="ANS17" s="34"/>
      <c r="ANT17" s="373"/>
      <c r="ANU17" s="1276"/>
      <c r="ANV17" s="1279"/>
      <c r="ANW17" s="85"/>
      <c r="ANX17" s="1280">
        <f t="shared" si="203"/>
        <v>0</v>
      </c>
      <c r="ANZ17" s="34"/>
      <c r="AOA17" s="1353"/>
      <c r="AOB17" s="1276"/>
      <c r="AOC17" s="1279"/>
      <c r="AOD17" s="85"/>
      <c r="AOE17" s="1280">
        <f t="shared" si="204"/>
        <v>0</v>
      </c>
      <c r="AOG17" s="388"/>
      <c r="AOH17" s="373"/>
      <c r="AOI17" s="1276"/>
      <c r="AOJ17" s="1279"/>
      <c r="AOK17" s="85"/>
      <c r="AOL17" s="1280">
        <f t="shared" si="205"/>
        <v>0</v>
      </c>
      <c r="AON17" s="388"/>
      <c r="AOO17" s="373"/>
      <c r="AOP17" s="1276"/>
      <c r="AOQ17" s="1279"/>
      <c r="AOR17" s="85"/>
      <c r="AOS17" s="1280">
        <f t="shared" si="206"/>
        <v>0</v>
      </c>
      <c r="AOU17" s="388"/>
      <c r="AOV17" s="373"/>
      <c r="AOW17" s="1276"/>
      <c r="AOX17" s="1279"/>
      <c r="AOY17" s="85"/>
      <c r="AOZ17" s="1280">
        <f t="shared" si="207"/>
        <v>0</v>
      </c>
      <c r="APB17" s="549"/>
      <c r="APC17" s="373"/>
      <c r="APD17" s="1276"/>
      <c r="APE17" s="1279"/>
      <c r="APF17" s="85"/>
      <c r="APG17" s="1280">
        <f t="shared" si="208"/>
        <v>0</v>
      </c>
      <c r="API17" s="549"/>
      <c r="APJ17" s="373"/>
      <c r="APK17" s="1276"/>
      <c r="APL17" s="1279"/>
      <c r="APM17" s="85"/>
      <c r="APN17" s="1280">
        <f t="shared" si="209"/>
        <v>0</v>
      </c>
      <c r="APP17" s="549"/>
      <c r="APQ17" s="373"/>
      <c r="APR17" s="1276"/>
      <c r="APS17" s="1279"/>
      <c r="APT17" s="85"/>
      <c r="APU17" s="1280">
        <f t="shared" si="210"/>
        <v>0</v>
      </c>
      <c r="APW17" s="34"/>
      <c r="APX17" s="50"/>
      <c r="APY17" s="1276"/>
      <c r="APZ17" s="1279"/>
      <c r="AQA17" s="85"/>
      <c r="AQB17" s="1280">
        <f t="shared" si="211"/>
        <v>0</v>
      </c>
      <c r="AQD17" s="576"/>
      <c r="AQE17" s="363"/>
      <c r="AQF17" s="176"/>
      <c r="AQG17" s="53"/>
      <c r="AQH17" s="176"/>
      <c r="AQI17" s="87">
        <f t="shared" si="226"/>
        <v>0</v>
      </c>
      <c r="AQK17" s="576"/>
      <c r="AQL17" s="657"/>
      <c r="AQM17" s="276"/>
      <c r="AQN17" s="121"/>
      <c r="AQO17" s="53"/>
      <c r="AQP17" s="176"/>
      <c r="AQQ17" s="87">
        <f t="shared" si="227"/>
        <v>0</v>
      </c>
      <c r="AQS17" s="576"/>
      <c r="AQT17" s="276"/>
      <c r="AQU17" s="121"/>
      <c r="AQV17" s="53"/>
      <c r="AQW17" s="176"/>
      <c r="AQX17" s="87">
        <f t="shared" si="228"/>
        <v>0</v>
      </c>
      <c r="AQZ17" s="568">
        <v>41321</v>
      </c>
      <c r="ARA17" s="276" t="s">
        <v>5061</v>
      </c>
      <c r="ARB17" s="121">
        <v>23267</v>
      </c>
      <c r="ARC17" s="53">
        <v>41322</v>
      </c>
      <c r="ARD17" s="176">
        <v>23267</v>
      </c>
      <c r="ARE17" s="87">
        <f t="shared" si="229"/>
        <v>0</v>
      </c>
      <c r="ARG17" s="549"/>
      <c r="ARH17" s="1202"/>
      <c r="ARI17" s="373"/>
      <c r="ARJ17" s="24"/>
      <c r="ARK17" s="34"/>
      <c r="ARL17" s="85"/>
      <c r="ARM17" s="87">
        <f t="shared" si="230"/>
        <v>0</v>
      </c>
      <c r="ARO17" s="549"/>
      <c r="ARP17" s="1202"/>
      <c r="ARQ17" s="373"/>
      <c r="ARR17" s="24"/>
      <c r="ARS17" s="34"/>
      <c r="ART17" s="85"/>
      <c r="ARU17" s="87">
        <f t="shared" si="231"/>
        <v>0</v>
      </c>
      <c r="ARV17" s="85"/>
      <c r="ARW17" s="34"/>
      <c r="ARX17" s="373"/>
      <c r="ARY17" s="1250"/>
      <c r="ARZ17" s="34"/>
      <c r="ASA17" s="85"/>
      <c r="ASB17" s="87">
        <f t="shared" si="232"/>
        <v>17438</v>
      </c>
      <c r="ASD17" s="576">
        <v>41313</v>
      </c>
      <c r="ASE17" s="276" t="s">
        <v>4276</v>
      </c>
      <c r="ASF17" s="1045">
        <v>12570.5</v>
      </c>
      <c r="ASG17" s="53">
        <v>41314</v>
      </c>
      <c r="ASH17" s="176">
        <v>12570.5</v>
      </c>
      <c r="ASI17" s="87">
        <f t="shared" si="233"/>
        <v>0</v>
      </c>
      <c r="ASK17" s="576"/>
      <c r="ASL17" s="276"/>
      <c r="ASM17" s="121"/>
      <c r="ASN17" s="53"/>
      <c r="ASO17" s="176"/>
      <c r="ASP17" s="87">
        <f t="shared" si="234"/>
        <v>3312</v>
      </c>
      <c r="ASR17" s="576"/>
      <c r="ASS17" s="276"/>
      <c r="AST17" s="121"/>
      <c r="ASU17" s="53"/>
      <c r="ASV17" s="176"/>
      <c r="ASW17" s="87">
        <f t="shared" si="235"/>
        <v>0</v>
      </c>
      <c r="ASY17" s="576"/>
      <c r="ASZ17" s="363"/>
      <c r="ATA17" s="176"/>
      <c r="ATB17" s="53"/>
      <c r="ATC17" s="176"/>
      <c r="ATD17" s="87">
        <f t="shared" si="236"/>
        <v>0</v>
      </c>
      <c r="ATF17" s="549"/>
      <c r="ATG17" s="373"/>
      <c r="ATH17" s="24"/>
      <c r="ATI17" s="34"/>
      <c r="ATJ17" s="85"/>
      <c r="ATK17" s="87">
        <f t="shared" si="212"/>
        <v>0</v>
      </c>
      <c r="ATM17" s="549"/>
      <c r="ATN17" s="373"/>
      <c r="ATO17" s="24"/>
      <c r="ATP17" s="34"/>
      <c r="ATQ17" s="85"/>
      <c r="ATR17" s="87">
        <f t="shared" si="213"/>
        <v>0</v>
      </c>
      <c r="ATT17" s="576"/>
      <c r="ATU17" s="363"/>
      <c r="ATV17" s="176"/>
      <c r="ATW17" s="53"/>
      <c r="ATX17" s="430"/>
      <c r="ATY17" s="87">
        <f t="shared" si="214"/>
        <v>0</v>
      </c>
      <c r="AUA17" s="53"/>
      <c r="AUB17" s="363"/>
      <c r="AUC17" s="176"/>
      <c r="AUD17" s="53"/>
      <c r="AUE17" s="176"/>
      <c r="AUF17" s="87">
        <f t="shared" si="215"/>
        <v>2068</v>
      </c>
      <c r="AUH17" s="549"/>
      <c r="AUI17" s="1247"/>
      <c r="AUJ17" s="85"/>
      <c r="AUK17" s="34"/>
      <c r="AUL17" s="85"/>
      <c r="AUM17" s="87">
        <f t="shared" si="246"/>
        <v>0</v>
      </c>
      <c r="AUO17" s="549"/>
      <c r="AUP17" s="1247"/>
      <c r="AUQ17" s="85"/>
      <c r="AUR17" s="34"/>
      <c r="AUS17" s="85"/>
      <c r="AUT17" s="87">
        <f t="shared" si="247"/>
        <v>2062.5</v>
      </c>
      <c r="AUV17" s="549"/>
      <c r="AUW17" s="1247"/>
      <c r="AUX17" s="85"/>
      <c r="AUY17" s="34"/>
      <c r="AUZ17" s="85"/>
      <c r="AVA17" s="87">
        <f t="shared" si="248"/>
        <v>0</v>
      </c>
      <c r="AVC17" s="34"/>
      <c r="AVD17" s="1247"/>
      <c r="AVE17" s="85"/>
      <c r="AVF17" s="34"/>
      <c r="AVG17" s="85"/>
      <c r="AVH17" s="87">
        <f t="shared" si="249"/>
        <v>0</v>
      </c>
      <c r="AVJ17" s="576">
        <v>41312</v>
      </c>
      <c r="AVK17" s="363" t="s">
        <v>4247</v>
      </c>
      <c r="AVL17" s="176">
        <v>6365.5</v>
      </c>
      <c r="AVM17" s="369">
        <v>41313</v>
      </c>
      <c r="AVN17" s="176">
        <v>6365.5</v>
      </c>
      <c r="AVO17" s="87">
        <f t="shared" si="130"/>
        <v>0</v>
      </c>
      <c r="AVQ17" s="576"/>
      <c r="AVR17" s="363"/>
      <c r="AVS17" s="176"/>
      <c r="AVT17" s="369"/>
      <c r="AVU17" s="176"/>
      <c r="AVV17" s="87">
        <f t="shared" si="131"/>
        <v>0</v>
      </c>
      <c r="AVX17" s="576"/>
      <c r="AVY17" s="363"/>
      <c r="AVZ17" s="176"/>
      <c r="AWA17" s="369"/>
      <c r="AWB17" s="176"/>
      <c r="AWC17" s="87">
        <f t="shared" si="132"/>
        <v>5941</v>
      </c>
      <c r="AWE17" s="549"/>
      <c r="AWF17" s="373"/>
      <c r="AWG17" s="24"/>
      <c r="AWH17" s="34"/>
      <c r="AWI17" s="85"/>
      <c r="AWJ17" s="87">
        <f t="shared" si="133"/>
        <v>0</v>
      </c>
      <c r="AWL17" s="549"/>
      <c r="AWM17" s="1247"/>
      <c r="AWN17" s="85"/>
      <c r="AWO17" s="34"/>
      <c r="AWP17" s="85"/>
      <c r="AWQ17" s="87">
        <f t="shared" si="134"/>
        <v>0</v>
      </c>
      <c r="AWS17" s="53"/>
      <c r="AWT17" s="363"/>
      <c r="AWU17" s="176"/>
      <c r="AWV17" s="53"/>
      <c r="AWW17" s="176"/>
      <c r="AWX17" s="87">
        <f t="shared" si="135"/>
        <v>0</v>
      </c>
      <c r="AWZ17" s="386">
        <v>41315</v>
      </c>
      <c r="AXA17" s="363" t="s">
        <v>4535</v>
      </c>
      <c r="AXB17" s="176">
        <v>1432.5</v>
      </c>
      <c r="AXC17" s="53">
        <v>41316</v>
      </c>
      <c r="AXD17" s="176">
        <v>1432.5</v>
      </c>
      <c r="AXE17" s="87">
        <f t="shared" si="136"/>
        <v>0</v>
      </c>
      <c r="AXG17" s="386"/>
      <c r="AXH17" s="363"/>
      <c r="AXI17" s="176"/>
      <c r="AXJ17" s="53"/>
      <c r="AXK17" s="176"/>
      <c r="AXL17" s="87">
        <f t="shared" si="137"/>
        <v>0</v>
      </c>
      <c r="AXN17" s="386"/>
      <c r="AXO17" s="363"/>
      <c r="AXP17" s="176"/>
      <c r="AXQ17" s="53"/>
      <c r="AXR17" s="176"/>
      <c r="AXS17" s="87">
        <f t="shared" si="138"/>
        <v>1624.5</v>
      </c>
      <c r="AXU17" s="549"/>
      <c r="AXV17" s="1247"/>
      <c r="AXW17" s="85"/>
      <c r="AXX17" s="549"/>
      <c r="AXY17" s="86"/>
      <c r="AXZ17" s="87">
        <f t="shared" si="139"/>
        <v>0</v>
      </c>
      <c r="AYB17" s="576">
        <v>41320</v>
      </c>
      <c r="AYC17" s="276" t="s">
        <v>4894</v>
      </c>
      <c r="AYD17" s="121">
        <v>11670.5</v>
      </c>
      <c r="AYE17" s="53">
        <v>41320</v>
      </c>
      <c r="AYF17" s="176">
        <v>11670.5</v>
      </c>
      <c r="AYG17" s="87">
        <f t="shared" si="140"/>
        <v>839.20000000000073</v>
      </c>
      <c r="AYI17" s="53"/>
      <c r="AYJ17" s="363"/>
      <c r="AYK17" s="176"/>
      <c r="AYL17" s="53"/>
      <c r="AYM17" s="176"/>
      <c r="AYN17" s="87">
        <f t="shared" si="250"/>
        <v>0</v>
      </c>
      <c r="AYP17" s="53"/>
      <c r="AYQ17" s="363"/>
      <c r="AYR17" s="176"/>
      <c r="AYS17" s="53"/>
      <c r="AYT17" s="176"/>
      <c r="AYU17" s="87">
        <f t="shared" si="251"/>
        <v>0</v>
      </c>
      <c r="AYW17" s="417">
        <v>41303</v>
      </c>
      <c r="AYX17" s="417"/>
      <c r="AYY17" s="276" t="s">
        <v>3246</v>
      </c>
      <c r="AYZ17" s="121">
        <v>89147</v>
      </c>
      <c r="AZA17" s="1253">
        <v>41319</v>
      </c>
      <c r="AZB17" s="513">
        <v>89147</v>
      </c>
      <c r="AZC17" s="168">
        <f t="shared" si="141"/>
        <v>0</v>
      </c>
      <c r="AZE17" s="34"/>
      <c r="AZF17" s="1247"/>
      <c r="AZG17" s="85"/>
      <c r="AZH17" s="34"/>
      <c r="AZI17" s="85"/>
      <c r="AZJ17" s="87">
        <f t="shared" si="142"/>
        <v>0</v>
      </c>
      <c r="AZL17" s="53"/>
      <c r="AZM17" s="363"/>
      <c r="AZN17" s="176"/>
      <c r="AZO17" s="53"/>
      <c r="AZP17" s="176"/>
      <c r="AZQ17" s="87">
        <f t="shared" si="143"/>
        <v>0</v>
      </c>
      <c r="AZS17" s="34"/>
      <c r="AZT17" s="1247"/>
      <c r="AZU17" s="85"/>
      <c r="AZV17" s="34"/>
      <c r="AZW17" s="85"/>
      <c r="AZX17" s="87">
        <f t="shared" si="144"/>
        <v>0</v>
      </c>
      <c r="AZZ17" s="34"/>
      <c r="BAA17" s="1247"/>
      <c r="BAB17" s="85"/>
      <c r="BAC17" s="34"/>
      <c r="BAD17" s="85"/>
      <c r="BAE17" s="87">
        <f t="shared" si="145"/>
        <v>0</v>
      </c>
      <c r="BAG17" s="549"/>
      <c r="BAH17" s="1247"/>
      <c r="BAI17" s="85"/>
      <c r="BAJ17" s="34"/>
      <c r="BAK17" s="85"/>
      <c r="BAL17" s="87">
        <f t="shared" si="146"/>
        <v>0</v>
      </c>
      <c r="BAN17" s="576">
        <v>41323</v>
      </c>
      <c r="BAO17" s="276" t="s">
        <v>5185</v>
      </c>
      <c r="BAP17" s="121">
        <v>19050</v>
      </c>
      <c r="BAQ17" s="53"/>
      <c r="BAR17" s="176"/>
      <c r="BAS17" s="87">
        <f t="shared" si="147"/>
        <v>22116</v>
      </c>
      <c r="BAU17" s="388">
        <v>41327</v>
      </c>
      <c r="BAV17" s="1247" t="s">
        <v>5502</v>
      </c>
      <c r="BAW17" s="176">
        <v>3523</v>
      </c>
      <c r="BAX17" s="53">
        <v>41327</v>
      </c>
      <c r="BAY17" s="85">
        <v>1300</v>
      </c>
      <c r="BAZ17" s="87">
        <f t="shared" si="148"/>
        <v>4048</v>
      </c>
      <c r="BBB17" s="576">
        <v>41324</v>
      </c>
      <c r="BBC17" s="363" t="s">
        <v>5225</v>
      </c>
      <c r="BBD17" s="176">
        <v>7254</v>
      </c>
      <c r="BBE17" s="576">
        <v>41326</v>
      </c>
      <c r="BBF17" s="176">
        <v>3254</v>
      </c>
      <c r="BBG17" s="87">
        <f t="shared" si="149"/>
        <v>4308</v>
      </c>
      <c r="BBI17" s="53"/>
      <c r="BBJ17" s="1283"/>
      <c r="BBK17" s="363"/>
      <c r="BBL17" s="176"/>
      <c r="BBM17" s="53"/>
      <c r="BBN17" s="176"/>
      <c r="BBO17" s="87">
        <f t="shared" si="150"/>
        <v>6485.25</v>
      </c>
      <c r="BBQ17" s="53"/>
      <c r="BBR17" s="363"/>
      <c r="BBS17" s="176"/>
      <c r="BBT17" s="53"/>
      <c r="BBU17" s="176"/>
      <c r="BBV17" s="87">
        <f t="shared" si="151"/>
        <v>0</v>
      </c>
      <c r="BBX17" s="388"/>
      <c r="BBY17" s="1247"/>
      <c r="BBZ17" s="85"/>
      <c r="BCA17" s="34"/>
      <c r="BCB17" s="85"/>
      <c r="BCC17" s="87">
        <f t="shared" si="152"/>
        <v>0</v>
      </c>
      <c r="BCE17" s="388"/>
      <c r="BCF17" s="1247"/>
      <c r="BCG17" s="85"/>
      <c r="BCH17" s="34"/>
      <c r="BCI17" s="85"/>
      <c r="BCJ17" s="87">
        <f t="shared" si="153"/>
        <v>0</v>
      </c>
      <c r="BCL17" s="932"/>
      <c r="BCM17" s="373"/>
      <c r="BCN17" s="1270"/>
      <c r="BCO17" s="1263"/>
      <c r="BCP17" s="728"/>
      <c r="BCQ17" s="87">
        <f t="shared" si="154"/>
        <v>4000</v>
      </c>
      <c r="BCS17" s="388"/>
      <c r="BCT17" s="1247"/>
      <c r="BCU17" s="85"/>
      <c r="BCV17" s="549"/>
      <c r="BCW17" s="85"/>
      <c r="BCX17" s="87">
        <f t="shared" si="155"/>
        <v>0</v>
      </c>
      <c r="BCZ17" s="34"/>
      <c r="BDA17" s="1247"/>
      <c r="BDB17" s="85"/>
      <c r="BDC17" s="34"/>
      <c r="BDD17" s="85"/>
      <c r="BDE17" s="87">
        <f t="shared" si="156"/>
        <v>0</v>
      </c>
      <c r="BDG17" s="388">
        <v>41321</v>
      </c>
      <c r="BDH17" s="1247" t="s">
        <v>5027</v>
      </c>
      <c r="BDI17" s="85">
        <v>4358</v>
      </c>
      <c r="BDJ17" s="388">
        <v>41322</v>
      </c>
      <c r="BDK17" s="85">
        <v>4358</v>
      </c>
      <c r="BDL17" s="87">
        <f t="shared" si="157"/>
        <v>0</v>
      </c>
      <c r="BDN17" s="1087">
        <v>41318</v>
      </c>
      <c r="BDO17" s="363" t="s">
        <v>4738</v>
      </c>
      <c r="BDP17" s="1308">
        <v>16639</v>
      </c>
      <c r="BDQ17" s="1329">
        <v>41324</v>
      </c>
      <c r="BDR17" s="1308">
        <v>16639</v>
      </c>
      <c r="BDS17" s="87">
        <f t="shared" si="158"/>
        <v>1065.5999999999913</v>
      </c>
      <c r="BDU17" s="34"/>
      <c r="BDV17" s="1247"/>
      <c r="BDW17" s="85"/>
      <c r="BDX17" s="34"/>
      <c r="BDY17" s="85"/>
      <c r="BDZ17" s="87">
        <f t="shared" si="159"/>
        <v>0</v>
      </c>
      <c r="BEB17" s="576"/>
      <c r="BEC17" s="363"/>
      <c r="BED17" s="176"/>
      <c r="BEE17" s="53"/>
      <c r="BEF17" s="176"/>
      <c r="BEG17" s="87">
        <f t="shared" si="160"/>
        <v>605.79999999999927</v>
      </c>
      <c r="BEI17" s="34"/>
      <c r="BEJ17" s="34"/>
      <c r="BEK17" s="1247"/>
      <c r="BEL17" s="85"/>
      <c r="BEM17" s="34"/>
      <c r="BEN17" s="85"/>
      <c r="BEO17" s="87">
        <f t="shared" si="161"/>
        <v>0</v>
      </c>
      <c r="BEQ17" s="386">
        <v>41321</v>
      </c>
      <c r="BER17" s="363" t="s">
        <v>5028</v>
      </c>
      <c r="BES17" s="176">
        <v>1954</v>
      </c>
      <c r="BET17" s="386">
        <v>41322</v>
      </c>
      <c r="BEU17" s="176">
        <v>1954</v>
      </c>
      <c r="BEV17" s="87">
        <f t="shared" si="162"/>
        <v>0</v>
      </c>
      <c r="BEX17" s="388"/>
      <c r="BEY17" s="409"/>
      <c r="BEZ17" s="1247"/>
      <c r="BFA17" s="85"/>
      <c r="BFB17" s="388"/>
      <c r="BFC17" s="85"/>
      <c r="BFD17" s="87">
        <f t="shared" si="163"/>
        <v>0</v>
      </c>
      <c r="BFF17" s="53">
        <v>41313</v>
      </c>
      <c r="BFG17" s="1283"/>
      <c r="BFH17" s="363" t="s">
        <v>4310</v>
      </c>
      <c r="BFI17" s="176">
        <v>23022.799999999999</v>
      </c>
      <c r="BFJ17" s="34"/>
      <c r="BFK17" s="85"/>
      <c r="BFL17" s="87">
        <f t="shared" si="164"/>
        <v>40655.300000000003</v>
      </c>
      <c r="BFN17" s="549">
        <v>41320</v>
      </c>
      <c r="BFO17" s="1247" t="s">
        <v>4913</v>
      </c>
      <c r="BFP17" s="85">
        <v>1210</v>
      </c>
      <c r="BFQ17" s="549">
        <v>41320</v>
      </c>
      <c r="BFR17" s="85">
        <v>1210</v>
      </c>
      <c r="BFS17" s="87">
        <f t="shared" si="165"/>
        <v>0</v>
      </c>
      <c r="BFU17" s="386"/>
      <c r="BFV17" s="276"/>
      <c r="BFW17" s="121"/>
      <c r="BFX17" s="53"/>
      <c r="BFY17" s="176"/>
      <c r="BFZ17" s="87">
        <f t="shared" si="166"/>
        <v>0</v>
      </c>
      <c r="BGB17" s="576">
        <v>41322</v>
      </c>
      <c r="BGC17" s="276" t="s">
        <v>5076</v>
      </c>
      <c r="BGD17" s="121">
        <v>2348</v>
      </c>
      <c r="BGE17" s="53">
        <v>41322</v>
      </c>
      <c r="BGF17" s="176">
        <v>2348</v>
      </c>
      <c r="BGG17" s="87">
        <f t="shared" si="167"/>
        <v>0</v>
      </c>
      <c r="BGI17" s="388"/>
      <c r="BGJ17" s="1247"/>
      <c r="BGK17" s="85"/>
      <c r="BGL17" s="34"/>
      <c r="BGM17" s="85"/>
      <c r="BGN17" s="87">
        <f t="shared" si="240"/>
        <v>0</v>
      </c>
      <c r="BGP17" s="34"/>
      <c r="BGQ17" s="1247"/>
      <c r="BGR17" s="85"/>
      <c r="BGS17" s="34"/>
      <c r="BGT17" s="85"/>
      <c r="BGU17" s="87">
        <f t="shared" si="241"/>
        <v>0</v>
      </c>
      <c r="BGW17" s="549"/>
      <c r="BGX17" s="1247"/>
      <c r="BGY17" s="85"/>
      <c r="BGZ17" s="34"/>
      <c r="BHA17" s="85"/>
      <c r="BHB17" s="87">
        <f t="shared" si="168"/>
        <v>0</v>
      </c>
      <c r="BHD17" s="549"/>
      <c r="BHE17" s="1202"/>
      <c r="BHF17" s="1247"/>
      <c r="BHG17" s="85"/>
      <c r="BHH17" s="34"/>
      <c r="BHI17" s="85"/>
      <c r="BHJ17" s="87">
        <f t="shared" si="169"/>
        <v>78175.989999999991</v>
      </c>
      <c r="BHL17" s="549"/>
      <c r="BHM17" s="1247"/>
      <c r="BHN17" s="85"/>
      <c r="BHO17" s="34"/>
      <c r="BHP17" s="85"/>
      <c r="BHQ17" s="87">
        <f t="shared" si="170"/>
        <v>0</v>
      </c>
      <c r="BHS17" s="388"/>
      <c r="BHT17" s="1247"/>
      <c r="BHU17" s="85"/>
      <c r="BHV17" s="388"/>
      <c r="BHW17" s="85"/>
      <c r="BHX17" s="87">
        <f t="shared" si="171"/>
        <v>0</v>
      </c>
      <c r="BHZ17" s="576"/>
      <c r="BIA17" s="276"/>
      <c r="BIB17" s="121"/>
      <c r="BIC17" s="53"/>
      <c r="BID17" s="176"/>
      <c r="BIE17" s="87">
        <f t="shared" si="172"/>
        <v>0</v>
      </c>
      <c r="BIG17" s="576">
        <v>41320</v>
      </c>
      <c r="BIH17" s="276" t="s">
        <v>4952</v>
      </c>
      <c r="BII17" s="121">
        <v>1279</v>
      </c>
      <c r="BIJ17" s="53">
        <v>41321</v>
      </c>
      <c r="BIK17" s="176">
        <v>1279</v>
      </c>
      <c r="BIL17" s="87">
        <f t="shared" si="173"/>
        <v>0</v>
      </c>
      <c r="BIN17" s="549">
        <v>41327</v>
      </c>
      <c r="BIO17" s="1247" t="s">
        <v>5554</v>
      </c>
      <c r="BIP17" s="85">
        <v>27350.5</v>
      </c>
      <c r="BIQ17" s="34">
        <v>41327</v>
      </c>
      <c r="BIR17" s="85">
        <v>27350.5</v>
      </c>
      <c r="BIS17" s="87">
        <f t="shared" si="174"/>
        <v>0</v>
      </c>
      <c r="BIU17" s="34"/>
      <c r="BIV17" s="1247"/>
      <c r="BIW17" s="85"/>
      <c r="BIX17" s="34"/>
      <c r="BIY17" s="85"/>
      <c r="BIZ17" s="87">
        <f t="shared" si="175"/>
        <v>0</v>
      </c>
      <c r="BJB17" s="34">
        <v>41313</v>
      </c>
      <c r="BJC17" s="1247" t="s">
        <v>4312</v>
      </c>
      <c r="BJD17" s="85">
        <v>4820.5</v>
      </c>
      <c r="BJE17" s="34">
        <v>41313</v>
      </c>
      <c r="BJF17" s="85">
        <v>4820.5</v>
      </c>
      <c r="BJG17" s="87">
        <f t="shared" si="216"/>
        <v>0</v>
      </c>
      <c r="BJI17" s="53"/>
      <c r="BJJ17" s="363"/>
      <c r="BJK17" s="176"/>
      <c r="BJL17" s="53">
        <v>41317</v>
      </c>
      <c r="BJM17" s="1112">
        <v>5483.5</v>
      </c>
      <c r="BJN17" s="87">
        <f t="shared" si="217"/>
        <v>289</v>
      </c>
      <c r="BJP17" s="34"/>
      <c r="BJQ17" s="1247"/>
      <c r="BJR17" s="85"/>
      <c r="BJS17" s="34"/>
      <c r="BJT17" s="85"/>
      <c r="BJU17" s="87">
        <f t="shared" si="218"/>
        <v>0</v>
      </c>
      <c r="BJW17" s="34"/>
      <c r="BJX17" s="373"/>
      <c r="BJY17" s="24"/>
      <c r="BJZ17" s="34"/>
      <c r="BKA17" s="85"/>
      <c r="BKB17" s="87">
        <f t="shared" si="219"/>
        <v>0</v>
      </c>
      <c r="BKD17" s="34"/>
      <c r="BKE17" s="373"/>
      <c r="BKF17" s="24"/>
      <c r="BKG17" s="34"/>
      <c r="BKH17" s="85"/>
      <c r="BKI17" s="87">
        <f t="shared" si="220"/>
        <v>0</v>
      </c>
      <c r="BKK17" s="34"/>
      <c r="BKL17" s="1247"/>
      <c r="BKM17" s="85"/>
      <c r="BKN17" s="34"/>
      <c r="BKO17" s="85"/>
      <c r="BKP17" s="87">
        <f t="shared" si="221"/>
        <v>0</v>
      </c>
      <c r="BKR17" s="386"/>
      <c r="BKS17" s="363"/>
      <c r="BKT17" s="176"/>
      <c r="BKU17" s="53"/>
      <c r="BKV17" s="176"/>
      <c r="BKW17" s="87">
        <f t="shared" si="222"/>
        <v>0</v>
      </c>
      <c r="BKY17" s="549"/>
      <c r="BKZ17" s="1247"/>
      <c r="BLA17" s="85"/>
      <c r="BLB17" s="34"/>
      <c r="BLC17" s="85"/>
      <c r="BLD17" s="87">
        <f t="shared" si="223"/>
        <v>0</v>
      </c>
      <c r="BLF17" s="549"/>
      <c r="BLG17" s="1247"/>
      <c r="BLH17" s="85"/>
      <c r="BLI17" s="34"/>
      <c r="BLJ17" s="85"/>
      <c r="BLK17" s="87">
        <f t="shared" si="237"/>
        <v>0</v>
      </c>
      <c r="BLM17" s="34"/>
      <c r="BLN17" s="409"/>
      <c r="BLO17" s="1247"/>
      <c r="BLP17" s="85"/>
      <c r="BLQ17" s="34"/>
      <c r="BLR17" s="85"/>
      <c r="BLS17" s="87">
        <f t="shared" si="176"/>
        <v>118</v>
      </c>
      <c r="BLU17" s="34"/>
      <c r="BLV17" s="1247"/>
      <c r="BLW17" s="85"/>
      <c r="BLX17" s="34"/>
      <c r="BLY17" s="85"/>
      <c r="BLZ17" s="87">
        <f t="shared" si="177"/>
        <v>0</v>
      </c>
      <c r="BMB17" s="53">
        <v>41312</v>
      </c>
      <c r="BMC17" s="276" t="s">
        <v>4190</v>
      </c>
      <c r="BMD17" s="121">
        <v>7065</v>
      </c>
      <c r="BME17" s="53">
        <v>41317</v>
      </c>
      <c r="BMF17" s="176">
        <v>7065</v>
      </c>
      <c r="BMG17" s="87">
        <f t="shared" si="178"/>
        <v>111</v>
      </c>
      <c r="BMI17" s="386">
        <v>41307</v>
      </c>
      <c r="BMJ17" s="363" t="s">
        <v>3843</v>
      </c>
      <c r="BMK17" s="176">
        <v>716.5</v>
      </c>
      <c r="BML17" s="576">
        <v>41307</v>
      </c>
      <c r="BMM17" s="176">
        <v>716.5</v>
      </c>
      <c r="BMN17" s="87">
        <f t="shared" si="179"/>
        <v>0</v>
      </c>
      <c r="BMQ17" s="1247"/>
      <c r="BMR17" s="430"/>
      <c r="BMS17" s="549"/>
      <c r="BMT17" s="1245"/>
      <c r="BMU17" s="87">
        <f t="shared" si="180"/>
        <v>700</v>
      </c>
      <c r="BMW17" s="34"/>
      <c r="BMX17" s="1247"/>
      <c r="BMY17" s="85"/>
      <c r="BMZ17" s="34"/>
      <c r="BNA17" s="85"/>
      <c r="BNB17" s="87">
        <f t="shared" si="181"/>
        <v>0</v>
      </c>
      <c r="BND17" s="34"/>
      <c r="BNE17" s="409"/>
      <c r="BNF17" s="1247"/>
      <c r="BNG17" s="85"/>
      <c r="BNH17" s="34"/>
      <c r="BNI17" s="85"/>
      <c r="BNJ17" s="87">
        <f t="shared" si="182"/>
        <v>0</v>
      </c>
      <c r="BNL17" s="549"/>
      <c r="BNM17" s="1247"/>
      <c r="BNN17" s="85"/>
      <c r="BNO17" s="34"/>
      <c r="BNP17" s="85"/>
      <c r="BNQ17" s="87">
        <f t="shared" si="183"/>
        <v>0</v>
      </c>
      <c r="BNS17" s="549">
        <v>41312</v>
      </c>
      <c r="BNT17" s="1247" t="s">
        <v>4178</v>
      </c>
      <c r="BNU17" s="85">
        <v>3023</v>
      </c>
      <c r="BNV17" s="34">
        <v>41312</v>
      </c>
      <c r="BNW17" s="85">
        <v>3023</v>
      </c>
      <c r="BNX17" s="87">
        <f t="shared" si="184"/>
        <v>0</v>
      </c>
      <c r="BNZ17" s="34"/>
      <c r="BOA17" s="1247"/>
      <c r="BOB17" s="85"/>
      <c r="BOC17" s="34"/>
      <c r="BOD17" s="85"/>
      <c r="BOE17" s="87">
        <f t="shared" si="185"/>
        <v>0</v>
      </c>
      <c r="BOG17" s="549"/>
      <c r="BOH17" s="1247"/>
      <c r="BOI17" s="85"/>
      <c r="BOJ17" s="34"/>
      <c r="BOK17" s="85"/>
      <c r="BOL17" s="87">
        <f t="shared" si="186"/>
        <v>0</v>
      </c>
      <c r="BON17" s="549"/>
      <c r="BOO17" s="1247"/>
      <c r="BOP17" s="85"/>
      <c r="BOQ17" s="34"/>
      <c r="BOR17" s="85"/>
      <c r="BOS17" s="87">
        <f t="shared" si="187"/>
        <v>0</v>
      </c>
      <c r="BOU17" s="34"/>
      <c r="BOV17" s="1247"/>
      <c r="BOW17" s="85"/>
      <c r="BOX17" s="34"/>
      <c r="BOY17" s="85"/>
      <c r="BOZ17" s="87">
        <f t="shared" si="188"/>
        <v>0</v>
      </c>
      <c r="BPB17" s="34"/>
      <c r="BPC17" s="1247"/>
      <c r="BPD17" s="85"/>
      <c r="BPE17" s="34"/>
      <c r="BPF17" s="85"/>
      <c r="BPG17" s="87">
        <f t="shared" si="189"/>
        <v>0</v>
      </c>
      <c r="BPI17" s="34"/>
      <c r="BPJ17" s="1247"/>
      <c r="BPK17" s="85"/>
      <c r="BPL17" s="34"/>
      <c r="BPM17" s="85"/>
      <c r="BPN17" s="87">
        <f t="shared" si="190"/>
        <v>0</v>
      </c>
      <c r="BPP17" s="34"/>
      <c r="BPQ17" s="1247"/>
      <c r="BPR17" s="85"/>
      <c r="BPS17" s="34"/>
      <c r="BPT17" s="85"/>
      <c r="BPU17" s="87">
        <f t="shared" si="191"/>
        <v>0</v>
      </c>
    </row>
    <row r="18" spans="1:1789">
      <c r="A18" s="34"/>
      <c r="B18" s="373"/>
      <c r="C18" s="24"/>
      <c r="D18" s="34"/>
      <c r="E18" s="85"/>
      <c r="F18" s="87">
        <f t="shared" si="2"/>
        <v>0</v>
      </c>
      <c r="H18" s="34"/>
      <c r="I18" s="373"/>
      <c r="J18" s="24"/>
      <c r="K18" s="34"/>
      <c r="L18" s="85"/>
      <c r="M18" s="87">
        <f t="shared" si="3"/>
        <v>0</v>
      </c>
      <c r="O18" s="34"/>
      <c r="P18" s="373"/>
      <c r="Q18" s="24"/>
      <c r="R18" s="34"/>
      <c r="S18" s="85"/>
      <c r="T18" s="87">
        <f t="shared" si="4"/>
        <v>0</v>
      </c>
      <c r="V18" s="34"/>
      <c r="W18" s="373"/>
      <c r="X18" s="24"/>
      <c r="Y18" s="34"/>
      <c r="Z18" s="85"/>
      <c r="AA18" s="87">
        <f t="shared" si="5"/>
        <v>6041</v>
      </c>
      <c r="AC18" s="34"/>
      <c r="AD18" s="373"/>
      <c r="AE18" s="24"/>
      <c r="AF18" s="34"/>
      <c r="AG18" s="85"/>
      <c r="AH18" s="87">
        <f t="shared" si="6"/>
        <v>0</v>
      </c>
      <c r="AJ18" s="386">
        <v>41311</v>
      </c>
      <c r="AK18" s="276" t="s">
        <v>4147</v>
      </c>
      <c r="AL18" s="121">
        <v>3722</v>
      </c>
      <c r="AM18" s="386">
        <v>41316</v>
      </c>
      <c r="AN18" s="176">
        <v>3722</v>
      </c>
      <c r="AO18" s="87">
        <f t="shared" si="7"/>
        <v>-38215.859999999986</v>
      </c>
      <c r="AQ18" s="34"/>
      <c r="AR18" s="373"/>
      <c r="AS18" s="24"/>
      <c r="AT18" s="34"/>
      <c r="AU18" s="85"/>
      <c r="AV18" s="87">
        <f t="shared" si="8"/>
        <v>0</v>
      </c>
      <c r="AX18" s="34"/>
      <c r="AY18" s="373"/>
      <c r="AZ18" s="24"/>
      <c r="BA18" s="34"/>
      <c r="BB18" s="85"/>
      <c r="BC18" s="87">
        <f t="shared" si="9"/>
        <v>0</v>
      </c>
      <c r="BE18" s="53"/>
      <c r="BF18" s="276"/>
      <c r="BG18" s="121"/>
      <c r="BH18" s="53"/>
      <c r="BI18" s="176"/>
      <c r="BJ18" s="87">
        <f t="shared" si="10"/>
        <v>0</v>
      </c>
      <c r="BL18" s="388">
        <v>41316</v>
      </c>
      <c r="BM18" s="373" t="s">
        <v>4628</v>
      </c>
      <c r="BN18" s="24">
        <v>1194.5</v>
      </c>
      <c r="BO18" s="34">
        <v>41316</v>
      </c>
      <c r="BP18" s="85">
        <v>1194.5</v>
      </c>
      <c r="BQ18" s="87">
        <f t="shared" si="11"/>
        <v>0</v>
      </c>
      <c r="BS18" s="576"/>
      <c r="BT18" s="276"/>
      <c r="BU18" s="121"/>
      <c r="BV18" s="53"/>
      <c r="BW18" s="176"/>
      <c r="BX18" s="87">
        <f t="shared" si="12"/>
        <v>40166.76</v>
      </c>
      <c r="BZ18" s="576"/>
      <c r="CA18" s="276"/>
      <c r="CB18" s="121"/>
      <c r="CC18" s="53"/>
      <c r="CD18" s="176"/>
      <c r="CE18" s="87">
        <f t="shared" si="13"/>
        <v>0</v>
      </c>
      <c r="CG18" s="576"/>
      <c r="CH18" s="276"/>
      <c r="CI18" s="121"/>
      <c r="CJ18" s="53"/>
      <c r="CK18" s="176"/>
      <c r="CL18" s="87">
        <f t="shared" si="14"/>
        <v>2443.5</v>
      </c>
      <c r="CN18" s="1264">
        <v>41079</v>
      </c>
      <c r="CO18" s="1360"/>
      <c r="CP18" s="1361" t="s">
        <v>3073</v>
      </c>
      <c r="CQ18" s="818">
        <v>218464</v>
      </c>
      <c r="CR18" s="1264">
        <v>41132</v>
      </c>
      <c r="CS18" s="1311">
        <v>212650</v>
      </c>
      <c r="CT18" s="1362">
        <f t="shared" si="15"/>
        <v>5814</v>
      </c>
      <c r="CV18" s="576">
        <v>41309</v>
      </c>
      <c r="CW18" s="1289"/>
      <c r="CX18" s="276" t="s">
        <v>3983</v>
      </c>
      <c r="CY18" s="121">
        <v>182935</v>
      </c>
      <c r="CZ18" s="576"/>
      <c r="DA18" s="176"/>
      <c r="DB18" s="87">
        <f t="shared" si="16"/>
        <v>6457902.6500000004</v>
      </c>
      <c r="DD18" s="386">
        <v>41320</v>
      </c>
      <c r="DE18" s="276" t="s">
        <v>4885</v>
      </c>
      <c r="DF18" s="121">
        <v>1475</v>
      </c>
      <c r="DG18" s="53">
        <v>41322</v>
      </c>
      <c r="DH18" s="176">
        <v>1475</v>
      </c>
      <c r="DI18" s="87">
        <f t="shared" si="17"/>
        <v>0</v>
      </c>
      <c r="DK18" s="386"/>
      <c r="DL18" s="276"/>
      <c r="DM18" s="121"/>
      <c r="DN18" s="53"/>
      <c r="DO18" s="176"/>
      <c r="DP18" s="87">
        <f t="shared" si="18"/>
        <v>0</v>
      </c>
      <c r="DR18" s="53"/>
      <c r="DS18" s="276"/>
      <c r="DT18" s="121"/>
      <c r="DU18" s="53"/>
      <c r="DV18" s="176"/>
      <c r="DW18" s="87">
        <f t="shared" si="19"/>
        <v>0</v>
      </c>
      <c r="DY18" s="386"/>
      <c r="DZ18" s="276"/>
      <c r="EA18" s="121"/>
      <c r="EB18" s="53"/>
      <c r="EC18" s="176"/>
      <c r="ED18" s="87">
        <f t="shared" si="20"/>
        <v>0</v>
      </c>
      <c r="EF18" s="576"/>
      <c r="EG18" s="363"/>
      <c r="EH18" s="176"/>
      <c r="EI18" s="53"/>
      <c r="EJ18" s="176"/>
      <c r="EK18" s="87">
        <f t="shared" si="21"/>
        <v>20966</v>
      </c>
      <c r="EM18" s="549"/>
      <c r="EN18" s="373"/>
      <c r="EO18" s="24"/>
      <c r="EP18" s="34"/>
      <c r="EQ18" s="85"/>
      <c r="ER18" s="87">
        <f t="shared" si="22"/>
        <v>0</v>
      </c>
      <c r="ET18" s="34"/>
      <c r="EU18" s="409"/>
      <c r="EV18" s="373"/>
      <c r="EW18" s="24"/>
      <c r="EX18" s="409"/>
      <c r="EY18" s="85"/>
      <c r="EZ18" s="87">
        <f t="shared" si="23"/>
        <v>1044.8300000000017</v>
      </c>
      <c r="FB18" s="53"/>
      <c r="FC18" s="276"/>
      <c r="FD18" s="121"/>
      <c r="FE18" s="53"/>
      <c r="FF18" s="176"/>
      <c r="FG18" s="87">
        <f t="shared" si="24"/>
        <v>0</v>
      </c>
      <c r="FI18" s="549"/>
      <c r="FJ18" s="409"/>
      <c r="FK18" s="373"/>
      <c r="FL18" s="24"/>
      <c r="FM18" s="409"/>
      <c r="FN18" s="85"/>
      <c r="FO18" s="87">
        <f t="shared" si="25"/>
        <v>0</v>
      </c>
      <c r="FQ18" s="34"/>
      <c r="FR18" s="276"/>
      <c r="FS18" s="121"/>
      <c r="FT18" s="53"/>
      <c r="FU18" s="176"/>
      <c r="FV18" s="87">
        <f t="shared" si="192"/>
        <v>0</v>
      </c>
      <c r="FX18" s="549"/>
      <c r="FY18" s="1202"/>
      <c r="FZ18" s="373"/>
      <c r="GA18" s="24"/>
      <c r="GB18" s="1351"/>
      <c r="GC18" s="1363"/>
      <c r="GD18" s="87">
        <f t="shared" si="26"/>
        <v>13137.5</v>
      </c>
      <c r="GF18" s="53">
        <v>41328</v>
      </c>
      <c r="GG18" s="276" t="s">
        <v>5625</v>
      </c>
      <c r="GH18" s="121">
        <v>1135</v>
      </c>
      <c r="GI18" s="53"/>
      <c r="GJ18" s="176"/>
      <c r="GK18" s="87">
        <f t="shared" si="27"/>
        <v>4523</v>
      </c>
      <c r="GM18" s="549"/>
      <c r="GN18" s="373"/>
      <c r="GO18" s="373"/>
      <c r="GP18" s="1250"/>
      <c r="GQ18" s="34"/>
      <c r="GR18" s="85"/>
      <c r="GS18" s="87">
        <f t="shared" si="28"/>
        <v>2511.6000000000004</v>
      </c>
      <c r="GU18" s="576"/>
      <c r="GV18" s="276"/>
      <c r="GW18" s="1045"/>
      <c r="GX18" s="53"/>
      <c r="GY18" s="176"/>
      <c r="GZ18" s="87">
        <f t="shared" si="29"/>
        <v>0</v>
      </c>
      <c r="HB18" s="388"/>
      <c r="HC18" s="373"/>
      <c r="HD18" s="1250"/>
      <c r="HE18" s="34"/>
      <c r="HF18" s="86"/>
      <c r="HG18" s="87">
        <f t="shared" si="30"/>
        <v>0</v>
      </c>
      <c r="HI18" s="388"/>
      <c r="HJ18" s="373"/>
      <c r="HK18" s="1250"/>
      <c r="HL18" s="34"/>
      <c r="HM18" s="85"/>
      <c r="HN18" s="87">
        <f t="shared" si="31"/>
        <v>0</v>
      </c>
      <c r="HP18" s="388"/>
      <c r="HQ18" s="373"/>
      <c r="HR18" s="1250"/>
      <c r="HS18" s="34"/>
      <c r="HT18" s="85"/>
      <c r="HU18" s="87">
        <f t="shared" si="32"/>
        <v>30</v>
      </c>
      <c r="HW18" s="373"/>
      <c r="HX18" s="373"/>
      <c r="HY18" s="1250"/>
      <c r="HZ18" s="34"/>
      <c r="IA18" s="85"/>
      <c r="IB18" s="87">
        <f t="shared" si="33"/>
        <v>0</v>
      </c>
      <c r="ID18" s="576"/>
      <c r="IE18" s="50"/>
      <c r="IF18" s="1274"/>
      <c r="IG18" s="53"/>
      <c r="IH18" s="176"/>
      <c r="II18" s="87">
        <f t="shared" si="34"/>
        <v>402</v>
      </c>
      <c r="IK18" s="549">
        <v>41325</v>
      </c>
      <c r="IL18" s="50" t="s">
        <v>5308</v>
      </c>
      <c r="IM18" s="1276">
        <v>32</v>
      </c>
      <c r="IN18" s="34">
        <v>41325</v>
      </c>
      <c r="IO18" s="85">
        <v>32</v>
      </c>
      <c r="IP18" s="87">
        <f t="shared" si="35"/>
        <v>3102</v>
      </c>
      <c r="IR18" s="388">
        <v>41297</v>
      </c>
      <c r="IS18" s="1247" t="s">
        <v>3200</v>
      </c>
      <c r="IT18" s="1052">
        <v>990</v>
      </c>
      <c r="IU18" s="388">
        <v>41306</v>
      </c>
      <c r="IV18" s="1052">
        <v>990</v>
      </c>
      <c r="IW18" s="87">
        <f t="shared" si="36"/>
        <v>0</v>
      </c>
      <c r="IY18" s="388">
        <v>41313</v>
      </c>
      <c r="IZ18" s="1247" t="s">
        <v>4283</v>
      </c>
      <c r="JA18" s="1052">
        <v>660</v>
      </c>
      <c r="JB18" s="388">
        <v>41324</v>
      </c>
      <c r="JC18" s="1052">
        <v>660</v>
      </c>
      <c r="JD18" s="87">
        <f t="shared" si="37"/>
        <v>0</v>
      </c>
      <c r="JF18" s="388"/>
      <c r="JG18" s="1247"/>
      <c r="JH18" s="1052"/>
      <c r="JI18" s="388"/>
      <c r="JJ18" s="1052"/>
      <c r="JK18" s="87">
        <f t="shared" si="38"/>
        <v>46365</v>
      </c>
      <c r="JM18" s="576"/>
      <c r="JN18" s="276"/>
      <c r="JO18" s="121"/>
      <c r="JP18" s="386">
        <v>41082</v>
      </c>
      <c r="JQ18" s="176">
        <v>5500</v>
      </c>
      <c r="JR18" s="168">
        <f t="shared" si="39"/>
        <v>40195.57</v>
      </c>
      <c r="JT18" s="388"/>
      <c r="JU18" s="50"/>
      <c r="JV18" s="176"/>
      <c r="JW18" s="34"/>
      <c r="JX18" s="85"/>
      <c r="JY18" s="87">
        <f t="shared" si="40"/>
        <v>0</v>
      </c>
      <c r="KA18" s="388"/>
      <c r="KB18" s="50"/>
      <c r="KC18" s="176"/>
      <c r="KD18" s="34"/>
      <c r="KE18" s="85"/>
      <c r="KF18" s="87">
        <f t="shared" si="41"/>
        <v>0</v>
      </c>
      <c r="KH18" s="388"/>
      <c r="KI18" s="373"/>
      <c r="KJ18" s="24"/>
      <c r="KK18" s="34"/>
      <c r="KL18" s="85"/>
      <c r="KM18" s="87">
        <f t="shared" si="42"/>
        <v>0</v>
      </c>
      <c r="KO18" s="386"/>
      <c r="KP18" s="276"/>
      <c r="KQ18" s="121"/>
      <c r="KR18" s="54">
        <v>41314</v>
      </c>
      <c r="KS18" s="176">
        <v>200</v>
      </c>
      <c r="KT18" s="87">
        <f t="shared" si="43"/>
        <v>1599.5</v>
      </c>
      <c r="KV18" s="373"/>
      <c r="KW18" s="373"/>
      <c r="KX18" s="24"/>
      <c r="KY18" s="34"/>
      <c r="KZ18" s="85"/>
      <c r="LA18" s="87">
        <f t="shared" si="44"/>
        <v>14519.5</v>
      </c>
      <c r="LC18" s="373"/>
      <c r="LD18" s="373"/>
      <c r="LE18" s="24"/>
      <c r="LF18" s="34"/>
      <c r="LG18" s="85"/>
      <c r="LH18" s="87">
        <f t="shared" si="45"/>
        <v>0</v>
      </c>
      <c r="LJ18" s="373"/>
      <c r="LK18" s="373"/>
      <c r="LL18" s="24"/>
      <c r="LM18" s="34"/>
      <c r="LN18" s="85"/>
      <c r="LO18" s="87">
        <f t="shared" si="46"/>
        <v>0</v>
      </c>
      <c r="LQ18" s="373"/>
      <c r="LR18" s="373"/>
      <c r="LS18" s="24"/>
      <c r="LT18" s="34"/>
      <c r="LU18" s="85"/>
      <c r="LV18" s="87">
        <f t="shared" si="47"/>
        <v>0</v>
      </c>
      <c r="LX18" s="549"/>
      <c r="LY18" s="373"/>
      <c r="LZ18" s="24"/>
      <c r="MA18" s="34"/>
      <c r="MB18" s="85"/>
      <c r="MC18" s="87">
        <f t="shared" si="48"/>
        <v>0</v>
      </c>
      <c r="ME18" s="549"/>
      <c r="MF18" s="373"/>
      <c r="MG18" s="24"/>
      <c r="MH18" s="34"/>
      <c r="MI18" s="85"/>
      <c r="MJ18" s="87">
        <f t="shared" si="49"/>
        <v>31145.5</v>
      </c>
      <c r="ML18" s="549"/>
      <c r="MM18" s="373"/>
      <c r="MN18" s="24"/>
      <c r="MO18" s="1029"/>
      <c r="MP18" s="85"/>
      <c r="MQ18" s="87">
        <f t="shared" si="50"/>
        <v>0</v>
      </c>
      <c r="MS18" s="1261"/>
      <c r="MT18" s="373"/>
      <c r="MU18" s="24"/>
      <c r="MV18" s="1029"/>
      <c r="MW18" s="85"/>
      <c r="MX18" s="87">
        <f t="shared" si="51"/>
        <v>0</v>
      </c>
      <c r="MZ18" s="1261"/>
      <c r="NA18" s="373"/>
      <c r="NB18" s="24"/>
      <c r="NC18" s="34"/>
      <c r="ND18" s="85"/>
      <c r="NE18" s="87">
        <f t="shared" si="52"/>
        <v>0</v>
      </c>
      <c r="NG18" s="549"/>
      <c r="NH18" s="373"/>
      <c r="NI18" s="24"/>
      <c r="NJ18" s="549"/>
      <c r="NK18" s="85"/>
      <c r="NL18" s="87">
        <f t="shared" si="53"/>
        <v>0</v>
      </c>
      <c r="NN18" s="34"/>
      <c r="NO18" s="373"/>
      <c r="NP18" s="24"/>
      <c r="NQ18" s="34"/>
      <c r="NR18" s="85"/>
      <c r="NS18" s="87">
        <f t="shared" si="54"/>
        <v>12799.5</v>
      </c>
      <c r="NU18" s="576">
        <v>41324</v>
      </c>
      <c r="NV18" s="380"/>
      <c r="NW18" s="276" t="s">
        <v>5255</v>
      </c>
      <c r="NX18" s="121">
        <v>20946</v>
      </c>
      <c r="NY18" s="53"/>
      <c r="NZ18" s="176"/>
      <c r="OA18" s="87">
        <f t="shared" si="0"/>
        <v>126677.85</v>
      </c>
      <c r="OC18" s="549"/>
      <c r="OD18" s="373"/>
      <c r="OE18" s="24"/>
      <c r="OF18" s="34"/>
      <c r="OG18" s="85"/>
      <c r="OH18" s="87">
        <f t="shared" si="55"/>
        <v>0</v>
      </c>
      <c r="OJ18" s="373"/>
      <c r="OK18" s="373"/>
      <c r="OL18" s="24"/>
      <c r="OM18" s="34"/>
      <c r="ON18" s="85"/>
      <c r="OO18" s="87">
        <f t="shared" si="56"/>
        <v>0</v>
      </c>
      <c r="OQ18" s="386">
        <v>41311</v>
      </c>
      <c r="OR18" s="1258" t="s">
        <v>4152</v>
      </c>
      <c r="OS18" s="176">
        <v>2350</v>
      </c>
      <c r="OT18" s="53">
        <v>41312</v>
      </c>
      <c r="OU18" s="176">
        <v>2350</v>
      </c>
      <c r="OV18" s="87">
        <f t="shared" si="57"/>
        <v>0</v>
      </c>
      <c r="OX18" s="386"/>
      <c r="OY18" s="1258"/>
      <c r="OZ18" s="176"/>
      <c r="PA18" s="53"/>
      <c r="PB18" s="176"/>
      <c r="PC18" s="87">
        <f t="shared" si="58"/>
        <v>21123.919999999998</v>
      </c>
      <c r="PE18" s="386"/>
      <c r="PF18" s="1338"/>
      <c r="PG18" s="276"/>
      <c r="PH18" s="121"/>
      <c r="PI18" s="369"/>
      <c r="PJ18" s="176"/>
      <c r="PK18" s="87">
        <f t="shared" si="59"/>
        <v>4297.8600000000006</v>
      </c>
      <c r="PM18" s="386"/>
      <c r="PN18" s="363"/>
      <c r="PO18" s="176"/>
      <c r="PP18" s="369"/>
      <c r="PQ18" s="176"/>
      <c r="PR18" s="168">
        <f t="shared" si="60"/>
        <v>0</v>
      </c>
      <c r="PS18" s="297"/>
      <c r="PT18" s="386"/>
      <c r="PU18" s="373"/>
      <c r="PV18" s="24"/>
      <c r="PW18" s="34"/>
      <c r="PX18" s="85"/>
      <c r="PY18" s="87">
        <f t="shared" si="61"/>
        <v>40407</v>
      </c>
      <c r="QA18" s="34"/>
      <c r="QB18" s="373"/>
      <c r="QC18" s="24"/>
      <c r="QD18" s="34"/>
      <c r="QE18" s="85"/>
      <c r="QF18" s="87">
        <f t="shared" si="62"/>
        <v>0</v>
      </c>
      <c r="QH18" s="373"/>
      <c r="QI18" s="373"/>
      <c r="QJ18" s="1250"/>
      <c r="QK18" s="34"/>
      <c r="QL18" s="85"/>
      <c r="QM18" s="87">
        <f t="shared" si="63"/>
        <v>0</v>
      </c>
      <c r="QO18" s="373"/>
      <c r="QP18" s="373"/>
      <c r="QQ18" s="24"/>
      <c r="QR18" s="34"/>
      <c r="QS18" s="85"/>
      <c r="QT18" s="87">
        <f t="shared" si="64"/>
        <v>0</v>
      </c>
      <c r="QV18" s="576">
        <v>41319</v>
      </c>
      <c r="QW18" s="657"/>
      <c r="QX18" s="276" t="s">
        <v>4767</v>
      </c>
      <c r="QY18" s="121">
        <v>21248</v>
      </c>
      <c r="QZ18" s="53">
        <v>41320</v>
      </c>
      <c r="RA18" s="430">
        <v>21248</v>
      </c>
      <c r="RB18" s="87">
        <f t="shared" si="65"/>
        <v>0</v>
      </c>
      <c r="RD18" s="549"/>
      <c r="RE18" s="373"/>
      <c r="RF18" s="24"/>
      <c r="RG18" s="34"/>
      <c r="RH18" s="1262"/>
      <c r="RI18" s="87">
        <f t="shared" si="66"/>
        <v>0</v>
      </c>
      <c r="RK18" s="549"/>
      <c r="RL18" s="373"/>
      <c r="RM18" s="24"/>
      <c r="RN18" s="34"/>
      <c r="RO18" s="1262"/>
      <c r="RP18" s="87">
        <f t="shared" si="67"/>
        <v>0</v>
      </c>
      <c r="RR18" s="34"/>
      <c r="RS18" s="373"/>
      <c r="RT18" s="24"/>
      <c r="RU18" s="34"/>
      <c r="RV18" s="1262"/>
      <c r="RW18" s="87">
        <f t="shared" si="68"/>
        <v>0</v>
      </c>
      <c r="RY18" s="34"/>
      <c r="RZ18" s="373"/>
      <c r="SA18" s="24"/>
      <c r="SB18" s="34"/>
      <c r="SC18" s="1262"/>
      <c r="SD18" s="87">
        <f t="shared" si="69"/>
        <v>2910</v>
      </c>
      <c r="SF18" s="373"/>
      <c r="SG18" s="373"/>
      <c r="SH18" s="24"/>
      <c r="SI18" s="34"/>
      <c r="SJ18" s="1262"/>
      <c r="SK18" s="87">
        <f t="shared" si="70"/>
        <v>0</v>
      </c>
      <c r="SM18" s="373"/>
      <c r="SN18" s="373"/>
      <c r="SO18" s="24"/>
      <c r="SP18" s="34"/>
      <c r="SQ18" s="1262"/>
      <c r="SR18" s="87">
        <f t="shared" si="71"/>
        <v>0</v>
      </c>
      <c r="ST18" s="549"/>
      <c r="SU18" s="373"/>
      <c r="SV18" s="24"/>
      <c r="SW18" s="34"/>
      <c r="SX18" s="1262"/>
      <c r="SY18" s="87">
        <f t="shared" si="72"/>
        <v>0</v>
      </c>
      <c r="TA18" s="576"/>
      <c r="TB18" s="276"/>
      <c r="TC18" s="121"/>
      <c r="TD18" s="53"/>
      <c r="TE18" s="430"/>
      <c r="TF18" s="87">
        <f t="shared" si="73"/>
        <v>-2822</v>
      </c>
      <c r="TH18" s="576"/>
      <c r="TI18" s="276"/>
      <c r="TJ18" s="121"/>
      <c r="TK18" s="53"/>
      <c r="TL18" s="430"/>
      <c r="TM18" s="87">
        <f t="shared" si="74"/>
        <v>0</v>
      </c>
      <c r="TO18" s="386">
        <v>41313</v>
      </c>
      <c r="TP18" s="276" t="s">
        <v>4325</v>
      </c>
      <c r="TQ18" s="121">
        <v>3200</v>
      </c>
      <c r="TR18" s="386">
        <v>41314</v>
      </c>
      <c r="TS18" s="430">
        <v>3200</v>
      </c>
      <c r="TT18" s="87">
        <f t="shared" si="75"/>
        <v>0</v>
      </c>
      <c r="TV18" s="549"/>
      <c r="TW18" s="373"/>
      <c r="TX18" s="24"/>
      <c r="TY18" s="34"/>
      <c r="TZ18" s="1262"/>
      <c r="UA18" s="87">
        <f t="shared" si="76"/>
        <v>0</v>
      </c>
      <c r="UC18" s="34">
        <v>41327</v>
      </c>
      <c r="UD18" s="373" t="s">
        <v>5494</v>
      </c>
      <c r="UE18" s="176">
        <v>657.5</v>
      </c>
      <c r="UF18" s="34">
        <v>41327</v>
      </c>
      <c r="UG18" s="1262">
        <v>657.5</v>
      </c>
      <c r="UH18" s="87">
        <f t="shared" si="77"/>
        <v>0</v>
      </c>
      <c r="UJ18" s="34">
        <v>41326</v>
      </c>
      <c r="UK18" s="373" t="s">
        <v>5413</v>
      </c>
      <c r="UL18" s="24">
        <v>4088</v>
      </c>
      <c r="UM18" s="34">
        <v>41326</v>
      </c>
      <c r="UN18" s="1262">
        <v>4088</v>
      </c>
      <c r="UO18" s="87">
        <f t="shared" si="78"/>
        <v>0</v>
      </c>
      <c r="UQ18" s="373"/>
      <c r="UR18" s="373"/>
      <c r="US18" s="24"/>
      <c r="UT18" s="34"/>
      <c r="UU18" s="1262"/>
      <c r="UV18" s="87">
        <f t="shared" si="79"/>
        <v>18891</v>
      </c>
      <c r="UX18" s="388"/>
      <c r="UY18" s="373"/>
      <c r="UZ18" s="24"/>
      <c r="VA18" s="34"/>
      <c r="VB18" s="1262"/>
      <c r="VC18" s="87">
        <f t="shared" si="80"/>
        <v>6963.5</v>
      </c>
      <c r="VE18" s="576"/>
      <c r="VF18" s="276"/>
      <c r="VG18" s="121"/>
      <c r="VH18" s="576"/>
      <c r="VI18" s="176"/>
      <c r="VJ18" s="87">
        <f t="shared" si="81"/>
        <v>28439.5</v>
      </c>
      <c r="VL18" s="34"/>
      <c r="VM18" s="373"/>
      <c r="VN18" s="24"/>
      <c r="VO18" s="34"/>
      <c r="VP18" s="85"/>
      <c r="VQ18" s="87">
        <f t="shared" si="82"/>
        <v>0</v>
      </c>
      <c r="VS18" s="576"/>
      <c r="VT18" s="276"/>
      <c r="VU18" s="121"/>
      <c r="VV18" s="53"/>
      <c r="VW18" s="176"/>
      <c r="VX18" s="87">
        <f t="shared" si="83"/>
        <v>14289</v>
      </c>
      <c r="VZ18" s="549"/>
      <c r="WA18" s="373"/>
      <c r="WB18" s="24"/>
      <c r="WC18" s="34"/>
      <c r="WD18" s="85"/>
      <c r="WE18" s="87">
        <f t="shared" si="84"/>
        <v>0</v>
      </c>
      <c r="WG18" s="549"/>
      <c r="WH18" s="373"/>
      <c r="WI18" s="24"/>
      <c r="WJ18" s="34"/>
      <c r="WK18" s="85"/>
      <c r="WL18" s="87">
        <f t="shared" si="85"/>
        <v>0</v>
      </c>
      <c r="WN18" s="386">
        <v>41325</v>
      </c>
      <c r="WO18" s="444"/>
      <c r="WP18" s="276" t="s">
        <v>5339</v>
      </c>
      <c r="WQ18" s="121">
        <v>41078</v>
      </c>
      <c r="WR18" s="53"/>
      <c r="WS18" s="176"/>
      <c r="WT18" s="87">
        <f t="shared" si="86"/>
        <v>41078</v>
      </c>
      <c r="WV18" s="386">
        <v>41313</v>
      </c>
      <c r="WW18" s="276" t="s">
        <v>4288</v>
      </c>
      <c r="WX18" s="121">
        <v>7545</v>
      </c>
      <c r="WY18" s="53">
        <v>41313</v>
      </c>
      <c r="WZ18" s="176">
        <v>7545</v>
      </c>
      <c r="XA18" s="87">
        <f t="shared" si="87"/>
        <v>5292.5</v>
      </c>
      <c r="XC18" s="576">
        <v>41313</v>
      </c>
      <c r="XD18" s="276" t="s">
        <v>4351</v>
      </c>
      <c r="XE18" s="1045">
        <v>30840</v>
      </c>
      <c r="XF18" s="1253">
        <v>41314</v>
      </c>
      <c r="XG18" s="176">
        <v>30840</v>
      </c>
      <c r="XH18" s="87">
        <f t="shared" si="252"/>
        <v>2504.6999999999971</v>
      </c>
      <c r="XJ18" s="388"/>
      <c r="XK18" s="373"/>
      <c r="XL18" s="24"/>
      <c r="XM18" s="34"/>
      <c r="XN18" s="85"/>
      <c r="XO18" s="87">
        <f t="shared" si="238"/>
        <v>0</v>
      </c>
      <c r="XQ18" s="367">
        <v>41314</v>
      </c>
      <c r="XR18" s="373" t="s">
        <v>4446</v>
      </c>
      <c r="XS18" s="24">
        <v>888</v>
      </c>
      <c r="XT18" s="34">
        <v>41314</v>
      </c>
      <c r="XU18" s="85">
        <v>888</v>
      </c>
      <c r="XV18" s="87">
        <f t="shared" si="89"/>
        <v>0</v>
      </c>
      <c r="XX18" s="549"/>
      <c r="XY18" s="373"/>
      <c r="XZ18" s="24"/>
      <c r="YA18" s="34"/>
      <c r="YB18" s="85"/>
      <c r="YC18" s="87">
        <f t="shared" si="224"/>
        <v>0</v>
      </c>
      <c r="YE18" s="549"/>
      <c r="YF18" s="373"/>
      <c r="YG18" s="24"/>
      <c r="YH18" s="34"/>
      <c r="YI18" s="85"/>
      <c r="YJ18" s="87">
        <f t="shared" si="225"/>
        <v>0</v>
      </c>
      <c r="YL18" s="386">
        <v>41312</v>
      </c>
      <c r="YM18" s="369"/>
      <c r="YN18" s="276" t="s">
        <v>4241</v>
      </c>
      <c r="YO18" s="121">
        <v>11894.5</v>
      </c>
      <c r="YP18" s="386">
        <v>41314</v>
      </c>
      <c r="YQ18" s="176">
        <v>11894.5</v>
      </c>
      <c r="YR18" s="87">
        <f t="shared" si="90"/>
        <v>1246</v>
      </c>
      <c r="YT18" s="576"/>
      <c r="YU18" s="276"/>
      <c r="YV18" s="121"/>
      <c r="YW18" s="386"/>
      <c r="YX18" s="58"/>
      <c r="YY18" s="87">
        <f t="shared" si="91"/>
        <v>2828</v>
      </c>
      <c r="ZA18" s="388">
        <v>41321</v>
      </c>
      <c r="ZB18" s="373" t="s">
        <v>5017</v>
      </c>
      <c r="ZC18" s="1250">
        <v>13712</v>
      </c>
      <c r="ZD18" s="34">
        <v>41321</v>
      </c>
      <c r="ZE18" s="85">
        <v>13712</v>
      </c>
      <c r="ZF18" s="87">
        <f t="shared" si="92"/>
        <v>0</v>
      </c>
      <c r="ZH18" s="549"/>
      <c r="ZI18" s="373"/>
      <c r="ZJ18" s="24"/>
      <c r="ZK18" s="34"/>
      <c r="ZL18" s="85"/>
      <c r="ZM18" s="87">
        <f t="shared" si="93"/>
        <v>500</v>
      </c>
      <c r="ZO18" s="576">
        <v>41311</v>
      </c>
      <c r="ZP18" s="276" t="s">
        <v>4153</v>
      </c>
      <c r="ZQ18" s="121">
        <v>8565</v>
      </c>
      <c r="ZR18" s="53">
        <v>41312</v>
      </c>
      <c r="ZS18" s="176">
        <v>8565</v>
      </c>
      <c r="ZT18" s="87">
        <f t="shared" si="94"/>
        <v>0</v>
      </c>
      <c r="ZV18" s="576"/>
      <c r="ZW18" s="276"/>
      <c r="ZX18" s="121"/>
      <c r="ZY18" s="53"/>
      <c r="ZZ18" s="176"/>
      <c r="AAA18" s="87">
        <f t="shared" si="95"/>
        <v>0</v>
      </c>
      <c r="AAC18" s="549"/>
      <c r="AAD18" s="373"/>
      <c r="AAE18" s="24"/>
      <c r="AAF18" s="34"/>
      <c r="AAG18" s="85"/>
      <c r="AAH18" s="87">
        <f t="shared" si="96"/>
        <v>0</v>
      </c>
      <c r="AAJ18" s="549"/>
      <c r="AAK18" s="373"/>
      <c r="AAL18" s="24"/>
      <c r="AAM18" s="34"/>
      <c r="AAN18" s="85"/>
      <c r="AAO18" s="87">
        <f t="shared" si="97"/>
        <v>0</v>
      </c>
      <c r="AAQ18" s="549"/>
      <c r="AAR18" s="1202"/>
      <c r="AAS18" s="373"/>
      <c r="AAT18" s="24"/>
      <c r="AAU18" s="34"/>
      <c r="AAV18" s="85"/>
      <c r="AAW18" s="87">
        <f t="shared" si="98"/>
        <v>7650</v>
      </c>
      <c r="AAY18" s="53"/>
      <c r="AAZ18" s="276"/>
      <c r="ABA18" s="121"/>
      <c r="ABB18" s="53"/>
      <c r="ABC18" s="176"/>
      <c r="ABD18" s="87">
        <f t="shared" si="242"/>
        <v>8470.5</v>
      </c>
      <c r="ABF18" s="34"/>
      <c r="ABG18" s="373"/>
      <c r="ABH18" s="121"/>
      <c r="ABI18" s="34"/>
      <c r="ABJ18" s="85"/>
      <c r="ABK18" s="87">
        <f t="shared" si="99"/>
        <v>70699</v>
      </c>
      <c r="ABM18" s="549"/>
      <c r="ABN18" s="1233"/>
      <c r="ABO18" s="373"/>
      <c r="ABP18" s="1250"/>
      <c r="ABQ18" s="34"/>
      <c r="ABR18" s="85"/>
      <c r="ABS18" s="87">
        <f t="shared" si="243"/>
        <v>0</v>
      </c>
      <c r="ABU18" s="388"/>
      <c r="ABV18" s="373"/>
      <c r="ABW18" s="24"/>
      <c r="ABX18" s="549"/>
      <c r="ABY18" s="85"/>
      <c r="ABZ18" s="87">
        <f t="shared" si="244"/>
        <v>0</v>
      </c>
      <c r="ACB18" s="373"/>
      <c r="ACC18" s="373"/>
      <c r="ACD18" s="24"/>
      <c r="ACE18" s="34"/>
      <c r="ACF18" s="85"/>
      <c r="ACG18" s="87">
        <f t="shared" si="245"/>
        <v>42311</v>
      </c>
      <c r="ACI18" s="386">
        <v>41308</v>
      </c>
      <c r="ACJ18" s="276" t="s">
        <v>3906</v>
      </c>
      <c r="ACK18" s="121">
        <v>8600.5</v>
      </c>
      <c r="ACL18" s="738">
        <v>41311</v>
      </c>
      <c r="ACM18" s="176">
        <v>8600.5</v>
      </c>
      <c r="ACN18" s="87">
        <f t="shared" si="239"/>
        <v>100.5</v>
      </c>
      <c r="ACP18" s="53"/>
      <c r="ACQ18" s="276"/>
      <c r="ACR18" s="121"/>
      <c r="ACS18" s="53"/>
      <c r="ACT18" s="176"/>
      <c r="ACU18" s="87">
        <f t="shared" si="1"/>
        <v>0</v>
      </c>
      <c r="ACW18" s="373"/>
      <c r="ACX18" s="373"/>
      <c r="ACY18" s="1250"/>
      <c r="ACZ18" s="34"/>
      <c r="ADA18" s="85"/>
      <c r="ADB18" s="87">
        <f t="shared" si="100"/>
        <v>0</v>
      </c>
      <c r="ADD18" s="373"/>
      <c r="ADE18" s="373"/>
      <c r="ADF18" s="24"/>
      <c r="ADG18" s="34"/>
      <c r="ADH18" s="85"/>
      <c r="ADI18" s="87">
        <f t="shared" si="101"/>
        <v>0</v>
      </c>
      <c r="ADK18" s="34">
        <v>41319</v>
      </c>
      <c r="ADL18" s="373" t="s">
        <v>4812</v>
      </c>
      <c r="ADM18" s="24">
        <v>734</v>
      </c>
      <c r="ADN18" s="34">
        <v>41319</v>
      </c>
      <c r="ADO18" s="85">
        <v>734</v>
      </c>
      <c r="ADP18" s="87">
        <f t="shared" si="102"/>
        <v>0</v>
      </c>
      <c r="ADR18" s="34"/>
      <c r="ADS18" s="373"/>
      <c r="ADT18" s="24"/>
      <c r="ADU18" s="34"/>
      <c r="ADV18" s="85"/>
      <c r="ADW18" s="87">
        <f t="shared" si="103"/>
        <v>2582.5</v>
      </c>
      <c r="ADY18" s="34"/>
      <c r="ADZ18" s="373"/>
      <c r="AEA18" s="24"/>
      <c r="AEB18" s="34"/>
      <c r="AEC18" s="85"/>
      <c r="AED18" s="87">
        <f t="shared" si="104"/>
        <v>0</v>
      </c>
      <c r="AEF18" s="34">
        <v>41322</v>
      </c>
      <c r="AEG18" s="373" t="s">
        <v>5097</v>
      </c>
      <c r="AEH18" s="24">
        <v>10901</v>
      </c>
      <c r="AEI18" s="34">
        <v>41323</v>
      </c>
      <c r="AEJ18" s="85">
        <v>10901</v>
      </c>
      <c r="AEK18" s="87">
        <f t="shared" si="105"/>
        <v>38189</v>
      </c>
      <c r="AEM18" s="34"/>
      <c r="AEN18" s="373"/>
      <c r="AEO18" s="24"/>
      <c r="AEP18" s="34"/>
      <c r="AEQ18" s="85"/>
      <c r="AER18" s="87">
        <f t="shared" si="106"/>
        <v>0</v>
      </c>
      <c r="AET18" s="388">
        <v>41314</v>
      </c>
      <c r="AEU18" s="373" t="s">
        <v>4440</v>
      </c>
      <c r="AEV18" s="24">
        <v>1377</v>
      </c>
      <c r="AEW18" s="34">
        <v>41316</v>
      </c>
      <c r="AEX18" s="85">
        <v>1377</v>
      </c>
      <c r="AEY18" s="87">
        <f t="shared" si="107"/>
        <v>-4.9999999991996447E-3</v>
      </c>
      <c r="AFA18" s="576"/>
      <c r="AFB18" s="276"/>
      <c r="AFC18" s="121"/>
      <c r="AFD18" s="53"/>
      <c r="AFE18" s="176"/>
      <c r="AFF18" s="87">
        <f t="shared" si="108"/>
        <v>17277</v>
      </c>
      <c r="AFH18" s="367">
        <v>41312</v>
      </c>
      <c r="AFI18" s="373" t="s">
        <v>4215</v>
      </c>
      <c r="AFJ18" s="24">
        <v>5089.8</v>
      </c>
      <c r="AFK18" s="388">
        <v>41312</v>
      </c>
      <c r="AFL18" s="85">
        <v>5089.8</v>
      </c>
      <c r="AFM18" s="87">
        <f t="shared" si="109"/>
        <v>0</v>
      </c>
      <c r="AFO18" s="549"/>
      <c r="AFP18" s="373"/>
      <c r="AFQ18" s="24"/>
      <c r="AFR18" s="34"/>
      <c r="AFS18" s="85"/>
      <c r="AFT18" s="87">
        <f t="shared" si="110"/>
        <v>0</v>
      </c>
      <c r="AFV18" s="576"/>
      <c r="AFW18" s="276"/>
      <c r="AFX18" s="1045"/>
      <c r="AFY18" s="53"/>
      <c r="AFZ18" s="176"/>
      <c r="AGA18" s="87">
        <f t="shared" si="111"/>
        <v>33117</v>
      </c>
      <c r="AGC18" s="576">
        <v>41323</v>
      </c>
      <c r="AGD18" s="276" t="s">
        <v>5128</v>
      </c>
      <c r="AGE18" s="121">
        <v>2506</v>
      </c>
      <c r="AGF18" s="53">
        <v>41323</v>
      </c>
      <c r="AGG18" s="176">
        <v>2506</v>
      </c>
      <c r="AGH18" s="87">
        <f t="shared" si="112"/>
        <v>376</v>
      </c>
      <c r="AGJ18" s="576"/>
      <c r="AGK18" s="276"/>
      <c r="AGL18" s="121"/>
      <c r="AGM18" s="53">
        <v>41317</v>
      </c>
      <c r="AGN18" s="176">
        <v>6000</v>
      </c>
      <c r="AGO18" s="87">
        <f t="shared" si="113"/>
        <v>13000</v>
      </c>
      <c r="AGQ18" s="576"/>
      <c r="AGR18" s="276"/>
      <c r="AGS18" s="121"/>
      <c r="AGT18" s="53"/>
      <c r="AGU18" s="176"/>
      <c r="AGV18" s="87">
        <f t="shared" si="114"/>
        <v>0</v>
      </c>
      <c r="AGX18" s="34"/>
      <c r="AGY18" s="1249"/>
      <c r="AGZ18" s="24"/>
      <c r="AHA18" s="34"/>
      <c r="AHB18" s="85"/>
      <c r="AHC18" s="87">
        <f t="shared" si="115"/>
        <v>52560.5</v>
      </c>
      <c r="AHE18" s="53"/>
      <c r="AHF18" s="276"/>
      <c r="AHG18" s="121"/>
      <c r="AHH18" s="53"/>
      <c r="AHI18" s="176"/>
      <c r="AHJ18" s="87">
        <f t="shared" si="116"/>
        <v>0</v>
      </c>
      <c r="AHL18" s="386"/>
      <c r="AHM18" s="276"/>
      <c r="AHN18" s="121"/>
      <c r="AHO18" s="53"/>
      <c r="AHP18" s="176"/>
      <c r="AHQ18" s="87">
        <f t="shared" si="117"/>
        <v>0</v>
      </c>
      <c r="AHS18" s="386"/>
      <c r="AHT18" s="276"/>
      <c r="AHU18" s="121"/>
      <c r="AHV18" s="53">
        <v>41012</v>
      </c>
      <c r="AHW18" s="176">
        <v>2000</v>
      </c>
      <c r="AHX18" s="87">
        <f t="shared" si="118"/>
        <v>5055.5</v>
      </c>
      <c r="AHZ18" s="373"/>
      <c r="AIA18" s="1200"/>
      <c r="AIB18" s="373"/>
      <c r="AIC18" s="24"/>
      <c r="AID18" s="34"/>
      <c r="AIE18" s="85"/>
      <c r="AIF18" s="87">
        <f t="shared" si="119"/>
        <v>0</v>
      </c>
      <c r="AIH18" s="549"/>
      <c r="AII18" s="373"/>
      <c r="AIJ18" s="24"/>
      <c r="AIK18" s="34"/>
      <c r="AIL18" s="85"/>
      <c r="AIM18" s="87">
        <f t="shared" si="120"/>
        <v>0</v>
      </c>
      <c r="AIO18" s="576">
        <v>41324</v>
      </c>
      <c r="AIP18" s="657" t="s">
        <v>5337</v>
      </c>
      <c r="AIQ18" s="276" t="s">
        <v>5261</v>
      </c>
      <c r="AIR18" s="121">
        <v>47314.9</v>
      </c>
      <c r="AIS18" s="53">
        <v>41324</v>
      </c>
      <c r="AIT18" s="58">
        <v>47314.9</v>
      </c>
      <c r="AIU18" s="87">
        <f t="shared" si="121"/>
        <v>0</v>
      </c>
      <c r="AIW18" s="576">
        <v>41320</v>
      </c>
      <c r="AIX18" s="276" t="s">
        <v>4928</v>
      </c>
      <c r="AIY18" s="121">
        <v>16812</v>
      </c>
      <c r="AIZ18" s="53">
        <v>41323</v>
      </c>
      <c r="AJA18" s="176">
        <v>16812</v>
      </c>
      <c r="AJB18" s="87">
        <f t="shared" si="122"/>
        <v>409</v>
      </c>
      <c r="AJD18" s="549"/>
      <c r="AJE18" s="373"/>
      <c r="AJF18" s="24"/>
      <c r="AJG18" s="34"/>
      <c r="AJH18" s="85"/>
      <c r="AJI18" s="87">
        <f t="shared" si="123"/>
        <v>800</v>
      </c>
      <c r="AJK18" s="549">
        <v>41327</v>
      </c>
      <c r="AJL18" s="373" t="s">
        <v>5559</v>
      </c>
      <c r="AJM18" s="24">
        <v>3969</v>
      </c>
      <c r="AJN18" s="34">
        <v>41328</v>
      </c>
      <c r="AJO18" s="85">
        <v>3969</v>
      </c>
      <c r="AJP18" s="87">
        <f t="shared" si="124"/>
        <v>3599</v>
      </c>
      <c r="AJR18" s="576"/>
      <c r="AJS18" s="276"/>
      <c r="AJT18" s="1045"/>
      <c r="AJU18" s="53"/>
      <c r="AJV18" s="176"/>
      <c r="AJW18" s="87">
        <f t="shared" si="125"/>
        <v>37151</v>
      </c>
      <c r="AJY18" s="549"/>
      <c r="AJZ18" s="373"/>
      <c r="AKA18" s="24"/>
      <c r="AKB18" s="34"/>
      <c r="AKC18" s="85"/>
      <c r="AKD18" s="87">
        <f t="shared" si="126"/>
        <v>0</v>
      </c>
      <c r="AKF18" s="549"/>
      <c r="AKG18" s="373"/>
      <c r="AKH18" s="24"/>
      <c r="AKI18" s="34"/>
      <c r="AKJ18" s="85"/>
      <c r="AKK18" s="87">
        <f t="shared" si="127"/>
        <v>0</v>
      </c>
      <c r="AKM18" s="549"/>
      <c r="AKN18" s="373"/>
      <c r="AKO18" s="24"/>
      <c r="AKP18" s="34"/>
      <c r="AKQ18" s="85"/>
      <c r="AKR18" s="87">
        <f t="shared" si="128"/>
        <v>0</v>
      </c>
      <c r="AKT18" s="388"/>
      <c r="AKU18" s="373"/>
      <c r="AKV18" s="1276"/>
      <c r="AKW18" s="1279"/>
      <c r="AKX18" s="85"/>
      <c r="AKY18" s="1280">
        <f t="shared" si="193"/>
        <v>0</v>
      </c>
      <c r="ALA18" s="34">
        <v>41320</v>
      </c>
      <c r="ALB18" s="373" t="s">
        <v>4933</v>
      </c>
      <c r="ALC18" s="1276">
        <v>10900</v>
      </c>
      <c r="ALD18" s="1279">
        <v>41320</v>
      </c>
      <c r="ALE18" s="85">
        <v>10900</v>
      </c>
      <c r="ALF18" s="1280">
        <f t="shared" si="194"/>
        <v>0</v>
      </c>
      <c r="ALH18" s="386"/>
      <c r="ALI18" s="276"/>
      <c r="ALJ18" s="1274"/>
      <c r="ALK18" s="522">
        <v>41326</v>
      </c>
      <c r="ALL18" s="176">
        <v>4000</v>
      </c>
      <c r="ALM18" s="1280">
        <f t="shared" si="195"/>
        <v>0</v>
      </c>
      <c r="ALO18" s="34">
        <v>41316</v>
      </c>
      <c r="ALP18" s="373" t="s">
        <v>4566</v>
      </c>
      <c r="ALQ18" s="1276">
        <v>2395.5</v>
      </c>
      <c r="ALR18" s="1279">
        <v>41316</v>
      </c>
      <c r="ALS18" s="85">
        <v>2395.5</v>
      </c>
      <c r="ALT18" s="1280">
        <f t="shared" si="196"/>
        <v>0</v>
      </c>
      <c r="ALV18" s="549"/>
      <c r="ALW18" s="373"/>
      <c r="ALX18" s="1276"/>
      <c r="ALY18" s="1279"/>
      <c r="ALZ18" s="85"/>
      <c r="AMA18" s="1280">
        <f t="shared" si="197"/>
        <v>731</v>
      </c>
      <c r="AMC18" s="34"/>
      <c r="AMD18" s="373"/>
      <c r="AME18" s="1276"/>
      <c r="AMF18" s="1279"/>
      <c r="AMG18" s="85"/>
      <c r="AMH18" s="1280">
        <f t="shared" si="198"/>
        <v>0</v>
      </c>
      <c r="AMJ18" s="53"/>
      <c r="AMK18" s="276"/>
      <c r="AML18" s="1274"/>
      <c r="AMM18" s="110"/>
      <c r="AMN18" s="176"/>
      <c r="AMO18" s="1280">
        <f t="shared" si="199"/>
        <v>0</v>
      </c>
      <c r="AMQ18" s="53"/>
      <c r="AMR18" s="276"/>
      <c r="AMS18" s="1274"/>
      <c r="AMT18" s="110"/>
      <c r="AMU18" s="176"/>
      <c r="AMV18" s="87">
        <f t="shared" si="129"/>
        <v>0</v>
      </c>
      <c r="AMX18" s="549"/>
      <c r="AMY18" s="373"/>
      <c r="AMZ18" s="1276"/>
      <c r="ANA18" s="1279"/>
      <c r="ANB18" s="85"/>
      <c r="ANC18" s="1280">
        <f t="shared" si="200"/>
        <v>0</v>
      </c>
      <c r="ANE18" s="386"/>
      <c r="ANF18" s="276"/>
      <c r="ANG18" s="1274"/>
      <c r="ANH18" s="110"/>
      <c r="ANI18" s="176"/>
      <c r="ANJ18" s="1280">
        <f t="shared" si="201"/>
        <v>1947</v>
      </c>
      <c r="ANL18" s="34"/>
      <c r="ANM18" s="373"/>
      <c r="ANN18" s="1276"/>
      <c r="ANO18" s="1279"/>
      <c r="ANP18" s="85"/>
      <c r="ANQ18" s="1280">
        <f t="shared" si="202"/>
        <v>0</v>
      </c>
      <c r="ANS18" s="34"/>
      <c r="ANT18" s="373"/>
      <c r="ANU18" s="1276"/>
      <c r="ANV18" s="1279"/>
      <c r="ANW18" s="85"/>
      <c r="ANX18" s="1280">
        <f t="shared" si="203"/>
        <v>0</v>
      </c>
      <c r="ANZ18" s="34"/>
      <c r="AOA18" s="1353"/>
      <c r="AOB18" s="1276"/>
      <c r="AOC18" s="1279"/>
      <c r="AOD18" s="85"/>
      <c r="AOE18" s="1280">
        <f t="shared" si="204"/>
        <v>0</v>
      </c>
      <c r="AOG18" s="388"/>
      <c r="AOH18" s="373"/>
      <c r="AOI18" s="1276"/>
      <c r="AOJ18" s="1279"/>
      <c r="AOK18" s="85"/>
      <c r="AOL18" s="1280">
        <f t="shared" si="205"/>
        <v>0</v>
      </c>
      <c r="AON18" s="388"/>
      <c r="AOO18" s="373"/>
      <c r="AOP18" s="1276"/>
      <c r="AOQ18" s="1279"/>
      <c r="AOR18" s="85"/>
      <c r="AOS18" s="1280">
        <f t="shared" si="206"/>
        <v>0</v>
      </c>
      <c r="AOU18" s="388"/>
      <c r="AOV18" s="373"/>
      <c r="AOW18" s="1276"/>
      <c r="AOX18" s="1279"/>
      <c r="AOY18" s="85"/>
      <c r="AOZ18" s="1280">
        <f t="shared" si="207"/>
        <v>0</v>
      </c>
      <c r="APB18" s="549"/>
      <c r="APC18" s="373"/>
      <c r="APD18" s="1276"/>
      <c r="APE18" s="1279"/>
      <c r="APF18" s="85"/>
      <c r="APG18" s="1280">
        <f t="shared" si="208"/>
        <v>0</v>
      </c>
      <c r="API18" s="549"/>
      <c r="APJ18" s="373"/>
      <c r="APK18" s="1276"/>
      <c r="APL18" s="1279"/>
      <c r="APM18" s="85"/>
      <c r="APN18" s="1280">
        <f t="shared" si="209"/>
        <v>0</v>
      </c>
      <c r="APP18" s="549"/>
      <c r="APQ18" s="373"/>
      <c r="APR18" s="1276"/>
      <c r="APS18" s="1279"/>
      <c r="APT18" s="85"/>
      <c r="APU18" s="1280">
        <f t="shared" si="210"/>
        <v>0</v>
      </c>
      <c r="APW18" s="34"/>
      <c r="APX18" s="373"/>
      <c r="APY18" s="1276"/>
      <c r="APZ18" s="1279"/>
      <c r="AQA18" s="85"/>
      <c r="AQB18" s="1280">
        <f t="shared" si="211"/>
        <v>0</v>
      </c>
      <c r="AQD18" s="576"/>
      <c r="AQE18" s="363"/>
      <c r="AQF18" s="176"/>
      <c r="AQG18" s="53"/>
      <c r="AQH18" s="176"/>
      <c r="AQI18" s="87">
        <f t="shared" si="226"/>
        <v>0</v>
      </c>
      <c r="AQK18" s="576"/>
      <c r="AQL18" s="657"/>
      <c r="AQM18" s="276"/>
      <c r="AQN18" s="121"/>
      <c r="AQO18" s="53"/>
      <c r="AQP18" s="176"/>
      <c r="AQQ18" s="87">
        <f t="shared" si="227"/>
        <v>0</v>
      </c>
      <c r="AQS18" s="576"/>
      <c r="AQT18" s="276"/>
      <c r="AQU18" s="121"/>
      <c r="AQV18" s="53"/>
      <c r="AQW18" s="176"/>
      <c r="AQX18" s="87">
        <f t="shared" si="228"/>
        <v>0</v>
      </c>
      <c r="AQZ18" s="386">
        <v>41325</v>
      </c>
      <c r="ARA18" s="276" t="s">
        <v>5375</v>
      </c>
      <c r="ARB18" s="121">
        <v>18368</v>
      </c>
      <c r="ARC18" s="53">
        <v>41326</v>
      </c>
      <c r="ARD18" s="176">
        <v>18368</v>
      </c>
      <c r="ARE18" s="87">
        <f t="shared" si="229"/>
        <v>0</v>
      </c>
      <c r="ARG18" s="549"/>
      <c r="ARH18" s="1202"/>
      <c r="ARI18" s="1249"/>
      <c r="ARJ18" s="24"/>
      <c r="ARK18" s="34"/>
      <c r="ARL18" s="85"/>
      <c r="ARM18" s="87">
        <f t="shared" si="230"/>
        <v>0</v>
      </c>
      <c r="ARO18" s="549"/>
      <c r="ARP18" s="1202"/>
      <c r="ARQ18" s="1249"/>
      <c r="ARR18" s="24"/>
      <c r="ARS18" s="34"/>
      <c r="ART18" s="85"/>
      <c r="ARU18" s="87">
        <f t="shared" si="231"/>
        <v>0</v>
      </c>
      <c r="ARV18" s="85"/>
      <c r="ARW18" s="34"/>
      <c r="ARX18" s="373"/>
      <c r="ARY18" s="24"/>
      <c r="ARZ18" s="34"/>
      <c r="ASA18" s="85"/>
      <c r="ASB18" s="87">
        <f t="shared" si="232"/>
        <v>17438</v>
      </c>
      <c r="ASD18" s="576">
        <v>41314</v>
      </c>
      <c r="ASE18" s="276" t="s">
        <v>4422</v>
      </c>
      <c r="ASF18" s="1045">
        <v>7056</v>
      </c>
      <c r="ASG18" s="53">
        <v>41314</v>
      </c>
      <c r="ASH18" s="176">
        <v>7056</v>
      </c>
      <c r="ASI18" s="87">
        <f t="shared" si="233"/>
        <v>0</v>
      </c>
      <c r="ASK18" s="576"/>
      <c r="ASL18" s="276"/>
      <c r="ASM18" s="121"/>
      <c r="ASN18" s="53"/>
      <c r="ASO18" s="176"/>
      <c r="ASP18" s="87">
        <f t="shared" si="234"/>
        <v>3312</v>
      </c>
      <c r="ASR18" s="576"/>
      <c r="ASS18" s="276"/>
      <c r="AST18" s="121"/>
      <c r="ASU18" s="53"/>
      <c r="ASV18" s="176"/>
      <c r="ASW18" s="87">
        <f t="shared" si="235"/>
        <v>0</v>
      </c>
      <c r="ASY18" s="576"/>
      <c r="ASZ18" s="276"/>
      <c r="ATA18" s="121"/>
      <c r="ATB18" s="53"/>
      <c r="ATC18" s="176"/>
      <c r="ATD18" s="87">
        <f t="shared" si="236"/>
        <v>0</v>
      </c>
      <c r="ATF18" s="549"/>
      <c r="ATG18" s="373"/>
      <c r="ATH18" s="24"/>
      <c r="ATI18" s="34"/>
      <c r="ATJ18" s="85"/>
      <c r="ATK18" s="87">
        <f t="shared" si="212"/>
        <v>0</v>
      </c>
      <c r="ATM18" s="549"/>
      <c r="ATN18" s="373"/>
      <c r="ATO18" s="24"/>
      <c r="ATP18" s="34"/>
      <c r="ATQ18" s="85"/>
      <c r="ATR18" s="87">
        <f t="shared" si="213"/>
        <v>0</v>
      </c>
      <c r="ATT18" s="576"/>
      <c r="ATU18" s="363"/>
      <c r="ATV18" s="176"/>
      <c r="ATW18" s="53"/>
      <c r="ATX18" s="430"/>
      <c r="ATY18" s="87">
        <f t="shared" si="214"/>
        <v>0</v>
      </c>
      <c r="AUA18" s="53"/>
      <c r="AUB18" s="363"/>
      <c r="AUC18" s="176"/>
      <c r="AUD18" s="53"/>
      <c r="AUE18" s="176"/>
      <c r="AUF18" s="87">
        <f t="shared" si="215"/>
        <v>2068</v>
      </c>
      <c r="AUH18" s="549"/>
      <c r="AUI18" s="1247"/>
      <c r="AUJ18" s="176"/>
      <c r="AUK18" s="34"/>
      <c r="AUL18" s="85"/>
      <c r="AUM18" s="87">
        <f t="shared" si="246"/>
        <v>0</v>
      </c>
      <c r="AUO18" s="549"/>
      <c r="AUP18" s="1247"/>
      <c r="AUQ18" s="176"/>
      <c r="AUR18" s="34"/>
      <c r="AUS18" s="85"/>
      <c r="AUT18" s="87">
        <f t="shared" si="247"/>
        <v>2062.5</v>
      </c>
      <c r="AUV18" s="549"/>
      <c r="AUW18" s="1247"/>
      <c r="AUX18" s="176"/>
      <c r="AUY18" s="34"/>
      <c r="AUZ18" s="85"/>
      <c r="AVA18" s="87">
        <f t="shared" si="248"/>
        <v>0</v>
      </c>
      <c r="AVC18" s="34"/>
      <c r="AVD18" s="1247"/>
      <c r="AVE18" s="176"/>
      <c r="AVF18" s="34"/>
      <c r="AVG18" s="85"/>
      <c r="AVH18" s="87">
        <f t="shared" si="249"/>
        <v>0</v>
      </c>
      <c r="AVJ18" s="576">
        <v>41313</v>
      </c>
      <c r="AVK18" s="363" t="s">
        <v>4290</v>
      </c>
      <c r="AVL18" s="176">
        <v>6565</v>
      </c>
      <c r="AVM18" s="53">
        <v>41314</v>
      </c>
      <c r="AVN18" s="176">
        <v>6565</v>
      </c>
      <c r="AVO18" s="87">
        <f t="shared" si="130"/>
        <v>0</v>
      </c>
      <c r="AVQ18" s="576"/>
      <c r="AVR18" s="363"/>
      <c r="AVS18" s="176"/>
      <c r="AVT18" s="53"/>
      <c r="AVU18" s="176"/>
      <c r="AVV18" s="87">
        <f t="shared" si="131"/>
        <v>0</v>
      </c>
      <c r="AVX18" s="576"/>
      <c r="AVY18" s="363"/>
      <c r="AVZ18" s="176"/>
      <c r="AWA18" s="53"/>
      <c r="AWB18" s="176"/>
      <c r="AWC18" s="87">
        <f t="shared" si="132"/>
        <v>5941</v>
      </c>
      <c r="AWE18" s="549"/>
      <c r="AWF18" s="1247"/>
      <c r="AWG18" s="85"/>
      <c r="AWH18" s="34"/>
      <c r="AWI18" s="85"/>
      <c r="AWJ18" s="87">
        <f t="shared" si="133"/>
        <v>0</v>
      </c>
      <c r="AWL18" s="549"/>
      <c r="AWM18" s="1247"/>
      <c r="AWN18" s="176"/>
      <c r="AWO18" s="69"/>
      <c r="AWP18" s="76"/>
      <c r="AWQ18" s="87">
        <f t="shared" si="134"/>
        <v>0</v>
      </c>
      <c r="AWS18" s="53"/>
      <c r="AWT18" s="363"/>
      <c r="AWU18" s="176"/>
      <c r="AWV18" s="313"/>
      <c r="AWW18" s="75"/>
      <c r="AWX18" s="87">
        <f t="shared" si="135"/>
        <v>0</v>
      </c>
      <c r="AWZ18" s="386">
        <v>41316</v>
      </c>
      <c r="AXA18" s="363" t="s">
        <v>4574</v>
      </c>
      <c r="AXB18" s="176">
        <v>1816.5</v>
      </c>
      <c r="AXC18" s="53">
        <v>41317</v>
      </c>
      <c r="AXD18" s="176">
        <v>1816.5</v>
      </c>
      <c r="AXE18" s="87">
        <f t="shared" si="136"/>
        <v>0</v>
      </c>
      <c r="AXG18" s="386"/>
      <c r="AXH18" s="363"/>
      <c r="AXI18" s="176"/>
      <c r="AXJ18" s="53"/>
      <c r="AXK18" s="176"/>
      <c r="AXL18" s="87">
        <f t="shared" si="137"/>
        <v>0</v>
      </c>
      <c r="AXN18" s="386"/>
      <c r="AXO18" s="363"/>
      <c r="AXP18" s="176"/>
      <c r="AXQ18" s="53"/>
      <c r="AXR18" s="176"/>
      <c r="AXS18" s="87">
        <f t="shared" si="138"/>
        <v>1624.5</v>
      </c>
      <c r="AXU18" s="549"/>
      <c r="AXV18" s="1247"/>
      <c r="AXW18" s="85"/>
      <c r="AXX18" s="549"/>
      <c r="AXY18" s="86"/>
      <c r="AXZ18" s="87">
        <f t="shared" si="139"/>
        <v>0</v>
      </c>
      <c r="AYB18" s="670">
        <v>41320</v>
      </c>
      <c r="AYC18" s="276" t="s">
        <v>4935</v>
      </c>
      <c r="AYD18" s="121">
        <v>4777</v>
      </c>
      <c r="AYE18" s="53">
        <v>41320</v>
      </c>
      <c r="AYF18" s="176">
        <v>4777</v>
      </c>
      <c r="AYG18" s="87">
        <f t="shared" si="140"/>
        <v>839.20000000000073</v>
      </c>
      <c r="AYI18" s="53"/>
      <c r="AYJ18" s="363"/>
      <c r="AYK18" s="176"/>
      <c r="AYL18" s="313"/>
      <c r="AYM18" s="75"/>
      <c r="AYN18" s="87">
        <f t="shared" si="250"/>
        <v>0</v>
      </c>
      <c r="AYP18" s="53"/>
      <c r="AYQ18" s="363"/>
      <c r="AYR18" s="176"/>
      <c r="AYS18" s="313"/>
      <c r="AYT18" s="75"/>
      <c r="AYU18" s="87">
        <f t="shared" si="251"/>
        <v>0</v>
      </c>
      <c r="AYW18" s="386">
        <v>41304</v>
      </c>
      <c r="AYX18" s="386"/>
      <c r="AYY18" s="363" t="s">
        <v>3248</v>
      </c>
      <c r="AYZ18" s="176">
        <v>105145</v>
      </c>
      <c r="AZA18" s="1253">
        <v>41319</v>
      </c>
      <c r="AZB18" s="513">
        <v>105145</v>
      </c>
      <c r="AZC18" s="168">
        <f t="shared" si="141"/>
        <v>0</v>
      </c>
      <c r="AZE18" s="34"/>
      <c r="AZF18" s="1247"/>
      <c r="AZG18" s="176"/>
      <c r="AZH18" s="69"/>
      <c r="AZI18" s="76"/>
      <c r="AZJ18" s="87">
        <f t="shared" si="142"/>
        <v>0</v>
      </c>
      <c r="AZL18" s="53"/>
      <c r="AZM18" s="363"/>
      <c r="AZN18" s="176"/>
      <c r="AZO18" s="313"/>
      <c r="AZP18" s="75"/>
      <c r="AZQ18" s="87">
        <f t="shared" si="143"/>
        <v>0</v>
      </c>
      <c r="AZS18" s="34"/>
      <c r="AZT18" s="1247"/>
      <c r="AZU18" s="176"/>
      <c r="AZV18" s="69"/>
      <c r="AZW18" s="76"/>
      <c r="AZX18" s="87">
        <f t="shared" si="144"/>
        <v>0</v>
      </c>
      <c r="AZZ18" s="34"/>
      <c r="BAA18" s="1247"/>
      <c r="BAB18" s="176"/>
      <c r="BAC18" s="69"/>
      <c r="BAD18" s="76"/>
      <c r="BAE18" s="87">
        <f t="shared" si="145"/>
        <v>0</v>
      </c>
      <c r="BAG18" s="549"/>
      <c r="BAH18" s="1247"/>
      <c r="BAI18" s="176"/>
      <c r="BAJ18" s="69"/>
      <c r="BAK18" s="76"/>
      <c r="BAL18" s="87">
        <f t="shared" si="146"/>
        <v>0</v>
      </c>
      <c r="BAN18" s="576">
        <v>41325</v>
      </c>
      <c r="BAO18" s="363" t="s">
        <v>5360</v>
      </c>
      <c r="BAP18" s="176">
        <v>5012</v>
      </c>
      <c r="BAQ18" s="313">
        <v>41325</v>
      </c>
      <c r="BAR18" s="75">
        <v>5012</v>
      </c>
      <c r="BAS18" s="87">
        <f t="shared" si="147"/>
        <v>22116</v>
      </c>
      <c r="BAU18" s="388"/>
      <c r="BAV18" s="1247"/>
      <c r="BAW18" s="176"/>
      <c r="BAX18" s="313"/>
      <c r="BAY18" s="76"/>
      <c r="BAZ18" s="87">
        <f t="shared" si="148"/>
        <v>4048</v>
      </c>
      <c r="BBB18" s="576"/>
      <c r="BBC18" s="363"/>
      <c r="BBD18" s="176"/>
      <c r="BBE18" s="1365"/>
      <c r="BBF18" s="75"/>
      <c r="BBG18" s="87">
        <f t="shared" si="149"/>
        <v>4308</v>
      </c>
      <c r="BBI18" s="53"/>
      <c r="BBJ18" s="53"/>
      <c r="BBK18" s="363"/>
      <c r="BBL18" s="176"/>
      <c r="BBM18" s="53"/>
      <c r="BBN18" s="176"/>
      <c r="BBO18" s="87">
        <f t="shared" si="150"/>
        <v>6485.25</v>
      </c>
      <c r="BBQ18" s="34"/>
      <c r="BBR18" s="1247"/>
      <c r="BBS18" s="176"/>
      <c r="BBT18" s="69"/>
      <c r="BBU18" s="76"/>
      <c r="BBV18" s="87">
        <f t="shared" si="151"/>
        <v>0</v>
      </c>
      <c r="BBX18" s="388"/>
      <c r="BBY18" s="1247"/>
      <c r="BBZ18" s="176"/>
      <c r="BCA18" s="69"/>
      <c r="BCB18" s="76"/>
      <c r="BCC18" s="87">
        <f t="shared" si="152"/>
        <v>0</v>
      </c>
      <c r="BCE18" s="388"/>
      <c r="BCF18" s="1247"/>
      <c r="BCG18" s="176"/>
      <c r="BCH18" s="34"/>
      <c r="BCI18" s="85"/>
      <c r="BCJ18" s="87">
        <f t="shared" si="153"/>
        <v>0</v>
      </c>
      <c r="BCL18" s="386"/>
      <c r="BCM18" s="363"/>
      <c r="BCN18" s="317"/>
      <c r="BCO18" s="576"/>
      <c r="BCP18" s="176"/>
      <c r="BCQ18" s="87">
        <f t="shared" si="154"/>
        <v>4000</v>
      </c>
      <c r="BCS18" s="388"/>
      <c r="BCT18" s="1247"/>
      <c r="BCU18" s="176"/>
      <c r="BCV18" s="669"/>
      <c r="BCW18" s="76"/>
      <c r="BCX18" s="87">
        <f t="shared" si="155"/>
        <v>0</v>
      </c>
      <c r="BCZ18" s="34"/>
      <c r="BDA18" s="1247"/>
      <c r="BDB18" s="176"/>
      <c r="BDC18" s="69"/>
      <c r="BDD18" s="76"/>
      <c r="BDE18" s="87">
        <f t="shared" si="156"/>
        <v>0</v>
      </c>
      <c r="BDG18" s="388">
        <v>41322</v>
      </c>
      <c r="BDH18" s="1247" t="s">
        <v>5095</v>
      </c>
      <c r="BDI18" s="176">
        <v>2366</v>
      </c>
      <c r="BDJ18" s="388">
        <v>41322</v>
      </c>
      <c r="BDK18" s="85">
        <v>2366</v>
      </c>
      <c r="BDL18" s="87">
        <f t="shared" si="157"/>
        <v>0</v>
      </c>
      <c r="BDN18" s="576">
        <v>41321</v>
      </c>
      <c r="BDO18" s="363" t="s">
        <v>5033</v>
      </c>
      <c r="BDP18" s="1308">
        <v>15049</v>
      </c>
      <c r="BDQ18" s="1329">
        <v>41324</v>
      </c>
      <c r="BDR18" s="1308">
        <v>15049</v>
      </c>
      <c r="BDS18" s="87">
        <f t="shared" si="158"/>
        <v>1065.5999999999913</v>
      </c>
      <c r="BDU18" s="34"/>
      <c r="BDV18" s="1247"/>
      <c r="BDW18" s="176"/>
      <c r="BDX18" s="34"/>
      <c r="BDY18" s="85"/>
      <c r="BDZ18" s="87">
        <f t="shared" si="159"/>
        <v>0</v>
      </c>
      <c r="BEB18" s="549"/>
      <c r="BEC18" s="1247"/>
      <c r="BED18" s="85"/>
      <c r="BEE18" s="34"/>
      <c r="BEF18" s="85"/>
      <c r="BEG18" s="87">
        <f t="shared" si="160"/>
        <v>605.79999999999927</v>
      </c>
      <c r="BEI18" s="34"/>
      <c r="BEJ18" s="34"/>
      <c r="BEK18" s="1247"/>
      <c r="BEL18" s="176"/>
      <c r="BEM18" s="1366"/>
      <c r="BEN18" s="847"/>
      <c r="BEO18" s="87">
        <f t="shared" si="161"/>
        <v>0</v>
      </c>
      <c r="BEQ18" s="386">
        <v>41323</v>
      </c>
      <c r="BER18" s="363" t="s">
        <v>5136</v>
      </c>
      <c r="BES18" s="176">
        <v>4788.5</v>
      </c>
      <c r="BET18" s="386">
        <v>41324</v>
      </c>
      <c r="BEU18" s="176">
        <v>4788.5</v>
      </c>
      <c r="BEV18" s="87">
        <f t="shared" si="162"/>
        <v>0</v>
      </c>
      <c r="BEX18" s="388"/>
      <c r="BEY18" s="409"/>
      <c r="BEZ18" s="1247"/>
      <c r="BFA18" s="85"/>
      <c r="BFB18" s="388"/>
      <c r="BFC18" s="85"/>
      <c r="BFD18" s="87">
        <f t="shared" si="163"/>
        <v>0</v>
      </c>
      <c r="BFF18" s="53">
        <v>41317</v>
      </c>
      <c r="BFG18" s="369"/>
      <c r="BFH18" s="363" t="s">
        <v>4670</v>
      </c>
      <c r="BFI18" s="176">
        <v>42563.7</v>
      </c>
      <c r="BFJ18" s="34"/>
      <c r="BFK18" s="85"/>
      <c r="BFL18" s="87">
        <f t="shared" si="164"/>
        <v>83219</v>
      </c>
      <c r="BFN18" s="549">
        <v>41320</v>
      </c>
      <c r="BFO18" s="1247" t="s">
        <v>4920</v>
      </c>
      <c r="BFP18" s="85">
        <v>1502.5</v>
      </c>
      <c r="BFQ18" s="549">
        <v>41320</v>
      </c>
      <c r="BFR18" s="85">
        <v>1502.5</v>
      </c>
      <c r="BFS18" s="87">
        <f t="shared" si="165"/>
        <v>0</v>
      </c>
      <c r="BFU18" s="386"/>
      <c r="BFV18" s="276"/>
      <c r="BFW18" s="121"/>
      <c r="BFX18" s="53"/>
      <c r="BFY18" s="176"/>
      <c r="BFZ18" s="87">
        <f t="shared" si="166"/>
        <v>0</v>
      </c>
      <c r="BGB18" s="576">
        <v>41324</v>
      </c>
      <c r="BGC18" s="276" t="s">
        <v>5264</v>
      </c>
      <c r="BGD18" s="121">
        <v>864</v>
      </c>
      <c r="BGE18" s="53">
        <v>41324</v>
      </c>
      <c r="BGF18" s="176">
        <v>864</v>
      </c>
      <c r="BGG18" s="87">
        <f t="shared" si="167"/>
        <v>0</v>
      </c>
      <c r="BGI18" s="388"/>
      <c r="BGJ18" s="1247"/>
      <c r="BGK18" s="176"/>
      <c r="BGL18" s="34"/>
      <c r="BGM18" s="85"/>
      <c r="BGN18" s="87">
        <f t="shared" si="240"/>
        <v>0</v>
      </c>
      <c r="BGP18" s="34"/>
      <c r="BGQ18" s="1247"/>
      <c r="BGR18" s="176"/>
      <c r="BGS18" s="34"/>
      <c r="BGT18" s="85"/>
      <c r="BGU18" s="87">
        <f t="shared" si="241"/>
        <v>0</v>
      </c>
      <c r="BGW18" s="549"/>
      <c r="BGX18" s="1247"/>
      <c r="BGY18" s="176"/>
      <c r="BGZ18" s="34"/>
      <c r="BHA18" s="85"/>
      <c r="BHB18" s="87">
        <f t="shared" si="168"/>
        <v>0</v>
      </c>
      <c r="BHD18" s="549"/>
      <c r="BHE18" s="1202"/>
      <c r="BHF18" s="1247"/>
      <c r="BHG18" s="176"/>
      <c r="BHH18" s="34"/>
      <c r="BHI18" s="85"/>
      <c r="BHJ18" s="87">
        <f t="shared" si="169"/>
        <v>78175.989999999991</v>
      </c>
      <c r="BHL18" s="549"/>
      <c r="BHM18" s="1247"/>
      <c r="BHN18" s="176"/>
      <c r="BHO18" s="69"/>
      <c r="BHP18" s="76"/>
      <c r="BHQ18" s="87">
        <f t="shared" si="170"/>
        <v>0</v>
      </c>
      <c r="BHS18" s="388"/>
      <c r="BHT18" s="1247"/>
      <c r="BHU18" s="176"/>
      <c r="BHV18" s="69"/>
      <c r="BHW18" s="76"/>
      <c r="BHX18" s="87">
        <f t="shared" si="171"/>
        <v>0</v>
      </c>
      <c r="BHZ18" s="576"/>
      <c r="BIA18" s="276"/>
      <c r="BIB18" s="121"/>
      <c r="BIC18" s="53"/>
      <c r="BID18" s="176"/>
      <c r="BIE18" s="87">
        <f t="shared" si="172"/>
        <v>0</v>
      </c>
      <c r="BIG18" s="576">
        <v>41321</v>
      </c>
      <c r="BIH18" s="276" t="s">
        <v>5053</v>
      </c>
      <c r="BII18" s="121">
        <v>1471</v>
      </c>
      <c r="BIJ18" s="53">
        <v>41322</v>
      </c>
      <c r="BIK18" s="176">
        <v>1471</v>
      </c>
      <c r="BIL18" s="87">
        <f t="shared" si="173"/>
        <v>0</v>
      </c>
      <c r="BIN18" s="549"/>
      <c r="BIO18" s="1247"/>
      <c r="BIP18" s="176"/>
      <c r="BIQ18" s="69"/>
      <c r="BIR18" s="76"/>
      <c r="BIS18" s="87">
        <f t="shared" si="174"/>
        <v>0</v>
      </c>
      <c r="BIU18" s="34"/>
      <c r="BIV18" s="1247"/>
      <c r="BIW18" s="176"/>
      <c r="BIX18" s="69"/>
      <c r="BIY18" s="1367"/>
      <c r="BIZ18" s="87">
        <f t="shared" si="175"/>
        <v>0</v>
      </c>
      <c r="BJB18" s="34">
        <v>41314</v>
      </c>
      <c r="BJC18" s="1247" t="s">
        <v>4423</v>
      </c>
      <c r="BJD18" s="176">
        <v>4935.5</v>
      </c>
      <c r="BJE18" s="69">
        <v>41314</v>
      </c>
      <c r="BJF18" s="76">
        <v>4935.5</v>
      </c>
      <c r="BJG18" s="87">
        <f t="shared" si="216"/>
        <v>0</v>
      </c>
      <c r="BJI18" s="53">
        <v>41308</v>
      </c>
      <c r="BJJ18" s="363" t="s">
        <v>3917</v>
      </c>
      <c r="BJK18" s="176">
        <v>19065</v>
      </c>
      <c r="BJL18" s="53">
        <v>41309</v>
      </c>
      <c r="BJM18" s="1112">
        <v>19065</v>
      </c>
      <c r="BJN18" s="87">
        <f t="shared" si="217"/>
        <v>289</v>
      </c>
      <c r="BJP18" s="34"/>
      <c r="BJQ18" s="1247"/>
      <c r="BJR18" s="176"/>
      <c r="BJS18" s="69"/>
      <c r="BJT18" s="76"/>
      <c r="BJU18" s="87">
        <f t="shared" si="218"/>
        <v>0</v>
      </c>
      <c r="BJW18" s="34"/>
      <c r="BJX18" s="1247"/>
      <c r="BJY18" s="85"/>
      <c r="BJZ18" s="34"/>
      <c r="BKA18" s="85"/>
      <c r="BKB18" s="87">
        <f t="shared" si="219"/>
        <v>0</v>
      </c>
      <c r="BKD18" s="34"/>
      <c r="BKE18" s="1247"/>
      <c r="BKF18" s="85"/>
      <c r="BKG18" s="34"/>
      <c r="BKH18" s="85"/>
      <c r="BKI18" s="87">
        <f t="shared" si="220"/>
        <v>0</v>
      </c>
      <c r="BKK18" s="34"/>
      <c r="BKL18" s="1247"/>
      <c r="BKM18" s="176"/>
      <c r="BKN18" s="69"/>
      <c r="BKO18" s="76"/>
      <c r="BKP18" s="87">
        <f t="shared" si="221"/>
        <v>0</v>
      </c>
      <c r="BKR18" s="386"/>
      <c r="BKS18" s="363"/>
      <c r="BKT18" s="176"/>
      <c r="BKU18" s="53"/>
      <c r="BKV18" s="176"/>
      <c r="BKW18" s="87">
        <f t="shared" si="222"/>
        <v>0</v>
      </c>
      <c r="BKY18" s="549"/>
      <c r="BKZ18" s="1247"/>
      <c r="BLA18" s="176"/>
      <c r="BLB18" s="34"/>
      <c r="BLC18" s="85"/>
      <c r="BLD18" s="87">
        <f t="shared" si="223"/>
        <v>0</v>
      </c>
      <c r="BLF18" s="549"/>
      <c r="BLG18" s="1247"/>
      <c r="BLH18" s="176"/>
      <c r="BLI18" s="34"/>
      <c r="BLJ18" s="85"/>
      <c r="BLK18" s="87">
        <f t="shared" si="237"/>
        <v>0</v>
      </c>
      <c r="BLM18" s="34"/>
      <c r="BLN18" s="409"/>
      <c r="BLO18" s="1247"/>
      <c r="BLP18" s="176"/>
      <c r="BLQ18" s="34"/>
      <c r="BLR18" s="85"/>
      <c r="BLS18" s="87">
        <f t="shared" si="176"/>
        <v>118</v>
      </c>
      <c r="BLU18" s="34"/>
      <c r="BLV18" s="1247"/>
      <c r="BLW18" s="176"/>
      <c r="BLX18" s="69"/>
      <c r="BLY18" s="76"/>
      <c r="BLZ18" s="87">
        <f t="shared" si="177"/>
        <v>0</v>
      </c>
      <c r="BMB18" s="53">
        <v>41313</v>
      </c>
      <c r="BMC18" s="276" t="s">
        <v>4285</v>
      </c>
      <c r="BMD18" s="121">
        <v>17508</v>
      </c>
      <c r="BME18" s="53">
        <v>41317</v>
      </c>
      <c r="BMF18" s="176">
        <v>14508</v>
      </c>
      <c r="BMG18" s="87">
        <f t="shared" si="178"/>
        <v>3111</v>
      </c>
      <c r="BMI18" s="386">
        <v>41308</v>
      </c>
      <c r="BMJ18" s="363" t="s">
        <v>3884</v>
      </c>
      <c r="BMK18" s="176">
        <v>713</v>
      </c>
      <c r="BML18" s="576">
        <v>41308</v>
      </c>
      <c r="BMM18" s="176">
        <v>713</v>
      </c>
      <c r="BMN18" s="87">
        <f t="shared" si="179"/>
        <v>0</v>
      </c>
      <c r="BMQ18" s="1368"/>
      <c r="BMR18" s="430"/>
      <c r="BMS18" s="549"/>
      <c r="BMT18" s="1245"/>
      <c r="BMU18" s="87">
        <f t="shared" si="180"/>
        <v>700</v>
      </c>
      <c r="BMW18" s="34"/>
      <c r="BMX18" s="1247"/>
      <c r="BMY18" s="176"/>
      <c r="BMZ18" s="69"/>
      <c r="BNA18" s="76"/>
      <c r="BNB18" s="87">
        <f t="shared" si="181"/>
        <v>0</v>
      </c>
      <c r="BND18" s="34"/>
      <c r="BNE18" s="409"/>
      <c r="BNF18" s="1247"/>
      <c r="BNG18" s="176"/>
      <c r="BNH18" s="34"/>
      <c r="BNI18" s="85"/>
      <c r="BNJ18" s="87">
        <f t="shared" si="182"/>
        <v>0</v>
      </c>
      <c r="BNL18" s="549"/>
      <c r="BNM18" s="1247"/>
      <c r="BNN18" s="176"/>
      <c r="BNO18" s="69"/>
      <c r="BNP18" s="76"/>
      <c r="BNQ18" s="87">
        <f t="shared" si="183"/>
        <v>0</v>
      </c>
      <c r="BNS18" s="549">
        <v>41312</v>
      </c>
      <c r="BNT18" s="1247" t="s">
        <v>4204</v>
      </c>
      <c r="BNU18" s="176">
        <v>2217</v>
      </c>
      <c r="BNV18" s="34">
        <v>41313</v>
      </c>
      <c r="BNW18" s="85">
        <v>2217</v>
      </c>
      <c r="BNX18" s="87">
        <f t="shared" si="184"/>
        <v>0</v>
      </c>
      <c r="BNZ18" s="34"/>
      <c r="BOA18" s="1247"/>
      <c r="BOB18" s="176"/>
      <c r="BOC18" s="69"/>
      <c r="BOD18" s="76"/>
      <c r="BOE18" s="87">
        <f t="shared" si="185"/>
        <v>0</v>
      </c>
      <c r="BOG18" s="549"/>
      <c r="BOH18" s="1247"/>
      <c r="BOI18" s="85"/>
      <c r="BOJ18" s="1366"/>
      <c r="BOK18" s="847"/>
      <c r="BOL18" s="87">
        <f t="shared" si="186"/>
        <v>0</v>
      </c>
      <c r="BON18" s="549"/>
      <c r="BOO18" s="1247"/>
      <c r="BOP18" s="85"/>
      <c r="BOQ18" s="1366"/>
      <c r="BOR18" s="847"/>
      <c r="BOS18" s="87">
        <f t="shared" si="187"/>
        <v>0</v>
      </c>
      <c r="BOU18" s="34"/>
      <c r="BOV18" s="1247"/>
      <c r="BOW18" s="176"/>
      <c r="BOX18" s="69"/>
      <c r="BOY18" s="76"/>
      <c r="BOZ18" s="87">
        <f t="shared" si="188"/>
        <v>0</v>
      </c>
      <c r="BPB18" s="34"/>
      <c r="BPC18" s="1247"/>
      <c r="BPD18" s="176"/>
      <c r="BPE18" s="69"/>
      <c r="BPF18" s="76"/>
      <c r="BPG18" s="87">
        <f t="shared" si="189"/>
        <v>0</v>
      </c>
      <c r="BPI18" s="34"/>
      <c r="BPJ18" s="1247"/>
      <c r="BPK18" s="176"/>
      <c r="BPL18" s="69"/>
      <c r="BPM18" s="76"/>
      <c r="BPN18" s="87">
        <f t="shared" si="190"/>
        <v>0</v>
      </c>
      <c r="BPP18" s="34"/>
      <c r="BPQ18" s="1247"/>
      <c r="BPR18" s="176"/>
      <c r="BPS18" s="69"/>
      <c r="BPT18" s="76"/>
      <c r="BPU18" s="87">
        <f t="shared" si="191"/>
        <v>0</v>
      </c>
    </row>
    <row r="19" spans="1:1789">
      <c r="A19" s="34"/>
      <c r="B19" s="373"/>
      <c r="C19" s="24"/>
      <c r="D19" s="34"/>
      <c r="E19" s="85"/>
      <c r="F19" s="87">
        <f t="shared" si="2"/>
        <v>0</v>
      </c>
      <c r="H19" s="34"/>
      <c r="I19" s="373"/>
      <c r="J19" s="24"/>
      <c r="K19" s="34"/>
      <c r="L19" s="85"/>
      <c r="M19" s="87">
        <f t="shared" si="3"/>
        <v>0</v>
      </c>
      <c r="O19" s="34"/>
      <c r="P19" s="373"/>
      <c r="Q19" s="24"/>
      <c r="R19" s="34"/>
      <c r="S19" s="85"/>
      <c r="T19" s="87">
        <f t="shared" si="4"/>
        <v>0</v>
      </c>
      <c r="V19" s="34"/>
      <c r="W19" s="373"/>
      <c r="X19" s="24"/>
      <c r="Y19" s="34"/>
      <c r="Z19" s="85"/>
      <c r="AA19" s="87">
        <f t="shared" si="5"/>
        <v>6041</v>
      </c>
      <c r="AC19" s="34"/>
      <c r="AD19" s="373"/>
      <c r="AE19" s="24"/>
      <c r="AF19" s="34"/>
      <c r="AG19" s="85"/>
      <c r="AH19" s="87">
        <f t="shared" si="6"/>
        <v>0</v>
      </c>
      <c r="AJ19" s="386">
        <v>41311</v>
      </c>
      <c r="AK19" s="276" t="s">
        <v>4151</v>
      </c>
      <c r="AL19" s="121">
        <v>81454</v>
      </c>
      <c r="AM19" s="386">
        <v>41326</v>
      </c>
      <c r="AN19" s="176">
        <v>81454</v>
      </c>
      <c r="AO19" s="87">
        <f t="shared" si="7"/>
        <v>-38215.859999999986</v>
      </c>
      <c r="AQ19" s="34"/>
      <c r="AR19" s="373"/>
      <c r="AS19" s="24"/>
      <c r="AT19" s="34"/>
      <c r="AU19" s="85"/>
      <c r="AV19" s="87">
        <f t="shared" si="8"/>
        <v>0</v>
      </c>
      <c r="AX19" s="34"/>
      <c r="AY19" s="373"/>
      <c r="AZ19" s="24"/>
      <c r="BA19" s="34"/>
      <c r="BB19" s="85"/>
      <c r="BC19" s="87">
        <f t="shared" si="9"/>
        <v>0</v>
      </c>
      <c r="BE19" s="53"/>
      <c r="BF19" s="276"/>
      <c r="BG19" s="121"/>
      <c r="BH19" s="423"/>
      <c r="BI19" s="176"/>
      <c r="BJ19" s="168">
        <f t="shared" si="10"/>
        <v>0</v>
      </c>
      <c r="BL19" s="388">
        <v>41316</v>
      </c>
      <c r="BM19" s="373" t="s">
        <v>4629</v>
      </c>
      <c r="BN19" s="24">
        <v>875.5</v>
      </c>
      <c r="BO19" s="34">
        <v>41316</v>
      </c>
      <c r="BP19" s="85">
        <v>875.5</v>
      </c>
      <c r="BQ19" s="87">
        <f t="shared" si="11"/>
        <v>0</v>
      </c>
      <c r="BS19" s="576"/>
      <c r="BT19" s="276"/>
      <c r="BU19" s="121"/>
      <c r="BV19" s="53"/>
      <c r="BW19" s="176"/>
      <c r="BX19" s="87">
        <f t="shared" si="12"/>
        <v>40166.76</v>
      </c>
      <c r="BZ19" s="576"/>
      <c r="CA19" s="276"/>
      <c r="CB19" s="121"/>
      <c r="CC19" s="53"/>
      <c r="CD19" s="176"/>
      <c r="CE19" s="87">
        <f t="shared" si="13"/>
        <v>0</v>
      </c>
      <c r="CG19" s="576"/>
      <c r="CH19" s="276"/>
      <c r="CI19" s="121"/>
      <c r="CJ19" s="53"/>
      <c r="CK19" s="176"/>
      <c r="CL19" s="87">
        <f t="shared" si="14"/>
        <v>2443.5</v>
      </c>
      <c r="CN19" s="576">
        <v>41103</v>
      </c>
      <c r="CO19" s="657"/>
      <c r="CP19" s="276" t="s">
        <v>3076</v>
      </c>
      <c r="CQ19" s="1313"/>
      <c r="CR19" s="1266" t="s">
        <v>3077</v>
      </c>
      <c r="CS19" s="1320"/>
      <c r="CT19" s="87">
        <f t="shared" si="15"/>
        <v>5814</v>
      </c>
      <c r="CV19" s="576">
        <v>41311</v>
      </c>
      <c r="CW19" s="1289"/>
      <c r="CX19" s="276" t="s">
        <v>4132</v>
      </c>
      <c r="CY19" s="121">
        <v>188545</v>
      </c>
      <c r="CZ19" s="576"/>
      <c r="DA19" s="176"/>
      <c r="DB19" s="87">
        <f t="shared" si="16"/>
        <v>6646447.6500000004</v>
      </c>
      <c r="DD19" s="386">
        <v>41320</v>
      </c>
      <c r="DE19" s="276" t="s">
        <v>4921</v>
      </c>
      <c r="DF19" s="121">
        <v>1962</v>
      </c>
      <c r="DG19" s="53">
        <v>41320</v>
      </c>
      <c r="DH19" s="176">
        <v>1962</v>
      </c>
      <c r="DI19" s="87">
        <f t="shared" si="17"/>
        <v>0</v>
      </c>
      <c r="DK19" s="386"/>
      <c r="DL19" s="276"/>
      <c r="DM19" s="121"/>
      <c r="DN19" s="53"/>
      <c r="DO19" s="176"/>
      <c r="DP19" s="87">
        <f t="shared" si="18"/>
        <v>0</v>
      </c>
      <c r="DR19" s="53"/>
      <c r="DS19" s="276"/>
      <c r="DT19" s="121"/>
      <c r="DU19" s="53"/>
      <c r="DV19" s="176"/>
      <c r="DW19" s="87">
        <f t="shared" si="19"/>
        <v>0</v>
      </c>
      <c r="DY19" s="386"/>
      <c r="DZ19" s="276"/>
      <c r="EA19" s="121"/>
      <c r="EB19" s="53"/>
      <c r="EC19" s="176"/>
      <c r="ED19" s="87">
        <f t="shared" si="20"/>
        <v>0</v>
      </c>
      <c r="EF19" s="576"/>
      <c r="EG19" s="363"/>
      <c r="EH19" s="176"/>
      <c r="EI19" s="53"/>
      <c r="EJ19" s="176"/>
      <c r="EK19" s="87">
        <f t="shared" si="21"/>
        <v>20966</v>
      </c>
      <c r="EM19" s="549"/>
      <c r="EN19" s="373"/>
      <c r="EO19" s="24"/>
      <c r="EP19" s="34"/>
      <c r="EQ19" s="85"/>
      <c r="ER19" s="87">
        <f t="shared" si="22"/>
        <v>0</v>
      </c>
      <c r="ET19" s="34"/>
      <c r="EU19" s="409"/>
      <c r="EV19" s="373"/>
      <c r="EW19" s="24"/>
      <c r="EX19" s="409"/>
      <c r="EY19" s="85"/>
      <c r="EZ19" s="87">
        <f t="shared" si="23"/>
        <v>1044.8300000000017</v>
      </c>
      <c r="FB19" s="53"/>
      <c r="FC19" s="276"/>
      <c r="FD19" s="121"/>
      <c r="FE19" s="53"/>
      <c r="FF19" s="176"/>
      <c r="FG19" s="87">
        <f t="shared" si="24"/>
        <v>0</v>
      </c>
      <c r="FI19" s="549"/>
      <c r="FJ19" s="409"/>
      <c r="FK19" s="373"/>
      <c r="FL19" s="24"/>
      <c r="FM19" s="34"/>
      <c r="FN19" s="85"/>
      <c r="FO19" s="87">
        <f t="shared" si="25"/>
        <v>0</v>
      </c>
      <c r="FQ19" s="34"/>
      <c r="FR19" s="276"/>
      <c r="FS19" s="121"/>
      <c r="FT19" s="53"/>
      <c r="FU19" s="176"/>
      <c r="FV19" s="87">
        <f t="shared" si="192"/>
        <v>0</v>
      </c>
      <c r="FX19" s="549"/>
      <c r="FY19" s="1202"/>
      <c r="FZ19" s="373"/>
      <c r="GA19" s="24"/>
      <c r="GB19" s="1351"/>
      <c r="GC19" s="1363"/>
      <c r="GD19" s="87">
        <f t="shared" si="26"/>
        <v>13137.5</v>
      </c>
      <c r="GF19" s="53"/>
      <c r="GG19" s="276"/>
      <c r="GH19" s="121"/>
      <c r="GI19" s="53"/>
      <c r="GJ19" s="176"/>
      <c r="GK19" s="87">
        <f t="shared" si="27"/>
        <v>4523</v>
      </c>
      <c r="GM19" s="549"/>
      <c r="GN19" s="373"/>
      <c r="GO19" s="373"/>
      <c r="GP19" s="1250"/>
      <c r="GQ19" s="34"/>
      <c r="GR19" s="85"/>
      <c r="GS19" s="87">
        <f t="shared" si="28"/>
        <v>2511.6000000000004</v>
      </c>
      <c r="GU19" s="576"/>
      <c r="GV19" s="276"/>
      <c r="GW19" s="1045"/>
      <c r="GX19" s="53"/>
      <c r="GY19" s="176"/>
      <c r="GZ19" s="87">
        <f t="shared" si="29"/>
        <v>0</v>
      </c>
      <c r="HB19" s="388"/>
      <c r="HC19" s="373"/>
      <c r="HD19" s="1250"/>
      <c r="HE19" s="34"/>
      <c r="HF19" s="85"/>
      <c r="HG19" s="87">
        <f t="shared" si="30"/>
        <v>0</v>
      </c>
      <c r="HI19" s="388"/>
      <c r="HJ19" s="373"/>
      <c r="HK19" s="1250"/>
      <c r="HL19" s="34"/>
      <c r="HM19" s="85"/>
      <c r="HN19" s="87">
        <f t="shared" si="31"/>
        <v>0</v>
      </c>
      <c r="HP19" s="388"/>
      <c r="HQ19" s="373"/>
      <c r="HR19" s="1250"/>
      <c r="HS19" s="34"/>
      <c r="HT19" s="85"/>
      <c r="HU19" s="87">
        <f t="shared" si="32"/>
        <v>30</v>
      </c>
      <c r="HW19" s="373"/>
      <c r="HX19" s="373"/>
      <c r="HY19" s="1250"/>
      <c r="HZ19" s="34"/>
      <c r="IA19" s="85"/>
      <c r="IB19" s="87">
        <f t="shared" si="33"/>
        <v>0</v>
      </c>
      <c r="ID19" s="576"/>
      <c r="IE19" s="50"/>
      <c r="IF19" s="1274"/>
      <c r="IG19" s="53"/>
      <c r="IH19" s="176"/>
      <c r="II19" s="87">
        <f t="shared" si="34"/>
        <v>402</v>
      </c>
      <c r="IK19" s="549">
        <v>41325</v>
      </c>
      <c r="IL19" s="50" t="s">
        <v>5359</v>
      </c>
      <c r="IM19" s="1276">
        <v>2205</v>
      </c>
      <c r="IN19" s="34">
        <v>41325</v>
      </c>
      <c r="IO19" s="85">
        <v>2205</v>
      </c>
      <c r="IP19" s="87">
        <f t="shared" si="35"/>
        <v>3102</v>
      </c>
      <c r="IR19" s="388">
        <v>41298</v>
      </c>
      <c r="IS19" s="1247" t="s">
        <v>3204</v>
      </c>
      <c r="IT19" s="85">
        <v>3960</v>
      </c>
      <c r="IU19" s="388">
        <v>41306</v>
      </c>
      <c r="IV19" s="85">
        <v>3960</v>
      </c>
      <c r="IW19" s="87">
        <f t="shared" si="36"/>
        <v>0</v>
      </c>
      <c r="IY19" s="388">
        <v>41313</v>
      </c>
      <c r="IZ19" s="1247" t="s">
        <v>4284</v>
      </c>
      <c r="JA19" s="1052">
        <v>1320</v>
      </c>
      <c r="JB19" s="388">
        <v>41324</v>
      </c>
      <c r="JC19" s="1052">
        <v>1320</v>
      </c>
      <c r="JD19" s="87">
        <f t="shared" si="37"/>
        <v>0</v>
      </c>
      <c r="JF19" s="388"/>
      <c r="JG19" s="1247"/>
      <c r="JH19" s="1052"/>
      <c r="JI19" s="388"/>
      <c r="JJ19" s="1052"/>
      <c r="JK19" s="87">
        <f t="shared" si="38"/>
        <v>46365</v>
      </c>
      <c r="JM19" s="576"/>
      <c r="JN19" s="50"/>
      <c r="JO19" s="176"/>
      <c r="JP19" s="386">
        <v>41088</v>
      </c>
      <c r="JQ19" s="176">
        <v>2500</v>
      </c>
      <c r="JR19" s="87">
        <f t="shared" si="39"/>
        <v>37695.57</v>
      </c>
      <c r="JT19" s="388"/>
      <c r="JU19" s="373"/>
      <c r="JV19" s="24"/>
      <c r="JW19" s="34"/>
      <c r="JX19" s="85"/>
      <c r="JY19" s="87">
        <f t="shared" si="40"/>
        <v>0</v>
      </c>
      <c r="KA19" s="388"/>
      <c r="KB19" s="373"/>
      <c r="KC19" s="24"/>
      <c r="KD19" s="34"/>
      <c r="KE19" s="85"/>
      <c r="KF19" s="87">
        <f t="shared" si="41"/>
        <v>0</v>
      </c>
      <c r="KH19" s="388"/>
      <c r="KI19" s="373"/>
      <c r="KJ19" s="24"/>
      <c r="KK19" s="34"/>
      <c r="KL19" s="85"/>
      <c r="KM19" s="87">
        <f t="shared" si="42"/>
        <v>0</v>
      </c>
      <c r="KO19" s="386"/>
      <c r="KP19" s="276"/>
      <c r="KQ19" s="121"/>
      <c r="KR19" s="53">
        <v>41320</v>
      </c>
      <c r="KS19" s="176">
        <v>100</v>
      </c>
      <c r="KT19" s="87">
        <f t="shared" si="43"/>
        <v>1499.5</v>
      </c>
      <c r="KV19" s="373"/>
      <c r="KW19" s="373"/>
      <c r="KX19" s="24"/>
      <c r="KY19" s="34"/>
      <c r="KZ19" s="85"/>
      <c r="LA19" s="87">
        <f t="shared" si="44"/>
        <v>14519.5</v>
      </c>
      <c r="LC19" s="373"/>
      <c r="LD19" s="373"/>
      <c r="LE19" s="24"/>
      <c r="LF19" s="34"/>
      <c r="LG19" s="85"/>
      <c r="LH19" s="87">
        <f t="shared" si="45"/>
        <v>0</v>
      </c>
      <c r="LJ19" s="373"/>
      <c r="LK19" s="373"/>
      <c r="LL19" s="24"/>
      <c r="LM19" s="34"/>
      <c r="LN19" s="85"/>
      <c r="LO19" s="87">
        <f t="shared" si="46"/>
        <v>0</v>
      </c>
      <c r="LQ19" s="373"/>
      <c r="LR19" s="373"/>
      <c r="LS19" s="24"/>
      <c r="LT19" s="34"/>
      <c r="LU19" s="85"/>
      <c r="LV19" s="87">
        <f t="shared" si="47"/>
        <v>0</v>
      </c>
      <c r="LX19" s="549"/>
      <c r="LY19" s="373"/>
      <c r="LZ19" s="24"/>
      <c r="MA19" s="34"/>
      <c r="MB19" s="85"/>
      <c r="MC19" s="87">
        <f t="shared" si="48"/>
        <v>0</v>
      </c>
      <c r="ME19" s="549"/>
      <c r="MF19" s="373"/>
      <c r="MG19" s="24"/>
      <c r="MH19" s="34"/>
      <c r="MI19" s="85"/>
      <c r="MJ19" s="87">
        <f t="shared" si="49"/>
        <v>31145.5</v>
      </c>
      <c r="ML19" s="549"/>
      <c r="MM19" s="373"/>
      <c r="MN19" s="24"/>
      <c r="MO19" s="1029"/>
      <c r="MP19" s="85"/>
      <c r="MQ19" s="87">
        <f t="shared" si="50"/>
        <v>0</v>
      </c>
      <c r="MS19" s="1261"/>
      <c r="MT19" s="373"/>
      <c r="MU19" s="24"/>
      <c r="MV19" s="1029"/>
      <c r="MW19" s="85"/>
      <c r="MX19" s="87">
        <f t="shared" si="51"/>
        <v>0</v>
      </c>
      <c r="MZ19" s="1261"/>
      <c r="NA19" s="373"/>
      <c r="NB19" s="24"/>
      <c r="NC19" s="34"/>
      <c r="ND19" s="85"/>
      <c r="NE19" s="87">
        <f t="shared" si="52"/>
        <v>0</v>
      </c>
      <c r="NG19" s="549"/>
      <c r="NH19" s="373"/>
      <c r="NI19" s="24"/>
      <c r="NJ19" s="549"/>
      <c r="NK19" s="85"/>
      <c r="NL19" s="87">
        <f t="shared" si="53"/>
        <v>0</v>
      </c>
      <c r="NN19" s="373"/>
      <c r="NO19" s="373"/>
      <c r="NP19" s="24"/>
      <c r="NQ19" s="34"/>
      <c r="NR19" s="85"/>
      <c r="NS19" s="87">
        <f t="shared" si="54"/>
        <v>12799.5</v>
      </c>
      <c r="NU19" s="576">
        <v>41327</v>
      </c>
      <c r="NV19" s="380"/>
      <c r="NW19" s="276" t="s">
        <v>5550</v>
      </c>
      <c r="NX19" s="121">
        <v>27749.38</v>
      </c>
      <c r="NY19" s="53"/>
      <c r="NZ19" s="176"/>
      <c r="OA19" s="87">
        <f t="shared" si="0"/>
        <v>154427.23000000001</v>
      </c>
      <c r="OC19" s="549"/>
      <c r="OD19" s="373"/>
      <c r="OE19" s="24"/>
      <c r="OF19" s="34"/>
      <c r="OG19" s="85"/>
      <c r="OH19" s="87">
        <f t="shared" si="55"/>
        <v>0</v>
      </c>
      <c r="OJ19" s="373"/>
      <c r="OK19" s="373"/>
      <c r="OL19" s="24"/>
      <c r="OM19" s="34"/>
      <c r="ON19" s="85"/>
      <c r="OO19" s="87">
        <f t="shared" si="56"/>
        <v>0</v>
      </c>
      <c r="OQ19" s="386">
        <v>41312</v>
      </c>
      <c r="OR19" s="1258" t="s">
        <v>4226</v>
      </c>
      <c r="OS19" s="176">
        <v>2362</v>
      </c>
      <c r="OT19" s="53">
        <v>41313</v>
      </c>
      <c r="OU19" s="176">
        <v>2362</v>
      </c>
      <c r="OV19" s="87">
        <f t="shared" si="57"/>
        <v>0</v>
      </c>
      <c r="OX19" s="386"/>
      <c r="OY19" s="1258"/>
      <c r="OZ19" s="176"/>
      <c r="PA19" s="53"/>
      <c r="PB19" s="176"/>
      <c r="PC19" s="87">
        <f t="shared" si="58"/>
        <v>21123.919999999998</v>
      </c>
      <c r="PE19" s="386">
        <v>41306</v>
      </c>
      <c r="PF19" s="1338" t="s">
        <v>4090</v>
      </c>
      <c r="PG19" s="276" t="s">
        <v>3673</v>
      </c>
      <c r="PH19" s="121">
        <v>37233.550000000003</v>
      </c>
      <c r="PI19" s="369">
        <v>41310</v>
      </c>
      <c r="PJ19" s="176">
        <v>37233.550000000003</v>
      </c>
      <c r="PK19" s="168">
        <f t="shared" si="59"/>
        <v>4297.8600000000006</v>
      </c>
      <c r="PM19" s="386"/>
      <c r="PN19" s="363"/>
      <c r="PO19" s="176"/>
      <c r="PP19" s="369"/>
      <c r="PQ19" s="176"/>
      <c r="PR19" s="168">
        <f t="shared" si="60"/>
        <v>0</v>
      </c>
      <c r="PS19" s="297"/>
      <c r="PT19" s="386"/>
      <c r="PU19" s="373"/>
      <c r="PV19" s="24"/>
      <c r="PW19" s="34"/>
      <c r="PX19" s="85"/>
      <c r="PY19" s="87">
        <f t="shared" si="61"/>
        <v>40407</v>
      </c>
      <c r="QA19" s="34"/>
      <c r="QB19" s="373"/>
      <c r="QC19" s="24"/>
      <c r="QD19" s="34"/>
      <c r="QE19" s="85"/>
      <c r="QF19" s="87">
        <f t="shared" si="62"/>
        <v>0</v>
      </c>
      <c r="QH19" s="373"/>
      <c r="QI19" s="373"/>
      <c r="QJ19" s="1250"/>
      <c r="QK19" s="34"/>
      <c r="QL19" s="85"/>
      <c r="QM19" s="87">
        <f t="shared" si="63"/>
        <v>0</v>
      </c>
      <c r="QO19" s="373"/>
      <c r="QP19" s="373"/>
      <c r="QQ19" s="24"/>
      <c r="QR19" s="34"/>
      <c r="QS19" s="85"/>
      <c r="QT19" s="87">
        <f t="shared" si="64"/>
        <v>0</v>
      </c>
      <c r="QV19" s="576">
        <v>41320</v>
      </c>
      <c r="QW19" s="657"/>
      <c r="QX19" s="276" t="s">
        <v>4876</v>
      </c>
      <c r="QY19" s="121">
        <v>16136</v>
      </c>
      <c r="QZ19" s="53">
        <v>41320</v>
      </c>
      <c r="RA19" s="430">
        <v>16136</v>
      </c>
      <c r="RB19" s="87">
        <f t="shared" si="65"/>
        <v>0</v>
      </c>
      <c r="RD19" s="549"/>
      <c r="RE19" s="373"/>
      <c r="RF19" s="24"/>
      <c r="RG19" s="34"/>
      <c r="RH19" s="1262"/>
      <c r="RI19" s="87">
        <f t="shared" si="66"/>
        <v>0</v>
      </c>
      <c r="RK19" s="549"/>
      <c r="RL19" s="373"/>
      <c r="RM19" s="24"/>
      <c r="RN19" s="34"/>
      <c r="RO19" s="1262"/>
      <c r="RP19" s="87">
        <f t="shared" si="67"/>
        <v>0</v>
      </c>
      <c r="RR19" s="34"/>
      <c r="RS19" s="373"/>
      <c r="RT19" s="24"/>
      <c r="RU19" s="34"/>
      <c r="RV19" s="1262"/>
      <c r="RW19" s="87">
        <f t="shared" si="68"/>
        <v>0</v>
      </c>
      <c r="RY19" s="34"/>
      <c r="RZ19" s="373"/>
      <c r="SA19" s="24"/>
      <c r="SB19" s="34"/>
      <c r="SC19" s="1262"/>
      <c r="SD19" s="87">
        <f t="shared" si="69"/>
        <v>2910</v>
      </c>
      <c r="SF19" s="373"/>
      <c r="SG19" s="373"/>
      <c r="SH19" s="24"/>
      <c r="SI19" s="34"/>
      <c r="SJ19" s="1262"/>
      <c r="SK19" s="87">
        <f t="shared" si="70"/>
        <v>0</v>
      </c>
      <c r="SM19" s="373"/>
      <c r="SN19" s="373"/>
      <c r="SO19" s="24"/>
      <c r="SP19" s="34"/>
      <c r="SQ19" s="1262"/>
      <c r="SR19" s="87">
        <f t="shared" si="71"/>
        <v>0</v>
      </c>
      <c r="ST19" s="549"/>
      <c r="SU19" s="373"/>
      <c r="SV19" s="24"/>
      <c r="SW19" s="34"/>
      <c r="SX19" s="1262"/>
      <c r="SY19" s="87">
        <f t="shared" si="72"/>
        <v>0</v>
      </c>
      <c r="TA19" s="576"/>
      <c r="TB19" s="276"/>
      <c r="TC19" s="121"/>
      <c r="TD19" s="53"/>
      <c r="TE19" s="430"/>
      <c r="TF19" s="87">
        <f t="shared" si="73"/>
        <v>-2822</v>
      </c>
      <c r="TH19" s="576"/>
      <c r="TI19" s="276"/>
      <c r="TJ19" s="121"/>
      <c r="TK19" s="53"/>
      <c r="TL19" s="430"/>
      <c r="TM19" s="87">
        <f t="shared" si="74"/>
        <v>0</v>
      </c>
      <c r="TO19" s="386">
        <v>41313</v>
      </c>
      <c r="TP19" s="276" t="s">
        <v>4326</v>
      </c>
      <c r="TQ19" s="121">
        <v>1949</v>
      </c>
      <c r="TR19" s="386">
        <v>41314</v>
      </c>
      <c r="TS19" s="430">
        <v>1949</v>
      </c>
      <c r="TT19" s="87">
        <f t="shared" si="75"/>
        <v>0</v>
      </c>
      <c r="TV19" s="549"/>
      <c r="TW19" s="373"/>
      <c r="TX19" s="24"/>
      <c r="TY19" s="34"/>
      <c r="TZ19" s="1262"/>
      <c r="UA19" s="87">
        <f t="shared" si="76"/>
        <v>0</v>
      </c>
      <c r="UC19" s="34">
        <v>41327</v>
      </c>
      <c r="UD19" s="373" t="s">
        <v>5567</v>
      </c>
      <c r="UE19" s="24">
        <v>611</v>
      </c>
      <c r="UF19" s="34">
        <v>41328</v>
      </c>
      <c r="UG19" s="1262">
        <v>611</v>
      </c>
      <c r="UH19" s="87">
        <f t="shared" si="77"/>
        <v>0</v>
      </c>
      <c r="UJ19" s="34">
        <v>41328</v>
      </c>
      <c r="UK19" s="373" t="s">
        <v>5611</v>
      </c>
      <c r="UL19" s="24">
        <v>25800</v>
      </c>
      <c r="UM19" s="34">
        <v>41328</v>
      </c>
      <c r="UN19" s="1262">
        <v>25800</v>
      </c>
      <c r="UO19" s="87">
        <f t="shared" si="78"/>
        <v>0</v>
      </c>
      <c r="UQ19" s="373"/>
      <c r="UR19" s="373"/>
      <c r="US19" s="24"/>
      <c r="UT19" s="34"/>
      <c r="UU19" s="1262"/>
      <c r="UV19" s="87">
        <f t="shared" si="79"/>
        <v>18891</v>
      </c>
      <c r="UX19" s="388"/>
      <c r="UY19" s="373"/>
      <c r="UZ19" s="24"/>
      <c r="VA19" s="34"/>
      <c r="VB19" s="1262"/>
      <c r="VC19" s="87">
        <f t="shared" si="80"/>
        <v>6963.5</v>
      </c>
      <c r="VE19" s="576"/>
      <c r="VF19" s="276"/>
      <c r="VG19" s="121"/>
      <c r="VH19" s="576"/>
      <c r="VI19" s="176"/>
      <c r="VJ19" s="87">
        <f t="shared" si="81"/>
        <v>28439.5</v>
      </c>
      <c r="VL19" s="34"/>
      <c r="VM19" s="373"/>
      <c r="VN19" s="24"/>
      <c r="VO19" s="34"/>
      <c r="VP19" s="85"/>
      <c r="VQ19" s="87">
        <f t="shared" si="82"/>
        <v>0</v>
      </c>
      <c r="VS19" s="549"/>
      <c r="VT19" s="373"/>
      <c r="VU19" s="24"/>
      <c r="VV19" s="34"/>
      <c r="VW19" s="85"/>
      <c r="VX19" s="87">
        <f t="shared" si="83"/>
        <v>14289</v>
      </c>
      <c r="VZ19" s="549"/>
      <c r="WA19" s="373"/>
      <c r="WB19" s="24"/>
      <c r="WC19" s="34"/>
      <c r="WD19" s="85"/>
      <c r="WE19" s="87">
        <f t="shared" si="84"/>
        <v>0</v>
      </c>
      <c r="WG19" s="549"/>
      <c r="WH19" s="373"/>
      <c r="WI19" s="24"/>
      <c r="WJ19" s="34"/>
      <c r="WK19" s="85"/>
      <c r="WL19" s="87">
        <f t="shared" si="85"/>
        <v>0</v>
      </c>
      <c r="WN19" s="386">
        <v>41325</v>
      </c>
      <c r="WO19" s="444"/>
      <c r="WP19" s="276" t="s">
        <v>5349</v>
      </c>
      <c r="WQ19" s="121">
        <v>1121</v>
      </c>
      <c r="WR19" s="53"/>
      <c r="WS19" s="58"/>
      <c r="WT19" s="87">
        <f t="shared" si="86"/>
        <v>42199</v>
      </c>
      <c r="WV19" s="386">
        <v>41313</v>
      </c>
      <c r="WW19" s="276" t="s">
        <v>4303</v>
      </c>
      <c r="WX19" s="121">
        <v>3506</v>
      </c>
      <c r="WY19" s="53">
        <v>41313</v>
      </c>
      <c r="WZ19" s="58">
        <v>3506</v>
      </c>
      <c r="XA19" s="87">
        <f t="shared" si="87"/>
        <v>5292.5</v>
      </c>
      <c r="XC19" s="576">
        <v>41314</v>
      </c>
      <c r="XD19" s="276" t="s">
        <v>4488</v>
      </c>
      <c r="XE19" s="1045">
        <v>40649.5</v>
      </c>
      <c r="XF19" s="1340">
        <v>41315</v>
      </c>
      <c r="XG19" s="176">
        <v>40649.5</v>
      </c>
      <c r="XH19" s="87">
        <f t="shared" si="252"/>
        <v>2504.6999999999971</v>
      </c>
      <c r="XJ19" s="388"/>
      <c r="XK19" s="373"/>
      <c r="XL19" s="24"/>
      <c r="XM19" s="34"/>
      <c r="XN19" s="85"/>
      <c r="XO19" s="87">
        <f t="shared" si="238"/>
        <v>0</v>
      </c>
      <c r="XQ19" s="388">
        <v>41315</v>
      </c>
      <c r="XR19" s="373" t="s">
        <v>4539</v>
      </c>
      <c r="XS19" s="24">
        <v>2818</v>
      </c>
      <c r="XT19" s="34">
        <v>41315</v>
      </c>
      <c r="XU19" s="85">
        <v>2818</v>
      </c>
      <c r="XV19" s="87">
        <f t="shared" si="89"/>
        <v>0</v>
      </c>
      <c r="XX19" s="549"/>
      <c r="XY19" s="373"/>
      <c r="XZ19" s="24"/>
      <c r="YA19" s="34"/>
      <c r="YB19" s="85"/>
      <c r="YC19" s="87">
        <f t="shared" si="224"/>
        <v>0</v>
      </c>
      <c r="YE19" s="549"/>
      <c r="YF19" s="373"/>
      <c r="YG19" s="24"/>
      <c r="YH19" s="34"/>
      <c r="YI19" s="85"/>
      <c r="YJ19" s="87">
        <f t="shared" si="225"/>
        <v>0</v>
      </c>
      <c r="YL19" s="386">
        <v>41313</v>
      </c>
      <c r="YM19" s="369"/>
      <c r="YN19" s="276" t="s">
        <v>4287</v>
      </c>
      <c r="YO19" s="121">
        <v>93475</v>
      </c>
      <c r="YP19" s="386">
        <v>41313</v>
      </c>
      <c r="YQ19" s="176">
        <v>93475</v>
      </c>
      <c r="YR19" s="87">
        <f t="shared" si="90"/>
        <v>1246</v>
      </c>
      <c r="YT19" s="576"/>
      <c r="YU19" s="276"/>
      <c r="YV19" s="121"/>
      <c r="YW19" s="386"/>
      <c r="YX19" s="58"/>
      <c r="YY19" s="87">
        <f t="shared" si="91"/>
        <v>2828</v>
      </c>
      <c r="ZA19" s="388">
        <v>41323</v>
      </c>
      <c r="ZB19" s="373" t="s">
        <v>5151</v>
      </c>
      <c r="ZC19" s="1250">
        <v>7685</v>
      </c>
      <c r="ZD19" s="34">
        <v>41323</v>
      </c>
      <c r="ZE19" s="85">
        <v>7685</v>
      </c>
      <c r="ZF19" s="87">
        <f t="shared" si="92"/>
        <v>0</v>
      </c>
      <c r="ZH19" s="549"/>
      <c r="ZI19" s="373"/>
      <c r="ZJ19" s="24"/>
      <c r="ZK19" s="34"/>
      <c r="ZL19" s="85"/>
      <c r="ZM19" s="87">
        <f t="shared" si="93"/>
        <v>500</v>
      </c>
      <c r="ZO19" s="576">
        <v>41313</v>
      </c>
      <c r="ZP19" s="276" t="s">
        <v>4338</v>
      </c>
      <c r="ZQ19" s="121">
        <v>11514</v>
      </c>
      <c r="ZR19" s="53">
        <v>41314</v>
      </c>
      <c r="ZS19" s="176">
        <v>11514</v>
      </c>
      <c r="ZT19" s="87">
        <f t="shared" si="94"/>
        <v>0</v>
      </c>
      <c r="ZV19" s="576"/>
      <c r="ZW19" s="276"/>
      <c r="ZX19" s="121"/>
      <c r="ZY19" s="53"/>
      <c r="ZZ19" s="176"/>
      <c r="AAA19" s="87">
        <f t="shared" si="95"/>
        <v>0</v>
      </c>
      <c r="AAC19" s="549"/>
      <c r="AAD19" s="373"/>
      <c r="AAE19" s="24"/>
      <c r="AAF19" s="34"/>
      <c r="AAG19" s="85"/>
      <c r="AAH19" s="87">
        <f t="shared" si="96"/>
        <v>0</v>
      </c>
      <c r="AAJ19" s="549"/>
      <c r="AAK19" s="373"/>
      <c r="AAL19" s="24"/>
      <c r="AAM19" s="34"/>
      <c r="AAN19" s="85"/>
      <c r="AAO19" s="87">
        <f t="shared" si="97"/>
        <v>0</v>
      </c>
      <c r="AAQ19" s="549"/>
      <c r="AAR19" s="1202"/>
      <c r="AAS19" s="373"/>
      <c r="AAT19" s="24"/>
      <c r="AAU19" s="34"/>
      <c r="AAV19" s="85"/>
      <c r="AAW19" s="87">
        <f t="shared" si="98"/>
        <v>7650</v>
      </c>
      <c r="AAY19" s="53"/>
      <c r="AAZ19" s="276"/>
      <c r="ABA19" s="121"/>
      <c r="ABB19" s="53"/>
      <c r="ABC19" s="176"/>
      <c r="ABD19" s="87">
        <f t="shared" si="242"/>
        <v>8470.5</v>
      </c>
      <c r="ABF19" s="34"/>
      <c r="ABG19" s="373"/>
      <c r="ABH19" s="24"/>
      <c r="ABI19" s="34"/>
      <c r="ABJ19" s="85"/>
      <c r="ABK19" s="87">
        <f t="shared" si="99"/>
        <v>70699</v>
      </c>
      <c r="ABM19" s="549"/>
      <c r="ABN19" s="1233"/>
      <c r="ABO19" s="373"/>
      <c r="ABP19" s="1250"/>
      <c r="ABQ19" s="34"/>
      <c r="ABR19" s="85"/>
      <c r="ABS19" s="87">
        <f t="shared" si="243"/>
        <v>0</v>
      </c>
      <c r="ABU19" s="388"/>
      <c r="ABV19" s="373"/>
      <c r="ABW19" s="24"/>
      <c r="ABX19" s="549"/>
      <c r="ABY19" s="85"/>
      <c r="ABZ19" s="87">
        <f t="shared" si="244"/>
        <v>0</v>
      </c>
      <c r="ACB19" s="373"/>
      <c r="ACC19" s="373"/>
      <c r="ACD19" s="24"/>
      <c r="ACE19" s="34"/>
      <c r="ACF19" s="85"/>
      <c r="ACG19" s="87">
        <f t="shared" si="245"/>
        <v>42311</v>
      </c>
      <c r="ACI19" s="386">
        <v>41309</v>
      </c>
      <c r="ACJ19" s="276" t="s">
        <v>3980</v>
      </c>
      <c r="ACK19" s="121">
        <v>6228</v>
      </c>
      <c r="ACL19" s="386">
        <v>41311</v>
      </c>
      <c r="ACM19" s="176">
        <v>6228</v>
      </c>
      <c r="ACN19" s="87">
        <f t="shared" si="239"/>
        <v>100.5</v>
      </c>
      <c r="ACP19" s="53"/>
      <c r="ACQ19" s="276"/>
      <c r="ACR19" s="121"/>
      <c r="ACS19" s="53"/>
      <c r="ACT19" s="176"/>
      <c r="ACU19" s="87">
        <f t="shared" si="1"/>
        <v>0</v>
      </c>
      <c r="ACW19" s="373"/>
      <c r="ACX19" s="373"/>
      <c r="ACY19" s="1250"/>
      <c r="ACZ19" s="34"/>
      <c r="ADA19" s="85"/>
      <c r="ADB19" s="87">
        <f t="shared" si="100"/>
        <v>0</v>
      </c>
      <c r="ADD19" s="373"/>
      <c r="ADE19" s="373"/>
      <c r="ADF19" s="24"/>
      <c r="ADG19" s="34"/>
      <c r="ADH19" s="85"/>
      <c r="ADI19" s="87">
        <f t="shared" si="101"/>
        <v>0</v>
      </c>
      <c r="ADK19" s="34">
        <v>41320</v>
      </c>
      <c r="ADL19" s="373" t="s">
        <v>4941</v>
      </c>
      <c r="ADM19" s="24">
        <v>1978</v>
      </c>
      <c r="ADN19" s="34">
        <v>41320</v>
      </c>
      <c r="ADO19" s="85">
        <v>1978</v>
      </c>
      <c r="ADP19" s="87">
        <f t="shared" si="102"/>
        <v>0</v>
      </c>
      <c r="ADR19" s="34"/>
      <c r="ADS19" s="373"/>
      <c r="ADT19" s="24"/>
      <c r="ADU19" s="34"/>
      <c r="ADV19" s="85"/>
      <c r="ADW19" s="87">
        <f t="shared" si="103"/>
        <v>2582.5</v>
      </c>
      <c r="ADY19" s="34"/>
      <c r="ADZ19" s="373"/>
      <c r="AEA19" s="24"/>
      <c r="AEB19" s="34"/>
      <c r="AEC19" s="85"/>
      <c r="AED19" s="87">
        <f t="shared" si="104"/>
        <v>0</v>
      </c>
      <c r="AEF19" s="34">
        <v>41325</v>
      </c>
      <c r="AEG19" s="373" t="s">
        <v>5329</v>
      </c>
      <c r="AEH19" s="24">
        <v>11240.5</v>
      </c>
      <c r="AEI19" s="34"/>
      <c r="AEJ19" s="85"/>
      <c r="AEK19" s="87">
        <f t="shared" si="105"/>
        <v>49429.5</v>
      </c>
      <c r="AEM19" s="34"/>
      <c r="AEN19" s="373"/>
      <c r="AEO19" s="24"/>
      <c r="AEP19" s="34"/>
      <c r="AEQ19" s="85"/>
      <c r="AER19" s="87">
        <f t="shared" si="106"/>
        <v>0</v>
      </c>
      <c r="AET19" s="388">
        <v>41316</v>
      </c>
      <c r="AEU19" s="373" t="s">
        <v>4587</v>
      </c>
      <c r="AEV19" s="24">
        <v>3875.5</v>
      </c>
      <c r="AEW19" s="34">
        <v>41318</v>
      </c>
      <c r="AEX19" s="85">
        <v>3875.5</v>
      </c>
      <c r="AEY19" s="87">
        <f t="shared" si="107"/>
        <v>-4.9999999991996447E-3</v>
      </c>
      <c r="AFA19" s="576"/>
      <c r="AFB19" s="276"/>
      <c r="AFC19" s="121"/>
      <c r="AFD19" s="53"/>
      <c r="AFE19" s="176"/>
      <c r="AFF19" s="87">
        <f t="shared" si="108"/>
        <v>17277</v>
      </c>
      <c r="AFH19" s="367">
        <v>41312</v>
      </c>
      <c r="AFI19" s="373" t="s">
        <v>4217</v>
      </c>
      <c r="AFJ19" s="24">
        <v>832</v>
      </c>
      <c r="AFK19" s="388">
        <v>41312</v>
      </c>
      <c r="AFL19" s="85">
        <v>832</v>
      </c>
      <c r="AFM19" s="87">
        <f t="shared" si="109"/>
        <v>0</v>
      </c>
      <c r="AFO19" s="549"/>
      <c r="AFP19" s="373"/>
      <c r="AFQ19" s="24"/>
      <c r="AFR19" s="34"/>
      <c r="AFS19" s="85"/>
      <c r="AFT19" s="87">
        <f t="shared" si="110"/>
        <v>0</v>
      </c>
      <c r="AFV19" s="576"/>
      <c r="AFW19" s="276"/>
      <c r="AFX19" s="1045"/>
      <c r="AFY19" s="53"/>
      <c r="AFZ19" s="176"/>
      <c r="AGA19" s="87">
        <f t="shared" si="111"/>
        <v>33117</v>
      </c>
      <c r="AGC19" s="576">
        <v>41324</v>
      </c>
      <c r="AGD19" s="276" t="s">
        <v>5278</v>
      </c>
      <c r="AGE19" s="121">
        <v>1043</v>
      </c>
      <c r="AGF19" s="53">
        <v>41324</v>
      </c>
      <c r="AGG19" s="176">
        <v>1043</v>
      </c>
      <c r="AGH19" s="87">
        <f t="shared" si="112"/>
        <v>376</v>
      </c>
      <c r="AGJ19" s="576"/>
      <c r="AGK19" s="276"/>
      <c r="AGL19" s="121"/>
      <c r="AGM19" s="53">
        <v>41319</v>
      </c>
      <c r="AGN19" s="176">
        <v>12000</v>
      </c>
      <c r="AGO19" s="87">
        <f t="shared" si="113"/>
        <v>1000</v>
      </c>
      <c r="AGQ19" s="576"/>
      <c r="AGR19" s="276"/>
      <c r="AGS19" s="121"/>
      <c r="AGT19" s="53"/>
      <c r="AGU19" s="176"/>
      <c r="AGV19" s="87">
        <f t="shared" si="114"/>
        <v>0</v>
      </c>
      <c r="AGX19" s="34"/>
      <c r="AGY19" s="1249"/>
      <c r="AGZ19" s="24"/>
      <c r="AHA19" s="34"/>
      <c r="AHB19" s="85"/>
      <c r="AHC19" s="87">
        <f t="shared" si="115"/>
        <v>52560.5</v>
      </c>
      <c r="AHE19" s="53"/>
      <c r="AHF19" s="276"/>
      <c r="AHG19" s="121"/>
      <c r="AHH19" s="53"/>
      <c r="AHI19" s="176"/>
      <c r="AHJ19" s="87">
        <f t="shared" si="116"/>
        <v>0</v>
      </c>
      <c r="AHL19" s="386"/>
      <c r="AHM19" s="276"/>
      <c r="AHN19" s="121"/>
      <c r="AHO19" s="53"/>
      <c r="AHP19" s="58"/>
      <c r="AHQ19" s="87">
        <f t="shared" si="117"/>
        <v>0</v>
      </c>
      <c r="AHS19" s="386"/>
      <c r="AHT19" s="276"/>
      <c r="AHU19" s="121"/>
      <c r="AHV19" s="53">
        <v>41053</v>
      </c>
      <c r="AHW19" s="176">
        <v>2000</v>
      </c>
      <c r="AHX19" s="87">
        <f t="shared" si="118"/>
        <v>3055.5</v>
      </c>
      <c r="AHZ19" s="373"/>
      <c r="AIA19" s="1200"/>
      <c r="AIB19" s="373"/>
      <c r="AIC19" s="24"/>
      <c r="AID19" s="34"/>
      <c r="AIE19" s="85"/>
      <c r="AIF19" s="87">
        <f t="shared" si="119"/>
        <v>0</v>
      </c>
      <c r="AIH19" s="549"/>
      <c r="AII19" s="373"/>
      <c r="AIJ19" s="24"/>
      <c r="AIK19" s="34"/>
      <c r="AIL19" s="85"/>
      <c r="AIM19" s="87">
        <f t="shared" si="120"/>
        <v>0</v>
      </c>
      <c r="AIO19" s="576">
        <v>41325</v>
      </c>
      <c r="AIP19" s="657"/>
      <c r="AIQ19" s="276" t="s">
        <v>5335</v>
      </c>
      <c r="AIR19" s="121">
        <v>77125.759999999995</v>
      </c>
      <c r="AIS19" s="53">
        <v>41325</v>
      </c>
      <c r="AIT19" s="176">
        <v>77125.759999999995</v>
      </c>
      <c r="AIU19" s="87">
        <f t="shared" si="121"/>
        <v>0</v>
      </c>
      <c r="AIW19" s="576">
        <v>41323</v>
      </c>
      <c r="AIX19" s="276" t="s">
        <v>5178</v>
      </c>
      <c r="AIY19" s="121">
        <v>17568</v>
      </c>
      <c r="AIZ19" s="53">
        <v>41324</v>
      </c>
      <c r="AJA19" s="176">
        <v>17568</v>
      </c>
      <c r="AJB19" s="87">
        <f t="shared" si="122"/>
        <v>409</v>
      </c>
      <c r="AJD19" s="549"/>
      <c r="AJE19" s="373"/>
      <c r="AJF19" s="24"/>
      <c r="AJG19" s="34"/>
      <c r="AJH19" s="85"/>
      <c r="AJI19" s="87">
        <f t="shared" si="123"/>
        <v>800</v>
      </c>
      <c r="AJK19" s="549"/>
      <c r="AJL19" s="373"/>
      <c r="AJM19" s="24"/>
      <c r="AJN19" s="34"/>
      <c r="AJO19" s="85"/>
      <c r="AJP19" s="87">
        <f t="shared" si="124"/>
        <v>3599</v>
      </c>
      <c r="AJR19" s="576"/>
      <c r="AJS19" s="276"/>
      <c r="AJT19" s="1045"/>
      <c r="AJU19" s="53"/>
      <c r="AJV19" s="176"/>
      <c r="AJW19" s="87">
        <f t="shared" si="125"/>
        <v>37151</v>
      </c>
      <c r="AJY19" s="549"/>
      <c r="AJZ19" s="373"/>
      <c r="AKA19" s="24"/>
      <c r="AKB19" s="53"/>
      <c r="AKC19" s="176"/>
      <c r="AKD19" s="87">
        <f t="shared" si="126"/>
        <v>0</v>
      </c>
      <c r="AKF19" s="549"/>
      <c r="AKG19" s="373"/>
      <c r="AKH19" s="24"/>
      <c r="AKI19" s="53"/>
      <c r="AKJ19" s="176"/>
      <c r="AKK19" s="87">
        <f t="shared" si="127"/>
        <v>0</v>
      </c>
      <c r="AKM19" s="549"/>
      <c r="AKN19" s="373"/>
      <c r="AKO19" s="24"/>
      <c r="AKP19" s="53"/>
      <c r="AKQ19" s="176"/>
      <c r="AKR19" s="87">
        <f t="shared" si="128"/>
        <v>0</v>
      </c>
      <c r="AKT19" s="388"/>
      <c r="AKU19" s="373"/>
      <c r="AKV19" s="1276"/>
      <c r="AKW19" s="1279"/>
      <c r="AKX19" s="85"/>
      <c r="AKY19" s="1280">
        <f t="shared" si="193"/>
        <v>0</v>
      </c>
      <c r="ALA19" s="34">
        <v>41321</v>
      </c>
      <c r="ALB19" s="373" t="s">
        <v>5036</v>
      </c>
      <c r="ALC19" s="1276">
        <v>8028</v>
      </c>
      <c r="ALD19" s="1279">
        <v>41321</v>
      </c>
      <c r="ALE19" s="85">
        <v>8028</v>
      </c>
      <c r="ALF19" s="1280">
        <f t="shared" si="194"/>
        <v>0</v>
      </c>
      <c r="ALH19" s="386">
        <v>41322</v>
      </c>
      <c r="ALI19" s="276" t="s">
        <v>5086</v>
      </c>
      <c r="ALJ19" s="1274">
        <v>7519</v>
      </c>
      <c r="ALK19" s="522">
        <v>41326</v>
      </c>
      <c r="ALL19" s="176">
        <v>3000</v>
      </c>
      <c r="ALM19" s="1280">
        <f t="shared" si="195"/>
        <v>4519</v>
      </c>
      <c r="ALO19" s="34">
        <v>41318</v>
      </c>
      <c r="ALP19" s="373" t="s">
        <v>4711</v>
      </c>
      <c r="ALQ19" s="1276">
        <v>2040.5</v>
      </c>
      <c r="ALR19" s="1279">
        <v>41318</v>
      </c>
      <c r="ALS19" s="85">
        <v>2040.5</v>
      </c>
      <c r="ALT19" s="1280">
        <f t="shared" si="196"/>
        <v>0</v>
      </c>
      <c r="ALV19" s="549"/>
      <c r="ALW19" s="373"/>
      <c r="ALX19" s="1276"/>
      <c r="ALY19" s="1279"/>
      <c r="ALZ19" s="85"/>
      <c r="AMA19" s="1280">
        <f t="shared" si="197"/>
        <v>731</v>
      </c>
      <c r="AMC19" s="34"/>
      <c r="AMD19" s="373"/>
      <c r="AME19" s="1276"/>
      <c r="AMF19" s="1279"/>
      <c r="AMG19" s="85"/>
      <c r="AMH19" s="1280">
        <f t="shared" si="198"/>
        <v>0</v>
      </c>
      <c r="AMJ19" s="53"/>
      <c r="AMK19" s="276"/>
      <c r="AML19" s="1274"/>
      <c r="AMM19" s="110"/>
      <c r="AMN19" s="176"/>
      <c r="AMO19" s="1280">
        <f t="shared" si="199"/>
        <v>0</v>
      </c>
      <c r="AMQ19" s="53"/>
      <c r="AMR19" s="276"/>
      <c r="AMS19" s="1274"/>
      <c r="AMT19" s="110"/>
      <c r="AMU19" s="176"/>
      <c r="AMV19" s="87">
        <f t="shared" si="129"/>
        <v>0</v>
      </c>
      <c r="AMX19" s="549"/>
      <c r="AMY19" s="373"/>
      <c r="AMZ19" s="1276"/>
      <c r="ANA19" s="1279"/>
      <c r="ANB19" s="85"/>
      <c r="ANC19" s="1280">
        <f t="shared" si="200"/>
        <v>0</v>
      </c>
      <c r="ANE19" s="386"/>
      <c r="ANF19" s="276"/>
      <c r="ANG19" s="1274"/>
      <c r="ANH19" s="110"/>
      <c r="ANI19" s="176"/>
      <c r="ANJ19" s="1280">
        <f t="shared" si="201"/>
        <v>1947</v>
      </c>
      <c r="ANL19" s="34"/>
      <c r="ANM19" s="373"/>
      <c r="ANN19" s="1276"/>
      <c r="ANO19" s="1279"/>
      <c r="ANP19" s="85"/>
      <c r="ANQ19" s="1280">
        <f t="shared" si="202"/>
        <v>0</v>
      </c>
      <c r="ANS19" s="34"/>
      <c r="ANT19" s="373"/>
      <c r="ANU19" s="1276"/>
      <c r="ANV19" s="1279"/>
      <c r="ANW19" s="85"/>
      <c r="ANX19" s="1280">
        <f t="shared" si="203"/>
        <v>0</v>
      </c>
      <c r="ANZ19" s="34"/>
      <c r="AOA19" s="1353"/>
      <c r="AOB19" s="1276"/>
      <c r="AOC19" s="1279"/>
      <c r="AOD19" s="85"/>
      <c r="AOE19" s="1280">
        <f t="shared" si="204"/>
        <v>0</v>
      </c>
      <c r="AOG19" s="388"/>
      <c r="AOH19" s="373"/>
      <c r="AOI19" s="1276"/>
      <c r="AOJ19" s="1279"/>
      <c r="AOK19" s="85"/>
      <c r="AOL19" s="1280">
        <f t="shared" si="205"/>
        <v>0</v>
      </c>
      <c r="AON19" s="388"/>
      <c r="AOO19" s="373"/>
      <c r="AOP19" s="1276"/>
      <c r="AOQ19" s="1279"/>
      <c r="AOR19" s="85"/>
      <c r="AOS19" s="1280">
        <f t="shared" si="206"/>
        <v>0</v>
      </c>
      <c r="AOU19" s="388"/>
      <c r="AOV19" s="373"/>
      <c r="AOW19" s="1276"/>
      <c r="AOX19" s="1279"/>
      <c r="AOY19" s="85"/>
      <c r="AOZ19" s="1280">
        <f t="shared" si="207"/>
        <v>0</v>
      </c>
      <c r="APB19" s="549"/>
      <c r="APC19" s="373"/>
      <c r="APD19" s="1276"/>
      <c r="APE19" s="1279"/>
      <c r="APF19" s="85"/>
      <c r="APG19" s="1280">
        <f t="shared" si="208"/>
        <v>0</v>
      </c>
      <c r="API19" s="549"/>
      <c r="APJ19" s="373"/>
      <c r="APK19" s="1276"/>
      <c r="APL19" s="1279"/>
      <c r="APM19" s="85"/>
      <c r="APN19" s="1280">
        <f t="shared" si="209"/>
        <v>0</v>
      </c>
      <c r="APP19" s="549"/>
      <c r="APQ19" s="373"/>
      <c r="APR19" s="1276"/>
      <c r="APS19" s="1279"/>
      <c r="APT19" s="85"/>
      <c r="APU19" s="1280">
        <f t="shared" si="210"/>
        <v>0</v>
      </c>
      <c r="APW19" s="34"/>
      <c r="APX19" s="373"/>
      <c r="APY19" s="1276"/>
      <c r="APZ19" s="1279"/>
      <c r="AQA19" s="85"/>
      <c r="AQB19" s="1280">
        <f t="shared" si="211"/>
        <v>0</v>
      </c>
      <c r="AQD19" s="576"/>
      <c r="AQE19" s="363"/>
      <c r="AQF19" s="176"/>
      <c r="AQG19" s="53"/>
      <c r="AQH19" s="176"/>
      <c r="AQI19" s="87">
        <f t="shared" si="226"/>
        <v>0</v>
      </c>
      <c r="AQK19" s="576"/>
      <c r="AQL19" s="657"/>
      <c r="AQM19" s="276"/>
      <c r="AQN19" s="121"/>
      <c r="AQO19" s="53"/>
      <c r="AQP19" s="176"/>
      <c r="AQQ19" s="87">
        <f t="shared" si="227"/>
        <v>0</v>
      </c>
      <c r="AQS19" s="576"/>
      <c r="AQT19" s="276"/>
      <c r="AQU19" s="121"/>
      <c r="AQV19" s="53"/>
      <c r="AQW19" s="176"/>
      <c r="AQX19" s="87">
        <f t="shared" si="228"/>
        <v>0</v>
      </c>
      <c r="AQZ19" s="386">
        <v>41327</v>
      </c>
      <c r="ARA19" s="276" t="s">
        <v>5575</v>
      </c>
      <c r="ARB19" s="121">
        <v>17146</v>
      </c>
      <c r="ARC19" s="53">
        <v>41328</v>
      </c>
      <c r="ARD19" s="176">
        <v>17146</v>
      </c>
      <c r="ARE19" s="87">
        <f t="shared" si="229"/>
        <v>0</v>
      </c>
      <c r="ARG19" s="549"/>
      <c r="ARH19" s="1202"/>
      <c r="ARI19" s="1249"/>
      <c r="ARJ19" s="24"/>
      <c r="ARK19" s="34"/>
      <c r="ARL19" s="85"/>
      <c r="ARM19" s="87">
        <f t="shared" si="230"/>
        <v>0</v>
      </c>
      <c r="ARO19" s="549"/>
      <c r="ARP19" s="1202"/>
      <c r="ARQ19" s="1249"/>
      <c r="ARR19" s="24"/>
      <c r="ARS19" s="34"/>
      <c r="ART19" s="85"/>
      <c r="ARU19" s="87">
        <f t="shared" si="231"/>
        <v>0</v>
      </c>
      <c r="ARV19" s="85"/>
      <c r="ARW19" s="34"/>
      <c r="ARX19" s="373"/>
      <c r="ARY19" s="24"/>
      <c r="ARZ19" s="34"/>
      <c r="ASA19" s="85"/>
      <c r="ASB19" s="87">
        <f t="shared" si="232"/>
        <v>17438</v>
      </c>
      <c r="ASD19" s="576">
        <v>41315</v>
      </c>
      <c r="ASE19" s="276" t="s">
        <v>4520</v>
      </c>
      <c r="ASF19" s="1045">
        <v>10800</v>
      </c>
      <c r="ASG19" s="53">
        <v>41320</v>
      </c>
      <c r="ASH19" s="176">
        <v>10800</v>
      </c>
      <c r="ASI19" s="87">
        <f t="shared" si="233"/>
        <v>0</v>
      </c>
      <c r="ASK19" s="576"/>
      <c r="ASL19" s="276"/>
      <c r="ASM19" s="121"/>
      <c r="ASN19" s="53"/>
      <c r="ASO19" s="176"/>
      <c r="ASP19" s="87">
        <f t="shared" si="234"/>
        <v>3312</v>
      </c>
      <c r="ASR19" s="576"/>
      <c r="ASS19" s="276"/>
      <c r="AST19" s="121"/>
      <c r="ASU19" s="53"/>
      <c r="ASV19" s="176"/>
      <c r="ASW19" s="87">
        <f t="shared" si="235"/>
        <v>0</v>
      </c>
      <c r="ASY19" s="576"/>
      <c r="ASZ19" s="276"/>
      <c r="ATA19" s="121"/>
      <c r="ATB19" s="53"/>
      <c r="ATC19" s="176"/>
      <c r="ATD19" s="87">
        <f t="shared" si="236"/>
        <v>0</v>
      </c>
      <c r="ATF19" s="549"/>
      <c r="ATG19" s="373"/>
      <c r="ATH19" s="24"/>
      <c r="ATI19" s="34"/>
      <c r="ATJ19" s="85"/>
      <c r="ATK19" s="87">
        <f t="shared" si="212"/>
        <v>0</v>
      </c>
      <c r="ATM19" s="549"/>
      <c r="ATN19" s="373"/>
      <c r="ATO19" s="24"/>
      <c r="ATP19" s="34"/>
      <c r="ATQ19" s="85"/>
      <c r="ATR19" s="87">
        <f t="shared" si="213"/>
        <v>0</v>
      </c>
      <c r="ATT19" s="576"/>
      <c r="ATU19" s="363"/>
      <c r="ATV19" s="176"/>
      <c r="ATW19" s="53"/>
      <c r="ATX19" s="430"/>
      <c r="ATY19" s="87">
        <f t="shared" si="214"/>
        <v>0</v>
      </c>
      <c r="AUA19" s="53"/>
      <c r="AUB19" s="363"/>
      <c r="AUC19" s="176"/>
      <c r="AUD19" s="53"/>
      <c r="AUE19" s="176"/>
      <c r="AUF19" s="87">
        <f t="shared" si="215"/>
        <v>2068</v>
      </c>
      <c r="AUH19" s="549"/>
      <c r="AUI19" s="1247"/>
      <c r="AUJ19" s="85"/>
      <c r="AUK19" s="53"/>
      <c r="AUL19" s="85"/>
      <c r="AUM19" s="87">
        <f t="shared" si="246"/>
        <v>0</v>
      </c>
      <c r="AUO19" s="549"/>
      <c r="AUP19" s="1247"/>
      <c r="AUQ19" s="85"/>
      <c r="AUR19" s="53"/>
      <c r="AUS19" s="85"/>
      <c r="AUT19" s="87">
        <f t="shared" si="247"/>
        <v>2062.5</v>
      </c>
      <c r="AUV19" s="549"/>
      <c r="AUW19" s="1247"/>
      <c r="AUX19" s="85"/>
      <c r="AUY19" s="53"/>
      <c r="AUZ19" s="85"/>
      <c r="AVA19" s="87">
        <f t="shared" si="248"/>
        <v>0</v>
      </c>
      <c r="AVC19" s="34"/>
      <c r="AVD19" s="1247"/>
      <c r="AVE19" s="85"/>
      <c r="AVF19" s="53"/>
      <c r="AVG19" s="85"/>
      <c r="AVH19" s="87">
        <f t="shared" si="249"/>
        <v>0</v>
      </c>
      <c r="AVJ19" s="576">
        <v>41313</v>
      </c>
      <c r="AVK19" s="363" t="s">
        <v>4297</v>
      </c>
      <c r="AVL19" s="176">
        <v>1525.5</v>
      </c>
      <c r="AVM19" s="53">
        <v>41314</v>
      </c>
      <c r="AVN19" s="176">
        <v>1525.5</v>
      </c>
      <c r="AVO19" s="87">
        <f t="shared" si="130"/>
        <v>0</v>
      </c>
      <c r="AVQ19" s="576"/>
      <c r="AVR19" s="363"/>
      <c r="AVS19" s="176"/>
      <c r="AVT19" s="53"/>
      <c r="AVU19" s="176"/>
      <c r="AVV19" s="87">
        <f t="shared" si="131"/>
        <v>0</v>
      </c>
      <c r="AVX19" s="576"/>
      <c r="AVY19" s="363"/>
      <c r="AVZ19" s="176"/>
      <c r="AWA19" s="53"/>
      <c r="AWB19" s="176"/>
      <c r="AWC19" s="87">
        <f t="shared" si="132"/>
        <v>5941</v>
      </c>
      <c r="AWE19" s="549"/>
      <c r="AWF19" s="1247"/>
      <c r="AWG19" s="85"/>
      <c r="AWH19" s="53"/>
      <c r="AWI19" s="85"/>
      <c r="AWJ19" s="87">
        <f t="shared" si="133"/>
        <v>0</v>
      </c>
      <c r="AWL19" s="549"/>
      <c r="AWM19" s="1247"/>
      <c r="AWN19" s="85"/>
      <c r="AWO19" s="313"/>
      <c r="AWP19" s="76"/>
      <c r="AWQ19" s="87">
        <f t="shared" si="134"/>
        <v>0</v>
      </c>
      <c r="AWS19" s="53"/>
      <c r="AWT19" s="363"/>
      <c r="AWU19" s="176"/>
      <c r="AWV19" s="313"/>
      <c r="AWW19" s="75"/>
      <c r="AWX19" s="87">
        <f t="shared" si="135"/>
        <v>0</v>
      </c>
      <c r="AWZ19" s="568">
        <v>41316</v>
      </c>
      <c r="AXA19" s="363" t="s">
        <v>4577</v>
      </c>
      <c r="AXB19" s="176">
        <v>684</v>
      </c>
      <c r="AXC19" s="53">
        <v>41317</v>
      </c>
      <c r="AXD19" s="176">
        <v>684</v>
      </c>
      <c r="AXE19" s="87">
        <f t="shared" si="136"/>
        <v>0</v>
      </c>
      <c r="AXG19" s="386"/>
      <c r="AXH19" s="363"/>
      <c r="AXI19" s="176"/>
      <c r="AXJ19" s="53"/>
      <c r="AXK19" s="176"/>
      <c r="AXL19" s="87">
        <f t="shared" si="137"/>
        <v>0</v>
      </c>
      <c r="AXN19" s="386"/>
      <c r="AXO19" s="363"/>
      <c r="AXP19" s="176"/>
      <c r="AXQ19" s="53"/>
      <c r="AXR19" s="176"/>
      <c r="AXS19" s="87">
        <f t="shared" si="138"/>
        <v>1624.5</v>
      </c>
      <c r="AXU19" s="549"/>
      <c r="AXV19" s="1247"/>
      <c r="AXW19" s="85"/>
      <c r="AXX19" s="576"/>
      <c r="AXY19" s="85"/>
      <c r="AXZ19" s="87">
        <f t="shared" si="139"/>
        <v>0</v>
      </c>
      <c r="AYB19" s="576">
        <v>41321</v>
      </c>
      <c r="AYC19" s="363" t="s">
        <v>4996</v>
      </c>
      <c r="AYD19" s="176">
        <v>35923.5</v>
      </c>
      <c r="AYE19" s="53">
        <v>41321</v>
      </c>
      <c r="AYF19" s="176">
        <v>35923.5</v>
      </c>
      <c r="AYG19" s="87">
        <f t="shared" si="140"/>
        <v>839.19999999999709</v>
      </c>
      <c r="AYI19" s="53"/>
      <c r="AYJ19" s="363"/>
      <c r="AYK19" s="176"/>
      <c r="AYL19" s="313"/>
      <c r="AYM19" s="75"/>
      <c r="AYN19" s="87">
        <f t="shared" si="250"/>
        <v>0</v>
      </c>
      <c r="AYP19" s="53"/>
      <c r="AYQ19" s="363"/>
      <c r="AYR19" s="176"/>
      <c r="AYS19" s="313"/>
      <c r="AYT19" s="75"/>
      <c r="AYU19" s="87">
        <f t="shared" si="251"/>
        <v>0</v>
      </c>
      <c r="AYW19" s="386">
        <v>41307</v>
      </c>
      <c r="AYX19" s="386"/>
      <c r="AYY19" s="363" t="s">
        <v>3789</v>
      </c>
      <c r="AYZ19" s="176">
        <v>89770</v>
      </c>
      <c r="AZA19" s="1265">
        <v>41319</v>
      </c>
      <c r="AZB19" s="1052">
        <v>89770</v>
      </c>
      <c r="AZC19" s="168">
        <f t="shared" si="141"/>
        <v>0</v>
      </c>
      <c r="AZE19" s="34"/>
      <c r="AZF19" s="1247"/>
      <c r="AZG19" s="85"/>
      <c r="AZH19" s="313"/>
      <c r="AZI19" s="76"/>
      <c r="AZJ19" s="87">
        <f t="shared" si="142"/>
        <v>0</v>
      </c>
      <c r="AZL19" s="53"/>
      <c r="AZM19" s="363"/>
      <c r="AZN19" s="176"/>
      <c r="AZO19" s="1901"/>
      <c r="AZP19" s="75"/>
      <c r="AZQ19" s="87">
        <f t="shared" si="143"/>
        <v>0</v>
      </c>
      <c r="AZS19" s="34"/>
      <c r="AZT19" s="1247"/>
      <c r="AZU19" s="85"/>
      <c r="AZV19" s="313"/>
      <c r="AZW19" s="76"/>
      <c r="AZX19" s="87">
        <f t="shared" si="144"/>
        <v>0</v>
      </c>
      <c r="AZZ19" s="34"/>
      <c r="BAA19" s="1247"/>
      <c r="BAB19" s="85"/>
      <c r="BAC19" s="313"/>
      <c r="BAD19" s="76"/>
      <c r="BAE19" s="87">
        <f t="shared" si="145"/>
        <v>0</v>
      </c>
      <c r="BAG19" s="549"/>
      <c r="BAH19" s="1247"/>
      <c r="BAI19" s="85"/>
      <c r="BAJ19" s="313"/>
      <c r="BAK19" s="76"/>
      <c r="BAL19" s="87">
        <f t="shared" si="146"/>
        <v>0</v>
      </c>
      <c r="BAN19" s="576">
        <v>41328</v>
      </c>
      <c r="BAO19" s="363" t="s">
        <v>5664</v>
      </c>
      <c r="BAP19" s="176">
        <v>3456</v>
      </c>
      <c r="BAQ19" s="313">
        <v>41328</v>
      </c>
      <c r="BAR19" s="75">
        <v>3456</v>
      </c>
      <c r="BAS19" s="87">
        <f t="shared" si="147"/>
        <v>22116</v>
      </c>
      <c r="BAU19" s="388"/>
      <c r="BAV19" s="1247"/>
      <c r="BAW19" s="85"/>
      <c r="BAX19" s="313"/>
      <c r="BAY19" s="76"/>
      <c r="BAZ19" s="87">
        <f t="shared" si="148"/>
        <v>4048</v>
      </c>
      <c r="BBB19" s="576">
        <v>41324</v>
      </c>
      <c r="BBC19" s="363" t="s">
        <v>5247</v>
      </c>
      <c r="BBD19" s="176">
        <v>603</v>
      </c>
      <c r="BBE19" s="1365">
        <v>41325</v>
      </c>
      <c r="BBF19" s="75">
        <v>603</v>
      </c>
      <c r="BBG19" s="87">
        <f t="shared" si="149"/>
        <v>4308</v>
      </c>
      <c r="BBI19" s="34"/>
      <c r="BBJ19" s="34"/>
      <c r="BBK19" s="1247"/>
      <c r="BBL19" s="176"/>
      <c r="BBM19" s="53"/>
      <c r="BBN19" s="85"/>
      <c r="BBO19" s="87">
        <f t="shared" si="150"/>
        <v>6485.25</v>
      </c>
      <c r="BBQ19" s="34"/>
      <c r="BBR19" s="1247"/>
      <c r="BBS19" s="85"/>
      <c r="BBT19" s="313"/>
      <c r="BBU19" s="76"/>
      <c r="BBV19" s="87">
        <f t="shared" si="151"/>
        <v>0</v>
      </c>
      <c r="BBX19" s="388"/>
      <c r="BBY19" s="1247"/>
      <c r="BBZ19" s="85"/>
      <c r="BCA19" s="313"/>
      <c r="BCB19" s="76"/>
      <c r="BCC19" s="87">
        <f t="shared" si="152"/>
        <v>0</v>
      </c>
      <c r="BCE19" s="388"/>
      <c r="BCF19" s="1247"/>
      <c r="BCG19" s="85"/>
      <c r="BCH19" s="53"/>
      <c r="BCI19" s="85"/>
      <c r="BCJ19" s="87">
        <f t="shared" si="153"/>
        <v>0</v>
      </c>
      <c r="BCL19" s="388"/>
      <c r="BCM19" s="373"/>
      <c r="BCN19" s="24"/>
      <c r="BCO19" s="549"/>
      <c r="BCP19" s="85"/>
      <c r="BCQ19" s="87">
        <f t="shared" si="154"/>
        <v>4000</v>
      </c>
      <c r="BCS19" s="388"/>
      <c r="BCT19" s="1247"/>
      <c r="BCU19" s="85"/>
      <c r="BCV19" s="671"/>
      <c r="BCW19" s="76"/>
      <c r="BCX19" s="87">
        <f t="shared" si="155"/>
        <v>0</v>
      </c>
      <c r="BCZ19" s="34"/>
      <c r="BDA19" s="1247"/>
      <c r="BDB19" s="85"/>
      <c r="BDC19" s="313"/>
      <c r="BDD19" s="76"/>
      <c r="BDE19" s="87">
        <f t="shared" si="156"/>
        <v>0</v>
      </c>
      <c r="BDG19" s="388">
        <v>41323</v>
      </c>
      <c r="BDH19" s="1247" t="s">
        <v>5138</v>
      </c>
      <c r="BDI19" s="85">
        <v>2554</v>
      </c>
      <c r="BDJ19" s="386">
        <v>41323</v>
      </c>
      <c r="BDK19" s="85">
        <v>2554</v>
      </c>
      <c r="BDL19" s="87">
        <f t="shared" si="157"/>
        <v>0</v>
      </c>
      <c r="BDN19" s="576">
        <v>41324</v>
      </c>
      <c r="BDO19" s="363" t="s">
        <v>5272</v>
      </c>
      <c r="BDP19" s="1308">
        <v>10170</v>
      </c>
      <c r="BDQ19" s="1329"/>
      <c r="BDR19" s="1308"/>
      <c r="BDS19" s="87">
        <f t="shared" si="158"/>
        <v>11235.599999999991</v>
      </c>
      <c r="BDU19" s="34"/>
      <c r="BDV19" s="1247"/>
      <c r="BDW19" s="85"/>
      <c r="BDX19" s="53"/>
      <c r="BDY19" s="85"/>
      <c r="BDZ19" s="87">
        <f t="shared" si="159"/>
        <v>0</v>
      </c>
      <c r="BEB19" s="549"/>
      <c r="BEC19" s="1247"/>
      <c r="BED19" s="176"/>
      <c r="BEE19" s="53"/>
      <c r="BEF19" s="85"/>
      <c r="BEG19" s="87">
        <f t="shared" si="160"/>
        <v>605.79999999999927</v>
      </c>
      <c r="BEI19" s="34"/>
      <c r="BEJ19" s="34"/>
      <c r="BEK19" s="1247"/>
      <c r="BEL19" s="85"/>
      <c r="BEM19" s="795"/>
      <c r="BEN19" s="847"/>
      <c r="BEO19" s="87">
        <f t="shared" si="161"/>
        <v>0</v>
      </c>
      <c r="BEQ19" s="386">
        <v>41323</v>
      </c>
      <c r="BER19" s="363" t="s">
        <v>5189</v>
      </c>
      <c r="BES19" s="176">
        <v>852.5</v>
      </c>
      <c r="BET19" s="386">
        <v>41323</v>
      </c>
      <c r="BEU19" s="176">
        <v>852.5</v>
      </c>
      <c r="BEV19" s="87">
        <f t="shared" si="162"/>
        <v>0</v>
      </c>
      <c r="BEX19" s="388"/>
      <c r="BEY19" s="409"/>
      <c r="BEZ19" s="1247"/>
      <c r="BFA19" s="85"/>
      <c r="BFB19" s="386"/>
      <c r="BFC19" s="85"/>
      <c r="BFD19" s="87">
        <f t="shared" si="163"/>
        <v>0</v>
      </c>
      <c r="BFF19" s="53">
        <v>41320</v>
      </c>
      <c r="BFG19" s="369"/>
      <c r="BFH19" s="363" t="s">
        <v>4923</v>
      </c>
      <c r="BFI19" s="176">
        <v>51914.2</v>
      </c>
      <c r="BFJ19" s="53"/>
      <c r="BFK19" s="176"/>
      <c r="BFL19" s="87">
        <f t="shared" si="164"/>
        <v>135133.20000000001</v>
      </c>
      <c r="BFN19" s="549">
        <v>41322</v>
      </c>
      <c r="BFO19" s="1247" t="s">
        <v>5075</v>
      </c>
      <c r="BFP19" s="85">
        <v>996</v>
      </c>
      <c r="BFQ19" s="576">
        <v>41324</v>
      </c>
      <c r="BFR19" s="85">
        <v>996</v>
      </c>
      <c r="BFS19" s="87">
        <f t="shared" si="165"/>
        <v>0</v>
      </c>
      <c r="BFU19" s="386"/>
      <c r="BFV19" s="363"/>
      <c r="BFW19" s="176"/>
      <c r="BFX19" s="53"/>
      <c r="BFY19" s="176"/>
      <c r="BFZ19" s="87">
        <f t="shared" si="166"/>
        <v>0</v>
      </c>
      <c r="BGB19" s="576">
        <v>41327</v>
      </c>
      <c r="BGC19" s="363" t="s">
        <v>5565</v>
      </c>
      <c r="BGD19" s="176">
        <v>2979</v>
      </c>
      <c r="BGE19" s="53">
        <v>41327</v>
      </c>
      <c r="BGF19" s="176">
        <v>2979</v>
      </c>
      <c r="BGG19" s="87">
        <f t="shared" si="167"/>
        <v>0</v>
      </c>
      <c r="BGI19" s="388"/>
      <c r="BGJ19" s="1247"/>
      <c r="BGK19" s="85"/>
      <c r="BGL19" s="53"/>
      <c r="BGM19" s="85"/>
      <c r="BGN19" s="87">
        <f t="shared" si="240"/>
        <v>0</v>
      </c>
      <c r="BGP19" s="34"/>
      <c r="BGQ19" s="1247"/>
      <c r="BGR19" s="85"/>
      <c r="BGS19" s="53"/>
      <c r="BGT19" s="85"/>
      <c r="BGU19" s="87">
        <f t="shared" si="241"/>
        <v>0</v>
      </c>
      <c r="BGW19" s="549"/>
      <c r="BGX19" s="1247"/>
      <c r="BGY19" s="85"/>
      <c r="BGZ19" s="53"/>
      <c r="BHA19" s="85"/>
      <c r="BHB19" s="87">
        <f t="shared" si="168"/>
        <v>0</v>
      </c>
      <c r="BHD19" s="549"/>
      <c r="BHE19" s="1202"/>
      <c r="BHF19" s="1247"/>
      <c r="BHG19" s="85"/>
      <c r="BHH19" s="53"/>
      <c r="BHI19" s="85"/>
      <c r="BHJ19" s="87">
        <f t="shared" si="169"/>
        <v>78175.989999999991</v>
      </c>
      <c r="BHL19" s="549"/>
      <c r="BHM19" s="1247"/>
      <c r="BHN19" s="85"/>
      <c r="BHO19" s="313"/>
      <c r="BHP19" s="76"/>
      <c r="BHQ19" s="87">
        <f t="shared" si="170"/>
        <v>0</v>
      </c>
      <c r="BHS19" s="388"/>
      <c r="BHT19" s="1247"/>
      <c r="BHU19" s="85"/>
      <c r="BHV19" s="313"/>
      <c r="BHW19" s="76"/>
      <c r="BHX19" s="87">
        <f t="shared" si="171"/>
        <v>0</v>
      </c>
      <c r="BHZ19" s="576"/>
      <c r="BIA19" s="276"/>
      <c r="BIB19" s="121"/>
      <c r="BIC19" s="53"/>
      <c r="BID19" s="176"/>
      <c r="BIE19" s="87">
        <f t="shared" si="172"/>
        <v>0</v>
      </c>
      <c r="BIG19" s="576">
        <v>41323</v>
      </c>
      <c r="BIH19" s="276" t="s">
        <v>5168</v>
      </c>
      <c r="BII19" s="121">
        <v>970.5</v>
      </c>
      <c r="BIJ19" s="53">
        <v>41324</v>
      </c>
      <c r="BIK19" s="176">
        <v>500</v>
      </c>
      <c r="BIL19" s="87">
        <f t="shared" si="173"/>
        <v>470.5</v>
      </c>
      <c r="BIN19" s="549"/>
      <c r="BIO19" s="1247"/>
      <c r="BIP19" s="85"/>
      <c r="BIQ19" s="313"/>
      <c r="BIR19" s="76"/>
      <c r="BIS19" s="87">
        <f t="shared" si="174"/>
        <v>0</v>
      </c>
      <c r="BIU19" s="34"/>
      <c r="BIV19" s="1247"/>
      <c r="BIW19" s="85"/>
      <c r="BIX19" s="313"/>
      <c r="BIY19" s="76"/>
      <c r="BIZ19" s="87">
        <f t="shared" si="175"/>
        <v>0</v>
      </c>
      <c r="BJB19" s="34">
        <v>41314</v>
      </c>
      <c r="BJC19" s="1247" t="s">
        <v>4455</v>
      </c>
      <c r="BJD19" s="85">
        <v>3468</v>
      </c>
      <c r="BJE19" s="313">
        <v>41322</v>
      </c>
      <c r="BJF19" s="76">
        <v>3468</v>
      </c>
      <c r="BJG19" s="87">
        <f t="shared" si="216"/>
        <v>0</v>
      </c>
      <c r="BJI19" s="53">
        <v>41312</v>
      </c>
      <c r="BJJ19" s="363" t="s">
        <v>4250</v>
      </c>
      <c r="BJK19" s="176">
        <v>19885.5</v>
      </c>
      <c r="BJL19" s="53">
        <v>41317</v>
      </c>
      <c r="BJM19" s="1112">
        <v>4337</v>
      </c>
      <c r="BJN19" s="87">
        <f t="shared" si="217"/>
        <v>15837.5</v>
      </c>
      <c r="BJP19" s="34"/>
      <c r="BJQ19" s="1247"/>
      <c r="BJR19" s="85"/>
      <c r="BJS19" s="313"/>
      <c r="BJT19" s="76"/>
      <c r="BJU19" s="87">
        <f t="shared" si="218"/>
        <v>0</v>
      </c>
      <c r="BJW19" s="34"/>
      <c r="BJX19" s="1247"/>
      <c r="BJY19" s="176"/>
      <c r="BJZ19" s="1369"/>
      <c r="BKA19" s="85"/>
      <c r="BKB19" s="87">
        <f t="shared" si="219"/>
        <v>0</v>
      </c>
      <c r="BKD19" s="34"/>
      <c r="BKE19" s="1247"/>
      <c r="BKF19" s="176"/>
      <c r="BKG19" s="34"/>
      <c r="BKH19" s="85"/>
      <c r="BKI19" s="87">
        <f t="shared" si="220"/>
        <v>0</v>
      </c>
      <c r="BKK19" s="34"/>
      <c r="BKL19" s="1247"/>
      <c r="BKM19" s="85"/>
      <c r="BKN19" s="313"/>
      <c r="BKO19" s="76"/>
      <c r="BKP19" s="87">
        <f t="shared" si="221"/>
        <v>0</v>
      </c>
      <c r="BKR19" s="386"/>
      <c r="BKS19" s="363"/>
      <c r="BKT19" s="176"/>
      <c r="BKU19" s="53"/>
      <c r="BKV19" s="176"/>
      <c r="BKW19" s="87">
        <f t="shared" si="222"/>
        <v>0</v>
      </c>
      <c r="BKY19" s="549"/>
      <c r="BKZ19" s="1247"/>
      <c r="BLA19" s="85"/>
      <c r="BLB19" s="53"/>
      <c r="BLC19" s="85"/>
      <c r="BLD19" s="87">
        <f t="shared" si="223"/>
        <v>0</v>
      </c>
      <c r="BLF19" s="549"/>
      <c r="BLG19" s="1247"/>
      <c r="BLH19" s="85"/>
      <c r="BLI19" s="53"/>
      <c r="BLJ19" s="85"/>
      <c r="BLK19" s="87">
        <f t="shared" si="237"/>
        <v>0</v>
      </c>
      <c r="BLM19" s="34"/>
      <c r="BLN19" s="409"/>
      <c r="BLO19" s="1247"/>
      <c r="BLP19" s="85"/>
      <c r="BLQ19" s="53"/>
      <c r="BLR19" s="85"/>
      <c r="BLS19" s="87">
        <f t="shared" si="176"/>
        <v>118</v>
      </c>
      <c r="BLU19" s="34"/>
      <c r="BLV19" s="1247"/>
      <c r="BLW19" s="85"/>
      <c r="BLX19" s="313"/>
      <c r="BLY19" s="76"/>
      <c r="BLZ19" s="87">
        <f t="shared" si="177"/>
        <v>0</v>
      </c>
      <c r="BMB19" s="53"/>
      <c r="BMC19" s="276"/>
      <c r="BMD19" s="121"/>
      <c r="BME19" s="53">
        <v>41323</v>
      </c>
      <c r="BMF19" s="176">
        <v>3000</v>
      </c>
      <c r="BMG19" s="87">
        <f t="shared" si="178"/>
        <v>111</v>
      </c>
      <c r="BMI19" s="386">
        <v>41308</v>
      </c>
      <c r="BMJ19" s="1258" t="s">
        <v>3912</v>
      </c>
      <c r="BMK19" s="176">
        <v>111</v>
      </c>
      <c r="BML19" s="576">
        <v>41308</v>
      </c>
      <c r="BMM19" s="176">
        <v>111</v>
      </c>
      <c r="BMN19" s="87">
        <f t="shared" si="179"/>
        <v>0</v>
      </c>
      <c r="BMQ19" s="1368"/>
      <c r="BMR19" s="430"/>
      <c r="BMS19" s="549"/>
      <c r="BMT19" s="1245"/>
      <c r="BMU19" s="87">
        <f t="shared" si="180"/>
        <v>700</v>
      </c>
      <c r="BMW19" s="34"/>
      <c r="BMX19" s="1247"/>
      <c r="BMY19" s="85"/>
      <c r="BMZ19" s="313"/>
      <c r="BNA19" s="76"/>
      <c r="BNB19" s="87">
        <f t="shared" si="181"/>
        <v>0</v>
      </c>
      <c r="BND19" s="34"/>
      <c r="BNE19" s="409"/>
      <c r="BNF19" s="1247"/>
      <c r="BNG19" s="85"/>
      <c r="BNH19" s="53"/>
      <c r="BNI19" s="85"/>
      <c r="BNJ19" s="87">
        <f t="shared" si="182"/>
        <v>0</v>
      </c>
      <c r="BNL19" s="549"/>
      <c r="BNM19" s="1247"/>
      <c r="BNN19" s="85"/>
      <c r="BNO19" s="313"/>
      <c r="BNP19" s="76"/>
      <c r="BNQ19" s="87">
        <f t="shared" si="183"/>
        <v>0</v>
      </c>
      <c r="BNS19" s="549">
        <v>41313</v>
      </c>
      <c r="BNT19" s="1247" t="s">
        <v>4264</v>
      </c>
      <c r="BNU19" s="85">
        <v>3607</v>
      </c>
      <c r="BNV19" s="53">
        <v>41313</v>
      </c>
      <c r="BNW19" s="85">
        <v>3607</v>
      </c>
      <c r="BNX19" s="87">
        <f t="shared" si="184"/>
        <v>0</v>
      </c>
      <c r="BNZ19" s="34"/>
      <c r="BOA19" s="1247"/>
      <c r="BOB19" s="85"/>
      <c r="BOC19" s="313"/>
      <c r="BOD19" s="76"/>
      <c r="BOE19" s="87">
        <f t="shared" si="185"/>
        <v>0</v>
      </c>
      <c r="BOG19" s="549"/>
      <c r="BOH19" s="1247"/>
      <c r="BOI19" s="85"/>
      <c r="BOJ19" s="795"/>
      <c r="BOK19" s="847"/>
      <c r="BOL19" s="87">
        <f t="shared" si="186"/>
        <v>0</v>
      </c>
      <c r="BON19" s="549"/>
      <c r="BOO19" s="1247"/>
      <c r="BOP19" s="85"/>
      <c r="BOQ19" s="795"/>
      <c r="BOR19" s="847"/>
      <c r="BOS19" s="87">
        <f t="shared" si="187"/>
        <v>0</v>
      </c>
      <c r="BOU19" s="34"/>
      <c r="BOV19" s="1247"/>
      <c r="BOW19" s="85"/>
      <c r="BOX19" s="313"/>
      <c r="BOY19" s="76"/>
      <c r="BOZ19" s="87">
        <f t="shared" si="188"/>
        <v>0</v>
      </c>
      <c r="BPB19" s="34"/>
      <c r="BPC19" s="1247"/>
      <c r="BPD19" s="85"/>
      <c r="BPE19" s="313"/>
      <c r="BPF19" s="76"/>
      <c r="BPG19" s="87">
        <f t="shared" si="189"/>
        <v>0</v>
      </c>
      <c r="BPI19" s="34"/>
      <c r="BPJ19" s="1247"/>
      <c r="BPK19" s="85"/>
      <c r="BPL19" s="313"/>
      <c r="BPM19" s="76"/>
      <c r="BPN19" s="87">
        <f t="shared" si="190"/>
        <v>0</v>
      </c>
      <c r="BPP19" s="34"/>
      <c r="BPQ19" s="1247"/>
      <c r="BPR19" s="85"/>
      <c r="BPS19" s="313"/>
      <c r="BPT19" s="76"/>
      <c r="BPU19" s="87">
        <f t="shared" si="191"/>
        <v>0</v>
      </c>
    </row>
    <row r="20" spans="1:1789">
      <c r="A20" s="34"/>
      <c r="B20" s="373"/>
      <c r="C20" s="24"/>
      <c r="D20" s="34"/>
      <c r="E20" s="85"/>
      <c r="F20" s="87">
        <f t="shared" si="2"/>
        <v>0</v>
      </c>
      <c r="H20" s="34"/>
      <c r="I20" s="373"/>
      <c r="J20" s="24"/>
      <c r="K20" s="34"/>
      <c r="L20" s="85"/>
      <c r="M20" s="87">
        <f t="shared" si="3"/>
        <v>0</v>
      </c>
      <c r="O20" s="34"/>
      <c r="P20" s="373"/>
      <c r="Q20" s="24"/>
      <c r="R20" s="34"/>
      <c r="S20" s="85"/>
      <c r="T20" s="87">
        <f t="shared" si="4"/>
        <v>0</v>
      </c>
      <c r="V20" s="34"/>
      <c r="W20" s="373"/>
      <c r="X20" s="24"/>
      <c r="Y20" s="34"/>
      <c r="Z20" s="85"/>
      <c r="AA20" s="87">
        <f t="shared" si="5"/>
        <v>6041</v>
      </c>
      <c r="AC20" s="34"/>
      <c r="AD20" s="373"/>
      <c r="AE20" s="24"/>
      <c r="AF20" s="34"/>
      <c r="AG20" s="85"/>
      <c r="AH20" s="87">
        <f t="shared" si="6"/>
        <v>0</v>
      </c>
      <c r="AJ20" s="386">
        <v>41311</v>
      </c>
      <c r="AK20" s="276" t="s">
        <v>4156</v>
      </c>
      <c r="AL20" s="121">
        <v>60988</v>
      </c>
      <c r="AM20" s="386">
        <v>41316</v>
      </c>
      <c r="AN20" s="176">
        <v>18326.5</v>
      </c>
      <c r="AO20" s="87">
        <f t="shared" si="7"/>
        <v>4445.640000000014</v>
      </c>
      <c r="AQ20" s="34"/>
      <c r="AR20" s="373"/>
      <c r="AS20" s="24"/>
      <c r="AT20" s="34"/>
      <c r="AU20" s="85"/>
      <c r="AV20" s="87">
        <f t="shared" si="8"/>
        <v>0</v>
      </c>
      <c r="AX20" s="34"/>
      <c r="AY20" s="373"/>
      <c r="AZ20" s="24"/>
      <c r="BA20" s="34"/>
      <c r="BB20" s="85"/>
      <c r="BC20" s="87">
        <f t="shared" si="9"/>
        <v>0</v>
      </c>
      <c r="BE20" s="53"/>
      <c r="BF20" s="276"/>
      <c r="BG20" s="121"/>
      <c r="BH20" s="53"/>
      <c r="BI20" s="176"/>
      <c r="BJ20" s="87">
        <f t="shared" si="10"/>
        <v>0</v>
      </c>
      <c r="BL20" s="388">
        <v>41317</v>
      </c>
      <c r="BM20" s="373" t="s">
        <v>4686</v>
      </c>
      <c r="BN20" s="24">
        <v>1028</v>
      </c>
      <c r="BO20" s="34">
        <v>41317</v>
      </c>
      <c r="BP20" s="85">
        <v>1028</v>
      </c>
      <c r="BQ20" s="87">
        <f t="shared" si="11"/>
        <v>0</v>
      </c>
      <c r="BS20" s="576"/>
      <c r="BT20" s="276"/>
      <c r="BU20" s="121"/>
      <c r="BV20" s="53"/>
      <c r="BW20" s="176"/>
      <c r="BX20" s="87">
        <f t="shared" si="12"/>
        <v>40166.76</v>
      </c>
      <c r="BZ20" s="576"/>
      <c r="CA20" s="276"/>
      <c r="CB20" s="121"/>
      <c r="CC20" s="53"/>
      <c r="CD20" s="176"/>
      <c r="CE20" s="87">
        <f t="shared" si="13"/>
        <v>0</v>
      </c>
      <c r="CG20" s="576"/>
      <c r="CH20" s="276"/>
      <c r="CI20" s="121"/>
      <c r="CJ20" s="53"/>
      <c r="CK20" s="176"/>
      <c r="CL20" s="87">
        <f t="shared" si="14"/>
        <v>2443.5</v>
      </c>
      <c r="CN20" s="576">
        <v>41109</v>
      </c>
      <c r="CO20" s="1370"/>
      <c r="CP20" s="1371" t="s">
        <v>3083</v>
      </c>
      <c r="CQ20" s="1372">
        <v>179151</v>
      </c>
      <c r="CR20" s="1370">
        <v>41207</v>
      </c>
      <c r="CS20" s="1373">
        <v>179151</v>
      </c>
      <c r="CT20" s="87">
        <f t="shared" si="15"/>
        <v>5814</v>
      </c>
      <c r="CV20" s="576">
        <v>41311</v>
      </c>
      <c r="CW20" s="1289"/>
      <c r="CX20" s="276" t="s">
        <v>4134</v>
      </c>
      <c r="CY20" s="121">
        <v>189083</v>
      </c>
      <c r="CZ20" s="576"/>
      <c r="DA20" s="176"/>
      <c r="DB20" s="87">
        <f t="shared" si="16"/>
        <v>6835530.6500000004</v>
      </c>
      <c r="DD20" s="386">
        <v>41323</v>
      </c>
      <c r="DE20" s="276" t="s">
        <v>5197</v>
      </c>
      <c r="DF20" s="121">
        <v>2098</v>
      </c>
      <c r="DG20" s="53">
        <v>41324</v>
      </c>
      <c r="DH20" s="176">
        <v>2098</v>
      </c>
      <c r="DI20" s="87">
        <f t="shared" si="17"/>
        <v>0</v>
      </c>
      <c r="DK20" s="386"/>
      <c r="DL20" s="276"/>
      <c r="DM20" s="121"/>
      <c r="DN20" s="53"/>
      <c r="DO20" s="176"/>
      <c r="DP20" s="87">
        <f t="shared" si="18"/>
        <v>0</v>
      </c>
      <c r="DR20" s="53"/>
      <c r="DS20" s="276"/>
      <c r="DT20" s="121"/>
      <c r="DU20" s="53"/>
      <c r="DV20" s="176"/>
      <c r="DW20" s="87">
        <f t="shared" si="19"/>
        <v>0</v>
      </c>
      <c r="DY20" s="386"/>
      <c r="DZ20" s="276"/>
      <c r="EA20" s="121"/>
      <c r="EB20" s="53"/>
      <c r="EC20" s="176"/>
      <c r="ED20" s="87">
        <f t="shared" si="20"/>
        <v>0</v>
      </c>
      <c r="EF20" s="576"/>
      <c r="EG20" s="363"/>
      <c r="EH20" s="176"/>
      <c r="EI20" s="53"/>
      <c r="EJ20" s="176"/>
      <c r="EK20" s="87">
        <f t="shared" si="21"/>
        <v>20966</v>
      </c>
      <c r="EM20" s="549"/>
      <c r="EN20" s="373"/>
      <c r="EO20" s="24"/>
      <c r="EP20" s="34"/>
      <c r="EQ20" s="85"/>
      <c r="ER20" s="87">
        <f t="shared" si="22"/>
        <v>0</v>
      </c>
      <c r="ET20" s="34"/>
      <c r="EU20" s="409"/>
      <c r="EV20" s="373"/>
      <c r="EW20" s="24"/>
      <c r="EX20" s="409"/>
      <c r="EY20" s="85"/>
      <c r="EZ20" s="87">
        <f t="shared" si="23"/>
        <v>1044.8300000000017</v>
      </c>
      <c r="FB20" s="53"/>
      <c r="FC20" s="276"/>
      <c r="FD20" s="121"/>
      <c r="FE20" s="53"/>
      <c r="FF20" s="176"/>
      <c r="FG20" s="87">
        <f t="shared" si="24"/>
        <v>0</v>
      </c>
      <c r="FI20" s="549"/>
      <c r="FJ20" s="409"/>
      <c r="FK20" s="373"/>
      <c r="FL20" s="121"/>
      <c r="FM20" s="409"/>
      <c r="FN20" s="85"/>
      <c r="FO20" s="87">
        <f t="shared" si="25"/>
        <v>0</v>
      </c>
      <c r="FQ20" s="34"/>
      <c r="FR20" s="276"/>
      <c r="FS20" s="121"/>
      <c r="FT20" s="53"/>
      <c r="FU20" s="176"/>
      <c r="FV20" s="87">
        <f t="shared" si="192"/>
        <v>0</v>
      </c>
      <c r="FX20" s="576"/>
      <c r="FY20" s="657"/>
      <c r="FZ20" s="276"/>
      <c r="GA20" s="121"/>
      <c r="GB20" s="1351"/>
      <c r="GC20" s="1363"/>
      <c r="GD20" s="87">
        <f t="shared" si="26"/>
        <v>13137.5</v>
      </c>
      <c r="GF20" s="53"/>
      <c r="GG20" s="276"/>
      <c r="GH20" s="121"/>
      <c r="GI20" s="53"/>
      <c r="GJ20" s="176"/>
      <c r="GK20" s="87">
        <f t="shared" si="27"/>
        <v>4523</v>
      </c>
      <c r="GM20" s="549"/>
      <c r="GN20" s="373"/>
      <c r="GO20" s="373"/>
      <c r="GP20" s="1250"/>
      <c r="GQ20" s="34"/>
      <c r="GR20" s="85"/>
      <c r="GS20" s="87">
        <f t="shared" si="28"/>
        <v>2511.6000000000004</v>
      </c>
      <c r="GU20" s="576"/>
      <c r="GV20" s="276"/>
      <c r="GW20" s="1045"/>
      <c r="GX20" s="53"/>
      <c r="GY20" s="58"/>
      <c r="GZ20" s="87">
        <f t="shared" si="29"/>
        <v>0</v>
      </c>
      <c r="HB20" s="388"/>
      <c r="HC20" s="373"/>
      <c r="HD20" s="1250"/>
      <c r="HE20" s="34"/>
      <c r="HF20" s="85"/>
      <c r="HG20" s="87">
        <f t="shared" si="30"/>
        <v>0</v>
      </c>
      <c r="HI20" s="388"/>
      <c r="HJ20" s="373"/>
      <c r="HK20" s="1250"/>
      <c r="HL20" s="34"/>
      <c r="HM20" s="85"/>
      <c r="HN20" s="87">
        <f t="shared" si="31"/>
        <v>0</v>
      </c>
      <c r="HP20" s="388"/>
      <c r="HQ20" s="373"/>
      <c r="HR20" s="1250"/>
      <c r="HS20" s="34"/>
      <c r="HT20" s="85"/>
      <c r="HU20" s="87">
        <f t="shared" si="32"/>
        <v>30</v>
      </c>
      <c r="HW20" s="373"/>
      <c r="HX20" s="373"/>
      <c r="HY20" s="1250"/>
      <c r="HZ20" s="34"/>
      <c r="IA20" s="85"/>
      <c r="IB20" s="87">
        <f t="shared" si="33"/>
        <v>0</v>
      </c>
      <c r="ID20" s="576"/>
      <c r="IE20" s="50"/>
      <c r="IF20" s="1274"/>
      <c r="IG20" s="53"/>
      <c r="IH20" s="176"/>
      <c r="II20" s="87">
        <f t="shared" si="34"/>
        <v>402</v>
      </c>
      <c r="IK20" s="549">
        <v>41326</v>
      </c>
      <c r="IL20" s="50" t="s">
        <v>5438</v>
      </c>
      <c r="IM20" s="1276">
        <v>4576</v>
      </c>
      <c r="IN20" s="34">
        <v>41326</v>
      </c>
      <c r="IO20" s="86">
        <v>4576</v>
      </c>
      <c r="IP20" s="87">
        <f t="shared" si="35"/>
        <v>3102</v>
      </c>
      <c r="IR20" s="388">
        <v>41298</v>
      </c>
      <c r="IS20" s="1247" t="s">
        <v>3208</v>
      </c>
      <c r="IT20" s="1052">
        <v>1155</v>
      </c>
      <c r="IU20" s="388">
        <v>41306</v>
      </c>
      <c r="IV20" s="1052">
        <v>1155</v>
      </c>
      <c r="IW20" s="87">
        <f t="shared" si="36"/>
        <v>0</v>
      </c>
      <c r="IY20" s="388">
        <v>41314</v>
      </c>
      <c r="IZ20" s="1247" t="s">
        <v>4442</v>
      </c>
      <c r="JA20" s="1052">
        <v>1650</v>
      </c>
      <c r="JB20" s="388">
        <v>41324</v>
      </c>
      <c r="JC20" s="1052">
        <v>1650</v>
      </c>
      <c r="JD20" s="87">
        <f t="shared" si="37"/>
        <v>0</v>
      </c>
      <c r="JF20" s="388"/>
      <c r="JG20" s="1247"/>
      <c r="JH20" s="1052"/>
      <c r="JI20" s="388"/>
      <c r="JJ20" s="1052"/>
      <c r="JK20" s="87">
        <f t="shared" si="38"/>
        <v>46365</v>
      </c>
      <c r="JM20" s="576"/>
      <c r="JN20" s="1374" t="s">
        <v>3084</v>
      </c>
      <c r="JO20" s="816"/>
      <c r="JP20" s="1375">
        <v>41300</v>
      </c>
      <c r="JQ20" s="816">
        <v>13645</v>
      </c>
      <c r="JR20" s="87">
        <f t="shared" si="39"/>
        <v>24050.57</v>
      </c>
      <c r="JT20" s="388"/>
      <c r="JU20" s="373"/>
      <c r="JV20" s="24"/>
      <c r="JW20" s="34"/>
      <c r="JX20" s="85"/>
      <c r="JY20" s="87">
        <f t="shared" si="40"/>
        <v>0</v>
      </c>
      <c r="KA20" s="388"/>
      <c r="KB20" s="373"/>
      <c r="KC20" s="24"/>
      <c r="KD20" s="34"/>
      <c r="KE20" s="85"/>
      <c r="KF20" s="87">
        <f t="shared" si="41"/>
        <v>0</v>
      </c>
      <c r="KH20" s="388"/>
      <c r="KI20" s="373"/>
      <c r="KJ20" s="24"/>
      <c r="KK20" s="34"/>
      <c r="KL20" s="85"/>
      <c r="KM20" s="87">
        <f t="shared" si="42"/>
        <v>0</v>
      </c>
      <c r="KO20" s="386"/>
      <c r="KP20" s="276"/>
      <c r="KQ20" s="121"/>
      <c r="KR20" s="53"/>
      <c r="KS20" s="176"/>
      <c r="KT20" s="87">
        <f t="shared" si="43"/>
        <v>1499.5</v>
      </c>
      <c r="KV20" s="373"/>
      <c r="KW20" s="373"/>
      <c r="KX20" s="24"/>
      <c r="KY20" s="34"/>
      <c r="KZ20" s="85"/>
      <c r="LA20" s="87">
        <f t="shared" si="44"/>
        <v>14519.5</v>
      </c>
      <c r="LC20" s="373"/>
      <c r="LD20" s="373"/>
      <c r="LE20" s="24"/>
      <c r="LF20" s="34"/>
      <c r="LG20" s="85"/>
      <c r="LH20" s="87">
        <f t="shared" si="45"/>
        <v>0</v>
      </c>
      <c r="LJ20" s="373"/>
      <c r="LK20" s="373"/>
      <c r="LL20" s="24"/>
      <c r="LM20" s="34"/>
      <c r="LN20" s="85"/>
      <c r="LO20" s="87">
        <f t="shared" si="46"/>
        <v>0</v>
      </c>
      <c r="LQ20" s="373"/>
      <c r="LR20" s="373"/>
      <c r="LS20" s="24"/>
      <c r="LT20" s="34"/>
      <c r="LU20" s="85"/>
      <c r="LV20" s="87">
        <f t="shared" si="47"/>
        <v>0</v>
      </c>
      <c r="LX20" s="549"/>
      <c r="LY20" s="373"/>
      <c r="LZ20" s="24"/>
      <c r="MA20" s="34"/>
      <c r="MB20" s="85"/>
      <c r="MC20" s="87">
        <f t="shared" si="48"/>
        <v>0</v>
      </c>
      <c r="ME20" s="549"/>
      <c r="MF20" s="373"/>
      <c r="MG20" s="24"/>
      <c r="MH20" s="34"/>
      <c r="MI20" s="85"/>
      <c r="MJ20" s="87">
        <f t="shared" si="49"/>
        <v>31145.5</v>
      </c>
      <c r="ML20" s="549"/>
      <c r="MM20" s="373"/>
      <c r="MN20" s="24"/>
      <c r="MO20" s="1029"/>
      <c r="MP20" s="85"/>
      <c r="MQ20" s="87">
        <f t="shared" si="50"/>
        <v>0</v>
      </c>
      <c r="MS20" s="1261"/>
      <c r="MT20" s="373"/>
      <c r="MU20" s="24"/>
      <c r="MV20" s="1029"/>
      <c r="MW20" s="85"/>
      <c r="MX20" s="87">
        <f t="shared" si="51"/>
        <v>0</v>
      </c>
      <c r="MZ20" s="1261"/>
      <c r="NA20" s="373"/>
      <c r="NB20" s="24"/>
      <c r="NC20" s="34"/>
      <c r="ND20" s="85"/>
      <c r="NE20" s="87">
        <f t="shared" si="52"/>
        <v>0</v>
      </c>
      <c r="NG20" s="549"/>
      <c r="NH20" s="373"/>
      <c r="NI20" s="24"/>
      <c r="NJ20" s="549"/>
      <c r="NK20" s="85"/>
      <c r="NL20" s="87">
        <f t="shared" si="53"/>
        <v>0</v>
      </c>
      <c r="NN20" s="373"/>
      <c r="NO20" s="373"/>
      <c r="NP20" s="24"/>
      <c r="NQ20" s="34"/>
      <c r="NR20" s="85"/>
      <c r="NS20" s="87">
        <f t="shared" si="54"/>
        <v>12799.5</v>
      </c>
      <c r="NU20" s="576"/>
      <c r="NV20" s="1283"/>
      <c r="NW20" s="276"/>
      <c r="NX20" s="121"/>
      <c r="NY20" s="53"/>
      <c r="NZ20" s="176"/>
      <c r="OA20" s="87">
        <f t="shared" si="0"/>
        <v>154427.23000000001</v>
      </c>
      <c r="OC20" s="549"/>
      <c r="OD20" s="373"/>
      <c r="OE20" s="24"/>
      <c r="OF20" s="34"/>
      <c r="OG20" s="85"/>
      <c r="OH20" s="87">
        <f t="shared" si="55"/>
        <v>0</v>
      </c>
      <c r="OJ20" s="373"/>
      <c r="OK20" s="373"/>
      <c r="OL20" s="24"/>
      <c r="OM20" s="34"/>
      <c r="ON20" s="85"/>
      <c r="OO20" s="87">
        <f t="shared" si="56"/>
        <v>0</v>
      </c>
      <c r="OQ20" s="386">
        <v>41312</v>
      </c>
      <c r="OR20" s="1258" t="s">
        <v>4237</v>
      </c>
      <c r="OS20" s="176">
        <v>4573</v>
      </c>
      <c r="OT20" s="53">
        <v>41313</v>
      </c>
      <c r="OU20" s="176">
        <v>4573</v>
      </c>
      <c r="OV20" s="87">
        <f t="shared" si="57"/>
        <v>0</v>
      </c>
      <c r="OX20" s="386"/>
      <c r="OY20" s="1258"/>
      <c r="OZ20" s="176"/>
      <c r="PA20" s="53"/>
      <c r="PB20" s="176"/>
      <c r="PC20" s="87">
        <f t="shared" si="58"/>
        <v>21123.919999999998</v>
      </c>
      <c r="PE20" s="386">
        <v>41306</v>
      </c>
      <c r="PF20" s="1338" t="s">
        <v>4091</v>
      </c>
      <c r="PG20" s="276" t="s">
        <v>3674</v>
      </c>
      <c r="PH20" s="121">
        <v>58459.56</v>
      </c>
      <c r="PI20" s="369">
        <v>41310</v>
      </c>
      <c r="PJ20" s="176">
        <v>58459.56</v>
      </c>
      <c r="PK20" s="87">
        <f t="shared" si="59"/>
        <v>4297.8600000000006</v>
      </c>
      <c r="PM20" s="386"/>
      <c r="PN20" s="363"/>
      <c r="PO20" s="176"/>
      <c r="PP20" s="369"/>
      <c r="PQ20" s="176"/>
      <c r="PR20" s="168">
        <f t="shared" si="60"/>
        <v>0</v>
      </c>
      <c r="PS20" s="297"/>
      <c r="PT20" s="386"/>
      <c r="PU20" s="373"/>
      <c r="PV20" s="24"/>
      <c r="PW20" s="34"/>
      <c r="PX20" s="85"/>
      <c r="PY20" s="87">
        <f t="shared" si="61"/>
        <v>40407</v>
      </c>
      <c r="QA20" s="34"/>
      <c r="QB20" s="373"/>
      <c r="QC20" s="24"/>
      <c r="QD20" s="34"/>
      <c r="QE20" s="85"/>
      <c r="QF20" s="87">
        <f t="shared" si="62"/>
        <v>0</v>
      </c>
      <c r="QH20" s="373"/>
      <c r="QI20" s="373"/>
      <c r="QJ20" s="1250"/>
      <c r="QK20" s="34"/>
      <c r="QL20" s="85"/>
      <c r="QM20" s="87">
        <f t="shared" si="63"/>
        <v>0</v>
      </c>
      <c r="QO20" s="373"/>
      <c r="QP20" s="373"/>
      <c r="QQ20" s="24"/>
      <c r="QR20" s="34"/>
      <c r="QS20" s="85"/>
      <c r="QT20" s="87">
        <f t="shared" si="64"/>
        <v>0</v>
      </c>
      <c r="QV20" s="576">
        <v>41320</v>
      </c>
      <c r="QW20" s="657"/>
      <c r="QX20" s="276" t="s">
        <v>4961</v>
      </c>
      <c r="QY20" s="121">
        <v>9545</v>
      </c>
      <c r="QZ20" s="53">
        <v>41321</v>
      </c>
      <c r="RA20" s="430">
        <v>8810</v>
      </c>
      <c r="RB20" s="87">
        <f t="shared" si="65"/>
        <v>735</v>
      </c>
      <c r="RD20" s="549"/>
      <c r="RE20" s="373"/>
      <c r="RF20" s="24"/>
      <c r="RG20" s="34"/>
      <c r="RH20" s="1262"/>
      <c r="RI20" s="87">
        <f t="shared" si="66"/>
        <v>0</v>
      </c>
      <c r="RK20" s="549"/>
      <c r="RL20" s="373"/>
      <c r="RM20" s="24"/>
      <c r="RN20" s="34"/>
      <c r="RO20" s="1262"/>
      <c r="RP20" s="87">
        <f t="shared" si="67"/>
        <v>0</v>
      </c>
      <c r="RR20" s="34"/>
      <c r="RS20" s="373"/>
      <c r="RT20" s="24"/>
      <c r="RU20" s="34"/>
      <c r="RV20" s="1262"/>
      <c r="RW20" s="87">
        <f t="shared" si="68"/>
        <v>0</v>
      </c>
      <c r="RY20" s="34"/>
      <c r="RZ20" s="373"/>
      <c r="SA20" s="24"/>
      <c r="SB20" s="34"/>
      <c r="SC20" s="1262"/>
      <c r="SD20" s="87">
        <f t="shared" si="69"/>
        <v>2910</v>
      </c>
      <c r="SF20" s="373"/>
      <c r="SG20" s="373"/>
      <c r="SH20" s="24"/>
      <c r="SI20" s="34"/>
      <c r="SJ20" s="1262"/>
      <c r="SK20" s="87">
        <f t="shared" si="70"/>
        <v>0</v>
      </c>
      <c r="SM20" s="373"/>
      <c r="SN20" s="373"/>
      <c r="SO20" s="24"/>
      <c r="SP20" s="34"/>
      <c r="SQ20" s="1262"/>
      <c r="SR20" s="87">
        <f t="shared" si="71"/>
        <v>0</v>
      </c>
      <c r="ST20" s="549"/>
      <c r="SU20" s="373"/>
      <c r="SV20" s="24"/>
      <c r="SW20" s="34"/>
      <c r="SX20" s="1262"/>
      <c r="SY20" s="87">
        <f t="shared" si="72"/>
        <v>0</v>
      </c>
      <c r="TA20" s="576"/>
      <c r="TB20" s="276"/>
      <c r="TC20" s="121"/>
      <c r="TD20" s="53"/>
      <c r="TE20" s="430"/>
      <c r="TF20" s="87">
        <f t="shared" si="73"/>
        <v>-2822</v>
      </c>
      <c r="TH20" s="576"/>
      <c r="TI20" s="276"/>
      <c r="TJ20" s="121"/>
      <c r="TK20" s="53"/>
      <c r="TL20" s="430"/>
      <c r="TM20" s="87">
        <f t="shared" si="74"/>
        <v>0</v>
      </c>
      <c r="TO20" s="386">
        <v>41314</v>
      </c>
      <c r="TP20" s="276" t="s">
        <v>4472</v>
      </c>
      <c r="TQ20" s="121">
        <v>3564</v>
      </c>
      <c r="TR20" s="386">
        <v>41315</v>
      </c>
      <c r="TS20" s="430">
        <v>3564</v>
      </c>
      <c r="TT20" s="87">
        <f t="shared" si="75"/>
        <v>0</v>
      </c>
      <c r="TV20" s="549"/>
      <c r="TW20" s="373"/>
      <c r="TX20" s="24"/>
      <c r="TY20" s="34"/>
      <c r="TZ20" s="1262"/>
      <c r="UA20" s="87">
        <f t="shared" si="76"/>
        <v>0</v>
      </c>
      <c r="UC20" s="34">
        <v>41328</v>
      </c>
      <c r="UD20" s="373" t="s">
        <v>5653</v>
      </c>
      <c r="UE20" s="24">
        <v>978</v>
      </c>
      <c r="UF20" s="34"/>
      <c r="UG20" s="1262"/>
      <c r="UH20" s="87">
        <f t="shared" si="77"/>
        <v>978</v>
      </c>
      <c r="UJ20" s="373"/>
      <c r="UK20" s="373"/>
      <c r="UL20" s="24"/>
      <c r="UM20" s="34"/>
      <c r="UN20" s="1262"/>
      <c r="UO20" s="87">
        <f t="shared" si="78"/>
        <v>0</v>
      </c>
      <c r="UQ20" s="373"/>
      <c r="UR20" s="373"/>
      <c r="US20" s="24"/>
      <c r="UT20" s="34"/>
      <c r="UU20" s="1262"/>
      <c r="UV20" s="87">
        <f t="shared" si="79"/>
        <v>18891</v>
      </c>
      <c r="UX20" s="388"/>
      <c r="UY20" s="373"/>
      <c r="UZ20" s="24"/>
      <c r="VA20" s="34"/>
      <c r="VB20" s="1262"/>
      <c r="VC20" s="87">
        <f t="shared" si="80"/>
        <v>6963.5</v>
      </c>
      <c r="VE20" s="549"/>
      <c r="VF20" s="373"/>
      <c r="VG20" s="24"/>
      <c r="VH20" s="549"/>
      <c r="VI20" s="85"/>
      <c r="VJ20" s="87">
        <f t="shared" si="81"/>
        <v>28439.5</v>
      </c>
      <c r="VL20" s="34"/>
      <c r="VM20" s="373"/>
      <c r="VN20" s="24"/>
      <c r="VO20" s="34"/>
      <c r="VP20" s="85"/>
      <c r="VQ20" s="87">
        <f t="shared" si="82"/>
        <v>0</v>
      </c>
      <c r="VS20" s="549"/>
      <c r="VT20" s="373"/>
      <c r="VU20" s="24"/>
      <c r="VV20" s="34"/>
      <c r="VW20" s="85"/>
      <c r="VX20" s="87">
        <f t="shared" si="83"/>
        <v>14289</v>
      </c>
      <c r="VZ20" s="549"/>
      <c r="WA20" s="373"/>
      <c r="WB20" s="24"/>
      <c r="WC20" s="34"/>
      <c r="WD20" s="85"/>
      <c r="WE20" s="87">
        <f t="shared" si="84"/>
        <v>0</v>
      </c>
      <c r="WG20" s="549"/>
      <c r="WH20" s="373"/>
      <c r="WI20" s="24"/>
      <c r="WJ20" s="34"/>
      <c r="WK20" s="85"/>
      <c r="WL20" s="87">
        <f t="shared" si="85"/>
        <v>0</v>
      </c>
      <c r="WN20" s="386">
        <v>41327</v>
      </c>
      <c r="WO20" s="444"/>
      <c r="WP20" s="276" t="s">
        <v>5539</v>
      </c>
      <c r="WQ20" s="121">
        <v>2422</v>
      </c>
      <c r="WR20" s="53">
        <v>41327</v>
      </c>
      <c r="WS20" s="176">
        <v>2422</v>
      </c>
      <c r="WT20" s="87">
        <f t="shared" si="86"/>
        <v>42199</v>
      </c>
      <c r="WV20" s="386">
        <v>41314</v>
      </c>
      <c r="WW20" s="276" t="s">
        <v>4436</v>
      </c>
      <c r="WX20" s="121">
        <v>7583</v>
      </c>
      <c r="WY20" s="53">
        <v>41314</v>
      </c>
      <c r="WZ20" s="176">
        <v>7583</v>
      </c>
      <c r="XA20" s="87">
        <f t="shared" si="87"/>
        <v>5292.5</v>
      </c>
      <c r="XC20" s="576">
        <v>41317</v>
      </c>
      <c r="XD20" s="276" t="s">
        <v>4664</v>
      </c>
      <c r="XE20" s="1045">
        <v>6912</v>
      </c>
      <c r="XF20" s="1253">
        <v>41317</v>
      </c>
      <c r="XG20" s="176">
        <v>6912</v>
      </c>
      <c r="XH20" s="87">
        <f t="shared" si="252"/>
        <v>2504.6999999999971</v>
      </c>
      <c r="XJ20" s="388"/>
      <c r="XK20" s="373"/>
      <c r="XL20" s="24"/>
      <c r="XM20" s="34"/>
      <c r="XN20" s="85"/>
      <c r="XO20" s="87">
        <f t="shared" si="238"/>
        <v>0</v>
      </c>
      <c r="XQ20" s="388">
        <v>41315</v>
      </c>
      <c r="XR20" s="373" t="s">
        <v>4545</v>
      </c>
      <c r="XS20" s="24">
        <v>300.5</v>
      </c>
      <c r="XT20" s="34">
        <v>41315</v>
      </c>
      <c r="XU20" s="85">
        <v>300.5</v>
      </c>
      <c r="XV20" s="87">
        <f t="shared" si="89"/>
        <v>0</v>
      </c>
      <c r="XX20" s="549"/>
      <c r="XY20" s="373"/>
      <c r="XZ20" s="24"/>
      <c r="YA20" s="34"/>
      <c r="YB20" s="85"/>
      <c r="YC20" s="87">
        <f t="shared" si="224"/>
        <v>0</v>
      </c>
      <c r="YE20" s="549"/>
      <c r="YF20" s="373"/>
      <c r="YG20" s="24"/>
      <c r="YH20" s="34"/>
      <c r="YI20" s="85"/>
      <c r="YJ20" s="87">
        <f t="shared" si="225"/>
        <v>0</v>
      </c>
      <c r="YL20" s="386">
        <v>41314</v>
      </c>
      <c r="YM20" s="369"/>
      <c r="YN20" s="276" t="s">
        <v>4419</v>
      </c>
      <c r="YO20" s="121">
        <v>8532</v>
      </c>
      <c r="YP20" s="386">
        <v>41314</v>
      </c>
      <c r="YQ20" s="176">
        <v>8532</v>
      </c>
      <c r="YR20" s="87">
        <f t="shared" si="90"/>
        <v>1246</v>
      </c>
      <c r="YT20" s="576"/>
      <c r="YU20" s="276"/>
      <c r="YV20" s="121"/>
      <c r="YW20" s="386"/>
      <c r="YX20" s="58"/>
      <c r="YY20" s="87">
        <f t="shared" si="91"/>
        <v>2828</v>
      </c>
      <c r="ZA20" s="388">
        <v>41324</v>
      </c>
      <c r="ZB20" s="373" t="s">
        <v>5260</v>
      </c>
      <c r="ZC20" s="1045">
        <v>5695</v>
      </c>
      <c r="ZD20" s="53">
        <v>41325</v>
      </c>
      <c r="ZE20" s="85">
        <v>5695</v>
      </c>
      <c r="ZF20" s="87">
        <f t="shared" si="92"/>
        <v>0</v>
      </c>
      <c r="ZH20" s="549"/>
      <c r="ZI20" s="373"/>
      <c r="ZJ20" s="24"/>
      <c r="ZK20" s="34"/>
      <c r="ZL20" s="85"/>
      <c r="ZM20" s="87">
        <f t="shared" si="93"/>
        <v>500</v>
      </c>
      <c r="ZO20" s="576">
        <v>41314</v>
      </c>
      <c r="ZP20" s="276" t="s">
        <v>4481</v>
      </c>
      <c r="ZQ20" s="121">
        <v>12315</v>
      </c>
      <c r="ZR20" s="53">
        <v>41316</v>
      </c>
      <c r="ZS20" s="176">
        <v>12315</v>
      </c>
      <c r="ZT20" s="87">
        <f t="shared" si="94"/>
        <v>0</v>
      </c>
      <c r="ZV20" s="576"/>
      <c r="ZW20" s="276"/>
      <c r="ZX20" s="121"/>
      <c r="ZY20" s="53"/>
      <c r="ZZ20" s="176"/>
      <c r="AAA20" s="87">
        <f t="shared" si="95"/>
        <v>0</v>
      </c>
      <c r="AAC20" s="549"/>
      <c r="AAD20" s="373"/>
      <c r="AAE20" s="24"/>
      <c r="AAF20" s="34"/>
      <c r="AAG20" s="85"/>
      <c r="AAH20" s="87">
        <f t="shared" si="96"/>
        <v>0</v>
      </c>
      <c r="AAJ20" s="549"/>
      <c r="AAK20" s="373"/>
      <c r="AAL20" s="24"/>
      <c r="AAM20" s="34"/>
      <c r="AAN20" s="85"/>
      <c r="AAO20" s="87">
        <f t="shared" si="97"/>
        <v>0</v>
      </c>
      <c r="AAQ20" s="549"/>
      <c r="AAR20" s="1202"/>
      <c r="AAS20" s="373"/>
      <c r="AAT20" s="24"/>
      <c r="AAU20" s="34"/>
      <c r="AAV20" s="85"/>
      <c r="AAW20" s="87">
        <f t="shared" si="98"/>
        <v>7650</v>
      </c>
      <c r="AAY20" s="53"/>
      <c r="AAZ20" s="276"/>
      <c r="ABA20" s="121"/>
      <c r="ABB20" s="53"/>
      <c r="ABC20" s="58"/>
      <c r="ABD20" s="87">
        <f t="shared" si="242"/>
        <v>8470.5</v>
      </c>
      <c r="ABF20" s="34"/>
      <c r="ABG20" s="373"/>
      <c r="ABH20" s="24"/>
      <c r="ABI20" s="34"/>
      <c r="ABJ20" s="85"/>
      <c r="ABK20" s="87">
        <f t="shared" si="99"/>
        <v>70699</v>
      </c>
      <c r="ABM20" s="549"/>
      <c r="ABN20" s="373"/>
      <c r="ABO20" s="373"/>
      <c r="ABP20" s="1250"/>
      <c r="ABQ20" s="34"/>
      <c r="ABR20" s="85"/>
      <c r="ABS20" s="87">
        <f t="shared" si="243"/>
        <v>0</v>
      </c>
      <c r="ABU20" s="388"/>
      <c r="ABV20" s="373"/>
      <c r="ABW20" s="24"/>
      <c r="ABX20" s="549"/>
      <c r="ABY20" s="85"/>
      <c r="ABZ20" s="87">
        <f t="shared" si="244"/>
        <v>0</v>
      </c>
      <c r="ACB20" s="373"/>
      <c r="ACC20" s="373"/>
      <c r="ACD20" s="24"/>
      <c r="ACE20" s="34"/>
      <c r="ACF20" s="85"/>
      <c r="ACG20" s="87">
        <f t="shared" si="245"/>
        <v>42311</v>
      </c>
      <c r="ACI20" s="386">
        <v>41310</v>
      </c>
      <c r="ACJ20" s="276" t="s">
        <v>4036</v>
      </c>
      <c r="ACK20" s="121">
        <v>6743</v>
      </c>
      <c r="ACL20" s="386">
        <v>41311</v>
      </c>
      <c r="ACM20" s="176">
        <v>6335.5</v>
      </c>
      <c r="ACN20" s="87">
        <f t="shared" si="239"/>
        <v>508</v>
      </c>
      <c r="ACP20" s="53"/>
      <c r="ACQ20" s="276"/>
      <c r="ACR20" s="121"/>
      <c r="ACS20" s="53"/>
      <c r="ACT20" s="176"/>
      <c r="ACU20" s="87">
        <f t="shared" si="1"/>
        <v>0</v>
      </c>
      <c r="ACW20" s="373"/>
      <c r="ACX20" s="373"/>
      <c r="ACY20" s="1250"/>
      <c r="ACZ20" s="34"/>
      <c r="ADA20" s="85"/>
      <c r="ADB20" s="87">
        <f t="shared" si="100"/>
        <v>0</v>
      </c>
      <c r="ADD20" s="373"/>
      <c r="ADE20" s="373"/>
      <c r="ADF20" s="24"/>
      <c r="ADG20" s="34"/>
      <c r="ADH20" s="85"/>
      <c r="ADI20" s="87">
        <f t="shared" si="101"/>
        <v>0</v>
      </c>
      <c r="ADK20" s="34">
        <v>41323</v>
      </c>
      <c r="ADL20" s="373" t="s">
        <v>5173</v>
      </c>
      <c r="ADM20" s="24">
        <v>2372</v>
      </c>
      <c r="ADN20" s="34">
        <v>41323</v>
      </c>
      <c r="ADO20" s="85">
        <v>2372</v>
      </c>
      <c r="ADP20" s="87">
        <f t="shared" si="102"/>
        <v>0</v>
      </c>
      <c r="ADR20" s="34"/>
      <c r="ADS20" s="373"/>
      <c r="ADT20" s="24"/>
      <c r="ADU20" s="34"/>
      <c r="ADV20" s="85"/>
      <c r="ADW20" s="87">
        <f t="shared" si="103"/>
        <v>2582.5</v>
      </c>
      <c r="ADY20" s="34"/>
      <c r="ADZ20" s="373"/>
      <c r="AEA20" s="24"/>
      <c r="AEB20" s="34"/>
      <c r="AEC20" s="85"/>
      <c r="AED20" s="87">
        <f t="shared" si="104"/>
        <v>0</v>
      </c>
      <c r="AEF20" s="34"/>
      <c r="AEG20" s="373"/>
      <c r="AEH20" s="24"/>
      <c r="AEI20" s="34"/>
      <c r="AEJ20" s="85"/>
      <c r="AEK20" s="87">
        <f t="shared" si="105"/>
        <v>49429.5</v>
      </c>
      <c r="AEM20" s="34"/>
      <c r="AEN20" s="373"/>
      <c r="AEO20" s="24"/>
      <c r="AEP20" s="34"/>
      <c r="AEQ20" s="85"/>
      <c r="AER20" s="87">
        <f t="shared" si="106"/>
        <v>0</v>
      </c>
      <c r="AET20" s="388">
        <v>41317</v>
      </c>
      <c r="AEU20" s="373" t="s">
        <v>4685</v>
      </c>
      <c r="AEV20" s="24">
        <v>1664</v>
      </c>
      <c r="AEW20" s="34">
        <v>41317</v>
      </c>
      <c r="AEX20" s="85">
        <v>1664</v>
      </c>
      <c r="AEY20" s="87">
        <f t="shared" si="107"/>
        <v>-4.9999999991996447E-3</v>
      </c>
      <c r="AFA20" s="576"/>
      <c r="AFB20" s="276"/>
      <c r="AFC20" s="121"/>
      <c r="AFD20" s="53"/>
      <c r="AFE20" s="176"/>
      <c r="AFF20" s="87">
        <f t="shared" si="108"/>
        <v>17277</v>
      </c>
      <c r="AFH20" s="367">
        <v>41312</v>
      </c>
      <c r="AFI20" s="373" t="s">
        <v>4234</v>
      </c>
      <c r="AFJ20" s="24">
        <v>865</v>
      </c>
      <c r="AFK20" s="388">
        <v>41312</v>
      </c>
      <c r="AFL20" s="85">
        <v>865</v>
      </c>
      <c r="AFM20" s="87">
        <f t="shared" si="109"/>
        <v>0</v>
      </c>
      <c r="AFO20" s="549"/>
      <c r="AFP20" s="373"/>
      <c r="AFQ20" s="24"/>
      <c r="AFR20" s="34"/>
      <c r="AFS20" s="85"/>
      <c r="AFT20" s="87">
        <f t="shared" si="110"/>
        <v>0</v>
      </c>
      <c r="AFV20" s="576"/>
      <c r="AFW20" s="276"/>
      <c r="AFX20" s="1045"/>
      <c r="AFY20" s="53"/>
      <c r="AFZ20" s="176"/>
      <c r="AGA20" s="87">
        <f t="shared" si="111"/>
        <v>33117</v>
      </c>
      <c r="AGC20" s="576">
        <v>41328</v>
      </c>
      <c r="AGD20" s="276" t="s">
        <v>5617</v>
      </c>
      <c r="AGE20" s="121">
        <v>1965</v>
      </c>
      <c r="AGF20" s="53"/>
      <c r="AGG20" s="176"/>
      <c r="AGH20" s="87">
        <f t="shared" si="112"/>
        <v>2341</v>
      </c>
      <c r="AGJ20" s="576">
        <v>41313</v>
      </c>
      <c r="AGK20" s="276" t="s">
        <v>4319</v>
      </c>
      <c r="AGL20" s="121">
        <v>3552</v>
      </c>
      <c r="AGM20" s="53">
        <v>41314</v>
      </c>
      <c r="AGN20" s="176">
        <v>3552</v>
      </c>
      <c r="AGO20" s="87">
        <f t="shared" si="113"/>
        <v>1000</v>
      </c>
      <c r="AGQ20" s="576"/>
      <c r="AGR20" s="276"/>
      <c r="AGS20" s="121"/>
      <c r="AGT20" s="53"/>
      <c r="AGU20" s="176"/>
      <c r="AGV20" s="87">
        <f t="shared" si="114"/>
        <v>0</v>
      </c>
      <c r="AGX20" s="34"/>
      <c r="AGY20" s="1249"/>
      <c r="AGZ20" s="24"/>
      <c r="AHA20" s="34"/>
      <c r="AHB20" s="85"/>
      <c r="AHC20" s="87">
        <f t="shared" si="115"/>
        <v>52560.5</v>
      </c>
      <c r="AHE20" s="53"/>
      <c r="AHF20" s="276"/>
      <c r="AHG20" s="121"/>
      <c r="AHH20" s="53"/>
      <c r="AHI20" s="176"/>
      <c r="AHJ20" s="87">
        <f t="shared" si="116"/>
        <v>0</v>
      </c>
      <c r="AHL20" s="386"/>
      <c r="AHM20" s="276"/>
      <c r="AHN20" s="121"/>
      <c r="AHO20" s="53"/>
      <c r="AHP20" s="176"/>
      <c r="AHQ20" s="87">
        <f t="shared" si="117"/>
        <v>0</v>
      </c>
      <c r="AHS20" s="386"/>
      <c r="AHT20" s="276"/>
      <c r="AHU20" s="121"/>
      <c r="AHV20" s="53">
        <v>41055</v>
      </c>
      <c r="AHW20" s="176">
        <v>1000</v>
      </c>
      <c r="AHX20" s="87">
        <f t="shared" si="118"/>
        <v>2055.5</v>
      </c>
      <c r="AHZ20" s="373"/>
      <c r="AIA20" s="1200"/>
      <c r="AIB20" s="373"/>
      <c r="AIC20" s="24"/>
      <c r="AID20" s="34"/>
      <c r="AIE20" s="85"/>
      <c r="AIF20" s="87">
        <f t="shared" si="119"/>
        <v>0</v>
      </c>
      <c r="AIH20" s="549"/>
      <c r="AII20" s="373"/>
      <c r="AIJ20" s="24"/>
      <c r="AIK20" s="34"/>
      <c r="AIL20" s="85"/>
      <c r="AIM20" s="87">
        <f t="shared" si="120"/>
        <v>0</v>
      </c>
      <c r="AIO20" s="576">
        <v>41326</v>
      </c>
      <c r="AIP20" s="657" t="s">
        <v>5489</v>
      </c>
      <c r="AIQ20" s="141" t="s">
        <v>5422</v>
      </c>
      <c r="AIR20" s="121">
        <v>37846</v>
      </c>
      <c r="AIS20" s="53">
        <v>41326</v>
      </c>
      <c r="AIT20" s="176">
        <v>37846</v>
      </c>
      <c r="AIU20" s="87">
        <f t="shared" si="121"/>
        <v>0</v>
      </c>
      <c r="AIW20" s="576">
        <v>41325</v>
      </c>
      <c r="AIX20" s="276" t="s">
        <v>5387</v>
      </c>
      <c r="AIY20" s="121">
        <v>4072.5</v>
      </c>
      <c r="AIZ20" s="53">
        <v>41326</v>
      </c>
      <c r="AJA20" s="58">
        <v>4072.5</v>
      </c>
      <c r="AJB20" s="87">
        <f t="shared" si="122"/>
        <v>409</v>
      </c>
      <c r="AJD20" s="549"/>
      <c r="AJE20" s="373"/>
      <c r="AJF20" s="24"/>
      <c r="AJG20" s="34"/>
      <c r="AJH20" s="85"/>
      <c r="AJI20" s="87">
        <f t="shared" si="123"/>
        <v>800</v>
      </c>
      <c r="AJK20" s="549"/>
      <c r="AJL20" s="373"/>
      <c r="AJM20" s="24"/>
      <c r="AJN20" s="34"/>
      <c r="AJO20" s="85"/>
      <c r="AJP20" s="87">
        <f t="shared" si="124"/>
        <v>3599</v>
      </c>
      <c r="AJR20" s="576"/>
      <c r="AJS20" s="276"/>
      <c r="AJT20" s="121"/>
      <c r="AJU20" s="53"/>
      <c r="AJV20" s="176"/>
      <c r="AJW20" s="87">
        <f t="shared" si="125"/>
        <v>37151</v>
      </c>
      <c r="AJY20" s="576"/>
      <c r="AJZ20" s="276"/>
      <c r="AKA20" s="121"/>
      <c r="AKB20" s="53"/>
      <c r="AKC20" s="176"/>
      <c r="AKD20" s="87">
        <f t="shared" si="126"/>
        <v>0</v>
      </c>
      <c r="AKF20" s="576"/>
      <c r="AKG20" s="276"/>
      <c r="AKH20" s="121"/>
      <c r="AKI20" s="53"/>
      <c r="AKJ20" s="176"/>
      <c r="AKK20" s="87">
        <f t="shared" si="127"/>
        <v>0</v>
      </c>
      <c r="AKM20" s="576"/>
      <c r="AKN20" s="276"/>
      <c r="AKO20" s="121"/>
      <c r="AKP20" s="53"/>
      <c r="AKQ20" s="176"/>
      <c r="AKR20" s="87">
        <f t="shared" si="128"/>
        <v>0</v>
      </c>
      <c r="AKT20" s="388"/>
      <c r="AKU20" s="373"/>
      <c r="AKV20" s="1276"/>
      <c r="AKW20" s="1279"/>
      <c r="AKX20" s="85"/>
      <c r="AKY20" s="1280">
        <f t="shared" si="193"/>
        <v>0</v>
      </c>
      <c r="ALA20" s="34">
        <v>41323</v>
      </c>
      <c r="ALB20" s="373" t="s">
        <v>5161</v>
      </c>
      <c r="ALC20" s="1276">
        <v>11193</v>
      </c>
      <c r="ALD20" s="1279">
        <v>41323</v>
      </c>
      <c r="ALE20" s="85">
        <v>11193</v>
      </c>
      <c r="ALF20" s="1280">
        <f t="shared" si="194"/>
        <v>0</v>
      </c>
      <c r="ALH20" s="386"/>
      <c r="ALI20" s="276"/>
      <c r="ALJ20" s="1274"/>
      <c r="ALK20" s="522"/>
      <c r="ALL20" s="176"/>
      <c r="ALM20" s="1278">
        <f t="shared" si="195"/>
        <v>4519</v>
      </c>
      <c r="ALO20" s="34">
        <v>41319</v>
      </c>
      <c r="ALP20" s="373" t="s">
        <v>4791</v>
      </c>
      <c r="ALQ20" s="1276">
        <v>297</v>
      </c>
      <c r="ALR20" s="1279">
        <v>41319</v>
      </c>
      <c r="ALS20" s="85">
        <v>297</v>
      </c>
      <c r="ALT20" s="1280">
        <f t="shared" si="196"/>
        <v>0</v>
      </c>
      <c r="ALV20" s="549"/>
      <c r="ALW20" s="373"/>
      <c r="ALX20" s="1276"/>
      <c r="ALY20" s="1279"/>
      <c r="ALZ20" s="85"/>
      <c r="AMA20" s="1280">
        <f t="shared" si="197"/>
        <v>731</v>
      </c>
      <c r="AMC20" s="34"/>
      <c r="AMD20" s="373"/>
      <c r="AME20" s="1276"/>
      <c r="AMF20" s="1279"/>
      <c r="AMG20" s="85"/>
      <c r="AMH20" s="1280">
        <f t="shared" si="198"/>
        <v>0</v>
      </c>
      <c r="AMJ20" s="53"/>
      <c r="AMK20" s="276"/>
      <c r="AML20" s="1274"/>
      <c r="AMM20" s="110"/>
      <c r="AMN20" s="176"/>
      <c r="AMO20" s="1280">
        <f t="shared" si="199"/>
        <v>0</v>
      </c>
      <c r="AMQ20" s="53"/>
      <c r="AMR20" s="276"/>
      <c r="AMS20" s="1274"/>
      <c r="AMT20" s="110"/>
      <c r="AMU20" s="176"/>
      <c r="AMV20" s="87">
        <f t="shared" si="129"/>
        <v>0</v>
      </c>
      <c r="AMX20" s="549"/>
      <c r="AMY20" s="373"/>
      <c r="AMZ20" s="1276"/>
      <c r="ANA20" s="1279"/>
      <c r="ANB20" s="85"/>
      <c r="ANC20" s="1280">
        <f t="shared" si="200"/>
        <v>0</v>
      </c>
      <c r="ANE20" s="386"/>
      <c r="ANF20" s="276"/>
      <c r="ANG20" s="1274"/>
      <c r="ANH20" s="110"/>
      <c r="ANI20" s="176"/>
      <c r="ANJ20" s="1280">
        <f t="shared" si="201"/>
        <v>1947</v>
      </c>
      <c r="ANL20" s="34"/>
      <c r="ANM20" s="1353"/>
      <c r="ANN20" s="1276"/>
      <c r="ANO20" s="1279"/>
      <c r="ANP20" s="85"/>
      <c r="ANQ20" s="1280">
        <f t="shared" si="202"/>
        <v>0</v>
      </c>
      <c r="ANS20" s="34"/>
      <c r="ANT20" s="373"/>
      <c r="ANU20" s="1276"/>
      <c r="ANV20" s="1279"/>
      <c r="ANW20" s="85"/>
      <c r="ANX20" s="1280">
        <f t="shared" si="203"/>
        <v>0</v>
      </c>
      <c r="ANZ20" s="34"/>
      <c r="AOA20" s="1353"/>
      <c r="AOB20" s="1276"/>
      <c r="AOC20" s="1279"/>
      <c r="AOD20" s="85"/>
      <c r="AOE20" s="1280">
        <f t="shared" si="204"/>
        <v>0</v>
      </c>
      <c r="AOG20" s="388"/>
      <c r="AOH20" s="373"/>
      <c r="AOI20" s="1276"/>
      <c r="AOJ20" s="1279"/>
      <c r="AOK20" s="85"/>
      <c r="AOL20" s="1280">
        <f t="shared" si="205"/>
        <v>0</v>
      </c>
      <c r="AON20" s="388"/>
      <c r="AOO20" s="373"/>
      <c r="AOP20" s="1276"/>
      <c r="AOQ20" s="1279"/>
      <c r="AOR20" s="85"/>
      <c r="AOS20" s="1280">
        <f t="shared" si="206"/>
        <v>0</v>
      </c>
      <c r="AOU20" s="388"/>
      <c r="AOV20" s="373"/>
      <c r="AOW20" s="1276"/>
      <c r="AOX20" s="1279"/>
      <c r="AOY20" s="85"/>
      <c r="AOZ20" s="1280">
        <f t="shared" si="207"/>
        <v>0</v>
      </c>
      <c r="APB20" s="549"/>
      <c r="APC20" s="373"/>
      <c r="APD20" s="1276"/>
      <c r="APE20" s="1279"/>
      <c r="APF20" s="85"/>
      <c r="APG20" s="1280">
        <f t="shared" si="208"/>
        <v>0</v>
      </c>
      <c r="API20" s="549"/>
      <c r="APJ20" s="373"/>
      <c r="APK20" s="1276"/>
      <c r="APL20" s="1279"/>
      <c r="APM20" s="85"/>
      <c r="APN20" s="1280">
        <f t="shared" si="209"/>
        <v>0</v>
      </c>
      <c r="APP20" s="549"/>
      <c r="APQ20" s="373"/>
      <c r="APR20" s="1276"/>
      <c r="APS20" s="1279"/>
      <c r="APT20" s="85"/>
      <c r="APU20" s="1280">
        <f t="shared" si="210"/>
        <v>0</v>
      </c>
      <c r="APW20" s="34"/>
      <c r="APX20" s="373"/>
      <c r="APY20" s="1276"/>
      <c r="APZ20" s="1279"/>
      <c r="AQA20" s="85"/>
      <c r="AQB20" s="1280">
        <f t="shared" si="211"/>
        <v>0</v>
      </c>
      <c r="AQD20" s="576"/>
      <c r="AQE20" s="276"/>
      <c r="AQF20" s="121"/>
      <c r="AQG20" s="53"/>
      <c r="AQH20" s="176"/>
      <c r="AQI20" s="87">
        <f t="shared" si="226"/>
        <v>0</v>
      </c>
      <c r="AQK20" s="576"/>
      <c r="AQL20" s="657"/>
      <c r="AQM20" s="276"/>
      <c r="AQN20" s="121"/>
      <c r="AQO20" s="53"/>
      <c r="AQP20" s="176"/>
      <c r="AQQ20" s="87">
        <f t="shared" si="227"/>
        <v>0</v>
      </c>
      <c r="AQS20" s="576"/>
      <c r="AQT20" s="276"/>
      <c r="AQU20" s="121"/>
      <c r="AQV20" s="53"/>
      <c r="AQW20" s="176"/>
      <c r="AQX20" s="87">
        <f t="shared" si="228"/>
        <v>0</v>
      </c>
      <c r="AQZ20" s="386">
        <v>41328</v>
      </c>
      <c r="ARA20" s="276" t="s">
        <v>5655</v>
      </c>
      <c r="ARB20" s="121">
        <v>12197</v>
      </c>
      <c r="ARC20" s="53"/>
      <c r="ARD20" s="176"/>
      <c r="ARE20" s="87">
        <f t="shared" si="229"/>
        <v>12197</v>
      </c>
      <c r="ARG20" s="549"/>
      <c r="ARH20" s="1202"/>
      <c r="ARI20" s="1249"/>
      <c r="ARJ20" s="24"/>
      <c r="ARK20" s="34"/>
      <c r="ARL20" s="85"/>
      <c r="ARM20" s="87">
        <f t="shared" si="230"/>
        <v>0</v>
      </c>
      <c r="ARO20" s="549"/>
      <c r="ARP20" s="1202"/>
      <c r="ARQ20" s="1249"/>
      <c r="ARR20" s="24"/>
      <c r="ARS20" s="34"/>
      <c r="ART20" s="85"/>
      <c r="ARU20" s="87">
        <f t="shared" si="231"/>
        <v>0</v>
      </c>
      <c r="ARV20" s="85"/>
      <c r="ARW20" s="34"/>
      <c r="ARX20" s="373"/>
      <c r="ARY20" s="24"/>
      <c r="ARZ20" s="34"/>
      <c r="ASA20" s="85"/>
      <c r="ASB20" s="87">
        <f t="shared" si="232"/>
        <v>17438</v>
      </c>
      <c r="ASD20" s="576">
        <v>41315</v>
      </c>
      <c r="ASE20" s="276" t="s">
        <v>4548</v>
      </c>
      <c r="ASF20" s="1045">
        <v>2406</v>
      </c>
      <c r="ASG20" s="53">
        <v>41320</v>
      </c>
      <c r="ASH20" s="176">
        <v>2406</v>
      </c>
      <c r="ASI20" s="87">
        <f t="shared" si="233"/>
        <v>0</v>
      </c>
      <c r="ASK20" s="576"/>
      <c r="ASL20" s="276"/>
      <c r="ASM20" s="121"/>
      <c r="ASN20" s="53"/>
      <c r="ASO20" s="176"/>
      <c r="ASP20" s="87">
        <f t="shared" si="234"/>
        <v>3312</v>
      </c>
      <c r="ASR20" s="576"/>
      <c r="ASS20" s="276"/>
      <c r="AST20" s="121"/>
      <c r="ASU20" s="53"/>
      <c r="ASV20" s="176"/>
      <c r="ASW20" s="87">
        <f t="shared" si="235"/>
        <v>0</v>
      </c>
      <c r="ASY20" s="576"/>
      <c r="ASZ20" s="276"/>
      <c r="ATA20" s="121"/>
      <c r="ATB20" s="53"/>
      <c r="ATC20" s="176"/>
      <c r="ATD20" s="87">
        <f t="shared" si="236"/>
        <v>0</v>
      </c>
      <c r="ATF20" s="549"/>
      <c r="ATG20" s="373"/>
      <c r="ATH20" s="24"/>
      <c r="ATI20" s="34"/>
      <c r="ATJ20" s="85"/>
      <c r="ATK20" s="87">
        <f t="shared" si="212"/>
        <v>0</v>
      </c>
      <c r="ATM20" s="549"/>
      <c r="ATN20" s="373"/>
      <c r="ATO20" s="24"/>
      <c r="ATP20" s="34"/>
      <c r="ATQ20" s="85"/>
      <c r="ATR20" s="87">
        <f t="shared" si="213"/>
        <v>0</v>
      </c>
      <c r="ATT20" s="576"/>
      <c r="ATU20" s="363"/>
      <c r="ATV20" s="176"/>
      <c r="ATW20" s="53"/>
      <c r="ATX20" s="430"/>
      <c r="ATY20" s="87">
        <f t="shared" si="214"/>
        <v>0</v>
      </c>
      <c r="AUA20" s="53"/>
      <c r="AUB20" s="276"/>
      <c r="AUC20" s="121"/>
      <c r="AUD20" s="53"/>
      <c r="AUE20" s="176"/>
      <c r="AUF20" s="87">
        <f t="shared" si="215"/>
        <v>2068</v>
      </c>
      <c r="AUH20" s="549"/>
      <c r="AUI20" s="1247"/>
      <c r="AUJ20" s="176"/>
      <c r="AUK20" s="34"/>
      <c r="AUL20" s="85"/>
      <c r="AUM20" s="87">
        <f t="shared" si="246"/>
        <v>0</v>
      </c>
      <c r="AUO20" s="549"/>
      <c r="AUP20" s="1247"/>
      <c r="AUQ20" s="176"/>
      <c r="AUR20" s="34"/>
      <c r="AUS20" s="85"/>
      <c r="AUT20" s="87">
        <f t="shared" si="247"/>
        <v>2062.5</v>
      </c>
      <c r="AUV20" s="549"/>
      <c r="AUW20" s="1247"/>
      <c r="AUX20" s="176"/>
      <c r="AUY20" s="34"/>
      <c r="AUZ20" s="85"/>
      <c r="AVA20" s="87">
        <f t="shared" si="248"/>
        <v>0</v>
      </c>
      <c r="AVC20" s="34"/>
      <c r="AVD20" s="1247"/>
      <c r="AVE20" s="176"/>
      <c r="AVF20" s="34"/>
      <c r="AVG20" s="85"/>
      <c r="AVH20" s="87">
        <f t="shared" si="249"/>
        <v>0</v>
      </c>
      <c r="AVJ20" s="576">
        <v>41313</v>
      </c>
      <c r="AVK20" s="363" t="s">
        <v>4327</v>
      </c>
      <c r="AVL20" s="176">
        <v>2291</v>
      </c>
      <c r="AVM20" s="54">
        <v>41314</v>
      </c>
      <c r="AVN20" s="176">
        <v>2291</v>
      </c>
      <c r="AVO20" s="87">
        <f t="shared" si="130"/>
        <v>0</v>
      </c>
      <c r="AVQ20" s="576"/>
      <c r="AVR20" s="363"/>
      <c r="AVS20" s="176"/>
      <c r="AVT20" s="53"/>
      <c r="AVU20" s="176"/>
      <c r="AVV20" s="87">
        <f t="shared" si="131"/>
        <v>0</v>
      </c>
      <c r="AVX20" s="576"/>
      <c r="AVY20" s="363"/>
      <c r="AVZ20" s="176"/>
      <c r="AWA20" s="53"/>
      <c r="AWB20" s="176"/>
      <c r="AWC20" s="87">
        <f t="shared" si="132"/>
        <v>5941</v>
      </c>
      <c r="AWE20" s="549"/>
      <c r="AWF20" s="1247"/>
      <c r="AWG20" s="176"/>
      <c r="AWH20" s="34"/>
      <c r="AWI20" s="85"/>
      <c r="AWJ20" s="87">
        <f t="shared" si="133"/>
        <v>0</v>
      </c>
      <c r="AWL20" s="549"/>
      <c r="AWM20" s="1247"/>
      <c r="AWN20" s="176"/>
      <c r="AWO20" s="69"/>
      <c r="AWP20" s="76"/>
      <c r="AWQ20" s="87">
        <f t="shared" si="134"/>
        <v>0</v>
      </c>
      <c r="AWS20" s="53"/>
      <c r="AWT20" s="363"/>
      <c r="AWU20" s="176"/>
      <c r="AWV20" s="313"/>
      <c r="AWW20" s="75"/>
      <c r="AWX20" s="87">
        <f t="shared" si="135"/>
        <v>0</v>
      </c>
      <c r="AWZ20" s="386">
        <v>41317</v>
      </c>
      <c r="AXA20" s="363" t="s">
        <v>4653</v>
      </c>
      <c r="AXB20" s="176">
        <v>3507.5</v>
      </c>
      <c r="AXC20" s="53">
        <v>41317</v>
      </c>
      <c r="AXD20" s="176">
        <v>3507.5</v>
      </c>
      <c r="AXE20" s="87">
        <f t="shared" si="136"/>
        <v>0</v>
      </c>
      <c r="AXG20" s="386"/>
      <c r="AXH20" s="363"/>
      <c r="AXI20" s="176"/>
      <c r="AXJ20" s="53"/>
      <c r="AXK20" s="176"/>
      <c r="AXL20" s="87">
        <f t="shared" si="137"/>
        <v>0</v>
      </c>
      <c r="AXN20" s="386"/>
      <c r="AXO20" s="363"/>
      <c r="AXP20" s="176"/>
      <c r="AXQ20" s="53"/>
      <c r="AXR20" s="176"/>
      <c r="AXS20" s="87">
        <f t="shared" si="138"/>
        <v>1624.5</v>
      </c>
      <c r="AXU20" s="549"/>
      <c r="AXV20" s="1247"/>
      <c r="AXW20" s="176"/>
      <c r="AXX20" s="549"/>
      <c r="AXY20" s="85"/>
      <c r="AXZ20" s="87">
        <f t="shared" si="139"/>
        <v>0</v>
      </c>
      <c r="AYB20" s="576">
        <v>41321</v>
      </c>
      <c r="AYC20" s="363" t="s">
        <v>5034</v>
      </c>
      <c r="AYD20" s="176">
        <v>1991.5</v>
      </c>
      <c r="AYE20" s="53">
        <v>41321</v>
      </c>
      <c r="AYF20" s="176">
        <v>1991.5</v>
      </c>
      <c r="AYG20" s="87">
        <f t="shared" si="140"/>
        <v>839.19999999999709</v>
      </c>
      <c r="AYI20" s="53"/>
      <c r="AYJ20" s="363"/>
      <c r="AYK20" s="176"/>
      <c r="AYL20" s="313"/>
      <c r="AYM20" s="75"/>
      <c r="AYN20" s="87">
        <f t="shared" si="250"/>
        <v>0</v>
      </c>
      <c r="AYP20" s="53"/>
      <c r="AYQ20" s="363"/>
      <c r="AYR20" s="176"/>
      <c r="AYS20" s="313"/>
      <c r="AYT20" s="75"/>
      <c r="AYU20" s="87">
        <f t="shared" si="251"/>
        <v>0</v>
      </c>
      <c r="AYW20" s="386">
        <v>41309</v>
      </c>
      <c r="AYX20" s="386"/>
      <c r="AYY20" s="363" t="s">
        <v>3984</v>
      </c>
      <c r="AYZ20" s="430">
        <v>64460</v>
      </c>
      <c r="AZA20" s="522">
        <v>41328</v>
      </c>
      <c r="AZB20" s="176">
        <v>64460</v>
      </c>
      <c r="AZC20" s="168">
        <f t="shared" si="141"/>
        <v>0</v>
      </c>
      <c r="AZE20" s="34"/>
      <c r="AZF20" s="1247"/>
      <c r="AZG20" s="176"/>
      <c r="AZH20" s="69"/>
      <c r="AZI20" s="76"/>
      <c r="AZJ20" s="87">
        <f t="shared" si="142"/>
        <v>0</v>
      </c>
      <c r="AZL20" s="53"/>
      <c r="AZM20" s="363"/>
      <c r="AZN20" s="176"/>
      <c r="AZO20" s="313"/>
      <c r="AZP20" s="75"/>
      <c r="AZQ20" s="87">
        <f t="shared" si="143"/>
        <v>0</v>
      </c>
      <c r="AZS20" s="34"/>
      <c r="AZT20" s="1247"/>
      <c r="AZU20" s="176"/>
      <c r="AZV20" s="69"/>
      <c r="AZW20" s="76"/>
      <c r="AZX20" s="87">
        <f t="shared" si="144"/>
        <v>0</v>
      </c>
      <c r="AZZ20" s="34"/>
      <c r="BAA20" s="1247"/>
      <c r="BAB20" s="176"/>
      <c r="BAC20" s="69"/>
      <c r="BAD20" s="76"/>
      <c r="BAE20" s="87">
        <f t="shared" si="145"/>
        <v>0</v>
      </c>
      <c r="BAG20" s="549"/>
      <c r="BAH20" s="1247"/>
      <c r="BAI20" s="176"/>
      <c r="BAJ20" s="69"/>
      <c r="BAK20" s="76"/>
      <c r="BAL20" s="87">
        <f t="shared" si="146"/>
        <v>0</v>
      </c>
      <c r="BAN20" s="576"/>
      <c r="BAO20" s="363"/>
      <c r="BAP20" s="176"/>
      <c r="BAQ20" s="313"/>
      <c r="BAR20" s="75"/>
      <c r="BAS20" s="87">
        <f t="shared" si="147"/>
        <v>22116</v>
      </c>
      <c r="BAU20" s="388"/>
      <c r="BAV20" s="1247"/>
      <c r="BAW20" s="176"/>
      <c r="BAX20" s="69"/>
      <c r="BAY20" s="76"/>
      <c r="BAZ20" s="87">
        <f t="shared" si="148"/>
        <v>4048</v>
      </c>
      <c r="BBB20" s="576">
        <v>41326</v>
      </c>
      <c r="BBC20" s="363" t="s">
        <v>5432</v>
      </c>
      <c r="BBD20" s="176">
        <v>7604</v>
      </c>
      <c r="BBE20" s="671">
        <v>41327</v>
      </c>
      <c r="BBF20" s="75">
        <v>6505.5</v>
      </c>
      <c r="BBG20" s="87">
        <f t="shared" si="149"/>
        <v>5406.5</v>
      </c>
      <c r="BBI20" s="34"/>
      <c r="BBJ20" s="34"/>
      <c r="BBK20" s="1247"/>
      <c r="BBL20" s="176"/>
      <c r="BBM20" s="34"/>
      <c r="BBN20" s="85"/>
      <c r="BBO20" s="87">
        <f t="shared" si="150"/>
        <v>6485.25</v>
      </c>
      <c r="BBQ20" s="34"/>
      <c r="BBR20" s="1247"/>
      <c r="BBS20" s="176"/>
      <c r="BBT20" s="69"/>
      <c r="BBU20" s="76"/>
      <c r="BBV20" s="87">
        <f t="shared" si="151"/>
        <v>0</v>
      </c>
      <c r="BBX20" s="388"/>
      <c r="BBY20" s="1247"/>
      <c r="BBZ20" s="176"/>
      <c r="BCA20" s="69"/>
      <c r="BCB20" s="76"/>
      <c r="BCC20" s="87">
        <f t="shared" si="152"/>
        <v>0</v>
      </c>
      <c r="BCE20" s="388"/>
      <c r="BCF20" s="1247"/>
      <c r="BCG20" s="176"/>
      <c r="BCH20" s="34"/>
      <c r="BCI20" s="85"/>
      <c r="BCJ20" s="87">
        <f t="shared" si="153"/>
        <v>0</v>
      </c>
      <c r="BCL20" s="388"/>
      <c r="BCM20" s="1247"/>
      <c r="BCN20" s="85"/>
      <c r="BCO20" s="576"/>
      <c r="BCP20" s="85"/>
      <c r="BCQ20" s="87">
        <f t="shared" si="154"/>
        <v>4000</v>
      </c>
      <c r="BCS20" s="388"/>
      <c r="BCT20" s="1247"/>
      <c r="BCU20" s="176"/>
      <c r="BCV20" s="669"/>
      <c r="BCW20" s="76"/>
      <c r="BCX20" s="87">
        <f t="shared" si="155"/>
        <v>0</v>
      </c>
      <c r="BCZ20" s="34"/>
      <c r="BDA20" s="1247"/>
      <c r="BDB20" s="176"/>
      <c r="BDC20" s="69"/>
      <c r="BDD20" s="76"/>
      <c r="BDE20" s="87">
        <f t="shared" si="156"/>
        <v>0</v>
      </c>
      <c r="BDG20" s="388">
        <v>41324</v>
      </c>
      <c r="BDH20" s="1247" t="s">
        <v>5220</v>
      </c>
      <c r="BDI20" s="176">
        <v>12154.59</v>
      </c>
      <c r="BDJ20" s="388">
        <v>41326</v>
      </c>
      <c r="BDK20" s="85">
        <v>12154.59</v>
      </c>
      <c r="BDL20" s="87">
        <f t="shared" si="157"/>
        <v>0</v>
      </c>
      <c r="BDN20" s="576">
        <v>41327</v>
      </c>
      <c r="BDO20" s="363" t="s">
        <v>5504</v>
      </c>
      <c r="BDP20" s="1308">
        <v>9933</v>
      </c>
      <c r="BDQ20" s="1329"/>
      <c r="BDR20" s="1308"/>
      <c r="BDS20" s="87">
        <f t="shared" si="158"/>
        <v>21168.599999999991</v>
      </c>
      <c r="BDU20" s="34"/>
      <c r="BDV20" s="1247"/>
      <c r="BDW20" s="176"/>
      <c r="BDX20" s="34"/>
      <c r="BDY20" s="85"/>
      <c r="BDZ20" s="87">
        <f t="shared" si="159"/>
        <v>0</v>
      </c>
      <c r="BEB20" s="549"/>
      <c r="BEC20" s="1247"/>
      <c r="BED20" s="176"/>
      <c r="BEE20" s="34"/>
      <c r="BEF20" s="85"/>
      <c r="BEG20" s="87">
        <f t="shared" si="160"/>
        <v>605.79999999999927</v>
      </c>
      <c r="BEI20" s="34"/>
      <c r="BEJ20" s="34"/>
      <c r="BEK20" s="1247"/>
      <c r="BEL20" s="176"/>
      <c r="BEM20" s="1366"/>
      <c r="BEN20" s="847"/>
      <c r="BEO20" s="87">
        <f t="shared" si="161"/>
        <v>0</v>
      </c>
      <c r="BEQ20" s="386">
        <v>41323</v>
      </c>
      <c r="BER20" s="363" t="s">
        <v>5190</v>
      </c>
      <c r="BES20" s="176">
        <v>125.5</v>
      </c>
      <c r="BET20" s="386">
        <v>41323</v>
      </c>
      <c r="BEU20" s="176">
        <v>125.5</v>
      </c>
      <c r="BEV20" s="87">
        <f t="shared" si="162"/>
        <v>0</v>
      </c>
      <c r="BEX20" s="388"/>
      <c r="BEY20" s="409"/>
      <c r="BEZ20" s="1247"/>
      <c r="BFA20" s="176"/>
      <c r="BFB20" s="388"/>
      <c r="BFC20" s="85"/>
      <c r="BFD20" s="87">
        <f t="shared" si="163"/>
        <v>0</v>
      </c>
      <c r="BFF20" s="53">
        <v>41324</v>
      </c>
      <c r="BFG20" s="369"/>
      <c r="BFH20" s="363" t="s">
        <v>5254</v>
      </c>
      <c r="BFI20" s="176">
        <v>34123</v>
      </c>
      <c r="BFJ20" s="34"/>
      <c r="BFK20" s="85"/>
      <c r="BFL20" s="87">
        <f t="shared" si="164"/>
        <v>169256.2</v>
      </c>
      <c r="BFN20" s="549">
        <v>41324</v>
      </c>
      <c r="BFO20" s="1247" t="s">
        <v>5249</v>
      </c>
      <c r="BFP20" s="176">
        <v>1222</v>
      </c>
      <c r="BFQ20" s="549">
        <v>41325</v>
      </c>
      <c r="BFR20" s="85">
        <v>1222</v>
      </c>
      <c r="BFS20" s="87">
        <f t="shared" si="165"/>
        <v>0</v>
      </c>
      <c r="BFU20" s="386"/>
      <c r="BFV20" s="1377"/>
      <c r="BFW20" s="176"/>
      <c r="BFX20" s="53"/>
      <c r="BFY20" s="176"/>
      <c r="BFZ20" s="87">
        <f t="shared" si="166"/>
        <v>0</v>
      </c>
      <c r="BGB20" s="576">
        <v>41328</v>
      </c>
      <c r="BGC20" s="1377" t="s">
        <v>5650</v>
      </c>
      <c r="BGD20" s="176">
        <v>2160</v>
      </c>
      <c r="BGE20" s="53">
        <v>41328</v>
      </c>
      <c r="BGF20" s="176">
        <v>2160</v>
      </c>
      <c r="BGG20" s="87">
        <f t="shared" si="167"/>
        <v>0</v>
      </c>
      <c r="BGI20" s="388"/>
      <c r="BGJ20" s="1247"/>
      <c r="BGK20" s="176"/>
      <c r="BGL20" s="34"/>
      <c r="BGM20" s="85"/>
      <c r="BGN20" s="87">
        <f t="shared" si="240"/>
        <v>0</v>
      </c>
      <c r="BGP20" s="34"/>
      <c r="BGQ20" s="1247"/>
      <c r="BGR20" s="176"/>
      <c r="BGS20" s="34"/>
      <c r="BGT20" s="85"/>
      <c r="BGU20" s="87">
        <f t="shared" si="241"/>
        <v>0</v>
      </c>
      <c r="BGW20" s="549"/>
      <c r="BGX20" s="1247"/>
      <c r="BGY20" s="176"/>
      <c r="BGZ20" s="34"/>
      <c r="BHA20" s="85"/>
      <c r="BHB20" s="87">
        <f t="shared" si="168"/>
        <v>0</v>
      </c>
      <c r="BHD20" s="549"/>
      <c r="BHE20" s="1202"/>
      <c r="BHF20" s="1247"/>
      <c r="BHG20" s="176"/>
      <c r="BHH20" s="34"/>
      <c r="BHI20" s="85"/>
      <c r="BHJ20" s="87">
        <f t="shared" si="169"/>
        <v>78175.989999999991</v>
      </c>
      <c r="BHL20" s="549"/>
      <c r="BHM20" s="1247"/>
      <c r="BHN20" s="176"/>
      <c r="BHO20" s="69"/>
      <c r="BHP20" s="76"/>
      <c r="BHQ20" s="87">
        <f t="shared" si="170"/>
        <v>0</v>
      </c>
      <c r="BHS20" s="388"/>
      <c r="BHT20" s="1247"/>
      <c r="BHU20" s="176"/>
      <c r="BHV20" s="69"/>
      <c r="BHW20" s="76"/>
      <c r="BHX20" s="87">
        <f t="shared" si="171"/>
        <v>0</v>
      </c>
      <c r="BHZ20" s="576"/>
      <c r="BIA20" s="276"/>
      <c r="BIB20" s="121"/>
      <c r="BIC20" s="110"/>
      <c r="BID20" s="176"/>
      <c r="BIE20" s="87">
        <f t="shared" si="172"/>
        <v>0</v>
      </c>
      <c r="BIG20" s="576"/>
      <c r="BIH20" s="276"/>
      <c r="BII20" s="121"/>
      <c r="BIJ20" s="110">
        <v>41325</v>
      </c>
      <c r="BIK20" s="176">
        <v>470.5</v>
      </c>
      <c r="BIL20" s="87">
        <f t="shared" si="173"/>
        <v>0</v>
      </c>
      <c r="BIN20" s="549"/>
      <c r="BIO20" s="1247"/>
      <c r="BIP20" s="176"/>
      <c r="BIQ20" s="69"/>
      <c r="BIR20" s="76"/>
      <c r="BIS20" s="87">
        <f t="shared" si="174"/>
        <v>0</v>
      </c>
      <c r="BIU20" s="34"/>
      <c r="BIV20" s="1247"/>
      <c r="BIW20" s="176"/>
      <c r="BIX20" s="69"/>
      <c r="BIY20" s="76"/>
      <c r="BIZ20" s="87">
        <f t="shared" si="175"/>
        <v>0</v>
      </c>
      <c r="BJB20" s="34">
        <v>41316</v>
      </c>
      <c r="BJC20" s="1247" t="s">
        <v>4583</v>
      </c>
      <c r="BJD20" s="176">
        <v>5033</v>
      </c>
      <c r="BJE20" s="69">
        <v>41316</v>
      </c>
      <c r="BJF20" s="76">
        <v>5033</v>
      </c>
      <c r="BJG20" s="87">
        <f t="shared" si="216"/>
        <v>0</v>
      </c>
      <c r="BJI20" s="53"/>
      <c r="BJJ20" s="276"/>
      <c r="BJK20" s="121"/>
      <c r="BJL20" s="53">
        <v>41320</v>
      </c>
      <c r="BJM20" s="1112">
        <v>15548</v>
      </c>
      <c r="BJN20" s="87">
        <f t="shared" si="217"/>
        <v>289.5</v>
      </c>
      <c r="BJP20" s="34"/>
      <c r="BJQ20" s="1247"/>
      <c r="BJR20" s="176"/>
      <c r="BJS20" s="69"/>
      <c r="BJT20" s="76"/>
      <c r="BJU20" s="87">
        <f t="shared" si="218"/>
        <v>0</v>
      </c>
      <c r="BJW20" s="34"/>
      <c r="BJX20" s="1247"/>
      <c r="BJY20" s="85"/>
      <c r="BJZ20" s="53"/>
      <c r="BKA20" s="85"/>
      <c r="BKB20" s="87">
        <f t="shared" si="219"/>
        <v>0</v>
      </c>
      <c r="BKD20" s="34"/>
      <c r="BKE20" s="1247"/>
      <c r="BKF20" s="85"/>
      <c r="BKG20" s="53"/>
      <c r="BKH20" s="85"/>
      <c r="BKI20" s="87">
        <f t="shared" si="220"/>
        <v>0</v>
      </c>
      <c r="BKK20" s="34"/>
      <c r="BKL20" s="1247"/>
      <c r="BKM20" s="176"/>
      <c r="BKN20" s="69"/>
      <c r="BKO20" s="76"/>
      <c r="BKP20" s="87">
        <f t="shared" si="221"/>
        <v>0</v>
      </c>
      <c r="BKR20" s="386"/>
      <c r="BKS20" s="363"/>
      <c r="BKT20" s="176"/>
      <c r="BKU20" s="53"/>
      <c r="BKV20" s="176"/>
      <c r="BKW20" s="87">
        <f t="shared" si="222"/>
        <v>0</v>
      </c>
      <c r="BKY20" s="549"/>
      <c r="BKZ20" s="1247"/>
      <c r="BLA20" s="176"/>
      <c r="BLB20" s="34"/>
      <c r="BLC20" s="85"/>
      <c r="BLD20" s="87">
        <f t="shared" si="223"/>
        <v>0</v>
      </c>
      <c r="BLF20" s="549"/>
      <c r="BLG20" s="1247"/>
      <c r="BLH20" s="176"/>
      <c r="BLI20" s="34"/>
      <c r="BLJ20" s="85"/>
      <c r="BLK20" s="87">
        <f t="shared" si="237"/>
        <v>0</v>
      </c>
      <c r="BLM20" s="34"/>
      <c r="BLN20" s="409"/>
      <c r="BLO20" s="1247"/>
      <c r="BLP20" s="176"/>
      <c r="BLQ20" s="34"/>
      <c r="BLR20" s="85"/>
      <c r="BLS20" s="87">
        <f t="shared" si="176"/>
        <v>118</v>
      </c>
      <c r="BLU20" s="34"/>
      <c r="BLV20" s="1247"/>
      <c r="BLW20" s="176"/>
      <c r="BLX20" s="69"/>
      <c r="BLY20" s="76"/>
      <c r="BLZ20" s="87">
        <f t="shared" si="177"/>
        <v>0</v>
      </c>
      <c r="BMB20" s="53">
        <v>41317</v>
      </c>
      <c r="BMC20" s="276" t="s">
        <v>4655</v>
      </c>
      <c r="BMD20" s="121">
        <v>3393</v>
      </c>
      <c r="BME20" s="53">
        <v>41323</v>
      </c>
      <c r="BMF20" s="176">
        <v>3393</v>
      </c>
      <c r="BMG20" s="87">
        <f t="shared" si="178"/>
        <v>111</v>
      </c>
      <c r="BMI20" s="386">
        <v>41308</v>
      </c>
      <c r="BMJ20" s="363" t="s">
        <v>3939</v>
      </c>
      <c r="BMK20" s="176">
        <v>4252</v>
      </c>
      <c r="BML20" s="576">
        <v>41309</v>
      </c>
      <c r="BMM20" s="176">
        <v>4252</v>
      </c>
      <c r="BMN20" s="87">
        <f t="shared" si="179"/>
        <v>0</v>
      </c>
      <c r="BMQ20" s="1368"/>
      <c r="BMR20" s="430"/>
      <c r="BMS20" s="549"/>
      <c r="BMT20" s="1245"/>
      <c r="BMU20" s="87">
        <f t="shared" si="180"/>
        <v>700</v>
      </c>
      <c r="BMW20" s="34"/>
      <c r="BMX20" s="1247"/>
      <c r="BMY20" s="176"/>
      <c r="BMZ20" s="69"/>
      <c r="BNA20" s="76"/>
      <c r="BNB20" s="87">
        <f t="shared" si="181"/>
        <v>0</v>
      </c>
      <c r="BND20" s="34"/>
      <c r="BNE20" s="409"/>
      <c r="BNF20" s="1247"/>
      <c r="BNG20" s="176"/>
      <c r="BNH20" s="34"/>
      <c r="BNI20" s="85"/>
      <c r="BNJ20" s="87">
        <f t="shared" si="182"/>
        <v>0</v>
      </c>
      <c r="BNL20" s="549"/>
      <c r="BNM20" s="1247"/>
      <c r="BNN20" s="176"/>
      <c r="BNO20" s="69"/>
      <c r="BNP20" s="76"/>
      <c r="BNQ20" s="87">
        <f t="shared" si="183"/>
        <v>0</v>
      </c>
      <c r="BNS20" s="549">
        <v>41313</v>
      </c>
      <c r="BNT20" s="1247" t="s">
        <v>4304</v>
      </c>
      <c r="BNU20" s="176">
        <v>12516.35</v>
      </c>
      <c r="BNV20" s="34">
        <v>41313</v>
      </c>
      <c r="BNW20" s="85">
        <v>12516.35</v>
      </c>
      <c r="BNX20" s="87">
        <f t="shared" si="184"/>
        <v>0</v>
      </c>
      <c r="BNZ20" s="34"/>
      <c r="BOA20" s="1247"/>
      <c r="BOB20" s="176"/>
      <c r="BOC20" s="69"/>
      <c r="BOD20" s="76"/>
      <c r="BOE20" s="87">
        <f t="shared" si="185"/>
        <v>0</v>
      </c>
      <c r="BOG20" s="549"/>
      <c r="BOH20" s="1247"/>
      <c r="BOI20" s="85"/>
      <c r="BOJ20" s="1366"/>
      <c r="BOK20" s="847"/>
      <c r="BOL20" s="87">
        <f t="shared" si="186"/>
        <v>0</v>
      </c>
      <c r="BON20" s="549"/>
      <c r="BOO20" s="1247"/>
      <c r="BOP20" s="85"/>
      <c r="BOQ20" s="1366"/>
      <c r="BOR20" s="847"/>
      <c r="BOS20" s="87">
        <f t="shared" si="187"/>
        <v>0</v>
      </c>
      <c r="BOU20" s="34"/>
      <c r="BOV20" s="1247"/>
      <c r="BOW20" s="176"/>
      <c r="BOX20" s="69"/>
      <c r="BOY20" s="76"/>
      <c r="BOZ20" s="87">
        <f t="shared" si="188"/>
        <v>0</v>
      </c>
      <c r="BPB20" s="34"/>
      <c r="BPC20" s="1247"/>
      <c r="BPD20" s="176"/>
      <c r="BPE20" s="69"/>
      <c r="BPF20" s="76"/>
      <c r="BPG20" s="87">
        <f t="shared" si="189"/>
        <v>0</v>
      </c>
      <c r="BPI20" s="34"/>
      <c r="BPJ20" s="1247"/>
      <c r="BPK20" s="176"/>
      <c r="BPL20" s="69"/>
      <c r="BPM20" s="76"/>
      <c r="BPN20" s="87">
        <f t="shared" si="190"/>
        <v>0</v>
      </c>
      <c r="BPP20" s="34"/>
      <c r="BPQ20" s="1247"/>
      <c r="BPR20" s="176"/>
      <c r="BPS20" s="69"/>
      <c r="BPT20" s="76"/>
      <c r="BPU20" s="87">
        <f t="shared" si="191"/>
        <v>0</v>
      </c>
    </row>
    <row r="21" spans="1:1789">
      <c r="A21" s="34"/>
      <c r="B21" s="373"/>
      <c r="C21" s="24"/>
      <c r="D21" s="34"/>
      <c r="E21" s="85"/>
      <c r="F21" s="87">
        <f t="shared" si="2"/>
        <v>0</v>
      </c>
      <c r="H21" s="34"/>
      <c r="I21" s="373"/>
      <c r="J21" s="24"/>
      <c r="K21" s="34"/>
      <c r="L21" s="85"/>
      <c r="M21" s="87">
        <f t="shared" si="3"/>
        <v>0</v>
      </c>
      <c r="O21" s="34"/>
      <c r="P21" s="373"/>
      <c r="Q21" s="24"/>
      <c r="R21" s="34"/>
      <c r="S21" s="85"/>
      <c r="T21" s="87">
        <f t="shared" si="4"/>
        <v>0</v>
      </c>
      <c r="V21" s="34"/>
      <c r="W21" s="373"/>
      <c r="X21" s="24"/>
      <c r="Y21" s="34"/>
      <c r="Z21" s="85"/>
      <c r="AA21" s="87">
        <f t="shared" si="5"/>
        <v>6041</v>
      </c>
      <c r="AC21" s="34"/>
      <c r="AD21" s="373"/>
      <c r="AE21" s="24"/>
      <c r="AF21" s="34"/>
      <c r="AG21" s="85"/>
      <c r="AH21" s="87">
        <f t="shared" si="6"/>
        <v>0</v>
      </c>
      <c r="AJ21" s="386"/>
      <c r="AK21" s="276"/>
      <c r="AL21" s="121"/>
      <c r="AM21" s="386">
        <v>41326</v>
      </c>
      <c r="AN21" s="176">
        <v>42661.5</v>
      </c>
      <c r="AO21" s="87">
        <f t="shared" si="7"/>
        <v>-38215.859999999986</v>
      </c>
      <c r="AQ21" s="34"/>
      <c r="AR21" s="373"/>
      <c r="AS21" s="24"/>
      <c r="AT21" s="34"/>
      <c r="AU21" s="85"/>
      <c r="AV21" s="87">
        <f t="shared" si="8"/>
        <v>0</v>
      </c>
      <c r="AX21" s="34"/>
      <c r="AY21" s="373"/>
      <c r="AZ21" s="24"/>
      <c r="BA21" s="34"/>
      <c r="BB21" s="85"/>
      <c r="BC21" s="87">
        <f t="shared" si="9"/>
        <v>0</v>
      </c>
      <c r="BE21" s="53"/>
      <c r="BF21" s="276"/>
      <c r="BG21" s="121"/>
      <c r="BH21" s="53"/>
      <c r="BI21" s="176"/>
      <c r="BJ21" s="87">
        <f t="shared" si="10"/>
        <v>0</v>
      </c>
      <c r="BL21" s="388">
        <v>41317</v>
      </c>
      <c r="BM21" s="373" t="s">
        <v>4687</v>
      </c>
      <c r="BN21" s="24">
        <v>1485.5</v>
      </c>
      <c r="BO21" s="34">
        <v>41317</v>
      </c>
      <c r="BP21" s="85">
        <v>1485.5</v>
      </c>
      <c r="BQ21" s="87">
        <f t="shared" si="11"/>
        <v>0</v>
      </c>
      <c r="BS21" s="576"/>
      <c r="BT21" s="276"/>
      <c r="BU21" s="121"/>
      <c r="BV21" s="53"/>
      <c r="BW21" s="176"/>
      <c r="BX21" s="87">
        <f t="shared" si="12"/>
        <v>40166.76</v>
      </c>
      <c r="BZ21" s="576"/>
      <c r="CA21" s="276"/>
      <c r="CB21" s="121"/>
      <c r="CC21" s="53"/>
      <c r="CD21" s="176"/>
      <c r="CE21" s="87">
        <f t="shared" si="13"/>
        <v>0</v>
      </c>
      <c r="CG21" s="576"/>
      <c r="CH21" s="276"/>
      <c r="CI21" s="121"/>
      <c r="CJ21" s="53"/>
      <c r="CK21" s="176"/>
      <c r="CL21" s="87">
        <f t="shared" si="14"/>
        <v>2443.5</v>
      </c>
      <c r="CN21" s="767">
        <v>41114</v>
      </c>
      <c r="CO21" s="767"/>
      <c r="CP21" s="1267" t="s">
        <v>3090</v>
      </c>
      <c r="CQ21" s="1313"/>
      <c r="CR21" s="1266" t="s">
        <v>3091</v>
      </c>
      <c r="CS21" s="1320"/>
      <c r="CT21" s="87">
        <f t="shared" si="15"/>
        <v>5814</v>
      </c>
      <c r="CV21" s="576">
        <v>41313</v>
      </c>
      <c r="CW21" s="1289" t="s">
        <v>4272</v>
      </c>
      <c r="CX21" s="276" t="s">
        <v>4271</v>
      </c>
      <c r="CY21" s="121">
        <v>267416</v>
      </c>
      <c r="CZ21" s="576"/>
      <c r="DA21" s="176"/>
      <c r="DB21" s="87">
        <f t="shared" si="16"/>
        <v>7102946.6500000004</v>
      </c>
      <c r="DD21" s="386">
        <v>41326</v>
      </c>
      <c r="DE21" s="276" t="s">
        <v>5457</v>
      </c>
      <c r="DF21" s="121">
        <v>2163</v>
      </c>
      <c r="DG21" s="53">
        <v>41327</v>
      </c>
      <c r="DH21" s="176">
        <v>2163</v>
      </c>
      <c r="DI21" s="87">
        <f t="shared" si="17"/>
        <v>0</v>
      </c>
      <c r="DK21" s="386"/>
      <c r="DL21" s="276"/>
      <c r="DM21" s="121"/>
      <c r="DN21" s="53"/>
      <c r="DO21" s="176"/>
      <c r="DP21" s="87">
        <f t="shared" si="18"/>
        <v>0</v>
      </c>
      <c r="DR21" s="53"/>
      <c r="DS21" s="276"/>
      <c r="DT21" s="121"/>
      <c r="DU21" s="53"/>
      <c r="DV21" s="176"/>
      <c r="DW21" s="87">
        <f t="shared" si="19"/>
        <v>0</v>
      </c>
      <c r="DY21" s="386"/>
      <c r="DZ21" s="276"/>
      <c r="EA21" s="121"/>
      <c r="EB21" s="53"/>
      <c r="EC21" s="176"/>
      <c r="ED21" s="87">
        <f t="shared" si="20"/>
        <v>0</v>
      </c>
      <c r="EF21" s="576"/>
      <c r="EG21" s="363"/>
      <c r="EH21" s="176"/>
      <c r="EI21" s="53"/>
      <c r="EJ21" s="176"/>
      <c r="EK21" s="87">
        <f t="shared" si="21"/>
        <v>20966</v>
      </c>
      <c r="EM21" s="549"/>
      <c r="EN21" s="373"/>
      <c r="EO21" s="24"/>
      <c r="EP21" s="34"/>
      <c r="EQ21" s="85"/>
      <c r="ER21" s="87">
        <f t="shared" si="22"/>
        <v>0</v>
      </c>
      <c r="ET21" s="34"/>
      <c r="EU21" s="409"/>
      <c r="EV21" s="373"/>
      <c r="EW21" s="24"/>
      <c r="EX21" s="409"/>
      <c r="EY21" s="85"/>
      <c r="EZ21" s="87">
        <f t="shared" si="23"/>
        <v>1044.8300000000017</v>
      </c>
      <c r="FB21" s="53"/>
      <c r="FC21" s="276"/>
      <c r="FD21" s="121"/>
      <c r="FE21" s="53"/>
      <c r="FF21" s="176"/>
      <c r="FG21" s="87">
        <f t="shared" si="24"/>
        <v>0</v>
      </c>
      <c r="FI21" s="549"/>
      <c r="FJ21" s="409"/>
      <c r="FK21" s="373"/>
      <c r="FL21" s="121"/>
      <c r="FM21" s="409"/>
      <c r="FN21" s="85"/>
      <c r="FO21" s="87">
        <f t="shared" si="25"/>
        <v>0</v>
      </c>
      <c r="FQ21" s="34"/>
      <c r="FR21" s="276"/>
      <c r="FS21" s="121"/>
      <c r="FT21" s="53"/>
      <c r="FU21" s="176"/>
      <c r="FV21" s="87">
        <f t="shared" si="192"/>
        <v>0</v>
      </c>
      <c r="FX21" s="576"/>
      <c r="FY21" s="657"/>
      <c r="FZ21" s="276"/>
      <c r="GA21" s="121"/>
      <c r="GB21" s="1351"/>
      <c r="GC21" s="1363"/>
      <c r="GD21" s="87">
        <f t="shared" si="26"/>
        <v>13137.5</v>
      </c>
      <c r="GF21" s="576"/>
      <c r="GG21" s="276"/>
      <c r="GH21" s="121"/>
      <c r="GI21" s="53"/>
      <c r="GJ21" s="176"/>
      <c r="GK21" s="87">
        <f t="shared" si="27"/>
        <v>4523</v>
      </c>
      <c r="GM21" s="549"/>
      <c r="GN21" s="373"/>
      <c r="GO21" s="373"/>
      <c r="GP21" s="1250"/>
      <c r="GQ21" s="34"/>
      <c r="GR21" s="85"/>
      <c r="GS21" s="87">
        <f t="shared" si="28"/>
        <v>2511.6000000000004</v>
      </c>
      <c r="GU21" s="576"/>
      <c r="GV21" s="276"/>
      <c r="GW21" s="1045"/>
      <c r="GX21" s="53"/>
      <c r="GY21" s="176"/>
      <c r="GZ21" s="87">
        <f t="shared" si="29"/>
        <v>0</v>
      </c>
      <c r="HB21" s="388"/>
      <c r="HC21" s="373"/>
      <c r="HD21" s="1250"/>
      <c r="HE21" s="34"/>
      <c r="HF21" s="85"/>
      <c r="HG21" s="87">
        <f t="shared" si="30"/>
        <v>0</v>
      </c>
      <c r="HI21" s="388"/>
      <c r="HJ21" s="373"/>
      <c r="HK21" s="1250"/>
      <c r="HL21" s="34"/>
      <c r="HM21" s="85"/>
      <c r="HN21" s="87">
        <f t="shared" si="31"/>
        <v>0</v>
      </c>
      <c r="HP21" s="388"/>
      <c r="HQ21" s="373"/>
      <c r="HR21" s="1250"/>
      <c r="HS21" s="34"/>
      <c r="HT21" s="85"/>
      <c r="HU21" s="87">
        <f t="shared" si="32"/>
        <v>30</v>
      </c>
      <c r="HW21" s="373"/>
      <c r="HX21" s="373"/>
      <c r="HY21" s="1250"/>
      <c r="HZ21" s="34"/>
      <c r="IA21" s="85"/>
      <c r="IB21" s="87">
        <f t="shared" si="33"/>
        <v>0</v>
      </c>
      <c r="ID21" s="576"/>
      <c r="IE21" s="50"/>
      <c r="IF21" s="1274"/>
      <c r="IG21" s="53"/>
      <c r="IH21" s="176"/>
      <c r="II21" s="87">
        <f t="shared" si="34"/>
        <v>402</v>
      </c>
      <c r="IK21" s="549">
        <v>41326</v>
      </c>
      <c r="IL21" s="50" t="s">
        <v>5446</v>
      </c>
      <c r="IM21" s="1276">
        <v>22533</v>
      </c>
      <c r="IN21" s="34">
        <v>41327</v>
      </c>
      <c r="IO21" s="85">
        <v>22533</v>
      </c>
      <c r="IP21" s="87">
        <f t="shared" si="35"/>
        <v>3102</v>
      </c>
      <c r="IR21" s="388">
        <v>41298</v>
      </c>
      <c r="IS21" s="1247" t="s">
        <v>3213</v>
      </c>
      <c r="IT21" s="1052">
        <v>825</v>
      </c>
      <c r="IU21" s="388">
        <v>41306</v>
      </c>
      <c r="IV21" s="1052">
        <v>825</v>
      </c>
      <c r="IW21" s="87">
        <f t="shared" si="36"/>
        <v>0</v>
      </c>
      <c r="IY21" s="388">
        <v>41314</v>
      </c>
      <c r="IZ21" s="1247" t="s">
        <v>4460</v>
      </c>
      <c r="JA21" s="1052">
        <v>1155</v>
      </c>
      <c r="JB21" s="388">
        <v>41324</v>
      </c>
      <c r="JC21" s="1052">
        <v>1155</v>
      </c>
      <c r="JD21" s="87">
        <f t="shared" si="37"/>
        <v>0</v>
      </c>
      <c r="JF21" s="388"/>
      <c r="JG21" s="1247"/>
      <c r="JH21" s="1052"/>
      <c r="JI21" s="388"/>
      <c r="JJ21" s="1052"/>
      <c r="JK21" s="87">
        <f t="shared" si="38"/>
        <v>46365</v>
      </c>
      <c r="JM21" s="576"/>
      <c r="JN21" s="276"/>
      <c r="JO21" s="121"/>
      <c r="JP21" s="386"/>
      <c r="JQ21" s="176"/>
      <c r="JR21" s="87">
        <f t="shared" si="39"/>
        <v>24050.57</v>
      </c>
      <c r="JT21" s="388"/>
      <c r="JU21" s="373"/>
      <c r="JV21" s="24"/>
      <c r="JW21" s="34"/>
      <c r="JX21" s="85"/>
      <c r="JY21" s="87">
        <f t="shared" si="40"/>
        <v>0</v>
      </c>
      <c r="KA21" s="388"/>
      <c r="KB21" s="373"/>
      <c r="KC21" s="24"/>
      <c r="KD21" s="34"/>
      <c r="KE21" s="85"/>
      <c r="KF21" s="87">
        <f t="shared" si="41"/>
        <v>0</v>
      </c>
      <c r="KH21" s="388"/>
      <c r="KI21" s="373"/>
      <c r="KJ21" s="24"/>
      <c r="KK21" s="34"/>
      <c r="KL21" s="85"/>
      <c r="KM21" s="87">
        <f t="shared" si="42"/>
        <v>0</v>
      </c>
      <c r="KO21" s="386">
        <v>41307</v>
      </c>
      <c r="KP21" s="276" t="s">
        <v>3800</v>
      </c>
      <c r="KQ21" s="121">
        <v>2373</v>
      </c>
      <c r="KR21" s="53">
        <v>41307</v>
      </c>
      <c r="KS21" s="176">
        <v>2373</v>
      </c>
      <c r="KT21" s="87">
        <f t="shared" si="43"/>
        <v>1499.5</v>
      </c>
      <c r="KV21" s="373"/>
      <c r="KW21" s="373"/>
      <c r="KX21" s="24"/>
      <c r="KY21" s="34"/>
      <c r="KZ21" s="85"/>
      <c r="LA21" s="87">
        <f t="shared" si="44"/>
        <v>14519.5</v>
      </c>
      <c r="LC21" s="373"/>
      <c r="LD21" s="373"/>
      <c r="LE21" s="24"/>
      <c r="LF21" s="34"/>
      <c r="LG21" s="85"/>
      <c r="LH21" s="87">
        <f t="shared" si="45"/>
        <v>0</v>
      </c>
      <c r="LJ21" s="373"/>
      <c r="LK21" s="373"/>
      <c r="LL21" s="24"/>
      <c r="LM21" s="34"/>
      <c r="LN21" s="85"/>
      <c r="LO21" s="87">
        <f t="shared" si="46"/>
        <v>0</v>
      </c>
      <c r="LQ21" s="373"/>
      <c r="LR21" s="373"/>
      <c r="LS21" s="24"/>
      <c r="LT21" s="34"/>
      <c r="LU21" s="85"/>
      <c r="LV21" s="87">
        <f t="shared" si="47"/>
        <v>0</v>
      </c>
      <c r="LX21" s="576"/>
      <c r="LY21" s="276"/>
      <c r="LZ21" s="121"/>
      <c r="MA21" s="53"/>
      <c r="MB21" s="176"/>
      <c r="MC21" s="87">
        <f t="shared" si="48"/>
        <v>0</v>
      </c>
      <c r="ME21" s="549"/>
      <c r="MF21" s="373"/>
      <c r="MG21" s="24"/>
      <c r="MH21" s="34"/>
      <c r="MI21" s="85"/>
      <c r="MJ21" s="87">
        <f t="shared" si="49"/>
        <v>31145.5</v>
      </c>
      <c r="ML21" s="549"/>
      <c r="MM21" s="373"/>
      <c r="MN21" s="24"/>
      <c r="MO21" s="34"/>
      <c r="MP21" s="85"/>
      <c r="MQ21" s="87">
        <f t="shared" si="50"/>
        <v>0</v>
      </c>
      <c r="MS21" s="1261"/>
      <c r="MT21" s="373"/>
      <c r="MU21" s="24"/>
      <c r="MV21" s="34"/>
      <c r="MW21" s="85"/>
      <c r="MX21" s="87">
        <f t="shared" si="51"/>
        <v>0</v>
      </c>
      <c r="MZ21" s="1261"/>
      <c r="NA21" s="373"/>
      <c r="NB21" s="24"/>
      <c r="NC21" s="34"/>
      <c r="ND21" s="85"/>
      <c r="NE21" s="87">
        <f t="shared" si="52"/>
        <v>0</v>
      </c>
      <c r="NG21" s="549"/>
      <c r="NH21" s="373"/>
      <c r="NI21" s="24"/>
      <c r="NJ21" s="549"/>
      <c r="NK21" s="85"/>
      <c r="NL21" s="87">
        <f t="shared" si="53"/>
        <v>0</v>
      </c>
      <c r="NN21" s="373"/>
      <c r="NO21" s="373"/>
      <c r="NP21" s="24"/>
      <c r="NQ21" s="34"/>
      <c r="NR21" s="85"/>
      <c r="NS21" s="87">
        <f t="shared" si="54"/>
        <v>12799.5</v>
      </c>
      <c r="NU21" s="576"/>
      <c r="NV21" s="1283"/>
      <c r="NW21" s="276"/>
      <c r="NX21" s="121"/>
      <c r="NY21" s="53"/>
      <c r="NZ21" s="176"/>
      <c r="OA21" s="87">
        <f t="shared" si="0"/>
        <v>154427.23000000001</v>
      </c>
      <c r="OC21" s="549"/>
      <c r="OD21" s="373"/>
      <c r="OE21" s="24"/>
      <c r="OF21" s="34"/>
      <c r="OG21" s="85"/>
      <c r="OH21" s="87">
        <f t="shared" si="55"/>
        <v>0</v>
      </c>
      <c r="OJ21" s="373"/>
      <c r="OK21" s="373"/>
      <c r="OL21" s="24"/>
      <c r="OM21" s="34"/>
      <c r="ON21" s="85"/>
      <c r="OO21" s="87">
        <f t="shared" si="56"/>
        <v>0</v>
      </c>
      <c r="OQ21" s="386">
        <v>41312</v>
      </c>
      <c r="OR21" s="1378" t="s">
        <v>4238</v>
      </c>
      <c r="OS21" s="121">
        <v>1653.5</v>
      </c>
      <c r="OT21" s="53">
        <v>41313</v>
      </c>
      <c r="OU21" s="176">
        <v>1653.5</v>
      </c>
      <c r="OV21" s="87">
        <f t="shared" si="57"/>
        <v>0</v>
      </c>
      <c r="OX21" s="386"/>
      <c r="OY21" s="1258"/>
      <c r="OZ21" s="176"/>
      <c r="PA21" s="53"/>
      <c r="PB21" s="176"/>
      <c r="PC21" s="87">
        <f t="shared" si="58"/>
        <v>21123.919999999998</v>
      </c>
      <c r="PE21" s="386">
        <v>41310</v>
      </c>
      <c r="PF21" s="1338" t="s">
        <v>4167</v>
      </c>
      <c r="PG21" s="276" t="s">
        <v>4009</v>
      </c>
      <c r="PH21" s="121">
        <v>39659.26</v>
      </c>
      <c r="PI21" s="369">
        <v>41311</v>
      </c>
      <c r="PJ21" s="176">
        <v>39659.26</v>
      </c>
      <c r="PK21" s="87">
        <f t="shared" si="59"/>
        <v>4297.8600000000006</v>
      </c>
      <c r="PM21" s="386"/>
      <c r="PN21" s="766"/>
      <c r="PO21" s="1260"/>
      <c r="PP21" s="369"/>
      <c r="PQ21" s="176"/>
      <c r="PR21" s="87">
        <f t="shared" si="60"/>
        <v>0</v>
      </c>
      <c r="PT21" s="388"/>
      <c r="PU21" s="373"/>
      <c r="PV21" s="24"/>
      <c r="PW21" s="34"/>
      <c r="PX21" s="85"/>
      <c r="PY21" s="87">
        <f t="shared" si="61"/>
        <v>40407</v>
      </c>
      <c r="QA21" s="34"/>
      <c r="QB21" s="373"/>
      <c r="QC21" s="24"/>
      <c r="QD21" s="34"/>
      <c r="QE21" s="85"/>
      <c r="QF21" s="87">
        <f t="shared" si="62"/>
        <v>0</v>
      </c>
      <c r="QH21" s="373"/>
      <c r="QI21" s="373"/>
      <c r="QJ21" s="1250"/>
      <c r="QK21" s="34"/>
      <c r="QL21" s="85"/>
      <c r="QM21" s="87">
        <f t="shared" si="63"/>
        <v>0</v>
      </c>
      <c r="QO21" s="373"/>
      <c r="QP21" s="373"/>
      <c r="QQ21" s="24"/>
      <c r="QR21" s="34"/>
      <c r="QS21" s="85"/>
      <c r="QT21" s="87">
        <f t="shared" si="64"/>
        <v>0</v>
      </c>
      <c r="QV21" s="549"/>
      <c r="QW21" s="1202"/>
      <c r="QX21" s="373"/>
      <c r="QY21" s="24"/>
      <c r="QZ21" s="53">
        <v>41324</v>
      </c>
      <c r="RA21" s="430">
        <v>502</v>
      </c>
      <c r="RB21" s="87">
        <f t="shared" si="65"/>
        <v>233</v>
      </c>
      <c r="RD21" s="576"/>
      <c r="RE21" s="276"/>
      <c r="RF21" s="121"/>
      <c r="RG21" s="34"/>
      <c r="RH21" s="1262"/>
      <c r="RI21" s="87">
        <f t="shared" si="66"/>
        <v>0</v>
      </c>
      <c r="RK21" s="576"/>
      <c r="RL21" s="276"/>
      <c r="RM21" s="121"/>
      <c r="RN21" s="34"/>
      <c r="RO21" s="1262"/>
      <c r="RP21" s="87">
        <f t="shared" si="67"/>
        <v>0</v>
      </c>
      <c r="RR21" s="53"/>
      <c r="RS21" s="276"/>
      <c r="RT21" s="121"/>
      <c r="RU21" s="34"/>
      <c r="RV21" s="1262"/>
      <c r="RW21" s="87">
        <f t="shared" si="68"/>
        <v>0</v>
      </c>
      <c r="RY21" s="53"/>
      <c r="RZ21" s="276"/>
      <c r="SA21" s="121"/>
      <c r="SB21" s="34"/>
      <c r="SC21" s="1262"/>
      <c r="SD21" s="87">
        <f t="shared" si="69"/>
        <v>2910</v>
      </c>
      <c r="SF21" s="373"/>
      <c r="SG21" s="373"/>
      <c r="SH21" s="24"/>
      <c r="SI21" s="34"/>
      <c r="SJ21" s="1262"/>
      <c r="SK21" s="87">
        <f t="shared" si="70"/>
        <v>0</v>
      </c>
      <c r="SM21" s="373"/>
      <c r="SN21" s="373"/>
      <c r="SO21" s="24"/>
      <c r="SP21" s="34"/>
      <c r="SQ21" s="1262"/>
      <c r="SR21" s="87">
        <f t="shared" si="71"/>
        <v>0</v>
      </c>
      <c r="ST21" s="549"/>
      <c r="SU21" s="373"/>
      <c r="SV21" s="24"/>
      <c r="SW21" s="34"/>
      <c r="SX21" s="1262"/>
      <c r="SY21" s="87">
        <f t="shared" si="72"/>
        <v>0</v>
      </c>
      <c r="TA21" s="576"/>
      <c r="TB21" s="276"/>
      <c r="TC21" s="121"/>
      <c r="TD21" s="53"/>
      <c r="TE21" s="430"/>
      <c r="TF21" s="87">
        <f t="shared" si="73"/>
        <v>-2822</v>
      </c>
      <c r="TH21" s="576"/>
      <c r="TI21" s="276"/>
      <c r="TJ21" s="121"/>
      <c r="TK21" s="53"/>
      <c r="TL21" s="430"/>
      <c r="TM21" s="87">
        <f t="shared" si="74"/>
        <v>0</v>
      </c>
      <c r="TO21" s="386">
        <v>41314</v>
      </c>
      <c r="TP21" s="276" t="s">
        <v>4473</v>
      </c>
      <c r="TQ21" s="121">
        <v>1735</v>
      </c>
      <c r="TR21" s="386">
        <v>41315</v>
      </c>
      <c r="TS21" s="430">
        <v>1735</v>
      </c>
      <c r="TT21" s="87">
        <f t="shared" si="75"/>
        <v>0</v>
      </c>
      <c r="TV21" s="549"/>
      <c r="TW21" s="373"/>
      <c r="TX21" s="24"/>
      <c r="TY21" s="34"/>
      <c r="TZ21" s="1262"/>
      <c r="UA21" s="87">
        <f t="shared" si="76"/>
        <v>0</v>
      </c>
      <c r="UC21" s="34"/>
      <c r="UD21" s="373"/>
      <c r="UE21" s="24"/>
      <c r="UF21" s="34"/>
      <c r="UG21" s="1262"/>
      <c r="UH21" s="87">
        <f t="shared" si="77"/>
        <v>978</v>
      </c>
      <c r="UJ21" s="373"/>
      <c r="UK21" s="373"/>
      <c r="UL21" s="24"/>
      <c r="UM21" s="34"/>
      <c r="UN21" s="1262"/>
      <c r="UO21" s="87">
        <f t="shared" si="78"/>
        <v>0</v>
      </c>
      <c r="UQ21" s="373"/>
      <c r="UR21" s="373"/>
      <c r="US21" s="24"/>
      <c r="UT21" s="34"/>
      <c r="UU21" s="1262"/>
      <c r="UV21" s="87">
        <f t="shared" si="79"/>
        <v>18891</v>
      </c>
      <c r="UX21" s="388"/>
      <c r="UY21" s="373"/>
      <c r="UZ21" s="24"/>
      <c r="VA21" s="34"/>
      <c r="VB21" s="1262"/>
      <c r="VC21" s="87">
        <f t="shared" si="80"/>
        <v>6963.5</v>
      </c>
      <c r="VE21" s="549"/>
      <c r="VF21" s="373"/>
      <c r="VG21" s="24"/>
      <c r="VH21" s="549"/>
      <c r="VI21" s="85"/>
      <c r="VJ21" s="87">
        <f t="shared" si="81"/>
        <v>28439.5</v>
      </c>
      <c r="VL21" s="373"/>
      <c r="VM21" s="373"/>
      <c r="VN21" s="24"/>
      <c r="VO21" s="34"/>
      <c r="VP21" s="85"/>
      <c r="VQ21" s="87">
        <f t="shared" si="82"/>
        <v>0</v>
      </c>
      <c r="VS21" s="549"/>
      <c r="VT21" s="373"/>
      <c r="VU21" s="24"/>
      <c r="VV21" s="34"/>
      <c r="VW21" s="85"/>
      <c r="VX21" s="87">
        <f t="shared" si="83"/>
        <v>14289</v>
      </c>
      <c r="VZ21" s="549"/>
      <c r="WA21" s="373"/>
      <c r="WB21" s="24"/>
      <c r="WC21" s="34"/>
      <c r="WD21" s="85"/>
      <c r="WE21" s="87">
        <f t="shared" si="84"/>
        <v>0</v>
      </c>
      <c r="WG21" s="549"/>
      <c r="WH21" s="373"/>
      <c r="WI21" s="24"/>
      <c r="WJ21" s="34"/>
      <c r="WK21" s="85"/>
      <c r="WL21" s="87">
        <f t="shared" si="85"/>
        <v>0</v>
      </c>
      <c r="WN21" s="386">
        <v>41328</v>
      </c>
      <c r="WO21" s="444"/>
      <c r="WP21" s="276" t="s">
        <v>5620</v>
      </c>
      <c r="WQ21" s="121">
        <v>1291</v>
      </c>
      <c r="WR21" s="53"/>
      <c r="WS21" s="176"/>
      <c r="WT21" s="87">
        <f t="shared" si="86"/>
        <v>43490</v>
      </c>
      <c r="WV21" s="386">
        <v>41316</v>
      </c>
      <c r="WW21" s="276" t="s">
        <v>4578</v>
      </c>
      <c r="WX21" s="121">
        <v>708</v>
      </c>
      <c r="WY21" s="53">
        <v>41316</v>
      </c>
      <c r="WZ21" s="176">
        <v>708</v>
      </c>
      <c r="XA21" s="87">
        <f t="shared" si="87"/>
        <v>5292.5</v>
      </c>
      <c r="XC21" s="576">
        <v>41318</v>
      </c>
      <c r="XD21" s="276" t="s">
        <v>4718</v>
      </c>
      <c r="XE21" s="1045">
        <v>18919.5</v>
      </c>
      <c r="XF21" s="1253">
        <v>41318</v>
      </c>
      <c r="XG21" s="176">
        <v>18919.5</v>
      </c>
      <c r="XH21" s="87">
        <f t="shared" si="252"/>
        <v>2504.6999999999971</v>
      </c>
      <c r="XJ21" s="388"/>
      <c r="XK21" s="373"/>
      <c r="XL21" s="24"/>
      <c r="XM21" s="34"/>
      <c r="XN21" s="85"/>
      <c r="XO21" s="87">
        <f t="shared" si="238"/>
        <v>0</v>
      </c>
      <c r="XQ21" s="388">
        <v>41316</v>
      </c>
      <c r="XR21" s="373" t="s">
        <v>4575</v>
      </c>
      <c r="XS21" s="24">
        <v>1591</v>
      </c>
      <c r="XT21" s="34">
        <v>41321</v>
      </c>
      <c r="XU21" s="85">
        <v>1591</v>
      </c>
      <c r="XV21" s="87">
        <f t="shared" si="89"/>
        <v>0</v>
      </c>
      <c r="XX21" s="549"/>
      <c r="XY21" s="373"/>
      <c r="XZ21" s="24"/>
      <c r="YA21" s="34"/>
      <c r="YB21" s="85"/>
      <c r="YC21" s="87">
        <f t="shared" si="224"/>
        <v>0</v>
      </c>
      <c r="YE21" s="549"/>
      <c r="YF21" s="373"/>
      <c r="YG21" s="24"/>
      <c r="YH21" s="34"/>
      <c r="YI21" s="85"/>
      <c r="YJ21" s="87">
        <f t="shared" si="225"/>
        <v>0</v>
      </c>
      <c r="YL21" s="386">
        <v>41314</v>
      </c>
      <c r="YM21" s="369"/>
      <c r="YN21" s="276" t="s">
        <v>4434</v>
      </c>
      <c r="YO21" s="121">
        <v>146186</v>
      </c>
      <c r="YP21" s="386">
        <v>41314</v>
      </c>
      <c r="YQ21" s="176">
        <v>146186</v>
      </c>
      <c r="YR21" s="87">
        <f t="shared" si="90"/>
        <v>1246</v>
      </c>
      <c r="YT21" s="576"/>
      <c r="YU21" s="276"/>
      <c r="YV21" s="121"/>
      <c r="YW21" s="386"/>
      <c r="YX21" s="176"/>
      <c r="YY21" s="87">
        <f t="shared" si="91"/>
        <v>2828</v>
      </c>
      <c r="ZA21" s="388">
        <v>41325</v>
      </c>
      <c r="ZB21" s="373" t="s">
        <v>5352</v>
      </c>
      <c r="ZC21" s="1250">
        <v>13047</v>
      </c>
      <c r="ZD21" s="34">
        <v>41325</v>
      </c>
      <c r="ZE21" s="85">
        <v>13047</v>
      </c>
      <c r="ZF21" s="87">
        <f t="shared" si="92"/>
        <v>0</v>
      </c>
      <c r="ZH21" s="549"/>
      <c r="ZI21" s="373"/>
      <c r="ZJ21" s="24"/>
      <c r="ZK21" s="34"/>
      <c r="ZL21" s="85"/>
      <c r="ZM21" s="87">
        <f t="shared" si="93"/>
        <v>500</v>
      </c>
      <c r="ZO21" s="576">
        <v>41316</v>
      </c>
      <c r="ZP21" s="276" t="s">
        <v>4601</v>
      </c>
      <c r="ZQ21" s="121">
        <v>10854</v>
      </c>
      <c r="ZR21" s="53">
        <v>41317</v>
      </c>
      <c r="ZS21" s="176">
        <v>10854</v>
      </c>
      <c r="ZT21" s="87">
        <f t="shared" si="94"/>
        <v>0</v>
      </c>
      <c r="ZV21" s="576"/>
      <c r="ZW21" s="276"/>
      <c r="ZX21" s="121"/>
      <c r="ZY21" s="53"/>
      <c r="ZZ21" s="176"/>
      <c r="AAA21" s="87">
        <f t="shared" si="95"/>
        <v>0</v>
      </c>
      <c r="AAC21" s="549"/>
      <c r="AAD21" s="373"/>
      <c r="AAE21" s="24"/>
      <c r="AAF21" s="34"/>
      <c r="AAG21" s="85"/>
      <c r="AAH21" s="87">
        <f t="shared" si="96"/>
        <v>0</v>
      </c>
      <c r="AAJ21" s="549"/>
      <c r="AAK21" s="373"/>
      <c r="AAL21" s="24"/>
      <c r="AAM21" s="34"/>
      <c r="AAN21" s="85"/>
      <c r="AAO21" s="87">
        <f t="shared" si="97"/>
        <v>0</v>
      </c>
      <c r="AAQ21" s="549"/>
      <c r="AAR21" s="1202"/>
      <c r="AAS21" s="373"/>
      <c r="AAT21" s="24"/>
      <c r="AAU21" s="34"/>
      <c r="AAV21" s="85"/>
      <c r="AAW21" s="87">
        <f t="shared" si="98"/>
        <v>7650</v>
      </c>
      <c r="AAY21" s="53"/>
      <c r="AAZ21" s="276"/>
      <c r="ABA21" s="121"/>
      <c r="ABB21" s="53"/>
      <c r="ABC21" s="58"/>
      <c r="ABD21" s="87">
        <f t="shared" si="242"/>
        <v>8470.5</v>
      </c>
      <c r="ABF21" s="34"/>
      <c r="ABG21" s="373"/>
      <c r="ABH21" s="24"/>
      <c r="ABI21" s="34"/>
      <c r="ABJ21" s="85"/>
      <c r="ABK21" s="87">
        <f t="shared" si="99"/>
        <v>70699</v>
      </c>
      <c r="ABM21" s="549"/>
      <c r="ABN21" s="373"/>
      <c r="ABO21" s="373"/>
      <c r="ABP21" s="1250"/>
      <c r="ABQ21" s="34"/>
      <c r="ABR21" s="85"/>
      <c r="ABS21" s="87">
        <f t="shared" si="243"/>
        <v>0</v>
      </c>
      <c r="ABU21" s="388"/>
      <c r="ABV21" s="373"/>
      <c r="ABW21" s="24"/>
      <c r="ABX21" s="549"/>
      <c r="ABY21" s="85"/>
      <c r="ABZ21" s="87">
        <f t="shared" si="244"/>
        <v>0</v>
      </c>
      <c r="ACB21" s="373"/>
      <c r="ACC21" s="373"/>
      <c r="ACD21" s="24"/>
      <c r="ACE21" s="34"/>
      <c r="ACF21" s="85"/>
      <c r="ACG21" s="87">
        <f t="shared" si="245"/>
        <v>42311</v>
      </c>
      <c r="ACI21" s="386"/>
      <c r="ACJ21" s="276"/>
      <c r="ACK21" s="121"/>
      <c r="ACL21" s="386">
        <v>41312</v>
      </c>
      <c r="ACM21" s="176">
        <v>407.5</v>
      </c>
      <c r="ACN21" s="87">
        <f t="shared" si="239"/>
        <v>100.5</v>
      </c>
      <c r="ACP21" s="53"/>
      <c r="ACQ21" s="276"/>
      <c r="ACR21" s="121"/>
      <c r="ACS21" s="53"/>
      <c r="ACT21" s="176"/>
      <c r="ACU21" s="87">
        <f t="shared" si="1"/>
        <v>0</v>
      </c>
      <c r="ACW21" s="373"/>
      <c r="ACX21" s="373"/>
      <c r="ACY21" s="1250"/>
      <c r="ACZ21" s="34"/>
      <c r="ADA21" s="85"/>
      <c r="ADB21" s="87">
        <f t="shared" si="100"/>
        <v>0</v>
      </c>
      <c r="ADD21" s="373"/>
      <c r="ADE21" s="373"/>
      <c r="ADF21" s="24"/>
      <c r="ADG21" s="34"/>
      <c r="ADH21" s="85"/>
      <c r="ADI21" s="87">
        <f t="shared" si="101"/>
        <v>0</v>
      </c>
      <c r="ADK21" s="34">
        <v>41324</v>
      </c>
      <c r="ADL21" s="373" t="s">
        <v>5236</v>
      </c>
      <c r="ADM21" s="24">
        <v>23616</v>
      </c>
      <c r="ADN21" s="34">
        <v>41324</v>
      </c>
      <c r="ADO21" s="85">
        <v>23616</v>
      </c>
      <c r="ADP21" s="87">
        <f t="shared" si="102"/>
        <v>0</v>
      </c>
      <c r="ADR21" s="34"/>
      <c r="ADS21" s="373"/>
      <c r="ADT21" s="24"/>
      <c r="ADU21" s="34"/>
      <c r="ADV21" s="85"/>
      <c r="ADW21" s="87">
        <f t="shared" si="103"/>
        <v>2582.5</v>
      </c>
      <c r="ADY21" s="34"/>
      <c r="ADZ21" s="373"/>
      <c r="AEA21" s="24"/>
      <c r="AEB21" s="34"/>
      <c r="AEC21" s="85"/>
      <c r="AED21" s="87">
        <f t="shared" si="104"/>
        <v>0</v>
      </c>
      <c r="AEF21" s="34"/>
      <c r="AEG21" s="373"/>
      <c r="AEH21" s="24"/>
      <c r="AEI21" s="34"/>
      <c r="AEJ21" s="85"/>
      <c r="AEK21" s="87">
        <f t="shared" si="105"/>
        <v>49429.5</v>
      </c>
      <c r="AEM21" s="34"/>
      <c r="AEN21" s="373"/>
      <c r="AEO21" s="24"/>
      <c r="AEP21" s="34"/>
      <c r="AEQ21" s="85"/>
      <c r="AER21" s="87">
        <f t="shared" si="106"/>
        <v>0</v>
      </c>
      <c r="AET21" s="388">
        <v>41318</v>
      </c>
      <c r="AEU21" s="373" t="s">
        <v>4728</v>
      </c>
      <c r="AEV21" s="24">
        <v>1074.5</v>
      </c>
      <c r="AEW21" s="34">
        <v>41318</v>
      </c>
      <c r="AEX21" s="85">
        <v>1074.5</v>
      </c>
      <c r="AEY21" s="87">
        <f t="shared" si="107"/>
        <v>-4.9999999991996447E-3</v>
      </c>
      <c r="AFA21" s="576"/>
      <c r="AFB21" s="276"/>
      <c r="AFC21" s="121"/>
      <c r="AFD21" s="53"/>
      <c r="AFE21" s="176"/>
      <c r="AFF21" s="87">
        <f t="shared" si="108"/>
        <v>17277</v>
      </c>
      <c r="AFH21" s="367">
        <v>41313</v>
      </c>
      <c r="AFI21" s="373" t="s">
        <v>4352</v>
      </c>
      <c r="AFJ21" s="24">
        <v>1220</v>
      </c>
      <c r="AFK21" s="388">
        <v>41313</v>
      </c>
      <c r="AFL21" s="85">
        <v>1220</v>
      </c>
      <c r="AFM21" s="87">
        <f t="shared" si="109"/>
        <v>0</v>
      </c>
      <c r="AFO21" s="549"/>
      <c r="AFP21" s="373"/>
      <c r="AFQ21" s="24"/>
      <c r="AFR21" s="34"/>
      <c r="AFS21" s="85"/>
      <c r="AFT21" s="87">
        <f t="shared" si="110"/>
        <v>0</v>
      </c>
      <c r="AFV21" s="576"/>
      <c r="AFW21" s="276"/>
      <c r="AFX21" s="1045"/>
      <c r="AFY21" s="53"/>
      <c r="AFZ21" s="176"/>
      <c r="AGA21" s="87">
        <f t="shared" si="111"/>
        <v>33117</v>
      </c>
      <c r="AGC21" s="576"/>
      <c r="AGD21" s="276"/>
      <c r="AGE21" s="121"/>
      <c r="AGF21" s="53"/>
      <c r="AGG21" s="176"/>
      <c r="AGH21" s="87">
        <f t="shared" si="112"/>
        <v>2341</v>
      </c>
      <c r="AGJ21" s="576">
        <v>41313</v>
      </c>
      <c r="AGK21" s="276" t="s">
        <v>4319</v>
      </c>
      <c r="AGL21" s="121">
        <v>3552</v>
      </c>
      <c r="AGM21" s="53">
        <v>41314</v>
      </c>
      <c r="AGN21" s="176">
        <v>3552</v>
      </c>
      <c r="AGO21" s="87">
        <f t="shared" si="113"/>
        <v>1000</v>
      </c>
      <c r="AGQ21" s="576"/>
      <c r="AGR21" s="276"/>
      <c r="AGS21" s="121"/>
      <c r="AGT21" s="53"/>
      <c r="AGU21" s="176"/>
      <c r="AGV21" s="87">
        <f t="shared" si="114"/>
        <v>0</v>
      </c>
      <c r="AGX21" s="34"/>
      <c r="AGY21" s="1249"/>
      <c r="AGZ21" s="24"/>
      <c r="AHA21" s="34"/>
      <c r="AHB21" s="85"/>
      <c r="AHC21" s="87">
        <f t="shared" si="115"/>
        <v>52560.5</v>
      </c>
      <c r="AHE21" s="53"/>
      <c r="AHF21" s="276"/>
      <c r="AHG21" s="121"/>
      <c r="AHH21" s="53"/>
      <c r="AHI21" s="176"/>
      <c r="AHJ21" s="87">
        <f t="shared" si="116"/>
        <v>0</v>
      </c>
      <c r="AHL21" s="386"/>
      <c r="AHM21" s="276"/>
      <c r="AHN21" s="121"/>
      <c r="AHO21" s="53"/>
      <c r="AHP21" s="176"/>
      <c r="AHQ21" s="87">
        <f t="shared" si="117"/>
        <v>0</v>
      </c>
      <c r="AHS21" s="386"/>
      <c r="AHT21" s="276"/>
      <c r="AHU21" s="121"/>
      <c r="AHV21" s="53">
        <v>41060</v>
      </c>
      <c r="AHW21" s="176">
        <v>1000</v>
      </c>
      <c r="AHX21" s="87">
        <f t="shared" si="118"/>
        <v>1055.5</v>
      </c>
      <c r="AHZ21" s="373"/>
      <c r="AIA21" s="1200"/>
      <c r="AIB21" s="373"/>
      <c r="AIC21" s="24"/>
      <c r="AID21" s="34"/>
      <c r="AIE21" s="85"/>
      <c r="AIF21" s="87">
        <f t="shared" si="119"/>
        <v>0</v>
      </c>
      <c r="AIH21" s="549"/>
      <c r="AII21" s="373"/>
      <c r="AIJ21" s="24"/>
      <c r="AIK21" s="34"/>
      <c r="AIL21" s="85"/>
      <c r="AIM21" s="87">
        <f t="shared" si="120"/>
        <v>0</v>
      </c>
      <c r="AIO21" s="576">
        <v>41327</v>
      </c>
      <c r="AIP21" s="657"/>
      <c r="AIQ21" s="276" t="s">
        <v>5555</v>
      </c>
      <c r="AIR21" s="121">
        <v>40767.14</v>
      </c>
      <c r="AIS21" s="53">
        <v>41327</v>
      </c>
      <c r="AIT21" s="176">
        <v>40767.14</v>
      </c>
      <c r="AIU21" s="87">
        <f t="shared" si="121"/>
        <v>0</v>
      </c>
      <c r="AIW21" s="576">
        <v>41327</v>
      </c>
      <c r="AIX21" s="276" t="s">
        <v>5548</v>
      </c>
      <c r="AIY21" s="121">
        <v>18038</v>
      </c>
      <c r="AIZ21" s="53">
        <v>41328</v>
      </c>
      <c r="AJA21" s="176">
        <v>18038</v>
      </c>
      <c r="AJB21" s="87">
        <f t="shared" si="122"/>
        <v>409</v>
      </c>
      <c r="AJD21" s="549"/>
      <c r="AJE21" s="373"/>
      <c r="AJF21" s="24"/>
      <c r="AJG21" s="34"/>
      <c r="AJH21" s="85"/>
      <c r="AJI21" s="87">
        <f t="shared" si="123"/>
        <v>800</v>
      </c>
      <c r="AJK21" s="549"/>
      <c r="AJL21" s="373"/>
      <c r="AJM21" s="24"/>
      <c r="AJN21" s="34"/>
      <c r="AJO21" s="85"/>
      <c r="AJP21" s="87">
        <f t="shared" si="124"/>
        <v>3599</v>
      </c>
      <c r="AJR21" s="576"/>
      <c r="AJS21" s="276"/>
      <c r="AJT21" s="121"/>
      <c r="AJU21" s="53"/>
      <c r="AJV21" s="176"/>
      <c r="AJW21" s="87">
        <f t="shared" si="125"/>
        <v>37151</v>
      </c>
      <c r="AJY21" s="576"/>
      <c r="AJZ21" s="276"/>
      <c r="AKA21" s="121"/>
      <c r="AKB21" s="34"/>
      <c r="AKC21" s="85"/>
      <c r="AKD21" s="87">
        <f t="shared" si="126"/>
        <v>0</v>
      </c>
      <c r="AKF21" s="576"/>
      <c r="AKG21" s="276"/>
      <c r="AKH21" s="121"/>
      <c r="AKI21" s="34"/>
      <c r="AKJ21" s="85"/>
      <c r="AKK21" s="87">
        <f t="shared" si="127"/>
        <v>0</v>
      </c>
      <c r="AKM21" s="549"/>
      <c r="AKN21" s="373"/>
      <c r="AKO21" s="24"/>
      <c r="AKP21" s="34"/>
      <c r="AKQ21" s="85"/>
      <c r="AKR21" s="87">
        <f t="shared" si="128"/>
        <v>0</v>
      </c>
      <c r="AKT21" s="388"/>
      <c r="AKU21" s="373"/>
      <c r="AKV21" s="1276"/>
      <c r="AKW21" s="1279"/>
      <c r="AKX21" s="85"/>
      <c r="AKY21" s="1280">
        <f t="shared" si="193"/>
        <v>0</v>
      </c>
      <c r="ALA21" s="34">
        <v>41324</v>
      </c>
      <c r="ALB21" s="373" t="s">
        <v>5279</v>
      </c>
      <c r="ALC21" s="1276">
        <v>7091</v>
      </c>
      <c r="ALD21" s="1279">
        <v>41324</v>
      </c>
      <c r="ALE21" s="85">
        <v>7091</v>
      </c>
      <c r="ALF21" s="1280">
        <f t="shared" si="194"/>
        <v>0</v>
      </c>
      <c r="ALH21" s="386">
        <v>41325</v>
      </c>
      <c r="ALI21" s="276" t="s">
        <v>5380</v>
      </c>
      <c r="ALJ21" s="1274">
        <v>12496</v>
      </c>
      <c r="ALK21" s="522"/>
      <c r="ALL21" s="176"/>
      <c r="ALM21" s="1280">
        <f t="shared" si="195"/>
        <v>17015</v>
      </c>
      <c r="ALO21" s="34">
        <v>41320</v>
      </c>
      <c r="ALP21" s="373" t="s">
        <v>4907</v>
      </c>
      <c r="ALQ21" s="1276">
        <v>2428.5</v>
      </c>
      <c r="ALR21" s="1279">
        <v>41320</v>
      </c>
      <c r="ALS21" s="85">
        <v>2428.5</v>
      </c>
      <c r="ALT21" s="1280">
        <f t="shared" si="196"/>
        <v>0</v>
      </c>
      <c r="ALV21" s="549"/>
      <c r="ALW21" s="373"/>
      <c r="ALX21" s="1276"/>
      <c r="ALY21" s="1279"/>
      <c r="ALZ21" s="85"/>
      <c r="AMA21" s="1280">
        <f t="shared" si="197"/>
        <v>731</v>
      </c>
      <c r="AMC21" s="34"/>
      <c r="AMD21" s="373"/>
      <c r="AME21" s="1276"/>
      <c r="AMF21" s="1279"/>
      <c r="AMG21" s="85"/>
      <c r="AMH21" s="1280">
        <f t="shared" si="198"/>
        <v>0</v>
      </c>
      <c r="AMJ21" s="53"/>
      <c r="AMK21" s="276"/>
      <c r="AML21" s="1274"/>
      <c r="AMM21" s="110"/>
      <c r="AMN21" s="176"/>
      <c r="AMO21" s="1280">
        <f t="shared" si="199"/>
        <v>0</v>
      </c>
      <c r="AMQ21" s="53"/>
      <c r="AMR21" s="276"/>
      <c r="AMS21" s="1274"/>
      <c r="AMT21" s="110"/>
      <c r="AMU21" s="176"/>
      <c r="AMV21" s="87">
        <f t="shared" si="129"/>
        <v>0</v>
      </c>
      <c r="AMX21" s="549"/>
      <c r="AMY21" s="373"/>
      <c r="AMZ21" s="1276"/>
      <c r="ANA21" s="1279"/>
      <c r="ANB21" s="85"/>
      <c r="ANC21" s="1280">
        <f t="shared" si="200"/>
        <v>0</v>
      </c>
      <c r="ANE21" s="386"/>
      <c r="ANF21" s="276"/>
      <c r="ANG21" s="1274"/>
      <c r="ANH21" s="110"/>
      <c r="ANI21" s="176"/>
      <c r="ANJ21" s="1280">
        <f t="shared" si="201"/>
        <v>1947</v>
      </c>
      <c r="ANL21" s="34"/>
      <c r="ANM21" s="1353"/>
      <c r="ANN21" s="1274"/>
      <c r="ANO21" s="110"/>
      <c r="ANP21" s="176"/>
      <c r="ANQ21" s="1280">
        <f t="shared" si="202"/>
        <v>0</v>
      </c>
      <c r="ANS21" s="34"/>
      <c r="ANT21" s="373"/>
      <c r="ANU21" s="1274"/>
      <c r="ANV21" s="110"/>
      <c r="ANW21" s="176"/>
      <c r="ANX21" s="1280">
        <f t="shared" si="203"/>
        <v>0</v>
      </c>
      <c r="ANZ21" s="34"/>
      <c r="AOA21" s="1353"/>
      <c r="AOB21" s="1274"/>
      <c r="AOC21" s="110"/>
      <c r="AOD21" s="176"/>
      <c r="AOE21" s="1280">
        <f t="shared" si="204"/>
        <v>0</v>
      </c>
      <c r="AOG21" s="388"/>
      <c r="AOH21" s="373"/>
      <c r="AOI21" s="1274"/>
      <c r="AOJ21" s="110"/>
      <c r="AOK21" s="176"/>
      <c r="AOL21" s="1280">
        <f t="shared" si="205"/>
        <v>0</v>
      </c>
      <c r="AON21" s="388"/>
      <c r="AOO21" s="373"/>
      <c r="AOP21" s="1274"/>
      <c r="AOQ21" s="110"/>
      <c r="AOR21" s="176"/>
      <c r="AOS21" s="1280">
        <f t="shared" si="206"/>
        <v>0</v>
      </c>
      <c r="AOU21" s="388"/>
      <c r="AOV21" s="373"/>
      <c r="AOW21" s="1274"/>
      <c r="AOX21" s="110"/>
      <c r="AOY21" s="176"/>
      <c r="AOZ21" s="1280">
        <f t="shared" si="207"/>
        <v>0</v>
      </c>
      <c r="APB21" s="549"/>
      <c r="APC21" s="373"/>
      <c r="APD21" s="1274"/>
      <c r="APE21" s="110"/>
      <c r="APF21" s="176"/>
      <c r="APG21" s="1280">
        <f t="shared" si="208"/>
        <v>0</v>
      </c>
      <c r="API21" s="549"/>
      <c r="APJ21" s="373"/>
      <c r="APK21" s="1274"/>
      <c r="APL21" s="110"/>
      <c r="APM21" s="176"/>
      <c r="APN21" s="1280">
        <f t="shared" si="209"/>
        <v>0</v>
      </c>
      <c r="APP21" s="549"/>
      <c r="APQ21" s="373"/>
      <c r="APR21" s="1276"/>
      <c r="APS21" s="1279"/>
      <c r="APT21" s="85"/>
      <c r="APU21" s="1280">
        <f t="shared" si="210"/>
        <v>0</v>
      </c>
      <c r="APW21" s="34"/>
      <c r="APX21" s="373"/>
      <c r="APY21" s="1276"/>
      <c r="APZ21" s="1279"/>
      <c r="AQA21" s="85"/>
      <c r="AQB21" s="1280">
        <f t="shared" si="211"/>
        <v>0</v>
      </c>
      <c r="AQD21" s="576"/>
      <c r="AQE21" s="276"/>
      <c r="AQF21" s="121"/>
      <c r="AQG21" s="53"/>
      <c r="AQH21" s="176"/>
      <c r="AQI21" s="87">
        <f t="shared" si="226"/>
        <v>0</v>
      </c>
      <c r="AQK21" s="576"/>
      <c r="AQL21" s="657"/>
      <c r="AQM21" s="276"/>
      <c r="AQN21" s="121"/>
      <c r="AQO21" s="53"/>
      <c r="AQP21" s="176"/>
      <c r="AQQ21" s="87">
        <f t="shared" si="227"/>
        <v>0</v>
      </c>
      <c r="AQS21" s="549"/>
      <c r="AQT21" s="373"/>
      <c r="AQU21" s="24"/>
      <c r="AQV21" s="34"/>
      <c r="AQW21" s="85"/>
      <c r="AQX21" s="87">
        <f t="shared" si="228"/>
        <v>0</v>
      </c>
      <c r="AQZ21" s="386"/>
      <c r="ARA21" s="276"/>
      <c r="ARB21" s="121"/>
      <c r="ARC21" s="53"/>
      <c r="ARD21" s="176"/>
      <c r="ARE21" s="87">
        <f t="shared" si="229"/>
        <v>12197</v>
      </c>
      <c r="ARG21" s="549"/>
      <c r="ARH21" s="1202"/>
      <c r="ARI21" s="1249"/>
      <c r="ARJ21" s="24"/>
      <c r="ARK21" s="34"/>
      <c r="ARL21" s="85"/>
      <c r="ARM21" s="87">
        <f t="shared" si="230"/>
        <v>0</v>
      </c>
      <c r="ARO21" s="549"/>
      <c r="ARP21" s="1202"/>
      <c r="ARQ21" s="1249"/>
      <c r="ARR21" s="24"/>
      <c r="ARS21" s="34"/>
      <c r="ART21" s="85"/>
      <c r="ARU21" s="87">
        <f t="shared" si="231"/>
        <v>0</v>
      </c>
      <c r="ARV21" s="85"/>
      <c r="ARW21" s="34"/>
      <c r="ARX21" s="373"/>
      <c r="ARY21" s="24"/>
      <c r="ARZ21" s="34"/>
      <c r="ASA21" s="85"/>
      <c r="ASB21" s="87">
        <f t="shared" si="232"/>
        <v>17438</v>
      </c>
      <c r="ASD21" s="576">
        <v>41316</v>
      </c>
      <c r="ASE21" s="276" t="s">
        <v>4631</v>
      </c>
      <c r="ASF21" s="1045">
        <v>6896</v>
      </c>
      <c r="ASG21" s="53">
        <v>41320</v>
      </c>
      <c r="ASH21" s="176">
        <v>6896</v>
      </c>
      <c r="ASI21" s="87">
        <f t="shared" si="233"/>
        <v>0</v>
      </c>
      <c r="ASK21" s="576"/>
      <c r="ASL21" s="276"/>
      <c r="ASM21" s="121"/>
      <c r="ASN21" s="53"/>
      <c r="ASO21" s="176"/>
      <c r="ASP21" s="87">
        <f t="shared" si="234"/>
        <v>3312</v>
      </c>
      <c r="ASR21" s="576"/>
      <c r="ASS21" s="276"/>
      <c r="AST21" s="121"/>
      <c r="ASU21" s="53"/>
      <c r="ASV21" s="176"/>
      <c r="ASW21" s="87">
        <f t="shared" si="235"/>
        <v>0</v>
      </c>
      <c r="ASY21" s="576"/>
      <c r="ASZ21" s="276"/>
      <c r="ATA21" s="121"/>
      <c r="ATB21" s="53"/>
      <c r="ATC21" s="176"/>
      <c r="ATD21" s="87">
        <f t="shared" si="236"/>
        <v>0</v>
      </c>
      <c r="ATF21" s="549"/>
      <c r="ATG21" s="373"/>
      <c r="ATH21" s="24"/>
      <c r="ATI21" s="34"/>
      <c r="ATJ21" s="85"/>
      <c r="ATK21" s="87">
        <f t="shared" si="212"/>
        <v>0</v>
      </c>
      <c r="ATM21" s="549"/>
      <c r="ATN21" s="373"/>
      <c r="ATO21" s="24"/>
      <c r="ATP21" s="34"/>
      <c r="ATQ21" s="85"/>
      <c r="ATR21" s="87">
        <f t="shared" si="213"/>
        <v>0</v>
      </c>
      <c r="ATT21" s="576"/>
      <c r="ATU21" s="276"/>
      <c r="ATV21" s="121"/>
      <c r="ATW21" s="53"/>
      <c r="ATX21" s="430"/>
      <c r="ATY21" s="87">
        <f t="shared" si="214"/>
        <v>0</v>
      </c>
      <c r="AUA21" s="53"/>
      <c r="AUB21" s="276"/>
      <c r="AUC21" s="121"/>
      <c r="AUD21" s="53"/>
      <c r="AUE21" s="176"/>
      <c r="AUF21" s="87">
        <f t="shared" si="215"/>
        <v>2068</v>
      </c>
      <c r="AUH21" s="576"/>
      <c r="AUI21" s="363"/>
      <c r="AUJ21" s="176"/>
      <c r="AUK21" s="53"/>
      <c r="AUL21" s="176"/>
      <c r="AUM21" s="168">
        <f t="shared" si="246"/>
        <v>0</v>
      </c>
      <c r="AUO21" s="576"/>
      <c r="AUP21" s="363"/>
      <c r="AUQ21" s="176"/>
      <c r="AUR21" s="53"/>
      <c r="AUS21" s="176"/>
      <c r="AUT21" s="168">
        <f t="shared" si="247"/>
        <v>2062.5</v>
      </c>
      <c r="AUV21" s="549"/>
      <c r="AUW21" s="1247"/>
      <c r="AUX21" s="176"/>
      <c r="AUY21" s="53"/>
      <c r="AUZ21" s="85"/>
      <c r="AVA21" s="87">
        <f t="shared" si="248"/>
        <v>0</v>
      </c>
      <c r="AVC21" s="34"/>
      <c r="AVD21" s="1247"/>
      <c r="AVE21" s="176"/>
      <c r="AVF21" s="53"/>
      <c r="AVG21" s="85"/>
      <c r="AVH21" s="87">
        <f t="shared" si="249"/>
        <v>0</v>
      </c>
      <c r="AVJ21" s="576">
        <v>41314</v>
      </c>
      <c r="AVK21" s="363" t="s">
        <v>4433</v>
      </c>
      <c r="AVL21" s="176">
        <v>15018</v>
      </c>
      <c r="AVM21" s="53">
        <v>41316</v>
      </c>
      <c r="AVN21" s="176">
        <v>15018</v>
      </c>
      <c r="AVO21" s="87">
        <f t="shared" si="130"/>
        <v>0</v>
      </c>
      <c r="AVQ21" s="576"/>
      <c r="AVR21" s="363"/>
      <c r="AVS21" s="176"/>
      <c r="AVT21" s="53"/>
      <c r="AVU21" s="176"/>
      <c r="AVV21" s="87">
        <f t="shared" si="131"/>
        <v>0</v>
      </c>
      <c r="AVX21" s="576"/>
      <c r="AVY21" s="363"/>
      <c r="AVZ21" s="176"/>
      <c r="AWA21" s="53"/>
      <c r="AWB21" s="176"/>
      <c r="AWC21" s="87">
        <f t="shared" si="132"/>
        <v>5941</v>
      </c>
      <c r="AWE21" s="549"/>
      <c r="AWF21" s="1247"/>
      <c r="AWG21" s="176"/>
      <c r="AWH21" s="53"/>
      <c r="AWI21" s="85"/>
      <c r="AWJ21" s="87">
        <f t="shared" si="133"/>
        <v>0</v>
      </c>
      <c r="AWL21" s="549"/>
      <c r="AWM21" s="1247"/>
      <c r="AWN21" s="176"/>
      <c r="AWO21" s="313"/>
      <c r="AWP21" s="76"/>
      <c r="AWQ21" s="87">
        <f t="shared" si="134"/>
        <v>0</v>
      </c>
      <c r="AWS21" s="53"/>
      <c r="AWT21" s="363"/>
      <c r="AWU21" s="176"/>
      <c r="AWV21" s="313"/>
      <c r="AWW21" s="75"/>
      <c r="AWX21" s="87">
        <f t="shared" si="135"/>
        <v>0</v>
      </c>
      <c r="AWZ21" s="386">
        <v>41318</v>
      </c>
      <c r="AXA21" s="363" t="s">
        <v>4714</v>
      </c>
      <c r="AXB21" s="176">
        <v>2029</v>
      </c>
      <c r="AXC21" s="53">
        <v>41318</v>
      </c>
      <c r="AXD21" s="176">
        <v>2029</v>
      </c>
      <c r="AXE21" s="87">
        <f t="shared" si="136"/>
        <v>0</v>
      </c>
      <c r="AXG21" s="386"/>
      <c r="AXH21" s="363"/>
      <c r="AXI21" s="176"/>
      <c r="AXJ21" s="53"/>
      <c r="AXK21" s="176"/>
      <c r="AXL21" s="87">
        <f t="shared" si="137"/>
        <v>0</v>
      </c>
      <c r="AXN21" s="386"/>
      <c r="AXO21" s="363"/>
      <c r="AXP21" s="176"/>
      <c r="AXQ21" s="53"/>
      <c r="AXR21" s="176"/>
      <c r="AXS21" s="87">
        <f t="shared" si="138"/>
        <v>1624.5</v>
      </c>
      <c r="AXU21" s="549"/>
      <c r="AXV21" s="1247"/>
      <c r="AXW21" s="176"/>
      <c r="AXX21" s="576"/>
      <c r="AXY21" s="86"/>
      <c r="AXZ21" s="87">
        <f t="shared" si="139"/>
        <v>0</v>
      </c>
      <c r="AYB21" s="576">
        <v>41321</v>
      </c>
      <c r="AYC21" s="363" t="s">
        <v>5039</v>
      </c>
      <c r="AYD21" s="176">
        <v>567</v>
      </c>
      <c r="AYE21" s="53">
        <v>41321</v>
      </c>
      <c r="AYF21" s="176">
        <v>567</v>
      </c>
      <c r="AYG21" s="87">
        <f t="shared" si="140"/>
        <v>839.19999999999709</v>
      </c>
      <c r="AYI21" s="53"/>
      <c r="AYJ21" s="363"/>
      <c r="AYK21" s="176"/>
      <c r="AYL21" s="313"/>
      <c r="AYM21" s="75"/>
      <c r="AYN21" s="87">
        <f t="shared" si="250"/>
        <v>0</v>
      </c>
      <c r="AYP21" s="53"/>
      <c r="AYQ21" s="363"/>
      <c r="AYR21" s="176"/>
      <c r="AYS21" s="313"/>
      <c r="AYT21" s="75"/>
      <c r="AYU21" s="87">
        <f t="shared" si="251"/>
        <v>0</v>
      </c>
      <c r="AYW21" s="386">
        <v>41311</v>
      </c>
      <c r="AYX21" s="386"/>
      <c r="AYY21" s="363" t="s">
        <v>4131</v>
      </c>
      <c r="AYZ21" s="430">
        <v>50505</v>
      </c>
      <c r="AZA21" s="522">
        <v>41328</v>
      </c>
      <c r="AZB21" s="430">
        <v>50505</v>
      </c>
      <c r="AZC21" s="168">
        <f t="shared" si="141"/>
        <v>0</v>
      </c>
      <c r="AZE21" s="34"/>
      <c r="AZF21" s="1247"/>
      <c r="AZG21" s="176"/>
      <c r="AZH21" s="313"/>
      <c r="AZI21" s="76"/>
      <c r="AZJ21" s="87">
        <f t="shared" si="142"/>
        <v>0</v>
      </c>
      <c r="AZL21" s="34"/>
      <c r="AZM21" s="1247"/>
      <c r="AZN21" s="176"/>
      <c r="AZO21" s="313"/>
      <c r="AZP21" s="76"/>
      <c r="AZQ21" s="87">
        <f t="shared" si="143"/>
        <v>0</v>
      </c>
      <c r="AZS21" s="34"/>
      <c r="AZT21" s="1247"/>
      <c r="AZU21" s="176"/>
      <c r="AZV21" s="313"/>
      <c r="AZW21" s="76"/>
      <c r="AZX21" s="87">
        <f t="shared" si="144"/>
        <v>0</v>
      </c>
      <c r="AZZ21" s="34"/>
      <c r="BAA21" s="1247"/>
      <c r="BAB21" s="176"/>
      <c r="BAC21" s="313"/>
      <c r="BAD21" s="76"/>
      <c r="BAE21" s="87">
        <f t="shared" si="145"/>
        <v>0</v>
      </c>
      <c r="BAG21" s="549"/>
      <c r="BAH21" s="1247"/>
      <c r="BAI21" s="176"/>
      <c r="BAJ21" s="313"/>
      <c r="BAK21" s="76"/>
      <c r="BAL21" s="87">
        <f t="shared" si="146"/>
        <v>0</v>
      </c>
      <c r="BAN21" s="576"/>
      <c r="BAO21" s="363"/>
      <c r="BAP21" s="176"/>
      <c r="BAQ21" s="313"/>
      <c r="BAR21" s="75"/>
      <c r="BAS21" s="87">
        <f t="shared" si="147"/>
        <v>22116</v>
      </c>
      <c r="BAU21" s="388"/>
      <c r="BAV21" s="1247"/>
      <c r="BAW21" s="176"/>
      <c r="BAX21" s="313"/>
      <c r="BAY21" s="76"/>
      <c r="BAZ21" s="87">
        <f t="shared" si="148"/>
        <v>4048</v>
      </c>
      <c r="BBB21" s="576"/>
      <c r="BBC21" s="1306"/>
      <c r="BBD21" s="1130"/>
      <c r="BBE21" s="1959" t="s">
        <v>5588</v>
      </c>
      <c r="BBF21" s="1960">
        <v>1098.5</v>
      </c>
      <c r="BBG21" s="87">
        <f t="shared" si="149"/>
        <v>4308</v>
      </c>
      <c r="BBI21" s="34"/>
      <c r="BBJ21" s="34"/>
      <c r="BBK21" s="1247"/>
      <c r="BBL21" s="176"/>
      <c r="BBM21" s="53"/>
      <c r="BBN21" s="85"/>
      <c r="BBO21" s="87">
        <f t="shared" si="150"/>
        <v>6485.25</v>
      </c>
      <c r="BBQ21" s="34"/>
      <c r="BBR21" s="1247"/>
      <c r="BBS21" s="176"/>
      <c r="BBT21" s="313"/>
      <c r="BBU21" s="76"/>
      <c r="BBV21" s="87">
        <f t="shared" si="151"/>
        <v>0</v>
      </c>
      <c r="BBX21" s="388"/>
      <c r="BBY21" s="1247"/>
      <c r="BBZ21" s="176"/>
      <c r="BCA21" s="313"/>
      <c r="BCB21" s="76"/>
      <c r="BCC21" s="87">
        <f t="shared" si="152"/>
        <v>0</v>
      </c>
      <c r="BCE21" s="388"/>
      <c r="BCF21" s="1247"/>
      <c r="BCG21" s="176"/>
      <c r="BCH21" s="53"/>
      <c r="BCI21" s="85"/>
      <c r="BCJ21" s="87">
        <f t="shared" si="153"/>
        <v>0</v>
      </c>
      <c r="BCL21" s="388"/>
      <c r="BCM21" s="373"/>
      <c r="BCN21" s="24"/>
      <c r="BCO21" s="549"/>
      <c r="BCP21" s="85"/>
      <c r="BCQ21" s="87">
        <f t="shared" si="154"/>
        <v>4000</v>
      </c>
      <c r="BCS21" s="388"/>
      <c r="BCT21" s="1247"/>
      <c r="BCU21" s="176"/>
      <c r="BCV21" s="671"/>
      <c r="BCW21" s="76"/>
      <c r="BCX21" s="87">
        <f t="shared" si="155"/>
        <v>0</v>
      </c>
      <c r="BCZ21" s="34"/>
      <c r="BDA21" s="1247"/>
      <c r="BDB21" s="176"/>
      <c r="BDC21" s="313"/>
      <c r="BDD21" s="76"/>
      <c r="BDE21" s="87">
        <f t="shared" si="156"/>
        <v>0</v>
      </c>
      <c r="BDG21" s="388">
        <v>41324</v>
      </c>
      <c r="BDH21" s="1247" t="s">
        <v>5259</v>
      </c>
      <c r="BDI21" s="176">
        <v>4347</v>
      </c>
      <c r="BDJ21" s="386">
        <v>41324</v>
      </c>
      <c r="BDK21" s="85">
        <v>4347</v>
      </c>
      <c r="BDL21" s="87">
        <f t="shared" si="157"/>
        <v>0</v>
      </c>
      <c r="BDN21" s="576">
        <v>41328</v>
      </c>
      <c r="BDO21" s="363" t="s">
        <v>5657</v>
      </c>
      <c r="BDP21" s="1308">
        <v>10111</v>
      </c>
      <c r="BDQ21" s="1329"/>
      <c r="BDR21" s="1308"/>
      <c r="BDS21" s="87">
        <f t="shared" si="158"/>
        <v>31279.599999999991</v>
      </c>
      <c r="BDU21" s="34"/>
      <c r="BDV21" s="1247"/>
      <c r="BDW21" s="176"/>
      <c r="BDX21" s="313"/>
      <c r="BDY21" s="76"/>
      <c r="BDZ21" s="87">
        <f t="shared" si="159"/>
        <v>0</v>
      </c>
      <c r="BEB21" s="549"/>
      <c r="BEC21" s="1247"/>
      <c r="BED21" s="176"/>
      <c r="BEE21" s="313"/>
      <c r="BEF21" s="76"/>
      <c r="BEG21" s="87">
        <f t="shared" si="160"/>
        <v>605.79999999999927</v>
      </c>
      <c r="BEI21" s="34"/>
      <c r="BEJ21" s="34"/>
      <c r="BEK21" s="1247"/>
      <c r="BEL21" s="176"/>
      <c r="BEM21" s="795"/>
      <c r="BEN21" s="847"/>
      <c r="BEO21" s="87">
        <f t="shared" si="161"/>
        <v>0</v>
      </c>
      <c r="BEQ21" s="386">
        <v>41325</v>
      </c>
      <c r="BER21" s="363" t="s">
        <v>5310</v>
      </c>
      <c r="BES21" s="176">
        <v>326.5</v>
      </c>
      <c r="BET21" s="386">
        <v>41325</v>
      </c>
      <c r="BEU21" s="176">
        <v>326.5</v>
      </c>
      <c r="BEV21" s="87">
        <f t="shared" si="162"/>
        <v>0</v>
      </c>
      <c r="BEX21" s="388"/>
      <c r="BEY21" s="409"/>
      <c r="BEZ21" s="1247"/>
      <c r="BFA21" s="176"/>
      <c r="BFB21" s="386"/>
      <c r="BFC21" s="85"/>
      <c r="BFD21" s="87">
        <f t="shared" si="163"/>
        <v>0</v>
      </c>
      <c r="BFF21" s="53">
        <v>41327</v>
      </c>
      <c r="BFG21" s="369"/>
      <c r="BFH21" s="363" t="s">
        <v>5558</v>
      </c>
      <c r="BFI21" s="176">
        <v>43057.74</v>
      </c>
      <c r="BFJ21" s="53"/>
      <c r="BFK21" s="85"/>
      <c r="BFL21" s="87">
        <f t="shared" si="164"/>
        <v>212313.94</v>
      </c>
      <c r="BFN21" s="549">
        <v>41324</v>
      </c>
      <c r="BFO21" s="1247" t="s">
        <v>5250</v>
      </c>
      <c r="BFP21" s="176">
        <v>1223</v>
      </c>
      <c r="BFQ21" s="671">
        <v>41325</v>
      </c>
      <c r="BFR21" s="76">
        <v>1223</v>
      </c>
      <c r="BFS21" s="87">
        <f t="shared" si="165"/>
        <v>0</v>
      </c>
      <c r="BFU21" s="386"/>
      <c r="BFV21" s="363"/>
      <c r="BFW21" s="176"/>
      <c r="BFX21" s="53"/>
      <c r="BFY21" s="176"/>
      <c r="BFZ21" s="87">
        <f t="shared" si="166"/>
        <v>0</v>
      </c>
      <c r="BGB21" s="576"/>
      <c r="BGC21" s="363"/>
      <c r="BGD21" s="176"/>
      <c r="BGE21" s="53"/>
      <c r="BGF21" s="176"/>
      <c r="BGG21" s="87">
        <f t="shared" si="167"/>
        <v>0</v>
      </c>
      <c r="BGI21" s="388"/>
      <c r="BGJ21" s="1247"/>
      <c r="BGK21" s="176"/>
      <c r="BGL21" s="53"/>
      <c r="BGM21" s="85"/>
      <c r="BGN21" s="87">
        <f t="shared" si="240"/>
        <v>0</v>
      </c>
      <c r="BGP21" s="34"/>
      <c r="BGQ21" s="1247"/>
      <c r="BGR21" s="176"/>
      <c r="BGS21" s="53"/>
      <c r="BGT21" s="85"/>
      <c r="BGU21" s="87">
        <f t="shared" si="241"/>
        <v>0</v>
      </c>
      <c r="BGW21" s="549"/>
      <c r="BGX21" s="1247"/>
      <c r="BGY21" s="176"/>
      <c r="BGZ21" s="53"/>
      <c r="BHA21" s="85"/>
      <c r="BHB21" s="87">
        <f t="shared" si="168"/>
        <v>0</v>
      </c>
      <c r="BHD21" s="549"/>
      <c r="BHE21" s="1202"/>
      <c r="BHF21" s="1247"/>
      <c r="BHG21" s="176"/>
      <c r="BHH21" s="53"/>
      <c r="BHI21" s="85"/>
      <c r="BHJ21" s="87">
        <f t="shared" si="169"/>
        <v>78175.989999999991</v>
      </c>
      <c r="BHL21" s="549"/>
      <c r="BHM21" s="1247"/>
      <c r="BHN21" s="176"/>
      <c r="BHO21" s="313"/>
      <c r="BHP21" s="76"/>
      <c r="BHQ21" s="87">
        <f t="shared" si="170"/>
        <v>0</v>
      </c>
      <c r="BHS21" s="388"/>
      <c r="BHT21" s="1247"/>
      <c r="BHU21" s="176"/>
      <c r="BHV21" s="313"/>
      <c r="BHW21" s="76"/>
      <c r="BHX21" s="87">
        <f t="shared" si="171"/>
        <v>0</v>
      </c>
      <c r="BHZ21" s="576"/>
      <c r="BIA21" s="276"/>
      <c r="BIB21" s="1045"/>
      <c r="BIC21" s="110"/>
      <c r="BID21" s="176"/>
      <c r="BIE21" s="87">
        <f t="shared" si="172"/>
        <v>0</v>
      </c>
      <c r="BIG21" s="576">
        <v>41324</v>
      </c>
      <c r="BIH21" s="276" t="s">
        <v>5288</v>
      </c>
      <c r="BII21" s="121">
        <v>572.5</v>
      </c>
      <c r="BIJ21" s="110">
        <v>41325</v>
      </c>
      <c r="BIK21" s="176">
        <v>572.5</v>
      </c>
      <c r="BIL21" s="87">
        <f t="shared" si="173"/>
        <v>0</v>
      </c>
      <c r="BIN21" s="549"/>
      <c r="BIO21" s="1247"/>
      <c r="BIP21" s="176"/>
      <c r="BIQ21" s="313"/>
      <c r="BIR21" s="76"/>
      <c r="BIS21" s="87">
        <f t="shared" si="174"/>
        <v>0</v>
      </c>
      <c r="BIU21" s="34"/>
      <c r="BIV21" s="1247"/>
      <c r="BIW21" s="176"/>
      <c r="BIX21" s="313"/>
      <c r="BIY21" s="76"/>
      <c r="BIZ21" s="87">
        <f t="shared" si="175"/>
        <v>0</v>
      </c>
      <c r="BJB21" s="34">
        <v>41316</v>
      </c>
      <c r="BJC21" s="1247" t="s">
        <v>4593</v>
      </c>
      <c r="BJD21" s="176">
        <v>1498</v>
      </c>
      <c r="BJE21" s="313">
        <v>41322</v>
      </c>
      <c r="BJF21" s="76">
        <v>1498</v>
      </c>
      <c r="BJG21" s="87">
        <f t="shared" si="216"/>
        <v>0</v>
      </c>
      <c r="BJI21" s="53">
        <v>41313</v>
      </c>
      <c r="BJJ21" s="276" t="s">
        <v>4336</v>
      </c>
      <c r="BJK21" s="121">
        <v>27329.5</v>
      </c>
      <c r="BJL21" s="53">
        <v>41314</v>
      </c>
      <c r="BJM21" s="1112">
        <v>17750</v>
      </c>
      <c r="BJN21" s="168">
        <f t="shared" si="217"/>
        <v>9869</v>
      </c>
      <c r="BJP21" s="34"/>
      <c r="BJQ21" s="1247"/>
      <c r="BJR21" s="176"/>
      <c r="BJS21" s="313"/>
      <c r="BJT21" s="76"/>
      <c r="BJU21" s="87">
        <f t="shared" si="218"/>
        <v>0</v>
      </c>
      <c r="BJW21" s="34"/>
      <c r="BJX21" s="1247"/>
      <c r="BJY21" s="176"/>
      <c r="BJZ21" s="34"/>
      <c r="BKA21" s="85"/>
      <c r="BKB21" s="87">
        <f t="shared" si="219"/>
        <v>0</v>
      </c>
      <c r="BKD21" s="34"/>
      <c r="BKE21" s="1247"/>
      <c r="BKF21" s="176"/>
      <c r="BKG21" s="34"/>
      <c r="BKH21" s="85"/>
      <c r="BKI21" s="87">
        <f t="shared" si="220"/>
        <v>0</v>
      </c>
      <c r="BKK21" s="34"/>
      <c r="BKL21" s="1247"/>
      <c r="BKM21" s="176"/>
      <c r="BKN21" s="313"/>
      <c r="BKO21" s="76"/>
      <c r="BKP21" s="87">
        <f t="shared" si="221"/>
        <v>0</v>
      </c>
      <c r="BKR21" s="386"/>
      <c r="BKS21" s="363"/>
      <c r="BKT21" s="176"/>
      <c r="BKU21" s="53"/>
      <c r="BKV21" s="176"/>
      <c r="BKW21" s="87">
        <f t="shared" si="222"/>
        <v>0</v>
      </c>
      <c r="BKY21" s="549"/>
      <c r="BKZ21" s="1247"/>
      <c r="BLA21" s="176"/>
      <c r="BLB21" s="53"/>
      <c r="BLC21" s="85"/>
      <c r="BLD21" s="87">
        <f t="shared" si="223"/>
        <v>0</v>
      </c>
      <c r="BLF21" s="549"/>
      <c r="BLG21" s="1247"/>
      <c r="BLH21" s="176"/>
      <c r="BLI21" s="53"/>
      <c r="BLJ21" s="85"/>
      <c r="BLK21" s="87">
        <f t="shared" si="237"/>
        <v>0</v>
      </c>
      <c r="BLM21" s="34"/>
      <c r="BLN21" s="409"/>
      <c r="BLO21" s="1247"/>
      <c r="BLP21" s="176"/>
      <c r="BLQ21" s="53"/>
      <c r="BLR21" s="85"/>
      <c r="BLS21" s="87">
        <f t="shared" si="176"/>
        <v>118</v>
      </c>
      <c r="BLU21" s="34"/>
      <c r="BLV21" s="1247"/>
      <c r="BLW21" s="176"/>
      <c r="BLX21" s="313"/>
      <c r="BLY21" s="76"/>
      <c r="BLZ21" s="87">
        <f t="shared" si="177"/>
        <v>0</v>
      </c>
      <c r="BMB21" s="53">
        <v>41323</v>
      </c>
      <c r="BMC21" s="276" t="s">
        <v>5148</v>
      </c>
      <c r="BMD21" s="121">
        <v>1658</v>
      </c>
      <c r="BME21" s="53">
        <v>41323</v>
      </c>
      <c r="BMF21" s="176">
        <v>1658</v>
      </c>
      <c r="BMG21" s="87">
        <f t="shared" si="178"/>
        <v>111</v>
      </c>
      <c r="BMI21" s="386">
        <v>41309</v>
      </c>
      <c r="BMJ21" s="363" t="s">
        <v>3951</v>
      </c>
      <c r="BMK21" s="176">
        <v>1101</v>
      </c>
      <c r="BML21" s="576">
        <v>41309</v>
      </c>
      <c r="BMM21" s="176">
        <v>1101</v>
      </c>
      <c r="BMN21" s="87">
        <f t="shared" si="179"/>
        <v>0</v>
      </c>
      <c r="BMQ21" s="1368"/>
      <c r="BMR21" s="430"/>
      <c r="BMS21" s="549"/>
      <c r="BMT21" s="1245"/>
      <c r="BMU21" s="87">
        <f t="shared" si="180"/>
        <v>700</v>
      </c>
      <c r="BMW21" s="34"/>
      <c r="BMX21" s="1247"/>
      <c r="BMY21" s="176"/>
      <c r="BMZ21" s="313"/>
      <c r="BNA21" s="76"/>
      <c r="BNB21" s="87">
        <f t="shared" si="181"/>
        <v>0</v>
      </c>
      <c r="BND21" s="34"/>
      <c r="BNE21" s="409"/>
      <c r="BNF21" s="1247"/>
      <c r="BNG21" s="176"/>
      <c r="BNH21" s="53"/>
      <c r="BNI21" s="85"/>
      <c r="BNJ21" s="87">
        <f t="shared" si="182"/>
        <v>0</v>
      </c>
      <c r="BNL21" s="549"/>
      <c r="BNM21" s="1247"/>
      <c r="BNN21" s="176"/>
      <c r="BNO21" s="313"/>
      <c r="BNP21" s="76"/>
      <c r="BNQ21" s="87">
        <f t="shared" si="183"/>
        <v>0</v>
      </c>
      <c r="BNS21" s="549">
        <v>41313</v>
      </c>
      <c r="BNT21" s="1247" t="s">
        <v>4315</v>
      </c>
      <c r="BNU21" s="176">
        <v>2010</v>
      </c>
      <c r="BNV21" s="53">
        <v>41314</v>
      </c>
      <c r="BNW21" s="85">
        <v>2010</v>
      </c>
      <c r="BNX21" s="87">
        <f t="shared" si="184"/>
        <v>0</v>
      </c>
      <c r="BNZ21" s="34"/>
      <c r="BOA21" s="1247"/>
      <c r="BOB21" s="176"/>
      <c r="BOC21" s="313"/>
      <c r="BOD21" s="76"/>
      <c r="BOE21" s="87">
        <f t="shared" si="185"/>
        <v>0</v>
      </c>
      <c r="BOG21" s="549"/>
      <c r="BOH21" s="1247"/>
      <c r="BOI21" s="176"/>
      <c r="BOJ21" s="795"/>
      <c r="BOK21" s="847"/>
      <c r="BOL21" s="87">
        <f t="shared" si="186"/>
        <v>0</v>
      </c>
      <c r="BON21" s="549"/>
      <c r="BOO21" s="1247"/>
      <c r="BOP21" s="176"/>
      <c r="BOQ21" s="795"/>
      <c r="BOR21" s="847"/>
      <c r="BOS21" s="87">
        <f t="shared" si="187"/>
        <v>0</v>
      </c>
      <c r="BOU21" s="34"/>
      <c r="BOV21" s="1247"/>
      <c r="BOW21" s="176"/>
      <c r="BOX21" s="313"/>
      <c r="BOY21" s="76"/>
      <c r="BOZ21" s="87">
        <f t="shared" si="188"/>
        <v>0</v>
      </c>
      <c r="BPB21" s="34"/>
      <c r="BPC21" s="1247"/>
      <c r="BPD21" s="176"/>
      <c r="BPE21" s="313"/>
      <c r="BPF21" s="76"/>
      <c r="BPG21" s="87">
        <f t="shared" si="189"/>
        <v>0</v>
      </c>
      <c r="BPI21" s="34"/>
      <c r="BPJ21" s="1247"/>
      <c r="BPK21" s="176"/>
      <c r="BPL21" s="313"/>
      <c r="BPM21" s="76"/>
      <c r="BPN21" s="87">
        <f t="shared" si="190"/>
        <v>0</v>
      </c>
      <c r="BPP21" s="34"/>
      <c r="BPQ21" s="1247"/>
      <c r="BPR21" s="176"/>
      <c r="BPS21" s="313"/>
      <c r="BPT21" s="76"/>
      <c r="BPU21" s="87">
        <f t="shared" si="191"/>
        <v>0</v>
      </c>
    </row>
    <row r="22" spans="1:1789">
      <c r="A22" s="34"/>
      <c r="B22" s="373"/>
      <c r="C22" s="24"/>
      <c r="D22" s="34"/>
      <c r="E22" s="85"/>
      <c r="F22" s="87">
        <f t="shared" si="2"/>
        <v>0</v>
      </c>
      <c r="H22" s="34"/>
      <c r="I22" s="373"/>
      <c r="J22" s="24"/>
      <c r="K22" s="34"/>
      <c r="L22" s="85"/>
      <c r="M22" s="87">
        <f t="shared" si="3"/>
        <v>0</v>
      </c>
      <c r="O22" s="34"/>
      <c r="P22" s="373"/>
      <c r="Q22" s="24"/>
      <c r="R22" s="34"/>
      <c r="S22" s="85"/>
      <c r="T22" s="87">
        <f t="shared" si="4"/>
        <v>0</v>
      </c>
      <c r="V22" s="34"/>
      <c r="W22" s="373"/>
      <c r="X22" s="24"/>
      <c r="Y22" s="34"/>
      <c r="Z22" s="85"/>
      <c r="AA22" s="87">
        <f t="shared" si="5"/>
        <v>6041</v>
      </c>
      <c r="AC22" s="34"/>
      <c r="AD22" s="373"/>
      <c r="AE22" s="24"/>
      <c r="AF22" s="34"/>
      <c r="AG22" s="85"/>
      <c r="AH22" s="87">
        <f t="shared" si="6"/>
        <v>0</v>
      </c>
      <c r="AJ22" s="386">
        <v>41313</v>
      </c>
      <c r="AK22" s="276" t="s">
        <v>4329</v>
      </c>
      <c r="AL22" s="121">
        <v>2273</v>
      </c>
      <c r="AM22" s="386">
        <v>41316</v>
      </c>
      <c r="AN22" s="176">
        <v>2273</v>
      </c>
      <c r="AO22" s="87">
        <f t="shared" si="7"/>
        <v>-38215.859999999986</v>
      </c>
      <c r="AQ22" s="34"/>
      <c r="AR22" s="373"/>
      <c r="AS22" s="24"/>
      <c r="AT22" s="34"/>
      <c r="AU22" s="85"/>
      <c r="AV22" s="87">
        <f t="shared" si="8"/>
        <v>0</v>
      </c>
      <c r="AX22" s="34"/>
      <c r="AY22" s="373"/>
      <c r="AZ22" s="24"/>
      <c r="BA22" s="34"/>
      <c r="BB22" s="85"/>
      <c r="BC22" s="87">
        <f t="shared" si="9"/>
        <v>0</v>
      </c>
      <c r="BE22" s="53"/>
      <c r="BF22" s="276"/>
      <c r="BG22" s="121"/>
      <c r="BH22" s="1379"/>
      <c r="BI22" s="176"/>
      <c r="BJ22" s="87">
        <f t="shared" si="10"/>
        <v>0</v>
      </c>
      <c r="BL22" s="388">
        <v>41319</v>
      </c>
      <c r="BM22" s="373" t="s">
        <v>4765</v>
      </c>
      <c r="BN22" s="24">
        <v>1501</v>
      </c>
      <c r="BO22" s="34">
        <v>41319</v>
      </c>
      <c r="BP22" s="85">
        <v>1501</v>
      </c>
      <c r="BQ22" s="87">
        <f t="shared" si="11"/>
        <v>0</v>
      </c>
      <c r="BS22" s="576"/>
      <c r="BT22" s="276"/>
      <c r="BU22" s="121"/>
      <c r="BV22" s="53"/>
      <c r="BW22" s="176"/>
      <c r="BX22" s="87">
        <f t="shared" si="12"/>
        <v>40166.76</v>
      </c>
      <c r="BZ22" s="576"/>
      <c r="CA22" s="276"/>
      <c r="CB22" s="121"/>
      <c r="CC22" s="53"/>
      <c r="CD22" s="176"/>
      <c r="CE22" s="87">
        <f t="shared" si="13"/>
        <v>0</v>
      </c>
      <c r="CG22" s="576"/>
      <c r="CH22" s="276"/>
      <c r="CI22" s="121"/>
      <c r="CJ22" s="53"/>
      <c r="CK22" s="176"/>
      <c r="CL22" s="87">
        <f t="shared" si="14"/>
        <v>2443.5</v>
      </c>
      <c r="CN22" s="767">
        <v>41121</v>
      </c>
      <c r="CO22" s="767"/>
      <c r="CP22" s="1307" t="s">
        <v>3096</v>
      </c>
      <c r="CQ22" s="1015">
        <v>83134</v>
      </c>
      <c r="CR22" s="1264"/>
      <c r="CS22" s="816"/>
      <c r="CT22" s="1380">
        <f t="shared" si="15"/>
        <v>88948</v>
      </c>
      <c r="CV22" s="576">
        <v>41313</v>
      </c>
      <c r="CW22" s="1289"/>
      <c r="CX22" s="276" t="s">
        <v>4349</v>
      </c>
      <c r="CY22" s="121">
        <v>228622</v>
      </c>
      <c r="CZ22" s="576"/>
      <c r="DA22" s="176"/>
      <c r="DB22" s="87">
        <f t="shared" si="16"/>
        <v>7331568.6500000004</v>
      </c>
      <c r="DD22" s="386">
        <v>41326</v>
      </c>
      <c r="DE22" s="276" t="s">
        <v>5460</v>
      </c>
      <c r="DF22" s="121">
        <v>1956</v>
      </c>
      <c r="DG22" s="53">
        <v>41326</v>
      </c>
      <c r="DH22" s="58">
        <v>1956</v>
      </c>
      <c r="DI22" s="87">
        <f t="shared" si="17"/>
        <v>0</v>
      </c>
      <c r="DK22" s="386"/>
      <c r="DL22" s="276"/>
      <c r="DM22" s="121"/>
      <c r="DN22" s="53"/>
      <c r="DO22" s="58"/>
      <c r="DP22" s="87">
        <f t="shared" si="18"/>
        <v>0</v>
      </c>
      <c r="DR22" s="53"/>
      <c r="DS22" s="276"/>
      <c r="DT22" s="121"/>
      <c r="DU22" s="53"/>
      <c r="DV22" s="176"/>
      <c r="DW22" s="87">
        <f t="shared" si="19"/>
        <v>0</v>
      </c>
      <c r="DY22" s="386"/>
      <c r="DZ22" s="276"/>
      <c r="EA22" s="121"/>
      <c r="EB22" s="53"/>
      <c r="EC22" s="176"/>
      <c r="ED22" s="87">
        <f t="shared" si="20"/>
        <v>0</v>
      </c>
      <c r="EF22" s="576"/>
      <c r="EG22" s="363"/>
      <c r="EH22" s="176"/>
      <c r="EI22" s="53"/>
      <c r="EJ22" s="176"/>
      <c r="EK22" s="87">
        <f t="shared" si="21"/>
        <v>20966</v>
      </c>
      <c r="EM22" s="549"/>
      <c r="EN22" s="373"/>
      <c r="EO22" s="24"/>
      <c r="EP22" s="34"/>
      <c r="EQ22" s="85"/>
      <c r="ER22" s="87">
        <f t="shared" si="22"/>
        <v>0</v>
      </c>
      <c r="ET22" s="34"/>
      <c r="EU22" s="409"/>
      <c r="EV22" s="373"/>
      <c r="EW22" s="24"/>
      <c r="EX22" s="409"/>
      <c r="EY22" s="85"/>
      <c r="EZ22" s="87">
        <f t="shared" si="23"/>
        <v>1044.8300000000017</v>
      </c>
      <c r="FB22" s="53"/>
      <c r="FC22" s="276"/>
      <c r="FD22" s="121"/>
      <c r="FE22" s="53"/>
      <c r="FF22" s="176"/>
      <c r="FG22" s="87">
        <f t="shared" si="24"/>
        <v>0</v>
      </c>
      <c r="FI22" s="549"/>
      <c r="FJ22" s="409"/>
      <c r="FK22" s="373"/>
      <c r="FL22" s="121"/>
      <c r="FM22" s="409"/>
      <c r="FN22" s="85"/>
      <c r="FO22" s="87">
        <f t="shared" si="25"/>
        <v>0</v>
      </c>
      <c r="FQ22" s="34"/>
      <c r="FR22" s="276"/>
      <c r="FS22" s="121"/>
      <c r="FT22" s="53"/>
      <c r="FU22" s="176"/>
      <c r="FV22" s="87">
        <f t="shared" si="192"/>
        <v>0</v>
      </c>
      <c r="FX22" s="576"/>
      <c r="FY22" s="657"/>
      <c r="FZ22" s="276"/>
      <c r="GA22" s="121"/>
      <c r="GB22" s="1351"/>
      <c r="GC22" s="1363"/>
      <c r="GD22" s="87">
        <f t="shared" si="26"/>
        <v>13137.5</v>
      </c>
      <c r="GF22" s="53"/>
      <c r="GG22" s="276"/>
      <c r="GH22" s="121"/>
      <c r="GI22" s="53"/>
      <c r="GJ22" s="176"/>
      <c r="GK22" s="87">
        <f t="shared" si="27"/>
        <v>4523</v>
      </c>
      <c r="GM22" s="549"/>
      <c r="GN22" s="373"/>
      <c r="GO22" s="373"/>
      <c r="GP22" s="1250"/>
      <c r="GQ22" s="34"/>
      <c r="GR22" s="85"/>
      <c r="GS22" s="87">
        <f t="shared" si="28"/>
        <v>2511.6000000000004</v>
      </c>
      <c r="GU22" s="576"/>
      <c r="GV22" s="276"/>
      <c r="GW22" s="1045"/>
      <c r="GX22" s="53"/>
      <c r="GY22" s="176"/>
      <c r="GZ22" s="87">
        <f t="shared" si="29"/>
        <v>0</v>
      </c>
      <c r="HB22" s="388"/>
      <c r="HC22" s="373"/>
      <c r="HD22" s="1250"/>
      <c r="HE22" s="34"/>
      <c r="HF22" s="85"/>
      <c r="HG22" s="87">
        <f t="shared" si="30"/>
        <v>0</v>
      </c>
      <c r="HI22" s="388"/>
      <c r="HJ22" s="373"/>
      <c r="HK22" s="1250"/>
      <c r="HL22" s="34"/>
      <c r="HM22" s="85"/>
      <c r="HN22" s="87">
        <f t="shared" si="31"/>
        <v>0</v>
      </c>
      <c r="HP22" s="388"/>
      <c r="HQ22" s="373"/>
      <c r="HR22" s="1250"/>
      <c r="HS22" s="34"/>
      <c r="HT22" s="85"/>
      <c r="HU22" s="87">
        <f t="shared" si="32"/>
        <v>30</v>
      </c>
      <c r="HW22" s="373"/>
      <c r="HX22" s="373"/>
      <c r="HY22" s="1250"/>
      <c r="HZ22" s="34"/>
      <c r="IA22" s="85"/>
      <c r="IB22" s="87">
        <f t="shared" si="33"/>
        <v>0</v>
      </c>
      <c r="ID22" s="576"/>
      <c r="IE22" s="50"/>
      <c r="IF22" s="1274"/>
      <c r="IG22" s="53"/>
      <c r="IH22" s="176"/>
      <c r="II22" s="87">
        <f t="shared" si="34"/>
        <v>402</v>
      </c>
      <c r="IK22" s="549"/>
      <c r="IL22" s="50"/>
      <c r="IM22" s="1276"/>
      <c r="IN22" s="34"/>
      <c r="IO22" s="85"/>
      <c r="IP22" s="87">
        <f t="shared" si="35"/>
        <v>3102</v>
      </c>
      <c r="IR22" s="388">
        <v>41298</v>
      </c>
      <c r="IS22" s="1247" t="s">
        <v>3219</v>
      </c>
      <c r="IT22" s="1052">
        <v>825</v>
      </c>
      <c r="IU22" s="388">
        <v>41306</v>
      </c>
      <c r="IV22" s="1052">
        <v>825</v>
      </c>
      <c r="IW22" s="87">
        <f t="shared" si="36"/>
        <v>0</v>
      </c>
      <c r="IY22" s="388">
        <v>41314</v>
      </c>
      <c r="IZ22" s="1247" t="s">
        <v>4461</v>
      </c>
      <c r="JA22" s="1052">
        <v>1650</v>
      </c>
      <c r="JB22" s="388">
        <v>41324</v>
      </c>
      <c r="JC22" s="1052">
        <v>1650</v>
      </c>
      <c r="JD22" s="87">
        <f t="shared" si="37"/>
        <v>0</v>
      </c>
      <c r="JF22" s="388"/>
      <c r="JG22" s="1247"/>
      <c r="JH22" s="1052"/>
      <c r="JI22" s="388"/>
      <c r="JJ22" s="1052"/>
      <c r="JK22" s="87">
        <f t="shared" si="38"/>
        <v>46365</v>
      </c>
      <c r="JM22" s="576">
        <v>40757</v>
      </c>
      <c r="JN22" s="50" t="s">
        <v>3097</v>
      </c>
      <c r="JO22" s="728">
        <v>23084.5</v>
      </c>
      <c r="JP22" s="388"/>
      <c r="JQ22" s="85"/>
      <c r="JR22" s="87">
        <f t="shared" si="39"/>
        <v>47135.07</v>
      </c>
      <c r="JT22" s="388"/>
      <c r="JU22" s="373"/>
      <c r="JV22" s="24"/>
      <c r="JW22" s="34"/>
      <c r="JX22" s="85"/>
      <c r="JY22" s="87">
        <f t="shared" si="40"/>
        <v>0</v>
      </c>
      <c r="KA22" s="388"/>
      <c r="KB22" s="373"/>
      <c r="KC22" s="24"/>
      <c r="KD22" s="34"/>
      <c r="KE22" s="85"/>
      <c r="KF22" s="87">
        <f t="shared" si="41"/>
        <v>0</v>
      </c>
      <c r="KH22" s="388"/>
      <c r="KI22" s="373"/>
      <c r="KJ22" s="24"/>
      <c r="KK22" s="34"/>
      <c r="KL22" s="85"/>
      <c r="KM22" s="87">
        <f t="shared" si="42"/>
        <v>0</v>
      </c>
      <c r="KO22" s="386">
        <v>41321</v>
      </c>
      <c r="KP22" s="276" t="s">
        <v>5021</v>
      </c>
      <c r="KQ22" s="121">
        <v>449.5</v>
      </c>
      <c r="KR22" s="53">
        <v>41321</v>
      </c>
      <c r="KS22" s="176">
        <v>449.5</v>
      </c>
      <c r="KT22" s="87">
        <f t="shared" si="43"/>
        <v>1499.5</v>
      </c>
      <c r="KV22" s="373"/>
      <c r="KW22" s="373"/>
      <c r="KX22" s="24"/>
      <c r="KY22" s="34"/>
      <c r="KZ22" s="85"/>
      <c r="LA22" s="87">
        <f t="shared" si="44"/>
        <v>14519.5</v>
      </c>
      <c r="LC22" s="373"/>
      <c r="LD22" s="373"/>
      <c r="LE22" s="24"/>
      <c r="LF22" s="34"/>
      <c r="LG22" s="85"/>
      <c r="LH22" s="87">
        <f t="shared" si="45"/>
        <v>0</v>
      </c>
      <c r="LJ22" s="373"/>
      <c r="LK22" s="373"/>
      <c r="LL22" s="24"/>
      <c r="LM22" s="34"/>
      <c r="LN22" s="85"/>
      <c r="LO22" s="87">
        <f t="shared" si="46"/>
        <v>0</v>
      </c>
      <c r="LQ22" s="373"/>
      <c r="LR22" s="373"/>
      <c r="LS22" s="24"/>
      <c r="LT22" s="34"/>
      <c r="LU22" s="85"/>
      <c r="LV22" s="87">
        <f t="shared" si="47"/>
        <v>0</v>
      </c>
      <c r="LX22" s="576"/>
      <c r="LY22" s="276"/>
      <c r="LZ22" s="121"/>
      <c r="MA22" s="53"/>
      <c r="MB22" s="176"/>
      <c r="MC22" s="87">
        <f t="shared" si="48"/>
        <v>0</v>
      </c>
      <c r="ME22" s="549"/>
      <c r="MF22" s="373"/>
      <c r="MG22" s="24"/>
      <c r="MH22" s="34"/>
      <c r="MI22" s="85"/>
      <c r="MJ22" s="87">
        <f t="shared" si="49"/>
        <v>31145.5</v>
      </c>
      <c r="ML22" s="549"/>
      <c r="MM22" s="373"/>
      <c r="MN22" s="24"/>
      <c r="MO22" s="34"/>
      <c r="MP22" s="85"/>
      <c r="MQ22" s="87">
        <f t="shared" si="50"/>
        <v>0</v>
      </c>
      <c r="MS22" s="1261"/>
      <c r="MT22" s="373"/>
      <c r="MU22" s="24"/>
      <c r="MV22" s="34"/>
      <c r="MW22" s="85"/>
      <c r="MX22" s="87">
        <f t="shared" si="51"/>
        <v>0</v>
      </c>
      <c r="MZ22" s="1261"/>
      <c r="NA22" s="373"/>
      <c r="NB22" s="24"/>
      <c r="NC22" s="34"/>
      <c r="ND22" s="85"/>
      <c r="NE22" s="87">
        <f t="shared" si="52"/>
        <v>0</v>
      </c>
      <c r="NG22" s="549"/>
      <c r="NH22" s="373"/>
      <c r="NI22" s="24"/>
      <c r="NJ22" s="549"/>
      <c r="NK22" s="85"/>
      <c r="NL22" s="87">
        <f t="shared" si="53"/>
        <v>0</v>
      </c>
      <c r="NN22" s="373"/>
      <c r="NO22" s="373"/>
      <c r="NP22" s="24"/>
      <c r="NQ22" s="34"/>
      <c r="NR22" s="85"/>
      <c r="NS22" s="87">
        <f t="shared" si="54"/>
        <v>12799.5</v>
      </c>
      <c r="NU22" s="576"/>
      <c r="NV22" s="1283"/>
      <c r="NW22" s="276"/>
      <c r="NX22" s="121"/>
      <c r="NY22" s="53"/>
      <c r="NZ22" s="176"/>
      <c r="OA22" s="87">
        <f t="shared" si="0"/>
        <v>154427.23000000001</v>
      </c>
      <c r="OC22" s="549"/>
      <c r="OD22" s="373"/>
      <c r="OE22" s="24"/>
      <c r="OF22" s="34"/>
      <c r="OG22" s="85"/>
      <c r="OH22" s="87">
        <f t="shared" si="55"/>
        <v>0</v>
      </c>
      <c r="OJ22" s="373"/>
      <c r="OK22" s="373"/>
      <c r="OL22" s="24"/>
      <c r="OM22" s="34"/>
      <c r="ON22" s="85"/>
      <c r="OO22" s="87">
        <f t="shared" si="56"/>
        <v>0</v>
      </c>
      <c r="OQ22" s="386">
        <v>41312</v>
      </c>
      <c r="OR22" s="1378" t="s">
        <v>4243</v>
      </c>
      <c r="OS22" s="121">
        <v>2435.5</v>
      </c>
      <c r="OT22" s="585">
        <v>41313</v>
      </c>
      <c r="OU22" s="176">
        <v>2435.5</v>
      </c>
      <c r="OV22" s="87">
        <f t="shared" si="57"/>
        <v>0</v>
      </c>
      <c r="OX22" s="386"/>
      <c r="OY22" s="1378"/>
      <c r="OZ22" s="121"/>
      <c r="PA22" s="53"/>
      <c r="PB22" s="176"/>
      <c r="PC22" s="87">
        <f t="shared" si="58"/>
        <v>21123.919999999998</v>
      </c>
      <c r="PE22" s="386">
        <v>41313</v>
      </c>
      <c r="PF22" s="1259" t="s">
        <v>4498</v>
      </c>
      <c r="PG22" s="766" t="s">
        <v>4268</v>
      </c>
      <c r="PH22" s="1260">
        <v>13195</v>
      </c>
      <c r="PI22" s="369">
        <v>41314</v>
      </c>
      <c r="PJ22" s="176">
        <v>13195</v>
      </c>
      <c r="PK22" s="168">
        <f t="shared" si="59"/>
        <v>4297.8600000000006</v>
      </c>
      <c r="PM22" s="386"/>
      <c r="PN22" s="276"/>
      <c r="PO22" s="121"/>
      <c r="PP22" s="369"/>
      <c r="PQ22" s="176"/>
      <c r="PR22" s="87">
        <f t="shared" si="60"/>
        <v>0</v>
      </c>
      <c r="PT22" s="388"/>
      <c r="PU22" s="373"/>
      <c r="PV22" s="24"/>
      <c r="PW22" s="34"/>
      <c r="PX22" s="85"/>
      <c r="PY22" s="87">
        <f t="shared" si="61"/>
        <v>40407</v>
      </c>
      <c r="QA22" s="34"/>
      <c r="QB22" s="373"/>
      <c r="QC22" s="24"/>
      <c r="QD22" s="34"/>
      <c r="QE22" s="85"/>
      <c r="QF22" s="87">
        <f t="shared" si="62"/>
        <v>0</v>
      </c>
      <c r="QH22" s="373"/>
      <c r="QI22" s="373"/>
      <c r="QJ22" s="1250"/>
      <c r="QK22" s="34"/>
      <c r="QL22" s="85"/>
      <c r="QM22" s="87">
        <f t="shared" si="63"/>
        <v>0</v>
      </c>
      <c r="QO22" s="373"/>
      <c r="QP22" s="373"/>
      <c r="QQ22" s="24"/>
      <c r="QR22" s="34"/>
      <c r="QS22" s="85"/>
      <c r="QT22" s="87">
        <f t="shared" si="64"/>
        <v>0</v>
      </c>
      <c r="QV22" s="549"/>
      <c r="QW22" s="1202"/>
      <c r="QX22" s="373"/>
      <c r="QY22" s="24"/>
      <c r="QZ22" s="423"/>
      <c r="RA22" s="430"/>
      <c r="RB22" s="87">
        <f t="shared" si="65"/>
        <v>233</v>
      </c>
      <c r="RD22" s="576"/>
      <c r="RE22" s="276"/>
      <c r="RF22" s="121"/>
      <c r="RG22" s="34"/>
      <c r="RH22" s="1262"/>
      <c r="RI22" s="87">
        <f t="shared" si="66"/>
        <v>0</v>
      </c>
      <c r="RK22" s="576"/>
      <c r="RL22" s="276"/>
      <c r="RM22" s="121"/>
      <c r="RN22" s="34"/>
      <c r="RO22" s="1262"/>
      <c r="RP22" s="87">
        <f t="shared" si="67"/>
        <v>0</v>
      </c>
      <c r="RR22" s="53"/>
      <c r="RS22" s="276"/>
      <c r="RT22" s="121"/>
      <c r="RU22" s="34"/>
      <c r="RV22" s="1262"/>
      <c r="RW22" s="87">
        <f t="shared" si="68"/>
        <v>0</v>
      </c>
      <c r="RY22" s="53"/>
      <c r="RZ22" s="276"/>
      <c r="SA22" s="121"/>
      <c r="SB22" s="34"/>
      <c r="SC22" s="1262"/>
      <c r="SD22" s="87">
        <f t="shared" si="69"/>
        <v>2910</v>
      </c>
      <c r="SF22" s="373"/>
      <c r="SG22" s="373"/>
      <c r="SH22" s="24"/>
      <c r="SI22" s="34"/>
      <c r="SJ22" s="1262"/>
      <c r="SK22" s="87">
        <f t="shared" si="70"/>
        <v>0</v>
      </c>
      <c r="SM22" s="373"/>
      <c r="SN22" s="373"/>
      <c r="SO22" s="24"/>
      <c r="SP22" s="34"/>
      <c r="SQ22" s="1262"/>
      <c r="SR22" s="87">
        <f t="shared" si="71"/>
        <v>0</v>
      </c>
      <c r="ST22" s="549"/>
      <c r="SU22" s="373"/>
      <c r="SV22" s="24"/>
      <c r="SW22" s="34"/>
      <c r="SX22" s="1262"/>
      <c r="SY22" s="87">
        <f t="shared" si="72"/>
        <v>0</v>
      </c>
      <c r="TA22" s="576"/>
      <c r="TB22" s="276"/>
      <c r="TC22" s="121"/>
      <c r="TD22" s="53"/>
      <c r="TE22" s="430"/>
      <c r="TF22" s="87">
        <f t="shared" si="73"/>
        <v>-2822</v>
      </c>
      <c r="TH22" s="576"/>
      <c r="TI22" s="276"/>
      <c r="TJ22" s="121"/>
      <c r="TK22" s="53"/>
      <c r="TL22" s="430"/>
      <c r="TM22" s="87">
        <f t="shared" si="74"/>
        <v>0</v>
      </c>
      <c r="TO22" s="386">
        <v>41318</v>
      </c>
      <c r="TP22" s="276" t="s">
        <v>4742</v>
      </c>
      <c r="TQ22" s="121">
        <v>1927</v>
      </c>
      <c r="TR22" s="386">
        <v>41319</v>
      </c>
      <c r="TS22" s="430">
        <v>1927</v>
      </c>
      <c r="TT22" s="87">
        <f t="shared" si="75"/>
        <v>0</v>
      </c>
      <c r="TV22" s="549"/>
      <c r="TW22" s="373"/>
      <c r="TX22" s="24"/>
      <c r="TY22" s="34"/>
      <c r="TZ22" s="1262"/>
      <c r="UA22" s="87">
        <f t="shared" si="76"/>
        <v>0</v>
      </c>
      <c r="UC22" s="34"/>
      <c r="UD22" s="373"/>
      <c r="UE22" s="24"/>
      <c r="UF22" s="34"/>
      <c r="UG22" s="1262"/>
      <c r="UH22" s="87">
        <f t="shared" si="77"/>
        <v>978</v>
      </c>
      <c r="UJ22" s="373"/>
      <c r="UK22" s="373"/>
      <c r="UL22" s="24"/>
      <c r="UM22" s="34"/>
      <c r="UN22" s="1262"/>
      <c r="UO22" s="87">
        <f t="shared" si="78"/>
        <v>0</v>
      </c>
      <c r="UQ22" s="373"/>
      <c r="UR22" s="373"/>
      <c r="US22" s="24"/>
      <c r="UT22" s="34"/>
      <c r="UU22" s="1262"/>
      <c r="UV22" s="87">
        <f t="shared" si="79"/>
        <v>18891</v>
      </c>
      <c r="UX22" s="388"/>
      <c r="UY22" s="373"/>
      <c r="UZ22" s="24"/>
      <c r="VA22" s="34"/>
      <c r="VB22" s="1262"/>
      <c r="VC22" s="87">
        <f t="shared" si="80"/>
        <v>6963.5</v>
      </c>
      <c r="VE22" s="549"/>
      <c r="VF22" s="373"/>
      <c r="VG22" s="24"/>
      <c r="VH22" s="34"/>
      <c r="VI22" s="85"/>
      <c r="VJ22" s="87">
        <f t="shared" si="81"/>
        <v>28439.5</v>
      </c>
      <c r="VL22" s="373"/>
      <c r="VM22" s="373"/>
      <c r="VN22" s="24"/>
      <c r="VO22" s="34"/>
      <c r="VP22" s="85"/>
      <c r="VQ22" s="87">
        <f t="shared" si="82"/>
        <v>0</v>
      </c>
      <c r="VS22" s="549"/>
      <c r="VT22" s="373"/>
      <c r="VU22" s="24"/>
      <c r="VV22" s="34"/>
      <c r="VW22" s="85"/>
      <c r="VX22" s="87">
        <f t="shared" si="83"/>
        <v>14289</v>
      </c>
      <c r="VZ22" s="549"/>
      <c r="WA22" s="373"/>
      <c r="WB22" s="24"/>
      <c r="WC22" s="34"/>
      <c r="WD22" s="85"/>
      <c r="WE22" s="87">
        <f t="shared" si="84"/>
        <v>0</v>
      </c>
      <c r="WG22" s="549"/>
      <c r="WH22" s="373"/>
      <c r="WI22" s="24"/>
      <c r="WJ22" s="34"/>
      <c r="WK22" s="85"/>
      <c r="WL22" s="87">
        <f t="shared" si="85"/>
        <v>0</v>
      </c>
      <c r="WO22" s="444"/>
      <c r="WP22" s="276"/>
      <c r="WQ22" s="121"/>
      <c r="WR22" s="53"/>
      <c r="WS22" s="176"/>
      <c r="WT22" s="87">
        <f t="shared" si="86"/>
        <v>43490</v>
      </c>
      <c r="WV22" s="386">
        <v>41320</v>
      </c>
      <c r="WW22" s="276" t="s">
        <v>4892</v>
      </c>
      <c r="WX22" s="121">
        <v>4911</v>
      </c>
      <c r="WY22" s="53">
        <v>41320</v>
      </c>
      <c r="WZ22" s="176">
        <v>4911</v>
      </c>
      <c r="XA22" s="87">
        <f t="shared" si="87"/>
        <v>5292.5</v>
      </c>
      <c r="XC22" s="576">
        <v>41319</v>
      </c>
      <c r="XD22" s="276" t="s">
        <v>4786</v>
      </c>
      <c r="XE22" s="1045">
        <v>367.5</v>
      </c>
      <c r="XF22" s="1253">
        <v>41319</v>
      </c>
      <c r="XG22" s="176">
        <v>367.5</v>
      </c>
      <c r="XH22" s="87">
        <f t="shared" si="252"/>
        <v>2504.6999999999971</v>
      </c>
      <c r="XJ22" s="388"/>
      <c r="XK22" s="373"/>
      <c r="XL22" s="24"/>
      <c r="XM22" s="34"/>
      <c r="XN22" s="85"/>
      <c r="XO22" s="87">
        <f t="shared" si="238"/>
        <v>0</v>
      </c>
      <c r="XQ22" s="388">
        <v>41319</v>
      </c>
      <c r="XR22" s="373" t="s">
        <v>4802</v>
      </c>
      <c r="XS22" s="24">
        <v>3561</v>
      </c>
      <c r="XT22" s="34">
        <v>41319</v>
      </c>
      <c r="XU22" s="85">
        <v>3561</v>
      </c>
      <c r="XV22" s="87">
        <f t="shared" si="89"/>
        <v>0</v>
      </c>
      <c r="XX22" s="549"/>
      <c r="XY22" s="373"/>
      <c r="XZ22" s="24"/>
      <c r="YA22" s="34"/>
      <c r="YB22" s="85"/>
      <c r="YC22" s="87">
        <f t="shared" si="224"/>
        <v>0</v>
      </c>
      <c r="YE22" s="549"/>
      <c r="YF22" s="373"/>
      <c r="YG22" s="24"/>
      <c r="YH22" s="34"/>
      <c r="YI22" s="85"/>
      <c r="YJ22" s="87">
        <f t="shared" si="225"/>
        <v>0</v>
      </c>
      <c r="YL22" s="386">
        <v>41314</v>
      </c>
      <c r="YM22" s="369"/>
      <c r="YN22" s="276" t="s">
        <v>4453</v>
      </c>
      <c r="YO22" s="121">
        <v>3759</v>
      </c>
      <c r="YP22" s="386">
        <v>41322</v>
      </c>
      <c r="YQ22" s="176">
        <v>3759</v>
      </c>
      <c r="YR22" s="87">
        <f t="shared" si="90"/>
        <v>1246</v>
      </c>
      <c r="YT22" s="576"/>
      <c r="YU22" s="276"/>
      <c r="YV22" s="121"/>
      <c r="YW22" s="386"/>
      <c r="YX22" s="176"/>
      <c r="YY22" s="87">
        <f t="shared" si="91"/>
        <v>2828</v>
      </c>
      <c r="ZA22" s="388">
        <v>41326</v>
      </c>
      <c r="ZB22" s="373" t="s">
        <v>5424</v>
      </c>
      <c r="ZC22" s="1250">
        <v>15601</v>
      </c>
      <c r="ZD22" s="34">
        <v>41327</v>
      </c>
      <c r="ZE22" s="85">
        <v>14698.5</v>
      </c>
      <c r="ZF22" s="87">
        <f t="shared" si="92"/>
        <v>902.5</v>
      </c>
      <c r="ZH22" s="549"/>
      <c r="ZI22" s="373"/>
      <c r="ZJ22" s="24"/>
      <c r="ZK22" s="34"/>
      <c r="ZL22" s="85"/>
      <c r="ZM22" s="87">
        <f t="shared" si="93"/>
        <v>500</v>
      </c>
      <c r="ZO22" s="576">
        <v>41318</v>
      </c>
      <c r="ZP22" s="276" t="s">
        <v>4725</v>
      </c>
      <c r="ZQ22" s="121">
        <v>9803.5</v>
      </c>
      <c r="ZR22" s="53">
        <v>41318</v>
      </c>
      <c r="ZS22" s="176">
        <v>9803.5</v>
      </c>
      <c r="ZT22" s="87">
        <f t="shared" si="94"/>
        <v>0</v>
      </c>
      <c r="ZV22" s="576"/>
      <c r="ZW22" s="276"/>
      <c r="ZX22" s="121"/>
      <c r="ZY22" s="53"/>
      <c r="ZZ22" s="176"/>
      <c r="AAA22" s="87">
        <f t="shared" si="95"/>
        <v>0</v>
      </c>
      <c r="AAC22" s="549"/>
      <c r="AAD22" s="373"/>
      <c r="AAE22" s="24"/>
      <c r="AAF22" s="34"/>
      <c r="AAG22" s="85"/>
      <c r="AAH22" s="87">
        <f t="shared" si="96"/>
        <v>0</v>
      </c>
      <c r="AAJ22" s="549"/>
      <c r="AAK22" s="373"/>
      <c r="AAL22" s="24"/>
      <c r="AAM22" s="34"/>
      <c r="AAN22" s="85"/>
      <c r="AAO22" s="87">
        <f t="shared" si="97"/>
        <v>0</v>
      </c>
      <c r="AAQ22" s="549"/>
      <c r="AAR22" s="1202"/>
      <c r="AAS22" s="373"/>
      <c r="AAT22" s="24"/>
      <c r="AAU22" s="34"/>
      <c r="AAV22" s="85"/>
      <c r="AAW22" s="87">
        <f t="shared" si="98"/>
        <v>7650</v>
      </c>
      <c r="AAY22" s="53"/>
      <c r="AAZ22" s="276"/>
      <c r="ABA22" s="121"/>
      <c r="ABB22" s="53"/>
      <c r="ABC22" s="176"/>
      <c r="ABD22" s="87">
        <f t="shared" si="242"/>
        <v>8470.5</v>
      </c>
      <c r="ABF22" s="34"/>
      <c r="ABG22" s="373"/>
      <c r="ABH22" s="24"/>
      <c r="ABI22" s="34"/>
      <c r="ABJ22" s="85"/>
      <c r="ABK22" s="87">
        <f t="shared" si="99"/>
        <v>70699</v>
      </c>
      <c r="ABM22" s="549"/>
      <c r="ABN22" s="373"/>
      <c r="ABO22" s="373"/>
      <c r="ABP22" s="1250"/>
      <c r="ABQ22" s="34"/>
      <c r="ABR22" s="85"/>
      <c r="ABS22" s="87">
        <f t="shared" si="243"/>
        <v>0</v>
      </c>
      <c r="ABU22" s="388"/>
      <c r="ABV22" s="373"/>
      <c r="ABW22" s="24"/>
      <c r="ABX22" s="549"/>
      <c r="ABY22" s="85"/>
      <c r="ABZ22" s="87">
        <f t="shared" si="244"/>
        <v>0</v>
      </c>
      <c r="ACB22" s="373"/>
      <c r="ACC22" s="373"/>
      <c r="ACD22" s="24"/>
      <c r="ACE22" s="34"/>
      <c r="ACF22" s="85"/>
      <c r="ACG22" s="87">
        <f t="shared" si="245"/>
        <v>42311</v>
      </c>
      <c r="ACI22" s="386">
        <v>41311</v>
      </c>
      <c r="ACJ22" s="276" t="s">
        <v>4122</v>
      </c>
      <c r="ACK22" s="121">
        <v>5624.5</v>
      </c>
      <c r="ACL22" s="386">
        <v>41312</v>
      </c>
      <c r="ACM22" s="58">
        <v>5624.5</v>
      </c>
      <c r="ACN22" s="87">
        <f t="shared" si="239"/>
        <v>100.5</v>
      </c>
      <c r="ACP22" s="34"/>
      <c r="ACQ22" s="373"/>
      <c r="ACR22" s="24"/>
      <c r="ACS22" s="34"/>
      <c r="ACT22" s="85"/>
      <c r="ACU22" s="87">
        <f t="shared" si="1"/>
        <v>0</v>
      </c>
      <c r="ACW22" s="373"/>
      <c r="ACX22" s="373"/>
      <c r="ACY22" s="1250"/>
      <c r="ACZ22" s="34"/>
      <c r="ADA22" s="85"/>
      <c r="ADB22" s="87">
        <f t="shared" si="100"/>
        <v>0</v>
      </c>
      <c r="ADD22" s="373"/>
      <c r="ADE22" s="373"/>
      <c r="ADF22" s="24"/>
      <c r="ADG22" s="34"/>
      <c r="ADH22" s="85"/>
      <c r="ADI22" s="87">
        <f t="shared" si="101"/>
        <v>0</v>
      </c>
      <c r="ADK22" s="34">
        <v>41324</v>
      </c>
      <c r="ADL22" s="373" t="s">
        <v>5282</v>
      </c>
      <c r="ADM22" s="24">
        <v>800</v>
      </c>
      <c r="ADN22" s="34">
        <v>41324</v>
      </c>
      <c r="ADO22" s="86">
        <v>800</v>
      </c>
      <c r="ADP22" s="87">
        <f t="shared" si="102"/>
        <v>0</v>
      </c>
      <c r="ADR22" s="34"/>
      <c r="ADS22" s="373"/>
      <c r="ADT22" s="24"/>
      <c r="ADU22" s="34"/>
      <c r="ADV22" s="85"/>
      <c r="ADW22" s="87">
        <f t="shared" si="103"/>
        <v>2582.5</v>
      </c>
      <c r="ADY22" s="34"/>
      <c r="ADZ22" s="373"/>
      <c r="AEA22" s="24"/>
      <c r="AEB22" s="34"/>
      <c r="AEC22" s="85"/>
      <c r="AED22" s="87">
        <f t="shared" si="104"/>
        <v>0</v>
      </c>
      <c r="AEF22" s="34"/>
      <c r="AEG22" s="373"/>
      <c r="AEH22" s="24"/>
      <c r="AEI22" s="34"/>
      <c r="AEJ22" s="85"/>
      <c r="AEK22" s="87">
        <f t="shared" si="105"/>
        <v>49429.5</v>
      </c>
      <c r="AEM22" s="34"/>
      <c r="AEN22" s="373"/>
      <c r="AEO22" s="24"/>
      <c r="AEP22" s="34"/>
      <c r="AEQ22" s="85"/>
      <c r="AER22" s="87">
        <f t="shared" si="106"/>
        <v>0</v>
      </c>
      <c r="AET22" s="388">
        <v>41322</v>
      </c>
      <c r="AEU22" s="373" t="s">
        <v>5098</v>
      </c>
      <c r="AEV22" s="24">
        <v>7797</v>
      </c>
      <c r="AEW22" s="34">
        <v>41322</v>
      </c>
      <c r="AEX22" s="85">
        <v>7000</v>
      </c>
      <c r="AEY22" s="87">
        <f t="shared" si="107"/>
        <v>796.9950000000008</v>
      </c>
      <c r="AFA22" s="549"/>
      <c r="AFB22" s="373"/>
      <c r="AFC22" s="24"/>
      <c r="AFD22" s="34"/>
      <c r="AFE22" s="85"/>
      <c r="AFF22" s="87">
        <f t="shared" si="108"/>
        <v>17277</v>
      </c>
      <c r="AFH22" s="367">
        <v>41316</v>
      </c>
      <c r="AFI22" s="373" t="s">
        <v>4617</v>
      </c>
      <c r="AFJ22" s="24">
        <v>502</v>
      </c>
      <c r="AFK22" s="388">
        <v>41316</v>
      </c>
      <c r="AFL22" s="85">
        <v>502</v>
      </c>
      <c r="AFM22" s="87">
        <f t="shared" si="109"/>
        <v>0</v>
      </c>
      <c r="AFO22" s="549"/>
      <c r="AFP22" s="373"/>
      <c r="AFQ22" s="24"/>
      <c r="AFR22" s="34"/>
      <c r="AFS22" s="85"/>
      <c r="AFT22" s="87">
        <f t="shared" si="110"/>
        <v>0</v>
      </c>
      <c r="AFV22" s="576"/>
      <c r="AFW22" s="276"/>
      <c r="AFX22" s="1045"/>
      <c r="AFY22" s="53"/>
      <c r="AFZ22" s="176"/>
      <c r="AGA22" s="87">
        <f t="shared" si="111"/>
        <v>33117</v>
      </c>
      <c r="AGC22" s="576"/>
      <c r="AGD22" s="276"/>
      <c r="AGE22" s="121"/>
      <c r="AGF22" s="53"/>
      <c r="AGG22" s="176"/>
      <c r="AGH22" s="87">
        <f t="shared" si="112"/>
        <v>2341</v>
      </c>
      <c r="AGJ22" s="576">
        <v>41316</v>
      </c>
      <c r="AGK22" s="276" t="s">
        <v>4615</v>
      </c>
      <c r="AGL22" s="121">
        <v>8896</v>
      </c>
      <c r="AGM22" s="53">
        <v>41317</v>
      </c>
      <c r="AGN22" s="176">
        <v>8896</v>
      </c>
      <c r="AGO22" s="87">
        <f t="shared" si="113"/>
        <v>1000</v>
      </c>
      <c r="AGQ22" s="576"/>
      <c r="AGR22" s="276"/>
      <c r="AGS22" s="121"/>
      <c r="AGT22" s="53"/>
      <c r="AGU22" s="176"/>
      <c r="AGV22" s="87">
        <f t="shared" si="114"/>
        <v>0</v>
      </c>
      <c r="AGX22" s="34"/>
      <c r="AGY22" s="1249"/>
      <c r="AGZ22" s="24"/>
      <c r="AHA22" s="34"/>
      <c r="AHB22" s="85"/>
      <c r="AHC22" s="87">
        <f t="shared" si="115"/>
        <v>52560.5</v>
      </c>
      <c r="AHE22" s="53"/>
      <c r="AHF22" s="276"/>
      <c r="AHG22" s="121"/>
      <c r="AHH22" s="53"/>
      <c r="AHI22" s="176"/>
      <c r="AHJ22" s="87">
        <f t="shared" si="116"/>
        <v>0</v>
      </c>
      <c r="AHL22" s="386"/>
      <c r="AHM22" s="1378"/>
      <c r="AHN22" s="121"/>
      <c r="AHO22" s="53"/>
      <c r="AHP22" s="176"/>
      <c r="AHQ22" s="87">
        <f t="shared" si="117"/>
        <v>0</v>
      </c>
      <c r="AHS22" s="386"/>
      <c r="AHT22" s="276"/>
      <c r="AHU22" s="121"/>
      <c r="AHV22" s="53">
        <v>41064</v>
      </c>
      <c r="AHW22" s="176">
        <v>500</v>
      </c>
      <c r="AHX22" s="87">
        <f t="shared" si="118"/>
        <v>555.5</v>
      </c>
      <c r="AHZ22" s="373"/>
      <c r="AIA22" s="1200"/>
      <c r="AIB22" s="373"/>
      <c r="AIC22" s="24"/>
      <c r="AID22" s="34"/>
      <c r="AIE22" s="85"/>
      <c r="AIF22" s="87">
        <f t="shared" si="119"/>
        <v>0</v>
      </c>
      <c r="AIH22" s="549"/>
      <c r="AII22" s="373"/>
      <c r="AIJ22" s="24"/>
      <c r="AIK22" s="34"/>
      <c r="AIL22" s="85"/>
      <c r="AIM22" s="87">
        <f t="shared" si="120"/>
        <v>0</v>
      </c>
      <c r="AIO22" s="576">
        <v>41328</v>
      </c>
      <c r="AIP22" s="657"/>
      <c r="AIQ22" s="276" t="s">
        <v>5654</v>
      </c>
      <c r="AIR22" s="121">
        <v>18014</v>
      </c>
      <c r="AIS22" s="53">
        <v>41328</v>
      </c>
      <c r="AIT22" s="176">
        <v>18014</v>
      </c>
      <c r="AIU22" s="87">
        <f t="shared" si="121"/>
        <v>0</v>
      </c>
      <c r="AIW22" s="576"/>
      <c r="AIX22" s="276"/>
      <c r="AIY22" s="121"/>
      <c r="AIZ22" s="53"/>
      <c r="AJA22" s="176"/>
      <c r="AJB22" s="87">
        <f t="shared" si="122"/>
        <v>409</v>
      </c>
      <c r="AJD22" s="549"/>
      <c r="AJE22" s="373"/>
      <c r="AJF22" s="24"/>
      <c r="AJG22" s="34"/>
      <c r="AJH22" s="85"/>
      <c r="AJI22" s="87">
        <f t="shared" si="123"/>
        <v>800</v>
      </c>
      <c r="AJK22" s="549"/>
      <c r="AJL22" s="373"/>
      <c r="AJM22" s="24"/>
      <c r="AJN22" s="34"/>
      <c r="AJO22" s="85"/>
      <c r="AJP22" s="87">
        <f t="shared" si="124"/>
        <v>3599</v>
      </c>
      <c r="AJR22" s="576"/>
      <c r="AJS22" s="276"/>
      <c r="AJT22" s="1045"/>
      <c r="AJU22" s="53"/>
      <c r="AJV22" s="176"/>
      <c r="AJW22" s="87">
        <f t="shared" si="125"/>
        <v>37151</v>
      </c>
      <c r="AJY22" s="549"/>
      <c r="AJZ22" s="373"/>
      <c r="AKA22" s="24"/>
      <c r="AKB22" s="34"/>
      <c r="AKC22" s="85"/>
      <c r="AKD22" s="87">
        <f t="shared" si="126"/>
        <v>0</v>
      </c>
      <c r="AKF22" s="549"/>
      <c r="AKG22" s="373"/>
      <c r="AKH22" s="24"/>
      <c r="AKI22" s="34"/>
      <c r="AKJ22" s="85"/>
      <c r="AKK22" s="87">
        <f t="shared" si="127"/>
        <v>0</v>
      </c>
      <c r="AKM22" s="549"/>
      <c r="AKN22" s="373"/>
      <c r="AKO22" s="24"/>
      <c r="AKP22" s="34"/>
      <c r="AKQ22" s="85"/>
      <c r="AKR22" s="87">
        <f t="shared" si="128"/>
        <v>0</v>
      </c>
      <c r="AKT22" s="388"/>
      <c r="AKU22" s="373"/>
      <c r="AKV22" s="1276"/>
      <c r="AKW22" s="1279"/>
      <c r="AKX22" s="85"/>
      <c r="AKY22" s="1280">
        <f t="shared" si="193"/>
        <v>0</v>
      </c>
      <c r="ALA22" s="34">
        <v>41325</v>
      </c>
      <c r="ALB22" s="373" t="s">
        <v>5364</v>
      </c>
      <c r="ALC22" s="1276">
        <v>10980</v>
      </c>
      <c r="ALD22" s="1279">
        <v>41325</v>
      </c>
      <c r="ALE22" s="85">
        <v>10980</v>
      </c>
      <c r="ALF22" s="1280">
        <f t="shared" si="194"/>
        <v>0</v>
      </c>
      <c r="ALH22" s="386">
        <v>41328</v>
      </c>
      <c r="ALI22" s="276" t="s">
        <v>5649</v>
      </c>
      <c r="ALJ22" s="1274">
        <v>15387</v>
      </c>
      <c r="ALK22" s="522"/>
      <c r="ALL22" s="176"/>
      <c r="ALM22" s="1280">
        <f t="shared" si="195"/>
        <v>32402</v>
      </c>
      <c r="ALO22" s="34">
        <v>41321</v>
      </c>
      <c r="ALP22" s="373" t="s">
        <v>4981</v>
      </c>
      <c r="ALQ22" s="1276">
        <v>2246</v>
      </c>
      <c r="ALR22" s="1279">
        <v>41321</v>
      </c>
      <c r="ALS22" s="85">
        <v>2246</v>
      </c>
      <c r="ALT22" s="1280">
        <f t="shared" si="196"/>
        <v>0</v>
      </c>
      <c r="ALV22" s="549"/>
      <c r="ALW22" s="373"/>
      <c r="ALX22" s="1276"/>
      <c r="ALY22" s="1279"/>
      <c r="ALZ22" s="85"/>
      <c r="AMA22" s="1280">
        <f t="shared" si="197"/>
        <v>731</v>
      </c>
      <c r="AMC22" s="34"/>
      <c r="AMD22" s="373"/>
      <c r="AME22" s="1276"/>
      <c r="AMF22" s="1279"/>
      <c r="AMG22" s="85"/>
      <c r="AMH22" s="1280">
        <f t="shared" si="198"/>
        <v>0</v>
      </c>
      <c r="AMJ22" s="53"/>
      <c r="AMK22" s="276"/>
      <c r="AML22" s="1274"/>
      <c r="AMM22" s="110"/>
      <c r="AMN22" s="176"/>
      <c r="AMO22" s="1280">
        <f t="shared" si="199"/>
        <v>0</v>
      </c>
      <c r="AMQ22" s="53"/>
      <c r="AMR22" s="276"/>
      <c r="AMS22" s="1274"/>
      <c r="AMT22" s="110"/>
      <c r="AMU22" s="176"/>
      <c r="AMV22" s="87">
        <f t="shared" si="129"/>
        <v>0</v>
      </c>
      <c r="AMX22" s="549"/>
      <c r="AMY22" s="373"/>
      <c r="AMZ22" s="1276"/>
      <c r="ANA22" s="1279"/>
      <c r="ANB22" s="85"/>
      <c r="ANC22" s="1280">
        <f t="shared" si="200"/>
        <v>0</v>
      </c>
      <c r="ANE22" s="386"/>
      <c r="ANF22" s="276"/>
      <c r="ANG22" s="1274"/>
      <c r="ANH22" s="110"/>
      <c r="ANI22" s="176"/>
      <c r="ANJ22" s="1280">
        <f t="shared" si="201"/>
        <v>1947</v>
      </c>
      <c r="ANL22" s="34"/>
      <c r="ANM22" s="1353"/>
      <c r="ANN22" s="1274"/>
      <c r="ANO22" s="110"/>
      <c r="ANP22" s="176"/>
      <c r="ANQ22" s="1280">
        <f t="shared" si="202"/>
        <v>0</v>
      </c>
      <c r="ANS22" s="34"/>
      <c r="ANT22" s="373"/>
      <c r="ANU22" s="1274"/>
      <c r="ANV22" s="110"/>
      <c r="ANW22" s="176"/>
      <c r="ANX22" s="1280">
        <f t="shared" si="203"/>
        <v>0</v>
      </c>
      <c r="ANZ22" s="34"/>
      <c r="AOA22" s="1353"/>
      <c r="AOB22" s="1274"/>
      <c r="AOC22" s="110"/>
      <c r="AOD22" s="176"/>
      <c r="AOE22" s="1280">
        <f t="shared" si="204"/>
        <v>0</v>
      </c>
      <c r="AOG22" s="388"/>
      <c r="AOH22" s="373"/>
      <c r="AOI22" s="1274"/>
      <c r="AOJ22" s="110"/>
      <c r="AOK22" s="176"/>
      <c r="AOL22" s="1280">
        <f t="shared" si="205"/>
        <v>0</v>
      </c>
      <c r="AON22" s="388"/>
      <c r="AOO22" s="373"/>
      <c r="AOP22" s="1274"/>
      <c r="AOQ22" s="110"/>
      <c r="AOR22" s="176"/>
      <c r="AOS22" s="1280">
        <f t="shared" si="206"/>
        <v>0</v>
      </c>
      <c r="AOU22" s="388"/>
      <c r="AOV22" s="373"/>
      <c r="AOW22" s="1274"/>
      <c r="AOX22" s="110"/>
      <c r="AOY22" s="176"/>
      <c r="AOZ22" s="1280">
        <f t="shared" si="207"/>
        <v>0</v>
      </c>
      <c r="APB22" s="549"/>
      <c r="APC22" s="373"/>
      <c r="APD22" s="1274"/>
      <c r="APE22" s="110"/>
      <c r="APF22" s="176"/>
      <c r="APG22" s="1280">
        <f t="shared" si="208"/>
        <v>0</v>
      </c>
      <c r="API22" s="549"/>
      <c r="APJ22" s="373"/>
      <c r="APK22" s="1274"/>
      <c r="APL22" s="110"/>
      <c r="APM22" s="176"/>
      <c r="APN22" s="1280">
        <f t="shared" si="209"/>
        <v>0</v>
      </c>
      <c r="APP22" s="549"/>
      <c r="APQ22" s="373"/>
      <c r="APR22" s="1276"/>
      <c r="APS22" s="1279"/>
      <c r="APT22" s="85"/>
      <c r="APU22" s="1280">
        <f t="shared" si="210"/>
        <v>0</v>
      </c>
      <c r="APW22" s="34"/>
      <c r="APX22" s="373"/>
      <c r="APY22" s="1276"/>
      <c r="APZ22" s="1279"/>
      <c r="AQA22" s="85"/>
      <c r="AQB22" s="1280">
        <f t="shared" si="211"/>
        <v>0</v>
      </c>
      <c r="AQD22" s="576"/>
      <c r="AQE22" s="276"/>
      <c r="AQF22" s="121"/>
      <c r="AQG22" s="53"/>
      <c r="AQH22" s="176"/>
      <c r="AQI22" s="87">
        <f t="shared" si="226"/>
        <v>0</v>
      </c>
      <c r="AQK22" s="576"/>
      <c r="AQL22" s="657"/>
      <c r="AQM22" s="276"/>
      <c r="AQN22" s="121"/>
      <c r="AQO22" s="53"/>
      <c r="AQP22" s="176"/>
      <c r="AQQ22" s="87">
        <f t="shared" si="227"/>
        <v>0</v>
      </c>
      <c r="AQS22" s="549"/>
      <c r="AQT22" s="373"/>
      <c r="AQU22" s="24"/>
      <c r="AQV22" s="34"/>
      <c r="AQW22" s="85"/>
      <c r="AQX22" s="87">
        <f t="shared" si="228"/>
        <v>0</v>
      </c>
      <c r="AQZ22" s="386"/>
      <c r="ARA22" s="276"/>
      <c r="ARB22" s="121"/>
      <c r="ARC22" s="53"/>
      <c r="ARD22" s="176"/>
      <c r="ARE22" s="87">
        <f t="shared" si="229"/>
        <v>12197</v>
      </c>
      <c r="ARG22" s="549"/>
      <c r="ARH22" s="1202"/>
      <c r="ARI22" s="1249"/>
      <c r="ARJ22" s="24"/>
      <c r="ARK22" s="34"/>
      <c r="ARL22" s="85"/>
      <c r="ARM22" s="87">
        <f t="shared" si="230"/>
        <v>0</v>
      </c>
      <c r="ARO22" s="549"/>
      <c r="ARP22" s="1202"/>
      <c r="ARQ22" s="1249"/>
      <c r="ARR22" s="24"/>
      <c r="ARS22" s="34"/>
      <c r="ART22" s="85"/>
      <c r="ARU22" s="87">
        <f t="shared" si="231"/>
        <v>0</v>
      </c>
      <c r="ARV22" s="85"/>
      <c r="ARW22" s="34"/>
      <c r="ARX22" s="373"/>
      <c r="ARY22" s="24"/>
      <c r="ARZ22" s="34"/>
      <c r="ASA22" s="85"/>
      <c r="ASB22" s="87">
        <f t="shared" si="232"/>
        <v>17438</v>
      </c>
      <c r="ASD22" s="576">
        <v>41319</v>
      </c>
      <c r="ASE22" s="276" t="s">
        <v>4769</v>
      </c>
      <c r="ASF22" s="1045">
        <v>11776</v>
      </c>
      <c r="ASG22" s="53">
        <v>41320</v>
      </c>
      <c r="ASH22" s="176">
        <v>11776</v>
      </c>
      <c r="ASI22" s="168">
        <f t="shared" si="233"/>
        <v>0</v>
      </c>
      <c r="ASK22" s="576"/>
      <c r="ASL22" s="276"/>
      <c r="ASM22" s="121"/>
      <c r="ASN22" s="53"/>
      <c r="ASO22" s="176"/>
      <c r="ASP22" s="87">
        <f t="shared" si="234"/>
        <v>3312</v>
      </c>
      <c r="ASR22" s="576"/>
      <c r="ASS22" s="276"/>
      <c r="AST22" s="121"/>
      <c r="ASU22" s="53"/>
      <c r="ASV22" s="176"/>
      <c r="ASW22" s="87">
        <f t="shared" si="235"/>
        <v>0</v>
      </c>
      <c r="ASY22" s="576"/>
      <c r="ASZ22" s="276"/>
      <c r="ATA22" s="121"/>
      <c r="ATB22" s="53"/>
      <c r="ATC22" s="176"/>
      <c r="ATD22" s="87">
        <f t="shared" si="236"/>
        <v>0</v>
      </c>
      <c r="ATF22" s="549"/>
      <c r="ATG22" s="373"/>
      <c r="ATH22" s="24"/>
      <c r="ATI22" s="34"/>
      <c r="ATJ22" s="85"/>
      <c r="ATK22" s="87">
        <f t="shared" si="212"/>
        <v>0</v>
      </c>
      <c r="ATM22" s="549"/>
      <c r="ATN22" s="373"/>
      <c r="ATO22" s="24"/>
      <c r="ATP22" s="34"/>
      <c r="ATQ22" s="85"/>
      <c r="ATR22" s="87">
        <f t="shared" si="213"/>
        <v>0</v>
      </c>
      <c r="ATT22" s="576"/>
      <c r="ATU22" s="276"/>
      <c r="ATV22" s="121"/>
      <c r="ATW22" s="53"/>
      <c r="ATX22" s="430"/>
      <c r="ATY22" s="87">
        <f t="shared" si="214"/>
        <v>0</v>
      </c>
      <c r="AUA22" s="53"/>
      <c r="AUB22" s="276"/>
      <c r="AUC22" s="121"/>
      <c r="AUD22" s="53"/>
      <c r="AUE22" s="176"/>
      <c r="AUF22" s="87">
        <f t="shared" si="215"/>
        <v>2068</v>
      </c>
      <c r="AUH22" s="576"/>
      <c r="AUI22" s="363"/>
      <c r="AUJ22" s="176"/>
      <c r="AUK22" s="53"/>
      <c r="AUL22" s="176"/>
      <c r="AUM22" s="87">
        <f t="shared" si="246"/>
        <v>0</v>
      </c>
      <c r="AUO22" s="576"/>
      <c r="AUP22" s="363"/>
      <c r="AUQ22" s="176"/>
      <c r="AUR22" s="53"/>
      <c r="AUS22" s="176"/>
      <c r="AUT22" s="87">
        <f t="shared" si="247"/>
        <v>2062.5</v>
      </c>
      <c r="AUV22" s="549"/>
      <c r="AUW22" s="1247"/>
      <c r="AUX22" s="176"/>
      <c r="AUY22" s="34"/>
      <c r="AUZ22" s="176"/>
      <c r="AVA22" s="87">
        <f t="shared" si="248"/>
        <v>0</v>
      </c>
      <c r="AVC22" s="34"/>
      <c r="AVD22" s="1247"/>
      <c r="AVE22" s="176"/>
      <c r="AVF22" s="34"/>
      <c r="AVG22" s="176"/>
      <c r="AVH22" s="87">
        <f t="shared" si="249"/>
        <v>0</v>
      </c>
      <c r="AVJ22" s="576">
        <v>41315</v>
      </c>
      <c r="AVK22" s="363" t="s">
        <v>4529</v>
      </c>
      <c r="AVL22" s="176">
        <v>8281</v>
      </c>
      <c r="AVM22" s="53">
        <v>41316</v>
      </c>
      <c r="AVN22" s="176">
        <v>8281</v>
      </c>
      <c r="AVO22" s="87">
        <f t="shared" si="130"/>
        <v>0</v>
      </c>
      <c r="AVQ22" s="576"/>
      <c r="AVR22" s="363"/>
      <c r="AVS22" s="176"/>
      <c r="AVT22" s="53"/>
      <c r="AVU22" s="176"/>
      <c r="AVV22" s="87">
        <f t="shared" si="131"/>
        <v>0</v>
      </c>
      <c r="AVX22" s="576"/>
      <c r="AVY22" s="363"/>
      <c r="AVZ22" s="176"/>
      <c r="AWA22" s="53"/>
      <c r="AWB22" s="176"/>
      <c r="AWC22" s="87">
        <f t="shared" si="132"/>
        <v>5941</v>
      </c>
      <c r="AWE22" s="549"/>
      <c r="AWF22" s="1247"/>
      <c r="AWG22" s="176"/>
      <c r="AWH22" s="34"/>
      <c r="AWI22" s="176"/>
      <c r="AWJ22" s="87">
        <f t="shared" si="133"/>
        <v>0</v>
      </c>
      <c r="AWL22" s="549"/>
      <c r="AWM22" s="1247"/>
      <c r="AWN22" s="176"/>
      <c r="AWO22" s="69"/>
      <c r="AWP22" s="75"/>
      <c r="AWQ22" s="87">
        <f t="shared" si="134"/>
        <v>0</v>
      </c>
      <c r="AWS22" s="53"/>
      <c r="AWT22" s="363"/>
      <c r="AWU22" s="176"/>
      <c r="AWV22" s="313"/>
      <c r="AWW22" s="75"/>
      <c r="AWX22" s="87">
        <f t="shared" si="135"/>
        <v>0</v>
      </c>
      <c r="AWZ22" s="386">
        <v>41318</v>
      </c>
      <c r="AXA22" s="363" t="s">
        <v>4740</v>
      </c>
      <c r="AXB22" s="176">
        <v>1093</v>
      </c>
      <c r="AXC22" s="53">
        <v>41319</v>
      </c>
      <c r="AXD22" s="176">
        <v>1093</v>
      </c>
      <c r="AXE22" s="87">
        <f t="shared" si="136"/>
        <v>0</v>
      </c>
      <c r="AXG22" s="386"/>
      <c r="AXH22" s="363"/>
      <c r="AXI22" s="176"/>
      <c r="AXJ22" s="53"/>
      <c r="AXK22" s="176"/>
      <c r="AXL22" s="87">
        <f t="shared" si="137"/>
        <v>0</v>
      </c>
      <c r="AXN22" s="386"/>
      <c r="AXO22" s="363"/>
      <c r="AXP22" s="176"/>
      <c r="AXQ22" s="53"/>
      <c r="AXR22" s="176"/>
      <c r="AXS22" s="87">
        <f t="shared" si="138"/>
        <v>1624.5</v>
      </c>
      <c r="AXU22" s="549"/>
      <c r="AXV22" s="1247"/>
      <c r="AXW22" s="176"/>
      <c r="AXX22" s="549"/>
      <c r="AXY22" s="176"/>
      <c r="AXZ22" s="87">
        <f t="shared" si="139"/>
        <v>0</v>
      </c>
      <c r="AYB22" s="576">
        <v>41322</v>
      </c>
      <c r="AYC22" s="363" t="s">
        <v>5083</v>
      </c>
      <c r="AYD22" s="176">
        <v>30075</v>
      </c>
      <c r="AYE22" s="53">
        <v>41323</v>
      </c>
      <c r="AYF22" s="176">
        <v>30075</v>
      </c>
      <c r="AYG22" s="87">
        <f t="shared" si="140"/>
        <v>839.19999999999709</v>
      </c>
      <c r="AYI22" s="53"/>
      <c r="AYJ22" s="363"/>
      <c r="AYK22" s="176"/>
      <c r="AYL22" s="313"/>
      <c r="AYM22" s="75"/>
      <c r="AYN22" s="87">
        <f t="shared" si="250"/>
        <v>0</v>
      </c>
      <c r="AYP22" s="53"/>
      <c r="AYQ22" s="363"/>
      <c r="AYR22" s="176"/>
      <c r="AYS22" s="313"/>
      <c r="AYT22" s="75"/>
      <c r="AYU22" s="87">
        <f t="shared" si="251"/>
        <v>0</v>
      </c>
      <c r="AYW22" s="386">
        <v>41311</v>
      </c>
      <c r="AYX22" s="386"/>
      <c r="AYY22" s="363" t="s">
        <v>4133</v>
      </c>
      <c r="AYZ22" s="176">
        <v>92806</v>
      </c>
      <c r="AZA22" s="386">
        <v>41328</v>
      </c>
      <c r="AZB22" s="513">
        <v>92806</v>
      </c>
      <c r="AZC22" s="168">
        <f t="shared" si="141"/>
        <v>0</v>
      </c>
      <c r="AZE22" s="34"/>
      <c r="AZF22" s="1247"/>
      <c r="AZG22" s="176"/>
      <c r="AZH22" s="69"/>
      <c r="AZI22" s="75"/>
      <c r="AZJ22" s="87">
        <f t="shared" si="142"/>
        <v>0</v>
      </c>
      <c r="AZL22" s="34"/>
      <c r="AZM22" s="1247"/>
      <c r="AZN22" s="176"/>
      <c r="AZO22" s="69"/>
      <c r="AZP22" s="75"/>
      <c r="AZQ22" s="87">
        <f t="shared" si="143"/>
        <v>0</v>
      </c>
      <c r="AZS22" s="34"/>
      <c r="AZT22" s="1247"/>
      <c r="AZU22" s="176"/>
      <c r="AZV22" s="69"/>
      <c r="AZW22" s="75"/>
      <c r="AZX22" s="87">
        <f t="shared" si="144"/>
        <v>0</v>
      </c>
      <c r="AZZ22" s="34"/>
      <c r="BAA22" s="1247"/>
      <c r="BAB22" s="176"/>
      <c r="BAC22" s="69"/>
      <c r="BAD22" s="75"/>
      <c r="BAE22" s="87">
        <f t="shared" si="145"/>
        <v>0</v>
      </c>
      <c r="BAG22" s="549"/>
      <c r="BAH22" s="1247"/>
      <c r="BAI22" s="176"/>
      <c r="BAJ22" s="69"/>
      <c r="BAK22" s="75"/>
      <c r="BAL22" s="87">
        <f t="shared" si="146"/>
        <v>0</v>
      </c>
      <c r="BAN22" s="576"/>
      <c r="BAO22" s="363"/>
      <c r="BAP22" s="176"/>
      <c r="BAQ22" s="313"/>
      <c r="BAR22" s="75"/>
      <c r="BAS22" s="87">
        <f t="shared" si="147"/>
        <v>22116</v>
      </c>
      <c r="BAU22" s="388"/>
      <c r="BAV22" s="1247"/>
      <c r="BAW22" s="176"/>
      <c r="BAX22" s="69"/>
      <c r="BAY22" s="75"/>
      <c r="BAZ22" s="87">
        <f t="shared" si="148"/>
        <v>4048</v>
      </c>
      <c r="BBB22" s="576">
        <v>41327</v>
      </c>
      <c r="BBC22" s="363" t="s">
        <v>5510</v>
      </c>
      <c r="BBD22" s="176">
        <v>14985.6</v>
      </c>
      <c r="BBE22" s="671"/>
      <c r="BBF22" s="75"/>
      <c r="BBG22" s="87">
        <f t="shared" si="149"/>
        <v>19293.599999999999</v>
      </c>
      <c r="BBI22" s="34"/>
      <c r="BBJ22" s="34"/>
      <c r="BBK22" s="1247"/>
      <c r="BBL22" s="176"/>
      <c r="BBM22" s="34"/>
      <c r="BBN22" s="176"/>
      <c r="BBO22" s="87">
        <f t="shared" si="150"/>
        <v>6485.25</v>
      </c>
      <c r="BBQ22" s="34"/>
      <c r="BBR22" s="1247"/>
      <c r="BBS22" s="176"/>
      <c r="BBT22" s="69"/>
      <c r="BBU22" s="75"/>
      <c r="BBV22" s="87">
        <f t="shared" si="151"/>
        <v>0</v>
      </c>
      <c r="BBX22" s="388"/>
      <c r="BBY22" s="1247"/>
      <c r="BBZ22" s="176"/>
      <c r="BCA22" s="69"/>
      <c r="BCB22" s="75"/>
      <c r="BCC22" s="87">
        <f t="shared" si="152"/>
        <v>0</v>
      </c>
      <c r="BCE22" s="388"/>
      <c r="BCF22" s="1247"/>
      <c r="BCG22" s="176"/>
      <c r="BCH22" s="34"/>
      <c r="BCI22" s="176"/>
      <c r="BCJ22" s="87">
        <f t="shared" si="153"/>
        <v>0</v>
      </c>
      <c r="BCL22" s="388"/>
      <c r="BCM22" s="1247"/>
      <c r="BCN22" s="85"/>
      <c r="BCO22" s="576"/>
      <c r="BCP22" s="85"/>
      <c r="BCQ22" s="87">
        <f t="shared" si="154"/>
        <v>4000</v>
      </c>
      <c r="BCS22" s="388"/>
      <c r="BCT22" s="1247"/>
      <c r="BCU22" s="176"/>
      <c r="BCV22" s="669"/>
      <c r="BCW22" s="75"/>
      <c r="BCX22" s="87">
        <f t="shared" si="155"/>
        <v>0</v>
      </c>
      <c r="BCZ22" s="34"/>
      <c r="BDA22" s="1247"/>
      <c r="BDB22" s="176"/>
      <c r="BDC22" s="69"/>
      <c r="BDD22" s="75"/>
      <c r="BDE22" s="87">
        <f t="shared" si="156"/>
        <v>0</v>
      </c>
      <c r="BDG22" s="388">
        <v>41326</v>
      </c>
      <c r="BDH22" s="1247" t="s">
        <v>5440</v>
      </c>
      <c r="BDI22" s="176">
        <v>2615</v>
      </c>
      <c r="BDJ22" s="388">
        <v>41326</v>
      </c>
      <c r="BDK22" s="176">
        <v>2615</v>
      </c>
      <c r="BDL22" s="87">
        <f t="shared" si="157"/>
        <v>0</v>
      </c>
      <c r="BDN22" s="576"/>
      <c r="BDO22" s="363"/>
      <c r="BDP22" s="176"/>
      <c r="BDQ22" s="1329"/>
      <c r="BDR22" s="176"/>
      <c r="BDS22" s="87">
        <f t="shared" si="158"/>
        <v>31279.599999999991</v>
      </c>
      <c r="BDU22" s="34"/>
      <c r="BDV22" s="1247"/>
      <c r="BDW22" s="176"/>
      <c r="BDX22" s="69"/>
      <c r="BDY22" s="75"/>
      <c r="BDZ22" s="87">
        <f t="shared" si="159"/>
        <v>0</v>
      </c>
      <c r="BEB22" s="549"/>
      <c r="BEC22" s="1247"/>
      <c r="BED22" s="176"/>
      <c r="BEE22" s="69"/>
      <c r="BEF22" s="75"/>
      <c r="BEG22" s="87">
        <f t="shared" si="160"/>
        <v>605.79999999999927</v>
      </c>
      <c r="BEI22" s="34"/>
      <c r="BEJ22" s="34"/>
      <c r="BEK22" s="1247"/>
      <c r="BEL22" s="176"/>
      <c r="BEM22" s="1366"/>
      <c r="BEN22" s="835"/>
      <c r="BEO22" s="87">
        <f t="shared" si="161"/>
        <v>0</v>
      </c>
      <c r="BEQ22" s="386">
        <v>41325</v>
      </c>
      <c r="BER22" s="363" t="s">
        <v>5358</v>
      </c>
      <c r="BES22" s="176">
        <v>3017.5</v>
      </c>
      <c r="BET22" s="417">
        <v>41325</v>
      </c>
      <c r="BEU22" s="75">
        <v>3017.5</v>
      </c>
      <c r="BEV22" s="87">
        <f t="shared" si="162"/>
        <v>0</v>
      </c>
      <c r="BEX22" s="388"/>
      <c r="BEY22" s="409"/>
      <c r="BEZ22" s="1247"/>
      <c r="BFA22" s="176"/>
      <c r="BFB22" s="932"/>
      <c r="BFC22" s="75"/>
      <c r="BFD22" s="87">
        <f t="shared" si="163"/>
        <v>0</v>
      </c>
      <c r="BFF22" s="53"/>
      <c r="BFG22" s="369"/>
      <c r="BFH22" s="363"/>
      <c r="BFI22" s="176"/>
      <c r="BFJ22" s="34"/>
      <c r="BFK22" s="176"/>
      <c r="BFL22" s="87">
        <f t="shared" si="164"/>
        <v>212313.94</v>
      </c>
      <c r="BFN22" s="549">
        <v>41325</v>
      </c>
      <c r="BFO22" s="1247" t="s">
        <v>5340</v>
      </c>
      <c r="BFP22" s="176">
        <v>1131</v>
      </c>
      <c r="BFQ22" s="669">
        <v>41325</v>
      </c>
      <c r="BFR22" s="75">
        <v>1131</v>
      </c>
      <c r="BFS22" s="87">
        <f t="shared" si="165"/>
        <v>0</v>
      </c>
      <c r="BFU22" s="386"/>
      <c r="BFV22" s="363"/>
      <c r="BFW22" s="176"/>
      <c r="BFX22" s="53"/>
      <c r="BFY22" s="176"/>
      <c r="BFZ22" s="87">
        <f t="shared" si="166"/>
        <v>0</v>
      </c>
      <c r="BGB22" s="576"/>
      <c r="BGC22" s="363"/>
      <c r="BGD22" s="176"/>
      <c r="BGE22" s="53"/>
      <c r="BGF22" s="176"/>
      <c r="BGG22" s="87">
        <f t="shared" si="167"/>
        <v>0</v>
      </c>
      <c r="BGI22" s="388"/>
      <c r="BGJ22" s="1247"/>
      <c r="BGK22" s="176"/>
      <c r="BGL22" s="34"/>
      <c r="BGM22" s="176"/>
      <c r="BGN22" s="87">
        <f t="shared" si="240"/>
        <v>0</v>
      </c>
      <c r="BGP22" s="34"/>
      <c r="BGQ22" s="1247"/>
      <c r="BGR22" s="176"/>
      <c r="BGS22" s="34"/>
      <c r="BGT22" s="176"/>
      <c r="BGU22" s="87">
        <f t="shared" si="241"/>
        <v>0</v>
      </c>
      <c r="BGW22" s="549"/>
      <c r="BGX22" s="1247"/>
      <c r="BGY22" s="176"/>
      <c r="BGZ22" s="34"/>
      <c r="BHA22" s="176"/>
      <c r="BHB22" s="87">
        <f t="shared" si="168"/>
        <v>0</v>
      </c>
      <c r="BHD22" s="549"/>
      <c r="BHE22" s="1202"/>
      <c r="BHF22" s="1247"/>
      <c r="BHG22" s="176"/>
      <c r="BHH22" s="34"/>
      <c r="BHI22" s="176"/>
      <c r="BHJ22" s="87">
        <f t="shared" si="169"/>
        <v>78175.989999999991</v>
      </c>
      <c r="BHL22" s="549"/>
      <c r="BHM22" s="1247"/>
      <c r="BHN22" s="176"/>
      <c r="BHO22" s="69"/>
      <c r="BHP22" s="75"/>
      <c r="BHQ22" s="87">
        <f t="shared" si="170"/>
        <v>0</v>
      </c>
      <c r="BHS22" s="388"/>
      <c r="BHT22" s="1247"/>
      <c r="BHU22" s="176"/>
      <c r="BHV22" s="69"/>
      <c r="BHW22" s="75"/>
      <c r="BHX22" s="87">
        <f t="shared" si="171"/>
        <v>0</v>
      </c>
      <c r="BHZ22" s="576"/>
      <c r="BIA22" s="276"/>
      <c r="BIB22" s="1045"/>
      <c r="BIC22" s="110"/>
      <c r="BID22" s="176"/>
      <c r="BIE22" s="87">
        <f t="shared" si="172"/>
        <v>0</v>
      </c>
      <c r="BIG22" s="576">
        <v>41325</v>
      </c>
      <c r="BIH22" s="363" t="s">
        <v>5379</v>
      </c>
      <c r="BII22" s="176">
        <v>855</v>
      </c>
      <c r="BIJ22" s="313">
        <v>41326</v>
      </c>
      <c r="BIK22" s="75">
        <v>855</v>
      </c>
      <c r="BIL22" s="87">
        <f t="shared" si="173"/>
        <v>0</v>
      </c>
      <c r="BIN22" s="549"/>
      <c r="BIO22" s="1247"/>
      <c r="BIP22" s="176"/>
      <c r="BIQ22" s="69"/>
      <c r="BIR22" s="1381"/>
      <c r="BIS22" s="87">
        <f t="shared" si="174"/>
        <v>0</v>
      </c>
      <c r="BIU22" s="34"/>
      <c r="BIV22" s="1247"/>
      <c r="BIW22" s="176"/>
      <c r="BIX22" s="69"/>
      <c r="BIY22" s="75"/>
      <c r="BIZ22" s="87">
        <f t="shared" si="175"/>
        <v>0</v>
      </c>
      <c r="BJB22" s="34">
        <v>41319</v>
      </c>
      <c r="BJC22" s="1247" t="s">
        <v>4795</v>
      </c>
      <c r="BJD22" s="176">
        <v>3107.5</v>
      </c>
      <c r="BJE22" s="69">
        <v>41319</v>
      </c>
      <c r="BJF22" s="75">
        <v>3107.5</v>
      </c>
      <c r="BJG22" s="87">
        <f t="shared" si="216"/>
        <v>0</v>
      </c>
      <c r="BJI22" s="53"/>
      <c r="BJJ22" s="276"/>
      <c r="BJK22" s="121"/>
      <c r="BJL22" s="53">
        <v>41317</v>
      </c>
      <c r="BJM22" s="176">
        <v>9579.5</v>
      </c>
      <c r="BJN22" s="87">
        <f t="shared" si="217"/>
        <v>289.5</v>
      </c>
      <c r="BJP22" s="34"/>
      <c r="BJQ22" s="1247"/>
      <c r="BJR22" s="176"/>
      <c r="BJS22" s="69"/>
      <c r="BJT22" s="75"/>
      <c r="BJU22" s="87">
        <f t="shared" si="218"/>
        <v>0</v>
      </c>
      <c r="BJW22" s="34"/>
      <c r="BJX22" s="1247"/>
      <c r="BJY22" s="176"/>
      <c r="BJZ22" s="53"/>
      <c r="BKA22" s="85"/>
      <c r="BKB22" s="87">
        <f t="shared" si="219"/>
        <v>0</v>
      </c>
      <c r="BKD22" s="34"/>
      <c r="BKE22" s="1247"/>
      <c r="BKF22" s="176"/>
      <c r="BKG22" s="53"/>
      <c r="BKH22" s="85"/>
      <c r="BKI22" s="87">
        <f t="shared" si="220"/>
        <v>0</v>
      </c>
      <c r="BKK22" s="34"/>
      <c r="BKL22" s="1247"/>
      <c r="BKM22" s="176"/>
      <c r="BKN22" s="69"/>
      <c r="BKO22" s="75"/>
      <c r="BKP22" s="87">
        <f t="shared" si="221"/>
        <v>0</v>
      </c>
      <c r="BKR22" s="386"/>
      <c r="BKS22" s="363"/>
      <c r="BKT22" s="176"/>
      <c r="BKU22" s="53"/>
      <c r="BKV22" s="176"/>
      <c r="BKW22" s="87">
        <f t="shared" si="222"/>
        <v>0</v>
      </c>
      <c r="BKY22" s="549"/>
      <c r="BKZ22" s="1247"/>
      <c r="BLA22" s="176"/>
      <c r="BLB22" s="34"/>
      <c r="BLC22" s="176"/>
      <c r="BLD22" s="87">
        <f t="shared" si="223"/>
        <v>0</v>
      </c>
      <c r="BLF22" s="549"/>
      <c r="BLG22" s="1247"/>
      <c r="BLH22" s="176"/>
      <c r="BLI22" s="34"/>
      <c r="BLJ22" s="176"/>
      <c r="BLK22" s="87">
        <f t="shared" si="237"/>
        <v>0</v>
      </c>
      <c r="BLM22" s="34"/>
      <c r="BLN22" s="409"/>
      <c r="BLO22" s="1247"/>
      <c r="BLP22" s="176"/>
      <c r="BLQ22" s="34"/>
      <c r="BLR22" s="176"/>
      <c r="BLS22" s="87">
        <f t="shared" si="176"/>
        <v>118</v>
      </c>
      <c r="BLU22" s="34"/>
      <c r="BLV22" s="1247"/>
      <c r="BLW22" s="176"/>
      <c r="BLX22" s="69"/>
      <c r="BLY22" s="75"/>
      <c r="BLZ22" s="87">
        <f t="shared" si="177"/>
        <v>0</v>
      </c>
      <c r="BMB22" s="53">
        <v>41324</v>
      </c>
      <c r="BMC22" s="363" t="s">
        <v>5238</v>
      </c>
      <c r="BMD22" s="176">
        <v>3357</v>
      </c>
      <c r="BME22" s="53">
        <v>41324</v>
      </c>
      <c r="BMF22" s="176">
        <v>3357</v>
      </c>
      <c r="BMG22" s="87">
        <f t="shared" si="178"/>
        <v>111</v>
      </c>
      <c r="BMI22" s="386">
        <v>41309</v>
      </c>
      <c r="BMJ22" s="1258" t="s">
        <v>3955</v>
      </c>
      <c r="BMK22" s="176">
        <v>501</v>
      </c>
      <c r="BML22" s="576">
        <v>41309</v>
      </c>
      <c r="BMM22" s="176">
        <v>501</v>
      </c>
      <c r="BMN22" s="87">
        <f t="shared" si="179"/>
        <v>0</v>
      </c>
      <c r="BMQ22" s="1247"/>
      <c r="BMR22" s="430"/>
      <c r="BMS22" s="549"/>
      <c r="BMT22" s="1245"/>
      <c r="BMU22" s="87">
        <f t="shared" si="180"/>
        <v>700</v>
      </c>
      <c r="BMW22" s="34"/>
      <c r="BMX22" s="1247"/>
      <c r="BMY22" s="176"/>
      <c r="BMZ22" s="69"/>
      <c r="BNA22" s="75"/>
      <c r="BNB22" s="87">
        <f t="shared" si="181"/>
        <v>0</v>
      </c>
      <c r="BND22" s="34"/>
      <c r="BNE22" s="409"/>
      <c r="BNF22" s="1247"/>
      <c r="BNG22" s="176"/>
      <c r="BNH22" s="34"/>
      <c r="BNI22" s="176"/>
      <c r="BNJ22" s="87">
        <f t="shared" si="182"/>
        <v>0</v>
      </c>
      <c r="BNL22" s="549"/>
      <c r="BNM22" s="1247"/>
      <c r="BNN22" s="176"/>
      <c r="BNO22" s="69"/>
      <c r="BNP22" s="75"/>
      <c r="BNQ22" s="87">
        <f t="shared" si="183"/>
        <v>0</v>
      </c>
      <c r="BNS22" s="549">
        <v>41316</v>
      </c>
      <c r="BNT22" s="1247" t="s">
        <v>4609</v>
      </c>
      <c r="BNU22" s="176">
        <v>12016</v>
      </c>
      <c r="BNV22" s="34">
        <v>41316</v>
      </c>
      <c r="BNW22" s="176">
        <v>12016</v>
      </c>
      <c r="BNX22" s="87">
        <f t="shared" si="184"/>
        <v>0</v>
      </c>
      <c r="BNZ22" s="34"/>
      <c r="BOA22" s="1247"/>
      <c r="BOB22" s="176"/>
      <c r="BOC22" s="69"/>
      <c r="BOD22" s="75"/>
      <c r="BOE22" s="87">
        <f t="shared" si="185"/>
        <v>0</v>
      </c>
      <c r="BOG22" s="549"/>
      <c r="BOH22" s="1247"/>
      <c r="BOI22" s="176"/>
      <c r="BOJ22" s="1366"/>
      <c r="BOK22" s="835"/>
      <c r="BOL22" s="87">
        <f t="shared" si="186"/>
        <v>0</v>
      </c>
      <c r="BON22" s="549"/>
      <c r="BOO22" s="1247"/>
      <c r="BOP22" s="176"/>
      <c r="BOQ22" s="1366"/>
      <c r="BOR22" s="835"/>
      <c r="BOS22" s="87">
        <f t="shared" si="187"/>
        <v>0</v>
      </c>
      <c r="BOU22" s="34"/>
      <c r="BOV22" s="1247"/>
      <c r="BOW22" s="176"/>
      <c r="BOX22" s="69"/>
      <c r="BOY22" s="75"/>
      <c r="BOZ22" s="87">
        <f t="shared" si="188"/>
        <v>0</v>
      </c>
      <c r="BPB22" s="34"/>
      <c r="BPC22" s="1247"/>
      <c r="BPD22" s="176"/>
      <c r="BPE22" s="69"/>
      <c r="BPF22" s="75"/>
      <c r="BPG22" s="87">
        <f t="shared" si="189"/>
        <v>0</v>
      </c>
      <c r="BPI22" s="34"/>
      <c r="BPJ22" s="1247"/>
      <c r="BPK22" s="176"/>
      <c r="BPL22" s="69"/>
      <c r="BPM22" s="75"/>
      <c r="BPN22" s="87">
        <f t="shared" si="190"/>
        <v>0</v>
      </c>
      <c r="BPP22" s="34"/>
      <c r="BPQ22" s="1247"/>
      <c r="BPR22" s="176"/>
      <c r="BPS22" s="69"/>
      <c r="BPT22" s="75"/>
      <c r="BPU22" s="87">
        <f t="shared" si="191"/>
        <v>0</v>
      </c>
    </row>
    <row r="23" spans="1:1789">
      <c r="A23" s="34"/>
      <c r="B23" s="373"/>
      <c r="C23" s="24"/>
      <c r="D23" s="34"/>
      <c r="E23" s="85"/>
      <c r="F23" s="87">
        <f t="shared" si="2"/>
        <v>0</v>
      </c>
      <c r="H23" s="34"/>
      <c r="I23" s="373"/>
      <c r="J23" s="24"/>
      <c r="K23" s="34"/>
      <c r="L23" s="85"/>
      <c r="M23" s="87">
        <f t="shared" si="3"/>
        <v>0</v>
      </c>
      <c r="O23" s="373"/>
      <c r="P23" s="373"/>
      <c r="Q23" s="24"/>
      <c r="R23" s="34"/>
      <c r="S23" s="85"/>
      <c r="T23" s="87">
        <f t="shared" si="4"/>
        <v>0</v>
      </c>
      <c r="V23" s="373"/>
      <c r="W23" s="373"/>
      <c r="X23" s="24"/>
      <c r="Y23" s="34"/>
      <c r="Z23" s="85"/>
      <c r="AA23" s="87">
        <f t="shared" si="5"/>
        <v>6041</v>
      </c>
      <c r="AC23" s="373"/>
      <c r="AD23" s="373"/>
      <c r="AE23" s="24"/>
      <c r="AF23" s="34"/>
      <c r="AG23" s="85"/>
      <c r="AH23" s="87">
        <f t="shared" si="6"/>
        <v>0</v>
      </c>
      <c r="AJ23" s="386">
        <v>41314</v>
      </c>
      <c r="AK23" s="276" t="s">
        <v>4421</v>
      </c>
      <c r="AL23" s="121">
        <v>2112</v>
      </c>
      <c r="AM23" s="386"/>
      <c r="AN23" s="176"/>
      <c r="AO23" s="87">
        <f t="shared" si="7"/>
        <v>-36103.859999999986</v>
      </c>
      <c r="AQ23" s="373"/>
      <c r="AR23" s="373"/>
      <c r="AS23" s="24"/>
      <c r="AT23" s="34"/>
      <c r="AU23" s="85"/>
      <c r="AV23" s="87">
        <f t="shared" si="8"/>
        <v>0</v>
      </c>
      <c r="AX23" s="373"/>
      <c r="AY23" s="373"/>
      <c r="AZ23" s="24"/>
      <c r="BA23" s="34"/>
      <c r="BB23" s="85"/>
      <c r="BC23" s="87">
        <f t="shared" si="9"/>
        <v>0</v>
      </c>
      <c r="BE23" s="53"/>
      <c r="BF23" s="276"/>
      <c r="BG23" s="121"/>
      <c r="BH23" s="1379"/>
      <c r="BI23" s="176"/>
      <c r="BJ23" s="87">
        <f t="shared" si="10"/>
        <v>0</v>
      </c>
      <c r="BL23" s="388">
        <v>41319</v>
      </c>
      <c r="BM23" s="373" t="s">
        <v>4766</v>
      </c>
      <c r="BN23" s="24">
        <v>797.5</v>
      </c>
      <c r="BO23" s="34">
        <v>41319</v>
      </c>
      <c r="BP23" s="85">
        <v>797.5</v>
      </c>
      <c r="BQ23" s="87">
        <f t="shared" si="11"/>
        <v>0</v>
      </c>
      <c r="BS23" s="576"/>
      <c r="BT23" s="276"/>
      <c r="BU23" s="121"/>
      <c r="BV23" s="53"/>
      <c r="BW23" s="176"/>
      <c r="BX23" s="87">
        <f t="shared" si="12"/>
        <v>40166.76</v>
      </c>
      <c r="BZ23" s="576"/>
      <c r="CA23" s="276"/>
      <c r="CB23" s="121"/>
      <c r="CC23" s="53"/>
      <c r="CD23" s="176"/>
      <c r="CE23" s="87">
        <f t="shared" si="13"/>
        <v>0</v>
      </c>
      <c r="CG23" s="576"/>
      <c r="CH23" s="276"/>
      <c r="CI23" s="121"/>
      <c r="CJ23" s="53"/>
      <c r="CK23" s="176"/>
      <c r="CL23" s="87">
        <f t="shared" si="14"/>
        <v>2443.5</v>
      </c>
      <c r="CN23" s="576">
        <v>41122</v>
      </c>
      <c r="CO23" s="576"/>
      <c r="CP23" s="276" t="s">
        <v>3101</v>
      </c>
      <c r="CQ23" s="1270"/>
      <c r="CR23" s="1263" t="s">
        <v>3102</v>
      </c>
      <c r="CS23" s="728"/>
      <c r="CT23" s="87">
        <f t="shared" si="15"/>
        <v>88948</v>
      </c>
      <c r="CV23" s="576">
        <v>41314</v>
      </c>
      <c r="CW23" s="1289" t="s">
        <v>4451</v>
      </c>
      <c r="CX23" s="276" t="s">
        <v>4450</v>
      </c>
      <c r="CY23" s="121">
        <v>338460</v>
      </c>
      <c r="CZ23" s="576"/>
      <c r="DA23" s="176"/>
      <c r="DB23" s="87">
        <f t="shared" si="16"/>
        <v>7670028.6500000004</v>
      </c>
      <c r="DD23" s="386">
        <v>41327</v>
      </c>
      <c r="DE23" s="276" t="s">
        <v>5519</v>
      </c>
      <c r="DF23" s="121">
        <v>1847</v>
      </c>
      <c r="DG23" s="53"/>
      <c r="DH23" s="176"/>
      <c r="DI23" s="87">
        <f t="shared" si="17"/>
        <v>1847</v>
      </c>
      <c r="DK23" s="386"/>
      <c r="DL23" s="276"/>
      <c r="DM23" s="121"/>
      <c r="DN23" s="53"/>
      <c r="DO23" s="176"/>
      <c r="DP23" s="87">
        <f t="shared" si="18"/>
        <v>0</v>
      </c>
      <c r="DR23" s="53"/>
      <c r="DS23" s="276"/>
      <c r="DT23" s="121"/>
      <c r="DU23" s="53"/>
      <c r="DV23" s="176"/>
      <c r="DW23" s="87">
        <f t="shared" si="19"/>
        <v>0</v>
      </c>
      <c r="DY23" s="386"/>
      <c r="DZ23" s="276"/>
      <c r="EA23" s="121"/>
      <c r="EB23" s="53"/>
      <c r="EC23" s="176"/>
      <c r="ED23" s="87">
        <f t="shared" si="20"/>
        <v>0</v>
      </c>
      <c r="EF23" s="576"/>
      <c r="EG23" s="276"/>
      <c r="EH23" s="121"/>
      <c r="EI23" s="423"/>
      <c r="EJ23" s="176"/>
      <c r="EK23" s="87">
        <f t="shared" si="21"/>
        <v>20966</v>
      </c>
      <c r="EM23" s="549"/>
      <c r="EN23" s="373"/>
      <c r="EO23" s="24"/>
      <c r="EP23" s="34"/>
      <c r="EQ23" s="85"/>
      <c r="ER23" s="87">
        <f t="shared" si="22"/>
        <v>0</v>
      </c>
      <c r="ET23" s="373"/>
      <c r="EU23" s="1200"/>
      <c r="EV23" s="373"/>
      <c r="EW23" s="24"/>
      <c r="EX23" s="409"/>
      <c r="EY23" s="85"/>
      <c r="EZ23" s="87">
        <f t="shared" si="23"/>
        <v>1044.8300000000017</v>
      </c>
      <c r="FB23" s="53"/>
      <c r="FC23" s="276"/>
      <c r="FD23" s="121"/>
      <c r="FE23" s="53"/>
      <c r="FF23" s="176"/>
      <c r="FG23" s="87">
        <f t="shared" si="24"/>
        <v>0</v>
      </c>
      <c r="FI23" s="549"/>
      <c r="FJ23" s="34"/>
      <c r="FK23" s="373"/>
      <c r="FL23" s="176"/>
      <c r="FM23" s="409"/>
      <c r="FN23" s="85"/>
      <c r="FO23" s="87">
        <f t="shared" si="25"/>
        <v>0</v>
      </c>
      <c r="FQ23" s="34"/>
      <c r="FR23" s="276"/>
      <c r="FS23" s="121"/>
      <c r="FT23" s="53"/>
      <c r="FU23" s="176"/>
      <c r="FV23" s="87">
        <f t="shared" si="192"/>
        <v>0</v>
      </c>
      <c r="FX23" s="549"/>
      <c r="FY23" s="657"/>
      <c r="FZ23" s="373"/>
      <c r="GA23" s="24"/>
      <c r="GB23" s="1351"/>
      <c r="GC23" s="1352"/>
      <c r="GD23" s="87">
        <f t="shared" si="26"/>
        <v>13137.5</v>
      </c>
      <c r="GF23" s="34"/>
      <c r="GG23" s="373"/>
      <c r="GH23" s="24"/>
      <c r="GI23" s="34"/>
      <c r="GJ23" s="85"/>
      <c r="GK23" s="87">
        <f t="shared" si="27"/>
        <v>4523</v>
      </c>
      <c r="GM23" s="549"/>
      <c r="GN23" s="373"/>
      <c r="GO23" s="373"/>
      <c r="GP23" s="1250"/>
      <c r="GQ23" s="34"/>
      <c r="GR23" s="85"/>
      <c r="GS23" s="87">
        <f t="shared" si="28"/>
        <v>2511.6000000000004</v>
      </c>
      <c r="GU23" s="549"/>
      <c r="GV23" s="373"/>
      <c r="GW23" s="1250"/>
      <c r="GX23" s="34"/>
      <c r="GY23" s="85"/>
      <c r="GZ23" s="87">
        <f t="shared" si="29"/>
        <v>0</v>
      </c>
      <c r="HB23" s="388"/>
      <c r="HC23" s="373"/>
      <c r="HD23" s="1250"/>
      <c r="HE23" s="34"/>
      <c r="HF23" s="85"/>
      <c r="HG23" s="87">
        <f t="shared" si="30"/>
        <v>0</v>
      </c>
      <c r="HI23" s="388"/>
      <c r="HJ23" s="373"/>
      <c r="HK23" s="1250"/>
      <c r="HL23" s="34"/>
      <c r="HM23" s="85"/>
      <c r="HN23" s="87">
        <f t="shared" si="31"/>
        <v>0</v>
      </c>
      <c r="HP23" s="388"/>
      <c r="HQ23" s="373"/>
      <c r="HR23" s="1250"/>
      <c r="HS23" s="34"/>
      <c r="HT23" s="85"/>
      <c r="HU23" s="87">
        <f t="shared" si="32"/>
        <v>30</v>
      </c>
      <c r="HW23" s="373"/>
      <c r="HX23" s="373"/>
      <c r="HY23" s="1250"/>
      <c r="HZ23" s="34"/>
      <c r="IA23" s="85"/>
      <c r="IB23" s="87">
        <f t="shared" si="33"/>
        <v>0</v>
      </c>
      <c r="ID23" s="576"/>
      <c r="IE23" s="50"/>
      <c r="IF23" s="1274"/>
      <c r="IG23" s="53"/>
      <c r="IH23" s="176"/>
      <c r="II23" s="87">
        <f t="shared" si="34"/>
        <v>402</v>
      </c>
      <c r="IK23" s="549"/>
      <c r="IL23" s="50"/>
      <c r="IM23" s="1276"/>
      <c r="IN23" s="34"/>
      <c r="IO23" s="85"/>
      <c r="IP23" s="87">
        <f t="shared" si="35"/>
        <v>3102</v>
      </c>
      <c r="IR23" s="388">
        <v>41299</v>
      </c>
      <c r="IS23" s="1247" t="s">
        <v>3223</v>
      </c>
      <c r="IT23" s="1052">
        <v>990</v>
      </c>
      <c r="IU23" s="388">
        <v>41306</v>
      </c>
      <c r="IV23" s="1052">
        <v>990</v>
      </c>
      <c r="IW23" s="87">
        <f t="shared" si="36"/>
        <v>0</v>
      </c>
      <c r="IY23" s="388">
        <v>41314</v>
      </c>
      <c r="IZ23" s="1247" t="s">
        <v>4462</v>
      </c>
      <c r="JA23" s="1052">
        <v>5610</v>
      </c>
      <c r="JB23" s="388">
        <v>41324</v>
      </c>
      <c r="JC23" s="1052">
        <v>5610</v>
      </c>
      <c r="JD23" s="87">
        <f t="shared" si="37"/>
        <v>0</v>
      </c>
      <c r="JF23" s="388"/>
      <c r="JG23" s="373"/>
      <c r="JH23" s="24"/>
      <c r="JI23" s="388"/>
      <c r="JJ23" s="24"/>
      <c r="JK23" s="87">
        <f t="shared" si="38"/>
        <v>46365</v>
      </c>
      <c r="JM23" s="576">
        <v>40760</v>
      </c>
      <c r="JN23" s="50" t="s">
        <v>3103</v>
      </c>
      <c r="JO23" s="728">
        <v>33439</v>
      </c>
      <c r="JP23" s="388">
        <v>41009</v>
      </c>
      <c r="JQ23" s="85">
        <v>19488.68</v>
      </c>
      <c r="JR23" s="1257">
        <f t="shared" si="39"/>
        <v>61085.390000000007</v>
      </c>
      <c r="JT23" s="388"/>
      <c r="JU23" s="373"/>
      <c r="JV23" s="24"/>
      <c r="JW23" s="34"/>
      <c r="JX23" s="85"/>
      <c r="JY23" s="87">
        <f t="shared" si="40"/>
        <v>0</v>
      </c>
      <c r="KA23" s="388"/>
      <c r="KB23" s="373"/>
      <c r="KC23" s="24"/>
      <c r="KD23" s="34"/>
      <c r="KE23" s="85"/>
      <c r="KF23" s="87">
        <f t="shared" si="41"/>
        <v>0</v>
      </c>
      <c r="KH23" s="388"/>
      <c r="KI23" s="373"/>
      <c r="KJ23" s="24"/>
      <c r="KK23" s="34"/>
      <c r="KL23" s="85"/>
      <c r="KM23" s="87">
        <f t="shared" si="42"/>
        <v>0</v>
      </c>
      <c r="KO23" s="386"/>
      <c r="KP23" s="276"/>
      <c r="KQ23" s="121"/>
      <c r="KR23" s="53"/>
      <c r="KS23" s="176"/>
      <c r="KT23" s="87">
        <f t="shared" si="43"/>
        <v>1499.5</v>
      </c>
      <c r="KV23" s="373"/>
      <c r="KW23" s="373"/>
      <c r="KX23" s="24"/>
      <c r="KY23" s="34"/>
      <c r="KZ23" s="85"/>
      <c r="LA23" s="87">
        <f t="shared" si="44"/>
        <v>14519.5</v>
      </c>
      <c r="LC23" s="373"/>
      <c r="LD23" s="373"/>
      <c r="LE23" s="24"/>
      <c r="LF23" s="34"/>
      <c r="LG23" s="85"/>
      <c r="LH23" s="87">
        <f t="shared" si="45"/>
        <v>0</v>
      </c>
      <c r="LJ23" s="373"/>
      <c r="LK23" s="373"/>
      <c r="LL23" s="24"/>
      <c r="LM23" s="34"/>
      <c r="LN23" s="85"/>
      <c r="LO23" s="87">
        <f t="shared" si="46"/>
        <v>0</v>
      </c>
      <c r="LQ23" s="373"/>
      <c r="LR23" s="373"/>
      <c r="LS23" s="24"/>
      <c r="LT23" s="34"/>
      <c r="LU23" s="85"/>
      <c r="LV23" s="87">
        <f t="shared" si="47"/>
        <v>0</v>
      </c>
      <c r="LX23" s="576"/>
      <c r="LY23" s="276"/>
      <c r="LZ23" s="121"/>
      <c r="MA23" s="53"/>
      <c r="MB23" s="176"/>
      <c r="MC23" s="87">
        <f t="shared" si="48"/>
        <v>0</v>
      </c>
      <c r="ME23" s="549"/>
      <c r="MF23" s="373"/>
      <c r="MG23" s="24"/>
      <c r="MH23" s="34"/>
      <c r="MI23" s="85"/>
      <c r="MJ23" s="87">
        <f t="shared" si="49"/>
        <v>31145.5</v>
      </c>
      <c r="ML23" s="549"/>
      <c r="MM23" s="373"/>
      <c r="MN23" s="24"/>
      <c r="MO23" s="34"/>
      <c r="MP23" s="85"/>
      <c r="MQ23" s="87">
        <f t="shared" si="50"/>
        <v>0</v>
      </c>
      <c r="MS23" s="1261"/>
      <c r="MT23" s="373"/>
      <c r="MU23" s="24"/>
      <c r="MV23" s="34"/>
      <c r="MW23" s="85"/>
      <c r="MX23" s="87">
        <f t="shared" si="51"/>
        <v>0</v>
      </c>
      <c r="MZ23" s="1261"/>
      <c r="NA23" s="373"/>
      <c r="NB23" s="24"/>
      <c r="NC23" s="34"/>
      <c r="ND23" s="85"/>
      <c r="NE23" s="87">
        <f t="shared" si="52"/>
        <v>0</v>
      </c>
      <c r="NG23" s="549"/>
      <c r="NH23" s="373"/>
      <c r="NI23" s="24"/>
      <c r="NJ23" s="549"/>
      <c r="NK23" s="85"/>
      <c r="NL23" s="87">
        <f t="shared" si="53"/>
        <v>0</v>
      </c>
      <c r="NN23" s="373"/>
      <c r="NO23" s="373"/>
      <c r="NP23" s="24"/>
      <c r="NQ23" s="34"/>
      <c r="NR23" s="85"/>
      <c r="NS23" s="87">
        <f t="shared" si="54"/>
        <v>12799.5</v>
      </c>
      <c r="NU23" s="549"/>
      <c r="NV23" s="1200"/>
      <c r="NW23" s="373"/>
      <c r="NX23" s="24"/>
      <c r="NY23" s="34"/>
      <c r="NZ23" s="85"/>
      <c r="OA23" s="87">
        <f t="shared" si="0"/>
        <v>154427.23000000001</v>
      </c>
      <c r="OC23" s="549"/>
      <c r="OD23" s="373"/>
      <c r="OE23" s="24"/>
      <c r="OF23" s="34"/>
      <c r="OG23" s="85"/>
      <c r="OH23" s="87">
        <f t="shared" si="55"/>
        <v>0</v>
      </c>
      <c r="OJ23" s="373"/>
      <c r="OK23" s="373"/>
      <c r="OL23" s="24"/>
      <c r="OM23" s="34"/>
      <c r="ON23" s="85"/>
      <c r="OO23" s="87">
        <f t="shared" si="56"/>
        <v>0</v>
      </c>
      <c r="OQ23" s="386">
        <v>41313</v>
      </c>
      <c r="OR23" s="1378" t="s">
        <v>4314</v>
      </c>
      <c r="OS23" s="121">
        <v>3364</v>
      </c>
      <c r="OT23" s="543">
        <v>41314</v>
      </c>
      <c r="OU23" s="176">
        <v>3364</v>
      </c>
      <c r="OV23" s="87">
        <f t="shared" si="57"/>
        <v>0</v>
      </c>
      <c r="OX23" s="386"/>
      <c r="OY23" s="1378"/>
      <c r="OZ23" s="121"/>
      <c r="PA23" s="585"/>
      <c r="PB23" s="176"/>
      <c r="PC23" s="87">
        <f t="shared" si="58"/>
        <v>21123.919999999998</v>
      </c>
      <c r="PE23" s="386">
        <v>41313</v>
      </c>
      <c r="PF23" s="1259" t="s">
        <v>4500</v>
      </c>
      <c r="PG23" s="276" t="s">
        <v>4279</v>
      </c>
      <c r="PH23" s="121">
        <v>33903.9</v>
      </c>
      <c r="PI23" s="369">
        <v>41314</v>
      </c>
      <c r="PJ23" s="176">
        <v>33903.9</v>
      </c>
      <c r="PK23" s="87">
        <f t="shared" si="59"/>
        <v>4297.8600000000006</v>
      </c>
      <c r="PM23" s="386"/>
      <c r="PN23" s="276"/>
      <c r="PO23" s="121"/>
      <c r="PP23" s="369"/>
      <c r="PQ23" s="176"/>
      <c r="PR23" s="87">
        <f t="shared" si="60"/>
        <v>0</v>
      </c>
      <c r="PT23" s="388"/>
      <c r="PU23" s="373"/>
      <c r="PV23" s="24"/>
      <c r="PW23" s="34"/>
      <c r="PX23" s="85"/>
      <c r="PY23" s="87">
        <f t="shared" si="61"/>
        <v>40407</v>
      </c>
      <c r="QA23" s="34"/>
      <c r="QB23" s="373"/>
      <c r="QC23" s="24"/>
      <c r="QD23" s="34"/>
      <c r="QE23" s="85"/>
      <c r="QF23" s="87">
        <f t="shared" si="62"/>
        <v>0</v>
      </c>
      <c r="QH23" s="373"/>
      <c r="QI23" s="373"/>
      <c r="QJ23" s="1250"/>
      <c r="QK23" s="34"/>
      <c r="QL23" s="85"/>
      <c r="QM23" s="87">
        <f t="shared" si="63"/>
        <v>0</v>
      </c>
      <c r="QO23" s="373"/>
      <c r="QP23" s="373"/>
      <c r="QQ23" s="24"/>
      <c r="QR23" s="34"/>
      <c r="QS23" s="85"/>
      <c r="QT23" s="87">
        <f t="shared" si="64"/>
        <v>0</v>
      </c>
      <c r="QV23" s="549">
        <v>41321</v>
      </c>
      <c r="QW23" s="1202"/>
      <c r="QX23" s="373" t="s">
        <v>5063</v>
      </c>
      <c r="QY23" s="24">
        <v>17064</v>
      </c>
      <c r="QZ23" s="53">
        <v>41323</v>
      </c>
      <c r="RA23" s="430">
        <v>13000</v>
      </c>
      <c r="RB23" s="87">
        <f t="shared" si="65"/>
        <v>4297</v>
      </c>
      <c r="RD23" s="549"/>
      <c r="RE23" s="373"/>
      <c r="RF23" s="24"/>
      <c r="RG23" s="34"/>
      <c r="RH23" s="1262"/>
      <c r="RI23" s="87">
        <f t="shared" si="66"/>
        <v>0</v>
      </c>
      <c r="RK23" s="549"/>
      <c r="RL23" s="373"/>
      <c r="RM23" s="24"/>
      <c r="RN23" s="34"/>
      <c r="RO23" s="1262"/>
      <c r="RP23" s="87">
        <f t="shared" si="67"/>
        <v>0</v>
      </c>
      <c r="RR23" s="34"/>
      <c r="RS23" s="373"/>
      <c r="RT23" s="24"/>
      <c r="RU23" s="34"/>
      <c r="RV23" s="1262"/>
      <c r="RW23" s="87">
        <f t="shared" si="68"/>
        <v>0</v>
      </c>
      <c r="RY23" s="34"/>
      <c r="RZ23" s="373"/>
      <c r="SA23" s="24"/>
      <c r="SB23" s="34"/>
      <c r="SC23" s="1262"/>
      <c r="SD23" s="87">
        <f t="shared" si="69"/>
        <v>2910</v>
      </c>
      <c r="SF23" s="373"/>
      <c r="SG23" s="373"/>
      <c r="SH23" s="24"/>
      <c r="SI23" s="34"/>
      <c r="SJ23" s="1262"/>
      <c r="SK23" s="87">
        <f t="shared" si="70"/>
        <v>0</v>
      </c>
      <c r="SM23" s="373"/>
      <c r="SN23" s="373"/>
      <c r="SO23" s="24"/>
      <c r="SP23" s="34"/>
      <c r="SQ23" s="1262"/>
      <c r="SR23" s="87">
        <f t="shared" si="71"/>
        <v>0</v>
      </c>
      <c r="ST23" s="549"/>
      <c r="SU23" s="373"/>
      <c r="SV23" s="24"/>
      <c r="SW23" s="34"/>
      <c r="SX23" s="1262"/>
      <c r="SY23" s="87">
        <f t="shared" si="72"/>
        <v>0</v>
      </c>
      <c r="TA23" s="576"/>
      <c r="TB23" s="276"/>
      <c r="TC23" s="121"/>
      <c r="TD23" s="53"/>
      <c r="TE23" s="430"/>
      <c r="TF23" s="87">
        <f t="shared" si="73"/>
        <v>-2822</v>
      </c>
      <c r="TH23" s="576"/>
      <c r="TI23" s="276"/>
      <c r="TJ23" s="121"/>
      <c r="TK23" s="53"/>
      <c r="TL23" s="430"/>
      <c r="TM23" s="87">
        <f t="shared" si="74"/>
        <v>0</v>
      </c>
      <c r="TO23" s="386">
        <v>41318</v>
      </c>
      <c r="TP23" s="276" t="s">
        <v>4743</v>
      </c>
      <c r="TQ23" s="121">
        <v>3709</v>
      </c>
      <c r="TR23" s="386">
        <v>41319</v>
      </c>
      <c r="TS23" s="430">
        <v>3709</v>
      </c>
      <c r="TT23" s="87">
        <f t="shared" si="75"/>
        <v>0</v>
      </c>
      <c r="TV23" s="549"/>
      <c r="TW23" s="373"/>
      <c r="TX23" s="24"/>
      <c r="TY23" s="34"/>
      <c r="TZ23" s="1262"/>
      <c r="UA23" s="87">
        <f t="shared" si="76"/>
        <v>0</v>
      </c>
      <c r="UC23" s="34"/>
      <c r="UD23" s="373"/>
      <c r="UE23" s="24"/>
      <c r="UF23" s="34"/>
      <c r="UG23" s="1262"/>
      <c r="UH23" s="87">
        <f t="shared" si="77"/>
        <v>978</v>
      </c>
      <c r="UJ23" s="373"/>
      <c r="UK23" s="373"/>
      <c r="UL23" s="24"/>
      <c r="UM23" s="34"/>
      <c r="UN23" s="1262"/>
      <c r="UO23" s="87">
        <f t="shared" si="78"/>
        <v>0</v>
      </c>
      <c r="UQ23" s="373"/>
      <c r="UR23" s="373"/>
      <c r="US23" s="24"/>
      <c r="UT23" s="34"/>
      <c r="UU23" s="1262"/>
      <c r="UV23" s="87">
        <f t="shared" si="79"/>
        <v>18891</v>
      </c>
      <c r="UX23" s="388"/>
      <c r="UY23" s="373"/>
      <c r="UZ23" s="24"/>
      <c r="VA23" s="34"/>
      <c r="VB23" s="1262"/>
      <c r="VC23" s="87">
        <f t="shared" si="80"/>
        <v>6963.5</v>
      </c>
      <c r="VE23" s="549"/>
      <c r="VF23" s="373"/>
      <c r="VG23" s="24"/>
      <c r="VH23" s="34"/>
      <c r="VI23" s="85"/>
      <c r="VJ23" s="87">
        <f t="shared" si="81"/>
        <v>28439.5</v>
      </c>
      <c r="VL23" s="373"/>
      <c r="VM23" s="373"/>
      <c r="VN23" s="24"/>
      <c r="VO23" s="34"/>
      <c r="VP23" s="85"/>
      <c r="VQ23" s="87">
        <f t="shared" si="82"/>
        <v>0</v>
      </c>
      <c r="VS23" s="549"/>
      <c r="VT23" s="373"/>
      <c r="VU23" s="24"/>
      <c r="VV23" s="34"/>
      <c r="VW23" s="85"/>
      <c r="VX23" s="87">
        <f t="shared" si="83"/>
        <v>14289</v>
      </c>
      <c r="VZ23" s="549"/>
      <c r="WA23" s="373"/>
      <c r="WB23" s="24"/>
      <c r="WC23" s="34"/>
      <c r="WD23" s="85"/>
      <c r="WE23" s="87">
        <f t="shared" si="84"/>
        <v>0</v>
      </c>
      <c r="WG23" s="549"/>
      <c r="WH23" s="373"/>
      <c r="WI23" s="24"/>
      <c r="WJ23" s="34"/>
      <c r="WK23" s="85"/>
      <c r="WL23" s="87">
        <f t="shared" si="85"/>
        <v>0</v>
      </c>
      <c r="WN23" s="386"/>
      <c r="WO23" s="444"/>
      <c r="WP23" s="276"/>
      <c r="WQ23" s="121"/>
      <c r="WR23" s="53"/>
      <c r="WS23" s="176"/>
      <c r="WT23" s="87">
        <f t="shared" si="86"/>
        <v>43490</v>
      </c>
      <c r="WV23" s="386">
        <v>41321</v>
      </c>
      <c r="WW23" s="276" t="s">
        <v>5010</v>
      </c>
      <c r="WX23" s="121">
        <v>4425</v>
      </c>
      <c r="WY23" s="53">
        <v>41322</v>
      </c>
      <c r="WZ23" s="176">
        <v>4425</v>
      </c>
      <c r="XA23" s="87">
        <f t="shared" si="87"/>
        <v>5292.5</v>
      </c>
      <c r="XC23" s="576">
        <v>41319</v>
      </c>
      <c r="XD23" s="276" t="s">
        <v>4806</v>
      </c>
      <c r="XE23" s="1045">
        <v>3626</v>
      </c>
      <c r="XF23" s="1253">
        <v>41320</v>
      </c>
      <c r="XG23" s="176">
        <v>3626</v>
      </c>
      <c r="XH23" s="87">
        <f t="shared" si="252"/>
        <v>2504.6999999999971</v>
      </c>
      <c r="XJ23" s="388"/>
      <c r="XK23" s="373"/>
      <c r="XL23" s="24"/>
      <c r="XM23" s="34"/>
      <c r="XN23" s="85"/>
      <c r="XO23" s="87">
        <f t="shared" si="238"/>
        <v>0</v>
      </c>
      <c r="XQ23" s="388">
        <v>41320</v>
      </c>
      <c r="XR23" s="373" t="s">
        <v>4912</v>
      </c>
      <c r="XS23" s="24">
        <v>4059</v>
      </c>
      <c r="XT23" s="34">
        <v>41321</v>
      </c>
      <c r="XU23" s="85">
        <v>4059</v>
      </c>
      <c r="XV23" s="87">
        <f t="shared" si="89"/>
        <v>0</v>
      </c>
      <c r="XX23" s="549"/>
      <c r="XY23" s="373"/>
      <c r="XZ23" s="24"/>
      <c r="YA23" s="34"/>
      <c r="YB23" s="85"/>
      <c r="YC23" s="87">
        <f t="shared" si="224"/>
        <v>0</v>
      </c>
      <c r="YE23" s="549"/>
      <c r="YF23" s="373"/>
      <c r="YG23" s="24"/>
      <c r="YH23" s="34"/>
      <c r="YI23" s="85"/>
      <c r="YJ23" s="87">
        <f t="shared" si="225"/>
        <v>0</v>
      </c>
      <c r="YL23" s="386">
        <v>41315</v>
      </c>
      <c r="YM23" s="369"/>
      <c r="YN23" s="276" t="s">
        <v>4547</v>
      </c>
      <c r="YO23" s="121">
        <v>1217.5</v>
      </c>
      <c r="YP23" s="386">
        <v>41316</v>
      </c>
      <c r="YQ23" s="176">
        <v>1217.5</v>
      </c>
      <c r="YR23" s="87">
        <f t="shared" si="90"/>
        <v>1246</v>
      </c>
      <c r="YT23" s="576"/>
      <c r="YU23" s="276"/>
      <c r="YV23" s="121"/>
      <c r="YW23" s="386"/>
      <c r="YX23" s="176"/>
      <c r="YY23" s="87">
        <f t="shared" si="91"/>
        <v>2828</v>
      </c>
      <c r="ZA23" s="388"/>
      <c r="ZB23" s="833"/>
      <c r="ZC23" s="1929"/>
      <c r="ZD23" s="1297" t="s">
        <v>5587</v>
      </c>
      <c r="ZE23" s="1130">
        <v>902.5</v>
      </c>
      <c r="ZF23" s="87">
        <f t="shared" si="92"/>
        <v>0</v>
      </c>
      <c r="ZH23" s="549"/>
      <c r="ZI23" s="373"/>
      <c r="ZJ23" s="24"/>
      <c r="ZK23" s="34"/>
      <c r="ZL23" s="85"/>
      <c r="ZM23" s="87">
        <f t="shared" si="93"/>
        <v>500</v>
      </c>
      <c r="ZO23" s="576">
        <v>41320</v>
      </c>
      <c r="ZP23" s="276" t="s">
        <v>4940</v>
      </c>
      <c r="ZQ23" s="121">
        <v>9311</v>
      </c>
      <c r="ZR23" s="53">
        <v>41321</v>
      </c>
      <c r="ZS23" s="176">
        <v>9311</v>
      </c>
      <c r="ZT23" s="87">
        <f t="shared" si="94"/>
        <v>0</v>
      </c>
      <c r="ZV23" s="576"/>
      <c r="ZW23" s="276"/>
      <c r="ZX23" s="121"/>
      <c r="ZY23" s="53"/>
      <c r="ZZ23" s="176"/>
      <c r="AAA23" s="87">
        <f t="shared" si="95"/>
        <v>0</v>
      </c>
      <c r="AAC23" s="549"/>
      <c r="AAD23" s="373"/>
      <c r="AAE23" s="24"/>
      <c r="AAF23" s="34"/>
      <c r="AAG23" s="85"/>
      <c r="AAH23" s="87">
        <f t="shared" si="96"/>
        <v>0</v>
      </c>
      <c r="AAJ23" s="549"/>
      <c r="AAK23" s="373"/>
      <c r="AAL23" s="24"/>
      <c r="AAM23" s="34"/>
      <c r="AAN23" s="85"/>
      <c r="AAO23" s="87">
        <f t="shared" si="97"/>
        <v>0</v>
      </c>
      <c r="AAQ23" s="549"/>
      <c r="AAR23" s="549"/>
      <c r="AAS23" s="373"/>
      <c r="AAT23" s="24"/>
      <c r="AAU23" s="34"/>
      <c r="AAV23" s="85"/>
      <c r="AAW23" s="87">
        <f t="shared" si="98"/>
        <v>7650</v>
      </c>
      <c r="AAY23" s="53"/>
      <c r="AAZ23" s="276"/>
      <c r="ABA23" s="121"/>
      <c r="ABB23" s="53"/>
      <c r="ABC23" s="176"/>
      <c r="ABD23" s="87">
        <f t="shared" si="242"/>
        <v>8470.5</v>
      </c>
      <c r="ABF23" s="34"/>
      <c r="ABG23" s="373"/>
      <c r="ABH23" s="24"/>
      <c r="ABI23" s="34"/>
      <c r="ABJ23" s="85"/>
      <c r="ABK23" s="87">
        <f t="shared" si="99"/>
        <v>70699</v>
      </c>
      <c r="ABM23" s="549"/>
      <c r="ABN23" s="373"/>
      <c r="ABO23" s="373"/>
      <c r="ABP23" s="1250"/>
      <c r="ABQ23" s="34"/>
      <c r="ABR23" s="85"/>
      <c r="ABS23" s="87">
        <f t="shared" si="243"/>
        <v>0</v>
      </c>
      <c r="ABU23" s="388"/>
      <c r="ABV23" s="373"/>
      <c r="ABW23" s="24"/>
      <c r="ABX23" s="549"/>
      <c r="ABY23" s="85"/>
      <c r="ABZ23" s="87">
        <f t="shared" si="244"/>
        <v>0</v>
      </c>
      <c r="ACB23" s="373"/>
      <c r="ACC23" s="373"/>
      <c r="ACD23" s="24"/>
      <c r="ACE23" s="34"/>
      <c r="ACF23" s="85"/>
      <c r="ACG23" s="87">
        <f t="shared" si="245"/>
        <v>42311</v>
      </c>
      <c r="ACI23" s="386">
        <v>41312</v>
      </c>
      <c r="ACJ23" s="276" t="s">
        <v>4203</v>
      </c>
      <c r="ACK23" s="121">
        <v>3756.5</v>
      </c>
      <c r="ACL23" s="386">
        <v>41313</v>
      </c>
      <c r="ACM23" s="176">
        <v>3756.5</v>
      </c>
      <c r="ACN23" s="87">
        <f t="shared" si="239"/>
        <v>100.5</v>
      </c>
      <c r="ACP23" s="34"/>
      <c r="ACQ23" s="373"/>
      <c r="ACR23" s="24"/>
      <c r="ACS23" s="34"/>
      <c r="ACT23" s="85"/>
      <c r="ACU23" s="87">
        <f t="shared" si="1"/>
        <v>0</v>
      </c>
      <c r="ACW23" s="373"/>
      <c r="ACX23" s="373"/>
      <c r="ACY23" s="1250"/>
      <c r="ACZ23" s="34"/>
      <c r="ADA23" s="85"/>
      <c r="ADB23" s="87">
        <f t="shared" si="100"/>
        <v>0</v>
      </c>
      <c r="ADD23" s="373"/>
      <c r="ADE23" s="373"/>
      <c r="ADF23" s="24"/>
      <c r="ADG23" s="34"/>
      <c r="ADH23" s="85"/>
      <c r="ADI23" s="87">
        <f t="shared" si="101"/>
        <v>0</v>
      </c>
      <c r="ADK23" s="34">
        <v>41326</v>
      </c>
      <c r="ADL23" s="373" t="s">
        <v>5449</v>
      </c>
      <c r="ADM23" s="24">
        <v>945</v>
      </c>
      <c r="ADN23" s="34">
        <v>41326</v>
      </c>
      <c r="ADO23" s="85">
        <v>945</v>
      </c>
      <c r="ADP23" s="87">
        <f t="shared" si="102"/>
        <v>0</v>
      </c>
      <c r="ADR23" s="34"/>
      <c r="ADS23" s="373"/>
      <c r="ADT23" s="24"/>
      <c r="ADU23" s="34"/>
      <c r="ADV23" s="85"/>
      <c r="ADW23" s="87">
        <f t="shared" si="103"/>
        <v>2582.5</v>
      </c>
      <c r="ADY23" s="34"/>
      <c r="ADZ23" s="373"/>
      <c r="AEA23" s="24"/>
      <c r="AEB23" s="34"/>
      <c r="AEC23" s="85"/>
      <c r="AED23" s="87">
        <f t="shared" si="104"/>
        <v>0</v>
      </c>
      <c r="AEF23" s="34"/>
      <c r="AEG23" s="373"/>
      <c r="AEH23" s="24"/>
      <c r="AEI23" s="34"/>
      <c r="AEJ23" s="85"/>
      <c r="AEK23" s="87">
        <f t="shared" si="105"/>
        <v>49429.5</v>
      </c>
      <c r="AEM23" s="34"/>
      <c r="AEN23" s="373"/>
      <c r="AEO23" s="24"/>
      <c r="AEP23" s="34"/>
      <c r="AEQ23" s="85"/>
      <c r="AER23" s="87">
        <f t="shared" si="106"/>
        <v>0</v>
      </c>
      <c r="AET23" s="388"/>
      <c r="AEU23" s="373"/>
      <c r="AEV23" s="24"/>
      <c r="AEW23" s="34">
        <v>41323</v>
      </c>
      <c r="AEX23" s="85">
        <v>797</v>
      </c>
      <c r="AEY23" s="87">
        <f t="shared" si="107"/>
        <v>-4.9999999991996447E-3</v>
      </c>
      <c r="AFA23" s="549"/>
      <c r="AFB23" s="373"/>
      <c r="AFC23" s="24"/>
      <c r="AFD23" s="34"/>
      <c r="AFE23" s="85"/>
      <c r="AFF23" s="87">
        <f t="shared" si="108"/>
        <v>17277</v>
      </c>
      <c r="AFH23" s="367">
        <v>41317</v>
      </c>
      <c r="AFI23" s="373" t="s">
        <v>4684</v>
      </c>
      <c r="AFJ23" s="24">
        <v>990.5</v>
      </c>
      <c r="AFK23" s="388">
        <v>41317</v>
      </c>
      <c r="AFL23" s="85">
        <v>990.5</v>
      </c>
      <c r="AFM23" s="87">
        <f t="shared" si="109"/>
        <v>0</v>
      </c>
      <c r="AFO23" s="549"/>
      <c r="AFP23" s="373"/>
      <c r="AFQ23" s="24"/>
      <c r="AFR23" s="34"/>
      <c r="AFS23" s="85"/>
      <c r="AFT23" s="87">
        <f t="shared" si="110"/>
        <v>0</v>
      </c>
      <c r="AFV23" s="576"/>
      <c r="AFW23" s="276"/>
      <c r="AFX23" s="1045"/>
      <c r="AFY23" s="53"/>
      <c r="AFZ23" s="176"/>
      <c r="AGA23" s="87">
        <f t="shared" si="111"/>
        <v>33117</v>
      </c>
      <c r="AGC23" s="576"/>
      <c r="AGD23" s="276"/>
      <c r="AGE23" s="121"/>
      <c r="AGF23" s="53"/>
      <c r="AGG23" s="176"/>
      <c r="AGH23" s="87">
        <f t="shared" si="112"/>
        <v>2341</v>
      </c>
      <c r="AGJ23" s="576">
        <v>41319</v>
      </c>
      <c r="AGK23" s="276" t="s">
        <v>4782</v>
      </c>
      <c r="AGL23" s="121">
        <v>27782</v>
      </c>
      <c r="AGM23" s="53">
        <v>41319</v>
      </c>
      <c r="AGN23" s="176">
        <v>2782</v>
      </c>
      <c r="AGO23" s="87">
        <f t="shared" si="113"/>
        <v>26000</v>
      </c>
      <c r="AGQ23" s="576"/>
      <c r="AGR23" s="276"/>
      <c r="AGS23" s="121"/>
      <c r="AGT23" s="53"/>
      <c r="AGU23" s="176"/>
      <c r="AGV23" s="87">
        <f t="shared" si="114"/>
        <v>0</v>
      </c>
      <c r="AGX23" s="34"/>
      <c r="AGY23" s="1249"/>
      <c r="AGZ23" s="24"/>
      <c r="AHA23" s="34"/>
      <c r="AHB23" s="85"/>
      <c r="AHC23" s="87">
        <f t="shared" si="115"/>
        <v>52560.5</v>
      </c>
      <c r="AHE23" s="34"/>
      <c r="AHF23" s="373"/>
      <c r="AHG23" s="24"/>
      <c r="AHH23" s="34"/>
      <c r="AHI23" s="85"/>
      <c r="AHJ23" s="87">
        <f t="shared" si="116"/>
        <v>0</v>
      </c>
      <c r="AHL23" s="388"/>
      <c r="AHM23" s="1249"/>
      <c r="AHN23" s="24"/>
      <c r="AHO23" s="34"/>
      <c r="AHP23" s="85"/>
      <c r="AHQ23" s="87">
        <f t="shared" si="117"/>
        <v>0</v>
      </c>
      <c r="AHS23" s="386"/>
      <c r="AHT23" s="276"/>
      <c r="AHU23" s="121"/>
      <c r="AHV23" s="53">
        <v>41067</v>
      </c>
      <c r="AHW23" s="176">
        <v>500</v>
      </c>
      <c r="AHX23" s="87">
        <f t="shared" si="118"/>
        <v>55.5</v>
      </c>
      <c r="AHZ23" s="373"/>
      <c r="AIA23" s="373"/>
      <c r="AIB23" s="373"/>
      <c r="AIC23" s="24"/>
      <c r="AID23" s="34"/>
      <c r="AIE23" s="85"/>
      <c r="AIF23" s="87">
        <f t="shared" si="119"/>
        <v>0</v>
      </c>
      <c r="AIH23" s="549"/>
      <c r="AII23" s="373"/>
      <c r="AIJ23" s="24"/>
      <c r="AIK23" s="34"/>
      <c r="AIL23" s="85"/>
      <c r="AIM23" s="87">
        <f t="shared" si="120"/>
        <v>0</v>
      </c>
      <c r="AIO23" s="576"/>
      <c r="AIP23" s="657"/>
      <c r="AIQ23" s="276"/>
      <c r="AIR23" s="121"/>
      <c r="AIS23" s="53"/>
      <c r="AIT23" s="176"/>
      <c r="AIU23" s="87">
        <f t="shared" si="121"/>
        <v>0</v>
      </c>
      <c r="AIW23" s="576"/>
      <c r="AIX23" s="276"/>
      <c r="AIY23" s="121"/>
      <c r="AIZ23" s="53"/>
      <c r="AJA23" s="176"/>
      <c r="AJB23" s="87">
        <f t="shared" si="122"/>
        <v>409</v>
      </c>
      <c r="AJD23" s="549"/>
      <c r="AJE23" s="373"/>
      <c r="AJF23" s="24"/>
      <c r="AJG23" s="34"/>
      <c r="AJH23" s="85"/>
      <c r="AJI23" s="87">
        <f t="shared" si="123"/>
        <v>800</v>
      </c>
      <c r="AJK23" s="549"/>
      <c r="AJL23" s="373"/>
      <c r="AJM23" s="24"/>
      <c r="AJN23" s="34"/>
      <c r="AJO23" s="85"/>
      <c r="AJP23" s="87">
        <f t="shared" si="124"/>
        <v>3599</v>
      </c>
      <c r="AJR23" s="576"/>
      <c r="AJS23" s="276"/>
      <c r="AJT23" s="1045"/>
      <c r="AJU23" s="53"/>
      <c r="AJV23" s="176"/>
      <c r="AJW23" s="87">
        <f t="shared" si="125"/>
        <v>37151</v>
      </c>
      <c r="AJY23" s="549"/>
      <c r="AJZ23" s="373"/>
      <c r="AKA23" s="24"/>
      <c r="AKB23" s="34"/>
      <c r="AKC23" s="85"/>
      <c r="AKD23" s="87">
        <f t="shared" si="126"/>
        <v>0</v>
      </c>
      <c r="AKF23" s="549"/>
      <c r="AKG23" s="373"/>
      <c r="AKH23" s="24"/>
      <c r="AKI23" s="34"/>
      <c r="AKJ23" s="85"/>
      <c r="AKK23" s="87">
        <f t="shared" si="127"/>
        <v>0</v>
      </c>
      <c r="AKM23" s="549"/>
      <c r="AKN23" s="373"/>
      <c r="AKO23" s="24"/>
      <c r="AKP23" s="34"/>
      <c r="AKQ23" s="85"/>
      <c r="AKR23" s="87">
        <f t="shared" si="128"/>
        <v>0</v>
      </c>
      <c r="AKT23" s="388"/>
      <c r="AKU23" s="373"/>
      <c r="AKV23" s="1276"/>
      <c r="AKW23" s="1279"/>
      <c r="AKX23" s="85"/>
      <c r="AKY23" s="1280">
        <f t="shared" si="193"/>
        <v>0</v>
      </c>
      <c r="ALA23" s="34">
        <v>41326</v>
      </c>
      <c r="ALB23" s="373" t="s">
        <v>5557</v>
      </c>
      <c r="ALC23" s="1276">
        <v>11641</v>
      </c>
      <c r="ALD23" s="1279">
        <v>41326</v>
      </c>
      <c r="ALE23" s="85">
        <v>11641</v>
      </c>
      <c r="ALF23" s="1280">
        <f t="shared" si="194"/>
        <v>0</v>
      </c>
      <c r="ALH23" s="386"/>
      <c r="ALI23" s="276"/>
      <c r="ALJ23" s="1274"/>
      <c r="ALK23" s="522"/>
      <c r="ALL23" s="176"/>
      <c r="ALM23" s="1280">
        <f t="shared" si="195"/>
        <v>32402</v>
      </c>
      <c r="ALO23" s="34">
        <v>41321</v>
      </c>
      <c r="ALP23" s="373" t="s">
        <v>4988</v>
      </c>
      <c r="ALQ23" s="1276">
        <v>963</v>
      </c>
      <c r="ALR23" s="1279">
        <v>41321</v>
      </c>
      <c r="ALS23" s="85">
        <v>963</v>
      </c>
      <c r="ALT23" s="1280">
        <f t="shared" si="196"/>
        <v>0</v>
      </c>
      <c r="ALV23" s="549"/>
      <c r="ALW23" s="373"/>
      <c r="ALX23" s="1276"/>
      <c r="ALY23" s="1279"/>
      <c r="ALZ23" s="85"/>
      <c r="AMA23" s="1280">
        <f t="shared" si="197"/>
        <v>731</v>
      </c>
      <c r="AMC23" s="34"/>
      <c r="AMD23" s="373"/>
      <c r="AME23" s="1276"/>
      <c r="AMF23" s="1279"/>
      <c r="AMG23" s="85"/>
      <c r="AMH23" s="1280">
        <f t="shared" si="198"/>
        <v>0</v>
      </c>
      <c r="AMJ23" s="53"/>
      <c r="AMK23" s="276"/>
      <c r="AML23" s="1274"/>
      <c r="AMM23" s="110"/>
      <c r="AMN23" s="176"/>
      <c r="AMO23" s="1280">
        <f t="shared" si="199"/>
        <v>0</v>
      </c>
      <c r="AMQ23" s="53"/>
      <c r="AMR23" s="276"/>
      <c r="AMS23" s="1274"/>
      <c r="AMT23" s="110"/>
      <c r="AMU23" s="176"/>
      <c r="AMV23" s="87">
        <f t="shared" si="129"/>
        <v>0</v>
      </c>
      <c r="AMX23" s="549"/>
      <c r="AMY23" s="373"/>
      <c r="AMZ23" s="1276"/>
      <c r="ANA23" s="1279"/>
      <c r="ANB23" s="85"/>
      <c r="ANC23" s="1280">
        <f t="shared" si="200"/>
        <v>0</v>
      </c>
      <c r="ANE23" s="386"/>
      <c r="ANF23" s="276"/>
      <c r="ANG23" s="1274"/>
      <c r="ANH23" s="53"/>
      <c r="ANI23" s="176"/>
      <c r="ANJ23" s="1280">
        <f t="shared" si="201"/>
        <v>1947</v>
      </c>
      <c r="ANM23" s="1239"/>
      <c r="ANN23" s="297"/>
      <c r="ANO23" s="53"/>
      <c r="ANP23" s="176"/>
      <c r="ANQ23" s="1280">
        <f t="shared" si="202"/>
        <v>0</v>
      </c>
      <c r="ANT23" s="373"/>
      <c r="ANU23" s="297"/>
      <c r="ANV23" s="53"/>
      <c r="ANW23" s="176"/>
      <c r="ANX23" s="1280">
        <f t="shared" si="203"/>
        <v>0</v>
      </c>
      <c r="AOA23" s="1239"/>
      <c r="AOB23" s="297"/>
      <c r="AOC23" s="53"/>
      <c r="AOD23" s="176"/>
      <c r="AOE23" s="1280">
        <f t="shared" si="204"/>
        <v>0</v>
      </c>
      <c r="AOH23" s="373"/>
      <c r="AOI23" s="513"/>
      <c r="AOJ23" s="53"/>
      <c r="AOK23" s="176"/>
      <c r="AOL23" s="1280">
        <f t="shared" si="205"/>
        <v>0</v>
      </c>
      <c r="AOO23" s="373"/>
      <c r="AOP23" s="513"/>
      <c r="AOQ23" s="53"/>
      <c r="AOR23" s="176"/>
      <c r="AOS23" s="1280">
        <f t="shared" si="206"/>
        <v>0</v>
      </c>
      <c r="AOU23" s="1265"/>
      <c r="AOV23" s="373"/>
      <c r="AOW23" s="513"/>
      <c r="AOX23" s="53"/>
      <c r="AOY23" s="176"/>
      <c r="AOZ23" s="1280">
        <f t="shared" si="207"/>
        <v>0</v>
      </c>
      <c r="APB23" s="549"/>
      <c r="APC23" s="373"/>
      <c r="APD23" s="1274"/>
      <c r="APE23" s="53"/>
      <c r="APF23" s="176"/>
      <c r="APG23" s="1280">
        <f t="shared" si="208"/>
        <v>0</v>
      </c>
      <c r="API23" s="549"/>
      <c r="APJ23" s="373"/>
      <c r="APK23" s="1274"/>
      <c r="APL23" s="53"/>
      <c r="APM23" s="176"/>
      <c r="APN23" s="1280">
        <f t="shared" si="209"/>
        <v>0</v>
      </c>
      <c r="APP23" s="549"/>
      <c r="APQ23" s="373"/>
      <c r="APR23" s="1276"/>
      <c r="APS23" s="1279"/>
      <c r="APT23" s="85"/>
      <c r="APU23" s="1280">
        <f t="shared" si="210"/>
        <v>0</v>
      </c>
      <c r="APW23" s="34"/>
      <c r="APX23" s="373"/>
      <c r="APY23" s="1276"/>
      <c r="APZ23" s="1279"/>
      <c r="AQA23" s="85"/>
      <c r="AQB23" s="1280">
        <f t="shared" si="211"/>
        <v>0</v>
      </c>
      <c r="AQD23" s="576"/>
      <c r="AQE23" s="276"/>
      <c r="AQF23" s="121"/>
      <c r="AQG23" s="53"/>
      <c r="AQH23" s="176"/>
      <c r="AQI23" s="87">
        <f t="shared" si="226"/>
        <v>0</v>
      </c>
      <c r="AQK23" s="576"/>
      <c r="AQL23" s="657"/>
      <c r="AQM23" s="276"/>
      <c r="AQN23" s="121"/>
      <c r="AQO23" s="53"/>
      <c r="AQP23" s="176"/>
      <c r="AQQ23" s="87">
        <f t="shared" si="227"/>
        <v>0</v>
      </c>
      <c r="AQS23" s="549"/>
      <c r="AQT23" s="373"/>
      <c r="AQU23" s="24"/>
      <c r="AQV23" s="34"/>
      <c r="AQW23" s="85"/>
      <c r="AQX23" s="87">
        <f t="shared" si="228"/>
        <v>0</v>
      </c>
      <c r="AQZ23" s="388"/>
      <c r="ARA23" s="373"/>
      <c r="ARB23" s="24"/>
      <c r="ARC23" s="34"/>
      <c r="ARD23" s="85"/>
      <c r="ARE23" s="87">
        <f t="shared" si="229"/>
        <v>12197</v>
      </c>
      <c r="ARG23" s="549"/>
      <c r="ARH23" s="1202"/>
      <c r="ARI23" s="1249"/>
      <c r="ARJ23" s="24"/>
      <c r="ARK23" s="34"/>
      <c r="ARL23" s="85"/>
      <c r="ARM23" s="87">
        <f t="shared" si="230"/>
        <v>0</v>
      </c>
      <c r="ARO23" s="549"/>
      <c r="ARP23" s="1202"/>
      <c r="ARQ23" s="1249"/>
      <c r="ARR23" s="24"/>
      <c r="ARS23" s="34"/>
      <c r="ART23" s="85"/>
      <c r="ARU23" s="87">
        <f t="shared" si="231"/>
        <v>0</v>
      </c>
      <c r="ARV23" s="85"/>
      <c r="ARW23" s="34"/>
      <c r="ARX23" s="373"/>
      <c r="ARY23" s="24"/>
      <c r="ARZ23" s="34"/>
      <c r="ASA23" s="85"/>
      <c r="ASB23" s="87">
        <f t="shared" si="232"/>
        <v>17438</v>
      </c>
      <c r="ASD23" s="576">
        <v>41320</v>
      </c>
      <c r="ASE23" s="276" t="s">
        <v>4878</v>
      </c>
      <c r="ASF23" s="1045">
        <v>8040</v>
      </c>
      <c r="ASG23" s="53">
        <v>41320</v>
      </c>
      <c r="ASH23" s="176">
        <v>8040</v>
      </c>
      <c r="ASI23" s="87">
        <f t="shared" si="233"/>
        <v>0</v>
      </c>
      <c r="ASK23" s="576"/>
      <c r="ASL23" s="276"/>
      <c r="ASM23" s="121"/>
      <c r="ASN23" s="53"/>
      <c r="ASO23" s="176"/>
      <c r="ASP23" s="87">
        <f t="shared" si="234"/>
        <v>3312</v>
      </c>
      <c r="ASR23" s="576"/>
      <c r="ASS23" s="276"/>
      <c r="AST23" s="121"/>
      <c r="ASU23" s="53"/>
      <c r="ASV23" s="176"/>
      <c r="ASW23" s="87">
        <f t="shared" si="235"/>
        <v>0</v>
      </c>
      <c r="ASY23" s="576"/>
      <c r="ASZ23" s="276"/>
      <c r="ATA23" s="121"/>
      <c r="ATB23" s="53"/>
      <c r="ATC23" s="176"/>
      <c r="ATD23" s="87">
        <f t="shared" si="236"/>
        <v>0</v>
      </c>
      <c r="ATF23" s="549"/>
      <c r="ATG23" s="373"/>
      <c r="ATH23" s="24"/>
      <c r="ATI23" s="34"/>
      <c r="ATJ23" s="85"/>
      <c r="ATK23" s="87">
        <f t="shared" si="212"/>
        <v>0</v>
      </c>
      <c r="ATM23" s="549"/>
      <c r="ATN23" s="373"/>
      <c r="ATO23" s="24"/>
      <c r="ATP23" s="34"/>
      <c r="ATQ23" s="85"/>
      <c r="ATR23" s="87">
        <f t="shared" si="213"/>
        <v>0</v>
      </c>
      <c r="ATT23" s="576"/>
      <c r="ATU23" s="276"/>
      <c r="ATV23" s="121"/>
      <c r="ATW23" s="53"/>
      <c r="ATX23" s="430"/>
      <c r="ATY23" s="87">
        <f t="shared" si="214"/>
        <v>0</v>
      </c>
      <c r="AUA23" s="53"/>
      <c r="AUB23" s="276"/>
      <c r="AUC23" s="121"/>
      <c r="AUD23" s="53"/>
      <c r="AUE23" s="176"/>
      <c r="AUF23" s="87">
        <f t="shared" si="215"/>
        <v>2068</v>
      </c>
      <c r="AUH23" s="549"/>
      <c r="AUI23" s="1247"/>
      <c r="AUJ23" s="176"/>
      <c r="AUK23" s="53"/>
      <c r="AUL23" s="176"/>
      <c r="AUM23" s="87">
        <f t="shared" si="246"/>
        <v>0</v>
      </c>
      <c r="AUO23" s="549"/>
      <c r="AUP23" s="1247"/>
      <c r="AUQ23" s="176"/>
      <c r="AUR23" s="53"/>
      <c r="AUS23" s="176"/>
      <c r="AUT23" s="87">
        <f t="shared" si="247"/>
        <v>2062.5</v>
      </c>
      <c r="AUV23" s="549"/>
      <c r="AUW23" s="1247"/>
      <c r="AUX23" s="176"/>
      <c r="AUY23" s="53"/>
      <c r="AUZ23" s="176"/>
      <c r="AVA23" s="87">
        <f t="shared" si="248"/>
        <v>0</v>
      </c>
      <c r="AVC23" s="34"/>
      <c r="AVD23" s="1247"/>
      <c r="AVE23" s="176"/>
      <c r="AVF23" s="53"/>
      <c r="AVG23" s="176"/>
      <c r="AVH23" s="87">
        <f t="shared" si="249"/>
        <v>0</v>
      </c>
      <c r="AVJ23" s="576">
        <v>41316</v>
      </c>
      <c r="AVK23" s="363" t="s">
        <v>4568</v>
      </c>
      <c r="AVL23" s="176">
        <v>8428.5</v>
      </c>
      <c r="AVM23" s="53">
        <v>41317</v>
      </c>
      <c r="AVN23" s="176">
        <v>8428.5</v>
      </c>
      <c r="AVO23" s="87">
        <f t="shared" si="130"/>
        <v>0</v>
      </c>
      <c r="AVQ23" s="576"/>
      <c r="AVR23" s="363"/>
      <c r="AVS23" s="176"/>
      <c r="AVT23" s="53"/>
      <c r="AVU23" s="176"/>
      <c r="AVV23" s="87">
        <f t="shared" si="131"/>
        <v>0</v>
      </c>
      <c r="AVX23" s="576"/>
      <c r="AVY23" s="363"/>
      <c r="AVZ23" s="176"/>
      <c r="AWA23" s="53"/>
      <c r="AWB23" s="176"/>
      <c r="AWC23" s="87">
        <f t="shared" si="132"/>
        <v>5941</v>
      </c>
      <c r="AWE23" s="549"/>
      <c r="AWF23" s="1247"/>
      <c r="AWG23" s="176"/>
      <c r="AWH23" s="53"/>
      <c r="AWI23" s="176"/>
      <c r="AWJ23" s="87">
        <f t="shared" si="133"/>
        <v>0</v>
      </c>
      <c r="AWL23" s="549"/>
      <c r="AWM23" s="1247"/>
      <c r="AWN23" s="176"/>
      <c r="AWO23" s="53"/>
      <c r="AWP23" s="176"/>
      <c r="AWQ23" s="87">
        <f t="shared" si="134"/>
        <v>0</v>
      </c>
      <c r="AWS23" s="53"/>
      <c r="AWT23" s="363"/>
      <c r="AWU23" s="176"/>
      <c r="AWV23" s="53"/>
      <c r="AWW23" s="176"/>
      <c r="AWX23" s="87">
        <f t="shared" si="135"/>
        <v>0</v>
      </c>
      <c r="AWZ23" s="386">
        <v>41319</v>
      </c>
      <c r="AXA23" s="363" t="s">
        <v>4783</v>
      </c>
      <c r="AXB23" s="176">
        <v>3037</v>
      </c>
      <c r="AXC23" s="53">
        <v>41319</v>
      </c>
      <c r="AXD23" s="176">
        <v>3037</v>
      </c>
      <c r="AXE23" s="87">
        <f t="shared" si="136"/>
        <v>0</v>
      </c>
      <c r="AXG23" s="386"/>
      <c r="AXH23" s="363"/>
      <c r="AXI23" s="176"/>
      <c r="AXJ23" s="53"/>
      <c r="AXK23" s="176"/>
      <c r="AXL23" s="87">
        <f t="shared" si="137"/>
        <v>0</v>
      </c>
      <c r="AXN23" s="386"/>
      <c r="AXO23" s="363"/>
      <c r="AXP23" s="176"/>
      <c r="AXQ23" s="53"/>
      <c r="AXR23" s="176"/>
      <c r="AXS23" s="87">
        <f t="shared" si="138"/>
        <v>1624.5</v>
      </c>
      <c r="AXU23" s="549"/>
      <c r="AXV23" s="1247"/>
      <c r="AXW23" s="176"/>
      <c r="AXX23" s="576"/>
      <c r="AXY23" s="176"/>
      <c r="AXZ23" s="87">
        <f t="shared" si="139"/>
        <v>0</v>
      </c>
      <c r="AYB23" s="576">
        <v>41324</v>
      </c>
      <c r="AYC23" s="363" t="s">
        <v>5243</v>
      </c>
      <c r="AYD23" s="176">
        <v>6968.5</v>
      </c>
      <c r="AYE23" s="53">
        <v>41325</v>
      </c>
      <c r="AYF23" s="176">
        <v>6968.5</v>
      </c>
      <c r="AYG23" s="87">
        <f t="shared" si="140"/>
        <v>839.19999999999709</v>
      </c>
      <c r="AYI23" s="53"/>
      <c r="AYJ23" s="363"/>
      <c r="AYK23" s="176"/>
      <c r="AYL23" s="53"/>
      <c r="AYM23" s="176"/>
      <c r="AYN23" s="87">
        <f t="shared" si="250"/>
        <v>0</v>
      </c>
      <c r="AYP23" s="53"/>
      <c r="AYQ23" s="363"/>
      <c r="AYR23" s="176"/>
      <c r="AYS23" s="53"/>
      <c r="AYT23" s="176"/>
      <c r="AYU23" s="87">
        <f t="shared" si="251"/>
        <v>0</v>
      </c>
      <c r="AYW23" s="386">
        <v>41311</v>
      </c>
      <c r="AYX23" s="386"/>
      <c r="AYY23" s="363" t="s">
        <v>4141</v>
      </c>
      <c r="AYZ23" s="176">
        <v>44842</v>
      </c>
      <c r="AZA23" s="386">
        <v>41328</v>
      </c>
      <c r="AZB23" s="513">
        <v>44842</v>
      </c>
      <c r="AZC23" s="168">
        <f t="shared" si="141"/>
        <v>0</v>
      </c>
      <c r="AZE23" s="34"/>
      <c r="AZF23" s="1247"/>
      <c r="AZG23" s="176"/>
      <c r="AZH23" s="53"/>
      <c r="AZI23" s="176"/>
      <c r="AZJ23" s="87">
        <f t="shared" si="142"/>
        <v>0</v>
      </c>
      <c r="AZL23" s="34"/>
      <c r="AZM23" s="1247"/>
      <c r="AZN23" s="176"/>
      <c r="AZO23" s="53"/>
      <c r="AZP23" s="176"/>
      <c r="AZQ23" s="87">
        <f t="shared" si="143"/>
        <v>0</v>
      </c>
      <c r="AZS23" s="34"/>
      <c r="AZT23" s="1247"/>
      <c r="AZU23" s="176"/>
      <c r="AZV23" s="53"/>
      <c r="AZW23" s="176"/>
      <c r="AZX23" s="87">
        <f t="shared" si="144"/>
        <v>0</v>
      </c>
      <c r="AZZ23" s="34"/>
      <c r="BAA23" s="1247"/>
      <c r="BAB23" s="176"/>
      <c r="BAC23" s="53"/>
      <c r="BAD23" s="176"/>
      <c r="BAE23" s="87">
        <f t="shared" si="145"/>
        <v>0</v>
      </c>
      <c r="BAG23" s="549"/>
      <c r="BAH23" s="1247"/>
      <c r="BAI23" s="176"/>
      <c r="BAJ23" s="53"/>
      <c r="BAK23" s="176"/>
      <c r="BAL23" s="87">
        <f t="shared" si="146"/>
        <v>0</v>
      </c>
      <c r="BAN23" s="576"/>
      <c r="BAO23" s="363"/>
      <c r="BAP23" s="176"/>
      <c r="BAQ23" s="53"/>
      <c r="BAR23" s="176"/>
      <c r="BAS23" s="87">
        <f t="shared" si="147"/>
        <v>22116</v>
      </c>
      <c r="BAU23" s="388"/>
      <c r="BAV23" s="1247"/>
      <c r="BAW23" s="176"/>
      <c r="BAX23" s="53"/>
      <c r="BAY23" s="176"/>
      <c r="BAZ23" s="87">
        <f t="shared" si="148"/>
        <v>4048</v>
      </c>
      <c r="BBB23" s="576">
        <v>41327</v>
      </c>
      <c r="BBC23" s="363" t="s">
        <v>5544</v>
      </c>
      <c r="BBD23" s="176">
        <v>2262</v>
      </c>
      <c r="BBE23" s="576">
        <v>41327</v>
      </c>
      <c r="BBF23" s="176">
        <v>2262</v>
      </c>
      <c r="BBG23" s="87">
        <f t="shared" si="149"/>
        <v>19293.599999999999</v>
      </c>
      <c r="BBI23" s="34"/>
      <c r="BBJ23" s="34"/>
      <c r="BBK23" s="1247"/>
      <c r="BBL23" s="176"/>
      <c r="BBM23" s="53"/>
      <c r="BBN23" s="176"/>
      <c r="BBO23" s="87">
        <f t="shared" si="150"/>
        <v>6485.25</v>
      </c>
      <c r="BBQ23" s="34"/>
      <c r="BBR23" s="1247"/>
      <c r="BBS23" s="176"/>
      <c r="BBT23" s="53"/>
      <c r="BBU23" s="176"/>
      <c r="BBV23" s="87">
        <f t="shared" si="151"/>
        <v>0</v>
      </c>
      <c r="BBX23" s="388"/>
      <c r="BBY23" s="1247"/>
      <c r="BBZ23" s="176"/>
      <c r="BCA23" s="53"/>
      <c r="BCB23" s="176"/>
      <c r="BCC23" s="87">
        <f t="shared" si="152"/>
        <v>0</v>
      </c>
      <c r="BCE23" s="388"/>
      <c r="BCF23" s="1247"/>
      <c r="BCG23" s="176"/>
      <c r="BCH23" s="53"/>
      <c r="BCI23" s="176"/>
      <c r="BCJ23" s="87">
        <f t="shared" si="153"/>
        <v>0</v>
      </c>
      <c r="BCL23" s="386">
        <v>41286</v>
      </c>
      <c r="BCM23" s="363" t="s">
        <v>3135</v>
      </c>
      <c r="BCN23" s="176">
        <v>12642.5</v>
      </c>
      <c r="BCO23" s="576">
        <v>41296</v>
      </c>
      <c r="BCP23" s="176">
        <v>3000</v>
      </c>
      <c r="BCQ23" s="87">
        <f t="shared" si="154"/>
        <v>13642.5</v>
      </c>
      <c r="BCS23" s="388"/>
      <c r="BCT23" s="1247"/>
      <c r="BCU23" s="176"/>
      <c r="BCV23" s="576"/>
      <c r="BCW23" s="176"/>
      <c r="BCX23" s="87">
        <f t="shared" si="155"/>
        <v>0</v>
      </c>
      <c r="BCZ23" s="34"/>
      <c r="BDA23" s="1247"/>
      <c r="BDB23" s="176"/>
      <c r="BDC23" s="53"/>
      <c r="BDD23" s="176"/>
      <c r="BDE23" s="87">
        <f t="shared" si="156"/>
        <v>0</v>
      </c>
      <c r="BDG23" s="388">
        <v>41328</v>
      </c>
      <c r="BDH23" s="1247" t="s">
        <v>5636</v>
      </c>
      <c r="BDI23" s="176">
        <v>4620.5</v>
      </c>
      <c r="BDJ23" s="386">
        <v>41328</v>
      </c>
      <c r="BDK23" s="176">
        <v>4620.5</v>
      </c>
      <c r="BDL23" s="87">
        <f t="shared" si="157"/>
        <v>0</v>
      </c>
      <c r="BDN23" s="576"/>
      <c r="BDO23" s="363"/>
      <c r="BDP23" s="176"/>
      <c r="BDQ23" s="1329"/>
      <c r="BDR23" s="176"/>
      <c r="BDS23" s="87">
        <f t="shared" si="158"/>
        <v>31279.599999999991</v>
      </c>
      <c r="BDU23" s="34"/>
      <c r="BDV23" s="1247"/>
      <c r="BDW23" s="176"/>
      <c r="BDX23" s="53"/>
      <c r="BDY23" s="176"/>
      <c r="BDZ23" s="87">
        <f t="shared" si="159"/>
        <v>0</v>
      </c>
      <c r="BEB23" s="549"/>
      <c r="BEC23" s="1247"/>
      <c r="BED23" s="176"/>
      <c r="BEE23" s="53"/>
      <c r="BEF23" s="176"/>
      <c r="BEG23" s="87">
        <f t="shared" si="160"/>
        <v>605.79999999999927</v>
      </c>
      <c r="BEI23" s="34"/>
      <c r="BEJ23" s="34"/>
      <c r="BEK23" s="1247"/>
      <c r="BEL23" s="176"/>
      <c r="BEM23" s="53"/>
      <c r="BEN23" s="176"/>
      <c r="BEO23" s="87">
        <f t="shared" si="161"/>
        <v>0</v>
      </c>
      <c r="BEQ23" s="386">
        <v>41326</v>
      </c>
      <c r="BER23" s="363" t="s">
        <v>5439</v>
      </c>
      <c r="BES23" s="176">
        <v>3022.5</v>
      </c>
      <c r="BET23" s="386">
        <v>41326</v>
      </c>
      <c r="BEU23" s="176">
        <v>3022.5</v>
      </c>
      <c r="BEV23" s="87">
        <f t="shared" si="162"/>
        <v>0</v>
      </c>
      <c r="BEX23" s="388"/>
      <c r="BEY23" s="409"/>
      <c r="BEZ23" s="1247"/>
      <c r="BFA23" s="176"/>
      <c r="BFB23" s="386"/>
      <c r="BFC23" s="176"/>
      <c r="BFD23" s="87">
        <f t="shared" si="163"/>
        <v>0</v>
      </c>
      <c r="BFF23" s="34"/>
      <c r="BFG23" s="409"/>
      <c r="BFH23" s="1247"/>
      <c r="BFI23" s="176"/>
      <c r="BFJ23" s="53"/>
      <c r="BFK23" s="176"/>
      <c r="BFL23" s="87">
        <f t="shared" si="164"/>
        <v>212313.94</v>
      </c>
      <c r="BFN23" s="549">
        <v>41327</v>
      </c>
      <c r="BFO23" s="1247" t="s">
        <v>5551</v>
      </c>
      <c r="BFP23" s="176">
        <v>1365</v>
      </c>
      <c r="BFQ23" s="576">
        <v>41327</v>
      </c>
      <c r="BFR23" s="176">
        <v>1365</v>
      </c>
      <c r="BFS23" s="87">
        <f t="shared" si="165"/>
        <v>0</v>
      </c>
      <c r="BFU23" s="386"/>
      <c r="BFV23" s="363"/>
      <c r="BFW23" s="176"/>
      <c r="BFX23" s="53"/>
      <c r="BFY23" s="176"/>
      <c r="BFZ23" s="87">
        <f t="shared" si="166"/>
        <v>0</v>
      </c>
      <c r="BGB23" s="576"/>
      <c r="BGC23" s="363"/>
      <c r="BGD23" s="176"/>
      <c r="BGE23" s="53"/>
      <c r="BGF23" s="176"/>
      <c r="BGG23" s="87">
        <f t="shared" si="167"/>
        <v>0</v>
      </c>
      <c r="BGI23" s="388"/>
      <c r="BGJ23" s="1247"/>
      <c r="BGK23" s="176"/>
      <c r="BGL23" s="53"/>
      <c r="BGM23" s="176"/>
      <c r="BGN23" s="87">
        <f t="shared" si="240"/>
        <v>0</v>
      </c>
      <c r="BGP23" s="34"/>
      <c r="BGQ23" s="1247"/>
      <c r="BGR23" s="176"/>
      <c r="BGS23" s="53"/>
      <c r="BGT23" s="176"/>
      <c r="BGU23" s="87">
        <f t="shared" si="241"/>
        <v>0</v>
      </c>
      <c r="BGW23" s="549"/>
      <c r="BGX23" s="1247"/>
      <c r="BGY23" s="176"/>
      <c r="BGZ23" s="53"/>
      <c r="BHA23" s="176"/>
      <c r="BHB23" s="87">
        <f t="shared" si="168"/>
        <v>0</v>
      </c>
      <c r="BHD23" s="549"/>
      <c r="BHE23" s="1202"/>
      <c r="BHF23" s="1247"/>
      <c r="BHG23" s="176"/>
      <c r="BHH23" s="53"/>
      <c r="BHI23" s="176"/>
      <c r="BHJ23" s="87">
        <f t="shared" si="169"/>
        <v>78175.989999999991</v>
      </c>
      <c r="BHL23" s="549"/>
      <c r="BHM23" s="1247"/>
      <c r="BHN23" s="176"/>
      <c r="BHO23" s="53"/>
      <c r="BHP23" s="176"/>
      <c r="BHQ23" s="87">
        <f t="shared" si="170"/>
        <v>0</v>
      </c>
      <c r="BHS23" s="388"/>
      <c r="BHT23" s="1247"/>
      <c r="BHU23" s="176"/>
      <c r="BHV23" s="53"/>
      <c r="BHW23" s="176"/>
      <c r="BHX23" s="87">
        <f t="shared" si="171"/>
        <v>0</v>
      </c>
      <c r="BHZ23" s="576"/>
      <c r="BIA23" s="276"/>
      <c r="BIB23" s="1045"/>
      <c r="BIC23" s="110"/>
      <c r="BID23" s="176"/>
      <c r="BIE23" s="87">
        <f t="shared" si="172"/>
        <v>0</v>
      </c>
      <c r="BIG23" s="576">
        <v>41327</v>
      </c>
      <c r="BIH23" s="363" t="s">
        <v>5496</v>
      </c>
      <c r="BII23" s="176">
        <v>1648</v>
      </c>
      <c r="BIJ23" s="53">
        <v>41327</v>
      </c>
      <c r="BIK23" s="176">
        <v>1648</v>
      </c>
      <c r="BIL23" s="87">
        <f t="shared" si="173"/>
        <v>0</v>
      </c>
      <c r="BIN23" s="549"/>
      <c r="BIO23" s="1247"/>
      <c r="BIP23" s="176"/>
      <c r="BIQ23" s="53"/>
      <c r="BIR23" s="176"/>
      <c r="BIS23" s="87">
        <f t="shared" si="174"/>
        <v>0</v>
      </c>
      <c r="BIU23" s="34"/>
      <c r="BIV23" s="1247"/>
      <c r="BIW23" s="176"/>
      <c r="BIX23" s="53"/>
      <c r="BIY23" s="176"/>
      <c r="BIZ23" s="87">
        <f t="shared" si="175"/>
        <v>0</v>
      </c>
      <c r="BJB23" s="34">
        <v>41319</v>
      </c>
      <c r="BJC23" s="1247" t="s">
        <v>4804</v>
      </c>
      <c r="BJD23" s="176">
        <v>8733</v>
      </c>
      <c r="BJE23" s="53">
        <v>41322</v>
      </c>
      <c r="BJF23" s="176">
        <v>8733</v>
      </c>
      <c r="BJG23" s="87">
        <f t="shared" si="216"/>
        <v>0</v>
      </c>
      <c r="BJI23" s="53">
        <v>41314</v>
      </c>
      <c r="BJJ23" s="276" t="s">
        <v>4483</v>
      </c>
      <c r="BJK23" s="121">
        <v>27492</v>
      </c>
      <c r="BJL23" s="53">
        <v>41316</v>
      </c>
      <c r="BJM23" s="176">
        <v>18000</v>
      </c>
      <c r="BJN23" s="87">
        <f t="shared" si="217"/>
        <v>9781.5</v>
      </c>
      <c r="BJP23" s="34"/>
      <c r="BJQ23" s="1247"/>
      <c r="BJR23" s="176"/>
      <c r="BJS23" s="53"/>
      <c r="BJT23" s="176"/>
      <c r="BJU23" s="87">
        <f t="shared" si="218"/>
        <v>0</v>
      </c>
      <c r="BJW23" s="34"/>
      <c r="BJX23" s="1247"/>
      <c r="BJY23" s="176"/>
      <c r="BJZ23" s="53"/>
      <c r="BKA23" s="176"/>
      <c r="BKB23" s="87">
        <f t="shared" si="219"/>
        <v>0</v>
      </c>
      <c r="BKD23" s="34"/>
      <c r="BKE23" s="1247"/>
      <c r="BKF23" s="176"/>
      <c r="BKG23" s="53"/>
      <c r="BKH23" s="176"/>
      <c r="BKI23" s="87">
        <f t="shared" si="220"/>
        <v>0</v>
      </c>
      <c r="BKK23" s="34"/>
      <c r="BKL23" s="1247"/>
      <c r="BKM23" s="176"/>
      <c r="BKN23" s="53"/>
      <c r="BKO23" s="176"/>
      <c r="BKP23" s="87">
        <f t="shared" si="221"/>
        <v>0</v>
      </c>
      <c r="BKR23" s="386"/>
      <c r="BKS23" s="363"/>
      <c r="BKT23" s="176"/>
      <c r="BKU23" s="53"/>
      <c r="BKV23" s="176"/>
      <c r="BKW23" s="87">
        <f t="shared" si="222"/>
        <v>0</v>
      </c>
      <c r="BKY23" s="549"/>
      <c r="BKZ23" s="1247"/>
      <c r="BLA23" s="176"/>
      <c r="BLB23" s="53"/>
      <c r="BLC23" s="176"/>
      <c r="BLD23" s="87">
        <f t="shared" si="223"/>
        <v>0</v>
      </c>
      <c r="BLF23" s="549"/>
      <c r="BLG23" s="1247"/>
      <c r="BLH23" s="176"/>
      <c r="BLI23" s="53"/>
      <c r="BLJ23" s="176"/>
      <c r="BLK23" s="87">
        <f t="shared" si="237"/>
        <v>0</v>
      </c>
      <c r="BLM23" s="34"/>
      <c r="BLN23" s="409"/>
      <c r="BLO23" s="1247"/>
      <c r="BLP23" s="176"/>
      <c r="BLQ23" s="53"/>
      <c r="BLR23" s="176"/>
      <c r="BLS23" s="87">
        <f t="shared" si="176"/>
        <v>118</v>
      </c>
      <c r="BLU23" s="34"/>
      <c r="BLV23" s="1247"/>
      <c r="BLW23" s="176"/>
      <c r="BLX23" s="53"/>
      <c r="BLY23" s="176"/>
      <c r="BLZ23" s="87">
        <f t="shared" si="177"/>
        <v>0</v>
      </c>
      <c r="BMB23" s="53">
        <v>41325</v>
      </c>
      <c r="BMC23" s="363" t="s">
        <v>5322</v>
      </c>
      <c r="BMD23" s="176">
        <v>3280</v>
      </c>
      <c r="BME23" s="53"/>
      <c r="BMF23" s="176"/>
      <c r="BMG23" s="87">
        <f t="shared" si="178"/>
        <v>3391</v>
      </c>
      <c r="BMI23" s="386">
        <v>41309</v>
      </c>
      <c r="BMJ23" s="1258" t="s">
        <v>3965</v>
      </c>
      <c r="BMK23" s="176">
        <v>776</v>
      </c>
      <c r="BML23" s="576">
        <v>41309</v>
      </c>
      <c r="BMM23" s="176">
        <v>776</v>
      </c>
      <c r="BMN23" s="87">
        <f t="shared" si="179"/>
        <v>0</v>
      </c>
      <c r="BMQ23" s="1247"/>
      <c r="BMR23" s="430"/>
      <c r="BMS23" s="549"/>
      <c r="BMT23" s="1245"/>
      <c r="BMU23" s="87">
        <f t="shared" si="180"/>
        <v>700</v>
      </c>
      <c r="BMW23" s="34"/>
      <c r="BMX23" s="1247"/>
      <c r="BMY23" s="176"/>
      <c r="BMZ23" s="53"/>
      <c r="BNA23" s="176"/>
      <c r="BNB23" s="87">
        <f t="shared" si="181"/>
        <v>0</v>
      </c>
      <c r="BND23" s="34"/>
      <c r="BNE23" s="409"/>
      <c r="BNF23" s="1247"/>
      <c r="BNG23" s="176"/>
      <c r="BNH23" s="53"/>
      <c r="BNI23" s="176"/>
      <c r="BNJ23" s="87">
        <f t="shared" si="182"/>
        <v>0</v>
      </c>
      <c r="BNL23" s="549"/>
      <c r="BNM23" s="1247"/>
      <c r="BNN23" s="176"/>
      <c r="BNO23" s="53"/>
      <c r="BNP23" s="176"/>
      <c r="BNQ23" s="87">
        <f t="shared" si="183"/>
        <v>0</v>
      </c>
      <c r="BNS23" s="549">
        <v>41318</v>
      </c>
      <c r="BNT23" s="1247" t="s">
        <v>4720</v>
      </c>
      <c r="BNU23" s="176">
        <v>1643</v>
      </c>
      <c r="BNV23" s="53">
        <v>41318</v>
      </c>
      <c r="BNW23" s="176">
        <v>1643</v>
      </c>
      <c r="BNX23" s="87">
        <f t="shared" si="184"/>
        <v>0</v>
      </c>
      <c r="BNZ23" s="34"/>
      <c r="BOA23" s="1247"/>
      <c r="BOB23" s="176"/>
      <c r="BOC23" s="53"/>
      <c r="BOD23" s="176"/>
      <c r="BOE23" s="87">
        <f t="shared" si="185"/>
        <v>0</v>
      </c>
      <c r="BOG23" s="549"/>
      <c r="BOH23" s="1247"/>
      <c r="BOI23" s="176"/>
      <c r="BOJ23" s="795"/>
      <c r="BOK23" s="835"/>
      <c r="BOL23" s="87">
        <f t="shared" si="186"/>
        <v>0</v>
      </c>
      <c r="BON23" s="549"/>
      <c r="BOO23" s="1247"/>
      <c r="BOP23" s="176"/>
      <c r="BOQ23" s="795"/>
      <c r="BOR23" s="835"/>
      <c r="BOS23" s="87">
        <f t="shared" si="187"/>
        <v>0</v>
      </c>
      <c r="BOU23" s="34"/>
      <c r="BOV23" s="1247"/>
      <c r="BOW23" s="176"/>
      <c r="BOX23" s="53"/>
      <c r="BOY23" s="176"/>
      <c r="BOZ23" s="87">
        <f t="shared" si="188"/>
        <v>0</v>
      </c>
      <c r="BPB23" s="34"/>
      <c r="BPC23" s="1247"/>
      <c r="BPD23" s="176"/>
      <c r="BPE23" s="53"/>
      <c r="BPF23" s="176"/>
      <c r="BPG23" s="87">
        <f t="shared" si="189"/>
        <v>0</v>
      </c>
      <c r="BPI23" s="34"/>
      <c r="BPJ23" s="1247"/>
      <c r="BPK23" s="176"/>
      <c r="BPL23" s="53"/>
      <c r="BPM23" s="176"/>
      <c r="BPN23" s="87">
        <f t="shared" si="190"/>
        <v>0</v>
      </c>
      <c r="BPP23" s="34"/>
      <c r="BPQ23" s="1247"/>
      <c r="BPR23" s="176"/>
      <c r="BPS23" s="53"/>
      <c r="BPT23" s="176"/>
      <c r="BPU23" s="87">
        <f t="shared" si="191"/>
        <v>0</v>
      </c>
    </row>
    <row r="24" spans="1:1789">
      <c r="A24" s="34"/>
      <c r="B24" s="373"/>
      <c r="C24" s="24"/>
      <c r="D24" s="34"/>
      <c r="E24" s="85"/>
      <c r="F24" s="87">
        <f t="shared" si="2"/>
        <v>0</v>
      </c>
      <c r="H24" s="34"/>
      <c r="I24" s="373"/>
      <c r="J24" s="24"/>
      <c r="K24" s="34"/>
      <c r="L24" s="85"/>
      <c r="M24" s="87">
        <f t="shared" si="3"/>
        <v>0</v>
      </c>
      <c r="O24" s="373"/>
      <c r="P24" s="373"/>
      <c r="Q24" s="24"/>
      <c r="R24" s="34"/>
      <c r="S24" s="85"/>
      <c r="T24" s="87">
        <f t="shared" si="4"/>
        <v>0</v>
      </c>
      <c r="V24" s="373"/>
      <c r="W24" s="373"/>
      <c r="X24" s="24"/>
      <c r="Y24" s="34"/>
      <c r="Z24" s="85"/>
      <c r="AA24" s="87">
        <f t="shared" si="5"/>
        <v>6041</v>
      </c>
      <c r="AC24" s="373"/>
      <c r="AD24" s="373"/>
      <c r="AE24" s="24"/>
      <c r="AF24" s="34"/>
      <c r="AG24" s="85"/>
      <c r="AH24" s="87">
        <f t="shared" si="6"/>
        <v>0</v>
      </c>
      <c r="AJ24" s="386">
        <v>41317</v>
      </c>
      <c r="AK24" s="276" t="s">
        <v>4676</v>
      </c>
      <c r="AL24" s="121">
        <v>27710</v>
      </c>
      <c r="AM24" s="386">
        <v>41326</v>
      </c>
      <c r="AN24" s="176">
        <v>27710</v>
      </c>
      <c r="AO24" s="87">
        <f t="shared" si="7"/>
        <v>-36103.859999999986</v>
      </c>
      <c r="AQ24" s="373"/>
      <c r="AR24" s="373"/>
      <c r="AS24" s="24"/>
      <c r="AT24" s="34"/>
      <c r="AU24" s="85"/>
      <c r="AV24" s="87">
        <f t="shared" si="8"/>
        <v>0</v>
      </c>
      <c r="AX24" s="373"/>
      <c r="AY24" s="373"/>
      <c r="AZ24" s="24"/>
      <c r="BA24" s="34"/>
      <c r="BB24" s="85"/>
      <c r="BC24" s="87">
        <f t="shared" si="9"/>
        <v>0</v>
      </c>
      <c r="BE24" s="53"/>
      <c r="BF24" s="276"/>
      <c r="BG24" s="121"/>
      <c r="BH24" s="53"/>
      <c r="BI24" s="176"/>
      <c r="BJ24" s="87">
        <f t="shared" si="10"/>
        <v>0</v>
      </c>
      <c r="BL24" s="388">
        <v>41319</v>
      </c>
      <c r="BM24" s="373" t="s">
        <v>4789</v>
      </c>
      <c r="BN24" s="24">
        <v>2511</v>
      </c>
      <c r="BO24" s="34">
        <v>41319</v>
      </c>
      <c r="BP24" s="85">
        <v>2511</v>
      </c>
      <c r="BQ24" s="87">
        <f t="shared" si="11"/>
        <v>0</v>
      </c>
      <c r="BS24" s="576"/>
      <c r="BT24" s="276"/>
      <c r="BU24" s="121"/>
      <c r="BV24" s="53"/>
      <c r="BW24" s="176"/>
      <c r="BX24" s="87">
        <f t="shared" si="12"/>
        <v>40166.76</v>
      </c>
      <c r="BZ24" s="576"/>
      <c r="CA24" s="276"/>
      <c r="CB24" s="121"/>
      <c r="CC24" s="53"/>
      <c r="CD24" s="176"/>
      <c r="CE24" s="87">
        <f t="shared" si="13"/>
        <v>0</v>
      </c>
      <c r="CG24" s="576"/>
      <c r="CH24" s="276"/>
      <c r="CI24" s="121"/>
      <c r="CJ24" s="53"/>
      <c r="CK24" s="176"/>
      <c r="CL24" s="87">
        <f t="shared" si="14"/>
        <v>2443.5</v>
      </c>
      <c r="CN24" s="576">
        <v>41124</v>
      </c>
      <c r="CO24" s="657"/>
      <c r="CP24" s="276" t="s">
        <v>3109</v>
      </c>
      <c r="CQ24" s="1270"/>
      <c r="CR24" s="1263" t="s">
        <v>3110</v>
      </c>
      <c r="CS24" s="728"/>
      <c r="CT24" s="87">
        <f t="shared" si="15"/>
        <v>88948</v>
      </c>
      <c r="CV24" s="576">
        <v>41319</v>
      </c>
      <c r="CW24" s="1289"/>
      <c r="CX24" s="276" t="s">
        <v>4826</v>
      </c>
      <c r="CY24" s="121">
        <v>212320</v>
      </c>
      <c r="CZ24" s="576"/>
      <c r="DA24" s="176"/>
      <c r="DB24" s="87">
        <f t="shared" si="16"/>
        <v>7882348.6500000004</v>
      </c>
      <c r="DD24" s="386"/>
      <c r="DE24" s="276"/>
      <c r="DF24" s="121"/>
      <c r="DG24" s="53"/>
      <c r="DH24" s="176"/>
      <c r="DI24" s="87">
        <f t="shared" si="17"/>
        <v>1847</v>
      </c>
      <c r="DK24" s="386"/>
      <c r="DL24" s="276"/>
      <c r="DM24" s="121"/>
      <c r="DN24" s="53"/>
      <c r="DO24" s="176"/>
      <c r="DP24" s="87">
        <f t="shared" si="18"/>
        <v>0</v>
      </c>
      <c r="DR24" s="53"/>
      <c r="DS24" s="276"/>
      <c r="DT24" s="121"/>
      <c r="DU24" s="53"/>
      <c r="DV24" s="176"/>
      <c r="DW24" s="87">
        <f t="shared" si="19"/>
        <v>0</v>
      </c>
      <c r="DY24" s="386"/>
      <c r="DZ24" s="276"/>
      <c r="EA24" s="121"/>
      <c r="EB24" s="53"/>
      <c r="EC24" s="176"/>
      <c r="ED24" s="87">
        <f t="shared" si="20"/>
        <v>0</v>
      </c>
      <c r="EF24" s="549"/>
      <c r="EG24" s="373"/>
      <c r="EH24" s="24"/>
      <c r="EI24" s="34"/>
      <c r="EJ24" s="85"/>
      <c r="EK24" s="87">
        <f t="shared" si="21"/>
        <v>20966</v>
      </c>
      <c r="EM24" s="549"/>
      <c r="EN24" s="373"/>
      <c r="EO24" s="24"/>
      <c r="EP24" s="34"/>
      <c r="EQ24" s="85"/>
      <c r="ER24" s="87">
        <f t="shared" si="22"/>
        <v>0</v>
      </c>
      <c r="ET24" s="373"/>
      <c r="EU24" s="1200"/>
      <c r="EV24" s="373"/>
      <c r="EW24" s="24"/>
      <c r="EX24" s="409"/>
      <c r="EY24" s="85"/>
      <c r="EZ24" s="87">
        <f t="shared" si="23"/>
        <v>1044.8300000000017</v>
      </c>
      <c r="FB24" s="53"/>
      <c r="FC24" s="276"/>
      <c r="FD24" s="121"/>
      <c r="FE24" s="53"/>
      <c r="FF24" s="176"/>
      <c r="FG24" s="87">
        <f t="shared" si="24"/>
        <v>0</v>
      </c>
      <c r="FI24" s="549"/>
      <c r="FJ24" s="34"/>
      <c r="FK24" s="373"/>
      <c r="FL24" s="176"/>
      <c r="FM24" s="409"/>
      <c r="FN24" s="85"/>
      <c r="FO24" s="87">
        <f t="shared" si="25"/>
        <v>0</v>
      </c>
      <c r="FQ24" s="34"/>
      <c r="FR24" s="276"/>
      <c r="FS24" s="121"/>
      <c r="FT24" s="53"/>
      <c r="FU24" s="176"/>
      <c r="FV24" s="87">
        <f t="shared" si="192"/>
        <v>0</v>
      </c>
      <c r="FX24" s="549"/>
      <c r="FY24" s="657"/>
      <c r="FZ24" s="373"/>
      <c r="GA24" s="24"/>
      <c r="GB24" s="1351"/>
      <c r="GC24" s="1352"/>
      <c r="GD24" s="87">
        <f t="shared" si="26"/>
        <v>13137.5</v>
      </c>
      <c r="GF24" s="34"/>
      <c r="GG24" s="373"/>
      <c r="GH24" s="24"/>
      <c r="GI24" s="34"/>
      <c r="GJ24" s="85"/>
      <c r="GK24" s="87">
        <f t="shared" si="27"/>
        <v>4523</v>
      </c>
      <c r="GM24" s="549"/>
      <c r="GN24" s="373"/>
      <c r="GO24" s="373"/>
      <c r="GP24" s="1250"/>
      <c r="GQ24" s="34"/>
      <c r="GR24" s="85"/>
      <c r="GS24" s="87">
        <f t="shared" si="28"/>
        <v>2511.6000000000004</v>
      </c>
      <c r="GU24" s="549"/>
      <c r="GV24" s="373"/>
      <c r="GW24" s="1250"/>
      <c r="GX24" s="34"/>
      <c r="GY24" s="85"/>
      <c r="GZ24" s="87">
        <f t="shared" si="29"/>
        <v>0</v>
      </c>
      <c r="HB24" s="388"/>
      <c r="HC24" s="373"/>
      <c r="HD24" s="1250"/>
      <c r="HE24" s="34"/>
      <c r="HF24" s="85"/>
      <c r="HG24" s="87">
        <f t="shared" si="30"/>
        <v>0</v>
      </c>
      <c r="HI24" s="388"/>
      <c r="HJ24" s="373"/>
      <c r="HK24" s="1250"/>
      <c r="HL24" s="34"/>
      <c r="HM24" s="85"/>
      <c r="HN24" s="87">
        <f t="shared" si="31"/>
        <v>0</v>
      </c>
      <c r="HP24" s="388"/>
      <c r="HQ24" s="373"/>
      <c r="HR24" s="1250"/>
      <c r="HS24" s="34"/>
      <c r="HT24" s="85"/>
      <c r="HU24" s="87">
        <f t="shared" si="32"/>
        <v>30</v>
      </c>
      <c r="HW24" s="373"/>
      <c r="HX24" s="373"/>
      <c r="HY24" s="1250"/>
      <c r="HZ24" s="34"/>
      <c r="IA24" s="85"/>
      <c r="IB24" s="87">
        <f t="shared" si="33"/>
        <v>0</v>
      </c>
      <c r="ID24" s="576"/>
      <c r="IE24" s="276"/>
      <c r="IF24" s="121"/>
      <c r="IG24" s="53"/>
      <c r="IH24" s="176"/>
      <c r="II24" s="87">
        <f t="shared" si="34"/>
        <v>402</v>
      </c>
      <c r="IK24" s="549"/>
      <c r="IL24" s="373"/>
      <c r="IM24" s="24"/>
      <c r="IN24" s="34"/>
      <c r="IO24" s="85"/>
      <c r="IP24" s="87">
        <f t="shared" si="35"/>
        <v>3102</v>
      </c>
      <c r="IR24" s="388">
        <v>41299</v>
      </c>
      <c r="IS24" s="1247" t="s">
        <v>3226</v>
      </c>
      <c r="IT24" s="1052">
        <v>825</v>
      </c>
      <c r="IU24" s="388">
        <v>41306</v>
      </c>
      <c r="IV24" s="1052">
        <v>825</v>
      </c>
      <c r="IW24" s="87">
        <f t="shared" si="36"/>
        <v>0</v>
      </c>
      <c r="IY24" s="388">
        <v>41314</v>
      </c>
      <c r="IZ24" s="373" t="s">
        <v>4468</v>
      </c>
      <c r="JA24" s="24">
        <v>1650</v>
      </c>
      <c r="JB24" s="388">
        <v>41324</v>
      </c>
      <c r="JC24" s="24">
        <v>1650</v>
      </c>
      <c r="JD24" s="87">
        <f t="shared" si="37"/>
        <v>0</v>
      </c>
      <c r="JF24" s="388"/>
      <c r="JG24" s="373"/>
      <c r="JH24" s="24"/>
      <c r="JI24" s="388"/>
      <c r="JJ24" s="24"/>
      <c r="JK24" s="87">
        <f t="shared" si="38"/>
        <v>46365</v>
      </c>
      <c r="JM24" s="576"/>
      <c r="JN24" s="276"/>
      <c r="JO24" s="121"/>
      <c r="JP24" s="388">
        <v>41023</v>
      </c>
      <c r="JQ24" s="85">
        <v>2000</v>
      </c>
      <c r="JR24" s="87">
        <f t="shared" si="39"/>
        <v>59085.390000000007</v>
      </c>
      <c r="JT24" s="388"/>
      <c r="JU24" s="373"/>
      <c r="JV24" s="24"/>
      <c r="JW24" s="34"/>
      <c r="JX24" s="85"/>
      <c r="JY24" s="87">
        <f t="shared" si="40"/>
        <v>0</v>
      </c>
      <c r="KA24" s="388"/>
      <c r="KB24" s="373"/>
      <c r="KC24" s="24"/>
      <c r="KD24" s="34"/>
      <c r="KE24" s="85"/>
      <c r="KF24" s="87">
        <f t="shared" si="41"/>
        <v>0</v>
      </c>
      <c r="KH24" s="388"/>
      <c r="KI24" s="373"/>
      <c r="KJ24" s="24"/>
      <c r="KK24" s="34"/>
      <c r="KL24" s="85"/>
      <c r="KM24" s="87">
        <f t="shared" si="42"/>
        <v>0</v>
      </c>
      <c r="KO24" s="386"/>
      <c r="KP24" s="276"/>
      <c r="KQ24" s="121"/>
      <c r="KR24" s="53"/>
      <c r="KS24" s="176"/>
      <c r="KT24" s="87">
        <f t="shared" si="43"/>
        <v>1499.5</v>
      </c>
      <c r="KV24" s="373"/>
      <c r="KW24" s="373"/>
      <c r="KX24" s="24"/>
      <c r="KY24" s="34"/>
      <c r="KZ24" s="85"/>
      <c r="LA24" s="87">
        <f t="shared" si="44"/>
        <v>14519.5</v>
      </c>
      <c r="LC24" s="373"/>
      <c r="LD24" s="373"/>
      <c r="LE24" s="24"/>
      <c r="LF24" s="34"/>
      <c r="LG24" s="85"/>
      <c r="LH24" s="87">
        <f t="shared" si="45"/>
        <v>0</v>
      </c>
      <c r="LJ24" s="373"/>
      <c r="LK24" s="373"/>
      <c r="LL24" s="24"/>
      <c r="LM24" s="34"/>
      <c r="LN24" s="85"/>
      <c r="LO24" s="87">
        <f t="shared" si="46"/>
        <v>0</v>
      </c>
      <c r="LQ24" s="373"/>
      <c r="LR24" s="373"/>
      <c r="LS24" s="24"/>
      <c r="LT24" s="34"/>
      <c r="LU24" s="85"/>
      <c r="LV24" s="87">
        <f t="shared" si="47"/>
        <v>0</v>
      </c>
      <c r="LX24" s="576"/>
      <c r="LY24" s="276"/>
      <c r="LZ24" s="121"/>
      <c r="MA24" s="53"/>
      <c r="MB24" s="176"/>
      <c r="MC24" s="87">
        <f t="shared" si="48"/>
        <v>0</v>
      </c>
      <c r="ME24" s="549"/>
      <c r="MF24" s="373"/>
      <c r="MG24" s="24"/>
      <c r="MH24" s="34"/>
      <c r="MI24" s="85"/>
      <c r="MJ24" s="87">
        <f t="shared" si="49"/>
        <v>31145.5</v>
      </c>
      <c r="ML24" s="549"/>
      <c r="MM24" s="373"/>
      <c r="MN24" s="24"/>
      <c r="MO24" s="34"/>
      <c r="MP24" s="85"/>
      <c r="MQ24" s="87">
        <f t="shared" si="50"/>
        <v>0</v>
      </c>
      <c r="MS24" s="1261"/>
      <c r="MT24" s="373"/>
      <c r="MU24" s="24"/>
      <c r="MV24" s="34"/>
      <c r="MW24" s="85"/>
      <c r="MX24" s="87">
        <f t="shared" si="51"/>
        <v>0</v>
      </c>
      <c r="MZ24" s="1261"/>
      <c r="NA24" s="373"/>
      <c r="NB24" s="24"/>
      <c r="NC24" s="34"/>
      <c r="ND24" s="85"/>
      <c r="NE24" s="87">
        <f t="shared" si="52"/>
        <v>0</v>
      </c>
      <c r="NG24" s="549"/>
      <c r="NH24" s="373"/>
      <c r="NI24" s="24"/>
      <c r="NJ24" s="549"/>
      <c r="NK24" s="85"/>
      <c r="NL24" s="87">
        <f t="shared" si="53"/>
        <v>0</v>
      </c>
      <c r="NN24" s="373"/>
      <c r="NO24" s="373"/>
      <c r="NP24" s="24"/>
      <c r="NQ24" s="34"/>
      <c r="NR24" s="85"/>
      <c r="NS24" s="87">
        <f t="shared" si="54"/>
        <v>12799.5</v>
      </c>
      <c r="NU24" s="549"/>
      <c r="NV24" s="1200"/>
      <c r="NW24" s="373"/>
      <c r="NX24" s="24"/>
      <c r="NY24" s="34"/>
      <c r="NZ24" s="85"/>
      <c r="OA24" s="87">
        <f t="shared" si="0"/>
        <v>154427.23000000001</v>
      </c>
      <c r="OC24" s="549"/>
      <c r="OD24" s="373"/>
      <c r="OE24" s="24"/>
      <c r="OF24" s="34"/>
      <c r="OG24" s="85"/>
      <c r="OH24" s="87">
        <f t="shared" si="55"/>
        <v>0</v>
      </c>
      <c r="OJ24" s="373"/>
      <c r="OK24" s="373"/>
      <c r="OL24" s="24"/>
      <c r="OM24" s="34"/>
      <c r="ON24" s="85"/>
      <c r="OO24" s="87">
        <f t="shared" si="56"/>
        <v>0</v>
      </c>
      <c r="OQ24" s="386">
        <v>41314</v>
      </c>
      <c r="OR24" s="1378" t="s">
        <v>4456</v>
      </c>
      <c r="OS24" s="121">
        <v>2345.5</v>
      </c>
      <c r="OT24" s="54">
        <v>41314</v>
      </c>
      <c r="OU24" s="176">
        <v>2345.5</v>
      </c>
      <c r="OV24" s="87">
        <f t="shared" si="57"/>
        <v>0</v>
      </c>
      <c r="OX24" s="386"/>
      <c r="OY24" s="1378"/>
      <c r="OZ24" s="121"/>
      <c r="PA24" s="585"/>
      <c r="PB24" s="176"/>
      <c r="PC24" s="87">
        <f t="shared" si="58"/>
        <v>21123.919999999998</v>
      </c>
      <c r="PE24" s="386">
        <v>41317</v>
      </c>
      <c r="PF24" s="1259" t="s">
        <v>5112</v>
      </c>
      <c r="PG24" s="276" t="s">
        <v>4645</v>
      </c>
      <c r="PH24" s="121">
        <v>31170.7</v>
      </c>
      <c r="PI24" s="369">
        <v>41322</v>
      </c>
      <c r="PJ24" s="176">
        <v>31170.7</v>
      </c>
      <c r="PK24" s="87">
        <f t="shared" si="59"/>
        <v>4297.8599999999969</v>
      </c>
      <c r="PM24" s="386"/>
      <c r="PN24" s="276"/>
      <c r="PO24" s="121"/>
      <c r="PP24" s="369"/>
      <c r="PQ24" s="176"/>
      <c r="PR24" s="87">
        <f t="shared" si="60"/>
        <v>0</v>
      </c>
      <c r="PT24" s="388"/>
      <c r="PU24" s="373"/>
      <c r="PV24" s="24"/>
      <c r="PW24" s="34"/>
      <c r="PX24" s="85"/>
      <c r="PY24" s="87">
        <f t="shared" si="61"/>
        <v>40407</v>
      </c>
      <c r="QA24" s="34"/>
      <c r="QB24" s="373"/>
      <c r="QC24" s="24"/>
      <c r="QD24" s="34"/>
      <c r="QE24" s="85"/>
      <c r="QF24" s="87">
        <f t="shared" si="62"/>
        <v>0</v>
      </c>
      <c r="QH24" s="373"/>
      <c r="QI24" s="373"/>
      <c r="QJ24" s="24"/>
      <c r="QK24" s="34"/>
      <c r="QL24" s="85"/>
      <c r="QM24" s="87">
        <f t="shared" si="63"/>
        <v>0</v>
      </c>
      <c r="QO24" s="373"/>
      <c r="QP24" s="373"/>
      <c r="QQ24" s="24"/>
      <c r="QR24" s="34"/>
      <c r="QS24" s="85"/>
      <c r="QT24" s="87">
        <f t="shared" si="64"/>
        <v>0</v>
      </c>
      <c r="QV24" s="576"/>
      <c r="QW24" s="657"/>
      <c r="QX24" s="276"/>
      <c r="QY24" s="774"/>
      <c r="QZ24" s="1954">
        <v>41324</v>
      </c>
      <c r="RA24" s="1955">
        <v>4491</v>
      </c>
      <c r="RB24" s="87">
        <f t="shared" si="65"/>
        <v>-194</v>
      </c>
      <c r="RD24" s="549"/>
      <c r="RE24" s="373"/>
      <c r="RF24" s="24"/>
      <c r="RG24" s="34"/>
      <c r="RH24" s="1262"/>
      <c r="RI24" s="87">
        <f t="shared" si="66"/>
        <v>0</v>
      </c>
      <c r="RK24" s="549"/>
      <c r="RL24" s="373"/>
      <c r="RM24" s="24"/>
      <c r="RN24" s="34"/>
      <c r="RO24" s="1262"/>
      <c r="RP24" s="87">
        <f t="shared" si="67"/>
        <v>0</v>
      </c>
      <c r="RR24" s="34"/>
      <c r="RS24" s="373"/>
      <c r="RT24" s="24"/>
      <c r="RU24" s="34"/>
      <c r="RV24" s="1262"/>
      <c r="RW24" s="87">
        <f t="shared" si="68"/>
        <v>0</v>
      </c>
      <c r="RY24" s="34"/>
      <c r="RZ24" s="373"/>
      <c r="SA24" s="24"/>
      <c r="SB24" s="34"/>
      <c r="SC24" s="1262"/>
      <c r="SD24" s="87">
        <f t="shared" si="69"/>
        <v>2910</v>
      </c>
      <c r="SF24" s="373"/>
      <c r="SG24" s="373"/>
      <c r="SH24" s="24"/>
      <c r="SI24" s="34"/>
      <c r="SJ24" s="1262"/>
      <c r="SK24" s="87">
        <f t="shared" si="70"/>
        <v>0</v>
      </c>
      <c r="SM24" s="373"/>
      <c r="SN24" s="373"/>
      <c r="SO24" s="24"/>
      <c r="SP24" s="34"/>
      <c r="SQ24" s="1262"/>
      <c r="SR24" s="87">
        <f t="shared" si="71"/>
        <v>0</v>
      </c>
      <c r="ST24" s="549"/>
      <c r="SU24" s="373"/>
      <c r="SV24" s="24"/>
      <c r="SW24" s="34"/>
      <c r="SX24" s="1262"/>
      <c r="SY24" s="87">
        <f t="shared" si="72"/>
        <v>0</v>
      </c>
      <c r="TA24" s="576"/>
      <c r="TB24" s="276"/>
      <c r="TC24" s="121"/>
      <c r="TD24" s="53"/>
      <c r="TE24" s="430"/>
      <c r="TF24" s="87">
        <f t="shared" si="73"/>
        <v>-2822</v>
      </c>
      <c r="TH24" s="576"/>
      <c r="TI24" s="276"/>
      <c r="TJ24" s="121"/>
      <c r="TK24" s="53"/>
      <c r="TL24" s="430"/>
      <c r="TM24" s="87">
        <f t="shared" si="74"/>
        <v>0</v>
      </c>
      <c r="TO24" s="386">
        <v>41319</v>
      </c>
      <c r="TP24" s="276" t="s">
        <v>4819</v>
      </c>
      <c r="TQ24" s="121">
        <v>1757</v>
      </c>
      <c r="TR24" s="386">
        <v>41320</v>
      </c>
      <c r="TS24" s="430">
        <v>1757</v>
      </c>
      <c r="TT24" s="87">
        <f t="shared" si="75"/>
        <v>0</v>
      </c>
      <c r="TV24" s="549"/>
      <c r="TW24" s="373"/>
      <c r="TX24" s="24"/>
      <c r="TY24" s="34"/>
      <c r="TZ24" s="1262"/>
      <c r="UA24" s="87">
        <f t="shared" si="76"/>
        <v>0</v>
      </c>
      <c r="UC24" s="1261"/>
      <c r="UD24" s="373"/>
      <c r="UE24" s="24"/>
      <c r="UF24" s="34"/>
      <c r="UG24" s="1262"/>
      <c r="UH24" s="87">
        <f t="shared" si="77"/>
        <v>978</v>
      </c>
      <c r="UJ24" s="373"/>
      <c r="UK24" s="373"/>
      <c r="UL24" s="24"/>
      <c r="UM24" s="34"/>
      <c r="UN24" s="1262"/>
      <c r="UO24" s="87">
        <f t="shared" si="78"/>
        <v>0</v>
      </c>
      <c r="UQ24" s="373"/>
      <c r="UR24" s="373"/>
      <c r="US24" s="24"/>
      <c r="UT24" s="34"/>
      <c r="UU24" s="1262"/>
      <c r="UV24" s="87">
        <f t="shared" si="79"/>
        <v>18891</v>
      </c>
      <c r="UX24" s="388"/>
      <c r="UY24" s="373"/>
      <c r="UZ24" s="24"/>
      <c r="VA24" s="34"/>
      <c r="VB24" s="1262"/>
      <c r="VC24" s="87">
        <f t="shared" si="80"/>
        <v>6963.5</v>
      </c>
      <c r="VE24" s="549"/>
      <c r="VF24" s="373"/>
      <c r="VG24" s="24"/>
      <c r="VH24" s="34"/>
      <c r="VI24" s="85"/>
      <c r="VJ24" s="87">
        <f t="shared" si="81"/>
        <v>28439.5</v>
      </c>
      <c r="VL24" s="373"/>
      <c r="VM24" s="373"/>
      <c r="VN24" s="24"/>
      <c r="VO24" s="34"/>
      <c r="VP24" s="85"/>
      <c r="VQ24" s="87">
        <f t="shared" si="82"/>
        <v>0</v>
      </c>
      <c r="VS24" s="549"/>
      <c r="VT24" s="373"/>
      <c r="VU24" s="24"/>
      <c r="VV24" s="34"/>
      <c r="VW24" s="85"/>
      <c r="VX24" s="87">
        <f t="shared" si="83"/>
        <v>14289</v>
      </c>
      <c r="VZ24" s="549"/>
      <c r="WA24" s="373"/>
      <c r="WB24" s="24"/>
      <c r="WC24" s="34"/>
      <c r="WD24" s="85"/>
      <c r="WE24" s="87">
        <f t="shared" si="84"/>
        <v>0</v>
      </c>
      <c r="WG24" s="549"/>
      <c r="WH24" s="373"/>
      <c r="WI24" s="24"/>
      <c r="WJ24" s="34"/>
      <c r="WK24" s="85"/>
      <c r="WL24" s="87">
        <f t="shared" si="85"/>
        <v>0</v>
      </c>
      <c r="WN24" s="386"/>
      <c r="WO24" s="386"/>
      <c r="WP24" s="276"/>
      <c r="WQ24" s="121"/>
      <c r="WR24" s="53"/>
      <c r="WS24" s="176"/>
      <c r="WT24" s="87">
        <f t="shared" si="86"/>
        <v>43490</v>
      </c>
      <c r="WV24" s="386">
        <v>41327</v>
      </c>
      <c r="WW24" s="276" t="s">
        <v>5537</v>
      </c>
      <c r="WX24" s="121">
        <v>3906</v>
      </c>
      <c r="WY24" s="53">
        <v>41327</v>
      </c>
      <c r="WZ24" s="176">
        <v>3906</v>
      </c>
      <c r="XA24" s="87">
        <f t="shared" si="87"/>
        <v>5292.5</v>
      </c>
      <c r="XC24" s="576">
        <v>41320</v>
      </c>
      <c r="XD24" s="276" t="s">
        <v>4879</v>
      </c>
      <c r="XE24" s="1045">
        <v>31892.75</v>
      </c>
      <c r="XF24" s="1253">
        <v>41320</v>
      </c>
      <c r="XG24" s="176">
        <v>31892.75</v>
      </c>
      <c r="XH24" s="87">
        <f t="shared" si="252"/>
        <v>2504.6999999999971</v>
      </c>
      <c r="XJ24" s="388"/>
      <c r="XK24" s="373"/>
      <c r="XL24" s="24"/>
      <c r="XM24" s="34"/>
      <c r="XN24" s="85"/>
      <c r="XO24" s="87">
        <f t="shared" si="238"/>
        <v>0</v>
      </c>
      <c r="XQ24" s="388">
        <v>41321</v>
      </c>
      <c r="XR24" s="373" t="s">
        <v>5020</v>
      </c>
      <c r="XS24" s="24">
        <v>4952.5</v>
      </c>
      <c r="XT24" s="34">
        <v>41321</v>
      </c>
      <c r="XU24" s="85">
        <v>4952.5</v>
      </c>
      <c r="XV24" s="87">
        <f t="shared" si="89"/>
        <v>0</v>
      </c>
      <c r="XX24" s="549"/>
      <c r="XY24" s="373"/>
      <c r="XZ24" s="24"/>
      <c r="YA24" s="34"/>
      <c r="YB24" s="85"/>
      <c r="YC24" s="87">
        <f t="shared" si="224"/>
        <v>0</v>
      </c>
      <c r="YE24" s="549"/>
      <c r="YF24" s="373"/>
      <c r="YG24" s="24"/>
      <c r="YH24" s="34"/>
      <c r="YI24" s="85"/>
      <c r="YJ24" s="87">
        <f t="shared" si="225"/>
        <v>0</v>
      </c>
      <c r="YL24" s="386">
        <v>41317</v>
      </c>
      <c r="YM24" s="369"/>
      <c r="YN24" s="276" t="s">
        <v>4639</v>
      </c>
      <c r="YO24" s="121">
        <v>1008</v>
      </c>
      <c r="YP24" s="386">
        <v>41317</v>
      </c>
      <c r="YQ24" s="176">
        <v>1008</v>
      </c>
      <c r="YR24" s="87">
        <f t="shared" si="90"/>
        <v>1246</v>
      </c>
      <c r="YT24" s="576"/>
      <c r="YU24" s="276"/>
      <c r="YV24" s="121"/>
      <c r="YW24" s="386"/>
      <c r="YX24" s="176"/>
      <c r="YY24" s="87">
        <f t="shared" si="91"/>
        <v>2828</v>
      </c>
      <c r="ZA24" s="388">
        <v>41326</v>
      </c>
      <c r="ZB24" s="373" t="s">
        <v>5433</v>
      </c>
      <c r="ZC24" s="1250">
        <v>2078</v>
      </c>
      <c r="ZD24" s="34">
        <v>41326</v>
      </c>
      <c r="ZE24" s="85">
        <v>2078</v>
      </c>
      <c r="ZF24" s="87">
        <f t="shared" si="92"/>
        <v>0</v>
      </c>
      <c r="ZH24" s="549"/>
      <c r="ZI24" s="373"/>
      <c r="ZJ24" s="24"/>
      <c r="ZK24" s="34"/>
      <c r="ZL24" s="85"/>
      <c r="ZM24" s="87">
        <f t="shared" si="93"/>
        <v>500</v>
      </c>
      <c r="ZO24" s="576">
        <v>41321</v>
      </c>
      <c r="ZP24" s="276" t="s">
        <v>5040</v>
      </c>
      <c r="ZQ24" s="121">
        <v>14732</v>
      </c>
      <c r="ZR24" s="53">
        <v>41322</v>
      </c>
      <c r="ZS24" s="176">
        <v>14732</v>
      </c>
      <c r="ZT24" s="87">
        <f t="shared" si="94"/>
        <v>0</v>
      </c>
      <c r="ZV24" s="576"/>
      <c r="ZW24" s="276"/>
      <c r="ZX24" s="121"/>
      <c r="ZY24" s="53"/>
      <c r="ZZ24" s="176"/>
      <c r="AAA24" s="87">
        <f t="shared" si="95"/>
        <v>0</v>
      </c>
      <c r="AAC24" s="549"/>
      <c r="AAD24" s="373"/>
      <c r="AAE24" s="24"/>
      <c r="AAF24" s="34"/>
      <c r="AAG24" s="85"/>
      <c r="AAH24" s="87">
        <f t="shared" si="96"/>
        <v>0</v>
      </c>
      <c r="AAJ24" s="549"/>
      <c r="AAK24" s="373"/>
      <c r="AAL24" s="24"/>
      <c r="AAM24" s="34"/>
      <c r="AAN24" s="85"/>
      <c r="AAO24" s="87">
        <f t="shared" si="97"/>
        <v>0</v>
      </c>
      <c r="AAQ24" s="549"/>
      <c r="AAR24" s="549"/>
      <c r="AAS24" s="373"/>
      <c r="AAT24" s="24"/>
      <c r="AAU24" s="34"/>
      <c r="AAV24" s="85"/>
      <c r="AAW24" s="87">
        <f t="shared" si="98"/>
        <v>7650</v>
      </c>
      <c r="AAY24" s="53"/>
      <c r="AAZ24" s="27"/>
      <c r="ABA24" s="121"/>
      <c r="ABB24" s="53"/>
      <c r="ABC24" s="176"/>
      <c r="ABD24" s="87">
        <f t="shared" si="242"/>
        <v>8470.5</v>
      </c>
      <c r="ABF24" s="34"/>
      <c r="ABG24" s="373"/>
      <c r="ABH24" s="24"/>
      <c r="ABI24" s="34"/>
      <c r="ABJ24" s="85"/>
      <c r="ABK24" s="87">
        <f t="shared" si="99"/>
        <v>70699</v>
      </c>
      <c r="ABM24" s="549"/>
      <c r="ABN24" s="373"/>
      <c r="ABO24" s="373"/>
      <c r="ABP24" s="1250"/>
      <c r="ABQ24" s="34"/>
      <c r="ABR24" s="85"/>
      <c r="ABS24" s="87">
        <f t="shared" si="243"/>
        <v>0</v>
      </c>
      <c r="ABU24" s="388"/>
      <c r="ABV24" s="373"/>
      <c r="ABW24" s="24"/>
      <c r="ABX24" s="549"/>
      <c r="ABY24" s="85"/>
      <c r="ABZ24" s="87">
        <f t="shared" si="244"/>
        <v>0</v>
      </c>
      <c r="ACB24" s="373"/>
      <c r="ACC24" s="373"/>
      <c r="ACD24" s="24"/>
      <c r="ACE24" s="34"/>
      <c r="ACF24" s="85"/>
      <c r="ACG24" s="87">
        <f t="shared" si="245"/>
        <v>42311</v>
      </c>
      <c r="ACI24" s="386">
        <v>41313</v>
      </c>
      <c r="ACJ24" s="276" t="s">
        <v>4307</v>
      </c>
      <c r="ACK24" s="121">
        <v>7467</v>
      </c>
      <c r="ACL24" s="386">
        <v>41316</v>
      </c>
      <c r="ACM24" s="176">
        <v>7467</v>
      </c>
      <c r="ACN24" s="87">
        <f t="shared" si="239"/>
        <v>100.5</v>
      </c>
      <c r="ACP24" s="34"/>
      <c r="ACQ24" s="373"/>
      <c r="ACR24" s="24"/>
      <c r="ACS24" s="34"/>
      <c r="ACT24" s="85"/>
      <c r="ACU24" s="87">
        <f t="shared" si="1"/>
        <v>0</v>
      </c>
      <c r="ACW24" s="373"/>
      <c r="ACX24" s="373"/>
      <c r="ACY24" s="1250"/>
      <c r="ACZ24" s="34"/>
      <c r="ADA24" s="85"/>
      <c r="ADB24" s="87">
        <f t="shared" si="100"/>
        <v>0</v>
      </c>
      <c r="ADD24" s="373"/>
      <c r="ADE24" s="373"/>
      <c r="ADF24" s="24"/>
      <c r="ADG24" s="34"/>
      <c r="ADH24" s="85"/>
      <c r="ADI24" s="87">
        <f t="shared" si="101"/>
        <v>0</v>
      </c>
      <c r="ADK24" s="34">
        <v>41327</v>
      </c>
      <c r="ADL24" s="373" t="s">
        <v>5563</v>
      </c>
      <c r="ADM24" s="24">
        <v>1808</v>
      </c>
      <c r="ADN24" s="34">
        <v>41327</v>
      </c>
      <c r="ADO24" s="85">
        <v>1808</v>
      </c>
      <c r="ADP24" s="87">
        <f t="shared" si="102"/>
        <v>0</v>
      </c>
      <c r="ADR24" s="34"/>
      <c r="ADS24" s="373"/>
      <c r="ADT24" s="24"/>
      <c r="ADU24" s="34"/>
      <c r="ADV24" s="85"/>
      <c r="ADW24" s="87">
        <f t="shared" si="103"/>
        <v>2582.5</v>
      </c>
      <c r="ADY24" s="34"/>
      <c r="ADZ24" s="373"/>
      <c r="AEA24" s="24"/>
      <c r="AEB24" s="34"/>
      <c r="AEC24" s="85"/>
      <c r="AED24" s="87">
        <f t="shared" si="104"/>
        <v>0</v>
      </c>
      <c r="AEF24" s="34"/>
      <c r="AEG24" s="373"/>
      <c r="AEH24" s="24"/>
      <c r="AEI24" s="34"/>
      <c r="AEJ24" s="85"/>
      <c r="AEK24" s="87">
        <f t="shared" si="105"/>
        <v>49429.5</v>
      </c>
      <c r="AEM24" s="34"/>
      <c r="AEN24" s="373"/>
      <c r="AEO24" s="24"/>
      <c r="AEP24" s="34"/>
      <c r="AEQ24" s="85"/>
      <c r="AER24" s="87">
        <f t="shared" si="106"/>
        <v>0</v>
      </c>
      <c r="AET24" s="388">
        <v>41323</v>
      </c>
      <c r="AEU24" s="373" t="s">
        <v>5159</v>
      </c>
      <c r="AEV24" s="24">
        <v>869.5</v>
      </c>
      <c r="AEW24" s="34">
        <v>41323</v>
      </c>
      <c r="AEX24" s="85">
        <v>869.5</v>
      </c>
      <c r="AEY24" s="87">
        <f t="shared" si="107"/>
        <v>-4.9999999991996447E-3</v>
      </c>
      <c r="AFA24" s="549"/>
      <c r="AFB24" s="373"/>
      <c r="AFC24" s="24"/>
      <c r="AFD24" s="34"/>
      <c r="AFE24" s="85"/>
      <c r="AFF24" s="87">
        <f t="shared" si="108"/>
        <v>17277</v>
      </c>
      <c r="AFH24" s="367">
        <v>41318</v>
      </c>
      <c r="AFI24" s="373" t="s">
        <v>4741</v>
      </c>
      <c r="AFJ24" s="24">
        <v>610</v>
      </c>
      <c r="AFK24" s="388">
        <v>41318</v>
      </c>
      <c r="AFL24" s="85">
        <v>610</v>
      </c>
      <c r="AFM24" s="87">
        <f t="shared" si="109"/>
        <v>0</v>
      </c>
      <c r="AFO24" s="549"/>
      <c r="AFP24" s="373"/>
      <c r="AFQ24" s="24"/>
      <c r="AFR24" s="34"/>
      <c r="AFS24" s="85"/>
      <c r="AFT24" s="87">
        <f t="shared" si="110"/>
        <v>0</v>
      </c>
      <c r="AFV24" s="576"/>
      <c r="AFW24" s="276"/>
      <c r="AFX24" s="1045"/>
      <c r="AFY24" s="53"/>
      <c r="AFZ24" s="176"/>
      <c r="AGA24" s="87">
        <f t="shared" si="111"/>
        <v>33117</v>
      </c>
      <c r="AGC24" s="576"/>
      <c r="AGD24" s="276"/>
      <c r="AGE24" s="121"/>
      <c r="AGF24" s="53"/>
      <c r="AGG24" s="176"/>
      <c r="AGH24" s="87">
        <f t="shared" si="112"/>
        <v>2341</v>
      </c>
      <c r="AGJ24" s="576"/>
      <c r="AGK24" s="276"/>
      <c r="AGL24" s="1271"/>
      <c r="AGM24" s="1272">
        <v>41324</v>
      </c>
      <c r="AGN24" s="176">
        <v>13000</v>
      </c>
      <c r="AGO24" s="87">
        <f t="shared" si="113"/>
        <v>13000</v>
      </c>
      <c r="AGQ24" s="576"/>
      <c r="AGR24" s="276"/>
      <c r="AGS24" s="121"/>
      <c r="AGT24" s="53"/>
      <c r="AGU24" s="176"/>
      <c r="AGV24" s="87">
        <f t="shared" si="114"/>
        <v>0</v>
      </c>
      <c r="AGX24" s="34"/>
      <c r="AGY24" s="1249"/>
      <c r="AGZ24" s="24"/>
      <c r="AHA24" s="34"/>
      <c r="AHB24" s="85"/>
      <c r="AHC24" s="87">
        <f t="shared" si="115"/>
        <v>52560.5</v>
      </c>
      <c r="AHE24" s="34"/>
      <c r="AHF24" s="373"/>
      <c r="AHG24" s="121"/>
      <c r="AHH24" s="34"/>
      <c r="AHI24" s="85"/>
      <c r="AHJ24" s="87">
        <f t="shared" si="116"/>
        <v>0</v>
      </c>
      <c r="AHL24" s="388"/>
      <c r="AHM24" s="1249"/>
      <c r="AHN24" s="24"/>
      <c r="AHO24" s="34"/>
      <c r="AHP24" s="85"/>
      <c r="AHQ24" s="87">
        <f t="shared" si="117"/>
        <v>0</v>
      </c>
      <c r="AHS24" s="386"/>
      <c r="AHT24" s="276"/>
      <c r="AHU24" s="121"/>
      <c r="AHV24" s="53">
        <v>41070</v>
      </c>
      <c r="AHW24" s="176">
        <v>55.5</v>
      </c>
      <c r="AHX24" s="87">
        <f t="shared" si="118"/>
        <v>0</v>
      </c>
      <c r="AHZ24" s="373"/>
      <c r="AIA24" s="373"/>
      <c r="AIB24" s="373"/>
      <c r="AIC24" s="24"/>
      <c r="AID24" s="34"/>
      <c r="AIE24" s="85"/>
      <c r="AIF24" s="87">
        <f t="shared" si="119"/>
        <v>0</v>
      </c>
      <c r="AIH24" s="549"/>
      <c r="AII24" s="373"/>
      <c r="AIJ24" s="24"/>
      <c r="AIK24" s="34"/>
      <c r="AIL24" s="85"/>
      <c r="AIM24" s="87">
        <f t="shared" si="120"/>
        <v>0</v>
      </c>
      <c r="AIO24" s="576"/>
      <c r="AIP24" s="657"/>
      <c r="AIQ24" s="276"/>
      <c r="AIR24" s="121"/>
      <c r="AIS24" s="53"/>
      <c r="AIT24" s="176"/>
      <c r="AIU24" s="87">
        <f t="shared" si="121"/>
        <v>0</v>
      </c>
      <c r="AIW24" s="576"/>
      <c r="AIX24" s="276"/>
      <c r="AIY24" s="121"/>
      <c r="AIZ24" s="53"/>
      <c r="AJA24" s="176"/>
      <c r="AJB24" s="87">
        <f t="shared" si="122"/>
        <v>409</v>
      </c>
      <c r="AJD24" s="549"/>
      <c r="AJE24" s="373"/>
      <c r="AJF24" s="24"/>
      <c r="AJG24" s="34"/>
      <c r="AJH24" s="85"/>
      <c r="AJI24" s="87">
        <f t="shared" si="123"/>
        <v>800</v>
      </c>
      <c r="AJK24" s="549"/>
      <c r="AJL24" s="373"/>
      <c r="AJM24" s="24"/>
      <c r="AJN24" s="34"/>
      <c r="AJO24" s="85"/>
      <c r="AJP24" s="87">
        <f t="shared" si="124"/>
        <v>3599</v>
      </c>
      <c r="AJR24" s="576"/>
      <c r="AJS24" s="276"/>
      <c r="AJT24" s="1045"/>
      <c r="AJU24" s="53"/>
      <c r="AJV24" s="176"/>
      <c r="AJW24" s="87">
        <f t="shared" si="125"/>
        <v>37151</v>
      </c>
      <c r="AJY24" s="549"/>
      <c r="AJZ24" s="373"/>
      <c r="AKA24" s="24"/>
      <c r="AKB24" s="34"/>
      <c r="AKC24" s="85"/>
      <c r="AKD24" s="87">
        <f t="shared" si="126"/>
        <v>0</v>
      </c>
      <c r="AKF24" s="549"/>
      <c r="AKG24" s="373"/>
      <c r="AKH24" s="24"/>
      <c r="AKI24" s="34"/>
      <c r="AKJ24" s="85"/>
      <c r="AKK24" s="87">
        <f t="shared" si="127"/>
        <v>0</v>
      </c>
      <c r="AKM24" s="549"/>
      <c r="AKN24" s="373"/>
      <c r="AKO24" s="24"/>
      <c r="AKP24" s="34"/>
      <c r="AKQ24" s="85"/>
      <c r="AKR24" s="87">
        <f t="shared" si="128"/>
        <v>0</v>
      </c>
      <c r="AKT24" s="388"/>
      <c r="AKU24" s="373"/>
      <c r="AKV24" s="1276"/>
      <c r="AKW24" s="1279"/>
      <c r="AKX24" s="85"/>
      <c r="AKY24" s="1280">
        <f t="shared" si="193"/>
        <v>0</v>
      </c>
      <c r="ALA24" s="34">
        <v>41327</v>
      </c>
      <c r="ALB24" s="373" t="s">
        <v>5556</v>
      </c>
      <c r="ALC24" s="1276">
        <v>8967</v>
      </c>
      <c r="ALD24" s="1279">
        <v>41327</v>
      </c>
      <c r="ALE24" s="85">
        <v>8967</v>
      </c>
      <c r="ALF24" s="1280">
        <f t="shared" si="194"/>
        <v>0</v>
      </c>
      <c r="ALH24" s="386"/>
      <c r="ALI24" s="276"/>
      <c r="ALJ24" s="1274"/>
      <c r="ALK24" s="522"/>
      <c r="ALL24" s="176"/>
      <c r="ALM24" s="1280">
        <f t="shared" si="195"/>
        <v>32402</v>
      </c>
      <c r="ALO24" s="34">
        <v>41322</v>
      </c>
      <c r="ALP24" s="373" t="s">
        <v>5085</v>
      </c>
      <c r="ALQ24" s="1276">
        <v>697</v>
      </c>
      <c r="ALR24" s="1279">
        <v>41322</v>
      </c>
      <c r="ALS24" s="85">
        <v>697</v>
      </c>
      <c r="ALT24" s="1280">
        <f t="shared" si="196"/>
        <v>0</v>
      </c>
      <c r="ALV24" s="549"/>
      <c r="ALW24" s="373"/>
      <c r="ALX24" s="1276"/>
      <c r="ALY24" s="1279"/>
      <c r="ALZ24" s="85"/>
      <c r="AMA24" s="1280">
        <f t="shared" si="197"/>
        <v>731</v>
      </c>
      <c r="AMC24" s="34"/>
      <c r="AMD24" s="373"/>
      <c r="AME24" s="1276"/>
      <c r="AMF24" s="1279"/>
      <c r="AMG24" s="85"/>
      <c r="AMH24" s="1280">
        <f t="shared" si="198"/>
        <v>0</v>
      </c>
      <c r="AMJ24" s="34"/>
      <c r="AMK24" s="373"/>
      <c r="AML24" s="1276"/>
      <c r="AMM24" s="1279"/>
      <c r="AMN24" s="85"/>
      <c r="AMO24" s="1280">
        <f t="shared" si="199"/>
        <v>0</v>
      </c>
      <c r="AMQ24" s="53"/>
      <c r="AMR24" s="276"/>
      <c r="AMS24" s="1274"/>
      <c r="AMT24" s="110"/>
      <c r="AMU24" s="176"/>
      <c r="AMV24" s="87">
        <f t="shared" si="129"/>
        <v>0</v>
      </c>
      <c r="AMX24" s="549"/>
      <c r="AMY24" s="373"/>
      <c r="AMZ24" s="1276"/>
      <c r="ANA24" s="1279"/>
      <c r="ANB24" s="85"/>
      <c r="ANC24" s="1280">
        <f t="shared" si="200"/>
        <v>0</v>
      </c>
      <c r="ANE24" s="386"/>
      <c r="ANF24" s="276"/>
      <c r="ANG24" s="1274"/>
      <c r="ANH24" s="110"/>
      <c r="ANI24" s="176"/>
      <c r="ANJ24" s="1280">
        <f t="shared" si="201"/>
        <v>1947</v>
      </c>
      <c r="ANL24" s="34"/>
      <c r="ANM24" s="1353"/>
      <c r="ANN24" s="1276"/>
      <c r="ANO24" s="1279"/>
      <c r="ANP24" s="85"/>
      <c r="ANQ24" s="1280">
        <f t="shared" si="202"/>
        <v>0</v>
      </c>
      <c r="ANS24" s="34"/>
      <c r="ANT24" s="373"/>
      <c r="ANU24" s="1276"/>
      <c r="ANV24" s="1279"/>
      <c r="ANW24" s="85"/>
      <c r="ANX24" s="1280">
        <f t="shared" si="203"/>
        <v>0</v>
      </c>
      <c r="ANZ24" s="34"/>
      <c r="AOA24" s="1353"/>
      <c r="AOB24" s="1276"/>
      <c r="AOC24" s="1279"/>
      <c r="AOD24" s="85"/>
      <c r="AOE24" s="1280">
        <f t="shared" si="204"/>
        <v>0</v>
      </c>
      <c r="AOG24" s="388"/>
      <c r="AOH24" s="1249"/>
      <c r="AOI24" s="1276"/>
      <c r="AOJ24" s="1279"/>
      <c r="AOK24" s="85"/>
      <c r="AOL24" s="1280">
        <f t="shared" si="205"/>
        <v>0</v>
      </c>
      <c r="AON24" s="388"/>
      <c r="AOO24" s="1249"/>
      <c r="AOP24" s="1276"/>
      <c r="AOQ24" s="1279"/>
      <c r="AOR24" s="85"/>
      <c r="AOS24" s="1280">
        <f t="shared" si="206"/>
        <v>0</v>
      </c>
      <c r="AOU24" s="388"/>
      <c r="AOV24" s="1249"/>
      <c r="AOW24" s="1276"/>
      <c r="AOX24" s="1279"/>
      <c r="AOY24" s="85"/>
      <c r="AOZ24" s="1280">
        <f t="shared" si="207"/>
        <v>0</v>
      </c>
      <c r="APB24" s="549"/>
      <c r="APC24" s="1249"/>
      <c r="APD24" s="1276"/>
      <c r="APE24" s="1279"/>
      <c r="APF24" s="85"/>
      <c r="APG24" s="1280">
        <f t="shared" si="208"/>
        <v>0</v>
      </c>
      <c r="API24" s="549"/>
      <c r="APJ24" s="1249"/>
      <c r="APK24" s="1276"/>
      <c r="APL24" s="1279"/>
      <c r="APM24" s="85"/>
      <c r="APN24" s="1280">
        <f t="shared" si="209"/>
        <v>0</v>
      </c>
      <c r="APP24" s="549"/>
      <c r="APQ24" s="373"/>
      <c r="APR24" s="1276"/>
      <c r="APS24" s="1279"/>
      <c r="APT24" s="85"/>
      <c r="APU24" s="1280">
        <f t="shared" si="210"/>
        <v>0</v>
      </c>
      <c r="APW24" s="34"/>
      <c r="APX24" s="373"/>
      <c r="APY24" s="1276"/>
      <c r="APZ24" s="1279"/>
      <c r="AQA24" s="85"/>
      <c r="AQB24" s="1280">
        <f t="shared" si="211"/>
        <v>0</v>
      </c>
      <c r="AQD24" s="576"/>
      <c r="AQE24" s="276"/>
      <c r="AQF24" s="121"/>
      <c r="AQG24" s="53"/>
      <c r="AQH24" s="176"/>
      <c r="AQI24" s="87">
        <f t="shared" si="226"/>
        <v>0</v>
      </c>
      <c r="AQK24" s="576"/>
      <c r="AQL24" s="657"/>
      <c r="AQM24" s="276"/>
      <c r="AQN24" s="121"/>
      <c r="AQO24" s="53"/>
      <c r="AQP24" s="176"/>
      <c r="AQQ24" s="87">
        <f t="shared" si="227"/>
        <v>0</v>
      </c>
      <c r="AQS24" s="549"/>
      <c r="AQT24" s="373"/>
      <c r="AQU24" s="24"/>
      <c r="AQV24" s="34"/>
      <c r="AQW24" s="85"/>
      <c r="AQX24" s="87">
        <f t="shared" si="228"/>
        <v>0</v>
      </c>
      <c r="AQZ24" s="388"/>
      <c r="ARA24" s="373"/>
      <c r="ARB24" s="24"/>
      <c r="ARC24" s="34"/>
      <c r="ARD24" s="85"/>
      <c r="ARE24" s="87">
        <f t="shared" si="229"/>
        <v>12197</v>
      </c>
      <c r="ARG24" s="549"/>
      <c r="ARH24" s="1202"/>
      <c r="ARI24" s="1249"/>
      <c r="ARJ24" s="24"/>
      <c r="ARK24" s="34"/>
      <c r="ARL24" s="85"/>
      <c r="ARM24" s="87">
        <f t="shared" si="230"/>
        <v>0</v>
      </c>
      <c r="ARO24" s="549"/>
      <c r="ARP24" s="1202"/>
      <c r="ARQ24" s="1249"/>
      <c r="ARR24" s="24"/>
      <c r="ARS24" s="34"/>
      <c r="ART24" s="85"/>
      <c r="ARU24" s="87">
        <f t="shared" si="231"/>
        <v>0</v>
      </c>
      <c r="ARV24" s="85"/>
      <c r="ARW24" s="34"/>
      <c r="ARX24" s="373"/>
      <c r="ARY24" s="24"/>
      <c r="ARZ24" s="34"/>
      <c r="ASA24" s="85"/>
      <c r="ASB24" s="87">
        <f t="shared" si="232"/>
        <v>17438</v>
      </c>
      <c r="ASD24" s="576">
        <v>41320</v>
      </c>
      <c r="ASE24" s="276" t="s">
        <v>4906</v>
      </c>
      <c r="ASF24" s="121">
        <v>3240</v>
      </c>
      <c r="ASG24" s="53">
        <v>41324</v>
      </c>
      <c r="ASH24" s="176">
        <v>3240</v>
      </c>
      <c r="ASI24" s="87">
        <f t="shared" si="233"/>
        <v>0</v>
      </c>
      <c r="ASK24" s="576"/>
      <c r="ASL24" s="276"/>
      <c r="ASM24" s="121"/>
      <c r="ASN24" s="53"/>
      <c r="ASO24" s="176"/>
      <c r="ASP24" s="168">
        <f t="shared" si="234"/>
        <v>3312</v>
      </c>
      <c r="ASR24" s="576"/>
      <c r="ASS24" s="276"/>
      <c r="AST24" s="121"/>
      <c r="ASU24" s="53"/>
      <c r="ASV24" s="176"/>
      <c r="ASW24" s="168">
        <f t="shared" si="235"/>
        <v>0</v>
      </c>
      <c r="ASY24" s="576"/>
      <c r="ASZ24" s="276"/>
      <c r="ATA24" s="121"/>
      <c r="ATB24" s="53"/>
      <c r="ATC24" s="176"/>
      <c r="ATD24" s="87">
        <f t="shared" si="236"/>
        <v>0</v>
      </c>
      <c r="ATF24" s="549"/>
      <c r="ATG24" s="373"/>
      <c r="ATH24" s="24"/>
      <c r="ATI24" s="34"/>
      <c r="ATJ24" s="85"/>
      <c r="ATK24" s="87">
        <f t="shared" si="212"/>
        <v>0</v>
      </c>
      <c r="ATM24" s="549"/>
      <c r="ATN24" s="373"/>
      <c r="ATO24" s="24"/>
      <c r="ATP24" s="34"/>
      <c r="ATQ24" s="85"/>
      <c r="ATR24" s="87">
        <f t="shared" si="213"/>
        <v>0</v>
      </c>
      <c r="ATT24" s="576"/>
      <c r="ATU24" s="276"/>
      <c r="ATV24" s="121"/>
      <c r="ATW24" s="53"/>
      <c r="ATX24" s="430"/>
      <c r="ATY24" s="87">
        <f t="shared" si="214"/>
        <v>0</v>
      </c>
      <c r="AUA24" s="53"/>
      <c r="AUB24" s="276"/>
      <c r="AUC24" s="121"/>
      <c r="AUD24" s="53"/>
      <c r="AUE24" s="176"/>
      <c r="AUF24" s="87">
        <f t="shared" si="215"/>
        <v>2068</v>
      </c>
      <c r="AUH24" s="549"/>
      <c r="AUI24" s="1247"/>
      <c r="AUJ24" s="176"/>
      <c r="AUK24" s="53"/>
      <c r="AUL24" s="176"/>
      <c r="AUM24" s="87">
        <f t="shared" si="246"/>
        <v>0</v>
      </c>
      <c r="AUO24" s="549"/>
      <c r="AUP24" s="1247"/>
      <c r="AUQ24" s="176"/>
      <c r="AUR24" s="53"/>
      <c r="AUS24" s="176"/>
      <c r="AUT24" s="87">
        <f t="shared" si="247"/>
        <v>2062.5</v>
      </c>
      <c r="AUV24" s="549"/>
      <c r="AUW24" s="1247"/>
      <c r="AUX24" s="176"/>
      <c r="AUY24" s="53"/>
      <c r="AUZ24" s="176"/>
      <c r="AVA24" s="87">
        <f t="shared" si="248"/>
        <v>0</v>
      </c>
      <c r="AVC24" s="34"/>
      <c r="AVD24" s="1247"/>
      <c r="AVE24" s="176"/>
      <c r="AVF24" s="53"/>
      <c r="AVG24" s="176"/>
      <c r="AVH24" s="87">
        <f t="shared" si="249"/>
        <v>0</v>
      </c>
      <c r="AVJ24" s="576">
        <v>41317</v>
      </c>
      <c r="AVK24" s="363" t="s">
        <v>4663</v>
      </c>
      <c r="AVL24" s="176">
        <v>7033</v>
      </c>
      <c r="AVM24" s="53">
        <v>41319</v>
      </c>
      <c r="AVN24" s="176">
        <v>7033</v>
      </c>
      <c r="AVO24" s="87">
        <f t="shared" si="130"/>
        <v>0</v>
      </c>
      <c r="AVQ24" s="576"/>
      <c r="AVR24" s="363"/>
      <c r="AVS24" s="176"/>
      <c r="AVT24" s="53"/>
      <c r="AVU24" s="176"/>
      <c r="AVV24" s="87">
        <f t="shared" si="131"/>
        <v>0</v>
      </c>
      <c r="AVX24" s="576"/>
      <c r="AVY24" s="363"/>
      <c r="AVZ24" s="176"/>
      <c r="AWA24" s="53"/>
      <c r="AWB24" s="176"/>
      <c r="AWC24" s="87">
        <f t="shared" si="132"/>
        <v>5941</v>
      </c>
      <c r="AWE24" s="549"/>
      <c r="AWF24" s="1247"/>
      <c r="AWG24" s="176"/>
      <c r="AWH24" s="53"/>
      <c r="AWI24" s="176"/>
      <c r="AWJ24" s="87">
        <f t="shared" si="133"/>
        <v>0</v>
      </c>
      <c r="AWL24" s="549"/>
      <c r="AWM24" s="1247"/>
      <c r="AWN24" s="176"/>
      <c r="AWO24" s="53"/>
      <c r="AWP24" s="176"/>
      <c r="AWQ24" s="87">
        <f t="shared" si="134"/>
        <v>0</v>
      </c>
      <c r="AWS24" s="53"/>
      <c r="AWT24" s="363"/>
      <c r="AWU24" s="176"/>
      <c r="AWV24" s="53"/>
      <c r="AWW24" s="176"/>
      <c r="AWX24" s="87">
        <f t="shared" si="135"/>
        <v>0</v>
      </c>
      <c r="AWZ24" s="386">
        <v>41319</v>
      </c>
      <c r="AXA24" s="363" t="s">
        <v>4790</v>
      </c>
      <c r="AXB24" s="176">
        <v>40</v>
      </c>
      <c r="AXC24" s="53">
        <v>41319</v>
      </c>
      <c r="AXD24" s="176">
        <v>40</v>
      </c>
      <c r="AXE24" s="87">
        <f t="shared" si="136"/>
        <v>0</v>
      </c>
      <c r="AXG24" s="386"/>
      <c r="AXH24" s="363"/>
      <c r="AXI24" s="176"/>
      <c r="AXJ24" s="53"/>
      <c r="AXK24" s="176"/>
      <c r="AXL24" s="87">
        <f t="shared" si="137"/>
        <v>0</v>
      </c>
      <c r="AXN24" s="386"/>
      <c r="AXO24" s="363"/>
      <c r="AXP24" s="176"/>
      <c r="AXQ24" s="53"/>
      <c r="AXR24" s="176"/>
      <c r="AXS24" s="87">
        <f t="shared" si="138"/>
        <v>1624.5</v>
      </c>
      <c r="AXU24" s="549"/>
      <c r="AXV24" s="1247"/>
      <c r="AXW24" s="176"/>
      <c r="AXX24" s="576"/>
      <c r="AXY24" s="176"/>
      <c r="AXZ24" s="87">
        <f t="shared" si="139"/>
        <v>0</v>
      </c>
      <c r="AYB24" s="576">
        <v>41325</v>
      </c>
      <c r="AYC24" s="363" t="s">
        <v>5323</v>
      </c>
      <c r="AYD24" s="176">
        <v>12567.5</v>
      </c>
      <c r="AYE24" s="53">
        <v>41325</v>
      </c>
      <c r="AYF24" s="176">
        <v>12567.5</v>
      </c>
      <c r="AYG24" s="87">
        <f t="shared" si="140"/>
        <v>839.19999999999709</v>
      </c>
      <c r="AYI24" s="53"/>
      <c r="AYJ24" s="363"/>
      <c r="AYK24" s="176"/>
      <c r="AYL24" s="53"/>
      <c r="AYM24" s="176"/>
      <c r="AYN24" s="87">
        <f t="shared" si="250"/>
        <v>0</v>
      </c>
      <c r="AYP24" s="53"/>
      <c r="AYQ24" s="363"/>
      <c r="AYR24" s="176"/>
      <c r="AYS24" s="53"/>
      <c r="AYT24" s="176"/>
      <c r="AYU24" s="87">
        <f t="shared" si="251"/>
        <v>0</v>
      </c>
      <c r="AYW24" s="386">
        <v>41313</v>
      </c>
      <c r="AYX24" s="386"/>
      <c r="AYY24" s="363" t="s">
        <v>4273</v>
      </c>
      <c r="AYZ24" s="430">
        <v>156728</v>
      </c>
      <c r="AZA24" s="522">
        <v>41328</v>
      </c>
      <c r="AZB24" s="176">
        <v>156728</v>
      </c>
      <c r="AZC24" s="168">
        <f t="shared" si="141"/>
        <v>0</v>
      </c>
      <c r="AZE24" s="34"/>
      <c r="AZF24" s="1247"/>
      <c r="AZG24" s="176"/>
      <c r="AZH24" s="53"/>
      <c r="AZI24" s="176"/>
      <c r="AZJ24" s="87">
        <f t="shared" si="142"/>
        <v>0</v>
      </c>
      <c r="AZL24" s="34"/>
      <c r="AZM24" s="1247"/>
      <c r="AZN24" s="176"/>
      <c r="AZO24" s="53"/>
      <c r="AZP24" s="176"/>
      <c r="AZQ24" s="87">
        <f t="shared" si="143"/>
        <v>0</v>
      </c>
      <c r="AZS24" s="34"/>
      <c r="AZT24" s="1247"/>
      <c r="AZU24" s="176"/>
      <c r="AZV24" s="53"/>
      <c r="AZW24" s="176"/>
      <c r="AZX24" s="87">
        <f t="shared" si="144"/>
        <v>0</v>
      </c>
      <c r="AZZ24" s="34"/>
      <c r="BAA24" s="1247"/>
      <c r="BAB24" s="176"/>
      <c r="BAC24" s="53"/>
      <c r="BAD24" s="176"/>
      <c r="BAE24" s="87">
        <f t="shared" si="145"/>
        <v>0</v>
      </c>
      <c r="BAG24" s="549"/>
      <c r="BAH24" s="1247"/>
      <c r="BAI24" s="176"/>
      <c r="BAJ24" s="53"/>
      <c r="BAK24" s="176"/>
      <c r="BAL24" s="87">
        <f t="shared" si="146"/>
        <v>0</v>
      </c>
      <c r="BAN24" s="549"/>
      <c r="BAO24" s="1247"/>
      <c r="BAP24" s="176"/>
      <c r="BAQ24" s="53"/>
      <c r="BAR24" s="176"/>
      <c r="BAS24" s="87">
        <f t="shared" si="147"/>
        <v>22116</v>
      </c>
      <c r="BAU24" s="388"/>
      <c r="BAV24" s="1247"/>
      <c r="BAW24" s="176"/>
      <c r="BAX24" s="53"/>
      <c r="BAY24" s="176"/>
      <c r="BAZ24" s="87">
        <f t="shared" si="148"/>
        <v>4048</v>
      </c>
      <c r="BBB24" s="576"/>
      <c r="BBC24" s="363"/>
      <c r="BBD24" s="176"/>
      <c r="BBE24" s="576"/>
      <c r="BBF24" s="176"/>
      <c r="BBG24" s="87">
        <f t="shared" si="149"/>
        <v>19293.599999999999</v>
      </c>
      <c r="BBI24" s="34"/>
      <c r="BBJ24" s="34"/>
      <c r="BBK24" s="1247"/>
      <c r="BBL24" s="176"/>
      <c r="BBM24" s="53"/>
      <c r="BBN24" s="176"/>
      <c r="BBO24" s="87">
        <f t="shared" si="150"/>
        <v>6485.25</v>
      </c>
      <c r="BBQ24" s="34"/>
      <c r="BBR24" s="1247"/>
      <c r="BBS24" s="176"/>
      <c r="BBT24" s="53"/>
      <c r="BBU24" s="176"/>
      <c r="BBV24" s="87">
        <f t="shared" si="151"/>
        <v>0</v>
      </c>
      <c r="BBX24" s="388"/>
      <c r="BBY24" s="1247"/>
      <c r="BBZ24" s="176"/>
      <c r="BCA24" s="53"/>
      <c r="BCB24" s="176"/>
      <c r="BCC24" s="87">
        <f t="shared" si="152"/>
        <v>0</v>
      </c>
      <c r="BCE24" s="388"/>
      <c r="BCF24" s="1247"/>
      <c r="BCG24" s="176"/>
      <c r="BCH24" s="53"/>
      <c r="BCI24" s="176"/>
      <c r="BCJ24" s="87">
        <f t="shared" si="153"/>
        <v>0</v>
      </c>
      <c r="BCL24" s="386"/>
      <c r="BCM24" s="363"/>
      <c r="BCN24" s="176"/>
      <c r="BCO24" s="576">
        <v>41300</v>
      </c>
      <c r="BCP24" s="176">
        <v>2000</v>
      </c>
      <c r="BCQ24" s="87">
        <f t="shared" si="154"/>
        <v>11642.5</v>
      </c>
      <c r="BCS24" s="388"/>
      <c r="BCT24" s="1247"/>
      <c r="BCU24" s="176"/>
      <c r="BCV24" s="576"/>
      <c r="BCW24" s="176"/>
      <c r="BCX24" s="87">
        <f t="shared" si="155"/>
        <v>0</v>
      </c>
      <c r="BCZ24" s="34"/>
      <c r="BDA24" s="1247"/>
      <c r="BDB24" s="176"/>
      <c r="BDC24" s="53"/>
      <c r="BDD24" s="176"/>
      <c r="BDE24" s="87">
        <f t="shared" si="156"/>
        <v>0</v>
      </c>
      <c r="BDG24" s="388"/>
      <c r="BDH24" s="1247"/>
      <c r="BDI24" s="176"/>
      <c r="BDJ24" s="386"/>
      <c r="BDK24" s="176"/>
      <c r="BDL24" s="87">
        <f t="shared" si="157"/>
        <v>0</v>
      </c>
      <c r="BDN24" s="576"/>
      <c r="BDO24" s="363"/>
      <c r="BDP24" s="176"/>
      <c r="BDQ24" s="576"/>
      <c r="BDR24" s="176"/>
      <c r="BDS24" s="87">
        <f t="shared" si="158"/>
        <v>31279.599999999991</v>
      </c>
      <c r="BDU24" s="34"/>
      <c r="BDV24" s="1247"/>
      <c r="BDW24" s="176"/>
      <c r="BDX24" s="53"/>
      <c r="BDY24" s="176"/>
      <c r="BDZ24" s="87">
        <f t="shared" si="159"/>
        <v>0</v>
      </c>
      <c r="BEB24" s="549"/>
      <c r="BEC24" s="1247"/>
      <c r="BED24" s="176"/>
      <c r="BEE24" s="53"/>
      <c r="BEF24" s="176"/>
      <c r="BEG24" s="87">
        <f t="shared" si="160"/>
        <v>605.79999999999927</v>
      </c>
      <c r="BEI24" s="53"/>
      <c r="BEJ24" s="53"/>
      <c r="BEK24" s="363"/>
      <c r="BEL24" s="176"/>
      <c r="BEM24" s="53"/>
      <c r="BEN24" s="176"/>
      <c r="BEO24" s="87">
        <f t="shared" si="161"/>
        <v>0</v>
      </c>
      <c r="BEQ24" s="386">
        <v>41327</v>
      </c>
      <c r="BER24" s="363" t="s">
        <v>5526</v>
      </c>
      <c r="BES24" s="176">
        <v>6853</v>
      </c>
      <c r="BET24" s="386"/>
      <c r="BEU24" s="58"/>
      <c r="BEV24" s="87">
        <f t="shared" si="162"/>
        <v>6853</v>
      </c>
      <c r="BEX24" s="388"/>
      <c r="BEY24" s="409"/>
      <c r="BEZ24" s="1247"/>
      <c r="BFA24" s="176"/>
      <c r="BFB24" s="386"/>
      <c r="BFC24" s="176"/>
      <c r="BFD24" s="87">
        <f t="shared" si="163"/>
        <v>0</v>
      </c>
      <c r="BFF24" s="74"/>
      <c r="BFG24" s="409"/>
      <c r="BFH24" s="1247"/>
      <c r="BFI24" s="176"/>
      <c r="BFJ24" s="53"/>
      <c r="BFK24" s="176"/>
      <c r="BFL24" s="87">
        <f t="shared" si="164"/>
        <v>212313.94</v>
      </c>
      <c r="BFN24" s="549"/>
      <c r="BFO24" s="1247"/>
      <c r="BFP24" s="176"/>
      <c r="BFQ24" s="576"/>
      <c r="BFR24" s="176"/>
      <c r="BFS24" s="87">
        <f t="shared" si="165"/>
        <v>0</v>
      </c>
      <c r="BFU24" s="386"/>
      <c r="BFV24" s="363"/>
      <c r="BFW24" s="176"/>
      <c r="BFX24" s="53"/>
      <c r="BFY24" s="176"/>
      <c r="BFZ24" s="87">
        <f t="shared" si="166"/>
        <v>0</v>
      </c>
      <c r="BGB24" s="576"/>
      <c r="BGC24" s="363"/>
      <c r="BGD24" s="176"/>
      <c r="BGE24" s="53"/>
      <c r="BGF24" s="176"/>
      <c r="BGG24" s="87">
        <f t="shared" si="167"/>
        <v>0</v>
      </c>
      <c r="BGI24" s="388"/>
      <c r="BGJ24" s="1247"/>
      <c r="BGK24" s="176"/>
      <c r="BGL24" s="53"/>
      <c r="BGM24" s="176"/>
      <c r="BGN24" s="87">
        <f t="shared" si="240"/>
        <v>0</v>
      </c>
      <c r="BGP24" s="34"/>
      <c r="BGQ24" s="1247"/>
      <c r="BGR24" s="176"/>
      <c r="BGS24" s="53"/>
      <c r="BGT24" s="176"/>
      <c r="BGU24" s="87">
        <f t="shared" si="241"/>
        <v>0</v>
      </c>
      <c r="BGW24" s="549"/>
      <c r="BGX24" s="1247"/>
      <c r="BGY24" s="176"/>
      <c r="BGZ24" s="53"/>
      <c r="BHA24" s="176"/>
      <c r="BHB24" s="87">
        <f t="shared" si="168"/>
        <v>0</v>
      </c>
      <c r="BHD24" s="549"/>
      <c r="BHE24" s="1202"/>
      <c r="BHF24" s="1247"/>
      <c r="BHG24" s="176"/>
      <c r="BHH24" s="53"/>
      <c r="BHI24" s="176"/>
      <c r="BHJ24" s="87">
        <f t="shared" si="169"/>
        <v>78175.989999999991</v>
      </c>
      <c r="BHL24" s="549"/>
      <c r="BHM24" s="1247"/>
      <c r="BHN24" s="176"/>
      <c r="BHO24" s="53"/>
      <c r="BHP24" s="176"/>
      <c r="BHQ24" s="87">
        <f t="shared" si="170"/>
        <v>0</v>
      </c>
      <c r="BHS24" s="388"/>
      <c r="BHT24" s="1247"/>
      <c r="BHU24" s="176"/>
      <c r="BHV24" s="53"/>
      <c r="BHW24" s="176"/>
      <c r="BHX24" s="87">
        <f t="shared" si="171"/>
        <v>0</v>
      </c>
      <c r="BHZ24" s="576"/>
      <c r="BIA24" s="276"/>
      <c r="BIB24" s="1045"/>
      <c r="BIC24" s="110"/>
      <c r="BID24" s="176"/>
      <c r="BIE24" s="87">
        <f t="shared" si="172"/>
        <v>0</v>
      </c>
      <c r="BIG24" s="576">
        <v>41327</v>
      </c>
      <c r="BIH24" s="363" t="s">
        <v>5577</v>
      </c>
      <c r="BII24" s="176">
        <v>1020</v>
      </c>
      <c r="BIJ24" s="53">
        <v>41328</v>
      </c>
      <c r="BIK24" s="176">
        <v>520</v>
      </c>
      <c r="BIL24" s="87">
        <f t="shared" si="173"/>
        <v>500</v>
      </c>
      <c r="BIN24" s="549"/>
      <c r="BIO24" s="1247"/>
      <c r="BIP24" s="176"/>
      <c r="BIQ24" s="53"/>
      <c r="BIR24" s="176"/>
      <c r="BIS24" s="87">
        <f t="shared" si="174"/>
        <v>0</v>
      </c>
      <c r="BIU24" s="34"/>
      <c r="BIV24" s="1247"/>
      <c r="BIW24" s="176"/>
      <c r="BIX24" s="53"/>
      <c r="BIY24" s="176"/>
      <c r="BIZ24" s="87">
        <f t="shared" si="175"/>
        <v>0</v>
      </c>
      <c r="BJB24" s="34">
        <v>41320</v>
      </c>
      <c r="BJC24" s="1247" t="s">
        <v>4916</v>
      </c>
      <c r="BJD24" s="176">
        <v>6113</v>
      </c>
      <c r="BJE24" s="53">
        <v>41324</v>
      </c>
      <c r="BJF24" s="176">
        <v>6113</v>
      </c>
      <c r="BJG24" s="87">
        <f t="shared" si="216"/>
        <v>0</v>
      </c>
      <c r="BJI24" s="53"/>
      <c r="BJJ24" s="276"/>
      <c r="BJK24" s="121"/>
      <c r="BJL24" s="53">
        <v>41318</v>
      </c>
      <c r="BJM24" s="176">
        <v>9354</v>
      </c>
      <c r="BJN24" s="168">
        <f t="shared" si="217"/>
        <v>427.5</v>
      </c>
      <c r="BJP24" s="34"/>
      <c r="BJQ24" s="1247"/>
      <c r="BJR24" s="176"/>
      <c r="BJS24" s="53"/>
      <c r="BJT24" s="176"/>
      <c r="BJU24" s="87">
        <f t="shared" si="218"/>
        <v>0</v>
      </c>
      <c r="BJW24" s="34"/>
      <c r="BJX24" s="1247"/>
      <c r="BJY24" s="176"/>
      <c r="BJZ24" s="53"/>
      <c r="BKA24" s="176"/>
      <c r="BKB24" s="87">
        <f t="shared" si="219"/>
        <v>0</v>
      </c>
      <c r="BKD24" s="34"/>
      <c r="BKE24" s="1247"/>
      <c r="BKF24" s="176"/>
      <c r="BKG24" s="53"/>
      <c r="BKH24" s="176"/>
      <c r="BKI24" s="87">
        <f t="shared" si="220"/>
        <v>0</v>
      </c>
      <c r="BKK24" s="34"/>
      <c r="BKL24" s="1247"/>
      <c r="BKM24" s="176"/>
      <c r="BKN24" s="53"/>
      <c r="BKO24" s="176"/>
      <c r="BKP24" s="87">
        <f t="shared" si="221"/>
        <v>0</v>
      </c>
      <c r="BKR24" s="386"/>
      <c r="BKS24" s="363"/>
      <c r="BKT24" s="176"/>
      <c r="BKU24" s="53"/>
      <c r="BKV24" s="176"/>
      <c r="BKW24" s="87">
        <f t="shared" si="222"/>
        <v>0</v>
      </c>
      <c r="BKY24" s="549"/>
      <c r="BKZ24" s="1247"/>
      <c r="BLA24" s="176"/>
      <c r="BLB24" s="53"/>
      <c r="BLC24" s="176"/>
      <c r="BLD24" s="87">
        <f t="shared" si="223"/>
        <v>0</v>
      </c>
      <c r="BLF24" s="549"/>
      <c r="BLG24" s="1247"/>
      <c r="BLH24" s="176"/>
      <c r="BLI24" s="53"/>
      <c r="BLJ24" s="176"/>
      <c r="BLK24" s="87">
        <f t="shared" si="237"/>
        <v>0</v>
      </c>
      <c r="BLM24" s="34"/>
      <c r="BLN24" s="409"/>
      <c r="BLO24" s="1247"/>
      <c r="BLP24" s="176"/>
      <c r="BLQ24" s="53"/>
      <c r="BLR24" s="176"/>
      <c r="BLS24" s="87">
        <f t="shared" si="176"/>
        <v>118</v>
      </c>
      <c r="BLU24" s="34"/>
      <c r="BLV24" s="1247"/>
      <c r="BLW24" s="176"/>
      <c r="BLX24" s="53"/>
      <c r="BLY24" s="176"/>
      <c r="BLZ24" s="87">
        <f t="shared" si="177"/>
        <v>0</v>
      </c>
      <c r="BMB24" s="53">
        <v>41327</v>
      </c>
      <c r="BMC24" s="363" t="s">
        <v>5536</v>
      </c>
      <c r="BMD24" s="176">
        <v>18467</v>
      </c>
      <c r="BME24" s="53"/>
      <c r="BMF24" s="176"/>
      <c r="BMG24" s="87">
        <f t="shared" si="178"/>
        <v>21858</v>
      </c>
      <c r="BMI24" s="386">
        <v>41309</v>
      </c>
      <c r="BMJ24" s="1258" t="s">
        <v>3967</v>
      </c>
      <c r="BMK24" s="176">
        <v>362</v>
      </c>
      <c r="BML24" s="576">
        <v>41309</v>
      </c>
      <c r="BMM24" s="176">
        <v>362</v>
      </c>
      <c r="BMN24" s="87">
        <f t="shared" si="179"/>
        <v>0</v>
      </c>
      <c r="BMQ24" s="1247"/>
      <c r="BMR24" s="430"/>
      <c r="BMS24" s="549"/>
      <c r="BMT24" s="1245"/>
      <c r="BMU24" s="87">
        <f t="shared" si="180"/>
        <v>700</v>
      </c>
      <c r="BMW24" s="34"/>
      <c r="BMX24" s="1247"/>
      <c r="BMY24" s="176"/>
      <c r="BMZ24" s="53"/>
      <c r="BNA24" s="176"/>
      <c r="BNB24" s="87">
        <f t="shared" si="181"/>
        <v>0</v>
      </c>
      <c r="BND24" s="34"/>
      <c r="BNE24" s="34"/>
      <c r="BNF24" s="1247"/>
      <c r="BNG24" s="176"/>
      <c r="BNH24" s="53"/>
      <c r="BNI24" s="176"/>
      <c r="BNJ24" s="87">
        <f t="shared" si="182"/>
        <v>0</v>
      </c>
      <c r="BNL24" s="549"/>
      <c r="BNM24" s="1247"/>
      <c r="BNN24" s="176"/>
      <c r="BNO24" s="53"/>
      <c r="BNP24" s="176"/>
      <c r="BNQ24" s="87">
        <f t="shared" si="183"/>
        <v>0</v>
      </c>
      <c r="BNS24" s="549">
        <v>41319</v>
      </c>
      <c r="BNT24" s="1247" t="s">
        <v>4815</v>
      </c>
      <c r="BNU24" s="176">
        <v>2082.5</v>
      </c>
      <c r="BNV24" s="53">
        <v>41319</v>
      </c>
      <c r="BNW24" s="176">
        <v>2082.5</v>
      </c>
      <c r="BNX24" s="87">
        <f t="shared" si="184"/>
        <v>0</v>
      </c>
      <c r="BNZ24" s="34"/>
      <c r="BOA24" s="1247"/>
      <c r="BOB24" s="176"/>
      <c r="BOC24" s="53"/>
      <c r="BOD24" s="176"/>
      <c r="BOE24" s="87">
        <f t="shared" si="185"/>
        <v>0</v>
      </c>
      <c r="BOG24" s="549"/>
      <c r="BOH24" s="1247"/>
      <c r="BOI24" s="176"/>
      <c r="BOJ24" s="795"/>
      <c r="BOK24" s="835"/>
      <c r="BOL24" s="87">
        <f t="shared" si="186"/>
        <v>0</v>
      </c>
      <c r="BON24" s="549"/>
      <c r="BOO24" s="1247"/>
      <c r="BOP24" s="176"/>
      <c r="BOQ24" s="795"/>
      <c r="BOR24" s="835"/>
      <c r="BOS24" s="87">
        <f t="shared" si="187"/>
        <v>0</v>
      </c>
      <c r="BOU24" s="34"/>
      <c r="BOV24" s="1247"/>
      <c r="BOW24" s="176"/>
      <c r="BOX24" s="53"/>
      <c r="BOY24" s="176"/>
      <c r="BOZ24" s="87">
        <f t="shared" si="188"/>
        <v>0</v>
      </c>
      <c r="BPB24" s="34"/>
      <c r="BPC24" s="1247"/>
      <c r="BPD24" s="176"/>
      <c r="BPE24" s="53"/>
      <c r="BPF24" s="176"/>
      <c r="BPG24" s="87">
        <f t="shared" si="189"/>
        <v>0</v>
      </c>
      <c r="BPI24" s="34"/>
      <c r="BPJ24" s="1247"/>
      <c r="BPK24" s="176"/>
      <c r="BPL24" s="53"/>
      <c r="BPM24" s="176"/>
      <c r="BPN24" s="87">
        <f t="shared" si="190"/>
        <v>0</v>
      </c>
      <c r="BPP24" s="34"/>
      <c r="BPQ24" s="1247"/>
      <c r="BPR24" s="176"/>
      <c r="BPS24" s="53"/>
      <c r="BPT24" s="176"/>
      <c r="BPU24" s="87">
        <f t="shared" si="191"/>
        <v>0</v>
      </c>
    </row>
    <row r="25" spans="1:1789">
      <c r="A25" s="34"/>
      <c r="B25" s="373"/>
      <c r="C25" s="24"/>
      <c r="D25" s="34"/>
      <c r="E25" s="85"/>
      <c r="F25" s="87">
        <f t="shared" si="2"/>
        <v>0</v>
      </c>
      <c r="H25" s="34"/>
      <c r="I25" s="373"/>
      <c r="J25" s="24"/>
      <c r="K25" s="34"/>
      <c r="L25" s="85"/>
      <c r="M25" s="87">
        <f t="shared" si="3"/>
        <v>0</v>
      </c>
      <c r="O25" s="373"/>
      <c r="P25" s="373"/>
      <c r="Q25" s="24"/>
      <c r="R25" s="34"/>
      <c r="S25" s="85"/>
      <c r="T25" s="87">
        <f t="shared" si="4"/>
        <v>0</v>
      </c>
      <c r="V25" s="373"/>
      <c r="W25" s="373"/>
      <c r="X25" s="24"/>
      <c r="Y25" s="34"/>
      <c r="Z25" s="85"/>
      <c r="AA25" s="87">
        <f t="shared" si="5"/>
        <v>6041</v>
      </c>
      <c r="AC25" s="373"/>
      <c r="AD25" s="373"/>
      <c r="AE25" s="24"/>
      <c r="AF25" s="34"/>
      <c r="AG25" s="85"/>
      <c r="AH25" s="87">
        <f t="shared" si="6"/>
        <v>0</v>
      </c>
      <c r="AJ25" s="386">
        <v>41318</v>
      </c>
      <c r="AK25" s="276" t="s">
        <v>4710</v>
      </c>
      <c r="AL25" s="121">
        <v>12827</v>
      </c>
      <c r="AM25" s="386">
        <v>41326</v>
      </c>
      <c r="AN25" s="176">
        <v>3174</v>
      </c>
      <c r="AO25" s="87">
        <f>AO24+AL25-AN25</f>
        <v>-26450.859999999986</v>
      </c>
      <c r="AQ25" s="373"/>
      <c r="AR25" s="373"/>
      <c r="AS25" s="24"/>
      <c r="AT25" s="34"/>
      <c r="AU25" s="85"/>
      <c r="AV25" s="87">
        <f t="shared" si="8"/>
        <v>0</v>
      </c>
      <c r="AX25" s="373"/>
      <c r="AY25" s="373"/>
      <c r="AZ25" s="24"/>
      <c r="BA25" s="34"/>
      <c r="BB25" s="85"/>
      <c r="BC25" s="87">
        <f t="shared" si="9"/>
        <v>0</v>
      </c>
      <c r="BE25" s="53"/>
      <c r="BF25" s="276"/>
      <c r="BG25" s="121"/>
      <c r="BH25" s="1379"/>
      <c r="BI25" s="176"/>
      <c r="BJ25" s="87">
        <f t="shared" si="10"/>
        <v>0</v>
      </c>
      <c r="BL25" s="388">
        <v>41319</v>
      </c>
      <c r="BM25" s="373" t="s">
        <v>4793</v>
      </c>
      <c r="BN25" s="24">
        <v>819.5</v>
      </c>
      <c r="BO25" s="34">
        <v>41319</v>
      </c>
      <c r="BP25" s="85">
        <v>819.5</v>
      </c>
      <c r="BQ25" s="87">
        <f t="shared" si="11"/>
        <v>0</v>
      </c>
      <c r="BS25" s="576"/>
      <c r="BT25" s="276"/>
      <c r="BU25" s="121"/>
      <c r="BV25" s="53"/>
      <c r="BW25" s="176"/>
      <c r="BX25" s="87">
        <f t="shared" si="12"/>
        <v>40166.76</v>
      </c>
      <c r="BZ25" s="576"/>
      <c r="CA25" s="276"/>
      <c r="CB25" s="121"/>
      <c r="CC25" s="53"/>
      <c r="CD25" s="176"/>
      <c r="CE25" s="87">
        <f t="shared" si="13"/>
        <v>0</v>
      </c>
      <c r="CG25" s="576"/>
      <c r="CH25" s="276"/>
      <c r="CI25" s="121"/>
      <c r="CJ25" s="53"/>
      <c r="CK25" s="176"/>
      <c r="CL25" s="87">
        <f t="shared" si="14"/>
        <v>2443.5</v>
      </c>
      <c r="CN25" s="549">
        <v>41136</v>
      </c>
      <c r="CO25" s="1346"/>
      <c r="CP25" s="1382" t="s">
        <v>3118</v>
      </c>
      <c r="CQ25" s="1294">
        <v>347055</v>
      </c>
      <c r="CR25" s="576">
        <v>41227</v>
      </c>
      <c r="CS25" s="176">
        <v>172021</v>
      </c>
      <c r="CT25" s="168">
        <f t="shared" si="15"/>
        <v>263982</v>
      </c>
      <c r="CV25" s="576">
        <v>41319</v>
      </c>
      <c r="CW25" s="1289"/>
      <c r="CX25" s="276" t="s">
        <v>4827</v>
      </c>
      <c r="CY25" s="121">
        <v>182494</v>
      </c>
      <c r="CZ25" s="576"/>
      <c r="DA25" s="176"/>
      <c r="DB25" s="87">
        <f t="shared" si="16"/>
        <v>8064842.6500000004</v>
      </c>
      <c r="DD25" s="386"/>
      <c r="DE25" s="276"/>
      <c r="DF25" s="121"/>
      <c r="DG25" s="53"/>
      <c r="DH25" s="176"/>
      <c r="DI25" s="87">
        <f t="shared" si="17"/>
        <v>1847</v>
      </c>
      <c r="DK25" s="386"/>
      <c r="DL25" s="276"/>
      <c r="DM25" s="121"/>
      <c r="DN25" s="53"/>
      <c r="DO25" s="176"/>
      <c r="DP25" s="87">
        <f t="shared" si="18"/>
        <v>0</v>
      </c>
      <c r="DR25" s="53"/>
      <c r="DS25" s="276"/>
      <c r="DT25" s="121"/>
      <c r="DU25" s="53"/>
      <c r="DV25" s="176"/>
      <c r="DW25" s="87">
        <f t="shared" si="19"/>
        <v>0</v>
      </c>
      <c r="DY25" s="386"/>
      <c r="DZ25" s="276"/>
      <c r="EA25" s="121"/>
      <c r="EB25" s="53"/>
      <c r="EC25" s="176"/>
      <c r="ED25" s="87">
        <f t="shared" si="20"/>
        <v>0</v>
      </c>
      <c r="EF25" s="549"/>
      <c r="EG25" s="373"/>
      <c r="EH25" s="24"/>
      <c r="EI25" s="34"/>
      <c r="EJ25" s="85"/>
      <c r="EK25" s="87">
        <f t="shared" si="21"/>
        <v>20966</v>
      </c>
      <c r="EM25" s="549"/>
      <c r="EN25" s="373"/>
      <c r="EO25" s="24"/>
      <c r="EP25" s="34"/>
      <c r="EQ25" s="85"/>
      <c r="ER25" s="87">
        <f t="shared" si="22"/>
        <v>0</v>
      </c>
      <c r="ET25" s="373"/>
      <c r="EU25" s="1200"/>
      <c r="EV25" s="373"/>
      <c r="EW25" s="24"/>
      <c r="EX25" s="409"/>
      <c r="EY25" s="85"/>
      <c r="EZ25" s="87">
        <f t="shared" si="23"/>
        <v>1044.8300000000017</v>
      </c>
      <c r="FB25" s="53"/>
      <c r="FC25" s="276"/>
      <c r="FD25" s="121"/>
      <c r="FE25" s="53"/>
      <c r="FF25" s="176"/>
      <c r="FG25" s="87">
        <f t="shared" si="24"/>
        <v>0</v>
      </c>
      <c r="FI25" s="549"/>
      <c r="FJ25" s="34"/>
      <c r="FK25" s="373"/>
      <c r="FL25" s="121"/>
      <c r="FM25" s="506"/>
      <c r="FN25" s="85"/>
      <c r="FO25" s="87">
        <f t="shared" si="25"/>
        <v>0</v>
      </c>
      <c r="FQ25" s="34"/>
      <c r="FR25" s="276"/>
      <c r="FS25" s="121"/>
      <c r="FT25" s="53"/>
      <c r="FU25" s="176"/>
      <c r="FV25" s="87">
        <f t="shared" si="192"/>
        <v>0</v>
      </c>
      <c r="FX25" s="576"/>
      <c r="FY25" s="657"/>
      <c r="FZ25" s="276"/>
      <c r="GA25" s="121"/>
      <c r="GB25" s="1351"/>
      <c r="GC25" s="1363"/>
      <c r="GD25" s="87">
        <f t="shared" si="26"/>
        <v>13137.5</v>
      </c>
      <c r="GF25" s="34"/>
      <c r="GG25" s="373"/>
      <c r="GH25" s="24"/>
      <c r="GI25" s="34"/>
      <c r="GJ25" s="85"/>
      <c r="GK25" s="87">
        <f t="shared" si="27"/>
        <v>4523</v>
      </c>
      <c r="GM25" s="549"/>
      <c r="GN25" s="373"/>
      <c r="GO25" s="373"/>
      <c r="GP25" s="1250"/>
      <c r="GQ25" s="34"/>
      <c r="GR25" s="85"/>
      <c r="GS25" s="87">
        <f t="shared" si="28"/>
        <v>2511.6000000000004</v>
      </c>
      <c r="GU25" s="549"/>
      <c r="GV25" s="373"/>
      <c r="GW25" s="1250"/>
      <c r="GX25" s="34"/>
      <c r="GY25" s="85"/>
      <c r="GZ25" s="87">
        <f t="shared" si="29"/>
        <v>0</v>
      </c>
      <c r="HB25" s="388"/>
      <c r="HC25" s="373"/>
      <c r="HD25" s="1250"/>
      <c r="HE25" s="34"/>
      <c r="HF25" s="85"/>
      <c r="HG25" s="87">
        <f t="shared" si="30"/>
        <v>0</v>
      </c>
      <c r="HI25" s="388"/>
      <c r="HJ25" s="373"/>
      <c r="HK25" s="1250"/>
      <c r="HL25" s="34"/>
      <c r="HM25" s="85"/>
      <c r="HN25" s="87">
        <f t="shared" si="31"/>
        <v>0</v>
      </c>
      <c r="HP25" s="388"/>
      <c r="HQ25" s="373"/>
      <c r="HR25" s="1250"/>
      <c r="HS25" s="34"/>
      <c r="HT25" s="85"/>
      <c r="HU25" s="87">
        <f t="shared" si="32"/>
        <v>30</v>
      </c>
      <c r="HW25" s="373"/>
      <c r="HX25" s="373"/>
      <c r="HY25" s="1250"/>
      <c r="HZ25" s="34"/>
      <c r="IA25" s="85"/>
      <c r="IB25" s="87">
        <f t="shared" si="33"/>
        <v>0</v>
      </c>
      <c r="ID25" s="576"/>
      <c r="IE25" s="276"/>
      <c r="IF25" s="121"/>
      <c r="IG25" s="53"/>
      <c r="IH25" s="176"/>
      <c r="II25" s="87">
        <f t="shared" si="34"/>
        <v>402</v>
      </c>
      <c r="IK25" s="549"/>
      <c r="IL25" s="373"/>
      <c r="IM25" s="24"/>
      <c r="IN25" s="34"/>
      <c r="IO25" s="85"/>
      <c r="IP25" s="87">
        <f t="shared" si="35"/>
        <v>3102</v>
      </c>
      <c r="IR25" s="388">
        <v>41299</v>
      </c>
      <c r="IS25" s="1247" t="s">
        <v>3228</v>
      </c>
      <c r="IT25" s="1052">
        <v>1320</v>
      </c>
      <c r="IU25" s="388">
        <v>41306</v>
      </c>
      <c r="IV25" s="1052">
        <v>1320</v>
      </c>
      <c r="IW25" s="87">
        <f t="shared" si="36"/>
        <v>0</v>
      </c>
      <c r="IY25" s="367">
        <v>41315</v>
      </c>
      <c r="IZ25" s="373" t="s">
        <v>4521</v>
      </c>
      <c r="JA25" s="24">
        <v>4620</v>
      </c>
      <c r="JB25" s="388">
        <v>41324</v>
      </c>
      <c r="JC25" s="24">
        <v>4620</v>
      </c>
      <c r="JD25" s="87">
        <f t="shared" si="37"/>
        <v>0</v>
      </c>
      <c r="JF25" s="388"/>
      <c r="JG25" s="373"/>
      <c r="JH25" s="24"/>
      <c r="JI25" s="388"/>
      <c r="JJ25" s="24"/>
      <c r="JK25" s="87">
        <f t="shared" si="38"/>
        <v>46365</v>
      </c>
      <c r="JM25" s="576"/>
      <c r="JN25" s="276"/>
      <c r="JO25" s="121"/>
      <c r="JP25" s="388">
        <v>41038</v>
      </c>
      <c r="JQ25" s="85">
        <v>2000</v>
      </c>
      <c r="JR25" s="87">
        <f t="shared" si="39"/>
        <v>57085.390000000007</v>
      </c>
      <c r="JT25" s="388"/>
      <c r="JU25" s="373"/>
      <c r="JV25" s="24"/>
      <c r="JW25" s="34"/>
      <c r="JX25" s="85"/>
      <c r="JY25" s="87">
        <f t="shared" si="40"/>
        <v>0</v>
      </c>
      <c r="KA25" s="388"/>
      <c r="KB25" s="373"/>
      <c r="KC25" s="24"/>
      <c r="KD25" s="34"/>
      <c r="KE25" s="85"/>
      <c r="KF25" s="87">
        <f t="shared" si="41"/>
        <v>0</v>
      </c>
      <c r="KH25" s="388"/>
      <c r="KI25" s="373"/>
      <c r="KJ25" s="24"/>
      <c r="KK25" s="34"/>
      <c r="KL25" s="85"/>
      <c r="KM25" s="87">
        <f t="shared" si="42"/>
        <v>0</v>
      </c>
      <c r="KO25" s="386"/>
      <c r="KP25" s="276"/>
      <c r="KQ25" s="121"/>
      <c r="KR25" s="53"/>
      <c r="KS25" s="176"/>
      <c r="KT25" s="87">
        <f t="shared" si="43"/>
        <v>1499.5</v>
      </c>
      <c r="KV25" s="373"/>
      <c r="KW25" s="373"/>
      <c r="KX25" s="24"/>
      <c r="KY25" s="34"/>
      <c r="KZ25" s="85"/>
      <c r="LA25" s="87">
        <f t="shared" si="44"/>
        <v>14519.5</v>
      </c>
      <c r="LC25" s="373"/>
      <c r="LD25" s="373"/>
      <c r="LE25" s="24"/>
      <c r="LF25" s="34"/>
      <c r="LG25" s="85"/>
      <c r="LH25" s="87">
        <f t="shared" si="45"/>
        <v>0</v>
      </c>
      <c r="LJ25" s="373"/>
      <c r="LK25" s="373"/>
      <c r="LL25" s="24"/>
      <c r="LM25" s="34"/>
      <c r="LN25" s="85"/>
      <c r="LO25" s="87">
        <f t="shared" si="46"/>
        <v>0</v>
      </c>
      <c r="LQ25" s="373"/>
      <c r="LR25" s="373"/>
      <c r="LS25" s="24"/>
      <c r="LT25" s="34"/>
      <c r="LU25" s="85"/>
      <c r="LV25" s="87">
        <f t="shared" si="47"/>
        <v>0</v>
      </c>
      <c r="LX25" s="549"/>
      <c r="LY25" s="373"/>
      <c r="LZ25" s="24"/>
      <c r="MA25" s="34"/>
      <c r="MB25" s="85"/>
      <c r="MC25" s="87">
        <f t="shared" si="48"/>
        <v>0</v>
      </c>
      <c r="ME25" s="549"/>
      <c r="MF25" s="373"/>
      <c r="MG25" s="24"/>
      <c r="MH25" s="34"/>
      <c r="MI25" s="85"/>
      <c r="MJ25" s="87">
        <f t="shared" si="49"/>
        <v>31145.5</v>
      </c>
      <c r="ML25" s="549"/>
      <c r="MM25" s="373"/>
      <c r="MN25" s="24"/>
      <c r="MO25" s="34"/>
      <c r="MP25" s="85"/>
      <c r="MQ25" s="87">
        <f t="shared" si="50"/>
        <v>0</v>
      </c>
      <c r="MS25" s="1261"/>
      <c r="MT25" s="373"/>
      <c r="MU25" s="24"/>
      <c r="MV25" s="34"/>
      <c r="MW25" s="85"/>
      <c r="MX25" s="87">
        <f t="shared" si="51"/>
        <v>0</v>
      </c>
      <c r="MZ25" s="1261"/>
      <c r="NA25" s="373"/>
      <c r="NB25" s="24"/>
      <c r="NC25" s="34"/>
      <c r="ND25" s="85"/>
      <c r="NE25" s="87">
        <f t="shared" si="52"/>
        <v>0</v>
      </c>
      <c r="NG25" s="549"/>
      <c r="NH25" s="373"/>
      <c r="NI25" s="24"/>
      <c r="NJ25" s="549"/>
      <c r="NK25" s="85"/>
      <c r="NL25" s="87">
        <f t="shared" si="53"/>
        <v>0</v>
      </c>
      <c r="NN25" s="373"/>
      <c r="NO25" s="373"/>
      <c r="NP25" s="24"/>
      <c r="NQ25" s="34"/>
      <c r="NR25" s="85"/>
      <c r="NS25" s="87">
        <f t="shared" si="54"/>
        <v>12799.5</v>
      </c>
      <c r="NU25" s="549"/>
      <c r="NV25" s="1200"/>
      <c r="NW25" s="373"/>
      <c r="NX25" s="24"/>
      <c r="NY25" s="34"/>
      <c r="NZ25" s="85"/>
      <c r="OA25" s="87">
        <f t="shared" si="0"/>
        <v>154427.23000000001</v>
      </c>
      <c r="OC25" s="549"/>
      <c r="OD25" s="373"/>
      <c r="OE25" s="24"/>
      <c r="OF25" s="34"/>
      <c r="OG25" s="85"/>
      <c r="OH25" s="87">
        <f t="shared" si="55"/>
        <v>0</v>
      </c>
      <c r="OJ25" s="373"/>
      <c r="OK25" s="373"/>
      <c r="OL25" s="24"/>
      <c r="OM25" s="34"/>
      <c r="ON25" s="85"/>
      <c r="OO25" s="87">
        <f t="shared" si="56"/>
        <v>0</v>
      </c>
      <c r="OQ25" s="386">
        <v>41316</v>
      </c>
      <c r="OR25" s="1378" t="s">
        <v>4605</v>
      </c>
      <c r="OS25" s="121">
        <v>10375</v>
      </c>
      <c r="OT25" s="53">
        <v>41317</v>
      </c>
      <c r="OU25" s="176">
        <v>10375</v>
      </c>
      <c r="OV25" s="87">
        <f t="shared" si="57"/>
        <v>0</v>
      </c>
      <c r="OX25" s="386"/>
      <c r="OY25" s="1378"/>
      <c r="OZ25" s="121"/>
      <c r="PA25" s="53"/>
      <c r="PB25" s="176"/>
      <c r="PC25" s="87">
        <f t="shared" si="58"/>
        <v>21123.919999999998</v>
      </c>
      <c r="PE25" s="386">
        <v>41317</v>
      </c>
      <c r="PF25" s="1259" t="s">
        <v>5115</v>
      </c>
      <c r="PG25" s="276" t="s">
        <v>4646</v>
      </c>
      <c r="PH25" s="121">
        <v>23067.9</v>
      </c>
      <c r="PI25" s="369">
        <v>41322</v>
      </c>
      <c r="PJ25" s="176">
        <v>23067.9</v>
      </c>
      <c r="PK25" s="87">
        <f t="shared" si="59"/>
        <v>4297.8599999999969</v>
      </c>
      <c r="PM25" s="386"/>
      <c r="PN25" s="276"/>
      <c r="PO25" s="121"/>
      <c r="PP25" s="369"/>
      <c r="PQ25" s="176"/>
      <c r="PR25" s="87">
        <f t="shared" si="60"/>
        <v>0</v>
      </c>
      <c r="PT25" s="388"/>
      <c r="PU25" s="373"/>
      <c r="PV25" s="24"/>
      <c r="PW25" s="34"/>
      <c r="PX25" s="85"/>
      <c r="PY25" s="87">
        <f t="shared" si="61"/>
        <v>40407</v>
      </c>
      <c r="QA25" s="34"/>
      <c r="QB25" s="373"/>
      <c r="QC25" s="24"/>
      <c r="QD25" s="34"/>
      <c r="QE25" s="85"/>
      <c r="QF25" s="87">
        <f t="shared" si="62"/>
        <v>0</v>
      </c>
      <c r="QH25" s="373"/>
      <c r="QI25" s="373"/>
      <c r="QJ25" s="24"/>
      <c r="QK25" s="34"/>
      <c r="QL25" s="85"/>
      <c r="QM25" s="87">
        <f t="shared" si="63"/>
        <v>0</v>
      </c>
      <c r="QO25" s="373"/>
      <c r="QP25" s="373"/>
      <c r="QQ25" s="24"/>
      <c r="QR25" s="34"/>
      <c r="QS25" s="85"/>
      <c r="QT25" s="87">
        <f t="shared" si="64"/>
        <v>0</v>
      </c>
      <c r="QV25" s="576">
        <v>41323</v>
      </c>
      <c r="QW25" s="657"/>
      <c r="QX25" s="276" t="s">
        <v>5192</v>
      </c>
      <c r="QY25" s="121">
        <v>17632</v>
      </c>
      <c r="QZ25" s="53">
        <v>41324</v>
      </c>
      <c r="RA25" s="176">
        <v>17632</v>
      </c>
      <c r="RB25" s="87">
        <f t="shared" si="65"/>
        <v>-194</v>
      </c>
      <c r="RD25" s="549"/>
      <c r="RE25" s="373"/>
      <c r="RF25" s="24"/>
      <c r="RG25" s="34"/>
      <c r="RH25" s="1262"/>
      <c r="RI25" s="87">
        <f t="shared" si="66"/>
        <v>0</v>
      </c>
      <c r="RK25" s="549"/>
      <c r="RL25" s="373"/>
      <c r="RM25" s="24"/>
      <c r="RN25" s="34"/>
      <c r="RO25" s="1262"/>
      <c r="RP25" s="87">
        <f t="shared" si="67"/>
        <v>0</v>
      </c>
      <c r="RR25" s="34"/>
      <c r="RS25" s="373"/>
      <c r="RT25" s="24"/>
      <c r="RU25" s="34"/>
      <c r="RV25" s="1262"/>
      <c r="RW25" s="87">
        <f t="shared" si="68"/>
        <v>0</v>
      </c>
      <c r="RY25" s="34"/>
      <c r="RZ25" s="373"/>
      <c r="SA25" s="24"/>
      <c r="SB25" s="34"/>
      <c r="SC25" s="1262"/>
      <c r="SD25" s="87">
        <f t="shared" si="69"/>
        <v>2910</v>
      </c>
      <c r="SF25" s="373"/>
      <c r="SG25" s="373"/>
      <c r="SH25" s="24"/>
      <c r="SI25" s="34"/>
      <c r="SJ25" s="1262"/>
      <c r="SK25" s="87">
        <f t="shared" si="70"/>
        <v>0</v>
      </c>
      <c r="SM25" s="373"/>
      <c r="SN25" s="373"/>
      <c r="SO25" s="24"/>
      <c r="SP25" s="34"/>
      <c r="SQ25" s="1262"/>
      <c r="SR25" s="87">
        <f t="shared" si="71"/>
        <v>0</v>
      </c>
      <c r="ST25" s="549"/>
      <c r="SU25" s="373"/>
      <c r="SV25" s="24"/>
      <c r="SW25" s="34"/>
      <c r="SX25" s="1262"/>
      <c r="SY25" s="87">
        <f t="shared" si="72"/>
        <v>0</v>
      </c>
      <c r="TA25" s="576"/>
      <c r="TB25" s="276"/>
      <c r="TC25" s="121"/>
      <c r="TD25" s="53"/>
      <c r="TE25" s="430"/>
      <c r="TF25" s="87">
        <f t="shared" si="73"/>
        <v>-2822</v>
      </c>
      <c r="TH25" s="576"/>
      <c r="TI25" s="276"/>
      <c r="TJ25" s="121"/>
      <c r="TK25" s="53"/>
      <c r="TL25" s="430"/>
      <c r="TM25" s="87">
        <f t="shared" si="74"/>
        <v>0</v>
      </c>
      <c r="TO25" s="386">
        <v>41319</v>
      </c>
      <c r="TP25" s="276" t="s">
        <v>4821</v>
      </c>
      <c r="TQ25" s="121">
        <v>3535</v>
      </c>
      <c r="TR25" s="386">
        <v>41320</v>
      </c>
      <c r="TS25" s="430">
        <v>3535</v>
      </c>
      <c r="TT25" s="87">
        <f t="shared" si="75"/>
        <v>0</v>
      </c>
      <c r="TV25" s="549"/>
      <c r="TW25" s="373"/>
      <c r="TX25" s="24"/>
      <c r="TY25" s="34"/>
      <c r="TZ25" s="1262"/>
      <c r="UA25" s="87">
        <f t="shared" si="76"/>
        <v>0</v>
      </c>
      <c r="UC25" s="1261"/>
      <c r="UD25" s="373"/>
      <c r="UE25" s="24"/>
      <c r="UF25" s="34"/>
      <c r="UG25" s="1262"/>
      <c r="UH25" s="87">
        <f t="shared" si="77"/>
        <v>978</v>
      </c>
      <c r="UJ25" s="373"/>
      <c r="UK25" s="373"/>
      <c r="UL25" s="24"/>
      <c r="UM25" s="34"/>
      <c r="UN25" s="1262"/>
      <c r="UO25" s="87">
        <f t="shared" si="78"/>
        <v>0</v>
      </c>
      <c r="UQ25" s="373"/>
      <c r="UR25" s="373"/>
      <c r="US25" s="24"/>
      <c r="UT25" s="34"/>
      <c r="UU25" s="1262"/>
      <c r="UV25" s="87">
        <f t="shared" si="79"/>
        <v>18891</v>
      </c>
      <c r="UX25" s="388"/>
      <c r="UY25" s="373"/>
      <c r="UZ25" s="24"/>
      <c r="VA25" s="34"/>
      <c r="VB25" s="1262"/>
      <c r="VC25" s="87">
        <f t="shared" si="80"/>
        <v>6963.5</v>
      </c>
      <c r="VE25" s="549"/>
      <c r="VF25" s="373"/>
      <c r="VG25" s="24"/>
      <c r="VH25" s="34"/>
      <c r="VI25" s="85"/>
      <c r="VJ25" s="87">
        <f t="shared" si="81"/>
        <v>28439.5</v>
      </c>
      <c r="VL25" s="373"/>
      <c r="VM25" s="373"/>
      <c r="VN25" s="24"/>
      <c r="VO25" s="34"/>
      <c r="VP25" s="85"/>
      <c r="VQ25" s="87">
        <f t="shared" si="82"/>
        <v>0</v>
      </c>
      <c r="VS25" s="549"/>
      <c r="VT25" s="373"/>
      <c r="VU25" s="24"/>
      <c r="VV25" s="34"/>
      <c r="VW25" s="85"/>
      <c r="VX25" s="87">
        <f t="shared" si="83"/>
        <v>14289</v>
      </c>
      <c r="VZ25" s="549"/>
      <c r="WA25" s="373"/>
      <c r="WB25" s="24"/>
      <c r="WC25" s="34"/>
      <c r="WD25" s="85"/>
      <c r="WE25" s="87">
        <f t="shared" si="84"/>
        <v>0</v>
      </c>
      <c r="WG25" s="549"/>
      <c r="WH25" s="373"/>
      <c r="WI25" s="24"/>
      <c r="WJ25" s="34"/>
      <c r="WK25" s="85"/>
      <c r="WL25" s="87">
        <f t="shared" si="85"/>
        <v>0</v>
      </c>
      <c r="WN25" s="386"/>
      <c r="WO25" s="444"/>
      <c r="WP25" s="276"/>
      <c r="WQ25" s="121"/>
      <c r="WR25" s="53"/>
      <c r="WS25" s="176"/>
      <c r="WT25" s="87">
        <f t="shared" si="86"/>
        <v>43490</v>
      </c>
      <c r="WV25" s="386">
        <v>41327</v>
      </c>
      <c r="WW25" s="276" t="s">
        <v>5541</v>
      </c>
      <c r="WX25" s="121">
        <v>1814</v>
      </c>
      <c r="WY25" s="53">
        <v>41327</v>
      </c>
      <c r="WZ25" s="176">
        <v>1814</v>
      </c>
      <c r="XA25" s="87">
        <f t="shared" si="87"/>
        <v>5292.5</v>
      </c>
      <c r="XC25" s="576">
        <v>41320</v>
      </c>
      <c r="XD25" s="276" t="s">
        <v>4914</v>
      </c>
      <c r="XE25" s="1045">
        <v>1675</v>
      </c>
      <c r="XF25" s="1253">
        <v>41320</v>
      </c>
      <c r="XG25" s="176">
        <v>1675</v>
      </c>
      <c r="XH25" s="87">
        <f t="shared" si="252"/>
        <v>2504.6999999999971</v>
      </c>
      <c r="XJ25" s="388"/>
      <c r="XK25" s="373"/>
      <c r="XL25" s="24"/>
      <c r="XM25" s="34"/>
      <c r="XN25" s="85"/>
      <c r="XO25" s="87">
        <f t="shared" si="238"/>
        <v>0</v>
      </c>
      <c r="XQ25" s="388">
        <v>41321</v>
      </c>
      <c r="XR25" s="373" t="s">
        <v>5032</v>
      </c>
      <c r="XS25" s="24">
        <v>503</v>
      </c>
      <c r="XT25" s="34">
        <v>41321</v>
      </c>
      <c r="XU25" s="85">
        <v>503</v>
      </c>
      <c r="XV25" s="87">
        <f t="shared" si="89"/>
        <v>0</v>
      </c>
      <c r="XX25" s="549"/>
      <c r="XY25" s="373"/>
      <c r="XZ25" s="24"/>
      <c r="YA25" s="34"/>
      <c r="YB25" s="85"/>
      <c r="YC25" s="87">
        <f t="shared" si="224"/>
        <v>0</v>
      </c>
      <c r="YE25" s="549"/>
      <c r="YF25" s="373"/>
      <c r="YG25" s="24"/>
      <c r="YH25" s="34"/>
      <c r="YI25" s="85"/>
      <c r="YJ25" s="87">
        <f t="shared" si="225"/>
        <v>0</v>
      </c>
      <c r="YL25" s="386">
        <v>41317</v>
      </c>
      <c r="YM25" s="369"/>
      <c r="YN25" s="276" t="s">
        <v>4678</v>
      </c>
      <c r="YO25" s="121">
        <v>64298.85</v>
      </c>
      <c r="YP25" s="386">
        <v>41317</v>
      </c>
      <c r="YQ25" s="176">
        <v>64298.85</v>
      </c>
      <c r="YR25" s="87">
        <f t="shared" si="90"/>
        <v>1246.0000000000073</v>
      </c>
      <c r="YT25" s="576"/>
      <c r="YU25" s="276"/>
      <c r="YV25" s="121"/>
      <c r="YW25" s="386"/>
      <c r="YX25" s="176"/>
      <c r="YY25" s="87">
        <f t="shared" si="91"/>
        <v>2828</v>
      </c>
      <c r="ZA25" s="388">
        <v>41327</v>
      </c>
      <c r="ZB25" s="373" t="s">
        <v>5531</v>
      </c>
      <c r="ZC25" s="1250">
        <v>6439</v>
      </c>
      <c r="ZD25" s="34">
        <v>41327</v>
      </c>
      <c r="ZE25" s="85">
        <v>6439</v>
      </c>
      <c r="ZF25" s="87">
        <f t="shared" si="92"/>
        <v>0</v>
      </c>
      <c r="ZH25" s="549"/>
      <c r="ZI25" s="373"/>
      <c r="ZJ25" s="24"/>
      <c r="ZK25" s="34"/>
      <c r="ZL25" s="85"/>
      <c r="ZM25" s="87">
        <f t="shared" si="93"/>
        <v>500</v>
      </c>
      <c r="ZO25" s="576">
        <v>41323</v>
      </c>
      <c r="ZP25" s="276" t="s">
        <v>5157</v>
      </c>
      <c r="ZQ25" s="121">
        <v>10477</v>
      </c>
      <c r="ZR25" s="53">
        <v>41323</v>
      </c>
      <c r="ZS25" s="176">
        <v>10477</v>
      </c>
      <c r="ZT25" s="87">
        <f t="shared" si="94"/>
        <v>0</v>
      </c>
      <c r="ZV25" s="576"/>
      <c r="ZW25" s="276"/>
      <c r="ZX25" s="121"/>
      <c r="ZY25" s="53"/>
      <c r="ZZ25" s="176"/>
      <c r="AAA25" s="87">
        <f t="shared" si="95"/>
        <v>0</v>
      </c>
      <c r="AAC25" s="549"/>
      <c r="AAD25" s="373"/>
      <c r="AAE25" s="24"/>
      <c r="AAF25" s="34"/>
      <c r="AAG25" s="85"/>
      <c r="AAH25" s="87">
        <f t="shared" si="96"/>
        <v>0</v>
      </c>
      <c r="AAJ25" s="549"/>
      <c r="AAK25" s="373"/>
      <c r="AAL25" s="24"/>
      <c r="AAM25" s="34"/>
      <c r="AAN25" s="85"/>
      <c r="AAO25" s="87">
        <f t="shared" si="97"/>
        <v>0</v>
      </c>
      <c r="AAQ25" s="549"/>
      <c r="AAR25" s="549"/>
      <c r="AAS25" s="373"/>
      <c r="AAT25" s="24"/>
      <c r="AAU25" s="34"/>
      <c r="AAV25" s="85"/>
      <c r="AAW25" s="87">
        <f t="shared" si="98"/>
        <v>7650</v>
      </c>
      <c r="AAY25" s="53"/>
      <c r="AAZ25" s="276"/>
      <c r="ABA25" s="121"/>
      <c r="ABB25" s="53"/>
      <c r="ABC25" s="176"/>
      <c r="ABD25" s="87">
        <f t="shared" si="242"/>
        <v>8470.5</v>
      </c>
      <c r="ABF25" s="34"/>
      <c r="ABG25" s="373"/>
      <c r="ABH25" s="24"/>
      <c r="ABI25" s="34"/>
      <c r="ABJ25" s="85"/>
      <c r="ABK25" s="87">
        <f t="shared" si="99"/>
        <v>70699</v>
      </c>
      <c r="ABM25" s="549"/>
      <c r="ABN25" s="373"/>
      <c r="ABO25" s="373"/>
      <c r="ABP25" s="1250"/>
      <c r="ABQ25" s="34"/>
      <c r="ABR25" s="85"/>
      <c r="ABS25" s="87">
        <f t="shared" si="243"/>
        <v>0</v>
      </c>
      <c r="ABU25" s="388"/>
      <c r="ABV25" s="373"/>
      <c r="ABW25" s="24"/>
      <c r="ABX25" s="549"/>
      <c r="ABY25" s="85"/>
      <c r="ABZ25" s="87">
        <f t="shared" si="244"/>
        <v>0</v>
      </c>
      <c r="ACB25" s="373"/>
      <c r="ACC25" s="373"/>
      <c r="ACD25" s="24"/>
      <c r="ACE25" s="34"/>
      <c r="ACF25" s="85"/>
      <c r="ACG25" s="87">
        <f t="shared" si="245"/>
        <v>42311</v>
      </c>
      <c r="ACI25" s="386">
        <v>41314</v>
      </c>
      <c r="ACJ25" s="276" t="s">
        <v>4454</v>
      </c>
      <c r="ACK25" s="121">
        <v>9629</v>
      </c>
      <c r="ACL25" s="386">
        <v>41316</v>
      </c>
      <c r="ACM25" s="176">
        <v>9629</v>
      </c>
      <c r="ACN25" s="87">
        <f t="shared" si="239"/>
        <v>100.5</v>
      </c>
      <c r="ACP25" s="34"/>
      <c r="ACQ25" s="373"/>
      <c r="ACR25" s="24"/>
      <c r="ACS25" s="34"/>
      <c r="ACT25" s="85"/>
      <c r="ACU25" s="87">
        <f t="shared" si="1"/>
        <v>0</v>
      </c>
      <c r="ACW25" s="373"/>
      <c r="ACX25" s="373"/>
      <c r="ACY25" s="1250"/>
      <c r="ACZ25" s="34"/>
      <c r="ADA25" s="85"/>
      <c r="ADB25" s="87">
        <f t="shared" si="100"/>
        <v>0</v>
      </c>
      <c r="ADD25" s="373"/>
      <c r="ADE25" s="373"/>
      <c r="ADF25" s="24"/>
      <c r="ADG25" s="34"/>
      <c r="ADH25" s="85"/>
      <c r="ADI25" s="87">
        <f t="shared" si="101"/>
        <v>0</v>
      </c>
      <c r="ADK25" s="34"/>
      <c r="ADL25" s="373"/>
      <c r="ADM25" s="24"/>
      <c r="ADN25" s="34"/>
      <c r="ADO25" s="85"/>
      <c r="ADP25" s="87">
        <f t="shared" si="102"/>
        <v>0</v>
      </c>
      <c r="ADR25" s="34"/>
      <c r="ADS25" s="373"/>
      <c r="ADT25" s="24"/>
      <c r="ADU25" s="34"/>
      <c r="ADV25" s="85"/>
      <c r="ADW25" s="87">
        <f t="shared" si="103"/>
        <v>2582.5</v>
      </c>
      <c r="ADY25" s="34"/>
      <c r="ADZ25" s="373"/>
      <c r="AEA25" s="24"/>
      <c r="AEB25" s="34"/>
      <c r="AEC25" s="85"/>
      <c r="AED25" s="87">
        <f t="shared" si="104"/>
        <v>0</v>
      </c>
      <c r="AEF25" s="34"/>
      <c r="AEG25" s="373"/>
      <c r="AEH25" s="24"/>
      <c r="AEI25" s="34"/>
      <c r="AEJ25" s="85"/>
      <c r="AEK25" s="87">
        <f t="shared" si="105"/>
        <v>49429.5</v>
      </c>
      <c r="AEM25" s="34"/>
      <c r="AEN25" s="373"/>
      <c r="AEO25" s="24"/>
      <c r="AEP25" s="34"/>
      <c r="AEQ25" s="85"/>
      <c r="AER25" s="87">
        <f t="shared" si="106"/>
        <v>0</v>
      </c>
      <c r="AET25" s="388">
        <v>41324</v>
      </c>
      <c r="AEU25" s="373" t="s">
        <v>5265</v>
      </c>
      <c r="AEV25" s="24">
        <v>1115.5</v>
      </c>
      <c r="AEW25" s="34">
        <v>41324</v>
      </c>
      <c r="AEX25" s="85">
        <v>1115.5</v>
      </c>
      <c r="AEY25" s="87">
        <f t="shared" si="107"/>
        <v>-4.9999999991996447E-3</v>
      </c>
      <c r="AFA25" s="549"/>
      <c r="AFB25" s="373"/>
      <c r="AFC25" s="24"/>
      <c r="AFD25" s="34"/>
      <c r="AFE25" s="85"/>
      <c r="AFF25" s="87">
        <f t="shared" si="108"/>
        <v>17277</v>
      </c>
      <c r="AFH25" s="367">
        <v>41320</v>
      </c>
      <c r="AFI25" s="373" t="s">
        <v>4917</v>
      </c>
      <c r="AFJ25" s="24">
        <v>861.52</v>
      </c>
      <c r="AFK25" s="388">
        <v>41320</v>
      </c>
      <c r="AFL25" s="85">
        <v>861.52</v>
      </c>
      <c r="AFM25" s="87">
        <f t="shared" si="109"/>
        <v>0</v>
      </c>
      <c r="AFO25" s="549"/>
      <c r="AFP25" s="373"/>
      <c r="AFQ25" s="24"/>
      <c r="AFR25" s="34"/>
      <c r="AFS25" s="85"/>
      <c r="AFT25" s="87">
        <f t="shared" si="110"/>
        <v>0</v>
      </c>
      <c r="AFV25" s="576"/>
      <c r="AFW25" s="276"/>
      <c r="AFX25" s="1045"/>
      <c r="AFY25" s="53"/>
      <c r="AFZ25" s="176"/>
      <c r="AGA25" s="87">
        <f t="shared" si="111"/>
        <v>33117</v>
      </c>
      <c r="AGC25" s="576"/>
      <c r="AGD25" s="276"/>
      <c r="AGE25" s="121"/>
      <c r="AGF25" s="53"/>
      <c r="AGG25" s="176"/>
      <c r="AGH25" s="87">
        <f t="shared" si="112"/>
        <v>2341</v>
      </c>
      <c r="AGJ25" s="576"/>
      <c r="AGK25" s="276"/>
      <c r="AGL25" s="121"/>
      <c r="AGM25" s="53">
        <v>41326</v>
      </c>
      <c r="AGN25" s="176">
        <v>12000</v>
      </c>
      <c r="AGO25" s="87">
        <f t="shared" si="113"/>
        <v>1000</v>
      </c>
      <c r="AGQ25" s="576"/>
      <c r="AGR25" s="276"/>
      <c r="AGS25" s="121"/>
      <c r="AGT25" s="53"/>
      <c r="AGU25" s="176"/>
      <c r="AGV25" s="87">
        <f t="shared" si="114"/>
        <v>0</v>
      </c>
      <c r="AGX25" s="34"/>
      <c r="AGY25" s="1249"/>
      <c r="AGZ25" s="24"/>
      <c r="AHA25" s="34"/>
      <c r="AHB25" s="85"/>
      <c r="AHC25" s="87">
        <f t="shared" si="115"/>
        <v>52560.5</v>
      </c>
      <c r="AHE25" s="34"/>
      <c r="AHF25" s="373"/>
      <c r="AHG25" s="121"/>
      <c r="AHH25" s="34"/>
      <c r="AHI25" s="85"/>
      <c r="AHJ25" s="87">
        <f t="shared" si="116"/>
        <v>0</v>
      </c>
      <c r="AHL25" s="388"/>
      <c r="AHM25" s="1249"/>
      <c r="AHN25" s="24"/>
      <c r="AHO25" s="34"/>
      <c r="AHP25" s="85"/>
      <c r="AHQ25" s="87">
        <f t="shared" si="117"/>
        <v>0</v>
      </c>
      <c r="AHS25" s="386">
        <v>40827</v>
      </c>
      <c r="AHT25" s="276" t="s">
        <v>3121</v>
      </c>
      <c r="AHU25" s="1270">
        <v>4704</v>
      </c>
      <c r="AHV25" s="576">
        <v>41129</v>
      </c>
      <c r="AHW25" s="176">
        <v>300</v>
      </c>
      <c r="AHX25" s="87">
        <f t="shared" si="118"/>
        <v>4404</v>
      </c>
      <c r="AHZ25" s="373"/>
      <c r="AIA25" s="373"/>
      <c r="AIB25" s="373"/>
      <c r="AIC25" s="24"/>
      <c r="AID25" s="34"/>
      <c r="AIE25" s="85"/>
      <c r="AIF25" s="87">
        <f t="shared" si="119"/>
        <v>0</v>
      </c>
      <c r="AIH25" s="549"/>
      <c r="AII25" s="373"/>
      <c r="AIJ25" s="24"/>
      <c r="AIK25" s="34"/>
      <c r="AIL25" s="85"/>
      <c r="AIM25" s="87">
        <f t="shared" si="120"/>
        <v>0</v>
      </c>
      <c r="AIO25" s="576"/>
      <c r="AIP25" s="657"/>
      <c r="AIQ25" s="276"/>
      <c r="AIR25" s="121"/>
      <c r="AIS25" s="53"/>
      <c r="AIT25" s="176"/>
      <c r="AIU25" s="87">
        <f t="shared" si="121"/>
        <v>0</v>
      </c>
      <c r="AIW25" s="576"/>
      <c r="AIX25" s="276"/>
      <c r="AIY25" s="121"/>
      <c r="AIZ25" s="53"/>
      <c r="AJA25" s="176"/>
      <c r="AJB25" s="87">
        <f t="shared" si="122"/>
        <v>409</v>
      </c>
      <c r="AJD25" s="549"/>
      <c r="AJE25" s="373"/>
      <c r="AJF25" s="24"/>
      <c r="AJG25" s="34"/>
      <c r="AJH25" s="85"/>
      <c r="AJI25" s="87">
        <f t="shared" si="123"/>
        <v>800</v>
      </c>
      <c r="AJK25" s="549"/>
      <c r="AJL25" s="373"/>
      <c r="AJM25" s="24"/>
      <c r="AJN25" s="34"/>
      <c r="AJO25" s="85"/>
      <c r="AJP25" s="87">
        <f t="shared" si="124"/>
        <v>3599</v>
      </c>
      <c r="AJR25" s="576"/>
      <c r="AJS25" s="276"/>
      <c r="AJT25" s="121"/>
      <c r="AJU25" s="53"/>
      <c r="AJV25" s="176"/>
      <c r="AJW25" s="87">
        <f t="shared" si="125"/>
        <v>37151</v>
      </c>
      <c r="AJY25" s="549"/>
      <c r="AJZ25" s="373"/>
      <c r="AKA25" s="24"/>
      <c r="AKB25" s="34"/>
      <c r="AKC25" s="85"/>
      <c r="AKD25" s="87">
        <f t="shared" si="126"/>
        <v>0</v>
      </c>
      <c r="AKF25" s="549"/>
      <c r="AKG25" s="373"/>
      <c r="AKH25" s="24"/>
      <c r="AKI25" s="34"/>
      <c r="AKJ25" s="85"/>
      <c r="AKK25" s="87">
        <f t="shared" si="127"/>
        <v>0</v>
      </c>
      <c r="AKM25" s="549"/>
      <c r="AKN25" s="373"/>
      <c r="AKO25" s="24"/>
      <c r="AKP25" s="34"/>
      <c r="AKQ25" s="85"/>
      <c r="AKR25" s="87">
        <f t="shared" si="128"/>
        <v>0</v>
      </c>
      <c r="AKT25" s="388"/>
      <c r="AKU25" s="373"/>
      <c r="AKV25" s="1276"/>
      <c r="AKW25" s="1279"/>
      <c r="AKX25" s="85"/>
      <c r="AKY25" s="1280">
        <f t="shared" si="193"/>
        <v>0</v>
      </c>
      <c r="ALA25" s="34"/>
      <c r="ALB25" s="373"/>
      <c r="ALC25" s="1276"/>
      <c r="ALD25" s="1279"/>
      <c r="ALE25" s="85"/>
      <c r="ALF25" s="1280">
        <f t="shared" si="194"/>
        <v>0</v>
      </c>
      <c r="ALH25" s="386"/>
      <c r="ALI25" s="276"/>
      <c r="ALJ25" s="1274"/>
      <c r="ALK25" s="522"/>
      <c r="ALL25" s="176"/>
      <c r="ALM25" s="1280">
        <f t="shared" si="195"/>
        <v>32402</v>
      </c>
      <c r="ALO25" s="34">
        <v>41323</v>
      </c>
      <c r="ALP25" s="373" t="s">
        <v>5134</v>
      </c>
      <c r="ALQ25" s="1276">
        <v>1328.5</v>
      </c>
      <c r="ALR25" s="1279">
        <v>41323</v>
      </c>
      <c r="ALS25" s="85">
        <v>1328.5</v>
      </c>
      <c r="ALT25" s="1280">
        <f t="shared" si="196"/>
        <v>0</v>
      </c>
      <c r="ALV25" s="549"/>
      <c r="ALW25" s="373"/>
      <c r="ALX25" s="1276"/>
      <c r="ALY25" s="1279"/>
      <c r="ALZ25" s="85"/>
      <c r="AMA25" s="1280">
        <f t="shared" si="197"/>
        <v>731</v>
      </c>
      <c r="AMC25" s="34"/>
      <c r="AMD25" s="373"/>
      <c r="AME25" s="1276"/>
      <c r="AMF25" s="1279"/>
      <c r="AMG25" s="85"/>
      <c r="AMH25" s="1280">
        <f t="shared" si="198"/>
        <v>0</v>
      </c>
      <c r="AMJ25" s="34"/>
      <c r="AMK25" s="373"/>
      <c r="AML25" s="1276"/>
      <c r="AMM25" s="1279"/>
      <c r="AMN25" s="85"/>
      <c r="AMO25" s="1280">
        <f t="shared" si="199"/>
        <v>0</v>
      </c>
      <c r="AMQ25" s="53"/>
      <c r="AMR25" s="276"/>
      <c r="AMS25" s="1274"/>
      <c r="AMT25" s="110"/>
      <c r="AMU25" s="176"/>
      <c r="AMV25" s="87">
        <f t="shared" si="129"/>
        <v>0</v>
      </c>
      <c r="AMX25" s="549"/>
      <c r="AMY25" s="373"/>
      <c r="AMZ25" s="1276"/>
      <c r="ANA25" s="1279"/>
      <c r="ANB25" s="85"/>
      <c r="ANC25" s="1280">
        <f t="shared" si="200"/>
        <v>0</v>
      </c>
      <c r="ANE25" s="386"/>
      <c r="ANF25" s="276"/>
      <c r="ANG25" s="1274"/>
      <c r="ANH25" s="110"/>
      <c r="ANI25" s="176"/>
      <c r="ANJ25" s="1280">
        <f t="shared" si="201"/>
        <v>1947</v>
      </c>
      <c r="ANL25" s="34"/>
      <c r="ANM25" s="1353"/>
      <c r="ANN25" s="1276"/>
      <c r="ANO25" s="1279"/>
      <c r="ANP25" s="85"/>
      <c r="ANQ25" s="1280">
        <f t="shared" si="202"/>
        <v>0</v>
      </c>
      <c r="ANS25" s="34"/>
      <c r="ANT25" s="373"/>
      <c r="ANU25" s="1276"/>
      <c r="ANV25" s="1279"/>
      <c r="ANW25" s="85"/>
      <c r="ANX25" s="1280">
        <f t="shared" si="203"/>
        <v>0</v>
      </c>
      <c r="ANZ25" s="34"/>
      <c r="AOA25" s="1353"/>
      <c r="AOB25" s="1276"/>
      <c r="AOC25" s="1279"/>
      <c r="AOD25" s="85"/>
      <c r="AOE25" s="1280">
        <f t="shared" si="204"/>
        <v>0</v>
      </c>
      <c r="AOG25" s="388"/>
      <c r="AOH25" s="1249"/>
      <c r="AOI25" s="1276"/>
      <c r="AOJ25" s="1279"/>
      <c r="AOK25" s="85"/>
      <c r="AOL25" s="1280">
        <f t="shared" si="205"/>
        <v>0</v>
      </c>
      <c r="AON25" s="388"/>
      <c r="AOO25" s="1249"/>
      <c r="AOP25" s="1276"/>
      <c r="AOQ25" s="1279"/>
      <c r="AOR25" s="85"/>
      <c r="AOS25" s="1280">
        <f t="shared" si="206"/>
        <v>0</v>
      </c>
      <c r="AOU25" s="388"/>
      <c r="AOV25" s="1249"/>
      <c r="AOW25" s="1276"/>
      <c r="AOX25" s="1279"/>
      <c r="AOY25" s="85"/>
      <c r="AOZ25" s="1280">
        <f t="shared" si="207"/>
        <v>0</v>
      </c>
      <c r="APB25" s="549"/>
      <c r="APC25" s="1353"/>
      <c r="APD25" s="1276"/>
      <c r="APE25" s="1279"/>
      <c r="APF25" s="85"/>
      <c r="APG25" s="1280">
        <f t="shared" si="208"/>
        <v>0</v>
      </c>
      <c r="API25" s="549"/>
      <c r="APJ25" s="1353"/>
      <c r="APK25" s="1276"/>
      <c r="APL25" s="1279"/>
      <c r="APM25" s="85"/>
      <c r="APN25" s="1280">
        <f t="shared" si="209"/>
        <v>0</v>
      </c>
      <c r="APP25" s="549"/>
      <c r="APQ25" s="373"/>
      <c r="APR25" s="1276"/>
      <c r="APS25" s="1279"/>
      <c r="APT25" s="85"/>
      <c r="APU25" s="1280">
        <f t="shared" si="210"/>
        <v>0</v>
      </c>
      <c r="APW25" s="34"/>
      <c r="APX25" s="373"/>
      <c r="APY25" s="1276"/>
      <c r="APZ25" s="1279"/>
      <c r="AQA25" s="85"/>
      <c r="AQB25" s="1280">
        <f t="shared" si="211"/>
        <v>0</v>
      </c>
      <c r="AQD25" s="576"/>
      <c r="AQE25" s="276"/>
      <c r="AQF25" s="121"/>
      <c r="AQG25" s="53"/>
      <c r="AQH25" s="176"/>
      <c r="AQI25" s="87">
        <f t="shared" si="226"/>
        <v>0</v>
      </c>
      <c r="AQK25" s="576"/>
      <c r="AQL25" s="576"/>
      <c r="AQM25" s="276"/>
      <c r="AQN25" s="121"/>
      <c r="AQO25" s="53"/>
      <c r="AQP25" s="176"/>
      <c r="AQQ25" s="87">
        <f t="shared" si="227"/>
        <v>0</v>
      </c>
      <c r="AQS25" s="549"/>
      <c r="AQT25" s="373"/>
      <c r="AQU25" s="24"/>
      <c r="AQV25" s="34"/>
      <c r="AQW25" s="85"/>
      <c r="AQX25" s="87">
        <f t="shared" si="228"/>
        <v>0</v>
      </c>
      <c r="AQZ25" s="388"/>
      <c r="ARA25" s="373"/>
      <c r="ARB25" s="24"/>
      <c r="ARC25" s="34"/>
      <c r="ARD25" s="85"/>
      <c r="ARE25" s="87">
        <f t="shared" si="229"/>
        <v>12197</v>
      </c>
      <c r="ARG25" s="549"/>
      <c r="ARH25" s="1202"/>
      <c r="ARI25" s="1249"/>
      <c r="ARJ25" s="24"/>
      <c r="ARK25" s="34"/>
      <c r="ARL25" s="85"/>
      <c r="ARM25" s="87">
        <f t="shared" si="230"/>
        <v>0</v>
      </c>
      <c r="ARO25" s="549"/>
      <c r="ARP25" s="1202"/>
      <c r="ARQ25" s="1249"/>
      <c r="ARR25" s="24"/>
      <c r="ARS25" s="34"/>
      <c r="ART25" s="85"/>
      <c r="ARU25" s="87">
        <f t="shared" si="231"/>
        <v>0</v>
      </c>
      <c r="ARV25" s="85"/>
      <c r="ARW25" s="34"/>
      <c r="ARX25" s="373"/>
      <c r="ARY25" s="24"/>
      <c r="ARZ25" s="34"/>
      <c r="ASA25" s="85"/>
      <c r="ASB25" s="87">
        <f t="shared" si="232"/>
        <v>17438</v>
      </c>
      <c r="ASD25" s="576">
        <v>41320</v>
      </c>
      <c r="ASE25" s="276" t="s">
        <v>4965</v>
      </c>
      <c r="ASF25" s="121">
        <v>13149</v>
      </c>
      <c r="ASG25" s="53">
        <v>41324</v>
      </c>
      <c r="ASH25" s="176">
        <v>13149</v>
      </c>
      <c r="ASI25" s="87">
        <f t="shared" si="233"/>
        <v>0</v>
      </c>
      <c r="ASK25" s="576"/>
      <c r="ASL25" s="276"/>
      <c r="ASM25" s="121"/>
      <c r="ASN25" s="53"/>
      <c r="ASO25" s="176"/>
      <c r="ASP25" s="87">
        <f t="shared" si="234"/>
        <v>3312</v>
      </c>
      <c r="ASR25" s="576"/>
      <c r="ASS25" s="276"/>
      <c r="AST25" s="121"/>
      <c r="ASU25" s="53"/>
      <c r="ASV25" s="176"/>
      <c r="ASW25" s="87">
        <f t="shared" si="235"/>
        <v>0</v>
      </c>
      <c r="ASY25" s="576"/>
      <c r="ASZ25" s="276"/>
      <c r="ATA25" s="121"/>
      <c r="ATB25" s="53"/>
      <c r="ATC25" s="176"/>
      <c r="ATD25" s="87">
        <f t="shared" si="236"/>
        <v>0</v>
      </c>
      <c r="ATF25" s="549"/>
      <c r="ATG25" s="373"/>
      <c r="ATH25" s="24"/>
      <c r="ATI25" s="34"/>
      <c r="ATJ25" s="85"/>
      <c r="ATK25" s="87">
        <f t="shared" si="212"/>
        <v>0</v>
      </c>
      <c r="ATM25" s="549"/>
      <c r="ATN25" s="373"/>
      <c r="ATO25" s="24"/>
      <c r="ATP25" s="34"/>
      <c r="ATQ25" s="85"/>
      <c r="ATR25" s="87">
        <f t="shared" si="213"/>
        <v>0</v>
      </c>
      <c r="ATT25" s="576"/>
      <c r="ATU25" s="276"/>
      <c r="ATV25" s="121"/>
      <c r="ATW25" s="53"/>
      <c r="ATX25" s="430"/>
      <c r="ATY25" s="87">
        <f t="shared" si="214"/>
        <v>0</v>
      </c>
      <c r="AUA25" s="53"/>
      <c r="AUB25" s="276"/>
      <c r="AUC25" s="121"/>
      <c r="AUD25" s="53"/>
      <c r="AUE25" s="176"/>
      <c r="AUF25" s="87">
        <f t="shared" si="215"/>
        <v>2068</v>
      </c>
      <c r="AUH25" s="549"/>
      <c r="AUI25" s="1247"/>
      <c r="AUJ25" s="176"/>
      <c r="AUK25" s="53"/>
      <c r="AUL25" s="176"/>
      <c r="AUM25" s="87">
        <f t="shared" si="246"/>
        <v>0</v>
      </c>
      <c r="AUO25" s="549"/>
      <c r="AUP25" s="1247"/>
      <c r="AUQ25" s="176"/>
      <c r="AUR25" s="53"/>
      <c r="AUS25" s="176"/>
      <c r="AUT25" s="87">
        <f t="shared" si="247"/>
        <v>2062.5</v>
      </c>
      <c r="AUV25" s="549"/>
      <c r="AUW25" s="1247"/>
      <c r="AUX25" s="176"/>
      <c r="AUY25" s="53"/>
      <c r="AUZ25" s="176"/>
      <c r="AVA25" s="87">
        <f t="shared" si="248"/>
        <v>0</v>
      </c>
      <c r="AVC25" s="34"/>
      <c r="AVD25" s="1247"/>
      <c r="AVE25" s="176"/>
      <c r="AVF25" s="53"/>
      <c r="AVG25" s="176"/>
      <c r="AVH25" s="87">
        <f t="shared" si="249"/>
        <v>0</v>
      </c>
      <c r="AVJ25" s="576">
        <v>41317</v>
      </c>
      <c r="AVK25" s="363" t="s">
        <v>4673</v>
      </c>
      <c r="AVL25" s="176">
        <v>6718</v>
      </c>
      <c r="AVM25" s="53">
        <v>41318</v>
      </c>
      <c r="AVN25" s="176">
        <v>6718</v>
      </c>
      <c r="AVO25" s="87">
        <f t="shared" si="130"/>
        <v>0</v>
      </c>
      <c r="AVQ25" s="576"/>
      <c r="AVR25" s="363"/>
      <c r="AVS25" s="176"/>
      <c r="AVT25" s="53"/>
      <c r="AVU25" s="176"/>
      <c r="AVV25" s="87">
        <f t="shared" si="131"/>
        <v>0</v>
      </c>
      <c r="AVX25" s="576"/>
      <c r="AVY25" s="363"/>
      <c r="AVZ25" s="176"/>
      <c r="AWA25" s="53"/>
      <c r="AWB25" s="176"/>
      <c r="AWC25" s="87">
        <f t="shared" si="132"/>
        <v>5941</v>
      </c>
      <c r="AWE25" s="549"/>
      <c r="AWF25" s="1247"/>
      <c r="AWG25" s="176"/>
      <c r="AWH25" s="53"/>
      <c r="AWI25" s="176"/>
      <c r="AWJ25" s="87">
        <f t="shared" si="133"/>
        <v>0</v>
      </c>
      <c r="AWL25" s="549"/>
      <c r="AWM25" s="1247"/>
      <c r="AWN25" s="176"/>
      <c r="AWO25" s="53"/>
      <c r="AWP25" s="176"/>
      <c r="AWQ25" s="87">
        <f t="shared" si="134"/>
        <v>0</v>
      </c>
      <c r="AWS25" s="34"/>
      <c r="AWT25" s="1247"/>
      <c r="AWU25" s="176"/>
      <c r="AWV25" s="53"/>
      <c r="AWW25" s="176"/>
      <c r="AWX25" s="87">
        <f t="shared" si="135"/>
        <v>0</v>
      </c>
      <c r="AWZ25" s="386">
        <v>41320</v>
      </c>
      <c r="AXA25" s="363" t="s">
        <v>4895</v>
      </c>
      <c r="AXB25" s="176">
        <v>3136.32</v>
      </c>
      <c r="AXC25" s="53">
        <v>41320</v>
      </c>
      <c r="AXD25" s="176">
        <v>3136.32</v>
      </c>
      <c r="AXE25" s="87">
        <f t="shared" si="136"/>
        <v>0</v>
      </c>
      <c r="AXG25" s="386"/>
      <c r="AXH25" s="363"/>
      <c r="AXI25" s="176"/>
      <c r="AXJ25" s="53"/>
      <c r="AXK25" s="176"/>
      <c r="AXL25" s="87">
        <f t="shared" si="137"/>
        <v>0</v>
      </c>
      <c r="AXN25" s="386"/>
      <c r="AXO25" s="363"/>
      <c r="AXP25" s="176"/>
      <c r="AXQ25" s="53"/>
      <c r="AXR25" s="176"/>
      <c r="AXS25" s="87">
        <f t="shared" si="138"/>
        <v>1624.5</v>
      </c>
      <c r="AXU25" s="549"/>
      <c r="AXV25" s="1247"/>
      <c r="AXW25" s="176"/>
      <c r="AXX25" s="576"/>
      <c r="AXY25" s="176"/>
      <c r="AXZ25" s="87">
        <f t="shared" si="139"/>
        <v>0</v>
      </c>
      <c r="AYB25" s="576">
        <v>41326</v>
      </c>
      <c r="AYC25" s="363" t="s">
        <v>5414</v>
      </c>
      <c r="AYD25" s="176">
        <v>32452</v>
      </c>
      <c r="AYE25" s="53"/>
      <c r="AYF25" s="176"/>
      <c r="AYG25" s="87">
        <f t="shared" si="140"/>
        <v>33291.199999999997</v>
      </c>
      <c r="AYI25" s="53"/>
      <c r="AYJ25" s="363"/>
      <c r="AYK25" s="176"/>
      <c r="AYL25" s="53"/>
      <c r="AYM25" s="176"/>
      <c r="AYN25" s="87">
        <f t="shared" si="250"/>
        <v>0</v>
      </c>
      <c r="AYP25" s="53"/>
      <c r="AYQ25" s="363"/>
      <c r="AYR25" s="176"/>
      <c r="AYS25" s="53"/>
      <c r="AYT25" s="176"/>
      <c r="AYU25" s="87">
        <f t="shared" si="251"/>
        <v>0</v>
      </c>
      <c r="AYW25" s="386">
        <v>41313</v>
      </c>
      <c r="AYX25" s="386"/>
      <c r="AYY25" s="363" t="s">
        <v>4350</v>
      </c>
      <c r="AYZ25" s="430">
        <v>133515</v>
      </c>
      <c r="AZA25" s="386"/>
      <c r="AZB25" s="513"/>
      <c r="AZC25" s="168">
        <f t="shared" si="141"/>
        <v>133515</v>
      </c>
      <c r="AZE25" s="34"/>
      <c r="AZF25" s="1247"/>
      <c r="AZG25" s="176"/>
      <c r="AZH25" s="53"/>
      <c r="AZI25" s="176"/>
      <c r="AZJ25" s="87">
        <f t="shared" si="142"/>
        <v>0</v>
      </c>
      <c r="AZL25" s="34"/>
      <c r="AZM25" s="1247"/>
      <c r="AZN25" s="176"/>
      <c r="AZO25" s="53"/>
      <c r="AZP25" s="176"/>
      <c r="AZQ25" s="87">
        <f t="shared" si="143"/>
        <v>0</v>
      </c>
      <c r="AZS25" s="34"/>
      <c r="AZT25" s="1247"/>
      <c r="AZU25" s="176"/>
      <c r="AZV25" s="53"/>
      <c r="AZW25" s="176"/>
      <c r="AZX25" s="87">
        <f t="shared" si="144"/>
        <v>0</v>
      </c>
      <c r="AZZ25" s="34"/>
      <c r="BAA25" s="1247"/>
      <c r="BAB25" s="176"/>
      <c r="BAC25" s="53"/>
      <c r="BAD25" s="176"/>
      <c r="BAE25" s="87">
        <f t="shared" si="145"/>
        <v>0</v>
      </c>
      <c r="BAG25" s="549"/>
      <c r="BAH25" s="1247"/>
      <c r="BAI25" s="176"/>
      <c r="BAJ25" s="53"/>
      <c r="BAK25" s="176"/>
      <c r="BAL25" s="87">
        <f t="shared" si="146"/>
        <v>0</v>
      </c>
      <c r="BAN25" s="549"/>
      <c r="BAO25" s="1247"/>
      <c r="BAP25" s="176"/>
      <c r="BAQ25" s="53"/>
      <c r="BAR25" s="176"/>
      <c r="BAS25" s="87">
        <f t="shared" si="147"/>
        <v>22116</v>
      </c>
      <c r="BAU25" s="388"/>
      <c r="BAV25" s="1247"/>
      <c r="BAW25" s="176"/>
      <c r="BAX25" s="53"/>
      <c r="BAY25" s="176"/>
      <c r="BAZ25" s="87">
        <f t="shared" si="148"/>
        <v>4048</v>
      </c>
      <c r="BBB25" s="576"/>
      <c r="BBC25" s="363"/>
      <c r="BBD25" s="176"/>
      <c r="BBE25" s="576"/>
      <c r="BBF25" s="176"/>
      <c r="BBG25" s="87">
        <f t="shared" si="149"/>
        <v>19293.599999999999</v>
      </c>
      <c r="BBI25" s="34"/>
      <c r="BBJ25" s="34"/>
      <c r="BBK25" s="1247"/>
      <c r="BBL25" s="176"/>
      <c r="BBM25" s="53"/>
      <c r="BBN25" s="176"/>
      <c r="BBO25" s="87">
        <f t="shared" si="150"/>
        <v>6485.25</v>
      </c>
      <c r="BBQ25" s="34"/>
      <c r="BBR25" s="1247"/>
      <c r="BBS25" s="176"/>
      <c r="BBT25" s="53"/>
      <c r="BBU25" s="176"/>
      <c r="BBV25" s="87">
        <f t="shared" si="151"/>
        <v>0</v>
      </c>
      <c r="BBX25" s="388"/>
      <c r="BBY25" s="1247"/>
      <c r="BBZ25" s="176"/>
      <c r="BCA25" s="53"/>
      <c r="BCB25" s="176"/>
      <c r="BCC25" s="87">
        <f t="shared" si="152"/>
        <v>0</v>
      </c>
      <c r="BCE25" s="388"/>
      <c r="BCF25" s="1247"/>
      <c r="BCG25" s="176"/>
      <c r="BCH25" s="53"/>
      <c r="BCI25" s="176"/>
      <c r="BCJ25" s="87">
        <f t="shared" si="153"/>
        <v>0</v>
      </c>
      <c r="BCL25" s="386"/>
      <c r="BCM25" s="363"/>
      <c r="BCN25" s="176"/>
      <c r="BCO25" s="576">
        <v>41311</v>
      </c>
      <c r="BCP25" s="176">
        <v>1000</v>
      </c>
      <c r="BCQ25" s="87">
        <f t="shared" si="154"/>
        <v>10642.5</v>
      </c>
      <c r="BCS25" s="388"/>
      <c r="BCT25" s="1247"/>
      <c r="BCU25" s="176"/>
      <c r="BCV25" s="576"/>
      <c r="BCW25" s="176"/>
      <c r="BCX25" s="87">
        <f t="shared" si="155"/>
        <v>0</v>
      </c>
      <c r="BCZ25" s="34"/>
      <c r="BDA25" s="1247"/>
      <c r="BDB25" s="176"/>
      <c r="BDC25" s="53"/>
      <c r="BDD25" s="176"/>
      <c r="BDE25" s="87">
        <f t="shared" si="156"/>
        <v>0</v>
      </c>
      <c r="BDG25" s="388"/>
      <c r="BDH25" s="1247"/>
      <c r="BDI25" s="176"/>
      <c r="BDJ25" s="386"/>
      <c r="BDK25" s="176"/>
      <c r="BDL25" s="87">
        <f t="shared" si="157"/>
        <v>0</v>
      </c>
      <c r="BDN25" s="576"/>
      <c r="BDO25" s="363"/>
      <c r="BDP25" s="176"/>
      <c r="BDQ25" s="576"/>
      <c r="BDR25" s="176"/>
      <c r="BDS25" s="87">
        <f t="shared" si="158"/>
        <v>31279.599999999991</v>
      </c>
      <c r="BDU25" s="34"/>
      <c r="BDV25" s="1247"/>
      <c r="BDW25" s="176"/>
      <c r="BDX25" s="53"/>
      <c r="BDY25" s="176"/>
      <c r="BDZ25" s="87">
        <f t="shared" si="159"/>
        <v>0</v>
      </c>
      <c r="BEB25" s="549"/>
      <c r="BEC25" s="1247"/>
      <c r="BED25" s="176"/>
      <c r="BEE25" s="53"/>
      <c r="BEF25" s="176"/>
      <c r="BEG25" s="87">
        <f t="shared" si="160"/>
        <v>605.79999999999927</v>
      </c>
      <c r="BEI25" s="53"/>
      <c r="BEJ25" s="53"/>
      <c r="BEK25" s="363"/>
      <c r="BEL25" s="176"/>
      <c r="BEM25" s="53"/>
      <c r="BEN25" s="176"/>
      <c r="BEO25" s="87">
        <f t="shared" si="161"/>
        <v>0</v>
      </c>
      <c r="BEQ25" s="386">
        <v>41327</v>
      </c>
      <c r="BER25" s="363" t="s">
        <v>5571</v>
      </c>
      <c r="BES25" s="176">
        <v>1648</v>
      </c>
      <c r="BET25" s="386">
        <v>41327</v>
      </c>
      <c r="BEU25" s="176">
        <v>1648</v>
      </c>
      <c r="BEV25" s="87">
        <f t="shared" si="162"/>
        <v>6853</v>
      </c>
      <c r="BEX25" s="388"/>
      <c r="BEY25" s="409"/>
      <c r="BEZ25" s="1247"/>
      <c r="BFA25" s="176"/>
      <c r="BFB25" s="386"/>
      <c r="BFC25" s="176"/>
      <c r="BFD25" s="87">
        <f t="shared" si="163"/>
        <v>0</v>
      </c>
      <c r="BFF25" s="34"/>
      <c r="BFG25" s="409"/>
      <c r="BFH25" s="1247"/>
      <c r="BFI25" s="176"/>
      <c r="BFJ25" s="53"/>
      <c r="BFK25" s="176"/>
      <c r="BFL25" s="87">
        <f t="shared" si="164"/>
        <v>212313.94</v>
      </c>
      <c r="BFN25" s="549"/>
      <c r="BFO25" s="1247"/>
      <c r="BFP25" s="176"/>
      <c r="BFQ25" s="576"/>
      <c r="BFR25" s="176"/>
      <c r="BFS25" s="87">
        <f t="shared" si="165"/>
        <v>0</v>
      </c>
      <c r="BFU25" s="386"/>
      <c r="BFV25" s="363"/>
      <c r="BFW25" s="176"/>
      <c r="BFX25" s="53"/>
      <c r="BFY25" s="176"/>
      <c r="BFZ25" s="87">
        <f t="shared" si="166"/>
        <v>0</v>
      </c>
      <c r="BGB25" s="576"/>
      <c r="BGC25" s="363"/>
      <c r="BGD25" s="176"/>
      <c r="BGE25" s="53"/>
      <c r="BGF25" s="176"/>
      <c r="BGG25" s="87">
        <f t="shared" si="167"/>
        <v>0</v>
      </c>
      <c r="BGI25" s="388"/>
      <c r="BGJ25" s="1247"/>
      <c r="BGK25" s="176"/>
      <c r="BGL25" s="53"/>
      <c r="BGM25" s="176"/>
      <c r="BGN25" s="87">
        <f t="shared" si="240"/>
        <v>0</v>
      </c>
      <c r="BGP25" s="34"/>
      <c r="BGQ25" s="1247"/>
      <c r="BGR25" s="176"/>
      <c r="BGS25" s="53"/>
      <c r="BGT25" s="176"/>
      <c r="BGU25" s="87">
        <f t="shared" si="241"/>
        <v>0</v>
      </c>
      <c r="BGW25" s="549"/>
      <c r="BGX25" s="1247"/>
      <c r="BGY25" s="176"/>
      <c r="BGZ25" s="53"/>
      <c r="BHA25" s="176"/>
      <c r="BHB25" s="87">
        <f t="shared" si="168"/>
        <v>0</v>
      </c>
      <c r="BHD25" s="549"/>
      <c r="BHE25" s="1202"/>
      <c r="BHF25" s="1247"/>
      <c r="BHG25" s="176"/>
      <c r="BHH25" s="53"/>
      <c r="BHI25" s="176"/>
      <c r="BHJ25" s="87">
        <f t="shared" si="169"/>
        <v>78175.989999999991</v>
      </c>
      <c r="BHL25" s="549"/>
      <c r="BHM25" s="1247"/>
      <c r="BHN25" s="176"/>
      <c r="BHO25" s="53"/>
      <c r="BHP25" s="176"/>
      <c r="BHQ25" s="87">
        <f t="shared" si="170"/>
        <v>0</v>
      </c>
      <c r="BHS25" s="388"/>
      <c r="BHT25" s="1247"/>
      <c r="BHU25" s="176"/>
      <c r="BHV25" s="53"/>
      <c r="BHW25" s="176"/>
      <c r="BHX25" s="87">
        <f t="shared" si="171"/>
        <v>0</v>
      </c>
      <c r="BHZ25" s="576"/>
      <c r="BIA25" s="276"/>
      <c r="BIB25" s="1045"/>
      <c r="BIC25" s="110"/>
      <c r="BID25" s="176"/>
      <c r="BIE25" s="87">
        <f t="shared" si="172"/>
        <v>0</v>
      </c>
      <c r="BIG25" s="576"/>
      <c r="BIH25" s="1258"/>
      <c r="BII25" s="176"/>
      <c r="BIJ25" s="53"/>
      <c r="BIK25" s="176"/>
      <c r="BIL25" s="87">
        <f t="shared" si="173"/>
        <v>500</v>
      </c>
      <c r="BIN25" s="549"/>
      <c r="BIO25" s="1247"/>
      <c r="BIP25" s="176"/>
      <c r="BIQ25" s="53"/>
      <c r="BIR25" s="176"/>
      <c r="BIS25" s="87">
        <f t="shared" si="174"/>
        <v>0</v>
      </c>
      <c r="BIU25" s="34"/>
      <c r="BIV25" s="1247"/>
      <c r="BIW25" s="176"/>
      <c r="BIX25" s="53"/>
      <c r="BIY25" s="176"/>
      <c r="BIZ25" s="87">
        <f t="shared" si="175"/>
        <v>0</v>
      </c>
      <c r="BJB25" s="34">
        <v>41320</v>
      </c>
      <c r="BJC25" s="1247" t="s">
        <v>4969</v>
      </c>
      <c r="BJD25" s="176">
        <v>3152</v>
      </c>
      <c r="BJE25" s="53">
        <v>41321</v>
      </c>
      <c r="BJF25" s="176">
        <v>3152</v>
      </c>
      <c r="BJG25" s="87">
        <f t="shared" si="216"/>
        <v>0</v>
      </c>
      <c r="BJI25" s="53"/>
      <c r="BJJ25" s="276"/>
      <c r="BJK25" s="1302"/>
      <c r="BJL25" s="1945" t="s">
        <v>4751</v>
      </c>
      <c r="BJM25" s="1311">
        <v>138</v>
      </c>
      <c r="BJN25" s="87">
        <f t="shared" si="217"/>
        <v>289.5</v>
      </c>
      <c r="BJP25" s="34"/>
      <c r="BJQ25" s="1247"/>
      <c r="BJR25" s="176"/>
      <c r="BJS25" s="53"/>
      <c r="BJT25" s="176"/>
      <c r="BJU25" s="87">
        <f t="shared" si="218"/>
        <v>0</v>
      </c>
      <c r="BJW25" s="34"/>
      <c r="BJX25" s="1247"/>
      <c r="BJY25" s="176"/>
      <c r="BJZ25" s="53"/>
      <c r="BKA25" s="176"/>
      <c r="BKB25" s="87">
        <f t="shared" si="219"/>
        <v>0</v>
      </c>
      <c r="BKD25" s="34"/>
      <c r="BKE25" s="1247"/>
      <c r="BKF25" s="176"/>
      <c r="BKG25" s="53"/>
      <c r="BKH25" s="176"/>
      <c r="BKI25" s="87">
        <f t="shared" si="220"/>
        <v>0</v>
      </c>
      <c r="BKK25" s="34"/>
      <c r="BKL25" s="1247"/>
      <c r="BKM25" s="176"/>
      <c r="BKN25" s="53"/>
      <c r="BKO25" s="176"/>
      <c r="BKP25" s="87">
        <f t="shared" si="221"/>
        <v>0</v>
      </c>
      <c r="BKR25" s="386"/>
      <c r="BKS25" s="363"/>
      <c r="BKT25" s="176"/>
      <c r="BKU25" s="53"/>
      <c r="BKV25" s="176"/>
      <c r="BKW25" s="87">
        <f t="shared" si="222"/>
        <v>0</v>
      </c>
      <c r="BKY25" s="549"/>
      <c r="BKZ25" s="1247"/>
      <c r="BLA25" s="176"/>
      <c r="BLB25" s="53"/>
      <c r="BLC25" s="176"/>
      <c r="BLD25" s="87">
        <f t="shared" si="223"/>
        <v>0</v>
      </c>
      <c r="BLF25" s="549"/>
      <c r="BLG25" s="1247"/>
      <c r="BLH25" s="176"/>
      <c r="BLI25" s="53"/>
      <c r="BLJ25" s="176"/>
      <c r="BLK25" s="87">
        <f t="shared" si="237"/>
        <v>0</v>
      </c>
      <c r="BLM25" s="34"/>
      <c r="BLN25" s="409"/>
      <c r="BLO25" s="1247"/>
      <c r="BLP25" s="176"/>
      <c r="BLQ25" s="53"/>
      <c r="BLR25" s="176"/>
      <c r="BLS25" s="87">
        <f t="shared" si="176"/>
        <v>118</v>
      </c>
      <c r="BLU25" s="34"/>
      <c r="BLV25" s="1247"/>
      <c r="BLW25" s="176"/>
      <c r="BLX25" s="53"/>
      <c r="BLY25" s="176"/>
      <c r="BLZ25" s="87">
        <f t="shared" si="177"/>
        <v>0</v>
      </c>
      <c r="BMB25" s="53"/>
      <c r="BMC25" s="363"/>
      <c r="BMD25" s="176"/>
      <c r="BME25" s="53"/>
      <c r="BMF25" s="176"/>
      <c r="BMG25" s="87">
        <f t="shared" si="178"/>
        <v>21858</v>
      </c>
      <c r="BMI25" s="386">
        <v>41309</v>
      </c>
      <c r="BMJ25" s="363" t="s">
        <v>3969</v>
      </c>
      <c r="BMK25" s="176">
        <v>3164</v>
      </c>
      <c r="BML25" s="576">
        <v>41309</v>
      </c>
      <c r="BMM25" s="176">
        <v>3164</v>
      </c>
      <c r="BMN25" s="87">
        <f t="shared" si="179"/>
        <v>0</v>
      </c>
      <c r="BMQ25" s="1247"/>
      <c r="BMR25" s="430"/>
      <c r="BMS25" s="549"/>
      <c r="BMT25" s="1245"/>
      <c r="BMU25" s="87">
        <f t="shared" si="180"/>
        <v>700</v>
      </c>
      <c r="BMW25" s="34"/>
      <c r="BMX25" s="1247"/>
      <c r="BMY25" s="176"/>
      <c r="BMZ25" s="53"/>
      <c r="BNA25" s="176"/>
      <c r="BNB25" s="87">
        <f t="shared" si="181"/>
        <v>0</v>
      </c>
      <c r="BND25" s="34"/>
      <c r="BNE25" s="34"/>
      <c r="BNF25" s="1247"/>
      <c r="BNG25" s="176"/>
      <c r="BNH25" s="53"/>
      <c r="BNI25" s="176"/>
      <c r="BNJ25" s="87">
        <f t="shared" si="182"/>
        <v>0</v>
      </c>
      <c r="BNL25" s="549"/>
      <c r="BNM25" s="1247"/>
      <c r="BNN25" s="176"/>
      <c r="BNO25" s="53"/>
      <c r="BNP25" s="176"/>
      <c r="BNQ25" s="87">
        <f t="shared" si="183"/>
        <v>0</v>
      </c>
      <c r="BNS25" s="549">
        <v>41320</v>
      </c>
      <c r="BNT25" s="1247" t="s">
        <v>4963</v>
      </c>
      <c r="BNU25" s="176">
        <v>6886</v>
      </c>
      <c r="BNV25" s="53">
        <v>41320</v>
      </c>
      <c r="BNW25" s="176">
        <v>6886</v>
      </c>
      <c r="BNX25" s="87">
        <f t="shared" si="184"/>
        <v>0</v>
      </c>
      <c r="BNZ25" s="34"/>
      <c r="BOA25" s="1247"/>
      <c r="BOB25" s="176"/>
      <c r="BOC25" s="53"/>
      <c r="BOD25" s="176"/>
      <c r="BOE25" s="87">
        <f t="shared" si="185"/>
        <v>0</v>
      </c>
      <c r="BOG25" s="549"/>
      <c r="BOH25" s="1247"/>
      <c r="BOI25" s="176"/>
      <c r="BOJ25" s="795"/>
      <c r="BOK25" s="835"/>
      <c r="BOL25" s="87">
        <f t="shared" si="186"/>
        <v>0</v>
      </c>
      <c r="BON25" s="549"/>
      <c r="BOO25" s="1247"/>
      <c r="BOP25" s="176"/>
      <c r="BOQ25" s="795"/>
      <c r="BOR25" s="835"/>
      <c r="BOS25" s="87">
        <f t="shared" si="187"/>
        <v>0</v>
      </c>
      <c r="BOU25" s="34"/>
      <c r="BOV25" s="1247"/>
      <c r="BOW25" s="176"/>
      <c r="BOX25" s="53"/>
      <c r="BOY25" s="176"/>
      <c r="BOZ25" s="87">
        <f t="shared" si="188"/>
        <v>0</v>
      </c>
      <c r="BPB25" s="34"/>
      <c r="BPC25" s="1247"/>
      <c r="BPD25" s="176"/>
      <c r="BPE25" s="53"/>
      <c r="BPF25" s="176"/>
      <c r="BPG25" s="87">
        <f t="shared" si="189"/>
        <v>0</v>
      </c>
      <c r="BPI25" s="34"/>
      <c r="BPJ25" s="1247"/>
      <c r="BPK25" s="176"/>
      <c r="BPL25" s="53"/>
      <c r="BPM25" s="176"/>
      <c r="BPN25" s="87">
        <f t="shared" si="190"/>
        <v>0</v>
      </c>
      <c r="BPP25" s="34"/>
      <c r="BPQ25" s="1247"/>
      <c r="BPR25" s="176"/>
      <c r="BPS25" s="53"/>
      <c r="BPT25" s="176"/>
      <c r="BPU25" s="87">
        <f t="shared" si="191"/>
        <v>0</v>
      </c>
    </row>
    <row r="26" spans="1:1789">
      <c r="A26" s="34"/>
      <c r="B26" s="373"/>
      <c r="C26" s="24"/>
      <c r="D26" s="34"/>
      <c r="E26" s="85"/>
      <c r="F26" s="87">
        <f t="shared" si="2"/>
        <v>0</v>
      </c>
      <c r="H26" s="34"/>
      <c r="I26" s="373"/>
      <c r="J26" s="24"/>
      <c r="K26" s="34"/>
      <c r="L26" s="85"/>
      <c r="M26" s="87">
        <f t="shared" si="3"/>
        <v>0</v>
      </c>
      <c r="O26" s="373"/>
      <c r="P26" s="373"/>
      <c r="Q26" s="24"/>
      <c r="R26" s="34"/>
      <c r="S26" s="85"/>
      <c r="T26" s="87">
        <f t="shared" si="4"/>
        <v>0</v>
      </c>
      <c r="V26" s="373"/>
      <c r="W26" s="373"/>
      <c r="X26" s="24"/>
      <c r="Y26" s="34"/>
      <c r="Z26" s="85"/>
      <c r="AA26" s="87">
        <f t="shared" si="5"/>
        <v>6041</v>
      </c>
      <c r="AC26" s="373"/>
      <c r="AD26" s="373"/>
      <c r="AE26" s="24"/>
      <c r="AF26" s="34"/>
      <c r="AG26" s="85"/>
      <c r="AH26" s="87">
        <f t="shared" si="6"/>
        <v>0</v>
      </c>
      <c r="AJ26" s="386"/>
      <c r="AK26" s="276"/>
      <c r="AL26" s="121"/>
      <c r="AM26" s="386"/>
      <c r="AN26" s="176"/>
      <c r="AO26" s="87">
        <f>AO25+AL26-AN26</f>
        <v>-26450.859999999986</v>
      </c>
      <c r="AQ26" s="373"/>
      <c r="AR26" s="373"/>
      <c r="AS26" s="24"/>
      <c r="AT26" s="34"/>
      <c r="AU26" s="85"/>
      <c r="AV26" s="87">
        <f t="shared" si="8"/>
        <v>0</v>
      </c>
      <c r="AX26" s="373"/>
      <c r="AY26" s="373"/>
      <c r="AZ26" s="24"/>
      <c r="BA26" s="34"/>
      <c r="BB26" s="85"/>
      <c r="BC26" s="87">
        <f t="shared" si="9"/>
        <v>0</v>
      </c>
      <c r="BE26" s="373"/>
      <c r="BF26" s="373"/>
      <c r="BG26" s="24"/>
      <c r="BH26" s="34"/>
      <c r="BI26" s="85"/>
      <c r="BJ26" s="87">
        <f t="shared" si="10"/>
        <v>0</v>
      </c>
      <c r="BL26" s="388">
        <v>41320</v>
      </c>
      <c r="BM26" s="373" t="s">
        <v>4896</v>
      </c>
      <c r="BN26" s="24">
        <v>848.5</v>
      </c>
      <c r="BO26" s="34">
        <v>41320</v>
      </c>
      <c r="BP26" s="85">
        <v>848.5</v>
      </c>
      <c r="BQ26" s="87">
        <f t="shared" si="11"/>
        <v>0</v>
      </c>
      <c r="BS26" s="576"/>
      <c r="BT26" s="276"/>
      <c r="BU26" s="121"/>
      <c r="BV26" s="53"/>
      <c r="BW26" s="176"/>
      <c r="BX26" s="87">
        <f t="shared" si="12"/>
        <v>40166.76</v>
      </c>
      <c r="BZ26" s="576"/>
      <c r="CA26" s="276"/>
      <c r="CB26" s="121"/>
      <c r="CC26" s="53"/>
      <c r="CD26" s="176"/>
      <c r="CE26" s="87">
        <f t="shared" si="13"/>
        <v>0</v>
      </c>
      <c r="CG26" s="576"/>
      <c r="CH26" s="276"/>
      <c r="CI26" s="121"/>
      <c r="CJ26" s="53"/>
      <c r="CK26" s="176"/>
      <c r="CL26" s="87">
        <f t="shared" si="14"/>
        <v>2443.5</v>
      </c>
      <c r="CN26" s="658"/>
      <c r="CO26" s="658"/>
      <c r="CP26" s="1383"/>
      <c r="CQ26" s="176"/>
      <c r="CR26" s="657">
        <v>41271</v>
      </c>
      <c r="CS26" s="511">
        <v>175034</v>
      </c>
      <c r="CT26" s="87">
        <f t="shared" si="15"/>
        <v>88948</v>
      </c>
      <c r="CV26" s="576">
        <v>41319</v>
      </c>
      <c r="CW26" s="1289"/>
      <c r="CX26" s="276" t="s">
        <v>4829</v>
      </c>
      <c r="CY26" s="121">
        <v>127461</v>
      </c>
      <c r="CZ26" s="576"/>
      <c r="DA26" s="176"/>
      <c r="DB26" s="87">
        <f t="shared" si="16"/>
        <v>8192303.6500000004</v>
      </c>
      <c r="DD26" s="386"/>
      <c r="DE26" s="276"/>
      <c r="DF26" s="121"/>
      <c r="DG26" s="53"/>
      <c r="DH26" s="176"/>
      <c r="DI26" s="87">
        <f t="shared" si="17"/>
        <v>1847</v>
      </c>
      <c r="DK26" s="386"/>
      <c r="DL26" s="276"/>
      <c r="DM26" s="121"/>
      <c r="DN26" s="53"/>
      <c r="DO26" s="176"/>
      <c r="DP26" s="87">
        <f t="shared" si="18"/>
        <v>0</v>
      </c>
      <c r="DR26" s="53"/>
      <c r="DS26" s="276"/>
      <c r="DT26" s="121"/>
      <c r="DU26" s="53"/>
      <c r="DV26" s="176"/>
      <c r="DW26" s="87">
        <f t="shared" si="19"/>
        <v>0</v>
      </c>
      <c r="DY26" s="386"/>
      <c r="DZ26" s="276"/>
      <c r="EA26" s="121"/>
      <c r="EB26" s="53"/>
      <c r="EC26" s="176"/>
      <c r="ED26" s="87">
        <f t="shared" si="20"/>
        <v>0</v>
      </c>
      <c r="EF26" s="549"/>
      <c r="EG26" s="373"/>
      <c r="EH26" s="24"/>
      <c r="EI26" s="34"/>
      <c r="EJ26" s="85"/>
      <c r="EK26" s="87">
        <f t="shared" si="21"/>
        <v>20966</v>
      </c>
      <c r="EM26" s="549"/>
      <c r="EN26" s="373"/>
      <c r="EO26" s="24"/>
      <c r="EP26" s="34"/>
      <c r="EQ26" s="85"/>
      <c r="ER26" s="87">
        <f t="shared" si="22"/>
        <v>0</v>
      </c>
      <c r="ET26" s="373"/>
      <c r="EU26" s="1200"/>
      <c r="EV26" s="373"/>
      <c r="EW26" s="24"/>
      <c r="EX26" s="34"/>
      <c r="EY26" s="85"/>
      <c r="EZ26" s="87">
        <f t="shared" si="23"/>
        <v>1044.8300000000017</v>
      </c>
      <c r="FB26" s="53"/>
      <c r="FC26" s="276"/>
      <c r="FD26" s="121"/>
      <c r="FE26" s="53"/>
      <c r="FF26" s="176"/>
      <c r="FG26" s="87">
        <f t="shared" si="24"/>
        <v>0</v>
      </c>
      <c r="FI26" s="549"/>
      <c r="FJ26" s="34"/>
      <c r="FK26" s="373"/>
      <c r="FL26" s="24"/>
      <c r="FM26" s="34"/>
      <c r="FN26" s="85"/>
      <c r="FO26" s="87">
        <f t="shared" si="25"/>
        <v>0</v>
      </c>
      <c r="FQ26" s="34"/>
      <c r="FR26" s="276"/>
      <c r="FS26" s="121"/>
      <c r="FT26" s="53"/>
      <c r="FU26" s="176"/>
      <c r="FV26" s="87">
        <f t="shared" si="192"/>
        <v>0</v>
      </c>
      <c r="FX26" s="576"/>
      <c r="FY26" s="657"/>
      <c r="FZ26" s="276"/>
      <c r="GA26" s="121"/>
      <c r="GB26" s="1351"/>
      <c r="GC26" s="1363"/>
      <c r="GD26" s="87">
        <f t="shared" si="26"/>
        <v>13137.5</v>
      </c>
      <c r="GF26" s="34"/>
      <c r="GG26" s="373"/>
      <c r="GH26" s="24"/>
      <c r="GI26" s="34"/>
      <c r="GJ26" s="85"/>
      <c r="GK26" s="87">
        <f t="shared" si="27"/>
        <v>4523</v>
      </c>
      <c r="GM26" s="549"/>
      <c r="GN26" s="373"/>
      <c r="GO26" s="373"/>
      <c r="GP26" s="1250"/>
      <c r="GQ26" s="34"/>
      <c r="GR26" s="85"/>
      <c r="GS26" s="87">
        <f t="shared" si="28"/>
        <v>2511.6000000000004</v>
      </c>
      <c r="GU26" s="549"/>
      <c r="GV26" s="373"/>
      <c r="GW26" s="1250"/>
      <c r="GX26" s="34"/>
      <c r="GY26" s="85"/>
      <c r="GZ26" s="87">
        <f t="shared" si="29"/>
        <v>0</v>
      </c>
      <c r="HB26" s="388"/>
      <c r="HC26" s="373"/>
      <c r="HD26" s="1250"/>
      <c r="HE26" s="34"/>
      <c r="HF26" s="85"/>
      <c r="HG26" s="87">
        <f t="shared" si="30"/>
        <v>0</v>
      </c>
      <c r="HI26" s="388"/>
      <c r="HJ26" s="373"/>
      <c r="HK26" s="1250"/>
      <c r="HL26" s="34"/>
      <c r="HM26" s="85"/>
      <c r="HN26" s="87">
        <f t="shared" si="31"/>
        <v>0</v>
      </c>
      <c r="HP26" s="388"/>
      <c r="HQ26" s="373"/>
      <c r="HR26" s="1250"/>
      <c r="HS26" s="34"/>
      <c r="HT26" s="85"/>
      <c r="HU26" s="87">
        <f t="shared" si="32"/>
        <v>30</v>
      </c>
      <c r="HW26" s="373"/>
      <c r="HX26" s="373"/>
      <c r="HY26" s="1250"/>
      <c r="HZ26" s="34"/>
      <c r="IA26" s="85"/>
      <c r="IB26" s="87">
        <f t="shared" si="33"/>
        <v>0</v>
      </c>
      <c r="ID26" s="576"/>
      <c r="IE26" s="276"/>
      <c r="IF26" s="121"/>
      <c r="IG26" s="53"/>
      <c r="IH26" s="176"/>
      <c r="II26" s="87">
        <f t="shared" si="34"/>
        <v>402</v>
      </c>
      <c r="IK26" s="549"/>
      <c r="IL26" s="373"/>
      <c r="IM26" s="24"/>
      <c r="IN26" s="34"/>
      <c r="IO26" s="85"/>
      <c r="IP26" s="87">
        <f t="shared" si="35"/>
        <v>3102</v>
      </c>
      <c r="IR26" s="388">
        <v>41299</v>
      </c>
      <c r="IS26" s="1247" t="s">
        <v>3231</v>
      </c>
      <c r="IT26" s="1052">
        <v>3630</v>
      </c>
      <c r="IU26" s="388">
        <v>41306</v>
      </c>
      <c r="IV26" s="1052">
        <v>3630</v>
      </c>
      <c r="IW26" s="87">
        <f t="shared" si="36"/>
        <v>0</v>
      </c>
      <c r="IY26" s="388">
        <v>41315</v>
      </c>
      <c r="IZ26" s="373" t="s">
        <v>4522</v>
      </c>
      <c r="JA26" s="24">
        <v>1320</v>
      </c>
      <c r="JB26" s="388">
        <v>41324</v>
      </c>
      <c r="JC26" s="24">
        <v>1320</v>
      </c>
      <c r="JD26" s="87">
        <f t="shared" si="37"/>
        <v>0</v>
      </c>
      <c r="JF26" s="388"/>
      <c r="JG26" s="373"/>
      <c r="JH26" s="24"/>
      <c r="JI26" s="388"/>
      <c r="JJ26" s="24"/>
      <c r="JK26" s="87">
        <f t="shared" si="38"/>
        <v>46365</v>
      </c>
      <c r="JM26" s="576"/>
      <c r="JN26" s="276"/>
      <c r="JO26" s="121"/>
      <c r="JP26" s="388">
        <v>41042</v>
      </c>
      <c r="JQ26" s="85">
        <v>3500</v>
      </c>
      <c r="JR26" s="87">
        <f t="shared" si="39"/>
        <v>53585.390000000007</v>
      </c>
      <c r="JT26" s="388"/>
      <c r="JU26" s="373"/>
      <c r="JV26" s="24"/>
      <c r="JW26" s="34"/>
      <c r="JX26" s="85"/>
      <c r="JY26" s="87">
        <f t="shared" si="40"/>
        <v>0</v>
      </c>
      <c r="KA26" s="388"/>
      <c r="KB26" s="373"/>
      <c r="KC26" s="24"/>
      <c r="KD26" s="34"/>
      <c r="KE26" s="85"/>
      <c r="KF26" s="87">
        <f t="shared" si="41"/>
        <v>0</v>
      </c>
      <c r="KH26" s="388"/>
      <c r="KI26" s="373"/>
      <c r="KJ26" s="24"/>
      <c r="KK26" s="34"/>
      <c r="KL26" s="85"/>
      <c r="KM26" s="87">
        <f t="shared" si="42"/>
        <v>0</v>
      </c>
      <c r="KO26" s="386"/>
      <c r="KP26" s="276"/>
      <c r="KQ26" s="121"/>
      <c r="KR26" s="53"/>
      <c r="KS26" s="176"/>
      <c r="KT26" s="87">
        <f t="shared" si="43"/>
        <v>1499.5</v>
      </c>
      <c r="KV26" s="373"/>
      <c r="KW26" s="373"/>
      <c r="KX26" s="24"/>
      <c r="KY26" s="34"/>
      <c r="KZ26" s="85"/>
      <c r="LA26" s="87">
        <f t="shared" si="44"/>
        <v>14519.5</v>
      </c>
      <c r="LC26" s="373"/>
      <c r="LD26" s="373"/>
      <c r="LE26" s="24"/>
      <c r="LF26" s="34"/>
      <c r="LG26" s="85"/>
      <c r="LH26" s="87">
        <f t="shared" si="45"/>
        <v>0</v>
      </c>
      <c r="LJ26" s="373"/>
      <c r="LK26" s="373"/>
      <c r="LL26" s="24"/>
      <c r="LM26" s="34"/>
      <c r="LN26" s="85"/>
      <c r="LO26" s="87">
        <f t="shared" si="46"/>
        <v>0</v>
      </c>
      <c r="LQ26" s="373"/>
      <c r="LR26" s="373"/>
      <c r="LS26" s="24"/>
      <c r="LT26" s="34"/>
      <c r="LU26" s="85"/>
      <c r="LV26" s="87">
        <f t="shared" si="47"/>
        <v>0</v>
      </c>
      <c r="LX26" s="549"/>
      <c r="LY26" s="373"/>
      <c r="LZ26" s="24"/>
      <c r="MA26" s="34"/>
      <c r="MB26" s="85"/>
      <c r="MC26" s="87">
        <f t="shared" si="48"/>
        <v>0</v>
      </c>
      <c r="ME26" s="549"/>
      <c r="MF26" s="373"/>
      <c r="MG26" s="24"/>
      <c r="MH26" s="34"/>
      <c r="MI26" s="85"/>
      <c r="MJ26" s="87">
        <f t="shared" si="49"/>
        <v>31145.5</v>
      </c>
      <c r="ML26" s="549"/>
      <c r="MM26" s="373"/>
      <c r="MN26" s="24"/>
      <c r="MO26" s="34"/>
      <c r="MP26" s="85"/>
      <c r="MQ26" s="87">
        <f t="shared" si="50"/>
        <v>0</v>
      </c>
      <c r="MS26" s="1261"/>
      <c r="MT26" s="373"/>
      <c r="MU26" s="24"/>
      <c r="MV26" s="34"/>
      <c r="MW26" s="85"/>
      <c r="MX26" s="87">
        <f t="shared" si="51"/>
        <v>0</v>
      </c>
      <c r="MZ26" s="1261"/>
      <c r="NA26" s="373"/>
      <c r="NB26" s="24"/>
      <c r="NC26" s="34"/>
      <c r="ND26" s="85"/>
      <c r="NE26" s="87">
        <f t="shared" si="52"/>
        <v>0</v>
      </c>
      <c r="NG26" s="549"/>
      <c r="NH26" s="373"/>
      <c r="NI26" s="24"/>
      <c r="NJ26" s="549"/>
      <c r="NK26" s="85"/>
      <c r="NL26" s="87">
        <f t="shared" si="53"/>
        <v>0</v>
      </c>
      <c r="NN26" s="373"/>
      <c r="NO26" s="373"/>
      <c r="NP26" s="24"/>
      <c r="NQ26" s="34"/>
      <c r="NR26" s="85"/>
      <c r="NS26" s="87">
        <f t="shared" si="54"/>
        <v>12799.5</v>
      </c>
      <c r="NU26" s="549"/>
      <c r="NV26" s="1200"/>
      <c r="NW26" s="373"/>
      <c r="NX26" s="24"/>
      <c r="NY26" s="34"/>
      <c r="NZ26" s="85"/>
      <c r="OA26" s="87">
        <f t="shared" si="0"/>
        <v>154427.23000000001</v>
      </c>
      <c r="OC26" s="549"/>
      <c r="OD26" s="373"/>
      <c r="OE26" s="24"/>
      <c r="OF26" s="34"/>
      <c r="OG26" s="85"/>
      <c r="OH26" s="87">
        <f t="shared" si="55"/>
        <v>0</v>
      </c>
      <c r="OJ26" s="373"/>
      <c r="OK26" s="373"/>
      <c r="OL26" s="24"/>
      <c r="OM26" s="34"/>
      <c r="ON26" s="85"/>
      <c r="OO26" s="87">
        <f t="shared" si="56"/>
        <v>0</v>
      </c>
      <c r="OQ26" s="386">
        <v>41316</v>
      </c>
      <c r="OR26" s="1378" t="s">
        <v>4606</v>
      </c>
      <c r="OS26" s="121">
        <v>4201</v>
      </c>
      <c r="OT26" s="423">
        <v>41317</v>
      </c>
      <c r="OU26" s="176">
        <v>4201</v>
      </c>
      <c r="OV26" s="87">
        <f t="shared" si="57"/>
        <v>0</v>
      </c>
      <c r="OX26" s="386"/>
      <c r="OY26" s="1378"/>
      <c r="OZ26" s="121"/>
      <c r="PA26" s="53"/>
      <c r="PB26" s="176"/>
      <c r="PC26" s="87">
        <f t="shared" si="58"/>
        <v>21123.919999999998</v>
      </c>
      <c r="PE26" s="386">
        <v>41320</v>
      </c>
      <c r="PF26" s="1259" t="s">
        <v>5485</v>
      </c>
      <c r="PG26" s="276" t="s">
        <v>4882</v>
      </c>
      <c r="PH26" s="121">
        <v>6716</v>
      </c>
      <c r="PI26" s="369">
        <v>41322</v>
      </c>
      <c r="PJ26" s="176">
        <v>6716</v>
      </c>
      <c r="PK26" s="87">
        <f t="shared" si="59"/>
        <v>4297.8599999999969</v>
      </c>
      <c r="PM26" s="386"/>
      <c r="PN26" s="276"/>
      <c r="PO26" s="121"/>
      <c r="PP26" s="369"/>
      <c r="PQ26" s="176"/>
      <c r="PR26" s="87">
        <f t="shared" si="60"/>
        <v>0</v>
      </c>
      <c r="PT26" s="388"/>
      <c r="PU26" s="373"/>
      <c r="PV26" s="24"/>
      <c r="PW26" s="34"/>
      <c r="PX26" s="85"/>
      <c r="PY26" s="87">
        <f t="shared" si="61"/>
        <v>40407</v>
      </c>
      <c r="QA26" s="34"/>
      <c r="QB26" s="373"/>
      <c r="QC26" s="24"/>
      <c r="QD26" s="34"/>
      <c r="QE26" s="85"/>
      <c r="QF26" s="87">
        <f t="shared" si="62"/>
        <v>0</v>
      </c>
      <c r="QH26" s="373"/>
      <c r="QI26" s="373"/>
      <c r="QJ26" s="24"/>
      <c r="QK26" s="34"/>
      <c r="QL26" s="85"/>
      <c r="QM26" s="87">
        <f t="shared" si="63"/>
        <v>0</v>
      </c>
      <c r="QO26" s="373"/>
      <c r="QP26" s="373"/>
      <c r="QQ26" s="24"/>
      <c r="QR26" s="34"/>
      <c r="QS26" s="85"/>
      <c r="QT26" s="87">
        <f t="shared" si="64"/>
        <v>0</v>
      </c>
      <c r="QV26" s="576">
        <v>41325</v>
      </c>
      <c r="QW26" s="657"/>
      <c r="QX26" s="276" t="s">
        <v>5309</v>
      </c>
      <c r="QY26" s="121">
        <v>18216</v>
      </c>
      <c r="QZ26" s="53">
        <v>41325</v>
      </c>
      <c r="RA26" s="176">
        <v>18216</v>
      </c>
      <c r="RB26" s="87">
        <f t="shared" si="65"/>
        <v>-194</v>
      </c>
      <c r="RD26" s="549"/>
      <c r="RE26" s="373"/>
      <c r="RF26" s="24"/>
      <c r="RG26" s="34"/>
      <c r="RH26" s="1262"/>
      <c r="RI26" s="87">
        <f t="shared" si="66"/>
        <v>0</v>
      </c>
      <c r="RK26" s="549"/>
      <c r="RL26" s="373"/>
      <c r="RM26" s="24"/>
      <c r="RN26" s="34"/>
      <c r="RO26" s="1262"/>
      <c r="RP26" s="87">
        <f t="shared" si="67"/>
        <v>0</v>
      </c>
      <c r="RR26" s="34"/>
      <c r="RS26" s="373"/>
      <c r="RT26" s="24"/>
      <c r="RU26" s="34"/>
      <c r="RV26" s="1262"/>
      <c r="RW26" s="87">
        <f t="shared" si="68"/>
        <v>0</v>
      </c>
      <c r="RY26" s="34"/>
      <c r="RZ26" s="373"/>
      <c r="SA26" s="24"/>
      <c r="SB26" s="34"/>
      <c r="SC26" s="1262"/>
      <c r="SD26" s="87">
        <f t="shared" si="69"/>
        <v>2910</v>
      </c>
      <c r="SF26" s="373"/>
      <c r="SG26" s="373"/>
      <c r="SH26" s="24"/>
      <c r="SI26" s="34"/>
      <c r="SJ26" s="1262"/>
      <c r="SK26" s="87">
        <f t="shared" si="70"/>
        <v>0</v>
      </c>
      <c r="SM26" s="373"/>
      <c r="SN26" s="373"/>
      <c r="SO26" s="24"/>
      <c r="SP26" s="34"/>
      <c r="SQ26" s="1262"/>
      <c r="SR26" s="87">
        <f t="shared" si="71"/>
        <v>0</v>
      </c>
      <c r="ST26" s="549"/>
      <c r="SU26" s="373"/>
      <c r="SV26" s="24"/>
      <c r="SW26" s="34"/>
      <c r="SX26" s="1262"/>
      <c r="SY26" s="87">
        <f t="shared" si="72"/>
        <v>0</v>
      </c>
      <c r="TA26" s="576"/>
      <c r="TB26" s="276"/>
      <c r="TC26" s="121"/>
      <c r="TD26" s="53"/>
      <c r="TE26" s="430"/>
      <c r="TF26" s="87">
        <f t="shared" si="73"/>
        <v>-2822</v>
      </c>
      <c r="TH26" s="576"/>
      <c r="TI26" s="276"/>
      <c r="TJ26" s="121"/>
      <c r="TK26" s="53"/>
      <c r="TL26" s="430"/>
      <c r="TM26" s="87">
        <f t="shared" si="74"/>
        <v>0</v>
      </c>
      <c r="TO26" s="386">
        <v>41320</v>
      </c>
      <c r="TP26" s="276" t="s">
        <v>4956</v>
      </c>
      <c r="TQ26" s="121">
        <v>1844</v>
      </c>
      <c r="TR26" s="386">
        <v>41321</v>
      </c>
      <c r="TS26" s="430">
        <v>1844</v>
      </c>
      <c r="TT26" s="87">
        <f t="shared" si="75"/>
        <v>0</v>
      </c>
      <c r="TV26" s="549"/>
      <c r="TW26" s="373"/>
      <c r="TX26" s="24"/>
      <c r="TY26" s="34"/>
      <c r="TZ26" s="1262"/>
      <c r="UA26" s="87">
        <f t="shared" si="76"/>
        <v>0</v>
      </c>
      <c r="UC26" s="1261"/>
      <c r="UD26" s="373"/>
      <c r="UE26" s="24"/>
      <c r="UF26" s="34"/>
      <c r="UG26" s="1262"/>
      <c r="UH26" s="87">
        <f t="shared" si="77"/>
        <v>978</v>
      </c>
      <c r="UJ26" s="373"/>
      <c r="UK26" s="373"/>
      <c r="UL26" s="24"/>
      <c r="UM26" s="34"/>
      <c r="UN26" s="1262"/>
      <c r="UO26" s="87">
        <f t="shared" si="78"/>
        <v>0</v>
      </c>
      <c r="UQ26" s="373"/>
      <c r="UR26" s="373"/>
      <c r="US26" s="24"/>
      <c r="UT26" s="34"/>
      <c r="UU26" s="1262"/>
      <c r="UV26" s="87">
        <f t="shared" si="79"/>
        <v>18891</v>
      </c>
      <c r="UX26" s="388"/>
      <c r="UY26" s="373"/>
      <c r="UZ26" s="24"/>
      <c r="VA26" s="34"/>
      <c r="VB26" s="1262"/>
      <c r="VC26" s="87">
        <f t="shared" si="80"/>
        <v>6963.5</v>
      </c>
      <c r="VE26" s="549"/>
      <c r="VF26" s="373"/>
      <c r="VG26" s="24"/>
      <c r="VH26" s="34"/>
      <c r="VI26" s="85"/>
      <c r="VJ26" s="87">
        <f t="shared" si="81"/>
        <v>28439.5</v>
      </c>
      <c r="VL26" s="373"/>
      <c r="VM26" s="373"/>
      <c r="VN26" s="24"/>
      <c r="VO26" s="34"/>
      <c r="VP26" s="85"/>
      <c r="VQ26" s="87">
        <f t="shared" si="82"/>
        <v>0</v>
      </c>
      <c r="VS26" s="549"/>
      <c r="VT26" s="373"/>
      <c r="VU26" s="24"/>
      <c r="VV26" s="34"/>
      <c r="VW26" s="85"/>
      <c r="VX26" s="87">
        <f t="shared" si="83"/>
        <v>14289</v>
      </c>
      <c r="VZ26" s="549"/>
      <c r="WA26" s="373"/>
      <c r="WB26" s="24"/>
      <c r="WC26" s="34"/>
      <c r="WD26" s="85"/>
      <c r="WE26" s="87">
        <f t="shared" si="84"/>
        <v>0</v>
      </c>
      <c r="WG26" s="549"/>
      <c r="WH26" s="373"/>
      <c r="WI26" s="24"/>
      <c r="WJ26" s="34"/>
      <c r="WK26" s="85"/>
      <c r="WL26" s="87">
        <f t="shared" si="85"/>
        <v>0</v>
      </c>
      <c r="WN26" s="386"/>
      <c r="WO26" s="444"/>
      <c r="WP26" s="276"/>
      <c r="WQ26" s="121"/>
      <c r="WR26" s="53"/>
      <c r="WS26" s="176"/>
      <c r="WT26" s="87">
        <f t="shared" si="86"/>
        <v>43490</v>
      </c>
      <c r="WV26" s="386"/>
      <c r="WW26" s="276"/>
      <c r="WX26" s="121"/>
      <c r="WY26" s="53"/>
      <c r="WZ26" s="176"/>
      <c r="XA26" s="87">
        <f t="shared" si="87"/>
        <v>5292.5</v>
      </c>
      <c r="XC26" s="576">
        <v>41320</v>
      </c>
      <c r="XD26" s="276" t="s">
        <v>4970</v>
      </c>
      <c r="XE26" s="1045">
        <v>28176</v>
      </c>
      <c r="XF26" s="1253">
        <v>41322</v>
      </c>
      <c r="XG26" s="176">
        <v>28176</v>
      </c>
      <c r="XH26" s="87">
        <f t="shared" si="252"/>
        <v>2504.6999999999971</v>
      </c>
      <c r="XJ26" s="388"/>
      <c r="XK26" s="373"/>
      <c r="XL26" s="24"/>
      <c r="XM26" s="34"/>
      <c r="XN26" s="85"/>
      <c r="XO26" s="87">
        <f t="shared" si="238"/>
        <v>0</v>
      </c>
      <c r="XQ26" s="388">
        <v>41322</v>
      </c>
      <c r="XR26" s="373" t="s">
        <v>5104</v>
      </c>
      <c r="XS26" s="24">
        <v>4649.5</v>
      </c>
      <c r="XT26" s="34">
        <v>41322</v>
      </c>
      <c r="XU26" s="85">
        <v>4649.5</v>
      </c>
      <c r="XV26" s="87">
        <f t="shared" si="89"/>
        <v>0</v>
      </c>
      <c r="XX26" s="549"/>
      <c r="XY26" s="373"/>
      <c r="XZ26" s="24"/>
      <c r="YA26" s="34"/>
      <c r="YB26" s="85"/>
      <c r="YC26" s="87">
        <f t="shared" si="224"/>
        <v>0</v>
      </c>
      <c r="YE26" s="549"/>
      <c r="YF26" s="373"/>
      <c r="YG26" s="24"/>
      <c r="YH26" s="34"/>
      <c r="YI26" s="85"/>
      <c r="YJ26" s="87">
        <f t="shared" si="225"/>
        <v>0</v>
      </c>
      <c r="YL26" s="386">
        <v>41318</v>
      </c>
      <c r="YM26" s="369"/>
      <c r="YN26" s="276" t="s">
        <v>4708</v>
      </c>
      <c r="YO26" s="121">
        <v>1037</v>
      </c>
      <c r="YP26" s="386">
        <v>41319</v>
      </c>
      <c r="YQ26" s="176">
        <v>1037</v>
      </c>
      <c r="YR26" s="87">
        <f t="shared" si="90"/>
        <v>1246.0000000000073</v>
      </c>
      <c r="YT26" s="576"/>
      <c r="YU26" s="276"/>
      <c r="YV26" s="121"/>
      <c r="YW26" s="386"/>
      <c r="YX26" s="176"/>
      <c r="YY26" s="87">
        <f t="shared" si="91"/>
        <v>2828</v>
      </c>
      <c r="ZA26" s="388">
        <v>41327</v>
      </c>
      <c r="ZB26" s="373" t="s">
        <v>5533</v>
      </c>
      <c r="ZC26" s="1250">
        <v>5533</v>
      </c>
      <c r="ZD26" s="34">
        <v>41327</v>
      </c>
      <c r="ZE26" s="85">
        <v>5533</v>
      </c>
      <c r="ZF26" s="87">
        <f t="shared" si="92"/>
        <v>0</v>
      </c>
      <c r="ZH26" s="549"/>
      <c r="ZI26" s="373"/>
      <c r="ZJ26" s="24"/>
      <c r="ZK26" s="34"/>
      <c r="ZL26" s="85"/>
      <c r="ZM26" s="87">
        <f t="shared" si="93"/>
        <v>500</v>
      </c>
      <c r="ZO26" s="576">
        <v>41324</v>
      </c>
      <c r="ZP26" s="276" t="s">
        <v>5246</v>
      </c>
      <c r="ZQ26" s="121">
        <v>3872.5</v>
      </c>
      <c r="ZR26" s="53">
        <v>41324</v>
      </c>
      <c r="ZS26" s="176">
        <v>3872.5</v>
      </c>
      <c r="ZT26" s="87">
        <f t="shared" si="94"/>
        <v>0</v>
      </c>
      <c r="ZV26" s="576"/>
      <c r="ZW26" s="276"/>
      <c r="ZX26" s="121"/>
      <c r="ZY26" s="53"/>
      <c r="ZZ26" s="176"/>
      <c r="AAA26" s="87">
        <f t="shared" si="95"/>
        <v>0</v>
      </c>
      <c r="AAC26" s="549"/>
      <c r="AAD26" s="373"/>
      <c r="AAE26" s="24"/>
      <c r="AAF26" s="34"/>
      <c r="AAG26" s="85"/>
      <c r="AAH26" s="87">
        <f t="shared" si="96"/>
        <v>0</v>
      </c>
      <c r="AAJ26" s="549"/>
      <c r="AAK26" s="373"/>
      <c r="AAL26" s="24"/>
      <c r="AAM26" s="34"/>
      <c r="AAN26" s="85"/>
      <c r="AAO26" s="87">
        <f t="shared" si="97"/>
        <v>0</v>
      </c>
      <c r="AAQ26" s="549"/>
      <c r="AAR26" s="549"/>
      <c r="AAS26" s="373"/>
      <c r="AAT26" s="24"/>
      <c r="AAU26" s="34"/>
      <c r="AAV26" s="85"/>
      <c r="AAW26" s="87">
        <f t="shared" si="98"/>
        <v>7650</v>
      </c>
      <c r="AAY26" s="53"/>
      <c r="AAZ26" s="276"/>
      <c r="ABA26" s="121"/>
      <c r="ABB26" s="53"/>
      <c r="ABC26" s="176"/>
      <c r="ABD26" s="87">
        <f t="shared" si="242"/>
        <v>8470.5</v>
      </c>
      <c r="ABF26" s="34"/>
      <c r="ABG26" s="373"/>
      <c r="ABH26" s="24"/>
      <c r="ABI26" s="34"/>
      <c r="ABJ26" s="85"/>
      <c r="ABK26" s="87">
        <f t="shared" si="99"/>
        <v>70699</v>
      </c>
      <c r="ABM26" s="549"/>
      <c r="ABN26" s="373"/>
      <c r="ABO26" s="373"/>
      <c r="ABP26" s="1250"/>
      <c r="ABQ26" s="34"/>
      <c r="ABR26" s="85"/>
      <c r="ABS26" s="87">
        <f t="shared" si="243"/>
        <v>0</v>
      </c>
      <c r="ABU26" s="388"/>
      <c r="ABV26" s="373"/>
      <c r="ABW26" s="24"/>
      <c r="ABX26" s="549"/>
      <c r="ABY26" s="85"/>
      <c r="ABZ26" s="87">
        <f t="shared" si="244"/>
        <v>0</v>
      </c>
      <c r="ACB26" s="373"/>
      <c r="ACC26" s="373"/>
      <c r="ACD26" s="24"/>
      <c r="ACE26" s="34"/>
      <c r="ACF26" s="85"/>
      <c r="ACG26" s="87">
        <f t="shared" si="245"/>
        <v>42311</v>
      </c>
      <c r="ACI26" s="386">
        <v>41315</v>
      </c>
      <c r="ACJ26" s="276" t="s">
        <v>4536</v>
      </c>
      <c r="ACK26" s="121">
        <v>7281</v>
      </c>
      <c r="ACL26" s="386">
        <v>41316</v>
      </c>
      <c r="ACM26" s="176">
        <v>7281</v>
      </c>
      <c r="ACN26" s="87">
        <f t="shared" si="239"/>
        <v>100.5</v>
      </c>
      <c r="ACP26" s="34"/>
      <c r="ACQ26" s="373"/>
      <c r="ACR26" s="24"/>
      <c r="ACS26" s="34"/>
      <c r="ACT26" s="85"/>
      <c r="ACU26" s="87">
        <f t="shared" si="1"/>
        <v>0</v>
      </c>
      <c r="ACW26" s="373"/>
      <c r="ACX26" s="373"/>
      <c r="ACY26" s="1250"/>
      <c r="ACZ26" s="34"/>
      <c r="ADA26" s="85"/>
      <c r="ADB26" s="87">
        <f t="shared" si="100"/>
        <v>0</v>
      </c>
      <c r="ADD26" s="373"/>
      <c r="ADE26" s="373"/>
      <c r="ADF26" s="24"/>
      <c r="ADG26" s="34"/>
      <c r="ADH26" s="85"/>
      <c r="ADI26" s="87">
        <f t="shared" si="101"/>
        <v>0</v>
      </c>
      <c r="ADK26" s="34"/>
      <c r="ADL26" s="373"/>
      <c r="ADM26" s="24"/>
      <c r="ADN26" s="34"/>
      <c r="ADO26" s="85"/>
      <c r="ADP26" s="87">
        <f t="shared" si="102"/>
        <v>0</v>
      </c>
      <c r="ADR26" s="34"/>
      <c r="ADS26" s="373"/>
      <c r="ADT26" s="24"/>
      <c r="ADU26" s="34"/>
      <c r="ADV26" s="85"/>
      <c r="ADW26" s="87">
        <f t="shared" si="103"/>
        <v>2582.5</v>
      </c>
      <c r="ADY26" s="34"/>
      <c r="ADZ26" s="373"/>
      <c r="AEA26" s="24"/>
      <c r="AEB26" s="34"/>
      <c r="AEC26" s="85"/>
      <c r="AED26" s="87">
        <f t="shared" si="104"/>
        <v>0</v>
      </c>
      <c r="AEF26" s="34"/>
      <c r="AEG26" s="373"/>
      <c r="AEH26" s="24"/>
      <c r="AEI26" s="34"/>
      <c r="AEJ26" s="85"/>
      <c r="AEK26" s="87">
        <f t="shared" si="105"/>
        <v>49429.5</v>
      </c>
      <c r="AEM26" s="34"/>
      <c r="AEN26" s="373"/>
      <c r="AEO26" s="24"/>
      <c r="AEP26" s="34"/>
      <c r="AEQ26" s="85"/>
      <c r="AER26" s="87">
        <f t="shared" si="106"/>
        <v>0</v>
      </c>
      <c r="AET26" s="388">
        <v>41325</v>
      </c>
      <c r="AEU26" s="373" t="s">
        <v>5342</v>
      </c>
      <c r="AEV26" s="24">
        <v>10422.5</v>
      </c>
      <c r="AEW26" s="34">
        <v>41328</v>
      </c>
      <c r="AEX26" s="85">
        <v>10422.5</v>
      </c>
      <c r="AEY26" s="87">
        <f t="shared" si="107"/>
        <v>-4.9999999991996447E-3</v>
      </c>
      <c r="AFA26" s="549"/>
      <c r="AFB26" s="373"/>
      <c r="AFC26" s="24"/>
      <c r="AFD26" s="34"/>
      <c r="AFE26" s="85"/>
      <c r="AFF26" s="87">
        <f t="shared" si="108"/>
        <v>17277</v>
      </c>
      <c r="AFH26" s="367">
        <v>41320</v>
      </c>
      <c r="AFI26" s="373" t="s">
        <v>4953</v>
      </c>
      <c r="AFJ26" s="24">
        <v>1148</v>
      </c>
      <c r="AFK26" s="388">
        <v>41320</v>
      </c>
      <c r="AFL26" s="85">
        <v>1148</v>
      </c>
      <c r="AFM26" s="87">
        <f t="shared" si="109"/>
        <v>0</v>
      </c>
      <c r="AFO26" s="549"/>
      <c r="AFP26" s="373"/>
      <c r="AFQ26" s="24"/>
      <c r="AFR26" s="34"/>
      <c r="AFS26" s="85"/>
      <c r="AFT26" s="87">
        <f t="shared" si="110"/>
        <v>0</v>
      </c>
      <c r="AFV26" s="576"/>
      <c r="AFW26" s="276"/>
      <c r="AFX26" s="1045"/>
      <c r="AFY26" s="53"/>
      <c r="AFZ26" s="176"/>
      <c r="AGA26" s="87">
        <f t="shared" si="111"/>
        <v>33117</v>
      </c>
      <c r="AGC26" s="576"/>
      <c r="AGD26" s="276"/>
      <c r="AGE26" s="121"/>
      <c r="AGF26" s="53"/>
      <c r="AGG26" s="176"/>
      <c r="AGH26" s="87">
        <f t="shared" si="112"/>
        <v>2341</v>
      </c>
      <c r="AGJ26" s="576">
        <v>41320</v>
      </c>
      <c r="AGK26" s="276" t="s">
        <v>4937</v>
      </c>
      <c r="AGL26" s="121">
        <v>4198</v>
      </c>
      <c r="AGM26" s="53">
        <v>41323</v>
      </c>
      <c r="AGN26" s="176">
        <v>4198</v>
      </c>
      <c r="AGO26" s="87">
        <f t="shared" si="113"/>
        <v>1000</v>
      </c>
      <c r="AGQ26" s="549"/>
      <c r="AGR26" s="373"/>
      <c r="AGS26" s="24"/>
      <c r="AGT26" s="34"/>
      <c r="AGU26" s="85"/>
      <c r="AGV26" s="87">
        <f t="shared" si="114"/>
        <v>0</v>
      </c>
      <c r="AGX26" s="34"/>
      <c r="AGY26" s="1249"/>
      <c r="AGZ26" s="24"/>
      <c r="AHA26" s="34"/>
      <c r="AHB26" s="85"/>
      <c r="AHC26" s="87">
        <f t="shared" si="115"/>
        <v>52560.5</v>
      </c>
      <c r="AHE26" s="34"/>
      <c r="AHF26" s="1249"/>
      <c r="AHG26" s="24"/>
      <c r="AHH26" s="34"/>
      <c r="AHI26" s="85"/>
      <c r="AHJ26" s="87">
        <f t="shared" si="116"/>
        <v>0</v>
      </c>
      <c r="AHL26" s="388"/>
      <c r="AHM26" s="1249"/>
      <c r="AHN26" s="24"/>
      <c r="AHO26" s="34"/>
      <c r="AHP26" s="85"/>
      <c r="AHQ26" s="87">
        <f t="shared" si="117"/>
        <v>0</v>
      </c>
      <c r="AHS26" s="386"/>
      <c r="AHT26" s="276"/>
      <c r="AHU26" s="121"/>
      <c r="AHV26" s="576">
        <v>41131</v>
      </c>
      <c r="AHW26" s="176">
        <v>200</v>
      </c>
      <c r="AHX26" s="87">
        <f t="shared" si="118"/>
        <v>4204</v>
      </c>
      <c r="AHZ26" s="373"/>
      <c r="AIA26" s="373"/>
      <c r="AIB26" s="373"/>
      <c r="AIC26" s="24"/>
      <c r="AID26" s="34"/>
      <c r="AIE26" s="85"/>
      <c r="AIF26" s="87">
        <f t="shared" si="119"/>
        <v>0</v>
      </c>
      <c r="AIH26" s="549"/>
      <c r="AII26" s="373"/>
      <c r="AIJ26" s="24"/>
      <c r="AIK26" s="34"/>
      <c r="AIL26" s="85"/>
      <c r="AIM26" s="87">
        <f t="shared" si="120"/>
        <v>0</v>
      </c>
      <c r="AIO26" s="576"/>
      <c r="AIP26" s="657"/>
      <c r="AIQ26" s="276"/>
      <c r="AIR26" s="121"/>
      <c r="AIS26" s="423"/>
      <c r="AIT26" s="176"/>
      <c r="AIU26" s="87">
        <f t="shared" si="121"/>
        <v>0</v>
      </c>
      <c r="AIW26" s="576"/>
      <c r="AIX26" s="276"/>
      <c r="AIY26" s="121"/>
      <c r="AIZ26" s="53"/>
      <c r="AJA26" s="176"/>
      <c r="AJB26" s="87">
        <f t="shared" si="122"/>
        <v>409</v>
      </c>
      <c r="AJD26" s="549"/>
      <c r="AJE26" s="373"/>
      <c r="AJF26" s="24"/>
      <c r="AJG26" s="34"/>
      <c r="AJH26" s="85"/>
      <c r="AJI26" s="87">
        <f t="shared" si="123"/>
        <v>800</v>
      </c>
      <c r="AJK26" s="549"/>
      <c r="AJL26" s="373"/>
      <c r="AJM26" s="24"/>
      <c r="AJN26" s="34"/>
      <c r="AJO26" s="85"/>
      <c r="AJP26" s="87">
        <f t="shared" si="124"/>
        <v>3599</v>
      </c>
      <c r="AJR26" s="576"/>
      <c r="AJS26" s="276"/>
      <c r="AJT26" s="121"/>
      <c r="AJU26" s="53"/>
      <c r="AJV26" s="176"/>
      <c r="AJW26" s="87">
        <f t="shared" si="125"/>
        <v>37151</v>
      </c>
      <c r="AJY26" s="549"/>
      <c r="AJZ26" s="373"/>
      <c r="AKA26" s="24"/>
      <c r="AKB26" s="34"/>
      <c r="AKC26" s="85"/>
      <c r="AKD26" s="87">
        <f t="shared" si="126"/>
        <v>0</v>
      </c>
      <c r="AKF26" s="549"/>
      <c r="AKG26" s="373"/>
      <c r="AKH26" s="24"/>
      <c r="AKI26" s="34"/>
      <c r="AKJ26" s="85"/>
      <c r="AKK26" s="87">
        <f t="shared" si="127"/>
        <v>0</v>
      </c>
      <c r="AKM26" s="549"/>
      <c r="AKN26" s="373"/>
      <c r="AKO26" s="24"/>
      <c r="AKP26" s="34"/>
      <c r="AKQ26" s="85"/>
      <c r="AKR26" s="87">
        <f t="shared" si="128"/>
        <v>0</v>
      </c>
      <c r="AKT26" s="388"/>
      <c r="AKU26" s="373"/>
      <c r="AKV26" s="1276"/>
      <c r="AKW26" s="1279"/>
      <c r="AKX26" s="85"/>
      <c r="AKY26" s="1280">
        <f t="shared" si="193"/>
        <v>0</v>
      </c>
      <c r="ALA26" s="34"/>
      <c r="ALB26" s="373"/>
      <c r="ALC26" s="1276"/>
      <c r="ALD26" s="1279"/>
      <c r="ALE26" s="85"/>
      <c r="ALF26" s="1280">
        <f t="shared" si="194"/>
        <v>0</v>
      </c>
      <c r="ALH26" s="386"/>
      <c r="ALI26" s="276"/>
      <c r="ALJ26" s="1274"/>
      <c r="ALK26" s="522"/>
      <c r="ALL26" s="176"/>
      <c r="ALM26" s="1280">
        <f t="shared" si="195"/>
        <v>32402</v>
      </c>
      <c r="ALO26" s="34">
        <v>41324</v>
      </c>
      <c r="ALP26" s="373" t="s">
        <v>5241</v>
      </c>
      <c r="ALQ26" s="1276">
        <v>2833.5</v>
      </c>
      <c r="ALR26" s="1279">
        <v>41324</v>
      </c>
      <c r="ALS26" s="85">
        <v>2833.5</v>
      </c>
      <c r="ALT26" s="1280">
        <f t="shared" si="196"/>
        <v>0</v>
      </c>
      <c r="ALV26" s="549"/>
      <c r="ALW26" s="373"/>
      <c r="ALX26" s="1276"/>
      <c r="ALY26" s="1279"/>
      <c r="ALZ26" s="85"/>
      <c r="AMA26" s="1280">
        <f t="shared" si="197"/>
        <v>731</v>
      </c>
      <c r="AMC26" s="34"/>
      <c r="AMD26" s="373"/>
      <c r="AME26" s="1276"/>
      <c r="AMF26" s="1279"/>
      <c r="AMG26" s="85"/>
      <c r="AMH26" s="1280">
        <f t="shared" si="198"/>
        <v>0</v>
      </c>
      <c r="AMJ26" s="373"/>
      <c r="AMK26" s="373"/>
      <c r="AML26" s="1276"/>
      <c r="AMM26" s="1279"/>
      <c r="AMN26" s="85"/>
      <c r="AMO26" s="1280">
        <f t="shared" si="199"/>
        <v>0</v>
      </c>
      <c r="AMQ26" s="53"/>
      <c r="AMR26" s="276"/>
      <c r="AMS26" s="1274"/>
      <c r="AMT26" s="110"/>
      <c r="AMU26" s="176"/>
      <c r="AMV26" s="87">
        <f t="shared" si="129"/>
        <v>0</v>
      </c>
      <c r="AMX26" s="549"/>
      <c r="AMY26" s="373"/>
      <c r="AMZ26" s="1276"/>
      <c r="ANA26" s="1279"/>
      <c r="ANB26" s="85"/>
      <c r="ANC26" s="1280">
        <f t="shared" si="200"/>
        <v>0</v>
      </c>
      <c r="ANE26" s="386"/>
      <c r="ANF26" s="276"/>
      <c r="ANG26" s="1274"/>
      <c r="ANH26" s="110"/>
      <c r="ANI26" s="176"/>
      <c r="ANJ26" s="1280">
        <f t="shared" si="201"/>
        <v>1947</v>
      </c>
      <c r="ANL26" s="34"/>
      <c r="ANM26" s="1353"/>
      <c r="ANN26" s="1276"/>
      <c r="ANO26" s="1279"/>
      <c r="ANP26" s="85"/>
      <c r="ANQ26" s="1280">
        <f t="shared" si="202"/>
        <v>0</v>
      </c>
      <c r="ANS26" s="34"/>
      <c r="ANT26" s="373"/>
      <c r="ANU26" s="1276"/>
      <c r="ANV26" s="1279"/>
      <c r="ANW26" s="85"/>
      <c r="ANX26" s="1280">
        <f t="shared" si="203"/>
        <v>0</v>
      </c>
      <c r="ANZ26" s="34"/>
      <c r="AOA26" s="1353"/>
      <c r="AOB26" s="1276"/>
      <c r="AOC26" s="1279"/>
      <c r="AOD26" s="85"/>
      <c r="AOE26" s="1280">
        <f t="shared" si="204"/>
        <v>0</v>
      </c>
      <c r="AOG26" s="388"/>
      <c r="AOH26" s="1249"/>
      <c r="AOI26" s="1276"/>
      <c r="AOJ26" s="1279"/>
      <c r="AOK26" s="85"/>
      <c r="AOL26" s="1280">
        <f t="shared" si="205"/>
        <v>0</v>
      </c>
      <c r="AON26" s="388"/>
      <c r="AOO26" s="1249"/>
      <c r="AOP26" s="1276"/>
      <c r="AOQ26" s="1279"/>
      <c r="AOR26" s="85"/>
      <c r="AOS26" s="1280">
        <f t="shared" si="206"/>
        <v>0</v>
      </c>
      <c r="AOU26" s="388"/>
      <c r="AOV26" s="1249"/>
      <c r="AOW26" s="1276"/>
      <c r="AOX26" s="1279"/>
      <c r="AOY26" s="85"/>
      <c r="AOZ26" s="1280">
        <f t="shared" si="207"/>
        <v>0</v>
      </c>
      <c r="APB26" s="549"/>
      <c r="APC26" s="1353"/>
      <c r="APD26" s="1276"/>
      <c r="APE26" s="1279"/>
      <c r="APF26" s="85"/>
      <c r="APG26" s="1280">
        <f t="shared" si="208"/>
        <v>0</v>
      </c>
      <c r="API26" s="549"/>
      <c r="APJ26" s="1353"/>
      <c r="APK26" s="1276"/>
      <c r="APL26" s="1279"/>
      <c r="APM26" s="85"/>
      <c r="APN26" s="1280">
        <f t="shared" si="209"/>
        <v>0</v>
      </c>
      <c r="APP26" s="549"/>
      <c r="APQ26" s="373"/>
      <c r="APR26" s="1276"/>
      <c r="APS26" s="1279"/>
      <c r="APT26" s="85"/>
      <c r="APU26" s="1280">
        <f t="shared" si="210"/>
        <v>0</v>
      </c>
      <c r="APW26" s="34"/>
      <c r="APX26" s="373"/>
      <c r="APY26" s="1276"/>
      <c r="APZ26" s="1279"/>
      <c r="AQA26" s="85"/>
      <c r="AQB26" s="1280">
        <f t="shared" si="211"/>
        <v>0</v>
      </c>
      <c r="AQD26" s="549"/>
      <c r="AQE26" s="373"/>
      <c r="AQF26" s="24"/>
      <c r="AQG26" s="34"/>
      <c r="AQH26" s="85"/>
      <c r="AQI26" s="87">
        <f t="shared" si="226"/>
        <v>0</v>
      </c>
      <c r="AQK26" s="576"/>
      <c r="AQL26" s="576"/>
      <c r="AQM26" s="276"/>
      <c r="AQN26" s="121"/>
      <c r="AQO26" s="53"/>
      <c r="AQP26" s="176"/>
      <c r="AQQ26" s="87">
        <f t="shared" si="227"/>
        <v>0</v>
      </c>
      <c r="AQS26" s="549"/>
      <c r="AQT26" s="373"/>
      <c r="AQU26" s="24"/>
      <c r="AQV26" s="34"/>
      <c r="AQW26" s="85"/>
      <c r="AQX26" s="87">
        <f t="shared" si="228"/>
        <v>0</v>
      </c>
      <c r="AQZ26" s="388"/>
      <c r="ARA26" s="373"/>
      <c r="ARB26" s="24"/>
      <c r="ARC26" s="34"/>
      <c r="ARD26" s="85"/>
      <c r="ARE26" s="87">
        <f t="shared" si="229"/>
        <v>12197</v>
      </c>
      <c r="ARG26" s="549"/>
      <c r="ARH26" s="1202"/>
      <c r="ARI26" s="1249"/>
      <c r="ARJ26" s="24"/>
      <c r="ARK26" s="34"/>
      <c r="ARL26" s="85"/>
      <c r="ARM26" s="87">
        <f t="shared" si="230"/>
        <v>0</v>
      </c>
      <c r="ARO26" s="549"/>
      <c r="ARP26" s="1202"/>
      <c r="ARQ26" s="1249"/>
      <c r="ARR26" s="24"/>
      <c r="ARS26" s="34"/>
      <c r="ART26" s="85"/>
      <c r="ARU26" s="87">
        <f t="shared" si="231"/>
        <v>0</v>
      </c>
      <c r="ARV26" s="85"/>
      <c r="ARW26" s="34"/>
      <c r="ARX26" s="373"/>
      <c r="ARY26" s="24"/>
      <c r="ARZ26" s="34"/>
      <c r="ASA26" s="85"/>
      <c r="ASB26" s="87">
        <f t="shared" si="232"/>
        <v>17438</v>
      </c>
      <c r="ASD26" s="576">
        <v>41321</v>
      </c>
      <c r="ASE26" s="276" t="s">
        <v>5066</v>
      </c>
      <c r="ASF26" s="121">
        <v>5600</v>
      </c>
      <c r="ASG26" s="53">
        <v>41324</v>
      </c>
      <c r="ASH26" s="176">
        <v>5600</v>
      </c>
      <c r="ASI26" s="87">
        <f t="shared" si="233"/>
        <v>0</v>
      </c>
      <c r="ASK26" s="576"/>
      <c r="ASL26" s="276"/>
      <c r="ASM26" s="121"/>
      <c r="ASN26" s="53"/>
      <c r="ASO26" s="176"/>
      <c r="ASP26" s="87">
        <f t="shared" si="234"/>
        <v>3312</v>
      </c>
      <c r="ASR26" s="576"/>
      <c r="ASS26" s="276"/>
      <c r="AST26" s="121"/>
      <c r="ASU26" s="53"/>
      <c r="ASV26" s="176"/>
      <c r="ASW26" s="87">
        <f t="shared" si="235"/>
        <v>0</v>
      </c>
      <c r="ASY26" s="576"/>
      <c r="ASZ26" s="276"/>
      <c r="ATA26" s="121"/>
      <c r="ATB26" s="53"/>
      <c r="ATC26" s="176"/>
      <c r="ATD26" s="87">
        <f t="shared" si="236"/>
        <v>0</v>
      </c>
      <c r="ATF26" s="549"/>
      <c r="ATG26" s="373"/>
      <c r="ATH26" s="24"/>
      <c r="ATI26" s="34"/>
      <c r="ATJ26" s="85"/>
      <c r="ATK26" s="87">
        <f t="shared" si="212"/>
        <v>0</v>
      </c>
      <c r="ATM26" s="549"/>
      <c r="ATN26" s="373"/>
      <c r="ATO26" s="24"/>
      <c r="ATP26" s="34"/>
      <c r="ATQ26" s="85"/>
      <c r="ATR26" s="87">
        <f t="shared" si="213"/>
        <v>0</v>
      </c>
      <c r="ATT26" s="576"/>
      <c r="ATU26" s="276"/>
      <c r="ATV26" s="121"/>
      <c r="ATW26" s="53"/>
      <c r="ATX26" s="430"/>
      <c r="ATY26" s="87">
        <f t="shared" si="214"/>
        <v>0</v>
      </c>
      <c r="AUA26" s="53"/>
      <c r="AUB26" s="276"/>
      <c r="AUC26" s="121"/>
      <c r="AUD26" s="53"/>
      <c r="AUE26" s="176"/>
      <c r="AUF26" s="87">
        <f t="shared" si="215"/>
        <v>2068</v>
      </c>
      <c r="AUH26" s="549"/>
      <c r="AUI26" s="1247"/>
      <c r="AUJ26" s="176"/>
      <c r="AUK26" s="53"/>
      <c r="AUL26" s="176"/>
      <c r="AUM26" s="87">
        <f t="shared" si="246"/>
        <v>0</v>
      </c>
      <c r="AUO26" s="549"/>
      <c r="AUP26" s="1247"/>
      <c r="AUQ26" s="176"/>
      <c r="AUR26" s="53"/>
      <c r="AUS26" s="176"/>
      <c r="AUT26" s="87">
        <f t="shared" si="247"/>
        <v>2062.5</v>
      </c>
      <c r="AUV26" s="549"/>
      <c r="AUW26" s="1247"/>
      <c r="AUX26" s="176"/>
      <c r="AUY26" s="53"/>
      <c r="AUZ26" s="176"/>
      <c r="AVA26" s="87">
        <f t="shared" si="248"/>
        <v>0</v>
      </c>
      <c r="AVC26" s="34"/>
      <c r="AVD26" s="1247"/>
      <c r="AVE26" s="176"/>
      <c r="AVF26" s="53"/>
      <c r="AVG26" s="176"/>
      <c r="AVH26" s="87">
        <f t="shared" si="249"/>
        <v>0</v>
      </c>
      <c r="AVJ26" s="576">
        <v>41319</v>
      </c>
      <c r="AVK26" s="363" t="s">
        <v>4780</v>
      </c>
      <c r="AVL26" s="176">
        <v>11435</v>
      </c>
      <c r="AVM26" s="53">
        <v>41322</v>
      </c>
      <c r="AVN26" s="176">
        <v>11435</v>
      </c>
      <c r="AVO26" s="87">
        <f t="shared" si="130"/>
        <v>0</v>
      </c>
      <c r="AVQ26" s="576"/>
      <c r="AVR26" s="363"/>
      <c r="AVS26" s="176"/>
      <c r="AVT26" s="53"/>
      <c r="AVU26" s="176"/>
      <c r="AVV26" s="87">
        <f t="shared" si="131"/>
        <v>0</v>
      </c>
      <c r="AVX26" s="576"/>
      <c r="AVY26" s="363"/>
      <c r="AVZ26" s="176"/>
      <c r="AWA26" s="53"/>
      <c r="AWB26" s="176"/>
      <c r="AWC26" s="87">
        <f t="shared" si="132"/>
        <v>5941</v>
      </c>
      <c r="AWE26" s="549"/>
      <c r="AWF26" s="1247"/>
      <c r="AWG26" s="176"/>
      <c r="AWH26" s="53"/>
      <c r="AWI26" s="176"/>
      <c r="AWJ26" s="87">
        <f t="shared" si="133"/>
        <v>0</v>
      </c>
      <c r="AWL26" s="549"/>
      <c r="AWM26" s="1247"/>
      <c r="AWN26" s="176"/>
      <c r="AWO26" s="53"/>
      <c r="AWP26" s="176"/>
      <c r="AWQ26" s="87">
        <f t="shared" si="134"/>
        <v>0</v>
      </c>
      <c r="AWS26" s="34"/>
      <c r="AWT26" s="1247"/>
      <c r="AWU26" s="176"/>
      <c r="AWV26" s="53"/>
      <c r="AWW26" s="176"/>
      <c r="AWX26" s="87">
        <f t="shared" si="135"/>
        <v>0</v>
      </c>
      <c r="AWZ26" s="386">
        <v>41321</v>
      </c>
      <c r="AXA26" s="363" t="s">
        <v>5009</v>
      </c>
      <c r="AXB26" s="176">
        <v>3130</v>
      </c>
      <c r="AXC26" s="53">
        <v>41322</v>
      </c>
      <c r="AXD26" s="176">
        <v>3048</v>
      </c>
      <c r="AXE26" s="87">
        <f t="shared" si="136"/>
        <v>82</v>
      </c>
      <c r="AXG26" s="386"/>
      <c r="AXH26" s="363"/>
      <c r="AXI26" s="176"/>
      <c r="AXJ26" s="53"/>
      <c r="AXK26" s="176"/>
      <c r="AXL26" s="87">
        <f t="shared" si="137"/>
        <v>0</v>
      </c>
      <c r="AXN26" s="386"/>
      <c r="AXO26" s="363"/>
      <c r="AXP26" s="176"/>
      <c r="AXQ26" s="53"/>
      <c r="AXR26" s="176"/>
      <c r="AXS26" s="87">
        <f t="shared" si="138"/>
        <v>1624.5</v>
      </c>
      <c r="AXU26" s="549"/>
      <c r="AXV26" s="1247"/>
      <c r="AXW26" s="176"/>
      <c r="AXX26" s="576"/>
      <c r="AXY26" s="176"/>
      <c r="AXZ26" s="87">
        <f t="shared" si="139"/>
        <v>0</v>
      </c>
      <c r="AYB26" s="576">
        <v>41327</v>
      </c>
      <c r="AYC26" s="363" t="s">
        <v>5535</v>
      </c>
      <c r="AYD26" s="176">
        <v>20503</v>
      </c>
      <c r="AYE26" s="53"/>
      <c r="AYF26" s="176"/>
      <c r="AYG26" s="87">
        <f t="shared" si="140"/>
        <v>53794.2</v>
      </c>
      <c r="AYI26" s="53"/>
      <c r="AYJ26" s="363"/>
      <c r="AYK26" s="176"/>
      <c r="AYL26" s="53"/>
      <c r="AYM26" s="176"/>
      <c r="AYN26" s="87">
        <f t="shared" si="250"/>
        <v>0</v>
      </c>
      <c r="AYP26" s="53"/>
      <c r="AYQ26" s="363"/>
      <c r="AYR26" s="176"/>
      <c r="AYS26" s="53"/>
      <c r="AYT26" s="176"/>
      <c r="AYU26" s="87">
        <f t="shared" si="251"/>
        <v>0</v>
      </c>
      <c r="AYW26" s="386">
        <v>41314</v>
      </c>
      <c r="AYX26" s="386"/>
      <c r="AYY26" s="363" t="s">
        <v>4449</v>
      </c>
      <c r="AYZ26" s="176">
        <v>130000</v>
      </c>
      <c r="AZA26" s="386"/>
      <c r="AZB26" s="513"/>
      <c r="AZC26" s="168">
        <f t="shared" si="141"/>
        <v>263515</v>
      </c>
      <c r="AZE26" s="34"/>
      <c r="AZF26" s="1247"/>
      <c r="AZG26" s="176"/>
      <c r="AZH26" s="53"/>
      <c r="AZI26" s="176"/>
      <c r="AZJ26" s="87">
        <f t="shared" si="142"/>
        <v>0</v>
      </c>
      <c r="AZL26" s="34"/>
      <c r="AZM26" s="1247"/>
      <c r="AZN26" s="176"/>
      <c r="AZO26" s="53"/>
      <c r="AZP26" s="176"/>
      <c r="AZQ26" s="87">
        <f t="shared" si="143"/>
        <v>0</v>
      </c>
      <c r="AZS26" s="34"/>
      <c r="AZT26" s="1247"/>
      <c r="AZU26" s="176"/>
      <c r="AZV26" s="53"/>
      <c r="AZW26" s="176"/>
      <c r="AZX26" s="87">
        <f t="shared" si="144"/>
        <v>0</v>
      </c>
      <c r="AZZ26" s="34"/>
      <c r="BAA26" s="1247"/>
      <c r="BAB26" s="176"/>
      <c r="BAC26" s="53"/>
      <c r="BAD26" s="176"/>
      <c r="BAE26" s="87">
        <f t="shared" si="145"/>
        <v>0</v>
      </c>
      <c r="BAG26" s="549"/>
      <c r="BAH26" s="1247"/>
      <c r="BAI26" s="176"/>
      <c r="BAJ26" s="53"/>
      <c r="BAK26" s="176"/>
      <c r="BAL26" s="87">
        <f t="shared" si="146"/>
        <v>0</v>
      </c>
      <c r="BAN26" s="549"/>
      <c r="BAO26" s="1247"/>
      <c r="BAP26" s="176"/>
      <c r="BAQ26" s="53"/>
      <c r="BAR26" s="176"/>
      <c r="BAS26" s="87">
        <f t="shared" si="147"/>
        <v>22116</v>
      </c>
      <c r="BAU26" s="388"/>
      <c r="BAV26" s="1247"/>
      <c r="BAW26" s="176"/>
      <c r="BAX26" s="53"/>
      <c r="BAY26" s="176"/>
      <c r="BAZ26" s="87">
        <f t="shared" si="148"/>
        <v>4048</v>
      </c>
      <c r="BBB26" s="576"/>
      <c r="BBC26" s="363"/>
      <c r="BBD26" s="1308"/>
      <c r="BBE26" s="1329"/>
      <c r="BBF26" s="1308"/>
      <c r="BBG26" s="87">
        <f t="shared" si="149"/>
        <v>19293.599999999999</v>
      </c>
      <c r="BBI26" s="34"/>
      <c r="BBJ26" s="34"/>
      <c r="BBK26" s="1247"/>
      <c r="BBL26" s="176"/>
      <c r="BBM26" s="53"/>
      <c r="BBN26" s="176"/>
      <c r="BBO26" s="87">
        <f t="shared" si="150"/>
        <v>6485.25</v>
      </c>
      <c r="BBQ26" s="34"/>
      <c r="BBR26" s="1247"/>
      <c r="BBS26" s="176"/>
      <c r="BBT26" s="53"/>
      <c r="BBU26" s="176"/>
      <c r="BBV26" s="87">
        <f t="shared" si="151"/>
        <v>0</v>
      </c>
      <c r="BBX26" s="388"/>
      <c r="BBY26" s="1247"/>
      <c r="BBZ26" s="176"/>
      <c r="BCA26" s="53"/>
      <c r="BCB26" s="176"/>
      <c r="BCC26" s="87">
        <f t="shared" si="152"/>
        <v>0</v>
      </c>
      <c r="BCE26" s="388"/>
      <c r="BCF26" s="1247"/>
      <c r="BCG26" s="176"/>
      <c r="BCH26" s="53"/>
      <c r="BCI26" s="176"/>
      <c r="BCJ26" s="87">
        <f t="shared" si="153"/>
        <v>0</v>
      </c>
      <c r="BCL26" s="568"/>
      <c r="BCM26" s="276"/>
      <c r="BCN26" s="1045"/>
      <c r="BCO26" s="576">
        <v>41322</v>
      </c>
      <c r="BCP26" s="176">
        <v>6642.5</v>
      </c>
      <c r="BCQ26" s="87">
        <f t="shared" si="154"/>
        <v>4000</v>
      </c>
      <c r="BCS26" s="388"/>
      <c r="BCT26" s="1247"/>
      <c r="BCU26" s="176"/>
      <c r="BCV26" s="576"/>
      <c r="BCW26" s="176"/>
      <c r="BCX26" s="87">
        <f t="shared" si="155"/>
        <v>0</v>
      </c>
      <c r="BCZ26" s="34"/>
      <c r="BDA26" s="1247"/>
      <c r="BDB26" s="176"/>
      <c r="BDC26" s="53"/>
      <c r="BDD26" s="176"/>
      <c r="BDE26" s="87">
        <f t="shared" si="156"/>
        <v>0</v>
      </c>
      <c r="BDG26" s="388"/>
      <c r="BDH26" s="1247"/>
      <c r="BDI26" s="176"/>
      <c r="BDJ26" s="386"/>
      <c r="BDK26" s="176"/>
      <c r="BDL26" s="87">
        <f t="shared" si="157"/>
        <v>0</v>
      </c>
      <c r="BDN26" s="576"/>
      <c r="BDO26" s="363"/>
      <c r="BDP26" s="176"/>
      <c r="BDQ26" s="576"/>
      <c r="BDR26" s="176"/>
      <c r="BDS26" s="87">
        <f t="shared" si="158"/>
        <v>31279.599999999991</v>
      </c>
      <c r="BDU26" s="34"/>
      <c r="BDV26" s="1247"/>
      <c r="BDW26" s="176"/>
      <c r="BDX26" s="53"/>
      <c r="BDY26" s="176"/>
      <c r="BDZ26" s="87">
        <f t="shared" si="159"/>
        <v>0</v>
      </c>
      <c r="BEB26" s="549"/>
      <c r="BEC26" s="1247"/>
      <c r="BED26" s="176"/>
      <c r="BEE26" s="53"/>
      <c r="BEF26" s="176"/>
      <c r="BEG26" s="87">
        <f t="shared" si="160"/>
        <v>605.79999999999927</v>
      </c>
      <c r="BEI26" s="53"/>
      <c r="BEJ26" s="53"/>
      <c r="BEK26" s="363"/>
      <c r="BEL26" s="176"/>
      <c r="BEM26" s="53"/>
      <c r="BEN26" s="176"/>
      <c r="BEO26" s="87">
        <f t="shared" si="161"/>
        <v>0</v>
      </c>
      <c r="BEQ26" s="386">
        <v>41327</v>
      </c>
      <c r="BER26" s="363" t="s">
        <v>5578</v>
      </c>
      <c r="BES26" s="176">
        <v>354.5</v>
      </c>
      <c r="BET26" s="386">
        <v>41328</v>
      </c>
      <c r="BEU26" s="176">
        <v>354.5</v>
      </c>
      <c r="BEV26" s="87">
        <f t="shared" si="162"/>
        <v>6853</v>
      </c>
      <c r="BEX26" s="388"/>
      <c r="BEY26" s="409"/>
      <c r="BEZ26" s="1247"/>
      <c r="BFA26" s="176"/>
      <c r="BFB26" s="386"/>
      <c r="BFC26" s="176"/>
      <c r="BFD26" s="87">
        <f t="shared" si="163"/>
        <v>0</v>
      </c>
      <c r="BFF26" s="34"/>
      <c r="BFG26" s="409"/>
      <c r="BFH26" s="1247"/>
      <c r="BFI26" s="176"/>
      <c r="BFJ26" s="53"/>
      <c r="BFK26" s="176"/>
      <c r="BFL26" s="87">
        <f t="shared" si="164"/>
        <v>212313.94</v>
      </c>
      <c r="BFN26" s="549"/>
      <c r="BFO26" s="1247"/>
      <c r="BFP26" s="176"/>
      <c r="BFQ26" s="576"/>
      <c r="BFR26" s="176"/>
      <c r="BFS26" s="87">
        <f t="shared" si="165"/>
        <v>0</v>
      </c>
      <c r="BFU26" s="386"/>
      <c r="BFV26" s="363"/>
      <c r="BFW26" s="176"/>
      <c r="BFX26" s="369"/>
      <c r="BFY26" s="176"/>
      <c r="BFZ26" s="87">
        <f t="shared" si="166"/>
        <v>0</v>
      </c>
      <c r="BGB26" s="576"/>
      <c r="BGC26" s="363"/>
      <c r="BGD26" s="176"/>
      <c r="BGE26" s="369"/>
      <c r="BGF26" s="176"/>
      <c r="BGG26" s="87">
        <f t="shared" si="167"/>
        <v>0</v>
      </c>
      <c r="BGI26" s="388"/>
      <c r="BGJ26" s="1247"/>
      <c r="BGK26" s="176"/>
      <c r="BGL26" s="53"/>
      <c r="BGM26" s="176"/>
      <c r="BGN26" s="87">
        <f t="shared" si="240"/>
        <v>0</v>
      </c>
      <c r="BGP26" s="34"/>
      <c r="BGQ26" s="1247"/>
      <c r="BGR26" s="176"/>
      <c r="BGS26" s="53"/>
      <c r="BGT26" s="176"/>
      <c r="BGU26" s="87">
        <f t="shared" si="241"/>
        <v>0</v>
      </c>
      <c r="BGW26" s="549"/>
      <c r="BGX26" s="1247"/>
      <c r="BGY26" s="176"/>
      <c r="BGZ26" s="53"/>
      <c r="BHA26" s="176"/>
      <c r="BHB26" s="87">
        <f t="shared" si="168"/>
        <v>0</v>
      </c>
      <c r="BHD26" s="549"/>
      <c r="BHE26" s="549"/>
      <c r="BHF26" s="1247"/>
      <c r="BHG26" s="176"/>
      <c r="BHH26" s="53"/>
      <c r="BHI26" s="176"/>
      <c r="BHJ26" s="87">
        <f t="shared" si="169"/>
        <v>78175.989999999991</v>
      </c>
      <c r="BHL26" s="549"/>
      <c r="BHM26" s="1247"/>
      <c r="BHN26" s="176"/>
      <c r="BHO26" s="53"/>
      <c r="BHP26" s="176"/>
      <c r="BHQ26" s="87">
        <f t="shared" si="170"/>
        <v>0</v>
      </c>
      <c r="BHS26" s="388"/>
      <c r="BHT26" s="1247"/>
      <c r="BHU26" s="176"/>
      <c r="BHV26" s="53"/>
      <c r="BHW26" s="176"/>
      <c r="BHX26" s="87">
        <f t="shared" si="171"/>
        <v>0</v>
      </c>
      <c r="BHZ26" s="576"/>
      <c r="BIA26" s="276"/>
      <c r="BIB26" s="1045"/>
      <c r="BIC26" s="110"/>
      <c r="BID26" s="176"/>
      <c r="BIE26" s="87">
        <f t="shared" si="172"/>
        <v>0</v>
      </c>
      <c r="BIG26" s="576">
        <v>41328</v>
      </c>
      <c r="BIH26" s="1258" t="s">
        <v>5597</v>
      </c>
      <c r="BII26" s="176">
        <v>685</v>
      </c>
      <c r="BIJ26" s="53">
        <v>41328</v>
      </c>
      <c r="BIK26" s="176">
        <v>372</v>
      </c>
      <c r="BIL26" s="87">
        <f t="shared" si="173"/>
        <v>813</v>
      </c>
      <c r="BIN26" s="549"/>
      <c r="BIO26" s="1247"/>
      <c r="BIP26" s="176"/>
      <c r="BIQ26" s="53"/>
      <c r="BIR26" s="176"/>
      <c r="BIS26" s="87">
        <f t="shared" si="174"/>
        <v>0</v>
      </c>
      <c r="BIU26" s="34"/>
      <c r="BIV26" s="1247"/>
      <c r="BIW26" s="176"/>
      <c r="BIX26" s="53"/>
      <c r="BIY26" s="176"/>
      <c r="BIZ26" s="87">
        <f t="shared" si="175"/>
        <v>0</v>
      </c>
      <c r="BJB26" s="34">
        <v>41321</v>
      </c>
      <c r="BJC26" s="1247" t="s">
        <v>5025</v>
      </c>
      <c r="BJD26" s="176">
        <v>2109</v>
      </c>
      <c r="BJE26" s="53">
        <v>41322</v>
      </c>
      <c r="BJF26" s="176">
        <v>2109</v>
      </c>
      <c r="BJG26" s="87">
        <f t="shared" si="216"/>
        <v>0</v>
      </c>
      <c r="BJI26" s="53">
        <v>41316</v>
      </c>
      <c r="BJJ26" s="276" t="s">
        <v>4598</v>
      </c>
      <c r="BJK26" s="121">
        <v>20366</v>
      </c>
      <c r="BJL26" s="313">
        <v>41318</v>
      </c>
      <c r="BJM26" s="75">
        <v>20366</v>
      </c>
      <c r="BJN26" s="87">
        <f t="shared" si="217"/>
        <v>289.5</v>
      </c>
      <c r="BJP26" s="34"/>
      <c r="BJQ26" s="1247"/>
      <c r="BJR26" s="176"/>
      <c r="BJS26" s="53"/>
      <c r="BJT26" s="176"/>
      <c r="BJU26" s="87">
        <f t="shared" si="218"/>
        <v>0</v>
      </c>
      <c r="BJW26" s="34"/>
      <c r="BJX26" s="1247"/>
      <c r="BJY26" s="176"/>
      <c r="BJZ26" s="53"/>
      <c r="BKA26" s="176"/>
      <c r="BKB26" s="87">
        <f t="shared" si="219"/>
        <v>0</v>
      </c>
      <c r="BKD26" s="34"/>
      <c r="BKE26" s="1247"/>
      <c r="BKF26" s="176"/>
      <c r="BKG26" s="53"/>
      <c r="BKH26" s="176"/>
      <c r="BKI26" s="87">
        <f t="shared" si="220"/>
        <v>0</v>
      </c>
      <c r="BKK26" s="34"/>
      <c r="BKL26" s="1247"/>
      <c r="BKM26" s="176"/>
      <c r="BKN26" s="53"/>
      <c r="BKO26" s="176"/>
      <c r="BKP26" s="87">
        <f t="shared" si="221"/>
        <v>0</v>
      </c>
      <c r="BKR26" s="386"/>
      <c r="BKS26" s="363"/>
      <c r="BKT26" s="176"/>
      <c r="BKU26" s="53"/>
      <c r="BKV26" s="176"/>
      <c r="BKW26" s="87">
        <f t="shared" si="222"/>
        <v>0</v>
      </c>
      <c r="BKY26" s="549"/>
      <c r="BKZ26" s="1247"/>
      <c r="BLA26" s="176"/>
      <c r="BLB26" s="53"/>
      <c r="BLC26" s="176"/>
      <c r="BLD26" s="87">
        <f t="shared" si="223"/>
        <v>0</v>
      </c>
      <c r="BLF26" s="549"/>
      <c r="BLG26" s="1247"/>
      <c r="BLH26" s="176"/>
      <c r="BLI26" s="53"/>
      <c r="BLJ26" s="176"/>
      <c r="BLK26" s="87">
        <f t="shared" si="237"/>
        <v>0</v>
      </c>
      <c r="BLM26" s="34"/>
      <c r="BLN26" s="409"/>
      <c r="BLO26" s="1247"/>
      <c r="BLP26" s="176"/>
      <c r="BLQ26" s="53"/>
      <c r="BLR26" s="176"/>
      <c r="BLS26" s="87">
        <f t="shared" si="176"/>
        <v>118</v>
      </c>
      <c r="BLU26" s="34"/>
      <c r="BLV26" s="1247"/>
      <c r="BLW26" s="176"/>
      <c r="BLX26" s="53"/>
      <c r="BLY26" s="176"/>
      <c r="BLZ26" s="87">
        <f t="shared" si="177"/>
        <v>0</v>
      </c>
      <c r="BMB26" s="53"/>
      <c r="BMC26" s="363"/>
      <c r="BMD26" s="176"/>
      <c r="BME26" s="53"/>
      <c r="BMF26" s="176"/>
      <c r="BMG26" s="168">
        <f t="shared" si="178"/>
        <v>21858</v>
      </c>
      <c r="BMI26" s="568">
        <v>41310</v>
      </c>
      <c r="BMJ26" s="1258" t="s">
        <v>4024</v>
      </c>
      <c r="BMK26" s="176">
        <v>4191</v>
      </c>
      <c r="BML26" s="576">
        <v>41310</v>
      </c>
      <c r="BMM26" s="176">
        <v>4191</v>
      </c>
      <c r="BMN26" s="87">
        <f t="shared" si="179"/>
        <v>0</v>
      </c>
      <c r="BMQ26" s="1247"/>
      <c r="BMR26" s="430"/>
      <c r="BMS26" s="549"/>
      <c r="BMT26" s="1245"/>
      <c r="BMU26" s="87">
        <f t="shared" si="180"/>
        <v>700</v>
      </c>
      <c r="BMW26" s="34"/>
      <c r="BMX26" s="1247"/>
      <c r="BMY26" s="176"/>
      <c r="BMZ26" s="53"/>
      <c r="BNA26" s="176"/>
      <c r="BNB26" s="87">
        <f t="shared" si="181"/>
        <v>0</v>
      </c>
      <c r="BND26" s="34"/>
      <c r="BNE26" s="34"/>
      <c r="BNF26" s="1247"/>
      <c r="BNG26" s="176"/>
      <c r="BNH26" s="53"/>
      <c r="BNI26" s="176"/>
      <c r="BNJ26" s="87">
        <f t="shared" si="182"/>
        <v>0</v>
      </c>
      <c r="BNL26" s="549"/>
      <c r="BNM26" s="1247"/>
      <c r="BNN26" s="176"/>
      <c r="BNO26" s="53"/>
      <c r="BNP26" s="176"/>
      <c r="BNQ26" s="87">
        <f t="shared" si="183"/>
        <v>0</v>
      </c>
      <c r="BNS26" s="668">
        <v>41321</v>
      </c>
      <c r="BNT26" s="1247" t="s">
        <v>5031</v>
      </c>
      <c r="BNU26" s="176">
        <v>3364</v>
      </c>
      <c r="BNV26" s="53">
        <v>41321</v>
      </c>
      <c r="BNW26" s="176">
        <v>3364</v>
      </c>
      <c r="BNX26" s="87">
        <f t="shared" si="184"/>
        <v>0</v>
      </c>
      <c r="BNZ26" s="34"/>
      <c r="BOA26" s="1247"/>
      <c r="BOB26" s="176"/>
      <c r="BOC26" s="53"/>
      <c r="BOD26" s="176"/>
      <c r="BOE26" s="87">
        <f t="shared" si="185"/>
        <v>0</v>
      </c>
      <c r="BOG26" s="549"/>
      <c r="BOH26" s="1247"/>
      <c r="BOI26" s="176"/>
      <c r="BOJ26" s="795"/>
      <c r="BOK26" s="835"/>
      <c r="BOL26" s="87">
        <f t="shared" si="186"/>
        <v>0</v>
      </c>
      <c r="BON26" s="549"/>
      <c r="BOO26" s="1247"/>
      <c r="BOP26" s="176"/>
      <c r="BOQ26" s="795"/>
      <c r="BOR26" s="835"/>
      <c r="BOS26" s="87">
        <f t="shared" si="187"/>
        <v>0</v>
      </c>
      <c r="BOU26" s="34"/>
      <c r="BOV26" s="1247"/>
      <c r="BOW26" s="176"/>
      <c r="BOX26" s="53"/>
      <c r="BOY26" s="176"/>
      <c r="BOZ26" s="87">
        <f t="shared" si="188"/>
        <v>0</v>
      </c>
      <c r="BPB26" s="34"/>
      <c r="BPC26" s="1247"/>
      <c r="BPD26" s="176"/>
      <c r="BPE26" s="53"/>
      <c r="BPF26" s="176"/>
      <c r="BPG26" s="87">
        <f t="shared" si="189"/>
        <v>0</v>
      </c>
      <c r="BPI26" s="34"/>
      <c r="BPJ26" s="1247"/>
      <c r="BPK26" s="176"/>
      <c r="BPL26" s="53"/>
      <c r="BPM26" s="176"/>
      <c r="BPN26" s="87">
        <f t="shared" si="190"/>
        <v>0</v>
      </c>
      <c r="BPP26" s="34"/>
      <c r="BPQ26" s="1247"/>
      <c r="BPR26" s="176"/>
      <c r="BPS26" s="53"/>
      <c r="BPT26" s="176"/>
      <c r="BPU26" s="87">
        <f t="shared" si="191"/>
        <v>0</v>
      </c>
    </row>
    <row r="27" spans="1:1789">
      <c r="A27" s="34"/>
      <c r="B27" s="373"/>
      <c r="C27" s="24"/>
      <c r="D27" s="34"/>
      <c r="E27" s="85"/>
      <c r="F27" s="87">
        <f t="shared" si="2"/>
        <v>0</v>
      </c>
      <c r="H27" s="34"/>
      <c r="I27" s="373"/>
      <c r="J27" s="24"/>
      <c r="K27" s="34"/>
      <c r="L27" s="85"/>
      <c r="M27" s="87">
        <f t="shared" si="3"/>
        <v>0</v>
      </c>
      <c r="O27" s="373"/>
      <c r="P27" s="373"/>
      <c r="Q27" s="24"/>
      <c r="R27" s="34"/>
      <c r="S27" s="85"/>
      <c r="T27" s="87">
        <f t="shared" si="4"/>
        <v>0</v>
      </c>
      <c r="V27" s="373"/>
      <c r="W27" s="373"/>
      <c r="X27" s="24"/>
      <c r="Y27" s="34"/>
      <c r="Z27" s="85"/>
      <c r="AA27" s="87">
        <f t="shared" si="5"/>
        <v>6041</v>
      </c>
      <c r="AC27" s="373"/>
      <c r="AD27" s="373"/>
      <c r="AE27" s="24"/>
      <c r="AF27" s="34"/>
      <c r="AG27" s="85"/>
      <c r="AH27" s="87">
        <f t="shared" si="6"/>
        <v>0</v>
      </c>
      <c r="AJ27" s="386">
        <v>41321</v>
      </c>
      <c r="AK27" s="276" t="s">
        <v>5062</v>
      </c>
      <c r="AL27" s="121">
        <v>42364</v>
      </c>
      <c r="AM27" s="386"/>
      <c r="AN27" s="176"/>
      <c r="AO27" s="87">
        <f t="shared" si="7"/>
        <v>15913.140000000014</v>
      </c>
      <c r="AQ27" s="373"/>
      <c r="AR27" s="373"/>
      <c r="AS27" s="24"/>
      <c r="AT27" s="34"/>
      <c r="AU27" s="85"/>
      <c r="AV27" s="87">
        <f t="shared" si="8"/>
        <v>0</v>
      </c>
      <c r="AX27" s="373"/>
      <c r="AY27" s="373"/>
      <c r="AZ27" s="24"/>
      <c r="BA27" s="34"/>
      <c r="BB27" s="85"/>
      <c r="BC27" s="87">
        <f t="shared" si="9"/>
        <v>0</v>
      </c>
      <c r="BE27" s="373"/>
      <c r="BF27" s="373"/>
      <c r="BG27" s="24"/>
      <c r="BH27" s="34"/>
      <c r="BI27" s="85"/>
      <c r="BJ27" s="87">
        <f t="shared" si="10"/>
        <v>0</v>
      </c>
      <c r="BL27" s="388">
        <v>41320</v>
      </c>
      <c r="BM27" s="373" t="s">
        <v>4897</v>
      </c>
      <c r="BN27" s="24">
        <v>3033</v>
      </c>
      <c r="BO27" s="34">
        <v>41320</v>
      </c>
      <c r="BP27" s="85">
        <v>3033</v>
      </c>
      <c r="BQ27" s="87">
        <f t="shared" si="11"/>
        <v>0</v>
      </c>
      <c r="BS27" s="576"/>
      <c r="BT27" s="276"/>
      <c r="BU27" s="121"/>
      <c r="BV27" s="53"/>
      <c r="BW27" s="176"/>
      <c r="BX27" s="87">
        <f t="shared" si="12"/>
        <v>40166.76</v>
      </c>
      <c r="BZ27" s="576"/>
      <c r="CA27" s="276"/>
      <c r="CB27" s="121"/>
      <c r="CC27" s="53"/>
      <c r="CD27" s="176"/>
      <c r="CE27" s="87">
        <f t="shared" si="13"/>
        <v>0</v>
      </c>
      <c r="CG27" s="576"/>
      <c r="CH27" s="276"/>
      <c r="CI27" s="121"/>
      <c r="CJ27" s="53"/>
      <c r="CK27" s="176"/>
      <c r="CL27" s="87">
        <f t="shared" si="14"/>
        <v>2443.5</v>
      </c>
      <c r="CN27" s="576"/>
      <c r="CO27" s="657"/>
      <c r="CP27" s="276"/>
      <c r="CQ27" s="121"/>
      <c r="CR27" s="657"/>
      <c r="CS27" s="511"/>
      <c r="CT27" s="87">
        <f t="shared" si="15"/>
        <v>88948</v>
      </c>
      <c r="CV27" s="576">
        <v>41319</v>
      </c>
      <c r="CW27" s="1289"/>
      <c r="CX27" s="276" t="s">
        <v>4833</v>
      </c>
      <c r="CY27" s="121">
        <v>188925</v>
      </c>
      <c r="CZ27" s="576"/>
      <c r="DA27" s="176"/>
      <c r="DB27" s="87">
        <f t="shared" si="16"/>
        <v>8381228.6500000004</v>
      </c>
      <c r="DD27" s="386"/>
      <c r="DE27" s="276"/>
      <c r="DF27" s="121"/>
      <c r="DG27" s="53"/>
      <c r="DH27" s="176"/>
      <c r="DI27" s="87">
        <f t="shared" si="17"/>
        <v>1847</v>
      </c>
      <c r="DK27" s="386"/>
      <c r="DL27" s="276"/>
      <c r="DM27" s="121"/>
      <c r="DN27" s="53"/>
      <c r="DO27" s="176"/>
      <c r="DP27" s="87">
        <f t="shared" si="18"/>
        <v>0</v>
      </c>
      <c r="DR27" s="53"/>
      <c r="DS27" s="276"/>
      <c r="DT27" s="121"/>
      <c r="DU27" s="53"/>
      <c r="DV27" s="176"/>
      <c r="DW27" s="87">
        <f t="shared" si="19"/>
        <v>0</v>
      </c>
      <c r="DY27" s="386"/>
      <c r="DZ27" s="276"/>
      <c r="EA27" s="121"/>
      <c r="EB27" s="53"/>
      <c r="EC27" s="176"/>
      <c r="ED27" s="87">
        <f t="shared" si="20"/>
        <v>0</v>
      </c>
      <c r="EF27" s="549"/>
      <c r="EG27" s="373"/>
      <c r="EH27" s="24"/>
      <c r="EI27" s="34"/>
      <c r="EJ27" s="85"/>
      <c r="EK27" s="87">
        <f t="shared" si="21"/>
        <v>20966</v>
      </c>
      <c r="EM27" s="549"/>
      <c r="EN27" s="373"/>
      <c r="EO27" s="24"/>
      <c r="EP27" s="34"/>
      <c r="EQ27" s="85"/>
      <c r="ER27" s="87">
        <f t="shared" si="22"/>
        <v>0</v>
      </c>
      <c r="ET27" s="373"/>
      <c r="EU27" s="1200"/>
      <c r="EV27" s="373"/>
      <c r="EW27" s="24"/>
      <c r="EX27" s="34"/>
      <c r="EY27" s="85"/>
      <c r="EZ27" s="87">
        <f t="shared" si="23"/>
        <v>1044.8300000000017</v>
      </c>
      <c r="FB27" s="53"/>
      <c r="FC27" s="276"/>
      <c r="FD27" s="121"/>
      <c r="FE27" s="53"/>
      <c r="FF27" s="176"/>
      <c r="FG27" s="87">
        <f t="shared" si="24"/>
        <v>0</v>
      </c>
      <c r="FI27" s="549"/>
      <c r="FJ27" s="34"/>
      <c r="FK27" s="373"/>
      <c r="FL27" s="24"/>
      <c r="FM27" s="34"/>
      <c r="FN27" s="85"/>
      <c r="FO27" s="87">
        <f t="shared" si="25"/>
        <v>0</v>
      </c>
      <c r="FQ27" s="34"/>
      <c r="FR27" s="276"/>
      <c r="FS27" s="121"/>
      <c r="FT27" s="53"/>
      <c r="FU27" s="176"/>
      <c r="FV27" s="87">
        <f t="shared" si="192"/>
        <v>0</v>
      </c>
      <c r="FX27" s="576"/>
      <c r="FY27" s="657"/>
      <c r="FZ27" s="276"/>
      <c r="GA27" s="121"/>
      <c r="GB27" s="1351"/>
      <c r="GC27" s="1363"/>
      <c r="GD27" s="87">
        <f t="shared" si="26"/>
        <v>13137.5</v>
      </c>
      <c r="GF27" s="34"/>
      <c r="GG27" s="373"/>
      <c r="GH27" s="24"/>
      <c r="GI27" s="34"/>
      <c r="GJ27" s="85"/>
      <c r="GK27" s="87">
        <f t="shared" si="27"/>
        <v>4523</v>
      </c>
      <c r="GM27" s="549"/>
      <c r="GN27" s="373"/>
      <c r="GO27" s="373"/>
      <c r="GP27" s="1250"/>
      <c r="GQ27" s="34"/>
      <c r="GR27" s="85"/>
      <c r="GS27" s="87">
        <f t="shared" si="28"/>
        <v>2511.6000000000004</v>
      </c>
      <c r="GU27" s="549"/>
      <c r="GV27" s="373"/>
      <c r="GW27" s="1250"/>
      <c r="GX27" s="34"/>
      <c r="GY27" s="85"/>
      <c r="GZ27" s="87">
        <f t="shared" si="29"/>
        <v>0</v>
      </c>
      <c r="HB27" s="388"/>
      <c r="HC27" s="373"/>
      <c r="HD27" s="1250"/>
      <c r="HE27" s="34"/>
      <c r="HF27" s="85"/>
      <c r="HG27" s="87">
        <f t="shared" si="30"/>
        <v>0</v>
      </c>
      <c r="HI27" s="388"/>
      <c r="HJ27" s="373"/>
      <c r="HK27" s="1250"/>
      <c r="HL27" s="34"/>
      <c r="HM27" s="85"/>
      <c r="HN27" s="87">
        <f t="shared" si="31"/>
        <v>0</v>
      </c>
      <c r="HP27" s="388"/>
      <c r="HQ27" s="373"/>
      <c r="HR27" s="1250"/>
      <c r="HS27" s="34"/>
      <c r="HT27" s="85"/>
      <c r="HU27" s="87">
        <f t="shared" si="32"/>
        <v>30</v>
      </c>
      <c r="HW27" s="373"/>
      <c r="HX27" s="373"/>
      <c r="HY27" s="1250"/>
      <c r="HZ27" s="34"/>
      <c r="IA27" s="85"/>
      <c r="IB27" s="87">
        <f t="shared" si="33"/>
        <v>0</v>
      </c>
      <c r="ID27" s="576"/>
      <c r="IE27" s="276"/>
      <c r="IF27" s="121"/>
      <c r="IG27" s="53"/>
      <c r="IH27" s="176"/>
      <c r="II27" s="87">
        <f t="shared" si="34"/>
        <v>402</v>
      </c>
      <c r="IK27" s="549"/>
      <c r="IL27" s="373"/>
      <c r="IM27" s="24"/>
      <c r="IN27" s="34"/>
      <c r="IO27" s="85"/>
      <c r="IP27" s="87">
        <f t="shared" si="35"/>
        <v>3102</v>
      </c>
      <c r="IR27" s="388">
        <v>41300</v>
      </c>
      <c r="IS27" s="1247" t="s">
        <v>3234</v>
      </c>
      <c r="IT27" s="1052">
        <v>5610</v>
      </c>
      <c r="IU27" s="388">
        <v>41306</v>
      </c>
      <c r="IV27" s="1052">
        <v>5610</v>
      </c>
      <c r="IW27" s="87">
        <f t="shared" si="36"/>
        <v>0</v>
      </c>
      <c r="IY27" s="388">
        <v>41315</v>
      </c>
      <c r="IZ27" s="373" t="s">
        <v>4523</v>
      </c>
      <c r="JA27" s="24">
        <v>990</v>
      </c>
      <c r="JB27" s="388">
        <v>41324</v>
      </c>
      <c r="JC27" s="24">
        <v>990</v>
      </c>
      <c r="JD27" s="87">
        <f t="shared" si="37"/>
        <v>0</v>
      </c>
      <c r="JF27" s="388"/>
      <c r="JG27" s="373"/>
      <c r="JH27" s="24"/>
      <c r="JI27" s="388"/>
      <c r="JJ27" s="24"/>
      <c r="JK27" s="87">
        <f t="shared" si="38"/>
        <v>46365</v>
      </c>
      <c r="JM27" s="576"/>
      <c r="JN27" s="276"/>
      <c r="JO27" s="121"/>
      <c r="JP27" s="388">
        <v>41062</v>
      </c>
      <c r="JQ27" s="85">
        <v>2500</v>
      </c>
      <c r="JR27" s="87">
        <f t="shared" si="39"/>
        <v>51085.390000000007</v>
      </c>
      <c r="JT27" s="388"/>
      <c r="JU27" s="373"/>
      <c r="JV27" s="24"/>
      <c r="JW27" s="34"/>
      <c r="JX27" s="85"/>
      <c r="JY27" s="87">
        <f t="shared" si="40"/>
        <v>0</v>
      </c>
      <c r="KA27" s="388"/>
      <c r="KB27" s="373"/>
      <c r="KC27" s="24"/>
      <c r="KD27" s="34"/>
      <c r="KE27" s="85"/>
      <c r="KF27" s="87">
        <f t="shared" si="41"/>
        <v>0</v>
      </c>
      <c r="KH27" s="388"/>
      <c r="KI27" s="373"/>
      <c r="KJ27" s="24"/>
      <c r="KK27" s="34"/>
      <c r="KL27" s="85"/>
      <c r="KM27" s="87">
        <f t="shared" si="42"/>
        <v>0</v>
      </c>
      <c r="KO27" s="386"/>
      <c r="KP27" s="276"/>
      <c r="KQ27" s="121"/>
      <c r="KR27" s="53"/>
      <c r="KS27" s="176"/>
      <c r="KT27" s="87">
        <f t="shared" si="43"/>
        <v>1499.5</v>
      </c>
      <c r="KV27" s="373"/>
      <c r="KW27" s="373"/>
      <c r="KX27" s="24"/>
      <c r="KY27" s="34"/>
      <c r="KZ27" s="85"/>
      <c r="LA27" s="87">
        <f t="shared" si="44"/>
        <v>14519.5</v>
      </c>
      <c r="LC27" s="373"/>
      <c r="LD27" s="373"/>
      <c r="LE27" s="24"/>
      <c r="LF27" s="34"/>
      <c r="LG27" s="85"/>
      <c r="LH27" s="87">
        <f t="shared" si="45"/>
        <v>0</v>
      </c>
      <c r="LJ27" s="373"/>
      <c r="LK27" s="373"/>
      <c r="LL27" s="24"/>
      <c r="LM27" s="34"/>
      <c r="LN27" s="85"/>
      <c r="LO27" s="87">
        <f t="shared" si="46"/>
        <v>0</v>
      </c>
      <c r="LQ27" s="373"/>
      <c r="LR27" s="373"/>
      <c r="LS27" s="24"/>
      <c r="LT27" s="34"/>
      <c r="LU27" s="85"/>
      <c r="LV27" s="87">
        <f t="shared" si="47"/>
        <v>0</v>
      </c>
      <c r="LX27" s="549"/>
      <c r="LY27" s="373"/>
      <c r="LZ27" s="24"/>
      <c r="MA27" s="34"/>
      <c r="MB27" s="85"/>
      <c r="MC27" s="87">
        <f t="shared" si="48"/>
        <v>0</v>
      </c>
      <c r="ME27" s="549"/>
      <c r="MF27" s="373"/>
      <c r="MG27" s="24"/>
      <c r="MH27" s="34"/>
      <c r="MI27" s="85"/>
      <c r="MJ27" s="87">
        <f t="shared" si="49"/>
        <v>31145.5</v>
      </c>
      <c r="ML27" s="549"/>
      <c r="MM27" s="373"/>
      <c r="MN27" s="24"/>
      <c r="MO27" s="34"/>
      <c r="MP27" s="85"/>
      <c r="MQ27" s="87">
        <f t="shared" si="50"/>
        <v>0</v>
      </c>
      <c r="MS27" s="1261"/>
      <c r="MT27" s="373"/>
      <c r="MU27" s="24"/>
      <c r="MV27" s="34"/>
      <c r="MW27" s="85"/>
      <c r="MX27" s="87">
        <f t="shared" si="51"/>
        <v>0</v>
      </c>
      <c r="MZ27" s="1261"/>
      <c r="NA27" s="373"/>
      <c r="NB27" s="24"/>
      <c r="NC27" s="34"/>
      <c r="ND27" s="85"/>
      <c r="NE27" s="87">
        <f t="shared" si="52"/>
        <v>0</v>
      </c>
      <c r="NG27" s="549"/>
      <c r="NH27" s="373"/>
      <c r="NI27" s="24"/>
      <c r="NJ27" s="549"/>
      <c r="NK27" s="85"/>
      <c r="NL27" s="87">
        <f t="shared" si="53"/>
        <v>0</v>
      </c>
      <c r="NN27" s="373"/>
      <c r="NO27" s="373"/>
      <c r="NP27" s="24"/>
      <c r="NQ27" s="34"/>
      <c r="NR27" s="85"/>
      <c r="NS27" s="87">
        <f t="shared" si="54"/>
        <v>12799.5</v>
      </c>
      <c r="NU27" s="549"/>
      <c r="NV27" s="1200"/>
      <c r="NW27" s="373"/>
      <c r="NX27" s="24"/>
      <c r="NY27" s="34"/>
      <c r="NZ27" s="85"/>
      <c r="OA27" s="87">
        <f t="shared" si="0"/>
        <v>154427.23000000001</v>
      </c>
      <c r="OC27" s="549"/>
      <c r="OD27" s="373"/>
      <c r="OE27" s="24"/>
      <c r="OF27" s="34"/>
      <c r="OG27" s="85"/>
      <c r="OH27" s="87">
        <f t="shared" si="55"/>
        <v>0</v>
      </c>
      <c r="OJ27" s="373"/>
      <c r="OK27" s="373"/>
      <c r="OL27" s="24"/>
      <c r="OM27" s="34"/>
      <c r="ON27" s="85"/>
      <c r="OO27" s="87">
        <f t="shared" si="56"/>
        <v>0</v>
      </c>
      <c r="OQ27" s="386">
        <v>41316</v>
      </c>
      <c r="OR27" s="1378" t="s">
        <v>4627</v>
      </c>
      <c r="OS27" s="121">
        <v>2713</v>
      </c>
      <c r="OT27" s="53">
        <v>41317</v>
      </c>
      <c r="OU27" s="176">
        <v>2713</v>
      </c>
      <c r="OV27" s="87">
        <f t="shared" si="57"/>
        <v>0</v>
      </c>
      <c r="OX27" s="386"/>
      <c r="OY27" s="1378"/>
      <c r="OZ27" s="121"/>
      <c r="PA27" s="53"/>
      <c r="PB27" s="176"/>
      <c r="PC27" s="87">
        <f t="shared" si="58"/>
        <v>21123.919999999998</v>
      </c>
      <c r="PE27" s="386">
        <v>41324</v>
      </c>
      <c r="PF27" s="1338" t="s">
        <v>5484</v>
      </c>
      <c r="PG27" s="276" t="s">
        <v>5218</v>
      </c>
      <c r="PH27" s="121">
        <v>56018.59</v>
      </c>
      <c r="PI27" s="369">
        <v>41326</v>
      </c>
      <c r="PJ27" s="176">
        <v>56018.59</v>
      </c>
      <c r="PK27" s="87">
        <f t="shared" si="59"/>
        <v>4297.8600000000006</v>
      </c>
      <c r="PM27" s="386"/>
      <c r="PN27" s="276"/>
      <c r="PO27" s="121"/>
      <c r="PP27" s="369"/>
      <c r="PQ27" s="176"/>
      <c r="PR27" s="87">
        <f t="shared" si="60"/>
        <v>0</v>
      </c>
      <c r="PT27" s="388"/>
      <c r="PU27" s="373"/>
      <c r="PV27" s="24"/>
      <c r="PW27" s="34"/>
      <c r="PX27" s="85"/>
      <c r="PY27" s="87">
        <f t="shared" si="61"/>
        <v>40407</v>
      </c>
      <c r="QA27" s="34"/>
      <c r="QB27" s="373"/>
      <c r="QC27" s="24"/>
      <c r="QD27" s="34"/>
      <c r="QE27" s="85"/>
      <c r="QF27" s="87">
        <f t="shared" si="62"/>
        <v>0</v>
      </c>
      <c r="QH27" s="373"/>
      <c r="QI27" s="373"/>
      <c r="QJ27" s="24"/>
      <c r="QK27" s="34"/>
      <c r="QL27" s="85"/>
      <c r="QM27" s="87">
        <f t="shared" si="63"/>
        <v>0</v>
      </c>
      <c r="QO27" s="373"/>
      <c r="QP27" s="373"/>
      <c r="QQ27" s="24"/>
      <c r="QR27" s="34"/>
      <c r="QS27" s="85"/>
      <c r="QT27" s="87">
        <f t="shared" si="64"/>
        <v>0</v>
      </c>
      <c r="QV27" s="576">
        <v>41325</v>
      </c>
      <c r="QW27" s="657"/>
      <c r="QX27" s="276" t="s">
        <v>5383</v>
      </c>
      <c r="QY27" s="121">
        <v>18048</v>
      </c>
      <c r="QZ27" s="53"/>
      <c r="RA27" s="176"/>
      <c r="RB27" s="168">
        <f t="shared" si="65"/>
        <v>17854</v>
      </c>
      <c r="RD27" s="549"/>
      <c r="RE27" s="373"/>
      <c r="RF27" s="24"/>
      <c r="RG27" s="34"/>
      <c r="RH27" s="1262"/>
      <c r="RI27" s="87">
        <f t="shared" si="66"/>
        <v>0</v>
      </c>
      <c r="RK27" s="549"/>
      <c r="RL27" s="373"/>
      <c r="RM27" s="24"/>
      <c r="RN27" s="34"/>
      <c r="RO27" s="1262"/>
      <c r="RP27" s="87">
        <f t="shared" si="67"/>
        <v>0</v>
      </c>
      <c r="RR27" s="34"/>
      <c r="RS27" s="373"/>
      <c r="RT27" s="24"/>
      <c r="RU27" s="34"/>
      <c r="RV27" s="1262"/>
      <c r="RW27" s="87">
        <f t="shared" si="68"/>
        <v>0</v>
      </c>
      <c r="RY27" s="34"/>
      <c r="RZ27" s="373"/>
      <c r="SA27" s="24"/>
      <c r="SB27" s="34"/>
      <c r="SC27" s="1262"/>
      <c r="SD27" s="87">
        <f t="shared" si="69"/>
        <v>2910</v>
      </c>
      <c r="SF27" s="373"/>
      <c r="SG27" s="373"/>
      <c r="SH27" s="24"/>
      <c r="SI27" s="34"/>
      <c r="SJ27" s="1262"/>
      <c r="SK27" s="87">
        <f t="shared" si="70"/>
        <v>0</v>
      </c>
      <c r="SM27" s="373"/>
      <c r="SN27" s="373"/>
      <c r="SO27" s="24"/>
      <c r="SP27" s="34"/>
      <c r="SQ27" s="1262"/>
      <c r="SR27" s="87">
        <f t="shared" si="71"/>
        <v>0</v>
      </c>
      <c r="ST27" s="549"/>
      <c r="SU27" s="373"/>
      <c r="SV27" s="24"/>
      <c r="SW27" s="34"/>
      <c r="SX27" s="1262"/>
      <c r="SY27" s="87">
        <f t="shared" si="72"/>
        <v>0</v>
      </c>
      <c r="TA27" s="576"/>
      <c r="TB27" s="276"/>
      <c r="TC27" s="121"/>
      <c r="TD27" s="53"/>
      <c r="TE27" s="430"/>
      <c r="TF27" s="87">
        <f t="shared" si="73"/>
        <v>-2822</v>
      </c>
      <c r="TH27" s="576"/>
      <c r="TI27" s="276"/>
      <c r="TJ27" s="121"/>
      <c r="TK27" s="53"/>
      <c r="TL27" s="430"/>
      <c r="TM27" s="87">
        <f t="shared" si="74"/>
        <v>0</v>
      </c>
      <c r="TO27" s="386">
        <v>41320</v>
      </c>
      <c r="TP27" s="276" t="s">
        <v>4957</v>
      </c>
      <c r="TQ27" s="121">
        <v>1834</v>
      </c>
      <c r="TR27" s="386">
        <v>41321</v>
      </c>
      <c r="TS27" s="430">
        <v>1834</v>
      </c>
      <c r="TT27" s="168">
        <f t="shared" si="75"/>
        <v>0</v>
      </c>
      <c r="TV27" s="549"/>
      <c r="TW27" s="373"/>
      <c r="TX27" s="24"/>
      <c r="TY27" s="34"/>
      <c r="TZ27" s="1262"/>
      <c r="UA27" s="87">
        <f t="shared" si="76"/>
        <v>0</v>
      </c>
      <c r="UC27" s="1261"/>
      <c r="UD27" s="373"/>
      <c r="UE27" s="24"/>
      <c r="UF27" s="34"/>
      <c r="UG27" s="1262"/>
      <c r="UH27" s="87">
        <f t="shared" si="77"/>
        <v>978</v>
      </c>
      <c r="UJ27" s="373"/>
      <c r="UK27" s="373"/>
      <c r="UL27" s="24"/>
      <c r="UM27" s="34"/>
      <c r="UN27" s="1262"/>
      <c r="UO27" s="87">
        <f t="shared" si="78"/>
        <v>0</v>
      </c>
      <c r="UQ27" s="373"/>
      <c r="UR27" s="373"/>
      <c r="US27" s="24"/>
      <c r="UT27" s="34"/>
      <c r="UU27" s="1262"/>
      <c r="UV27" s="87">
        <f t="shared" si="79"/>
        <v>18891</v>
      </c>
      <c r="UX27" s="388"/>
      <c r="UY27" s="373"/>
      <c r="UZ27" s="24"/>
      <c r="VA27" s="34"/>
      <c r="VB27" s="1262"/>
      <c r="VC27" s="87">
        <f t="shared" si="80"/>
        <v>6963.5</v>
      </c>
      <c r="VE27" s="549"/>
      <c r="VF27" s="373"/>
      <c r="VG27" s="24"/>
      <c r="VH27" s="34"/>
      <c r="VI27" s="85"/>
      <c r="VJ27" s="87">
        <f t="shared" si="81"/>
        <v>28439.5</v>
      </c>
      <c r="VL27" s="373"/>
      <c r="VM27" s="373"/>
      <c r="VN27" s="24"/>
      <c r="VO27" s="34"/>
      <c r="VP27" s="85"/>
      <c r="VQ27" s="87">
        <f t="shared" si="82"/>
        <v>0</v>
      </c>
      <c r="VS27" s="549"/>
      <c r="VT27" s="373"/>
      <c r="VU27" s="24"/>
      <c r="VV27" s="34"/>
      <c r="VW27" s="85"/>
      <c r="VX27" s="87">
        <f t="shared" si="83"/>
        <v>14289</v>
      </c>
      <c r="VZ27" s="549"/>
      <c r="WA27" s="373"/>
      <c r="WB27" s="24"/>
      <c r="WC27" s="34"/>
      <c r="WD27" s="85"/>
      <c r="WE27" s="87">
        <f t="shared" si="84"/>
        <v>0</v>
      </c>
      <c r="WG27" s="549"/>
      <c r="WH27" s="373"/>
      <c r="WI27" s="24"/>
      <c r="WJ27" s="34"/>
      <c r="WK27" s="85"/>
      <c r="WL27" s="87">
        <f t="shared" si="85"/>
        <v>0</v>
      </c>
      <c r="WN27" s="386"/>
      <c r="WO27" s="276"/>
      <c r="WP27" s="276"/>
      <c r="WQ27" s="121"/>
      <c r="WR27" s="53"/>
      <c r="WS27" s="176"/>
      <c r="WT27" s="87">
        <f t="shared" si="86"/>
        <v>43490</v>
      </c>
      <c r="WV27" s="386"/>
      <c r="WW27" s="276"/>
      <c r="WX27" s="121"/>
      <c r="WY27" s="53"/>
      <c r="WZ27" s="176"/>
      <c r="XA27" s="87">
        <f t="shared" si="87"/>
        <v>5292.5</v>
      </c>
      <c r="XC27" s="576">
        <v>41321</v>
      </c>
      <c r="XD27" s="276" t="s">
        <v>5014</v>
      </c>
      <c r="XE27" s="1045">
        <v>486</v>
      </c>
      <c r="XF27" s="1253">
        <v>41321</v>
      </c>
      <c r="XG27" s="176">
        <v>486</v>
      </c>
      <c r="XH27" s="87">
        <f t="shared" si="252"/>
        <v>2504.6999999999971</v>
      </c>
      <c r="XJ27" s="388"/>
      <c r="XK27" s="373"/>
      <c r="XL27" s="24"/>
      <c r="XM27" s="34"/>
      <c r="XN27" s="85"/>
      <c r="XO27" s="87">
        <f t="shared" si="238"/>
        <v>0</v>
      </c>
      <c r="XQ27" s="388">
        <v>41323</v>
      </c>
      <c r="XR27" s="373" t="s">
        <v>5145</v>
      </c>
      <c r="XS27" s="24">
        <v>4691</v>
      </c>
      <c r="XT27" s="34">
        <v>41327</v>
      </c>
      <c r="XU27" s="85">
        <v>4691</v>
      </c>
      <c r="XV27" s="87">
        <f t="shared" si="89"/>
        <v>0</v>
      </c>
      <c r="XX27" s="549"/>
      <c r="XY27" s="373"/>
      <c r="XZ27" s="24"/>
      <c r="YA27" s="34"/>
      <c r="YB27" s="85"/>
      <c r="YC27" s="87">
        <f t="shared" si="224"/>
        <v>0</v>
      </c>
      <c r="YE27" s="549"/>
      <c r="YF27" s="373"/>
      <c r="YG27" s="24"/>
      <c r="YH27" s="34"/>
      <c r="YI27" s="85"/>
      <c r="YJ27" s="87">
        <f t="shared" si="225"/>
        <v>0</v>
      </c>
      <c r="YL27" s="386">
        <v>41318</v>
      </c>
      <c r="YM27" s="369"/>
      <c r="YN27" s="276" t="s">
        <v>4731</v>
      </c>
      <c r="YO27" s="121">
        <v>117</v>
      </c>
      <c r="YP27" s="386">
        <v>41318</v>
      </c>
      <c r="YQ27" s="176">
        <v>117</v>
      </c>
      <c r="YR27" s="87">
        <f t="shared" si="90"/>
        <v>1246.0000000000073</v>
      </c>
      <c r="YT27" s="576"/>
      <c r="YU27" s="276"/>
      <c r="YV27" s="121"/>
      <c r="YW27" s="386"/>
      <c r="YX27" s="176"/>
      <c r="YY27" s="87">
        <f t="shared" si="91"/>
        <v>2828</v>
      </c>
      <c r="ZA27" s="388">
        <v>41328</v>
      </c>
      <c r="ZB27" s="373" t="s">
        <v>5623</v>
      </c>
      <c r="ZC27" s="1250">
        <v>8508.5</v>
      </c>
      <c r="ZD27" s="34"/>
      <c r="ZE27" s="85"/>
      <c r="ZF27" s="87">
        <f t="shared" si="92"/>
        <v>8508.5</v>
      </c>
      <c r="ZH27" s="549"/>
      <c r="ZI27" s="373"/>
      <c r="ZJ27" s="24"/>
      <c r="ZK27" s="34"/>
      <c r="ZL27" s="85"/>
      <c r="ZM27" s="87">
        <f t="shared" si="93"/>
        <v>500</v>
      </c>
      <c r="ZO27" s="576">
        <v>41324</v>
      </c>
      <c r="ZP27" s="276" t="s">
        <v>5291</v>
      </c>
      <c r="ZQ27" s="121">
        <v>1478.5</v>
      </c>
      <c r="ZR27" s="53">
        <v>41325</v>
      </c>
      <c r="ZS27" s="176">
        <v>1478.5</v>
      </c>
      <c r="ZT27" s="87">
        <f t="shared" si="94"/>
        <v>0</v>
      </c>
      <c r="ZV27" s="576"/>
      <c r="ZW27" s="276"/>
      <c r="ZX27" s="121"/>
      <c r="ZY27" s="53"/>
      <c r="ZZ27" s="176"/>
      <c r="AAA27" s="87">
        <f t="shared" si="95"/>
        <v>0</v>
      </c>
      <c r="AAC27" s="549"/>
      <c r="AAD27" s="373"/>
      <c r="AAE27" s="24"/>
      <c r="AAF27" s="34"/>
      <c r="AAG27" s="85"/>
      <c r="AAH27" s="87">
        <f t="shared" si="96"/>
        <v>0</v>
      </c>
      <c r="AAJ27" s="549"/>
      <c r="AAK27" s="373"/>
      <c r="AAL27" s="24"/>
      <c r="AAM27" s="34"/>
      <c r="AAN27" s="85"/>
      <c r="AAO27" s="87">
        <f t="shared" si="97"/>
        <v>0</v>
      </c>
      <c r="AAQ27" s="549"/>
      <c r="AAR27" s="549"/>
      <c r="AAS27" s="373"/>
      <c r="AAT27" s="24"/>
      <c r="AAU27" s="34"/>
      <c r="AAV27" s="85"/>
      <c r="AAW27" s="87">
        <f t="shared" si="98"/>
        <v>7650</v>
      </c>
      <c r="AAY27" s="53"/>
      <c r="AAZ27" s="276"/>
      <c r="ABA27" s="121"/>
      <c r="ABB27" s="53"/>
      <c r="ABC27" s="176"/>
      <c r="ABD27" s="87">
        <f t="shared" si="242"/>
        <v>8470.5</v>
      </c>
      <c r="ABF27" s="34"/>
      <c r="ABG27" s="373"/>
      <c r="ABH27" s="24"/>
      <c r="ABI27" s="34"/>
      <c r="ABJ27" s="85"/>
      <c r="ABK27" s="87">
        <f t="shared" si="99"/>
        <v>70699</v>
      </c>
      <c r="ABM27" s="549"/>
      <c r="ABN27" s="373"/>
      <c r="ABO27" s="373"/>
      <c r="ABP27" s="1250"/>
      <c r="ABQ27" s="34"/>
      <c r="ABR27" s="85"/>
      <c r="ABS27" s="87">
        <f t="shared" si="243"/>
        <v>0</v>
      </c>
      <c r="ABU27" s="388"/>
      <c r="ABV27" s="373"/>
      <c r="ABW27" s="24"/>
      <c r="ABX27" s="549"/>
      <c r="ABY27" s="85"/>
      <c r="ABZ27" s="87">
        <f t="shared" si="244"/>
        <v>0</v>
      </c>
      <c r="ACB27" s="373"/>
      <c r="ACC27" s="373"/>
      <c r="ACD27" s="24"/>
      <c r="ACE27" s="34"/>
      <c r="ACF27" s="85"/>
      <c r="ACG27" s="87">
        <f t="shared" si="245"/>
        <v>42311</v>
      </c>
      <c r="ACI27" s="386">
        <v>41316</v>
      </c>
      <c r="ACJ27" s="276" t="s">
        <v>4589</v>
      </c>
      <c r="ACK27" s="121">
        <v>6322</v>
      </c>
      <c r="ACL27" s="386">
        <v>41322</v>
      </c>
      <c r="ACM27" s="176">
        <v>6311</v>
      </c>
      <c r="ACN27" s="87">
        <f t="shared" si="239"/>
        <v>111.5</v>
      </c>
      <c r="ACP27" s="34"/>
      <c r="ACQ27" s="373"/>
      <c r="ACR27" s="24"/>
      <c r="ACS27" s="34"/>
      <c r="ACT27" s="85"/>
      <c r="ACU27" s="87">
        <f>ACU26+ACR27-ACT27</f>
        <v>0</v>
      </c>
      <c r="ACW27" s="373"/>
      <c r="ACX27" s="373"/>
      <c r="ACY27" s="1250"/>
      <c r="ACZ27" s="34"/>
      <c r="ADA27" s="85"/>
      <c r="ADB27" s="87">
        <f t="shared" si="100"/>
        <v>0</v>
      </c>
      <c r="ADD27" s="373"/>
      <c r="ADE27" s="373"/>
      <c r="ADF27" s="24"/>
      <c r="ADG27" s="34"/>
      <c r="ADH27" s="85"/>
      <c r="ADI27" s="87">
        <f t="shared" si="101"/>
        <v>0</v>
      </c>
      <c r="ADK27" s="34"/>
      <c r="ADL27" s="373"/>
      <c r="ADM27" s="24"/>
      <c r="ADN27" s="34"/>
      <c r="ADO27" s="85"/>
      <c r="ADP27" s="87">
        <f t="shared" si="102"/>
        <v>0</v>
      </c>
      <c r="ADR27" s="34"/>
      <c r="ADS27" s="373"/>
      <c r="ADT27" s="24"/>
      <c r="ADU27" s="34"/>
      <c r="ADV27" s="85"/>
      <c r="ADW27" s="87">
        <f t="shared" si="103"/>
        <v>2582.5</v>
      </c>
      <c r="ADY27" s="34"/>
      <c r="ADZ27" s="373"/>
      <c r="AEA27" s="24"/>
      <c r="AEB27" s="34"/>
      <c r="AEC27" s="85"/>
      <c r="AED27" s="87">
        <f t="shared" si="104"/>
        <v>0</v>
      </c>
      <c r="AEF27" s="34"/>
      <c r="AEG27" s="373"/>
      <c r="AEH27" s="24"/>
      <c r="AEI27" s="34"/>
      <c r="AEJ27" s="85"/>
      <c r="AEK27" s="87">
        <f t="shared" si="105"/>
        <v>49429.5</v>
      </c>
      <c r="AEM27" s="34"/>
      <c r="AEN27" s="373"/>
      <c r="AEO27" s="24"/>
      <c r="AEP27" s="34"/>
      <c r="AEQ27" s="85"/>
      <c r="AER27" s="87">
        <f t="shared" si="106"/>
        <v>0</v>
      </c>
      <c r="AET27" s="388">
        <v>41325</v>
      </c>
      <c r="AEU27" s="373" t="s">
        <v>5384</v>
      </c>
      <c r="AEV27" s="24">
        <v>2009</v>
      </c>
      <c r="AEW27" s="34">
        <v>41327</v>
      </c>
      <c r="AEX27" s="85">
        <v>2009</v>
      </c>
      <c r="AEY27" s="87">
        <f t="shared" si="107"/>
        <v>-4.9999999991996447E-3</v>
      </c>
      <c r="AFA27" s="549"/>
      <c r="AFB27" s="373"/>
      <c r="AFC27" s="24"/>
      <c r="AFD27" s="34"/>
      <c r="AFE27" s="85"/>
      <c r="AFF27" s="87">
        <f t="shared" si="108"/>
        <v>17277</v>
      </c>
      <c r="AFH27" s="367">
        <v>41321</v>
      </c>
      <c r="AFI27" s="373" t="s">
        <v>5003</v>
      </c>
      <c r="AFJ27" s="24">
        <v>1897</v>
      </c>
      <c r="AFK27" s="388">
        <v>41321</v>
      </c>
      <c r="AFL27" s="85">
        <v>1897</v>
      </c>
      <c r="AFM27" s="87">
        <f t="shared" si="109"/>
        <v>0</v>
      </c>
      <c r="AFO27" s="549"/>
      <c r="AFP27" s="373"/>
      <c r="AFQ27" s="24"/>
      <c r="AFR27" s="34"/>
      <c r="AFS27" s="85"/>
      <c r="AFT27" s="87">
        <f t="shared" si="110"/>
        <v>0</v>
      </c>
      <c r="AFV27" s="576"/>
      <c r="AFW27" s="276"/>
      <c r="AFX27" s="1045"/>
      <c r="AFY27" s="423"/>
      <c r="AFZ27" s="176"/>
      <c r="AGA27" s="87">
        <f t="shared" si="111"/>
        <v>33117</v>
      </c>
      <c r="AGC27" s="576"/>
      <c r="AGD27" s="276"/>
      <c r="AGE27" s="121"/>
      <c r="AGF27" s="53"/>
      <c r="AGG27" s="176"/>
      <c r="AGH27" s="87">
        <f t="shared" si="112"/>
        <v>2341</v>
      </c>
      <c r="AGJ27" s="576">
        <v>41324</v>
      </c>
      <c r="AGK27" s="276" t="s">
        <v>5271</v>
      </c>
      <c r="AGL27" s="121">
        <v>3165</v>
      </c>
      <c r="AGM27" s="53">
        <v>41325</v>
      </c>
      <c r="AGN27" s="176">
        <v>3165</v>
      </c>
      <c r="AGO27" s="87">
        <f t="shared" si="113"/>
        <v>1000</v>
      </c>
      <c r="AGQ27" s="549"/>
      <c r="AGR27" s="373"/>
      <c r="AGS27" s="24"/>
      <c r="AGT27" s="34"/>
      <c r="AGU27" s="85"/>
      <c r="AGV27" s="87">
        <f t="shared" si="114"/>
        <v>0</v>
      </c>
      <c r="AGX27" s="34"/>
      <c r="AGY27" s="1249"/>
      <c r="AGZ27" s="24"/>
      <c r="AHA27" s="34"/>
      <c r="AHB27" s="85"/>
      <c r="AHC27" s="87">
        <f t="shared" si="115"/>
        <v>52560.5</v>
      </c>
      <c r="AHE27" s="34"/>
      <c r="AHF27" s="1249"/>
      <c r="AHG27" s="24"/>
      <c r="AHH27" s="34"/>
      <c r="AHI27" s="85"/>
      <c r="AHJ27" s="87">
        <f t="shared" si="116"/>
        <v>0</v>
      </c>
      <c r="AHL27" s="388"/>
      <c r="AHM27" s="1249"/>
      <c r="AHN27" s="24"/>
      <c r="AHO27" s="34"/>
      <c r="AHP27" s="85"/>
      <c r="AHQ27" s="87">
        <f t="shared" si="117"/>
        <v>0</v>
      </c>
      <c r="AHS27" s="388"/>
      <c r="AHT27" s="373"/>
      <c r="AHU27" s="121"/>
      <c r="AHV27" s="576">
        <v>41137</v>
      </c>
      <c r="AHW27" s="176">
        <v>200</v>
      </c>
      <c r="AHX27" s="87">
        <f t="shared" si="118"/>
        <v>4004</v>
      </c>
      <c r="AHZ27" s="373"/>
      <c r="AIA27" s="373"/>
      <c r="AIB27" s="373"/>
      <c r="AIC27" s="24"/>
      <c r="AID27" s="34"/>
      <c r="AIE27" s="85"/>
      <c r="AIF27" s="87">
        <f t="shared" si="119"/>
        <v>0</v>
      </c>
      <c r="AIH27" s="549"/>
      <c r="AII27" s="373"/>
      <c r="AIJ27" s="24"/>
      <c r="AIK27" s="34"/>
      <c r="AIL27" s="85"/>
      <c r="AIM27" s="87">
        <f t="shared" si="120"/>
        <v>0</v>
      </c>
      <c r="AIO27" s="576"/>
      <c r="AIP27" s="657"/>
      <c r="AIQ27" s="276"/>
      <c r="AIR27" s="121"/>
      <c r="AIS27" s="53"/>
      <c r="AIT27" s="176"/>
      <c r="AIU27" s="87">
        <f t="shared" si="121"/>
        <v>0</v>
      </c>
      <c r="AIW27" s="576"/>
      <c r="AIX27" s="276"/>
      <c r="AIY27" s="121"/>
      <c r="AIZ27" s="53"/>
      <c r="AJA27" s="176"/>
      <c r="AJB27" s="87">
        <f t="shared" si="122"/>
        <v>409</v>
      </c>
      <c r="AJD27" s="549"/>
      <c r="AJE27" s="373"/>
      <c r="AJF27" s="24"/>
      <c r="AJG27" s="34"/>
      <c r="AJH27" s="85"/>
      <c r="AJI27" s="87">
        <f t="shared" si="123"/>
        <v>800</v>
      </c>
      <c r="AJK27" s="549"/>
      <c r="AJL27" s="373"/>
      <c r="AJM27" s="24"/>
      <c r="AJN27" s="34"/>
      <c r="AJO27" s="85"/>
      <c r="AJP27" s="87">
        <f t="shared" si="124"/>
        <v>3599</v>
      </c>
      <c r="AJR27" s="576"/>
      <c r="AJS27" s="276"/>
      <c r="AJT27" s="121"/>
      <c r="AJU27" s="53"/>
      <c r="AJV27" s="176"/>
      <c r="AJW27" s="87">
        <f t="shared" si="125"/>
        <v>37151</v>
      </c>
      <c r="AJY27" s="549"/>
      <c r="AJZ27" s="373"/>
      <c r="AKA27" s="24"/>
      <c r="AKB27" s="34"/>
      <c r="AKC27" s="85"/>
      <c r="AKD27" s="87">
        <f t="shared" si="126"/>
        <v>0</v>
      </c>
      <c r="AKF27" s="549"/>
      <c r="AKG27" s="373"/>
      <c r="AKH27" s="24"/>
      <c r="AKI27" s="34"/>
      <c r="AKJ27" s="85"/>
      <c r="AKK27" s="87">
        <f t="shared" si="127"/>
        <v>0</v>
      </c>
      <c r="AKM27" s="549"/>
      <c r="AKN27" s="373"/>
      <c r="AKO27" s="24"/>
      <c r="AKP27" s="34"/>
      <c r="AKQ27" s="85"/>
      <c r="AKR27" s="87">
        <f t="shared" si="128"/>
        <v>0</v>
      </c>
      <c r="AKT27" s="388"/>
      <c r="AKU27" s="373"/>
      <c r="AKV27" s="1276"/>
      <c r="AKW27" s="1279"/>
      <c r="AKX27" s="85"/>
      <c r="AKY27" s="1280">
        <f t="shared" si="193"/>
        <v>0</v>
      </c>
      <c r="ALA27" s="34"/>
      <c r="ALB27" s="373"/>
      <c r="ALC27" s="1276"/>
      <c r="ALD27" s="1279"/>
      <c r="ALE27" s="85"/>
      <c r="ALF27" s="1280">
        <f t="shared" si="194"/>
        <v>0</v>
      </c>
      <c r="ALH27" s="386"/>
      <c r="ALI27" s="276"/>
      <c r="ALJ27" s="1274"/>
      <c r="ALK27" s="522"/>
      <c r="ALL27" s="176"/>
      <c r="ALM27" s="1280">
        <f t="shared" si="195"/>
        <v>32402</v>
      </c>
      <c r="ALO27" s="34">
        <v>41326</v>
      </c>
      <c r="ALP27" s="373" t="s">
        <v>5412</v>
      </c>
      <c r="ALQ27" s="1276">
        <v>2626.5</v>
      </c>
      <c r="ALR27" s="1279">
        <v>41326</v>
      </c>
      <c r="ALS27" s="85">
        <v>2626.5</v>
      </c>
      <c r="ALT27" s="1280">
        <f t="shared" si="196"/>
        <v>0</v>
      </c>
      <c r="ALV27" s="549"/>
      <c r="ALW27" s="373"/>
      <c r="ALX27" s="1276"/>
      <c r="ALY27" s="1279"/>
      <c r="ALZ27" s="85"/>
      <c r="AMA27" s="1280">
        <f t="shared" si="197"/>
        <v>731</v>
      </c>
      <c r="AMC27" s="34"/>
      <c r="AMD27" s="373"/>
      <c r="AME27" s="1276"/>
      <c r="AMF27" s="1279"/>
      <c r="AMG27" s="85"/>
      <c r="AMH27" s="1280">
        <f t="shared" si="198"/>
        <v>0</v>
      </c>
      <c r="AMJ27" s="373"/>
      <c r="AMK27" s="373"/>
      <c r="AML27" s="1276"/>
      <c r="AMM27" s="1279"/>
      <c r="AMN27" s="85"/>
      <c r="AMO27" s="1280">
        <f t="shared" si="199"/>
        <v>0</v>
      </c>
      <c r="AMQ27" s="53"/>
      <c r="AMR27" s="276"/>
      <c r="AMS27" s="1274"/>
      <c r="AMT27" s="110"/>
      <c r="AMU27" s="176"/>
      <c r="AMV27" s="87">
        <f t="shared" si="129"/>
        <v>0</v>
      </c>
      <c r="AMX27" s="549"/>
      <c r="AMY27" s="373"/>
      <c r="AMZ27" s="1276"/>
      <c r="ANA27" s="1279"/>
      <c r="ANB27" s="85"/>
      <c r="ANC27" s="1280">
        <f t="shared" si="200"/>
        <v>0</v>
      </c>
      <c r="ANE27" s="386"/>
      <c r="ANF27" s="276"/>
      <c r="ANG27" s="1274"/>
      <c r="ANH27" s="110"/>
      <c r="ANI27" s="176"/>
      <c r="ANJ27" s="1280">
        <f t="shared" si="201"/>
        <v>1947</v>
      </c>
      <c r="ANL27" s="34"/>
      <c r="ANM27" s="1353"/>
      <c r="ANN27" s="1276"/>
      <c r="ANO27" s="1279"/>
      <c r="ANP27" s="85"/>
      <c r="ANQ27" s="1280">
        <f t="shared" si="202"/>
        <v>0</v>
      </c>
      <c r="ANS27" s="34"/>
      <c r="ANT27" s="373"/>
      <c r="ANU27" s="1276"/>
      <c r="ANV27" s="1279"/>
      <c r="ANW27" s="85"/>
      <c r="ANX27" s="1280">
        <f t="shared" si="203"/>
        <v>0</v>
      </c>
      <c r="ANZ27" s="34"/>
      <c r="AOA27" s="1353"/>
      <c r="AOB27" s="1276"/>
      <c r="AOC27" s="1279"/>
      <c r="AOD27" s="85"/>
      <c r="AOE27" s="1280">
        <f t="shared" si="204"/>
        <v>0</v>
      </c>
      <c r="AOG27" s="388"/>
      <c r="AOH27" s="1249"/>
      <c r="AOI27" s="1276"/>
      <c r="AOJ27" s="1279"/>
      <c r="AOK27" s="85"/>
      <c r="AOL27" s="1280">
        <f t="shared" si="205"/>
        <v>0</v>
      </c>
      <c r="AON27" s="388"/>
      <c r="AOO27" s="1249"/>
      <c r="AOP27" s="1276"/>
      <c r="AOQ27" s="1279"/>
      <c r="AOR27" s="85"/>
      <c r="AOS27" s="1280">
        <f t="shared" si="206"/>
        <v>0</v>
      </c>
      <c r="AOU27" s="388"/>
      <c r="AOV27" s="1249"/>
      <c r="AOW27" s="1276"/>
      <c r="AOX27" s="1279"/>
      <c r="AOY27" s="85"/>
      <c r="AOZ27" s="1280">
        <f t="shared" si="207"/>
        <v>0</v>
      </c>
      <c r="APB27" s="549"/>
      <c r="APC27" s="1353"/>
      <c r="APD27" s="1276"/>
      <c r="APE27" s="1279"/>
      <c r="APF27" s="85"/>
      <c r="APG27" s="1280">
        <f t="shared" si="208"/>
        <v>0</v>
      </c>
      <c r="API27" s="549"/>
      <c r="APJ27" s="1353"/>
      <c r="APK27" s="1276"/>
      <c r="APL27" s="1279"/>
      <c r="APM27" s="85"/>
      <c r="APN27" s="1280">
        <f t="shared" si="209"/>
        <v>0</v>
      </c>
      <c r="APP27" s="549"/>
      <c r="APQ27" s="373"/>
      <c r="APR27" s="1276"/>
      <c r="APS27" s="1279"/>
      <c r="APT27" s="85"/>
      <c r="APU27" s="1280">
        <f t="shared" si="210"/>
        <v>0</v>
      </c>
      <c r="APW27" s="34"/>
      <c r="APX27" s="373"/>
      <c r="APY27" s="1276"/>
      <c r="APZ27" s="1279"/>
      <c r="AQA27" s="85"/>
      <c r="AQB27" s="1280">
        <f t="shared" si="211"/>
        <v>0</v>
      </c>
      <c r="AQD27" s="549"/>
      <c r="AQE27" s="373"/>
      <c r="AQF27" s="24"/>
      <c r="AQG27" s="34"/>
      <c r="AQH27" s="85"/>
      <c r="AQI27" s="87">
        <f t="shared" si="226"/>
        <v>0</v>
      </c>
      <c r="AQK27" s="576"/>
      <c r="AQL27" s="576"/>
      <c r="AQM27" s="276"/>
      <c r="AQN27" s="121"/>
      <c r="AQO27" s="53"/>
      <c r="AQP27" s="176"/>
      <c r="AQQ27" s="87">
        <f t="shared" si="227"/>
        <v>0</v>
      </c>
      <c r="AQS27" s="549"/>
      <c r="AQT27" s="373"/>
      <c r="AQU27" s="24"/>
      <c r="AQV27" s="34"/>
      <c r="AQW27" s="85"/>
      <c r="AQX27" s="87">
        <f t="shared" si="228"/>
        <v>0</v>
      </c>
      <c r="AQZ27" s="388"/>
      <c r="ARA27" s="373"/>
      <c r="ARB27" s="24"/>
      <c r="ARC27" s="34"/>
      <c r="ARD27" s="85"/>
      <c r="ARE27" s="87">
        <f t="shared" si="229"/>
        <v>12197</v>
      </c>
      <c r="ARG27" s="549"/>
      <c r="ARH27" s="1202"/>
      <c r="ARI27" s="1249"/>
      <c r="ARJ27" s="24"/>
      <c r="ARK27" s="34"/>
      <c r="ARL27" s="85"/>
      <c r="ARM27" s="87">
        <f t="shared" si="230"/>
        <v>0</v>
      </c>
      <c r="ARO27" s="549"/>
      <c r="ARP27" s="1202"/>
      <c r="ARQ27" s="1249"/>
      <c r="ARR27" s="24"/>
      <c r="ARS27" s="34"/>
      <c r="ART27" s="85"/>
      <c r="ARU27" s="87">
        <f t="shared" si="231"/>
        <v>0</v>
      </c>
      <c r="ARV27" s="85"/>
      <c r="ARW27" s="34"/>
      <c r="ARX27" s="373"/>
      <c r="ARY27" s="24"/>
      <c r="ARZ27" s="34"/>
      <c r="ASA27" s="85"/>
      <c r="ASB27" s="87">
        <f t="shared" si="232"/>
        <v>17438</v>
      </c>
      <c r="ASD27" s="576">
        <v>41322</v>
      </c>
      <c r="ASE27" s="276" t="s">
        <v>5101</v>
      </c>
      <c r="ASF27" s="121">
        <v>4816</v>
      </c>
      <c r="ASG27" s="53">
        <v>41324</v>
      </c>
      <c r="ASH27" s="176">
        <v>4816</v>
      </c>
      <c r="ASI27" s="87">
        <f t="shared" si="233"/>
        <v>0</v>
      </c>
      <c r="ASK27" s="576"/>
      <c r="ASL27" s="276"/>
      <c r="ASM27" s="121"/>
      <c r="ASN27" s="53"/>
      <c r="ASO27" s="176"/>
      <c r="ASP27" s="87">
        <f t="shared" si="234"/>
        <v>3312</v>
      </c>
      <c r="ASR27" s="576"/>
      <c r="ASS27" s="276"/>
      <c r="AST27" s="121"/>
      <c r="ASU27" s="53"/>
      <c r="ASV27" s="176"/>
      <c r="ASW27" s="87">
        <f t="shared" si="235"/>
        <v>0</v>
      </c>
      <c r="ASY27" s="576"/>
      <c r="ASZ27" s="276"/>
      <c r="ATA27" s="121"/>
      <c r="ATB27" s="53"/>
      <c r="ATC27" s="176"/>
      <c r="ATD27" s="87">
        <f t="shared" si="236"/>
        <v>0</v>
      </c>
      <c r="ATF27" s="549"/>
      <c r="ATG27" s="373"/>
      <c r="ATH27" s="24"/>
      <c r="ATI27" s="34"/>
      <c r="ATJ27" s="85"/>
      <c r="ATK27" s="87">
        <f t="shared" si="212"/>
        <v>0</v>
      </c>
      <c r="ATM27" s="549"/>
      <c r="ATN27" s="373"/>
      <c r="ATO27" s="24"/>
      <c r="ATP27" s="34"/>
      <c r="ATQ27" s="85"/>
      <c r="ATR27" s="87">
        <f t="shared" si="213"/>
        <v>0</v>
      </c>
      <c r="ATT27" s="576"/>
      <c r="ATU27" s="276"/>
      <c r="ATV27" s="121"/>
      <c r="ATW27" s="53"/>
      <c r="ATX27" s="430"/>
      <c r="ATY27" s="87">
        <f t="shared" si="214"/>
        <v>0</v>
      </c>
      <c r="AUA27" s="53"/>
      <c r="AUB27" s="276"/>
      <c r="AUC27" s="121"/>
      <c r="AUD27" s="53"/>
      <c r="AUE27" s="176"/>
      <c r="AUF27" s="87">
        <f t="shared" si="215"/>
        <v>2068</v>
      </c>
      <c r="AUH27" s="549"/>
      <c r="AUI27" s="1247"/>
      <c r="AUJ27" s="176"/>
      <c r="AUK27" s="34"/>
      <c r="AUL27" s="176"/>
      <c r="AUM27" s="87">
        <f t="shared" si="246"/>
        <v>0</v>
      </c>
      <c r="AUO27" s="549"/>
      <c r="AUP27" s="1247"/>
      <c r="AUQ27" s="176"/>
      <c r="AUR27" s="34"/>
      <c r="AUS27" s="176"/>
      <c r="AUT27" s="87">
        <f t="shared" si="247"/>
        <v>2062.5</v>
      </c>
      <c r="AUV27" s="549"/>
      <c r="AUW27" s="1247"/>
      <c r="AUX27" s="176"/>
      <c r="AUY27" s="34"/>
      <c r="AUZ27" s="176"/>
      <c r="AVA27" s="87">
        <f t="shared" si="248"/>
        <v>0</v>
      </c>
      <c r="AVC27" s="34"/>
      <c r="AVD27" s="1247"/>
      <c r="AVE27" s="176"/>
      <c r="AVF27" s="34"/>
      <c r="AVG27" s="176"/>
      <c r="AVH27" s="87">
        <f t="shared" si="249"/>
        <v>0</v>
      </c>
      <c r="AVJ27" s="576">
        <v>41319</v>
      </c>
      <c r="AVK27" s="363" t="s">
        <v>4792</v>
      </c>
      <c r="AVL27" s="176">
        <v>1460.5</v>
      </c>
      <c r="AVM27" s="53">
        <v>41322</v>
      </c>
      <c r="AVN27" s="176">
        <v>1460.5</v>
      </c>
      <c r="AVO27" s="87">
        <f t="shared" si="130"/>
        <v>0</v>
      </c>
      <c r="AVQ27" s="576"/>
      <c r="AVR27" s="363"/>
      <c r="AVS27" s="176"/>
      <c r="AVT27" s="53"/>
      <c r="AVU27" s="176"/>
      <c r="AVV27" s="87">
        <f t="shared" si="131"/>
        <v>0</v>
      </c>
      <c r="AVX27" s="576"/>
      <c r="AVY27" s="363"/>
      <c r="AVZ27" s="176"/>
      <c r="AWA27" s="53"/>
      <c r="AWB27" s="176"/>
      <c r="AWC27" s="87">
        <f t="shared" si="132"/>
        <v>5941</v>
      </c>
      <c r="AWE27" s="549"/>
      <c r="AWF27" s="1247"/>
      <c r="AWG27" s="176"/>
      <c r="AWH27" s="34"/>
      <c r="AWI27" s="176"/>
      <c r="AWJ27" s="87">
        <f t="shared" si="133"/>
        <v>0</v>
      </c>
      <c r="AWL27" s="549"/>
      <c r="AWM27" s="1247"/>
      <c r="AWN27" s="176"/>
      <c r="AWO27" s="69"/>
      <c r="AWP27" s="176"/>
      <c r="AWQ27" s="87">
        <f t="shared" si="134"/>
        <v>0</v>
      </c>
      <c r="AWS27" s="34"/>
      <c r="AWT27" s="1247"/>
      <c r="AWU27" s="176"/>
      <c r="AWV27" s="69"/>
      <c r="AWW27" s="176"/>
      <c r="AWX27" s="87">
        <f t="shared" si="135"/>
        <v>0</v>
      </c>
      <c r="AWZ27" s="386"/>
      <c r="AXA27" s="363"/>
      <c r="AXB27" s="1130"/>
      <c r="AXC27" s="1297" t="s">
        <v>5116</v>
      </c>
      <c r="AXD27" s="1130">
        <v>82</v>
      </c>
      <c r="AXE27" s="87">
        <f t="shared" si="136"/>
        <v>0</v>
      </c>
      <c r="AXG27" s="386"/>
      <c r="AXH27" s="363"/>
      <c r="AXI27" s="176"/>
      <c r="AXJ27" s="53"/>
      <c r="AXK27" s="176"/>
      <c r="AXL27" s="87">
        <f t="shared" si="137"/>
        <v>0</v>
      </c>
      <c r="AXN27" s="386"/>
      <c r="AXO27" s="363"/>
      <c r="AXP27" s="176"/>
      <c r="AXQ27" s="53"/>
      <c r="AXR27" s="176"/>
      <c r="AXS27" s="87">
        <f t="shared" si="138"/>
        <v>1624.5</v>
      </c>
      <c r="AXU27" s="549"/>
      <c r="AXV27" s="1247"/>
      <c r="AXW27" s="176"/>
      <c r="AXX27" s="549"/>
      <c r="AXY27" s="176"/>
      <c r="AXZ27" s="87">
        <f t="shared" si="139"/>
        <v>0</v>
      </c>
      <c r="AYB27" s="576">
        <v>41328</v>
      </c>
      <c r="AYC27" s="363" t="s">
        <v>5615</v>
      </c>
      <c r="AYD27" s="176">
        <v>18364</v>
      </c>
      <c r="AYE27" s="53"/>
      <c r="AYF27" s="176"/>
      <c r="AYG27" s="87">
        <f t="shared" si="140"/>
        <v>72158.2</v>
      </c>
      <c r="AYI27" s="53"/>
      <c r="AYJ27" s="363"/>
      <c r="AYK27" s="176"/>
      <c r="AYL27" s="313"/>
      <c r="AYM27" s="176"/>
      <c r="AYN27" s="87">
        <f t="shared" si="250"/>
        <v>0</v>
      </c>
      <c r="AYP27" s="53"/>
      <c r="AYQ27" s="363"/>
      <c r="AYR27" s="176"/>
      <c r="AYS27" s="313"/>
      <c r="AYT27" s="176"/>
      <c r="AYU27" s="87">
        <f t="shared" si="251"/>
        <v>0</v>
      </c>
      <c r="AYW27" s="386">
        <v>41316</v>
      </c>
      <c r="AYX27" s="386"/>
      <c r="AYY27" s="363" t="s">
        <v>4608</v>
      </c>
      <c r="AYZ27" s="513">
        <v>17723</v>
      </c>
      <c r="AZA27" s="1947">
        <v>41328</v>
      </c>
      <c r="AZB27" s="430">
        <v>17723</v>
      </c>
      <c r="AZC27" s="168">
        <f t="shared" si="141"/>
        <v>263515</v>
      </c>
      <c r="AZE27" s="34"/>
      <c r="AZF27" s="1247"/>
      <c r="AZG27" s="176"/>
      <c r="AZH27" s="69"/>
      <c r="AZI27" s="176"/>
      <c r="AZJ27" s="87">
        <f t="shared" si="142"/>
        <v>0</v>
      </c>
      <c r="AZL27" s="34"/>
      <c r="AZM27" s="1247"/>
      <c r="AZN27" s="176"/>
      <c r="AZO27" s="69"/>
      <c r="AZP27" s="176"/>
      <c r="AZQ27" s="87">
        <f t="shared" si="143"/>
        <v>0</v>
      </c>
      <c r="AZS27" s="34"/>
      <c r="AZT27" s="1247"/>
      <c r="AZU27" s="176"/>
      <c r="AZV27" s="69"/>
      <c r="AZW27" s="176"/>
      <c r="AZX27" s="87">
        <f t="shared" si="144"/>
        <v>0</v>
      </c>
      <c r="AZZ27" s="34"/>
      <c r="BAA27" s="1247"/>
      <c r="BAB27" s="176"/>
      <c r="BAC27" s="69"/>
      <c r="BAD27" s="176"/>
      <c r="BAE27" s="87">
        <f t="shared" si="145"/>
        <v>0</v>
      </c>
      <c r="BAG27" s="549"/>
      <c r="BAH27" s="1247"/>
      <c r="BAI27" s="176"/>
      <c r="BAJ27" s="69"/>
      <c r="BAK27" s="176"/>
      <c r="BAL27" s="87">
        <f t="shared" si="146"/>
        <v>0</v>
      </c>
      <c r="BAN27" s="549"/>
      <c r="BAO27" s="1247"/>
      <c r="BAP27" s="176"/>
      <c r="BAQ27" s="69"/>
      <c r="BAR27" s="176"/>
      <c r="BAS27" s="87">
        <f t="shared" si="147"/>
        <v>22116</v>
      </c>
      <c r="BAU27" s="388"/>
      <c r="BAV27" s="1247"/>
      <c r="BAW27" s="176"/>
      <c r="BAX27" s="69"/>
      <c r="BAY27" s="176"/>
      <c r="BAZ27" s="87">
        <f t="shared" si="148"/>
        <v>4048</v>
      </c>
      <c r="BBB27" s="549"/>
      <c r="BBC27" s="1247"/>
      <c r="BBD27" s="176"/>
      <c r="BBE27" s="669"/>
      <c r="BBF27" s="176"/>
      <c r="BBG27" s="87">
        <f t="shared" si="149"/>
        <v>19293.599999999999</v>
      </c>
      <c r="BBI27" s="34"/>
      <c r="BBJ27" s="34"/>
      <c r="BBK27" s="1247"/>
      <c r="BBL27" s="176"/>
      <c r="BBM27" s="34"/>
      <c r="BBN27" s="176"/>
      <c r="BBO27" s="87">
        <f t="shared" si="150"/>
        <v>6485.25</v>
      </c>
      <c r="BBQ27" s="34"/>
      <c r="BBR27" s="1247"/>
      <c r="BBS27" s="176"/>
      <c r="BBT27" s="69"/>
      <c r="BBU27" s="176"/>
      <c r="BBV27" s="87">
        <f t="shared" si="151"/>
        <v>0</v>
      </c>
      <c r="BBX27" s="388"/>
      <c r="BBY27" s="1247"/>
      <c r="BBZ27" s="176"/>
      <c r="BCA27" s="69"/>
      <c r="BCB27" s="176"/>
      <c r="BCC27" s="87">
        <f t="shared" si="152"/>
        <v>0</v>
      </c>
      <c r="BCE27" s="388"/>
      <c r="BCF27" s="1247"/>
      <c r="BCG27" s="176"/>
      <c r="BCH27" s="34"/>
      <c r="BCI27" s="176"/>
      <c r="BCJ27" s="87">
        <f t="shared" si="153"/>
        <v>0</v>
      </c>
      <c r="BCL27" s="568">
        <v>41294</v>
      </c>
      <c r="BCM27" s="276" t="s">
        <v>3182</v>
      </c>
      <c r="BCN27" s="1045">
        <v>13174</v>
      </c>
      <c r="BCO27" s="576"/>
      <c r="BCP27" s="176"/>
      <c r="BCQ27" s="87">
        <f t="shared" si="154"/>
        <v>17174</v>
      </c>
      <c r="BCS27" s="388"/>
      <c r="BCT27" s="1247"/>
      <c r="BCU27" s="176"/>
      <c r="BCV27" s="669"/>
      <c r="BCW27" s="176"/>
      <c r="BCX27" s="87">
        <f t="shared" si="155"/>
        <v>0</v>
      </c>
      <c r="BCZ27" s="34"/>
      <c r="BDA27" s="1247"/>
      <c r="BDB27" s="176"/>
      <c r="BDC27" s="69"/>
      <c r="BDD27" s="176"/>
      <c r="BDE27" s="87">
        <f t="shared" si="156"/>
        <v>0</v>
      </c>
      <c r="BDG27" s="388"/>
      <c r="BDH27" s="1247"/>
      <c r="BDI27" s="176"/>
      <c r="BDJ27" s="388"/>
      <c r="BDK27" s="176"/>
      <c r="BDL27" s="87">
        <f t="shared" si="157"/>
        <v>0</v>
      </c>
      <c r="BDN27" s="576"/>
      <c r="BDO27" s="363"/>
      <c r="BDP27" s="176"/>
      <c r="BDQ27" s="576"/>
      <c r="BDR27" s="176"/>
      <c r="BDS27" s="87">
        <f t="shared" si="158"/>
        <v>31279.599999999991</v>
      </c>
      <c r="BDU27" s="34"/>
      <c r="BDV27" s="1247"/>
      <c r="BDW27" s="176"/>
      <c r="BDX27" s="69"/>
      <c r="BDY27" s="176"/>
      <c r="BDZ27" s="87">
        <f t="shared" si="159"/>
        <v>0</v>
      </c>
      <c r="BEB27" s="549"/>
      <c r="BEC27" s="1247"/>
      <c r="BED27" s="176"/>
      <c r="BEE27" s="69"/>
      <c r="BEF27" s="176"/>
      <c r="BEG27" s="87">
        <f t="shared" si="160"/>
        <v>605.79999999999927</v>
      </c>
      <c r="BEI27" s="53"/>
      <c r="BEJ27" s="53"/>
      <c r="BEK27" s="363"/>
      <c r="BEL27" s="176"/>
      <c r="BEM27" s="53"/>
      <c r="BEN27" s="176"/>
      <c r="BEO27" s="87">
        <f t="shared" si="161"/>
        <v>0</v>
      </c>
      <c r="BEQ27" s="386">
        <v>41328</v>
      </c>
      <c r="BER27" s="363" t="s">
        <v>5658</v>
      </c>
      <c r="BES27" s="176">
        <v>2520.5</v>
      </c>
      <c r="BET27" s="417">
        <v>41328</v>
      </c>
      <c r="BEU27" s="176">
        <v>2520.5</v>
      </c>
      <c r="BEV27" s="87">
        <f t="shared" si="162"/>
        <v>6853</v>
      </c>
      <c r="BEX27" s="388"/>
      <c r="BEY27" s="409"/>
      <c r="BEZ27" s="1247"/>
      <c r="BFA27" s="176"/>
      <c r="BFB27" s="932"/>
      <c r="BFC27" s="176"/>
      <c r="BFD27" s="87">
        <f t="shared" si="163"/>
        <v>0</v>
      </c>
      <c r="BFF27" s="34"/>
      <c r="BFG27" s="409"/>
      <c r="BFH27" s="1247"/>
      <c r="BFI27" s="176"/>
      <c r="BFJ27" s="34"/>
      <c r="BFK27" s="176"/>
      <c r="BFL27" s="87">
        <f t="shared" si="164"/>
        <v>212313.94</v>
      </c>
      <c r="BFN27" s="549"/>
      <c r="BFO27" s="1247"/>
      <c r="BFP27" s="176"/>
      <c r="BFQ27" s="669"/>
      <c r="BFR27" s="176"/>
      <c r="BFS27" s="87">
        <f t="shared" si="165"/>
        <v>0</v>
      </c>
      <c r="BFU27" s="386"/>
      <c r="BFV27" s="363"/>
      <c r="BFW27" s="176"/>
      <c r="BFX27" s="313"/>
      <c r="BFY27" s="176"/>
      <c r="BFZ27" s="87">
        <f t="shared" si="166"/>
        <v>0</v>
      </c>
      <c r="BGB27" s="576"/>
      <c r="BGC27" s="363"/>
      <c r="BGD27" s="176"/>
      <c r="BGE27" s="313"/>
      <c r="BGF27" s="176"/>
      <c r="BGG27" s="87">
        <f t="shared" si="167"/>
        <v>0</v>
      </c>
      <c r="BGI27" s="388"/>
      <c r="BGJ27" s="1247"/>
      <c r="BGK27" s="176"/>
      <c r="BGL27" s="69"/>
      <c r="BGM27" s="176"/>
      <c r="BGN27" s="87">
        <f t="shared" si="240"/>
        <v>0</v>
      </c>
      <c r="BGP27" s="34"/>
      <c r="BGQ27" s="1247"/>
      <c r="BGR27" s="176"/>
      <c r="BGS27" s="69"/>
      <c r="BGT27" s="176"/>
      <c r="BGU27" s="87">
        <f t="shared" si="241"/>
        <v>0</v>
      </c>
      <c r="BGW27" s="549"/>
      <c r="BGX27" s="1247"/>
      <c r="BGY27" s="176"/>
      <c r="BGZ27" s="69"/>
      <c r="BHA27" s="176"/>
      <c r="BHB27" s="87">
        <f t="shared" si="168"/>
        <v>0</v>
      </c>
      <c r="BHD27" s="549"/>
      <c r="BHE27" s="549"/>
      <c r="BHF27" s="1247"/>
      <c r="BHG27" s="176"/>
      <c r="BHH27" s="34"/>
      <c r="BHI27" s="176"/>
      <c r="BHJ27" s="87">
        <f t="shared" si="169"/>
        <v>78175.989999999991</v>
      </c>
      <c r="BHL27" s="549"/>
      <c r="BHM27" s="1247"/>
      <c r="BHN27" s="176"/>
      <c r="BHO27" s="69"/>
      <c r="BHP27" s="176"/>
      <c r="BHQ27" s="87">
        <f t="shared" si="170"/>
        <v>0</v>
      </c>
      <c r="BHS27" s="388"/>
      <c r="BHT27" s="1247"/>
      <c r="BHU27" s="176"/>
      <c r="BHV27" s="69"/>
      <c r="BHW27" s="176"/>
      <c r="BHX27" s="87">
        <f t="shared" si="171"/>
        <v>0</v>
      </c>
      <c r="BHZ27" s="576"/>
      <c r="BIA27" s="276"/>
      <c r="BIB27" s="1045"/>
      <c r="BIC27" s="53"/>
      <c r="BID27" s="317"/>
      <c r="BIE27" s="87">
        <f t="shared" si="172"/>
        <v>0</v>
      </c>
      <c r="BIG27" s="576"/>
      <c r="BIH27" s="363"/>
      <c r="BII27" s="176"/>
      <c r="BIJ27" s="313"/>
      <c r="BIK27" s="176"/>
      <c r="BIL27" s="87">
        <f t="shared" si="173"/>
        <v>813</v>
      </c>
      <c r="BIN27" s="549"/>
      <c r="BIO27" s="1247"/>
      <c r="BIP27" s="176"/>
      <c r="BIQ27" s="69"/>
      <c r="BIR27" s="176"/>
      <c r="BIS27" s="87">
        <f t="shared" si="174"/>
        <v>0</v>
      </c>
      <c r="BIU27" s="34"/>
      <c r="BIV27" s="1247"/>
      <c r="BIW27" s="176"/>
      <c r="BIX27" s="313"/>
      <c r="BIY27" s="176"/>
      <c r="BIZ27" s="87">
        <f t="shared" si="175"/>
        <v>0</v>
      </c>
      <c r="BJB27" s="34">
        <v>41322</v>
      </c>
      <c r="BJC27" s="1247" t="s">
        <v>5094</v>
      </c>
      <c r="BJD27" s="176">
        <v>6443</v>
      </c>
      <c r="BJE27" s="69">
        <v>41324</v>
      </c>
      <c r="BJF27" s="176">
        <v>6443</v>
      </c>
      <c r="BJG27" s="87">
        <f t="shared" si="216"/>
        <v>0</v>
      </c>
      <c r="BJI27" s="53">
        <v>41316</v>
      </c>
      <c r="BJJ27" s="276" t="s">
        <v>4603</v>
      </c>
      <c r="BJK27" s="121">
        <v>3990</v>
      </c>
      <c r="BJL27" s="313">
        <v>41318</v>
      </c>
      <c r="BJM27" s="75">
        <v>3819</v>
      </c>
      <c r="BJN27" s="87">
        <f t="shared" si="217"/>
        <v>460.5</v>
      </c>
      <c r="BJP27" s="34"/>
      <c r="BJQ27" s="1247"/>
      <c r="BJR27" s="176"/>
      <c r="BJS27" s="69"/>
      <c r="BJT27" s="176"/>
      <c r="BJU27" s="87">
        <f t="shared" si="218"/>
        <v>0</v>
      </c>
      <c r="BJW27" s="34"/>
      <c r="BJX27" s="1247"/>
      <c r="BJY27" s="176"/>
      <c r="BJZ27" s="69"/>
      <c r="BKA27" s="176"/>
      <c r="BKB27" s="87">
        <f t="shared" si="219"/>
        <v>0</v>
      </c>
      <c r="BKD27" s="34"/>
      <c r="BKE27" s="1247"/>
      <c r="BKF27" s="176"/>
      <c r="BKG27" s="69"/>
      <c r="BKH27" s="176"/>
      <c r="BKI27" s="87">
        <f t="shared" si="220"/>
        <v>0</v>
      </c>
      <c r="BKK27" s="34"/>
      <c r="BKL27" s="1247"/>
      <c r="BKM27" s="176"/>
      <c r="BKN27" s="69"/>
      <c r="BKO27" s="176"/>
      <c r="BKP27" s="87">
        <f t="shared" si="221"/>
        <v>0</v>
      </c>
      <c r="BKR27" s="386"/>
      <c r="BKS27" s="363"/>
      <c r="BKT27" s="176"/>
      <c r="BKU27" s="53"/>
      <c r="BKV27" s="176"/>
      <c r="BKW27" s="87">
        <f t="shared" si="222"/>
        <v>0</v>
      </c>
      <c r="BKY27" s="549"/>
      <c r="BKZ27" s="1247"/>
      <c r="BLA27" s="176"/>
      <c r="BLB27" s="34"/>
      <c r="BLC27" s="176"/>
      <c r="BLD27" s="87">
        <f t="shared" si="223"/>
        <v>0</v>
      </c>
      <c r="BLF27" s="549"/>
      <c r="BLG27" s="1247"/>
      <c r="BLH27" s="176"/>
      <c r="BLI27" s="34"/>
      <c r="BLJ27" s="176"/>
      <c r="BLK27" s="87">
        <f t="shared" si="237"/>
        <v>0</v>
      </c>
      <c r="BLM27" s="34"/>
      <c r="BLN27" s="409"/>
      <c r="BLO27" s="1247"/>
      <c r="BLP27" s="176"/>
      <c r="BLQ27" s="69"/>
      <c r="BLR27" s="176"/>
      <c r="BLS27" s="87">
        <f t="shared" si="176"/>
        <v>118</v>
      </c>
      <c r="BLU27" s="34"/>
      <c r="BLV27" s="1247"/>
      <c r="BLW27" s="176"/>
      <c r="BLX27" s="69"/>
      <c r="BLY27" s="176"/>
      <c r="BLZ27" s="87">
        <f t="shared" si="177"/>
        <v>0</v>
      </c>
      <c r="BMB27" s="53"/>
      <c r="BMC27" s="363"/>
      <c r="BMD27" s="176"/>
      <c r="BME27" s="53"/>
      <c r="BMF27" s="176"/>
      <c r="BMG27" s="87">
        <f t="shared" si="178"/>
        <v>21858</v>
      </c>
      <c r="BMI27" s="386">
        <v>41310</v>
      </c>
      <c r="BMJ27" s="1378" t="s">
        <v>4094</v>
      </c>
      <c r="BMK27" s="121">
        <v>751</v>
      </c>
      <c r="BML27" s="576">
        <v>41310</v>
      </c>
      <c r="BMM27" s="176">
        <v>751</v>
      </c>
      <c r="BMN27" s="87">
        <f t="shared" si="179"/>
        <v>0</v>
      </c>
      <c r="BMQ27" s="1247"/>
      <c r="BMR27" s="430"/>
      <c r="BMS27" s="549"/>
      <c r="BMT27" s="1245"/>
      <c r="BMU27" s="87">
        <f t="shared" si="180"/>
        <v>700</v>
      </c>
      <c r="BMW27" s="34"/>
      <c r="BMX27" s="1247"/>
      <c r="BMY27" s="176"/>
      <c r="BMZ27" s="69"/>
      <c r="BNA27" s="176"/>
      <c r="BNB27" s="87">
        <f t="shared" si="181"/>
        <v>0</v>
      </c>
      <c r="BND27" s="34"/>
      <c r="BNE27" s="34"/>
      <c r="BNF27" s="1247"/>
      <c r="BNG27" s="176"/>
      <c r="BNH27" s="69"/>
      <c r="BNI27" s="176"/>
      <c r="BNJ27" s="87">
        <f t="shared" si="182"/>
        <v>0</v>
      </c>
      <c r="BNL27" s="549"/>
      <c r="BNM27" s="1247"/>
      <c r="BNN27" s="176"/>
      <c r="BNO27" s="69"/>
      <c r="BNP27" s="176"/>
      <c r="BNQ27" s="87">
        <f t="shared" si="183"/>
        <v>0</v>
      </c>
      <c r="BNS27" s="549">
        <v>41323</v>
      </c>
      <c r="BNT27" s="1247" t="s">
        <v>5193</v>
      </c>
      <c r="BNU27" s="176">
        <v>13787.5</v>
      </c>
      <c r="BNV27" s="34">
        <v>41323</v>
      </c>
      <c r="BNW27" s="176">
        <v>13787.5</v>
      </c>
      <c r="BNX27" s="87">
        <f t="shared" si="184"/>
        <v>0</v>
      </c>
      <c r="BNZ27" s="34"/>
      <c r="BOA27" s="1247"/>
      <c r="BOB27" s="176"/>
      <c r="BOC27" s="69"/>
      <c r="BOD27" s="176"/>
      <c r="BOE27" s="87">
        <f t="shared" si="185"/>
        <v>0</v>
      </c>
      <c r="BOG27" s="549"/>
      <c r="BOH27" s="1247"/>
      <c r="BOI27" s="176"/>
      <c r="BOJ27" s="1366"/>
      <c r="BOK27" s="835"/>
      <c r="BOL27" s="87">
        <f t="shared" si="186"/>
        <v>0</v>
      </c>
      <c r="BON27" s="549"/>
      <c r="BOO27" s="1247"/>
      <c r="BOP27" s="176"/>
      <c r="BOQ27" s="1366"/>
      <c r="BOR27" s="835"/>
      <c r="BOS27" s="87">
        <f t="shared" si="187"/>
        <v>0</v>
      </c>
      <c r="BOU27" s="34"/>
      <c r="BOV27" s="1247"/>
      <c r="BOW27" s="176"/>
      <c r="BOX27" s="69"/>
      <c r="BOY27" s="176"/>
      <c r="BOZ27" s="87">
        <f t="shared" si="188"/>
        <v>0</v>
      </c>
      <c r="BPB27" s="34"/>
      <c r="BPC27" s="1247"/>
      <c r="BPD27" s="176"/>
      <c r="BPE27" s="69"/>
      <c r="BPF27" s="176"/>
      <c r="BPG27" s="87">
        <f t="shared" si="189"/>
        <v>0</v>
      </c>
      <c r="BPI27" s="34"/>
      <c r="BPJ27" s="1247"/>
      <c r="BPK27" s="176"/>
      <c r="BPL27" s="69"/>
      <c r="BPM27" s="176"/>
      <c r="BPN27" s="87">
        <f t="shared" si="190"/>
        <v>0</v>
      </c>
      <c r="BPP27" s="34"/>
      <c r="BPQ27" s="1247"/>
      <c r="BPR27" s="176"/>
      <c r="BPS27" s="69"/>
      <c r="BPT27" s="176"/>
      <c r="BPU27" s="87">
        <f t="shared" si="191"/>
        <v>0</v>
      </c>
    </row>
    <row r="28" spans="1:1789">
      <c r="A28" s="34"/>
      <c r="B28" s="373"/>
      <c r="C28" s="24"/>
      <c r="D28" s="34"/>
      <c r="E28" s="85"/>
      <c r="F28" s="87">
        <f t="shared" si="2"/>
        <v>0</v>
      </c>
      <c r="H28" s="34"/>
      <c r="I28" s="373"/>
      <c r="J28" s="24"/>
      <c r="K28" s="34"/>
      <c r="L28" s="85"/>
      <c r="M28" s="87">
        <f t="shared" si="3"/>
        <v>0</v>
      </c>
      <c r="O28" s="373"/>
      <c r="P28" s="373"/>
      <c r="Q28" s="24"/>
      <c r="R28" s="34"/>
      <c r="S28" s="85"/>
      <c r="T28" s="87">
        <f t="shared" si="4"/>
        <v>0</v>
      </c>
      <c r="V28" s="373"/>
      <c r="W28" s="373"/>
      <c r="X28" s="24"/>
      <c r="Y28" s="34"/>
      <c r="Z28" s="85"/>
      <c r="AA28" s="87">
        <f t="shared" si="5"/>
        <v>6041</v>
      </c>
      <c r="AC28" s="373"/>
      <c r="AD28" s="373"/>
      <c r="AE28" s="24"/>
      <c r="AF28" s="34"/>
      <c r="AG28" s="85"/>
      <c r="AH28" s="87">
        <f t="shared" si="6"/>
        <v>0</v>
      </c>
      <c r="AJ28" s="386">
        <v>41322</v>
      </c>
      <c r="AK28" s="276" t="s">
        <v>5107</v>
      </c>
      <c r="AL28" s="121">
        <v>9239.5</v>
      </c>
      <c r="AM28" s="386"/>
      <c r="AN28" s="176"/>
      <c r="AO28" s="87">
        <f t="shared" si="7"/>
        <v>25152.640000000014</v>
      </c>
      <c r="AQ28" s="373"/>
      <c r="AR28" s="373"/>
      <c r="AS28" s="24"/>
      <c r="AT28" s="34"/>
      <c r="AU28" s="85"/>
      <c r="AV28" s="87">
        <f t="shared" si="8"/>
        <v>0</v>
      </c>
      <c r="AX28" s="373"/>
      <c r="AY28" s="373"/>
      <c r="AZ28" s="24"/>
      <c r="BA28" s="34"/>
      <c r="BB28" s="85"/>
      <c r="BC28" s="87">
        <f t="shared" si="9"/>
        <v>0</v>
      </c>
      <c r="BE28" s="373"/>
      <c r="BF28" s="373"/>
      <c r="BG28" s="24"/>
      <c r="BH28" s="34"/>
      <c r="BI28" s="85"/>
      <c r="BJ28" s="87">
        <f t="shared" si="10"/>
        <v>0</v>
      </c>
      <c r="BL28" s="388">
        <v>41321</v>
      </c>
      <c r="BM28" s="373" t="s">
        <v>5042</v>
      </c>
      <c r="BN28" s="24">
        <v>935</v>
      </c>
      <c r="BO28" s="34">
        <v>41321</v>
      </c>
      <c r="BP28" s="85">
        <v>935</v>
      </c>
      <c r="BQ28" s="87">
        <f t="shared" si="11"/>
        <v>0</v>
      </c>
      <c r="BS28" s="576"/>
      <c r="BT28" s="276"/>
      <c r="BU28" s="121"/>
      <c r="BV28" s="53"/>
      <c r="BW28" s="176"/>
      <c r="BX28" s="87">
        <f t="shared" si="12"/>
        <v>40166.76</v>
      </c>
      <c r="BZ28" s="576"/>
      <c r="CA28" s="276"/>
      <c r="CB28" s="121"/>
      <c r="CC28" s="53"/>
      <c r="CD28" s="176"/>
      <c r="CE28" s="87">
        <f t="shared" si="13"/>
        <v>0</v>
      </c>
      <c r="CG28" s="576"/>
      <c r="CH28" s="276"/>
      <c r="CI28" s="121"/>
      <c r="CJ28" s="53"/>
      <c r="CK28" s="176"/>
      <c r="CL28" s="87">
        <f t="shared" si="14"/>
        <v>2443.5</v>
      </c>
      <c r="CN28" s="576">
        <v>41193</v>
      </c>
      <c r="CO28" s="657"/>
      <c r="CP28" s="363" t="s">
        <v>3132</v>
      </c>
      <c r="CQ28" s="176">
        <v>19547</v>
      </c>
      <c r="CR28" s="657"/>
      <c r="CS28" s="511"/>
      <c r="CT28" s="87">
        <f t="shared" si="15"/>
        <v>108495</v>
      </c>
      <c r="CV28" s="576">
        <v>41321</v>
      </c>
      <c r="CW28" s="1289"/>
      <c r="CX28" s="276" t="s">
        <v>5047</v>
      </c>
      <c r="CY28" s="121">
        <v>247045</v>
      </c>
      <c r="CZ28" s="576"/>
      <c r="DA28" s="176"/>
      <c r="DB28" s="87">
        <f t="shared" si="16"/>
        <v>8628273.6500000004</v>
      </c>
      <c r="DD28" s="386"/>
      <c r="DE28" s="276"/>
      <c r="DF28" s="121"/>
      <c r="DG28" s="53"/>
      <c r="DH28" s="58"/>
      <c r="DI28" s="87">
        <f t="shared" si="17"/>
        <v>1847</v>
      </c>
      <c r="DK28" s="386"/>
      <c r="DL28" s="276"/>
      <c r="DM28" s="121"/>
      <c r="DN28" s="53"/>
      <c r="DO28" s="58"/>
      <c r="DP28" s="87">
        <f t="shared" si="18"/>
        <v>0</v>
      </c>
      <c r="DR28" s="53"/>
      <c r="DS28" s="276"/>
      <c r="DT28" s="121"/>
      <c r="DU28" s="53"/>
      <c r="DV28" s="176"/>
      <c r="DW28" s="87">
        <f t="shared" si="19"/>
        <v>0</v>
      </c>
      <c r="DY28" s="386"/>
      <c r="DZ28" s="276"/>
      <c r="EA28" s="121"/>
      <c r="EB28" s="53"/>
      <c r="EC28" s="176"/>
      <c r="ED28" s="87">
        <f t="shared" si="20"/>
        <v>0</v>
      </c>
      <c r="EF28" s="549"/>
      <c r="EG28" s="373"/>
      <c r="EH28" s="24"/>
      <c r="EI28" s="34"/>
      <c r="EJ28" s="85"/>
      <c r="EK28" s="87">
        <f t="shared" si="21"/>
        <v>20966</v>
      </c>
      <c r="EM28" s="549"/>
      <c r="EN28" s="373"/>
      <c r="EO28" s="24"/>
      <c r="EP28" s="34"/>
      <c r="EQ28" s="85"/>
      <c r="ER28" s="87">
        <f t="shared" si="22"/>
        <v>0</v>
      </c>
      <c r="ET28" s="373"/>
      <c r="EU28" s="1200"/>
      <c r="EV28" s="373"/>
      <c r="EW28" s="24"/>
      <c r="EX28" s="34"/>
      <c r="EY28" s="85"/>
      <c r="EZ28" s="87">
        <f t="shared" si="23"/>
        <v>1044.8300000000017</v>
      </c>
      <c r="FB28" s="53"/>
      <c r="FC28" s="276"/>
      <c r="FD28" s="121"/>
      <c r="FE28" s="53"/>
      <c r="FF28" s="176"/>
      <c r="FG28" s="87">
        <f t="shared" si="24"/>
        <v>0</v>
      </c>
      <c r="FI28" s="549"/>
      <c r="FJ28" s="34"/>
      <c r="FK28" s="373"/>
      <c r="FL28" s="24"/>
      <c r="FM28" s="34"/>
      <c r="FN28" s="85"/>
      <c r="FO28" s="87">
        <f t="shared" si="25"/>
        <v>0</v>
      </c>
      <c r="FQ28" s="34"/>
      <c r="FR28" s="276"/>
      <c r="FS28" s="121"/>
      <c r="FT28" s="53"/>
      <c r="FU28" s="176"/>
      <c r="FV28" s="87">
        <f t="shared" si="192"/>
        <v>0</v>
      </c>
      <c r="FX28" s="549"/>
      <c r="FY28" s="1202"/>
      <c r="FZ28" s="373"/>
      <c r="GA28" s="24"/>
      <c r="GB28" s="1351"/>
      <c r="GC28" s="1384"/>
      <c r="GD28" s="87">
        <f t="shared" si="26"/>
        <v>13137.5</v>
      </c>
      <c r="GF28" s="34"/>
      <c r="GG28" s="373"/>
      <c r="GH28" s="24"/>
      <c r="GI28" s="34"/>
      <c r="GJ28" s="85"/>
      <c r="GK28" s="87">
        <f t="shared" si="27"/>
        <v>4523</v>
      </c>
      <c r="GM28" s="549"/>
      <c r="GN28" s="373"/>
      <c r="GO28" s="373"/>
      <c r="GP28" s="24"/>
      <c r="GQ28" s="34"/>
      <c r="GR28" s="85"/>
      <c r="GS28" s="87">
        <f t="shared" si="28"/>
        <v>2511.6000000000004</v>
      </c>
      <c r="GU28" s="549"/>
      <c r="GV28" s="373"/>
      <c r="GW28" s="24"/>
      <c r="GX28" s="34"/>
      <c r="GY28" s="85"/>
      <c r="GZ28" s="87">
        <f t="shared" si="29"/>
        <v>0</v>
      </c>
      <c r="HB28" s="388"/>
      <c r="HC28" s="373"/>
      <c r="HD28" s="24"/>
      <c r="HE28" s="34"/>
      <c r="HF28" s="85"/>
      <c r="HG28" s="87">
        <f t="shared" si="30"/>
        <v>0</v>
      </c>
      <c r="HI28" s="388"/>
      <c r="HJ28" s="373"/>
      <c r="HK28" s="24"/>
      <c r="HL28" s="34"/>
      <c r="HM28" s="85"/>
      <c r="HN28" s="87">
        <f t="shared" si="31"/>
        <v>0</v>
      </c>
      <c r="HP28" s="388"/>
      <c r="HQ28" s="373"/>
      <c r="HR28" s="24"/>
      <c r="HS28" s="34"/>
      <c r="HT28" s="85"/>
      <c r="HU28" s="87">
        <f t="shared" si="32"/>
        <v>30</v>
      </c>
      <c r="HW28" s="373"/>
      <c r="HX28" s="373"/>
      <c r="HY28" s="24"/>
      <c r="HZ28" s="34"/>
      <c r="IA28" s="85"/>
      <c r="IB28" s="87">
        <f t="shared" si="33"/>
        <v>0</v>
      </c>
      <c r="ID28" s="576"/>
      <c r="IE28" s="276"/>
      <c r="IF28" s="121"/>
      <c r="IG28" s="53"/>
      <c r="IH28" s="176"/>
      <c r="II28" s="87">
        <f t="shared" si="34"/>
        <v>402</v>
      </c>
      <c r="IK28" s="549"/>
      <c r="IL28" s="373"/>
      <c r="IM28" s="24"/>
      <c r="IN28" s="34"/>
      <c r="IO28" s="85"/>
      <c r="IP28" s="87">
        <f t="shared" si="35"/>
        <v>3102</v>
      </c>
      <c r="IR28" s="388">
        <v>41300</v>
      </c>
      <c r="IS28" s="1247" t="s">
        <v>3237</v>
      </c>
      <c r="IT28" s="1052">
        <v>1320</v>
      </c>
      <c r="IU28" s="388">
        <v>41306</v>
      </c>
      <c r="IV28" s="1052">
        <v>1320</v>
      </c>
      <c r="IW28" s="87">
        <f t="shared" si="36"/>
        <v>0</v>
      </c>
      <c r="IY28" s="388">
        <v>41315</v>
      </c>
      <c r="IZ28" s="373" t="s">
        <v>4524</v>
      </c>
      <c r="JA28" s="24">
        <v>990</v>
      </c>
      <c r="JB28" s="388">
        <v>41324</v>
      </c>
      <c r="JC28" s="24">
        <v>990</v>
      </c>
      <c r="JD28" s="87">
        <f t="shared" si="37"/>
        <v>0</v>
      </c>
      <c r="JF28" s="388"/>
      <c r="JG28" s="373"/>
      <c r="JH28" s="24"/>
      <c r="JI28" s="388"/>
      <c r="JJ28" s="24"/>
      <c r="JK28" s="87">
        <f t="shared" si="38"/>
        <v>46365</v>
      </c>
      <c r="JM28" s="576"/>
      <c r="JN28" s="276"/>
      <c r="JO28" s="121"/>
      <c r="JP28" s="388">
        <v>41069</v>
      </c>
      <c r="JQ28" s="85">
        <v>3950.32</v>
      </c>
      <c r="JR28" s="87">
        <f t="shared" si="39"/>
        <v>47135.070000000007</v>
      </c>
      <c r="JT28" s="388"/>
      <c r="JU28" s="373"/>
      <c r="JV28" s="24"/>
      <c r="JW28" s="34"/>
      <c r="JX28" s="85"/>
      <c r="JY28" s="87">
        <f t="shared" si="40"/>
        <v>0</v>
      </c>
      <c r="KA28" s="388"/>
      <c r="KB28" s="373"/>
      <c r="KC28" s="24"/>
      <c r="KD28" s="34"/>
      <c r="KE28" s="85"/>
      <c r="KF28" s="87">
        <f t="shared" si="41"/>
        <v>0</v>
      </c>
      <c r="KH28" s="388"/>
      <c r="KI28" s="373"/>
      <c r="KJ28" s="24"/>
      <c r="KK28" s="34"/>
      <c r="KL28" s="85"/>
      <c r="KM28" s="87">
        <f t="shared" si="42"/>
        <v>0</v>
      </c>
      <c r="KO28" s="386"/>
      <c r="KP28" s="276"/>
      <c r="KQ28" s="121"/>
      <c r="KR28" s="53"/>
      <c r="KS28" s="176"/>
      <c r="KT28" s="87">
        <f t="shared" si="43"/>
        <v>1499.5</v>
      </c>
      <c r="KV28" s="373"/>
      <c r="KW28" s="373"/>
      <c r="KX28" s="24"/>
      <c r="KY28" s="34"/>
      <c r="KZ28" s="85"/>
      <c r="LA28" s="87">
        <f t="shared" si="44"/>
        <v>14519.5</v>
      </c>
      <c r="LC28" s="373"/>
      <c r="LD28" s="373"/>
      <c r="LE28" s="24"/>
      <c r="LF28" s="34"/>
      <c r="LG28" s="85"/>
      <c r="LH28" s="87">
        <f t="shared" si="45"/>
        <v>0</v>
      </c>
      <c r="LJ28" s="373"/>
      <c r="LK28" s="373"/>
      <c r="LL28" s="24"/>
      <c r="LM28" s="34"/>
      <c r="LN28" s="85"/>
      <c r="LO28" s="87">
        <f t="shared" si="46"/>
        <v>0</v>
      </c>
      <c r="LQ28" s="373"/>
      <c r="LR28" s="373"/>
      <c r="LS28" s="24"/>
      <c r="LT28" s="34"/>
      <c r="LU28" s="85"/>
      <c r="LV28" s="87">
        <f t="shared" si="47"/>
        <v>0</v>
      </c>
      <c r="LX28" s="549"/>
      <c r="LY28" s="373"/>
      <c r="LZ28" s="24"/>
      <c r="MA28" s="34"/>
      <c r="MB28" s="85"/>
      <c r="MC28" s="87">
        <f t="shared" si="48"/>
        <v>0</v>
      </c>
      <c r="ME28" s="549"/>
      <c r="MF28" s="373"/>
      <c r="MG28" s="24"/>
      <c r="MH28" s="34"/>
      <c r="MI28" s="85"/>
      <c r="MJ28" s="87">
        <f t="shared" si="49"/>
        <v>31145.5</v>
      </c>
      <c r="ML28" s="549"/>
      <c r="MM28" s="373"/>
      <c r="MN28" s="24"/>
      <c r="MO28" s="34"/>
      <c r="MP28" s="85"/>
      <c r="MQ28" s="87">
        <f t="shared" si="50"/>
        <v>0</v>
      </c>
      <c r="MS28" s="373"/>
      <c r="MT28" s="373"/>
      <c r="MU28" s="24"/>
      <c r="MV28" s="34"/>
      <c r="MW28" s="85"/>
      <c r="MX28" s="87">
        <f t="shared" si="51"/>
        <v>0</v>
      </c>
      <c r="MZ28" s="373"/>
      <c r="NA28" s="373"/>
      <c r="NB28" s="24"/>
      <c r="NC28" s="34"/>
      <c r="ND28" s="85"/>
      <c r="NE28" s="87">
        <f t="shared" si="52"/>
        <v>0</v>
      </c>
      <c r="NG28" s="549"/>
      <c r="NH28" s="373"/>
      <c r="NI28" s="24"/>
      <c r="NJ28" s="549"/>
      <c r="NK28" s="85"/>
      <c r="NL28" s="87">
        <f t="shared" si="53"/>
        <v>0</v>
      </c>
      <c r="NN28" s="373"/>
      <c r="NO28" s="373"/>
      <c r="NP28" s="24"/>
      <c r="NQ28" s="34"/>
      <c r="NR28" s="85"/>
      <c r="NS28" s="87">
        <f t="shared" si="54"/>
        <v>12799.5</v>
      </c>
      <c r="NU28" s="549"/>
      <c r="NV28" s="1200"/>
      <c r="NW28" s="373"/>
      <c r="NX28" s="24"/>
      <c r="NY28" s="34"/>
      <c r="NZ28" s="85"/>
      <c r="OA28" s="87">
        <f t="shared" si="0"/>
        <v>154427.23000000001</v>
      </c>
      <c r="OC28" s="549"/>
      <c r="OD28" s="373"/>
      <c r="OE28" s="24"/>
      <c r="OF28" s="34"/>
      <c r="OG28" s="85"/>
      <c r="OH28" s="87">
        <f t="shared" si="55"/>
        <v>0</v>
      </c>
      <c r="OJ28" s="373"/>
      <c r="OK28" s="373"/>
      <c r="OL28" s="24"/>
      <c r="OM28" s="34"/>
      <c r="ON28" s="85"/>
      <c r="OO28" s="87">
        <f t="shared" si="56"/>
        <v>0</v>
      </c>
      <c r="OQ28" s="386">
        <v>41317</v>
      </c>
      <c r="OR28" s="1378" t="s">
        <v>4659</v>
      </c>
      <c r="OS28" s="121">
        <v>3912</v>
      </c>
      <c r="OT28" s="53">
        <v>41318</v>
      </c>
      <c r="OU28" s="176">
        <v>3912</v>
      </c>
      <c r="OV28" s="87">
        <f t="shared" si="57"/>
        <v>0</v>
      </c>
      <c r="OX28" s="386"/>
      <c r="OY28" s="1378"/>
      <c r="OZ28" s="121"/>
      <c r="PA28" s="53"/>
      <c r="PB28" s="176"/>
      <c r="PC28" s="87">
        <f t="shared" si="58"/>
        <v>21123.919999999998</v>
      </c>
      <c r="PE28" s="386">
        <v>41327</v>
      </c>
      <c r="PF28" s="1338"/>
      <c r="PG28" s="276" t="s">
        <v>5511</v>
      </c>
      <c r="PH28" s="121">
        <v>32469.19</v>
      </c>
      <c r="PI28" s="369"/>
      <c r="PJ28" s="176"/>
      <c r="PK28" s="87">
        <f t="shared" si="59"/>
        <v>36767.050000000003</v>
      </c>
      <c r="PM28" s="386"/>
      <c r="PN28" s="276"/>
      <c r="PO28" s="121"/>
      <c r="PP28" s="369"/>
      <c r="PQ28" s="176"/>
      <c r="PR28" s="87">
        <f t="shared" si="60"/>
        <v>0</v>
      </c>
      <c r="PT28" s="388"/>
      <c r="PU28" s="373"/>
      <c r="PV28" s="24"/>
      <c r="PW28" s="34"/>
      <c r="PX28" s="85"/>
      <c r="PY28" s="87">
        <f t="shared" si="61"/>
        <v>40407</v>
      </c>
      <c r="QA28" s="34"/>
      <c r="QB28" s="373"/>
      <c r="QC28" s="24"/>
      <c r="QD28" s="34"/>
      <c r="QE28" s="85"/>
      <c r="QF28" s="87">
        <f t="shared" si="62"/>
        <v>0</v>
      </c>
      <c r="QH28" s="373"/>
      <c r="QI28" s="373"/>
      <c r="QJ28" s="24"/>
      <c r="QK28" s="34"/>
      <c r="QL28" s="85"/>
      <c r="QM28" s="87">
        <f t="shared" si="63"/>
        <v>0</v>
      </c>
      <c r="QO28" s="373"/>
      <c r="QP28" s="373"/>
      <c r="QQ28" s="24"/>
      <c r="QR28" s="34"/>
      <c r="QS28" s="85"/>
      <c r="QT28" s="87">
        <f t="shared" si="64"/>
        <v>0</v>
      </c>
      <c r="QV28" s="576">
        <v>41327</v>
      </c>
      <c r="QW28" s="657"/>
      <c r="QX28" s="363" t="s">
        <v>5503</v>
      </c>
      <c r="QY28" s="513">
        <v>13496</v>
      </c>
      <c r="QZ28" s="53">
        <v>41327</v>
      </c>
      <c r="RA28" s="430">
        <v>13496</v>
      </c>
      <c r="RB28" s="87">
        <f t="shared" si="65"/>
        <v>17854</v>
      </c>
      <c r="RD28" s="549"/>
      <c r="RE28" s="373"/>
      <c r="RF28" s="24"/>
      <c r="RG28" s="34"/>
      <c r="RH28" s="1262"/>
      <c r="RI28" s="87">
        <f t="shared" si="66"/>
        <v>0</v>
      </c>
      <c r="RK28" s="549"/>
      <c r="RL28" s="373"/>
      <c r="RM28" s="24"/>
      <c r="RN28" s="34"/>
      <c r="RO28" s="1262"/>
      <c r="RP28" s="87">
        <f t="shared" si="67"/>
        <v>0</v>
      </c>
      <c r="RR28" s="34"/>
      <c r="RS28" s="373"/>
      <c r="RT28" s="24"/>
      <c r="RU28" s="34"/>
      <c r="RV28" s="1262"/>
      <c r="RW28" s="87">
        <f t="shared" si="68"/>
        <v>0</v>
      </c>
      <c r="RY28" s="34"/>
      <c r="RZ28" s="373"/>
      <c r="SA28" s="24"/>
      <c r="SB28" s="34"/>
      <c r="SC28" s="1262"/>
      <c r="SD28" s="87">
        <f t="shared" si="69"/>
        <v>2910</v>
      </c>
      <c r="SF28" s="373"/>
      <c r="SG28" s="373"/>
      <c r="SH28" s="24"/>
      <c r="SI28" s="34"/>
      <c r="SJ28" s="1262"/>
      <c r="SK28" s="87">
        <f t="shared" si="70"/>
        <v>0</v>
      </c>
      <c r="SM28" s="373"/>
      <c r="SN28" s="373"/>
      <c r="SO28" s="24"/>
      <c r="SP28" s="34"/>
      <c r="SQ28" s="1262"/>
      <c r="SR28" s="87">
        <f t="shared" si="71"/>
        <v>0</v>
      </c>
      <c r="ST28" s="549"/>
      <c r="SU28" s="373"/>
      <c r="SV28" s="24"/>
      <c r="SW28" s="34"/>
      <c r="SX28" s="1262"/>
      <c r="SY28" s="87">
        <f t="shared" si="72"/>
        <v>0</v>
      </c>
      <c r="TA28" s="549"/>
      <c r="TB28" s="373"/>
      <c r="TC28" s="24"/>
      <c r="TD28" s="34"/>
      <c r="TE28" s="1262"/>
      <c r="TF28" s="87">
        <f t="shared" si="73"/>
        <v>-2822</v>
      </c>
      <c r="TH28" s="549"/>
      <c r="TI28" s="373"/>
      <c r="TJ28" s="24"/>
      <c r="TK28" s="34"/>
      <c r="TL28" s="1262"/>
      <c r="TM28" s="87">
        <f t="shared" si="74"/>
        <v>0</v>
      </c>
      <c r="TO28" s="386">
        <v>41321</v>
      </c>
      <c r="TP28" s="276" t="s">
        <v>5058</v>
      </c>
      <c r="TQ28" s="121">
        <v>3658</v>
      </c>
      <c r="TR28" s="386">
        <v>41322</v>
      </c>
      <c r="TS28" s="430">
        <v>3658</v>
      </c>
      <c r="TT28" s="87">
        <f t="shared" si="75"/>
        <v>0</v>
      </c>
      <c r="TV28" s="549"/>
      <c r="TW28" s="373"/>
      <c r="TX28" s="24"/>
      <c r="TY28" s="34"/>
      <c r="TZ28" s="1262"/>
      <c r="UA28" s="87">
        <f t="shared" si="76"/>
        <v>0</v>
      </c>
      <c r="UC28" s="1261"/>
      <c r="UD28" s="373"/>
      <c r="UE28" s="24"/>
      <c r="UF28" s="34"/>
      <c r="UG28" s="1262"/>
      <c r="UH28" s="87">
        <f t="shared" si="77"/>
        <v>978</v>
      </c>
      <c r="UJ28" s="373"/>
      <c r="UK28" s="373"/>
      <c r="UL28" s="24"/>
      <c r="UM28" s="34"/>
      <c r="UN28" s="1262"/>
      <c r="UO28" s="87">
        <f t="shared" si="78"/>
        <v>0</v>
      </c>
      <c r="UQ28" s="373"/>
      <c r="UR28" s="373"/>
      <c r="US28" s="24"/>
      <c r="UT28" s="34"/>
      <c r="UU28" s="1262"/>
      <c r="UV28" s="87">
        <f t="shared" si="79"/>
        <v>18891</v>
      </c>
      <c r="UX28" s="388"/>
      <c r="UY28" s="373"/>
      <c r="UZ28" s="24"/>
      <c r="VA28" s="34"/>
      <c r="VB28" s="1262"/>
      <c r="VC28" s="87">
        <f t="shared" si="80"/>
        <v>6963.5</v>
      </c>
      <c r="VE28" s="549"/>
      <c r="VF28" s="373"/>
      <c r="VG28" s="24"/>
      <c r="VH28" s="34"/>
      <c r="VI28" s="85"/>
      <c r="VJ28" s="87">
        <f t="shared" si="81"/>
        <v>28439.5</v>
      </c>
      <c r="VL28" s="373"/>
      <c r="VM28" s="373"/>
      <c r="VN28" s="24"/>
      <c r="VO28" s="34"/>
      <c r="VP28" s="85"/>
      <c r="VQ28" s="87">
        <f t="shared" si="82"/>
        <v>0</v>
      </c>
      <c r="VS28" s="549"/>
      <c r="VT28" s="373"/>
      <c r="VU28" s="24"/>
      <c r="VV28" s="34"/>
      <c r="VW28" s="85"/>
      <c r="VX28" s="87">
        <f t="shared" si="83"/>
        <v>14289</v>
      </c>
      <c r="VZ28" s="549"/>
      <c r="WA28" s="373"/>
      <c r="WB28" s="24"/>
      <c r="WC28" s="34"/>
      <c r="WD28" s="85"/>
      <c r="WE28" s="87">
        <f t="shared" si="84"/>
        <v>0</v>
      </c>
      <c r="WG28" s="549"/>
      <c r="WH28" s="373"/>
      <c r="WI28" s="24"/>
      <c r="WJ28" s="34"/>
      <c r="WK28" s="85"/>
      <c r="WL28" s="87">
        <f t="shared" si="85"/>
        <v>0</v>
      </c>
      <c r="WN28" s="388"/>
      <c r="WO28" s="373"/>
      <c r="WP28" s="373"/>
      <c r="WQ28" s="24"/>
      <c r="WR28" s="34"/>
      <c r="WS28" s="85"/>
      <c r="WT28" s="87">
        <f t="shared" si="86"/>
        <v>43490</v>
      </c>
      <c r="WV28" s="386"/>
      <c r="WW28" s="276"/>
      <c r="WX28" s="121"/>
      <c r="WY28" s="53"/>
      <c r="WZ28" s="176"/>
      <c r="XA28" s="87">
        <f t="shared" si="87"/>
        <v>5292.5</v>
      </c>
      <c r="XC28" s="576">
        <v>41322</v>
      </c>
      <c r="XD28" s="276" t="s">
        <v>5077</v>
      </c>
      <c r="XE28" s="1045">
        <v>40301.5</v>
      </c>
      <c r="XF28" s="1253">
        <v>41322</v>
      </c>
      <c r="XG28" s="176">
        <v>40301.5</v>
      </c>
      <c r="XH28" s="87">
        <f t="shared" si="252"/>
        <v>2504.6999999999971</v>
      </c>
      <c r="XJ28" s="388"/>
      <c r="XK28" s="373"/>
      <c r="XL28" s="24"/>
      <c r="XM28" s="34"/>
      <c r="XN28" s="85"/>
      <c r="XO28" s="87">
        <f t="shared" si="238"/>
        <v>0</v>
      </c>
      <c r="XQ28" s="388">
        <v>41325</v>
      </c>
      <c r="XR28" s="373" t="s">
        <v>5330</v>
      </c>
      <c r="XS28" s="24">
        <v>4721</v>
      </c>
      <c r="XT28" s="34">
        <v>41327</v>
      </c>
      <c r="XU28" s="85">
        <v>4721</v>
      </c>
      <c r="XV28" s="87">
        <f t="shared" si="89"/>
        <v>0</v>
      </c>
      <c r="XX28" s="549"/>
      <c r="XY28" s="373"/>
      <c r="XZ28" s="24"/>
      <c r="YA28" s="34"/>
      <c r="YB28" s="85"/>
      <c r="YC28" s="87">
        <f t="shared" si="224"/>
        <v>0</v>
      </c>
      <c r="YE28" s="549"/>
      <c r="YF28" s="373"/>
      <c r="YG28" s="24"/>
      <c r="YH28" s="34"/>
      <c r="YI28" s="85"/>
      <c r="YJ28" s="87">
        <f t="shared" si="225"/>
        <v>0</v>
      </c>
      <c r="YL28" s="386">
        <v>41318</v>
      </c>
      <c r="YM28" s="369"/>
      <c r="YN28" s="276" t="s">
        <v>4744</v>
      </c>
      <c r="YO28" s="121">
        <v>170122.6</v>
      </c>
      <c r="YP28" s="386">
        <v>41319</v>
      </c>
      <c r="YQ28" s="176">
        <v>170122.6</v>
      </c>
      <c r="YR28" s="87">
        <f t="shared" si="90"/>
        <v>1246</v>
      </c>
      <c r="YT28" s="576"/>
      <c r="YU28" s="276"/>
      <c r="YV28" s="121"/>
      <c r="YW28" s="738"/>
      <c r="YX28" s="176"/>
      <c r="YY28" s="87">
        <f t="shared" si="91"/>
        <v>2828</v>
      </c>
      <c r="ZA28" s="388">
        <v>41328</v>
      </c>
      <c r="ZB28" s="373" t="s">
        <v>5624</v>
      </c>
      <c r="ZC28" s="1250">
        <v>3307</v>
      </c>
      <c r="ZD28" s="34"/>
      <c r="ZE28" s="85"/>
      <c r="ZF28" s="87">
        <f t="shared" si="92"/>
        <v>11815.5</v>
      </c>
      <c r="ZH28" s="549"/>
      <c r="ZI28" s="373"/>
      <c r="ZJ28" s="24"/>
      <c r="ZK28" s="34"/>
      <c r="ZL28" s="85"/>
      <c r="ZM28" s="87">
        <f t="shared" si="93"/>
        <v>500</v>
      </c>
      <c r="ZO28" s="576">
        <v>41325</v>
      </c>
      <c r="ZP28" s="276" t="s">
        <v>5365</v>
      </c>
      <c r="ZQ28" s="121">
        <v>14107</v>
      </c>
      <c r="ZR28" s="53">
        <v>41326</v>
      </c>
      <c r="ZS28" s="176">
        <v>14107</v>
      </c>
      <c r="ZT28" s="87">
        <f t="shared" si="94"/>
        <v>0</v>
      </c>
      <c r="ZV28" s="576"/>
      <c r="ZW28" s="276"/>
      <c r="ZX28" s="121"/>
      <c r="ZY28" s="53"/>
      <c r="ZZ28" s="176"/>
      <c r="AAA28" s="87">
        <f>AAA27+ZX28-ZZ28</f>
        <v>0</v>
      </c>
      <c r="AAC28" s="549"/>
      <c r="AAD28" s="373"/>
      <c r="AAE28" s="24"/>
      <c r="AAF28" s="34"/>
      <c r="AAG28" s="85"/>
      <c r="AAH28" s="87">
        <f t="shared" si="96"/>
        <v>0</v>
      </c>
      <c r="AAJ28" s="549"/>
      <c r="AAK28" s="373"/>
      <c r="AAL28" s="24"/>
      <c r="AAM28" s="34"/>
      <c r="AAN28" s="85"/>
      <c r="AAO28" s="87">
        <f t="shared" si="97"/>
        <v>0</v>
      </c>
      <c r="AAQ28" s="549"/>
      <c r="AAR28" s="549"/>
      <c r="AAS28" s="373"/>
      <c r="AAT28" s="24"/>
      <c r="AAU28" s="34"/>
      <c r="AAV28" s="85"/>
      <c r="AAW28" s="87">
        <f t="shared" si="98"/>
        <v>7650</v>
      </c>
      <c r="AAY28" s="53"/>
      <c r="AAZ28" s="276"/>
      <c r="ABA28" s="121"/>
      <c r="ABB28" s="53"/>
      <c r="ABC28" s="176"/>
      <c r="ABD28" s="87">
        <f t="shared" si="242"/>
        <v>8470.5</v>
      </c>
      <c r="ABF28" s="34"/>
      <c r="ABG28" s="373"/>
      <c r="ABH28" s="24"/>
      <c r="ABI28" s="34"/>
      <c r="ABJ28" s="85"/>
      <c r="ABK28" s="87">
        <f t="shared" si="99"/>
        <v>70699</v>
      </c>
      <c r="ABM28" s="549"/>
      <c r="ABN28" s="373"/>
      <c r="ABO28" s="373"/>
      <c r="ABP28" s="1250"/>
      <c r="ABQ28" s="34"/>
      <c r="ABR28" s="85"/>
      <c r="ABS28" s="87">
        <f t="shared" si="243"/>
        <v>0</v>
      </c>
      <c r="ABU28" s="388"/>
      <c r="ABV28" s="373"/>
      <c r="ABW28" s="24"/>
      <c r="ABX28" s="549"/>
      <c r="ABY28" s="85"/>
      <c r="ABZ28" s="87">
        <f t="shared" si="244"/>
        <v>0</v>
      </c>
      <c r="ACB28" s="373"/>
      <c r="ACC28" s="373"/>
      <c r="ACD28" s="24"/>
      <c r="ACE28" s="34"/>
      <c r="ACF28" s="85"/>
      <c r="ACG28" s="87">
        <f t="shared" si="245"/>
        <v>42311</v>
      </c>
      <c r="ACI28" s="386"/>
      <c r="ACJ28" s="276"/>
      <c r="ACK28" s="1287"/>
      <c r="ACL28" s="1288" t="s">
        <v>5111</v>
      </c>
      <c r="ACM28" s="1130">
        <v>11</v>
      </c>
      <c r="ACN28" s="87">
        <f t="shared" si="239"/>
        <v>100.5</v>
      </c>
      <c r="ACP28" s="34"/>
      <c r="ACQ28" s="373"/>
      <c r="ACR28" s="24"/>
      <c r="ACS28" s="34"/>
      <c r="ACT28" s="85"/>
      <c r="ACU28" s="87">
        <f>ACU27+ACR28-ACT28</f>
        <v>0</v>
      </c>
      <c r="ACW28" s="373"/>
      <c r="ACX28" s="373"/>
      <c r="ACY28" s="1250"/>
      <c r="ACZ28" s="34"/>
      <c r="ADA28" s="85"/>
      <c r="ADB28" s="87">
        <f t="shared" si="100"/>
        <v>0</v>
      </c>
      <c r="ADD28" s="373"/>
      <c r="ADE28" s="373"/>
      <c r="ADF28" s="24"/>
      <c r="ADG28" s="34"/>
      <c r="ADH28" s="85"/>
      <c r="ADI28" s="87">
        <f t="shared" si="101"/>
        <v>0</v>
      </c>
      <c r="ADK28" s="34"/>
      <c r="ADL28" s="373"/>
      <c r="ADM28" s="24"/>
      <c r="ADN28" s="34"/>
      <c r="ADO28" s="85"/>
      <c r="ADP28" s="87">
        <f t="shared" si="102"/>
        <v>0</v>
      </c>
      <c r="ADR28" s="34"/>
      <c r="ADS28" s="373"/>
      <c r="ADT28" s="24"/>
      <c r="ADU28" s="34"/>
      <c r="ADV28" s="85"/>
      <c r="ADW28" s="87">
        <f t="shared" si="103"/>
        <v>2582.5</v>
      </c>
      <c r="ADY28" s="34"/>
      <c r="ADZ28" s="373"/>
      <c r="AEA28" s="24"/>
      <c r="AEB28" s="34"/>
      <c r="AEC28" s="85"/>
      <c r="AED28" s="87">
        <f t="shared" si="104"/>
        <v>0</v>
      </c>
      <c r="AEF28" s="34"/>
      <c r="AEG28" s="373"/>
      <c r="AEH28" s="24"/>
      <c r="AEI28" s="34"/>
      <c r="AEJ28" s="85"/>
      <c r="AEK28" s="87">
        <f t="shared" si="105"/>
        <v>49429.5</v>
      </c>
      <c r="AEM28" s="34"/>
      <c r="AEN28" s="373"/>
      <c r="AEO28" s="24"/>
      <c r="AEP28" s="34"/>
      <c r="AEQ28" s="85"/>
      <c r="AER28" s="87">
        <f t="shared" si="106"/>
        <v>0</v>
      </c>
      <c r="AET28" s="388">
        <v>41326</v>
      </c>
      <c r="AEU28" s="373" t="s">
        <v>5417</v>
      </c>
      <c r="AEV28" s="24">
        <v>1911.5</v>
      </c>
      <c r="AEW28" s="34">
        <v>41326</v>
      </c>
      <c r="AEX28" s="85">
        <v>1911.5</v>
      </c>
      <c r="AEY28" s="87">
        <f t="shared" si="107"/>
        <v>-4.9999999991996447E-3</v>
      </c>
      <c r="AFA28" s="549"/>
      <c r="AFB28" s="373"/>
      <c r="AFC28" s="24"/>
      <c r="AFD28" s="34"/>
      <c r="AFE28" s="85"/>
      <c r="AFF28" s="87">
        <f t="shared" si="108"/>
        <v>17277</v>
      </c>
      <c r="AFH28" s="367">
        <v>41322</v>
      </c>
      <c r="AFI28" s="373" t="s">
        <v>5091</v>
      </c>
      <c r="AFJ28" s="24">
        <v>1051</v>
      </c>
      <c r="AFK28" s="388">
        <v>41322</v>
      </c>
      <c r="AFL28" s="85">
        <v>1051</v>
      </c>
      <c r="AFM28" s="87">
        <f t="shared" si="109"/>
        <v>0</v>
      </c>
      <c r="AFO28" s="549"/>
      <c r="AFP28" s="373"/>
      <c r="AFQ28" s="24"/>
      <c r="AFR28" s="34"/>
      <c r="AFS28" s="85"/>
      <c r="AFT28" s="87">
        <f t="shared" si="110"/>
        <v>0</v>
      </c>
      <c r="AFV28" s="576"/>
      <c r="AFW28" s="276"/>
      <c r="AFX28" s="1045"/>
      <c r="AFY28" s="53"/>
      <c r="AFZ28" s="176"/>
      <c r="AGA28" s="87">
        <f t="shared" si="111"/>
        <v>33117</v>
      </c>
      <c r="AGC28" s="576"/>
      <c r="AGD28" s="276"/>
      <c r="AGE28" s="121"/>
      <c r="AGF28" s="53"/>
      <c r="AGG28" s="176"/>
      <c r="AGH28" s="87">
        <f t="shared" si="112"/>
        <v>2341</v>
      </c>
      <c r="AGJ28" s="576">
        <v>41325</v>
      </c>
      <c r="AGK28" s="276" t="s">
        <v>5386</v>
      </c>
      <c r="AGL28" s="121">
        <v>23425.5</v>
      </c>
      <c r="AGM28" s="423">
        <v>41326</v>
      </c>
      <c r="AGN28" s="176">
        <v>6425</v>
      </c>
      <c r="AGO28" s="87">
        <f t="shared" si="113"/>
        <v>18000.5</v>
      </c>
      <c r="AGQ28" s="549"/>
      <c r="AGR28" s="373"/>
      <c r="AGS28" s="24"/>
      <c r="AGT28" s="34"/>
      <c r="AGU28" s="85"/>
      <c r="AGV28" s="87">
        <f t="shared" si="114"/>
        <v>0</v>
      </c>
      <c r="AGX28" s="34"/>
      <c r="AGY28" s="1249"/>
      <c r="AGZ28" s="24"/>
      <c r="AHA28" s="34"/>
      <c r="AHB28" s="85"/>
      <c r="AHC28" s="87">
        <f t="shared" si="115"/>
        <v>52560.5</v>
      </c>
      <c r="AHE28" s="34"/>
      <c r="AHF28" s="1249"/>
      <c r="AHG28" s="24"/>
      <c r="AHH28" s="34"/>
      <c r="AHI28" s="85"/>
      <c r="AHJ28" s="87">
        <f t="shared" si="116"/>
        <v>0</v>
      </c>
      <c r="AHL28" s="388"/>
      <c r="AHM28" s="1249"/>
      <c r="AHN28" s="24"/>
      <c r="AHO28" s="34"/>
      <c r="AHP28" s="85"/>
      <c r="AHQ28" s="87">
        <f t="shared" si="117"/>
        <v>0</v>
      </c>
      <c r="AHS28" s="386"/>
      <c r="AHT28" s="276"/>
      <c r="AHU28" s="121"/>
      <c r="AHV28" s="576">
        <v>41149</v>
      </c>
      <c r="AHW28" s="176">
        <v>200</v>
      </c>
      <c r="AHX28" s="87">
        <f t="shared" si="118"/>
        <v>3804</v>
      </c>
      <c r="AHZ28" s="373"/>
      <c r="AIA28" s="373"/>
      <c r="AIB28" s="1249"/>
      <c r="AIC28" s="24"/>
      <c r="AID28" s="34"/>
      <c r="AIE28" s="85"/>
      <c r="AIF28" s="87">
        <f t="shared" si="119"/>
        <v>0</v>
      </c>
      <c r="AIH28" s="549"/>
      <c r="AII28" s="1249"/>
      <c r="AIJ28" s="24"/>
      <c r="AIK28" s="34"/>
      <c r="AIL28" s="85"/>
      <c r="AIM28" s="87">
        <f t="shared" si="120"/>
        <v>0</v>
      </c>
      <c r="AIO28" s="576"/>
      <c r="AIP28" s="657"/>
      <c r="AIQ28" s="276"/>
      <c r="AIR28" s="121"/>
      <c r="AIS28" s="53"/>
      <c r="AIT28" s="176"/>
      <c r="AIU28" s="87">
        <f t="shared" si="121"/>
        <v>0</v>
      </c>
      <c r="AIW28" s="576"/>
      <c r="AIX28" s="1378"/>
      <c r="AIY28" s="121"/>
      <c r="AIZ28" s="53"/>
      <c r="AJA28" s="176"/>
      <c r="AJB28" s="87">
        <f t="shared" si="122"/>
        <v>409</v>
      </c>
      <c r="AJD28" s="549"/>
      <c r="AJE28" s="1249"/>
      <c r="AJF28" s="24"/>
      <c r="AJG28" s="34"/>
      <c r="AJH28" s="85"/>
      <c r="AJI28" s="87">
        <f t="shared" si="123"/>
        <v>800</v>
      </c>
      <c r="AJK28" s="549"/>
      <c r="AJL28" s="1249"/>
      <c r="AJM28" s="24"/>
      <c r="AJN28" s="34"/>
      <c r="AJO28" s="85"/>
      <c r="AJP28" s="87">
        <f t="shared" si="124"/>
        <v>3599</v>
      </c>
      <c r="AJR28" s="576"/>
      <c r="AJS28" s="276"/>
      <c r="AJT28" s="121"/>
      <c r="AJU28" s="53"/>
      <c r="AJV28" s="176"/>
      <c r="AJW28" s="87">
        <f t="shared" si="125"/>
        <v>37151</v>
      </c>
      <c r="AJY28" s="549"/>
      <c r="AJZ28" s="373"/>
      <c r="AKA28" s="24"/>
      <c r="AKB28" s="34"/>
      <c r="AKC28" s="85"/>
      <c r="AKD28" s="87">
        <f t="shared" si="126"/>
        <v>0</v>
      </c>
      <c r="AKF28" s="549"/>
      <c r="AKG28" s="373"/>
      <c r="AKH28" s="24"/>
      <c r="AKI28" s="34"/>
      <c r="AKJ28" s="85"/>
      <c r="AKK28" s="87">
        <f t="shared" si="127"/>
        <v>0</v>
      </c>
      <c r="AKM28" s="549"/>
      <c r="AKN28" s="373"/>
      <c r="AKO28" s="24"/>
      <c r="AKP28" s="34"/>
      <c r="AKQ28" s="85"/>
      <c r="AKR28" s="87">
        <f t="shared" si="128"/>
        <v>0</v>
      </c>
      <c r="AKT28" s="388"/>
      <c r="AKU28" s="373"/>
      <c r="AKV28" s="1276"/>
      <c r="AKW28" s="1279"/>
      <c r="AKX28" s="85"/>
      <c r="AKY28" s="1280">
        <f t="shared" si="193"/>
        <v>0</v>
      </c>
      <c r="ALA28" s="388"/>
      <c r="ALB28" s="373"/>
      <c r="ALC28" s="1276"/>
      <c r="ALD28" s="1279"/>
      <c r="ALE28" s="85"/>
      <c r="ALF28" s="1280">
        <f t="shared" si="194"/>
        <v>0</v>
      </c>
      <c r="ALH28" s="386"/>
      <c r="ALI28" s="276"/>
      <c r="ALJ28" s="1274"/>
      <c r="ALK28" s="522"/>
      <c r="ALL28" s="176"/>
      <c r="ALM28" s="1280">
        <f t="shared" si="195"/>
        <v>32402</v>
      </c>
      <c r="ALO28" s="34">
        <v>41327</v>
      </c>
      <c r="ALP28" s="373" t="s">
        <v>5524</v>
      </c>
      <c r="ALQ28" s="1276">
        <v>2688</v>
      </c>
      <c r="ALR28" s="1279">
        <v>41327</v>
      </c>
      <c r="ALS28" s="85">
        <v>2688</v>
      </c>
      <c r="ALT28" s="1280">
        <f t="shared" si="196"/>
        <v>0</v>
      </c>
      <c r="ALV28" s="549"/>
      <c r="ALW28" s="373"/>
      <c r="ALX28" s="1276"/>
      <c r="ALY28" s="1279"/>
      <c r="ALZ28" s="85"/>
      <c r="AMA28" s="1280">
        <f t="shared" si="197"/>
        <v>731</v>
      </c>
      <c r="AMC28" s="34"/>
      <c r="AMD28" s="373"/>
      <c r="AME28" s="1276"/>
      <c r="AMF28" s="1279"/>
      <c r="AMG28" s="85"/>
      <c r="AMH28" s="1280">
        <f t="shared" si="198"/>
        <v>0</v>
      </c>
      <c r="AMJ28" s="373"/>
      <c r="AMK28" s="373"/>
      <c r="AML28" s="1304"/>
      <c r="AMM28" s="1279"/>
      <c r="AMN28" s="85"/>
      <c r="AMO28" s="1280">
        <f t="shared" si="199"/>
        <v>0</v>
      </c>
      <c r="AMQ28" s="53"/>
      <c r="AMR28" s="1385"/>
      <c r="AMS28" s="1274"/>
      <c r="AMT28" s="110"/>
      <c r="AMU28" s="176"/>
      <c r="AMV28" s="87">
        <f t="shared" si="129"/>
        <v>0</v>
      </c>
      <c r="AMX28" s="549"/>
      <c r="AMY28" s="373"/>
      <c r="AMZ28" s="1304"/>
      <c r="ANA28" s="1279"/>
      <c r="ANB28" s="85"/>
      <c r="ANC28" s="1280">
        <f t="shared" si="200"/>
        <v>0</v>
      </c>
      <c r="ANE28" s="388"/>
      <c r="ANF28" s="373"/>
      <c r="ANG28" s="1276"/>
      <c r="ANH28" s="1279"/>
      <c r="ANI28" s="85"/>
      <c r="ANJ28" s="1280">
        <f t="shared" si="201"/>
        <v>1947</v>
      </c>
      <c r="ANL28" s="34"/>
      <c r="ANM28" s="1353"/>
      <c r="ANN28" s="1276"/>
      <c r="ANO28" s="1279"/>
      <c r="ANP28" s="85"/>
      <c r="ANQ28" s="1280">
        <f t="shared" si="202"/>
        <v>0</v>
      </c>
      <c r="ANS28" s="34"/>
      <c r="ANT28" s="373"/>
      <c r="ANU28" s="1276"/>
      <c r="ANV28" s="1279"/>
      <c r="ANW28" s="85"/>
      <c r="ANX28" s="1280">
        <f t="shared" si="203"/>
        <v>0</v>
      </c>
      <c r="ANZ28" s="34"/>
      <c r="AOA28" s="1353"/>
      <c r="AOB28" s="1276"/>
      <c r="AOC28" s="1279"/>
      <c r="AOD28" s="85"/>
      <c r="AOE28" s="1280">
        <f t="shared" si="204"/>
        <v>0</v>
      </c>
      <c r="AOG28" s="388"/>
      <c r="AOH28" s="1249"/>
      <c r="AOI28" s="1276"/>
      <c r="AOJ28" s="1279"/>
      <c r="AOK28" s="85"/>
      <c r="AOL28" s="1280">
        <f t="shared" si="205"/>
        <v>0</v>
      </c>
      <c r="AON28" s="388"/>
      <c r="AOO28" s="1249"/>
      <c r="AOP28" s="1276"/>
      <c r="AOQ28" s="1279"/>
      <c r="AOR28" s="85"/>
      <c r="AOS28" s="1280">
        <f t="shared" si="206"/>
        <v>0</v>
      </c>
      <c r="AOU28" s="388"/>
      <c r="AOV28" s="1249"/>
      <c r="AOW28" s="1276"/>
      <c r="AOX28" s="1279"/>
      <c r="AOY28" s="85"/>
      <c r="AOZ28" s="1280">
        <f t="shared" si="207"/>
        <v>0</v>
      </c>
      <c r="APB28" s="549"/>
      <c r="APC28" s="1353"/>
      <c r="APD28" s="1276"/>
      <c r="APE28" s="1279"/>
      <c r="APF28" s="85"/>
      <c r="APG28" s="1280">
        <f t="shared" si="208"/>
        <v>0</v>
      </c>
      <c r="API28" s="549"/>
      <c r="APJ28" s="1353"/>
      <c r="APK28" s="1276"/>
      <c r="APL28" s="1279"/>
      <c r="APM28" s="85"/>
      <c r="APN28" s="1280">
        <f t="shared" si="209"/>
        <v>0</v>
      </c>
      <c r="APP28" s="668"/>
      <c r="APQ28" s="373"/>
      <c r="APR28" s="1276"/>
      <c r="APS28" s="1279"/>
      <c r="APT28" s="85"/>
      <c r="APU28" s="1280">
        <f t="shared" si="210"/>
        <v>0</v>
      </c>
      <c r="APW28" s="34"/>
      <c r="APX28" s="373"/>
      <c r="APY28" s="1304"/>
      <c r="APZ28" s="1279"/>
      <c r="AQA28" s="85"/>
      <c r="AQB28" s="1280">
        <f t="shared" si="211"/>
        <v>0</v>
      </c>
      <c r="AQD28" s="549"/>
      <c r="AQE28" s="373"/>
      <c r="AQF28" s="24"/>
      <c r="AQG28" s="34"/>
      <c r="AQH28" s="85"/>
      <c r="AQI28" s="87">
        <f t="shared" si="226"/>
        <v>0</v>
      </c>
      <c r="AQK28" s="576"/>
      <c r="AQL28" s="576"/>
      <c r="AQM28" s="276"/>
      <c r="AQN28" s="121"/>
      <c r="AQO28" s="53"/>
      <c r="AQP28" s="176"/>
      <c r="AQQ28" s="87">
        <f t="shared" si="227"/>
        <v>0</v>
      </c>
      <c r="AQS28" s="549"/>
      <c r="AQT28" s="373"/>
      <c r="AQU28" s="24"/>
      <c r="AQV28" s="34"/>
      <c r="AQW28" s="85"/>
      <c r="AQX28" s="87">
        <f t="shared" si="228"/>
        <v>0</v>
      </c>
      <c r="AQZ28" s="388"/>
      <c r="ARA28" s="373"/>
      <c r="ARB28" s="24"/>
      <c r="ARC28" s="34"/>
      <c r="ARD28" s="85"/>
      <c r="ARE28" s="87">
        <f t="shared" si="229"/>
        <v>12197</v>
      </c>
      <c r="ARG28" s="549"/>
      <c r="ARH28" s="1202"/>
      <c r="ARI28" s="1249"/>
      <c r="ARJ28" s="24"/>
      <c r="ARK28" s="34"/>
      <c r="ARL28" s="85"/>
      <c r="ARM28" s="87">
        <f t="shared" si="230"/>
        <v>0</v>
      </c>
      <c r="ARO28" s="549"/>
      <c r="ARP28" s="1202"/>
      <c r="ARQ28" s="1249"/>
      <c r="ARR28" s="24"/>
      <c r="ARS28" s="34"/>
      <c r="ART28" s="85"/>
      <c r="ARU28" s="87">
        <f t="shared" si="231"/>
        <v>0</v>
      </c>
      <c r="ARV28" s="85"/>
      <c r="ARW28" s="34"/>
      <c r="ARX28" s="373"/>
      <c r="ARY28" s="24"/>
      <c r="ARZ28" s="34"/>
      <c r="ASA28" s="85"/>
      <c r="ASB28" s="87">
        <f t="shared" si="232"/>
        <v>17438</v>
      </c>
      <c r="ASD28" s="576">
        <v>41324</v>
      </c>
      <c r="ASE28" s="276" t="s">
        <v>5216</v>
      </c>
      <c r="ASF28" s="121">
        <v>6149.5</v>
      </c>
      <c r="ASG28" s="53">
        <v>41324</v>
      </c>
      <c r="ASH28" s="176">
        <v>6149.5</v>
      </c>
      <c r="ASI28" s="87">
        <f t="shared" si="233"/>
        <v>0</v>
      </c>
      <c r="ASK28" s="576"/>
      <c r="ASL28" s="276"/>
      <c r="ASM28" s="121"/>
      <c r="ASN28" s="53"/>
      <c r="ASO28" s="176"/>
      <c r="ASP28" s="87">
        <f t="shared" si="234"/>
        <v>3312</v>
      </c>
      <c r="ASR28" s="576"/>
      <c r="ASS28" s="276"/>
      <c r="AST28" s="121"/>
      <c r="ASU28" s="53"/>
      <c r="ASV28" s="176"/>
      <c r="ASW28" s="87">
        <f t="shared" si="235"/>
        <v>0</v>
      </c>
      <c r="ASY28" s="576"/>
      <c r="ASZ28" s="276"/>
      <c r="ATA28" s="121"/>
      <c r="ATB28" s="53"/>
      <c r="ATC28" s="176"/>
      <c r="ATD28" s="87">
        <f t="shared" si="236"/>
        <v>0</v>
      </c>
      <c r="ATF28" s="549"/>
      <c r="ATG28" s="373"/>
      <c r="ATH28" s="24"/>
      <c r="ATI28" s="34"/>
      <c r="ATJ28" s="85"/>
      <c r="ATK28" s="87">
        <f t="shared" si="212"/>
        <v>0</v>
      </c>
      <c r="ATM28" s="549"/>
      <c r="ATN28" s="373"/>
      <c r="ATO28" s="24"/>
      <c r="ATP28" s="34"/>
      <c r="ATQ28" s="85"/>
      <c r="ATR28" s="87">
        <f t="shared" si="213"/>
        <v>0</v>
      </c>
      <c r="ATT28" s="576"/>
      <c r="ATU28" s="276"/>
      <c r="ATV28" s="121"/>
      <c r="ATW28" s="53"/>
      <c r="ATX28" s="430"/>
      <c r="ATY28" s="87">
        <f t="shared" si="214"/>
        <v>0</v>
      </c>
      <c r="AUA28" s="53"/>
      <c r="AUB28" s="276"/>
      <c r="AUC28" s="121"/>
      <c r="AUD28" s="53"/>
      <c r="AUE28" s="176"/>
      <c r="AUF28" s="87">
        <f t="shared" si="215"/>
        <v>2068</v>
      </c>
      <c r="AUH28" s="549"/>
      <c r="AUI28" s="1247"/>
      <c r="AUJ28" s="85"/>
      <c r="AUK28" s="34"/>
      <c r="AUL28" s="85"/>
      <c r="AUM28" s="87">
        <f t="shared" si="246"/>
        <v>0</v>
      </c>
      <c r="AUO28" s="549"/>
      <c r="AUP28" s="1247"/>
      <c r="AUQ28" s="85"/>
      <c r="AUR28" s="34"/>
      <c r="AUS28" s="85"/>
      <c r="AUT28" s="87">
        <f t="shared" si="247"/>
        <v>2062.5</v>
      </c>
      <c r="AUV28" s="549"/>
      <c r="AUW28" s="1247"/>
      <c r="AUX28" s="85"/>
      <c r="AUY28" s="34"/>
      <c r="AUZ28" s="85"/>
      <c r="AVA28" s="87">
        <f t="shared" si="248"/>
        <v>0</v>
      </c>
      <c r="AVC28" s="34"/>
      <c r="AVD28" s="1247"/>
      <c r="AVE28" s="85"/>
      <c r="AVF28" s="34"/>
      <c r="AVG28" s="85"/>
      <c r="AVH28" s="87">
        <f t="shared" si="249"/>
        <v>0</v>
      </c>
      <c r="AVJ28" s="576">
        <v>41320</v>
      </c>
      <c r="AVK28" s="363" t="s">
        <v>4904</v>
      </c>
      <c r="AVL28" s="176">
        <v>11817</v>
      </c>
      <c r="AVM28" s="53">
        <v>41322</v>
      </c>
      <c r="AVN28" s="176">
        <v>11817</v>
      </c>
      <c r="AVO28" s="87">
        <f t="shared" si="130"/>
        <v>0</v>
      </c>
      <c r="AVQ28" s="576"/>
      <c r="AVR28" s="363"/>
      <c r="AVS28" s="176"/>
      <c r="AVT28" s="53"/>
      <c r="AVU28" s="176"/>
      <c r="AVV28" s="87">
        <f t="shared" si="131"/>
        <v>0</v>
      </c>
      <c r="AVX28" s="576"/>
      <c r="AVY28" s="363"/>
      <c r="AVZ28" s="176"/>
      <c r="AWA28" s="53"/>
      <c r="AWB28" s="176"/>
      <c r="AWC28" s="87">
        <f t="shared" si="132"/>
        <v>5941</v>
      </c>
      <c r="AWE28" s="549"/>
      <c r="AWF28" s="1247"/>
      <c r="AWG28" s="85"/>
      <c r="AWH28" s="34"/>
      <c r="AWI28" s="85"/>
      <c r="AWJ28" s="87">
        <f t="shared" si="133"/>
        <v>0</v>
      </c>
      <c r="AWL28" s="549"/>
      <c r="AWM28" s="1247"/>
      <c r="AWN28" s="85"/>
      <c r="AWO28" s="69"/>
      <c r="AWP28" s="85"/>
      <c r="AWQ28" s="87">
        <f t="shared" si="134"/>
        <v>0</v>
      </c>
      <c r="AWS28" s="34"/>
      <c r="AWT28" s="1247"/>
      <c r="AWU28" s="85"/>
      <c r="AWV28" s="69"/>
      <c r="AWW28" s="85"/>
      <c r="AWX28" s="87">
        <f t="shared" si="135"/>
        <v>0</v>
      </c>
      <c r="AWZ28" s="386">
        <v>41322</v>
      </c>
      <c r="AXA28" s="363" t="s">
        <v>5087</v>
      </c>
      <c r="AXB28" s="176">
        <v>3071</v>
      </c>
      <c r="AXC28" s="53">
        <v>41323</v>
      </c>
      <c r="AXD28" s="176">
        <v>3071</v>
      </c>
      <c r="AXE28" s="87">
        <f t="shared" si="136"/>
        <v>0</v>
      </c>
      <c r="AXG28" s="386"/>
      <c r="AXH28" s="363"/>
      <c r="AXI28" s="176"/>
      <c r="AXJ28" s="53"/>
      <c r="AXK28" s="176"/>
      <c r="AXL28" s="87">
        <f t="shared" si="137"/>
        <v>0</v>
      </c>
      <c r="AXN28" s="386"/>
      <c r="AXO28" s="363"/>
      <c r="AXP28" s="176"/>
      <c r="AXQ28" s="53"/>
      <c r="AXR28" s="176"/>
      <c r="AXS28" s="87">
        <f t="shared" si="138"/>
        <v>1624.5</v>
      </c>
      <c r="AXU28" s="549"/>
      <c r="AXV28" s="1247"/>
      <c r="AXW28" s="85"/>
      <c r="AXX28" s="549"/>
      <c r="AXY28" s="85"/>
      <c r="AXZ28" s="87">
        <f t="shared" si="139"/>
        <v>0</v>
      </c>
      <c r="AYB28" s="576">
        <v>41328</v>
      </c>
      <c r="AYC28" s="363" t="s">
        <v>5628</v>
      </c>
      <c r="AYD28" s="176">
        <v>605.5</v>
      </c>
      <c r="AYE28" s="53">
        <v>41328</v>
      </c>
      <c r="AYF28" s="176">
        <v>605.5</v>
      </c>
      <c r="AYG28" s="87">
        <f t="shared" si="140"/>
        <v>72158.2</v>
      </c>
      <c r="AYI28" s="53"/>
      <c r="AYJ28" s="363"/>
      <c r="AYK28" s="176"/>
      <c r="AYL28" s="313"/>
      <c r="AYM28" s="176"/>
      <c r="AYN28" s="87">
        <f t="shared" si="250"/>
        <v>0</v>
      </c>
      <c r="AYP28" s="53"/>
      <c r="AYQ28" s="363"/>
      <c r="AYR28" s="176"/>
      <c r="AYS28" s="313"/>
      <c r="AYT28" s="176"/>
      <c r="AYU28" s="87">
        <f t="shared" si="251"/>
        <v>0</v>
      </c>
      <c r="AYW28" s="386">
        <v>41319</v>
      </c>
      <c r="AYX28" s="386"/>
      <c r="AYY28" s="363" t="s">
        <v>4825</v>
      </c>
      <c r="AYZ28" s="430">
        <v>85192</v>
      </c>
      <c r="AZA28" s="522"/>
      <c r="AZB28" s="58"/>
      <c r="AZC28" s="168">
        <f t="shared" si="141"/>
        <v>348707</v>
      </c>
      <c r="AZE28" s="34"/>
      <c r="AZF28" s="1247"/>
      <c r="AZG28" s="85"/>
      <c r="AZH28" s="69"/>
      <c r="AZI28" s="85"/>
      <c r="AZJ28" s="87">
        <f t="shared" si="142"/>
        <v>0</v>
      </c>
      <c r="AZL28" s="34"/>
      <c r="AZM28" s="1247"/>
      <c r="AZN28" s="85"/>
      <c r="AZO28" s="69"/>
      <c r="AZP28" s="85"/>
      <c r="AZQ28" s="87">
        <f t="shared" si="143"/>
        <v>0</v>
      </c>
      <c r="AZS28" s="34"/>
      <c r="AZT28" s="1247"/>
      <c r="AZU28" s="85"/>
      <c r="AZV28" s="69"/>
      <c r="AZW28" s="85"/>
      <c r="AZX28" s="87">
        <f t="shared" si="144"/>
        <v>0</v>
      </c>
      <c r="AZZ28" s="34"/>
      <c r="BAA28" s="1247"/>
      <c r="BAB28" s="85"/>
      <c r="BAC28" s="69"/>
      <c r="BAD28" s="85"/>
      <c r="BAE28" s="87">
        <f t="shared" si="145"/>
        <v>0</v>
      </c>
      <c r="BAG28" s="549"/>
      <c r="BAH28" s="1247"/>
      <c r="BAI28" s="85"/>
      <c r="BAJ28" s="69"/>
      <c r="BAK28" s="85"/>
      <c r="BAL28" s="87">
        <f t="shared" si="146"/>
        <v>0</v>
      </c>
      <c r="BAN28" s="549"/>
      <c r="BAO28" s="1247"/>
      <c r="BAP28" s="85"/>
      <c r="BAQ28" s="69"/>
      <c r="BAR28" s="85"/>
      <c r="BAS28" s="87">
        <f t="shared" si="147"/>
        <v>22116</v>
      </c>
      <c r="BAU28" s="388"/>
      <c r="BAV28" s="1247"/>
      <c r="BAW28" s="85"/>
      <c r="BAX28" s="69"/>
      <c r="BAY28" s="85"/>
      <c r="BAZ28" s="87">
        <f t="shared" si="148"/>
        <v>4048</v>
      </c>
      <c r="BBB28" s="549"/>
      <c r="BBC28" s="1247"/>
      <c r="BBD28" s="85"/>
      <c r="BBE28" s="669"/>
      <c r="BBF28" s="85"/>
      <c r="BBG28" s="87">
        <f t="shared" si="149"/>
        <v>19293.599999999999</v>
      </c>
      <c r="BBI28" s="34"/>
      <c r="BBJ28" s="34"/>
      <c r="BBK28" s="1247"/>
      <c r="BBL28" s="85"/>
      <c r="BBM28" s="34"/>
      <c r="BBN28" s="85"/>
      <c r="BBO28" s="87">
        <f t="shared" si="150"/>
        <v>6485.25</v>
      </c>
      <c r="BBQ28" s="34"/>
      <c r="BBR28" s="1247"/>
      <c r="BBS28" s="85"/>
      <c r="BBT28" s="69"/>
      <c r="BBU28" s="85"/>
      <c r="BBV28" s="87">
        <f t="shared" si="151"/>
        <v>0</v>
      </c>
      <c r="BBX28" s="388"/>
      <c r="BBY28" s="1247"/>
      <c r="BBZ28" s="85"/>
      <c r="BCA28" s="69"/>
      <c r="BCB28" s="85"/>
      <c r="BCC28" s="87">
        <f t="shared" si="152"/>
        <v>0</v>
      </c>
      <c r="BCE28" s="388"/>
      <c r="BCF28" s="1247"/>
      <c r="BCG28" s="85"/>
      <c r="BCH28" s="34"/>
      <c r="BCI28" s="85"/>
      <c r="BCJ28" s="87">
        <f t="shared" si="153"/>
        <v>0</v>
      </c>
      <c r="BCL28" s="386">
        <v>41306</v>
      </c>
      <c r="BCM28" s="363" t="s">
        <v>3696</v>
      </c>
      <c r="BCN28" s="176">
        <v>8192</v>
      </c>
      <c r="BCO28" s="576">
        <v>41306</v>
      </c>
      <c r="BCP28" s="176">
        <v>8192</v>
      </c>
      <c r="BCQ28" s="87">
        <f t="shared" si="154"/>
        <v>17174</v>
      </c>
      <c r="BCS28" s="388"/>
      <c r="BCT28" s="1247"/>
      <c r="BCU28" s="85"/>
      <c r="BCV28" s="669"/>
      <c r="BCW28" s="85"/>
      <c r="BCX28" s="87">
        <f t="shared" si="155"/>
        <v>0</v>
      </c>
      <c r="BCZ28" s="34"/>
      <c r="BDA28" s="1247"/>
      <c r="BDB28" s="85"/>
      <c r="BDC28" s="69"/>
      <c r="BDD28" s="85"/>
      <c r="BDE28" s="87">
        <f t="shared" si="156"/>
        <v>0</v>
      </c>
      <c r="BDG28" s="388"/>
      <c r="BDH28" s="1247"/>
      <c r="BDI28" s="85"/>
      <c r="BDJ28" s="388"/>
      <c r="BDK28" s="85"/>
      <c r="BDL28" s="87">
        <f t="shared" si="157"/>
        <v>0</v>
      </c>
      <c r="BDN28" s="576"/>
      <c r="BDO28" s="363"/>
      <c r="BDP28" s="176"/>
      <c r="BDQ28" s="576"/>
      <c r="BDR28" s="176"/>
      <c r="BDS28" s="87">
        <f t="shared" si="158"/>
        <v>31279.599999999991</v>
      </c>
      <c r="BDU28" s="34"/>
      <c r="BDV28" s="1247"/>
      <c r="BDW28" s="85"/>
      <c r="BDX28" s="69"/>
      <c r="BDY28" s="85"/>
      <c r="BDZ28" s="87">
        <f t="shared" si="159"/>
        <v>0</v>
      </c>
      <c r="BEB28" s="549"/>
      <c r="BEC28" s="1247"/>
      <c r="BED28" s="85"/>
      <c r="BEE28" s="69"/>
      <c r="BEF28" s="85"/>
      <c r="BEG28" s="87">
        <f t="shared" si="160"/>
        <v>605.79999999999927</v>
      </c>
      <c r="BEI28" s="53"/>
      <c r="BEJ28" s="53"/>
      <c r="BEK28" s="363"/>
      <c r="BEL28" s="176"/>
      <c r="BEM28" s="53"/>
      <c r="BEN28" s="176"/>
      <c r="BEO28" s="87">
        <f t="shared" si="161"/>
        <v>0</v>
      </c>
      <c r="BEQ28" s="386"/>
      <c r="BER28" s="363"/>
      <c r="BES28" s="176"/>
      <c r="BET28" s="417"/>
      <c r="BEU28" s="176"/>
      <c r="BEV28" s="87">
        <f t="shared" si="162"/>
        <v>6853</v>
      </c>
      <c r="BEX28" s="388"/>
      <c r="BEY28" s="409"/>
      <c r="BEZ28" s="1247"/>
      <c r="BFA28" s="85"/>
      <c r="BFB28" s="932"/>
      <c r="BFC28" s="85"/>
      <c r="BFD28" s="87">
        <f t="shared" si="163"/>
        <v>0</v>
      </c>
      <c r="BFF28" s="34"/>
      <c r="BFG28" s="409"/>
      <c r="BFH28" s="1247"/>
      <c r="BFI28" s="85"/>
      <c r="BFJ28" s="34"/>
      <c r="BFK28" s="85"/>
      <c r="BFL28" s="87">
        <f t="shared" si="164"/>
        <v>212313.94</v>
      </c>
      <c r="BFN28" s="549"/>
      <c r="BFO28" s="1247"/>
      <c r="BFP28" s="85"/>
      <c r="BFQ28" s="669"/>
      <c r="BFR28" s="85"/>
      <c r="BFS28" s="87">
        <f t="shared" si="165"/>
        <v>0</v>
      </c>
      <c r="BFU28" s="386"/>
      <c r="BFV28" s="363"/>
      <c r="BFW28" s="176"/>
      <c r="BFX28" s="313"/>
      <c r="BFY28" s="176"/>
      <c r="BFZ28" s="87">
        <f t="shared" si="166"/>
        <v>0</v>
      </c>
      <c r="BGB28" s="576"/>
      <c r="BGC28" s="363"/>
      <c r="BGD28" s="176"/>
      <c r="BGE28" s="313"/>
      <c r="BGF28" s="176"/>
      <c r="BGG28" s="87">
        <f t="shared" si="167"/>
        <v>0</v>
      </c>
      <c r="BGI28" s="388"/>
      <c r="BGJ28" s="1247"/>
      <c r="BGK28" s="85"/>
      <c r="BGL28" s="69"/>
      <c r="BGM28" s="85"/>
      <c r="BGN28" s="87">
        <f t="shared" si="240"/>
        <v>0</v>
      </c>
      <c r="BGP28" s="34"/>
      <c r="BGQ28" s="1247"/>
      <c r="BGR28" s="85"/>
      <c r="BGS28" s="69"/>
      <c r="BGT28" s="85"/>
      <c r="BGU28" s="87">
        <f t="shared" si="241"/>
        <v>0</v>
      </c>
      <c r="BGW28" s="549"/>
      <c r="BGX28" s="1247"/>
      <c r="BGY28" s="85"/>
      <c r="BGZ28" s="69"/>
      <c r="BHA28" s="85"/>
      <c r="BHB28" s="87">
        <f t="shared" si="168"/>
        <v>0</v>
      </c>
      <c r="BHD28" s="549"/>
      <c r="BHE28" s="549"/>
      <c r="BHF28" s="1247"/>
      <c r="BHG28" s="85"/>
      <c r="BHH28" s="69"/>
      <c r="BHI28" s="85"/>
      <c r="BHJ28" s="87">
        <f t="shared" si="169"/>
        <v>78175.989999999991</v>
      </c>
      <c r="BHL28" s="549"/>
      <c r="BHM28" s="1247"/>
      <c r="BHN28" s="85"/>
      <c r="BHO28" s="69"/>
      <c r="BHP28" s="85"/>
      <c r="BHQ28" s="87">
        <f t="shared" si="170"/>
        <v>0</v>
      </c>
      <c r="BHS28" s="388"/>
      <c r="BHT28" s="1247"/>
      <c r="BHU28" s="85"/>
      <c r="BHV28" s="69"/>
      <c r="BHW28" s="85"/>
      <c r="BHX28" s="87">
        <f t="shared" si="171"/>
        <v>0</v>
      </c>
      <c r="BHZ28" s="576"/>
      <c r="BIA28" s="50"/>
      <c r="BIB28" s="1045"/>
      <c r="BIC28" s="53"/>
      <c r="BID28" s="317"/>
      <c r="BIE28" s="87">
        <f t="shared" si="172"/>
        <v>0</v>
      </c>
      <c r="BIG28" s="576">
        <v>41328</v>
      </c>
      <c r="BIH28" s="363" t="s">
        <v>5651</v>
      </c>
      <c r="BII28" s="176">
        <v>611</v>
      </c>
      <c r="BIJ28" s="313"/>
      <c r="BIK28" s="176"/>
      <c r="BIL28" s="87">
        <f t="shared" si="173"/>
        <v>1424</v>
      </c>
      <c r="BIN28" s="549"/>
      <c r="BIO28" s="1247"/>
      <c r="BIP28" s="85"/>
      <c r="BIQ28" s="69"/>
      <c r="BIR28" s="85"/>
      <c r="BIS28" s="87">
        <f t="shared" si="174"/>
        <v>0</v>
      </c>
      <c r="BIU28" s="34"/>
      <c r="BIV28" s="1247"/>
      <c r="BIW28" s="85"/>
      <c r="BIX28" s="69"/>
      <c r="BIY28" s="85"/>
      <c r="BIZ28" s="87">
        <f t="shared" si="175"/>
        <v>0</v>
      </c>
      <c r="BJB28" s="34">
        <v>41323</v>
      </c>
      <c r="BJC28" s="1247" t="s">
        <v>5149</v>
      </c>
      <c r="BJD28" s="85">
        <v>5048</v>
      </c>
      <c r="BJE28" s="69">
        <v>41324</v>
      </c>
      <c r="BJF28" s="85">
        <v>5048</v>
      </c>
      <c r="BJG28" s="87">
        <f t="shared" si="216"/>
        <v>0</v>
      </c>
      <c r="BJI28" s="53"/>
      <c r="BJJ28" s="363"/>
      <c r="BJK28" s="1311"/>
      <c r="BJL28" s="1945" t="s">
        <v>4752</v>
      </c>
      <c r="BJM28" s="1311">
        <v>171</v>
      </c>
      <c r="BJN28" s="87">
        <f t="shared" si="217"/>
        <v>289.5</v>
      </c>
      <c r="BJP28" s="34"/>
      <c r="BJQ28" s="1247"/>
      <c r="BJR28" s="85"/>
      <c r="BJS28" s="69"/>
      <c r="BJT28" s="85"/>
      <c r="BJU28" s="87">
        <f t="shared" si="218"/>
        <v>0</v>
      </c>
      <c r="BJW28" s="34"/>
      <c r="BJX28" s="1247"/>
      <c r="BJY28" s="85"/>
      <c r="BJZ28" s="69"/>
      <c r="BKA28" s="85"/>
      <c r="BKB28" s="87">
        <f t="shared" si="219"/>
        <v>0</v>
      </c>
      <c r="BKD28" s="34"/>
      <c r="BKE28" s="1247"/>
      <c r="BKF28" s="85"/>
      <c r="BKG28" s="69"/>
      <c r="BKH28" s="85"/>
      <c r="BKI28" s="87">
        <f t="shared" si="220"/>
        <v>0</v>
      </c>
      <c r="BKK28" s="34"/>
      <c r="BKL28" s="1247"/>
      <c r="BKM28" s="85"/>
      <c r="BKN28" s="69"/>
      <c r="BKO28" s="85"/>
      <c r="BKP28" s="87">
        <f t="shared" si="221"/>
        <v>0</v>
      </c>
      <c r="BKR28" s="386"/>
      <c r="BKS28" s="363"/>
      <c r="BKT28" s="176"/>
      <c r="BKU28" s="53"/>
      <c r="BKV28" s="176"/>
      <c r="BKW28" s="87">
        <f t="shared" si="222"/>
        <v>0</v>
      </c>
      <c r="BKY28" s="549"/>
      <c r="BKZ28" s="1247"/>
      <c r="BLA28" s="85"/>
      <c r="BLB28" s="34"/>
      <c r="BLC28" s="85"/>
      <c r="BLD28" s="87">
        <f t="shared" si="223"/>
        <v>0</v>
      </c>
      <c r="BLF28" s="549"/>
      <c r="BLG28" s="1247"/>
      <c r="BLH28" s="85"/>
      <c r="BLI28" s="34"/>
      <c r="BLJ28" s="85"/>
      <c r="BLK28" s="87">
        <f t="shared" si="237"/>
        <v>0</v>
      </c>
      <c r="BLM28" s="34"/>
      <c r="BLN28" s="409"/>
      <c r="BLO28" s="1247"/>
      <c r="BLP28" s="85"/>
      <c r="BLQ28" s="69"/>
      <c r="BLR28" s="85"/>
      <c r="BLS28" s="87">
        <f t="shared" si="176"/>
        <v>118</v>
      </c>
      <c r="BLU28" s="34"/>
      <c r="BLV28" s="1247"/>
      <c r="BLW28" s="85"/>
      <c r="BLX28" s="69"/>
      <c r="BLY28" s="85"/>
      <c r="BLZ28" s="87">
        <f t="shared" si="177"/>
        <v>0</v>
      </c>
      <c r="BMB28" s="53"/>
      <c r="BMC28" s="363"/>
      <c r="BMD28" s="176"/>
      <c r="BME28" s="53"/>
      <c r="BMF28" s="176"/>
      <c r="BMG28" s="87">
        <f t="shared" si="178"/>
        <v>21858</v>
      </c>
      <c r="BMI28" s="386">
        <v>41310</v>
      </c>
      <c r="BMJ28" s="1378" t="s">
        <v>4136</v>
      </c>
      <c r="BMK28" s="121">
        <v>277.5</v>
      </c>
      <c r="BML28" s="576">
        <v>41310</v>
      </c>
      <c r="BMM28" s="176">
        <v>277.5</v>
      </c>
      <c r="BMN28" s="87">
        <f t="shared" si="179"/>
        <v>0</v>
      </c>
      <c r="BMQ28" s="1247"/>
      <c r="BMR28" s="430"/>
      <c r="BMS28" s="549"/>
      <c r="BMT28" s="1245"/>
      <c r="BMU28" s="87">
        <f t="shared" si="180"/>
        <v>700</v>
      </c>
      <c r="BMW28" s="34"/>
      <c r="BMX28" s="1247"/>
      <c r="BMY28" s="85"/>
      <c r="BMZ28" s="69"/>
      <c r="BNA28" s="85"/>
      <c r="BNB28" s="87">
        <f t="shared" si="181"/>
        <v>0</v>
      </c>
      <c r="BND28" s="34"/>
      <c r="BNE28" s="34"/>
      <c r="BNF28" s="1247"/>
      <c r="BNG28" s="85"/>
      <c r="BNH28" s="69"/>
      <c r="BNI28" s="85"/>
      <c r="BNJ28" s="87">
        <f t="shared" si="182"/>
        <v>0</v>
      </c>
      <c r="BNL28" s="549"/>
      <c r="BNM28" s="1247"/>
      <c r="BNN28" s="85"/>
      <c r="BNO28" s="69"/>
      <c r="BNP28" s="85"/>
      <c r="BNQ28" s="87">
        <f t="shared" si="183"/>
        <v>0</v>
      </c>
      <c r="BNS28" s="549">
        <v>41325</v>
      </c>
      <c r="BNT28" s="1247" t="s">
        <v>5318</v>
      </c>
      <c r="BNU28" s="85">
        <v>1178</v>
      </c>
      <c r="BNV28" s="34">
        <v>41325</v>
      </c>
      <c r="BNW28" s="85">
        <v>1178</v>
      </c>
      <c r="BNX28" s="87">
        <f t="shared" si="184"/>
        <v>0</v>
      </c>
      <c r="BNZ28" s="34"/>
      <c r="BOA28" s="1247"/>
      <c r="BOB28" s="85"/>
      <c r="BOC28" s="69"/>
      <c r="BOD28" s="85"/>
      <c r="BOE28" s="87">
        <f t="shared" si="185"/>
        <v>0</v>
      </c>
      <c r="BOG28" s="549"/>
      <c r="BOH28" s="1247"/>
      <c r="BOI28" s="85"/>
      <c r="BOJ28" s="1366"/>
      <c r="BOK28" s="847"/>
      <c r="BOL28" s="87">
        <f t="shared" si="186"/>
        <v>0</v>
      </c>
      <c r="BON28" s="549"/>
      <c r="BOO28" s="1247"/>
      <c r="BOP28" s="85"/>
      <c r="BOQ28" s="1366"/>
      <c r="BOR28" s="847"/>
      <c r="BOS28" s="87">
        <f t="shared" si="187"/>
        <v>0</v>
      </c>
      <c r="BOU28" s="34"/>
      <c r="BOV28" s="1247"/>
      <c r="BOW28" s="85"/>
      <c r="BOX28" s="69"/>
      <c r="BOY28" s="85"/>
      <c r="BOZ28" s="87">
        <f t="shared" si="188"/>
        <v>0</v>
      </c>
      <c r="BPB28" s="34"/>
      <c r="BPC28" s="1247"/>
      <c r="BPD28" s="85"/>
      <c r="BPE28" s="69"/>
      <c r="BPF28" s="85"/>
      <c r="BPG28" s="87">
        <f t="shared" si="189"/>
        <v>0</v>
      </c>
      <c r="BPI28" s="34"/>
      <c r="BPJ28" s="1247"/>
      <c r="BPK28" s="85"/>
      <c r="BPL28" s="69"/>
      <c r="BPM28" s="85"/>
      <c r="BPN28" s="87">
        <f t="shared" si="190"/>
        <v>0</v>
      </c>
      <c r="BPP28" s="34"/>
      <c r="BPQ28" s="1247"/>
      <c r="BPR28" s="85"/>
      <c r="BPS28" s="69"/>
      <c r="BPT28" s="85"/>
      <c r="BPU28" s="87">
        <f t="shared" si="191"/>
        <v>0</v>
      </c>
    </row>
    <row r="29" spans="1:1789">
      <c r="A29" s="34"/>
      <c r="B29" s="373"/>
      <c r="C29" s="24"/>
      <c r="D29" s="34"/>
      <c r="E29" s="85"/>
      <c r="F29" s="87">
        <f t="shared" si="2"/>
        <v>0</v>
      </c>
      <c r="H29" s="34"/>
      <c r="I29" s="373"/>
      <c r="J29" s="24"/>
      <c r="K29" s="34"/>
      <c r="L29" s="85"/>
      <c r="M29" s="87">
        <f t="shared" si="3"/>
        <v>0</v>
      </c>
      <c r="O29" s="373"/>
      <c r="P29" s="373"/>
      <c r="Q29" s="24"/>
      <c r="R29" s="34"/>
      <c r="S29" s="85"/>
      <c r="T29" s="87">
        <f t="shared" si="4"/>
        <v>0</v>
      </c>
      <c r="V29" s="373"/>
      <c r="W29" s="373"/>
      <c r="X29" s="24"/>
      <c r="Y29" s="34"/>
      <c r="Z29" s="85"/>
      <c r="AA29" s="87">
        <f t="shared" si="5"/>
        <v>6041</v>
      </c>
      <c r="AC29" s="373"/>
      <c r="AD29" s="373"/>
      <c r="AE29" s="24"/>
      <c r="AF29" s="34"/>
      <c r="AG29" s="85"/>
      <c r="AH29" s="87">
        <f t="shared" si="6"/>
        <v>0</v>
      </c>
      <c r="AJ29" s="386"/>
      <c r="AK29" s="276"/>
      <c r="AL29" s="121"/>
      <c r="AM29" s="386"/>
      <c r="AN29" s="176"/>
      <c r="AO29" s="87">
        <f t="shared" si="7"/>
        <v>25152.640000000014</v>
      </c>
      <c r="AQ29" s="373"/>
      <c r="AR29" s="373"/>
      <c r="AS29" s="24"/>
      <c r="AT29" s="34"/>
      <c r="AU29" s="85"/>
      <c r="AV29" s="87">
        <f t="shared" si="8"/>
        <v>0</v>
      </c>
      <c r="AX29" s="373"/>
      <c r="AY29" s="373"/>
      <c r="AZ29" s="24"/>
      <c r="BA29" s="34"/>
      <c r="BB29" s="85"/>
      <c r="BC29" s="87">
        <f t="shared" si="9"/>
        <v>0</v>
      </c>
      <c r="BE29" s="373"/>
      <c r="BF29" s="373"/>
      <c r="BG29" s="24"/>
      <c r="BH29" s="34"/>
      <c r="BI29" s="85"/>
      <c r="BJ29" s="87">
        <f t="shared" si="10"/>
        <v>0</v>
      </c>
      <c r="BL29" s="388">
        <v>41321</v>
      </c>
      <c r="BM29" s="373" t="s">
        <v>5044</v>
      </c>
      <c r="BN29" s="24">
        <v>2912</v>
      </c>
      <c r="BO29" s="34" t="s">
        <v>5043</v>
      </c>
      <c r="BP29" s="85">
        <v>2912</v>
      </c>
      <c r="BQ29" s="87">
        <f t="shared" si="11"/>
        <v>0</v>
      </c>
      <c r="BS29" s="576"/>
      <c r="BT29" s="276"/>
      <c r="BU29" s="121"/>
      <c r="BV29" s="53"/>
      <c r="BW29" s="176"/>
      <c r="BX29" s="87">
        <f t="shared" si="12"/>
        <v>40166.76</v>
      </c>
      <c r="BZ29" s="549"/>
      <c r="CA29" s="373"/>
      <c r="CB29" s="24"/>
      <c r="CC29" s="34"/>
      <c r="CD29" s="85"/>
      <c r="CE29" s="87">
        <f t="shared" si="13"/>
        <v>0</v>
      </c>
      <c r="CG29" s="549"/>
      <c r="CH29" s="373"/>
      <c r="CI29" s="24"/>
      <c r="CJ29" s="34"/>
      <c r="CK29" s="85"/>
      <c r="CL29" s="87">
        <f t="shared" si="14"/>
        <v>2443.5</v>
      </c>
      <c r="CN29" s="576">
        <v>41199</v>
      </c>
      <c r="CO29" s="657"/>
      <c r="CP29" s="276" t="s">
        <v>3133</v>
      </c>
      <c r="CQ29" s="121">
        <v>18991</v>
      </c>
      <c r="CR29" s="657"/>
      <c r="CS29" s="511"/>
      <c r="CT29" s="87">
        <f t="shared" si="15"/>
        <v>127486</v>
      </c>
      <c r="CV29" s="576">
        <v>41321</v>
      </c>
      <c r="CW29" s="1289"/>
      <c r="CX29" s="276" t="s">
        <v>5048</v>
      </c>
      <c r="CY29" s="121">
        <v>365472</v>
      </c>
      <c r="CZ29" s="576"/>
      <c r="DA29" s="176"/>
      <c r="DB29" s="87">
        <f t="shared" si="16"/>
        <v>8993745.6500000004</v>
      </c>
      <c r="DD29" s="386"/>
      <c r="DE29" s="276"/>
      <c r="DF29" s="121"/>
      <c r="DG29" s="53"/>
      <c r="DH29" s="176"/>
      <c r="DI29" s="87">
        <f t="shared" si="17"/>
        <v>1847</v>
      </c>
      <c r="DK29" s="386"/>
      <c r="DL29" s="276"/>
      <c r="DM29" s="121"/>
      <c r="DN29" s="53"/>
      <c r="DO29" s="176"/>
      <c r="DP29" s="87">
        <f t="shared" si="18"/>
        <v>0</v>
      </c>
      <c r="DR29" s="53"/>
      <c r="DS29" s="276"/>
      <c r="DT29" s="121"/>
      <c r="DU29" s="53"/>
      <c r="DV29" s="176"/>
      <c r="DW29" s="87">
        <f t="shared" si="19"/>
        <v>0</v>
      </c>
      <c r="DY29" s="386"/>
      <c r="DZ29" s="276"/>
      <c r="EA29" s="121"/>
      <c r="EB29" s="53"/>
      <c r="EC29" s="176"/>
      <c r="ED29" s="87">
        <f t="shared" si="20"/>
        <v>0</v>
      </c>
      <c r="EF29" s="549"/>
      <c r="EG29" s="373"/>
      <c r="EH29" s="24"/>
      <c r="EI29" s="34"/>
      <c r="EJ29" s="85"/>
      <c r="EK29" s="87">
        <f t="shared" si="21"/>
        <v>20966</v>
      </c>
      <c r="EM29" s="549"/>
      <c r="EN29" s="373"/>
      <c r="EO29" s="24"/>
      <c r="EP29" s="34"/>
      <c r="EQ29" s="85"/>
      <c r="ER29" s="87">
        <f t="shared" si="22"/>
        <v>0</v>
      </c>
      <c r="ET29" s="373"/>
      <c r="EU29" s="1200"/>
      <c r="EV29" s="373"/>
      <c r="EW29" s="24"/>
      <c r="EX29" s="34"/>
      <c r="EY29" s="85"/>
      <c r="EZ29" s="87">
        <f t="shared" si="23"/>
        <v>1044.8300000000017</v>
      </c>
      <c r="FB29" s="53"/>
      <c r="FC29" s="276"/>
      <c r="FD29" s="121"/>
      <c r="FE29" s="53"/>
      <c r="FF29" s="176"/>
      <c r="FG29" s="87">
        <f t="shared" si="24"/>
        <v>0</v>
      </c>
      <c r="FI29" s="549"/>
      <c r="FJ29" s="373"/>
      <c r="FK29" s="373"/>
      <c r="FL29" s="24"/>
      <c r="FM29" s="34"/>
      <c r="FN29" s="85"/>
      <c r="FO29" s="87">
        <f t="shared" si="25"/>
        <v>0</v>
      </c>
      <c r="FQ29" s="34"/>
      <c r="FR29" s="276"/>
      <c r="FS29" s="121"/>
      <c r="FT29" s="53"/>
      <c r="FU29" s="176"/>
      <c r="FV29" s="87">
        <f t="shared" si="192"/>
        <v>0</v>
      </c>
      <c r="FX29" s="549"/>
      <c r="FY29" s="1202"/>
      <c r="FZ29" s="373"/>
      <c r="GA29" s="24"/>
      <c r="GB29" s="1351"/>
      <c r="GC29" s="1384"/>
      <c r="GD29" s="87">
        <f t="shared" si="26"/>
        <v>13137.5</v>
      </c>
      <c r="GF29" s="34"/>
      <c r="GG29" s="373"/>
      <c r="GH29" s="24"/>
      <c r="GI29" s="34"/>
      <c r="GJ29" s="85"/>
      <c r="GK29" s="87">
        <f t="shared" si="27"/>
        <v>4523</v>
      </c>
      <c r="GM29" s="549"/>
      <c r="GN29" s="373"/>
      <c r="GO29" s="373"/>
      <c r="GP29" s="24"/>
      <c r="GQ29" s="34"/>
      <c r="GR29" s="85"/>
      <c r="GS29" s="87">
        <f t="shared" si="28"/>
        <v>2511.6000000000004</v>
      </c>
      <c r="GU29" s="549"/>
      <c r="GV29" s="373"/>
      <c r="GW29" s="24"/>
      <c r="GX29" s="34"/>
      <c r="GY29" s="85"/>
      <c r="GZ29" s="87">
        <f t="shared" si="29"/>
        <v>0</v>
      </c>
      <c r="HB29" s="388"/>
      <c r="HC29" s="373"/>
      <c r="HD29" s="24"/>
      <c r="HE29" s="34"/>
      <c r="HF29" s="85"/>
      <c r="HG29" s="87">
        <f t="shared" si="30"/>
        <v>0</v>
      </c>
      <c r="HI29" s="388"/>
      <c r="HJ29" s="373"/>
      <c r="HK29" s="24"/>
      <c r="HL29" s="34"/>
      <c r="HM29" s="85"/>
      <c r="HN29" s="87">
        <f t="shared" si="31"/>
        <v>0</v>
      </c>
      <c r="HP29" s="388"/>
      <c r="HQ29" s="373"/>
      <c r="HR29" s="24"/>
      <c r="HS29" s="34"/>
      <c r="HT29" s="85"/>
      <c r="HU29" s="87">
        <f t="shared" si="32"/>
        <v>30</v>
      </c>
      <c r="HW29" s="373"/>
      <c r="HX29" s="373"/>
      <c r="HY29" s="24"/>
      <c r="HZ29" s="34"/>
      <c r="IA29" s="85"/>
      <c r="IB29" s="87">
        <f t="shared" si="33"/>
        <v>0</v>
      </c>
      <c r="ID29" s="576"/>
      <c r="IE29" s="276"/>
      <c r="IF29" s="121"/>
      <c r="IG29" s="53"/>
      <c r="IH29" s="176"/>
      <c r="II29" s="87">
        <f t="shared" si="34"/>
        <v>402</v>
      </c>
      <c r="IK29" s="549"/>
      <c r="IL29" s="373"/>
      <c r="IM29" s="24"/>
      <c r="IN29" s="34"/>
      <c r="IO29" s="85"/>
      <c r="IP29" s="87">
        <f t="shared" si="35"/>
        <v>3102</v>
      </c>
      <c r="IR29" s="388">
        <v>41300</v>
      </c>
      <c r="IS29" s="1247" t="s">
        <v>3242</v>
      </c>
      <c r="IT29" s="1052">
        <v>990</v>
      </c>
      <c r="IU29" s="388">
        <v>41306</v>
      </c>
      <c r="IV29" s="1052">
        <v>990</v>
      </c>
      <c r="IW29" s="87">
        <f t="shared" si="36"/>
        <v>0</v>
      </c>
      <c r="IY29" s="388">
        <v>41316</v>
      </c>
      <c r="IZ29" s="373" t="s">
        <v>4563</v>
      </c>
      <c r="JA29" s="24">
        <v>990</v>
      </c>
      <c r="JB29" s="388">
        <v>41324</v>
      </c>
      <c r="JC29" s="24">
        <v>990</v>
      </c>
      <c r="JD29" s="87">
        <f t="shared" si="37"/>
        <v>0</v>
      </c>
      <c r="JF29" s="388"/>
      <c r="JG29" s="373"/>
      <c r="JH29" s="24"/>
      <c r="JI29" s="388"/>
      <c r="JJ29" s="24"/>
      <c r="JK29" s="87">
        <f t="shared" si="38"/>
        <v>46365</v>
      </c>
      <c r="JM29" s="576"/>
      <c r="JN29" s="276"/>
      <c r="JO29" s="121"/>
      <c r="JP29" s="388"/>
      <c r="JQ29" s="85"/>
      <c r="JR29" s="87">
        <f t="shared" si="39"/>
        <v>47135.070000000007</v>
      </c>
      <c r="JT29" s="388"/>
      <c r="JU29" s="373"/>
      <c r="JV29" s="24"/>
      <c r="JW29" s="34"/>
      <c r="JX29" s="85"/>
      <c r="JY29" s="87">
        <f t="shared" si="40"/>
        <v>0</v>
      </c>
      <c r="KA29" s="388"/>
      <c r="KB29" s="373"/>
      <c r="KC29" s="24"/>
      <c r="KD29" s="34"/>
      <c r="KE29" s="85"/>
      <c r="KF29" s="87">
        <f t="shared" si="41"/>
        <v>0</v>
      </c>
      <c r="KH29" s="388"/>
      <c r="KI29" s="373"/>
      <c r="KJ29" s="24"/>
      <c r="KK29" s="34"/>
      <c r="KL29" s="85"/>
      <c r="KM29" s="87">
        <f t="shared" si="42"/>
        <v>0</v>
      </c>
      <c r="KO29" s="386"/>
      <c r="KP29" s="276"/>
      <c r="KQ29" s="121"/>
      <c r="KR29" s="53"/>
      <c r="KS29" s="176"/>
      <c r="KT29" s="87">
        <f t="shared" si="43"/>
        <v>1499.5</v>
      </c>
      <c r="KV29" s="373"/>
      <c r="KW29" s="373"/>
      <c r="KX29" s="24"/>
      <c r="KY29" s="34"/>
      <c r="KZ29" s="85"/>
      <c r="LA29" s="87">
        <f t="shared" si="44"/>
        <v>14519.5</v>
      </c>
      <c r="LC29" s="373"/>
      <c r="LD29" s="373"/>
      <c r="LE29" s="24"/>
      <c r="LF29" s="34"/>
      <c r="LG29" s="85"/>
      <c r="LH29" s="87">
        <f t="shared" si="45"/>
        <v>0</v>
      </c>
      <c r="LJ29" s="373"/>
      <c r="LK29" s="373"/>
      <c r="LL29" s="24"/>
      <c r="LM29" s="34"/>
      <c r="LN29" s="85"/>
      <c r="LO29" s="87">
        <f t="shared" si="46"/>
        <v>0</v>
      </c>
      <c r="LQ29" s="373"/>
      <c r="LR29" s="373"/>
      <c r="LS29" s="24"/>
      <c r="LT29" s="34"/>
      <c r="LU29" s="85"/>
      <c r="LV29" s="87">
        <f t="shared" si="47"/>
        <v>0</v>
      </c>
      <c r="LX29" s="549"/>
      <c r="LY29" s="373"/>
      <c r="LZ29" s="24"/>
      <c r="MA29" s="34"/>
      <c r="MB29" s="85"/>
      <c r="MC29" s="87">
        <f t="shared" si="48"/>
        <v>0</v>
      </c>
      <c r="ME29" s="549"/>
      <c r="MF29" s="373"/>
      <c r="MG29" s="24"/>
      <c r="MH29" s="34"/>
      <c r="MI29" s="85"/>
      <c r="MJ29" s="87">
        <f t="shared" si="49"/>
        <v>31145.5</v>
      </c>
      <c r="ML29" s="549"/>
      <c r="MM29" s="373"/>
      <c r="MN29" s="24"/>
      <c r="MO29" s="34"/>
      <c r="MP29" s="85"/>
      <c r="MQ29" s="87">
        <f t="shared" si="50"/>
        <v>0</v>
      </c>
      <c r="MS29" s="373"/>
      <c r="MT29" s="373"/>
      <c r="MU29" s="24"/>
      <c r="MV29" s="34"/>
      <c r="MW29" s="85"/>
      <c r="MX29" s="87">
        <f t="shared" si="51"/>
        <v>0</v>
      </c>
      <c r="MZ29" s="373"/>
      <c r="NA29" s="373"/>
      <c r="NB29" s="24"/>
      <c r="NC29" s="34"/>
      <c r="ND29" s="85"/>
      <c r="NE29" s="87">
        <f t="shared" si="52"/>
        <v>0</v>
      </c>
      <c r="NG29" s="549"/>
      <c r="NH29" s="373"/>
      <c r="NI29" s="24"/>
      <c r="NJ29" s="549"/>
      <c r="NK29" s="85"/>
      <c r="NL29" s="87">
        <f t="shared" si="53"/>
        <v>0</v>
      </c>
      <c r="NN29" s="373"/>
      <c r="NO29" s="373"/>
      <c r="NP29" s="24"/>
      <c r="NQ29" s="34"/>
      <c r="NR29" s="85"/>
      <c r="NS29" s="87">
        <f t="shared" si="54"/>
        <v>12799.5</v>
      </c>
      <c r="NU29" s="549"/>
      <c r="NV29" s="1200"/>
      <c r="NW29" s="373"/>
      <c r="NX29" s="24"/>
      <c r="NY29" s="34"/>
      <c r="NZ29" s="85"/>
      <c r="OA29" s="87">
        <f t="shared" si="0"/>
        <v>154427.23000000001</v>
      </c>
      <c r="OC29" s="549"/>
      <c r="OD29" s="373"/>
      <c r="OE29" s="24"/>
      <c r="OF29" s="34"/>
      <c r="OG29" s="85"/>
      <c r="OH29" s="87">
        <f t="shared" si="55"/>
        <v>0</v>
      </c>
      <c r="OJ29" s="373"/>
      <c r="OK29" s="373"/>
      <c r="OL29" s="24"/>
      <c r="OM29" s="34"/>
      <c r="ON29" s="85"/>
      <c r="OO29" s="87">
        <f t="shared" si="56"/>
        <v>0</v>
      </c>
      <c r="OQ29" s="386">
        <v>41317</v>
      </c>
      <c r="OR29" s="1378" t="s">
        <v>4668</v>
      </c>
      <c r="OS29" s="121">
        <v>3300.5</v>
      </c>
      <c r="OT29" s="53">
        <v>41318</v>
      </c>
      <c r="OU29" s="176">
        <v>3300.5</v>
      </c>
      <c r="OV29" s="87">
        <f t="shared" si="57"/>
        <v>0</v>
      </c>
      <c r="OX29" s="386"/>
      <c r="OY29" s="1378"/>
      <c r="OZ29" s="121"/>
      <c r="PA29" s="53"/>
      <c r="PB29" s="176"/>
      <c r="PC29" s="87">
        <f t="shared" si="58"/>
        <v>21123.919999999998</v>
      </c>
      <c r="PE29" s="386">
        <v>41327</v>
      </c>
      <c r="PF29" s="1338"/>
      <c r="PG29" s="276" t="s">
        <v>5514</v>
      </c>
      <c r="PH29" s="121">
        <v>26930.799999999999</v>
      </c>
      <c r="PI29" s="369"/>
      <c r="PJ29" s="176"/>
      <c r="PK29" s="87">
        <f t="shared" si="59"/>
        <v>63697.850000000006</v>
      </c>
      <c r="PM29" s="386"/>
      <c r="PN29" s="276"/>
      <c r="PO29" s="121"/>
      <c r="PP29" s="369"/>
      <c r="PQ29" s="176"/>
      <c r="PR29" s="87">
        <f t="shared" si="60"/>
        <v>0</v>
      </c>
      <c r="PT29" s="388"/>
      <c r="PU29" s="373"/>
      <c r="PV29" s="24"/>
      <c r="PW29" s="34"/>
      <c r="PX29" s="85"/>
      <c r="PY29" s="87">
        <f t="shared" si="61"/>
        <v>40407</v>
      </c>
      <c r="QA29" s="34"/>
      <c r="QB29" s="373"/>
      <c r="QC29" s="24"/>
      <c r="QD29" s="34"/>
      <c r="QE29" s="85"/>
      <c r="QF29" s="87">
        <f t="shared" si="62"/>
        <v>0</v>
      </c>
      <c r="QH29" s="373"/>
      <c r="QI29" s="373"/>
      <c r="QJ29" s="24"/>
      <c r="QK29" s="34"/>
      <c r="QL29" s="85"/>
      <c r="QM29" s="87">
        <f t="shared" si="63"/>
        <v>0</v>
      </c>
      <c r="QO29" s="373"/>
      <c r="QP29" s="373"/>
      <c r="QQ29" s="24"/>
      <c r="QR29" s="34"/>
      <c r="QS29" s="85"/>
      <c r="QT29" s="87">
        <f t="shared" si="64"/>
        <v>0</v>
      </c>
      <c r="QV29" s="576"/>
      <c r="QW29" s="657"/>
      <c r="QX29" s="276"/>
      <c r="QY29" s="121"/>
      <c r="QZ29" s="53"/>
      <c r="RA29" s="430"/>
      <c r="RB29" s="87">
        <f t="shared" si="65"/>
        <v>17854</v>
      </c>
      <c r="RD29" s="549"/>
      <c r="RE29" s="373"/>
      <c r="RF29" s="24"/>
      <c r="RG29" s="34"/>
      <c r="RH29" s="1262"/>
      <c r="RI29" s="87">
        <f t="shared" si="66"/>
        <v>0</v>
      </c>
      <c r="RK29" s="549"/>
      <c r="RL29" s="373"/>
      <c r="RM29" s="24"/>
      <c r="RN29" s="34"/>
      <c r="RO29" s="1262"/>
      <c r="RP29" s="87">
        <f t="shared" si="67"/>
        <v>0</v>
      </c>
      <c r="RR29" s="34"/>
      <c r="RS29" s="373"/>
      <c r="RT29" s="24"/>
      <c r="RU29" s="34"/>
      <c r="RV29" s="1262"/>
      <c r="RW29" s="87">
        <f t="shared" si="68"/>
        <v>0</v>
      </c>
      <c r="RY29" s="34"/>
      <c r="RZ29" s="373"/>
      <c r="SA29" s="24"/>
      <c r="SB29" s="34"/>
      <c r="SC29" s="1262"/>
      <c r="SD29" s="87">
        <f t="shared" si="69"/>
        <v>2910</v>
      </c>
      <c r="SF29" s="373"/>
      <c r="SG29" s="373"/>
      <c r="SH29" s="24"/>
      <c r="SI29" s="34"/>
      <c r="SJ29" s="1262"/>
      <c r="SK29" s="87">
        <f t="shared" si="70"/>
        <v>0</v>
      </c>
      <c r="SM29" s="373"/>
      <c r="SN29" s="373"/>
      <c r="SO29" s="24"/>
      <c r="SP29" s="34"/>
      <c r="SQ29" s="1262"/>
      <c r="SR29" s="87">
        <f t="shared" si="71"/>
        <v>0</v>
      </c>
      <c r="ST29" s="549"/>
      <c r="SU29" s="373"/>
      <c r="SV29" s="24"/>
      <c r="SW29" s="34"/>
      <c r="SX29" s="1262"/>
      <c r="SY29" s="87">
        <f t="shared" si="72"/>
        <v>0</v>
      </c>
      <c r="TA29" s="549"/>
      <c r="TB29" s="373"/>
      <c r="TC29" s="24"/>
      <c r="TD29" s="34"/>
      <c r="TE29" s="1262"/>
      <c r="TF29" s="87">
        <f t="shared" si="73"/>
        <v>-2822</v>
      </c>
      <c r="TH29" s="549"/>
      <c r="TI29" s="373"/>
      <c r="TJ29" s="24"/>
      <c r="TK29" s="34"/>
      <c r="TL29" s="1262"/>
      <c r="TM29" s="87">
        <f t="shared" si="74"/>
        <v>0</v>
      </c>
      <c r="TO29" s="386">
        <v>41321</v>
      </c>
      <c r="TP29" s="276" t="s">
        <v>5059</v>
      </c>
      <c r="TQ29" s="121">
        <v>1874.5</v>
      </c>
      <c r="TR29" s="386">
        <v>41322</v>
      </c>
      <c r="TS29" s="430">
        <v>1874.5</v>
      </c>
      <c r="TT29" s="87">
        <f t="shared" si="75"/>
        <v>0</v>
      </c>
      <c r="TV29" s="549"/>
      <c r="TW29" s="373"/>
      <c r="TX29" s="24"/>
      <c r="TY29" s="34"/>
      <c r="TZ29" s="1262"/>
      <c r="UA29" s="87">
        <f t="shared" si="76"/>
        <v>0</v>
      </c>
      <c r="UC29" s="1261"/>
      <c r="UD29" s="373"/>
      <c r="UE29" s="24"/>
      <c r="UF29" s="34"/>
      <c r="UG29" s="1262"/>
      <c r="UH29" s="87">
        <f t="shared" si="77"/>
        <v>978</v>
      </c>
      <c r="UJ29" s="373"/>
      <c r="UK29" s="373"/>
      <c r="UL29" s="24"/>
      <c r="UM29" s="34"/>
      <c r="UN29" s="1262"/>
      <c r="UO29" s="87">
        <f t="shared" si="78"/>
        <v>0</v>
      </c>
      <c r="UQ29" s="373"/>
      <c r="UR29" s="373"/>
      <c r="US29" s="24"/>
      <c r="UT29" s="34"/>
      <c r="UU29" s="1262"/>
      <c r="UV29" s="87">
        <f t="shared" si="79"/>
        <v>18891</v>
      </c>
      <c r="UX29" s="388"/>
      <c r="UY29" s="373"/>
      <c r="UZ29" s="24"/>
      <c r="VA29" s="34"/>
      <c r="VB29" s="1262"/>
      <c r="VC29" s="87">
        <f t="shared" si="80"/>
        <v>6963.5</v>
      </c>
      <c r="VE29" s="549"/>
      <c r="VF29" s="373"/>
      <c r="VG29" s="24"/>
      <c r="VH29" s="34"/>
      <c r="VI29" s="85"/>
      <c r="VJ29" s="87">
        <f t="shared" si="81"/>
        <v>28439.5</v>
      </c>
      <c r="VL29" s="373"/>
      <c r="VM29" s="373"/>
      <c r="VN29" s="24"/>
      <c r="VO29" s="34"/>
      <c r="VP29" s="85"/>
      <c r="VQ29" s="87">
        <f t="shared" si="82"/>
        <v>0</v>
      </c>
      <c r="VS29" s="549"/>
      <c r="VT29" s="373"/>
      <c r="VU29" s="24"/>
      <c r="VV29" s="34"/>
      <c r="VW29" s="85"/>
      <c r="VX29" s="87">
        <f t="shared" si="83"/>
        <v>14289</v>
      </c>
      <c r="VZ29" s="549"/>
      <c r="WA29" s="373"/>
      <c r="WB29" s="24"/>
      <c r="WC29" s="34"/>
      <c r="WD29" s="85"/>
      <c r="WE29" s="87">
        <f t="shared" si="84"/>
        <v>0</v>
      </c>
      <c r="WG29" s="549"/>
      <c r="WH29" s="373"/>
      <c r="WI29" s="24"/>
      <c r="WJ29" s="34"/>
      <c r="WK29" s="85"/>
      <c r="WL29" s="87">
        <f t="shared" si="85"/>
        <v>0</v>
      </c>
      <c r="WN29" s="388"/>
      <c r="WO29" s="373"/>
      <c r="WP29" s="373"/>
      <c r="WQ29" s="24"/>
      <c r="WR29" s="34"/>
      <c r="WS29" s="85"/>
      <c r="WT29" s="87">
        <f t="shared" si="86"/>
        <v>43490</v>
      </c>
      <c r="WV29" s="386"/>
      <c r="WW29" s="276"/>
      <c r="WX29" s="121"/>
      <c r="WY29" s="53"/>
      <c r="WZ29" s="176"/>
      <c r="XA29" s="87">
        <f t="shared" si="87"/>
        <v>5292.5</v>
      </c>
      <c r="XC29" s="576">
        <v>41324</v>
      </c>
      <c r="XD29" s="276" t="s">
        <v>5253</v>
      </c>
      <c r="XE29" s="1045">
        <v>6827</v>
      </c>
      <c r="XF29" s="1253">
        <v>41324</v>
      </c>
      <c r="XG29" s="176">
        <v>6827</v>
      </c>
      <c r="XH29" s="87">
        <f t="shared" si="252"/>
        <v>2504.6999999999971</v>
      </c>
      <c r="XJ29" s="388"/>
      <c r="XK29" s="373"/>
      <c r="XL29" s="24"/>
      <c r="XM29" s="34"/>
      <c r="XN29" s="85"/>
      <c r="XO29" s="87">
        <f t="shared" si="238"/>
        <v>0</v>
      </c>
      <c r="XQ29" s="388">
        <v>41327</v>
      </c>
      <c r="XR29" s="373" t="s">
        <v>5549</v>
      </c>
      <c r="XS29" s="24">
        <v>8784</v>
      </c>
      <c r="XT29" s="34">
        <v>41327</v>
      </c>
      <c r="XU29" s="85">
        <v>8784</v>
      </c>
      <c r="XV29" s="87">
        <f t="shared" si="89"/>
        <v>0</v>
      </c>
      <c r="XX29" s="549"/>
      <c r="XY29" s="373"/>
      <c r="XZ29" s="24"/>
      <c r="YA29" s="34"/>
      <c r="YB29" s="85"/>
      <c r="YC29" s="87">
        <f t="shared" si="224"/>
        <v>0</v>
      </c>
      <c r="YE29" s="549"/>
      <c r="YF29" s="373"/>
      <c r="YG29" s="24"/>
      <c r="YH29" s="34"/>
      <c r="YI29" s="85"/>
      <c r="YJ29" s="87">
        <f t="shared" si="225"/>
        <v>0</v>
      </c>
      <c r="YL29" s="386">
        <v>41321</v>
      </c>
      <c r="YM29" s="369"/>
      <c r="YN29" s="276" t="s">
        <v>4986</v>
      </c>
      <c r="YO29" s="121">
        <v>33875</v>
      </c>
      <c r="YP29" s="386">
        <v>41322</v>
      </c>
      <c r="YQ29" s="176">
        <v>33875</v>
      </c>
      <c r="YR29" s="87">
        <f t="shared" si="90"/>
        <v>1246</v>
      </c>
      <c r="YT29" s="576"/>
      <c r="YU29" s="276"/>
      <c r="YV29" s="121"/>
      <c r="YW29" s="386"/>
      <c r="YX29" s="176"/>
      <c r="YY29" s="87">
        <f t="shared" si="91"/>
        <v>2828</v>
      </c>
      <c r="ZA29" s="388"/>
      <c r="ZC29" s="1250"/>
      <c r="ZD29" s="34"/>
      <c r="ZE29" s="85"/>
      <c r="ZF29" s="87">
        <f t="shared" si="92"/>
        <v>11815.5</v>
      </c>
      <c r="ZH29" s="549"/>
      <c r="ZI29" s="373"/>
      <c r="ZJ29" s="24"/>
      <c r="ZK29" s="34"/>
      <c r="ZL29" s="85"/>
      <c r="ZM29" s="87">
        <f t="shared" si="93"/>
        <v>500</v>
      </c>
      <c r="ZO29" s="576">
        <v>41326</v>
      </c>
      <c r="ZP29" s="276" t="s">
        <v>5403</v>
      </c>
      <c r="ZQ29" s="121">
        <v>171.5</v>
      </c>
      <c r="ZR29" s="53">
        <v>41326</v>
      </c>
      <c r="ZS29" s="176">
        <v>171.5</v>
      </c>
      <c r="ZT29" s="87">
        <f t="shared" si="94"/>
        <v>0</v>
      </c>
      <c r="ZV29" s="576"/>
      <c r="ZW29" s="276"/>
      <c r="ZX29" s="121"/>
      <c r="ZY29" s="53"/>
      <c r="ZZ29" s="176"/>
      <c r="AAA29" s="87">
        <f>AAA28+ZX29-ZZ29</f>
        <v>0</v>
      </c>
      <c r="AAC29" s="549"/>
      <c r="AAD29" s="373"/>
      <c r="AAE29" s="24"/>
      <c r="AAF29" s="34"/>
      <c r="AAG29" s="85"/>
      <c r="AAH29" s="87">
        <f t="shared" si="96"/>
        <v>0</v>
      </c>
      <c r="AAJ29" s="549"/>
      <c r="AAK29" s="373"/>
      <c r="AAL29" s="24"/>
      <c r="AAM29" s="34"/>
      <c r="AAN29" s="85"/>
      <c r="AAO29" s="87">
        <f t="shared" si="97"/>
        <v>0</v>
      </c>
      <c r="AAQ29" s="549"/>
      <c r="AAR29" s="549"/>
      <c r="AAS29" s="373"/>
      <c r="AAT29" s="24"/>
      <c r="AAU29" s="34"/>
      <c r="AAV29" s="85"/>
      <c r="AAW29" s="87">
        <f t="shared" si="98"/>
        <v>7650</v>
      </c>
      <c r="AAY29" s="53"/>
      <c r="AAZ29" s="276"/>
      <c r="ABA29" s="121"/>
      <c r="ABB29" s="53"/>
      <c r="ABC29" s="176"/>
      <c r="ABD29" s="87">
        <f t="shared" si="242"/>
        <v>8470.5</v>
      </c>
      <c r="ABF29" s="34"/>
      <c r="ABG29" s="373"/>
      <c r="ABH29" s="24"/>
      <c r="ABI29" s="34"/>
      <c r="ABJ29" s="85"/>
      <c r="ABK29" s="87">
        <f t="shared" si="99"/>
        <v>70699</v>
      </c>
      <c r="ABM29" s="549"/>
      <c r="ABN29" s="373"/>
      <c r="ABO29" s="373"/>
      <c r="ABP29" s="1250"/>
      <c r="ABQ29" s="34"/>
      <c r="ABR29" s="85"/>
      <c r="ABS29" s="87">
        <f t="shared" si="243"/>
        <v>0</v>
      </c>
      <c r="ABU29" s="388"/>
      <c r="ABV29" s="373"/>
      <c r="ABW29" s="24"/>
      <c r="ABX29" s="549"/>
      <c r="ABY29" s="85"/>
      <c r="ABZ29" s="87">
        <f t="shared" si="244"/>
        <v>0</v>
      </c>
      <c r="ACB29" s="373"/>
      <c r="ACC29" s="373"/>
      <c r="ACD29" s="24"/>
      <c r="ACE29" s="34"/>
      <c r="ACF29" s="85"/>
      <c r="ACG29" s="87">
        <f t="shared" si="245"/>
        <v>42311</v>
      </c>
      <c r="ACI29" s="386">
        <v>41317</v>
      </c>
      <c r="ACJ29" s="276" t="s">
        <v>4680</v>
      </c>
      <c r="ACK29" s="121">
        <v>3537</v>
      </c>
      <c r="ACL29" s="386">
        <v>41322</v>
      </c>
      <c r="ACM29" s="176">
        <v>3537</v>
      </c>
      <c r="ACN29" s="87">
        <f t="shared" si="239"/>
        <v>100.5</v>
      </c>
      <c r="ACP29" s="34"/>
      <c r="ACQ29" s="373"/>
      <c r="ACR29" s="24"/>
      <c r="ACS29" s="34"/>
      <c r="ACT29" s="85"/>
      <c r="ACU29" s="87">
        <f t="shared" si="1"/>
        <v>0</v>
      </c>
      <c r="ACW29" s="373"/>
      <c r="ACX29" s="373"/>
      <c r="ACY29" s="1250"/>
      <c r="ACZ29" s="34"/>
      <c r="ADA29" s="85"/>
      <c r="ADB29" s="87">
        <f t="shared" si="100"/>
        <v>0</v>
      </c>
      <c r="ADD29" s="373"/>
      <c r="ADE29" s="373"/>
      <c r="ADF29" s="24"/>
      <c r="ADG29" s="34"/>
      <c r="ADH29" s="85"/>
      <c r="ADI29" s="87">
        <f t="shared" si="101"/>
        <v>0</v>
      </c>
      <c r="ADK29" s="74"/>
      <c r="ADL29" s="2"/>
      <c r="ADM29" s="24"/>
      <c r="ADN29" s="34"/>
      <c r="ADO29" s="85"/>
      <c r="ADP29" s="87">
        <f t="shared" si="102"/>
        <v>0</v>
      </c>
      <c r="ADR29" s="34"/>
      <c r="ADS29" s="373"/>
      <c r="ADT29" s="24"/>
      <c r="ADU29" s="34"/>
      <c r="ADV29" s="85"/>
      <c r="ADW29" s="87">
        <f t="shared" si="103"/>
        <v>2582.5</v>
      </c>
      <c r="ADY29" s="34"/>
      <c r="ADZ29" s="373"/>
      <c r="AEA29" s="24"/>
      <c r="AEB29" s="34"/>
      <c r="AEC29" s="85"/>
      <c r="AED29" s="87">
        <f t="shared" si="104"/>
        <v>0</v>
      </c>
      <c r="AEF29" s="34"/>
      <c r="AEG29" s="373"/>
      <c r="AEH29" s="24"/>
      <c r="AEI29" s="34"/>
      <c r="AEJ29" s="85"/>
      <c r="AEK29" s="87">
        <f t="shared" si="105"/>
        <v>49429.5</v>
      </c>
      <c r="AEM29" s="34"/>
      <c r="AEN29" s="373"/>
      <c r="AEO29" s="24"/>
      <c r="AEP29" s="34"/>
      <c r="AEQ29" s="85"/>
      <c r="AER29" s="87">
        <f t="shared" si="106"/>
        <v>0</v>
      </c>
      <c r="AET29" s="388">
        <v>41328</v>
      </c>
      <c r="AEU29" s="373" t="s">
        <v>5641</v>
      </c>
      <c r="AEV29" s="24">
        <v>3213</v>
      </c>
      <c r="AEW29" s="34"/>
      <c r="AEX29" s="85"/>
      <c r="AEY29" s="87">
        <f t="shared" si="107"/>
        <v>3212.9950000000008</v>
      </c>
      <c r="AFA29" s="549"/>
      <c r="AFB29" s="373"/>
      <c r="AFC29" s="24"/>
      <c r="AFD29" s="34"/>
      <c r="AFE29" s="85"/>
      <c r="AFF29" s="87">
        <f t="shared" si="108"/>
        <v>17277</v>
      </c>
      <c r="AFH29" s="367">
        <v>41323</v>
      </c>
      <c r="AFI29" s="373" t="s">
        <v>5164</v>
      </c>
      <c r="AFJ29" s="24">
        <v>1041</v>
      </c>
      <c r="AFK29" s="388">
        <v>41323</v>
      </c>
      <c r="AFL29" s="85">
        <v>1041</v>
      </c>
      <c r="AFM29" s="87">
        <f t="shared" si="109"/>
        <v>0</v>
      </c>
      <c r="AFO29" s="549"/>
      <c r="AFP29" s="373"/>
      <c r="AFQ29" s="24"/>
      <c r="AFR29" s="34"/>
      <c r="AFS29" s="85"/>
      <c r="AFT29" s="87">
        <f t="shared" si="110"/>
        <v>0</v>
      </c>
      <c r="AFV29" s="576"/>
      <c r="AFW29" s="276"/>
      <c r="AFX29" s="1045"/>
      <c r="AFY29" s="53"/>
      <c r="AFZ29" s="176"/>
      <c r="AGA29" s="87">
        <f t="shared" si="111"/>
        <v>33117</v>
      </c>
      <c r="AGC29" s="576"/>
      <c r="AGD29" s="276"/>
      <c r="AGE29" s="121"/>
      <c r="AGF29" s="53"/>
      <c r="AGG29" s="176"/>
      <c r="AGH29" s="87">
        <f t="shared" si="112"/>
        <v>2341</v>
      </c>
      <c r="AGJ29" s="576"/>
      <c r="AGK29" s="276"/>
      <c r="AGL29" s="121"/>
      <c r="AGM29" s="53"/>
      <c r="AGN29" s="176"/>
      <c r="AGO29" s="87">
        <f t="shared" si="113"/>
        <v>18000.5</v>
      </c>
      <c r="AGQ29" s="549"/>
      <c r="AGR29" s="373"/>
      <c r="AGS29" s="24"/>
      <c r="AGT29" s="34"/>
      <c r="AGU29" s="85"/>
      <c r="AGV29" s="87">
        <f t="shared" si="114"/>
        <v>0</v>
      </c>
      <c r="AGX29" s="34"/>
      <c r="AGY29" s="1249"/>
      <c r="AGZ29" s="24"/>
      <c r="AHA29" s="34"/>
      <c r="AHB29" s="85"/>
      <c r="AHC29" s="87">
        <f t="shared" si="115"/>
        <v>52560.5</v>
      </c>
      <c r="AHE29" s="34"/>
      <c r="AHF29" s="1249"/>
      <c r="AHG29" s="24"/>
      <c r="AHH29" s="34"/>
      <c r="AHI29" s="85"/>
      <c r="AHJ29" s="87">
        <f t="shared" si="116"/>
        <v>0</v>
      </c>
      <c r="AHL29" s="388"/>
      <c r="AHM29" s="1249"/>
      <c r="AHN29" s="24"/>
      <c r="AHO29" s="34"/>
      <c r="AHP29" s="85"/>
      <c r="AHQ29" s="87">
        <f t="shared" si="117"/>
        <v>0</v>
      </c>
      <c r="AHS29" s="386"/>
      <c r="AHT29" s="276"/>
      <c r="AHU29" s="121"/>
      <c r="AHV29" s="576">
        <v>41155</v>
      </c>
      <c r="AHW29" s="176">
        <v>200</v>
      </c>
      <c r="AHX29" s="87">
        <f t="shared" si="118"/>
        <v>3604</v>
      </c>
      <c r="AHZ29" s="373"/>
      <c r="AIA29" s="373"/>
      <c r="AIB29" s="1249"/>
      <c r="AIC29" s="24"/>
      <c r="AID29" s="34"/>
      <c r="AIE29" s="85"/>
      <c r="AIF29" s="87">
        <f t="shared" si="119"/>
        <v>0</v>
      </c>
      <c r="AIH29" s="549"/>
      <c r="AII29" s="1249"/>
      <c r="AIJ29" s="24"/>
      <c r="AIK29" s="34"/>
      <c r="AIL29" s="85"/>
      <c r="AIM29" s="87">
        <f t="shared" si="120"/>
        <v>0</v>
      </c>
      <c r="AIO29" s="576"/>
      <c r="AIP29" s="657"/>
      <c r="AIQ29" s="276"/>
      <c r="AIR29" s="121"/>
      <c r="AIS29" s="53"/>
      <c r="AIT29" s="176"/>
      <c r="AIU29" s="87">
        <f t="shared" si="121"/>
        <v>0</v>
      </c>
      <c r="AIW29" s="576"/>
      <c r="AIX29" s="1378"/>
      <c r="AIY29" s="121"/>
      <c r="AIZ29" s="53"/>
      <c r="AJA29" s="176"/>
      <c r="AJB29" s="87">
        <f t="shared" si="122"/>
        <v>409</v>
      </c>
      <c r="AJD29" s="549"/>
      <c r="AJE29" s="1249"/>
      <c r="AJF29" s="24"/>
      <c r="AJG29" s="34"/>
      <c r="AJH29" s="85"/>
      <c r="AJI29" s="87">
        <f t="shared" si="123"/>
        <v>800</v>
      </c>
      <c r="AJK29" s="549"/>
      <c r="AJL29" s="1249"/>
      <c r="AJM29" s="24"/>
      <c r="AJN29" s="34"/>
      <c r="AJO29" s="85"/>
      <c r="AJP29" s="87">
        <f t="shared" si="124"/>
        <v>3599</v>
      </c>
      <c r="AJR29" s="576"/>
      <c r="AJS29" s="276"/>
      <c r="AJT29" s="121"/>
      <c r="AJU29" s="53"/>
      <c r="AJV29" s="176"/>
      <c r="AJW29" s="87">
        <f t="shared" si="125"/>
        <v>37151</v>
      </c>
      <c r="AJY29" s="549"/>
      <c r="AJZ29" s="1249"/>
      <c r="AKA29" s="24"/>
      <c r="AKB29" s="34"/>
      <c r="AKC29" s="85"/>
      <c r="AKD29" s="87">
        <f t="shared" si="126"/>
        <v>0</v>
      </c>
      <c r="AKF29" s="549"/>
      <c r="AKG29" s="1249"/>
      <c r="AKH29" s="24"/>
      <c r="AKI29" s="34"/>
      <c r="AKJ29" s="85"/>
      <c r="AKK29" s="87">
        <f t="shared" si="127"/>
        <v>0</v>
      </c>
      <c r="AKM29" s="549"/>
      <c r="AKN29" s="1249"/>
      <c r="AKO29" s="24"/>
      <c r="AKP29" s="34"/>
      <c r="AKQ29" s="85"/>
      <c r="AKR29" s="87">
        <f t="shared" si="128"/>
        <v>0</v>
      </c>
      <c r="AKT29" s="388"/>
      <c r="AKU29" s="373"/>
      <c r="AKV29" s="1276"/>
      <c r="AKW29" s="1279"/>
      <c r="AKX29" s="85"/>
      <c r="AKY29" s="1280">
        <f t="shared" si="193"/>
        <v>0</v>
      </c>
      <c r="ALA29" s="388"/>
      <c r="ALB29" s="373"/>
      <c r="ALC29" s="1276"/>
      <c r="ALD29" s="1279"/>
      <c r="ALE29" s="85"/>
      <c r="ALF29" s="1280">
        <f t="shared" si="194"/>
        <v>0</v>
      </c>
      <c r="ALH29" s="386"/>
      <c r="ALI29" s="276"/>
      <c r="ALJ29" s="1274"/>
      <c r="ALK29" s="1386"/>
      <c r="ALL29" s="85"/>
      <c r="ALM29" s="1280">
        <f t="shared" si="195"/>
        <v>32402</v>
      </c>
      <c r="ALO29" s="34">
        <v>41328</v>
      </c>
      <c r="ALP29" s="373" t="s">
        <v>5605</v>
      </c>
      <c r="ALQ29" s="1276">
        <v>2189.5</v>
      </c>
      <c r="ALR29" s="1279">
        <v>41328</v>
      </c>
      <c r="ALS29" s="85">
        <v>2189.5</v>
      </c>
      <c r="ALT29" s="1280">
        <f t="shared" si="196"/>
        <v>0</v>
      </c>
      <c r="ALV29" s="549"/>
      <c r="ALW29" s="373"/>
      <c r="ALX29" s="1276"/>
      <c r="ALY29" s="1279"/>
      <c r="ALZ29" s="85"/>
      <c r="AMA29" s="1280">
        <f t="shared" si="197"/>
        <v>731</v>
      </c>
      <c r="AMC29" s="34"/>
      <c r="AMD29" s="373"/>
      <c r="AME29" s="1276"/>
      <c r="AMF29" s="1279"/>
      <c r="AMG29" s="85"/>
      <c r="AMH29" s="1280">
        <f t="shared" si="198"/>
        <v>0</v>
      </c>
      <c r="AMJ29" s="373"/>
      <c r="AMK29" s="373"/>
      <c r="AML29" s="1304"/>
      <c r="AMM29" s="1279"/>
      <c r="AMN29" s="85"/>
      <c r="AMO29" s="1280">
        <f t="shared" si="199"/>
        <v>0</v>
      </c>
      <c r="AMQ29" s="53"/>
      <c r="AMR29" s="1385"/>
      <c r="AMS29" s="1274"/>
      <c r="AMT29" s="110"/>
      <c r="AMU29" s="176"/>
      <c r="AMV29" s="87">
        <f t="shared" si="129"/>
        <v>0</v>
      </c>
      <c r="AMX29" s="549"/>
      <c r="AMY29" s="373"/>
      <c r="AMZ29" s="1304"/>
      <c r="ANA29" s="1279"/>
      <c r="ANB29" s="85"/>
      <c r="ANC29" s="1280">
        <f t="shared" si="200"/>
        <v>0</v>
      </c>
      <c r="ANE29" s="388"/>
      <c r="ANF29" s="373"/>
      <c r="ANG29" s="1276"/>
      <c r="ANH29" s="1279"/>
      <c r="ANI29" s="85"/>
      <c r="ANJ29" s="1280">
        <f t="shared" si="201"/>
        <v>1947</v>
      </c>
      <c r="ANL29" s="34"/>
      <c r="ANM29" s="1353"/>
      <c r="ANN29" s="1276"/>
      <c r="ANO29" s="1279"/>
      <c r="ANP29" s="85"/>
      <c r="ANQ29" s="1280">
        <f t="shared" si="202"/>
        <v>0</v>
      </c>
      <c r="ANS29" s="34"/>
      <c r="ANT29" s="373"/>
      <c r="ANU29" s="1276"/>
      <c r="ANV29" s="1279"/>
      <c r="ANW29" s="85"/>
      <c r="ANX29" s="1280">
        <f t="shared" si="203"/>
        <v>0</v>
      </c>
      <c r="ANZ29" s="34"/>
      <c r="AOA29" s="1353"/>
      <c r="AOB29" s="1276"/>
      <c r="AOC29" s="1279"/>
      <c r="AOD29" s="85"/>
      <c r="AOE29" s="1280">
        <f t="shared" si="204"/>
        <v>0</v>
      </c>
      <c r="AOG29" s="388"/>
      <c r="AOH29" s="1249"/>
      <c r="AOI29" s="1276"/>
      <c r="AOJ29" s="1279"/>
      <c r="AOK29" s="85"/>
      <c r="AOL29" s="1280">
        <f t="shared" si="205"/>
        <v>0</v>
      </c>
      <c r="AON29" s="388"/>
      <c r="AOO29" s="1249"/>
      <c r="AOP29" s="1276"/>
      <c r="AOQ29" s="1279"/>
      <c r="AOR29" s="85"/>
      <c r="AOS29" s="1280">
        <f t="shared" si="206"/>
        <v>0</v>
      </c>
      <c r="AOU29" s="388"/>
      <c r="AOV29" s="1249"/>
      <c r="AOW29" s="1276"/>
      <c r="AOX29" s="1279"/>
      <c r="AOY29" s="85"/>
      <c r="AOZ29" s="1280">
        <f t="shared" si="207"/>
        <v>0</v>
      </c>
      <c r="APB29" s="549"/>
      <c r="APC29" s="1353"/>
      <c r="APD29" s="1276"/>
      <c r="APE29" s="1279"/>
      <c r="APF29" s="85"/>
      <c r="APG29" s="1280">
        <f t="shared" si="208"/>
        <v>0</v>
      </c>
      <c r="API29" s="549"/>
      <c r="APJ29" s="1353"/>
      <c r="APK29" s="1276"/>
      <c r="APL29" s="1279"/>
      <c r="APM29" s="85"/>
      <c r="APN29" s="1280">
        <f t="shared" si="209"/>
        <v>0</v>
      </c>
      <c r="APP29" s="549"/>
      <c r="APQ29" s="373"/>
      <c r="APR29" s="1276"/>
      <c r="APS29" s="1279"/>
      <c r="APT29" s="85"/>
      <c r="APU29" s="1280">
        <f t="shared" si="210"/>
        <v>0</v>
      </c>
      <c r="APW29" s="34"/>
      <c r="APX29" s="373"/>
      <c r="APY29" s="1304"/>
      <c r="APZ29" s="1279"/>
      <c r="AQA29" s="85"/>
      <c r="AQB29" s="1280">
        <f t="shared" si="211"/>
        <v>0</v>
      </c>
      <c r="AQD29" s="549"/>
      <c r="AQE29" s="373"/>
      <c r="AQF29" s="24"/>
      <c r="AQG29" s="34"/>
      <c r="AQH29" s="85"/>
      <c r="AQI29" s="87">
        <f t="shared" si="226"/>
        <v>0</v>
      </c>
      <c r="AQK29" s="576"/>
      <c r="AQL29" s="576"/>
      <c r="AQM29" s="276"/>
      <c r="AQN29" s="121"/>
      <c r="AQO29" s="53"/>
      <c r="AQP29" s="176"/>
      <c r="AQQ29" s="87">
        <f t="shared" si="227"/>
        <v>0</v>
      </c>
      <c r="AQS29" s="549"/>
      <c r="AQT29" s="1249"/>
      <c r="AQU29" s="24"/>
      <c r="AQV29" s="34"/>
      <c r="AQW29" s="85"/>
      <c r="AQX29" s="87">
        <f t="shared" si="228"/>
        <v>0</v>
      </c>
      <c r="AQZ29" s="388"/>
      <c r="ARA29" s="373"/>
      <c r="ARB29" s="24"/>
      <c r="ARC29" s="34"/>
      <c r="ARD29" s="85"/>
      <c r="ARE29" s="87">
        <f t="shared" si="229"/>
        <v>12197</v>
      </c>
      <c r="ARG29" s="549"/>
      <c r="ARH29" s="1202"/>
      <c r="ARI29" s="1249"/>
      <c r="ARJ29" s="24"/>
      <c r="ARK29" s="34"/>
      <c r="ARL29" s="85"/>
      <c r="ARM29" s="87">
        <f t="shared" si="230"/>
        <v>0</v>
      </c>
      <c r="ARO29" s="549"/>
      <c r="ARP29" s="1202"/>
      <c r="ARQ29" s="1249"/>
      <c r="ARR29" s="24"/>
      <c r="ARS29" s="34"/>
      <c r="ART29" s="85"/>
      <c r="ARU29" s="87">
        <f t="shared" si="231"/>
        <v>0</v>
      </c>
      <c r="ARV29" s="85"/>
      <c r="ARW29" s="34"/>
      <c r="ARX29" s="373"/>
      <c r="ARY29" s="24"/>
      <c r="ARZ29" s="34"/>
      <c r="ASA29" s="85"/>
      <c r="ASB29" s="87">
        <f t="shared" si="232"/>
        <v>17438</v>
      </c>
      <c r="ASD29" s="576">
        <v>41325</v>
      </c>
      <c r="ASE29" s="276" t="s">
        <v>5311</v>
      </c>
      <c r="ASF29" s="121">
        <v>8016</v>
      </c>
      <c r="ASG29" s="53"/>
      <c r="ASH29" s="176"/>
      <c r="ASI29" s="87">
        <f t="shared" si="233"/>
        <v>8016</v>
      </c>
      <c r="ASK29" s="576"/>
      <c r="ASL29" s="276"/>
      <c r="ASM29" s="121"/>
      <c r="ASN29" s="53"/>
      <c r="ASO29" s="176"/>
      <c r="ASP29" s="87">
        <f t="shared" si="234"/>
        <v>3312</v>
      </c>
      <c r="ASR29" s="576"/>
      <c r="ASS29" s="276"/>
      <c r="AST29" s="121"/>
      <c r="ASU29" s="53"/>
      <c r="ASV29" s="176"/>
      <c r="ASW29" s="87">
        <f t="shared" si="235"/>
        <v>0</v>
      </c>
      <c r="ASY29" s="576"/>
      <c r="ASZ29" s="276"/>
      <c r="ATA29" s="121"/>
      <c r="ATB29" s="53"/>
      <c r="ATC29" s="176"/>
      <c r="ATD29" s="87">
        <f t="shared" si="236"/>
        <v>0</v>
      </c>
      <c r="ATF29" s="549"/>
      <c r="ATG29" s="373"/>
      <c r="ATH29" s="24"/>
      <c r="ATI29" s="34"/>
      <c r="ATJ29" s="85"/>
      <c r="ATK29" s="87">
        <f t="shared" si="212"/>
        <v>0</v>
      </c>
      <c r="ATM29" s="549"/>
      <c r="ATN29" s="373"/>
      <c r="ATO29" s="24"/>
      <c r="ATP29" s="34"/>
      <c r="ATQ29" s="85"/>
      <c r="ATR29" s="87">
        <f t="shared" si="213"/>
        <v>0</v>
      </c>
      <c r="ATT29" s="576"/>
      <c r="ATU29" s="276"/>
      <c r="ATV29" s="121"/>
      <c r="ATW29" s="53"/>
      <c r="ATX29" s="430"/>
      <c r="ATY29" s="87">
        <f t="shared" si="214"/>
        <v>0</v>
      </c>
      <c r="AUA29" s="53"/>
      <c r="AUB29" s="276"/>
      <c r="AUC29" s="121"/>
      <c r="AUD29" s="53"/>
      <c r="AUE29" s="176"/>
      <c r="AUF29" s="87">
        <f t="shared" si="215"/>
        <v>2068</v>
      </c>
      <c r="AUH29" s="549"/>
      <c r="AUI29" s="1247"/>
      <c r="AUJ29" s="85"/>
      <c r="AUK29" s="34"/>
      <c r="AUL29" s="85"/>
      <c r="AUM29" s="87">
        <f t="shared" si="246"/>
        <v>0</v>
      </c>
      <c r="AUO29" s="549"/>
      <c r="AUP29" s="1247"/>
      <c r="AUQ29" s="85"/>
      <c r="AUR29" s="34"/>
      <c r="AUS29" s="85"/>
      <c r="AUT29" s="87">
        <f t="shared" si="247"/>
        <v>2062.5</v>
      </c>
      <c r="AUV29" s="549"/>
      <c r="AUW29" s="1247"/>
      <c r="AUX29" s="85"/>
      <c r="AUY29" s="34"/>
      <c r="AUZ29" s="85"/>
      <c r="AVA29" s="87">
        <f t="shared" si="248"/>
        <v>0</v>
      </c>
      <c r="AVC29" s="34"/>
      <c r="AVD29" s="1247"/>
      <c r="AVE29" s="85"/>
      <c r="AVF29" s="34"/>
      <c r="AVG29" s="85"/>
      <c r="AVH29" s="87">
        <f t="shared" si="249"/>
        <v>0</v>
      </c>
      <c r="AVJ29" s="576">
        <v>41321</v>
      </c>
      <c r="AVK29" s="363" t="s">
        <v>5002</v>
      </c>
      <c r="AVL29" s="176">
        <v>14668</v>
      </c>
      <c r="AVM29" s="53">
        <v>41323</v>
      </c>
      <c r="AVN29" s="176">
        <v>14668</v>
      </c>
      <c r="AVO29" s="87">
        <f t="shared" si="130"/>
        <v>0</v>
      </c>
      <c r="AVQ29" s="576"/>
      <c r="AVR29" s="363"/>
      <c r="AVS29" s="176"/>
      <c r="AVT29" s="53"/>
      <c r="AVU29" s="176"/>
      <c r="AVV29" s="87">
        <f t="shared" si="131"/>
        <v>0</v>
      </c>
      <c r="AVX29" s="576"/>
      <c r="AVY29" s="363"/>
      <c r="AVZ29" s="176"/>
      <c r="AWA29" s="53"/>
      <c r="AWB29" s="176"/>
      <c r="AWC29" s="87">
        <f t="shared" si="132"/>
        <v>5941</v>
      </c>
      <c r="AWE29" s="549"/>
      <c r="AWF29" s="1247"/>
      <c r="AWG29" s="85"/>
      <c r="AWH29" s="34"/>
      <c r="AWI29" s="85"/>
      <c r="AWJ29" s="87">
        <f t="shared" si="133"/>
        <v>0</v>
      </c>
      <c r="AWL29" s="549"/>
      <c r="AWM29" s="1247"/>
      <c r="AWN29" s="85"/>
      <c r="AWO29" s="69"/>
      <c r="AWP29" s="85"/>
      <c r="AWQ29" s="87">
        <f t="shared" si="134"/>
        <v>0</v>
      </c>
      <c r="AWS29" s="34"/>
      <c r="AWT29" s="1247"/>
      <c r="AWU29" s="85"/>
      <c r="AWV29" s="69"/>
      <c r="AWW29" s="85"/>
      <c r="AWX29" s="87">
        <f t="shared" si="135"/>
        <v>0</v>
      </c>
      <c r="AWZ29" s="386">
        <v>41323</v>
      </c>
      <c r="AXA29" s="363" t="s">
        <v>5135</v>
      </c>
      <c r="AXB29" s="176">
        <v>3153</v>
      </c>
      <c r="AXC29" s="53">
        <v>41323</v>
      </c>
      <c r="AXD29" s="176">
        <v>3153</v>
      </c>
      <c r="AXE29" s="87">
        <f t="shared" si="136"/>
        <v>0</v>
      </c>
      <c r="AXG29" s="386"/>
      <c r="AXH29" s="363"/>
      <c r="AXI29" s="176"/>
      <c r="AXJ29" s="53"/>
      <c r="AXK29" s="176"/>
      <c r="AXL29" s="87">
        <f t="shared" si="137"/>
        <v>0</v>
      </c>
      <c r="AXN29" s="386"/>
      <c r="AXO29" s="363"/>
      <c r="AXP29" s="176"/>
      <c r="AXQ29" s="53"/>
      <c r="AXR29" s="176"/>
      <c r="AXS29" s="87">
        <f t="shared" si="138"/>
        <v>1624.5</v>
      </c>
      <c r="AXU29" s="549"/>
      <c r="AXV29" s="1247"/>
      <c r="AXW29" s="85"/>
      <c r="AXX29" s="549"/>
      <c r="AXY29" s="85"/>
      <c r="AXZ29" s="87">
        <f t="shared" si="139"/>
        <v>0</v>
      </c>
      <c r="AYB29" s="576"/>
      <c r="AYC29" s="363"/>
      <c r="AYD29" s="176"/>
      <c r="AYE29" s="53"/>
      <c r="AYF29" s="176"/>
      <c r="AYG29" s="87">
        <f t="shared" si="140"/>
        <v>72158.2</v>
      </c>
      <c r="AYI29" s="53"/>
      <c r="AYJ29" s="363"/>
      <c r="AYK29" s="176"/>
      <c r="AYL29" s="313"/>
      <c r="AYM29" s="176"/>
      <c r="AYN29" s="87">
        <f t="shared" si="250"/>
        <v>0</v>
      </c>
      <c r="AYP29" s="53"/>
      <c r="AYQ29" s="363"/>
      <c r="AYR29" s="176"/>
      <c r="AYS29" s="313"/>
      <c r="AYT29" s="176"/>
      <c r="AYU29" s="87">
        <f t="shared" si="251"/>
        <v>0</v>
      </c>
      <c r="AYW29" s="386">
        <v>41319</v>
      </c>
      <c r="AYX29" s="386"/>
      <c r="AYY29" s="363" t="s">
        <v>4828</v>
      </c>
      <c r="AYZ29" s="430">
        <v>45558</v>
      </c>
      <c r="AZA29" s="1253">
        <v>41328</v>
      </c>
      <c r="AZB29" s="430">
        <v>45558</v>
      </c>
      <c r="AZC29" s="168">
        <f t="shared" si="141"/>
        <v>348707</v>
      </c>
      <c r="AZE29" s="34"/>
      <c r="AZF29" s="1247"/>
      <c r="AZG29" s="85"/>
      <c r="AZH29" s="69"/>
      <c r="AZI29" s="85"/>
      <c r="AZJ29" s="87">
        <f t="shared" si="142"/>
        <v>0</v>
      </c>
      <c r="AZL29" s="34"/>
      <c r="AZM29" s="1247"/>
      <c r="AZN29" s="85"/>
      <c r="AZO29" s="69"/>
      <c r="AZP29" s="85"/>
      <c r="AZQ29" s="87">
        <f t="shared" si="143"/>
        <v>0</v>
      </c>
      <c r="AZS29" s="34"/>
      <c r="AZT29" s="1247"/>
      <c r="AZU29" s="85"/>
      <c r="AZV29" s="69"/>
      <c r="AZW29" s="85"/>
      <c r="AZX29" s="87">
        <f t="shared" si="144"/>
        <v>0</v>
      </c>
      <c r="AZZ29" s="34"/>
      <c r="BAA29" s="1247"/>
      <c r="BAB29" s="85"/>
      <c r="BAC29" s="69"/>
      <c r="BAD29" s="85"/>
      <c r="BAE29" s="87">
        <f t="shared" si="145"/>
        <v>0</v>
      </c>
      <c r="BAG29" s="549"/>
      <c r="BAH29" s="1247"/>
      <c r="BAI29" s="85"/>
      <c r="BAJ29" s="69"/>
      <c r="BAK29" s="85"/>
      <c r="BAL29" s="87">
        <f t="shared" si="146"/>
        <v>0</v>
      </c>
      <c r="BAN29" s="549"/>
      <c r="BAO29" s="1247"/>
      <c r="BAP29" s="85"/>
      <c r="BAQ29" s="69"/>
      <c r="BAR29" s="85"/>
      <c r="BAS29" s="87">
        <f t="shared" si="147"/>
        <v>22116</v>
      </c>
      <c r="BAU29" s="388"/>
      <c r="BAV29" s="1247"/>
      <c r="BAW29" s="85"/>
      <c r="BAX29" s="69"/>
      <c r="BAY29" s="85"/>
      <c r="BAZ29" s="87">
        <f t="shared" si="148"/>
        <v>4048</v>
      </c>
      <c r="BBB29" s="549"/>
      <c r="BBC29" s="1247"/>
      <c r="BBD29" s="85"/>
      <c r="BBE29" s="669"/>
      <c r="BBF29" s="85"/>
      <c r="BBG29" s="87">
        <f t="shared" si="149"/>
        <v>19293.599999999999</v>
      </c>
      <c r="BBI29" s="34"/>
      <c r="BBJ29" s="34"/>
      <c r="BBK29" s="1247"/>
      <c r="BBL29" s="85"/>
      <c r="BBM29" s="34"/>
      <c r="BBN29" s="85"/>
      <c r="BBO29" s="87">
        <f t="shared" si="150"/>
        <v>6485.25</v>
      </c>
      <c r="BBQ29" s="34"/>
      <c r="BBR29" s="1247"/>
      <c r="BBS29" s="85"/>
      <c r="BBT29" s="69"/>
      <c r="BBU29" s="85"/>
      <c r="BBV29" s="87">
        <f t="shared" si="151"/>
        <v>0</v>
      </c>
      <c r="BBX29" s="388"/>
      <c r="BBY29" s="1247"/>
      <c r="BBZ29" s="85"/>
      <c r="BCA29" s="69"/>
      <c r="BCB29" s="85"/>
      <c r="BCC29" s="87">
        <f t="shared" si="152"/>
        <v>0</v>
      </c>
      <c r="BCE29" s="388"/>
      <c r="BCF29" s="1247"/>
      <c r="BCG29" s="85"/>
      <c r="BCH29" s="34"/>
      <c r="BCI29" s="85"/>
      <c r="BCJ29" s="87">
        <f t="shared" si="153"/>
        <v>0</v>
      </c>
      <c r="BCL29" s="386">
        <v>41307</v>
      </c>
      <c r="BCM29" s="363" t="s">
        <v>3823</v>
      </c>
      <c r="BCN29" s="176">
        <v>15327</v>
      </c>
      <c r="BCO29" s="576">
        <v>41307</v>
      </c>
      <c r="BCP29" s="176">
        <v>15327</v>
      </c>
      <c r="BCQ29" s="87">
        <f t="shared" si="154"/>
        <v>17174</v>
      </c>
      <c r="BCS29" s="388"/>
      <c r="BCT29" s="1247"/>
      <c r="BCU29" s="85"/>
      <c r="BCV29" s="669"/>
      <c r="BCW29" s="85"/>
      <c r="BCX29" s="87">
        <f t="shared" si="155"/>
        <v>0</v>
      </c>
      <c r="BCZ29" s="34"/>
      <c r="BDA29" s="1247"/>
      <c r="BDB29" s="85"/>
      <c r="BDC29" s="69"/>
      <c r="BDD29" s="85"/>
      <c r="BDE29" s="87">
        <f t="shared" si="156"/>
        <v>0</v>
      </c>
      <c r="BDG29" s="388"/>
      <c r="BDH29" s="1247"/>
      <c r="BDI29" s="85"/>
      <c r="BDJ29" s="388"/>
      <c r="BDK29" s="85"/>
      <c r="BDL29" s="87">
        <f t="shared" si="157"/>
        <v>0</v>
      </c>
      <c r="BDN29" s="576"/>
      <c r="BDO29" s="363"/>
      <c r="BDP29" s="176"/>
      <c r="BDQ29" s="1329"/>
      <c r="BDR29" s="176"/>
      <c r="BDS29" s="87">
        <f t="shared" si="158"/>
        <v>31279.599999999991</v>
      </c>
      <c r="BDU29" s="34"/>
      <c r="BDV29" s="1247"/>
      <c r="BDW29" s="85"/>
      <c r="BDX29" s="69"/>
      <c r="BDY29" s="85"/>
      <c r="BDZ29" s="87">
        <f t="shared" si="159"/>
        <v>0</v>
      </c>
      <c r="BEB29" s="549"/>
      <c r="BEC29" s="1247"/>
      <c r="BED29" s="85"/>
      <c r="BEE29" s="69"/>
      <c r="BEF29" s="85"/>
      <c r="BEG29" s="87">
        <f t="shared" si="160"/>
        <v>605.79999999999927</v>
      </c>
      <c r="BEI29" s="53"/>
      <c r="BEJ29" s="53"/>
      <c r="BEK29" s="363"/>
      <c r="BEL29" s="176"/>
      <c r="BEM29" s="53"/>
      <c r="BEN29" s="176"/>
      <c r="BEO29" s="87">
        <f t="shared" si="161"/>
        <v>0</v>
      </c>
      <c r="BEQ29" s="386"/>
      <c r="BER29" s="363"/>
      <c r="BES29" s="176"/>
      <c r="BET29" s="417"/>
      <c r="BEU29" s="176"/>
      <c r="BEV29" s="87">
        <f t="shared" si="162"/>
        <v>6853</v>
      </c>
      <c r="BEX29" s="388"/>
      <c r="BEY29" s="409"/>
      <c r="BEZ29" s="1247"/>
      <c r="BFA29" s="85"/>
      <c r="BFB29" s="932"/>
      <c r="BFC29" s="85"/>
      <c r="BFD29" s="87">
        <f t="shared" si="163"/>
        <v>0</v>
      </c>
      <c r="BFF29" s="34"/>
      <c r="BFG29" s="409"/>
      <c r="BFH29" s="1247"/>
      <c r="BFI29" s="85"/>
      <c r="BFJ29" s="34"/>
      <c r="BFK29" s="85"/>
      <c r="BFL29" s="87">
        <f t="shared" si="164"/>
        <v>212313.94</v>
      </c>
      <c r="BFN29" s="549"/>
      <c r="BFO29" s="1247"/>
      <c r="BFP29" s="85"/>
      <c r="BFQ29" s="669"/>
      <c r="BFR29" s="85"/>
      <c r="BFS29" s="87">
        <f t="shared" si="165"/>
        <v>0</v>
      </c>
      <c r="BFU29" s="386"/>
      <c r="BFV29" s="363"/>
      <c r="BFW29" s="176"/>
      <c r="BFX29" s="313"/>
      <c r="BFY29" s="176"/>
      <c r="BFZ29" s="87">
        <f t="shared" si="166"/>
        <v>0</v>
      </c>
      <c r="BGB29" s="576"/>
      <c r="BGC29" s="363"/>
      <c r="BGD29" s="176"/>
      <c r="BGE29" s="313"/>
      <c r="BGF29" s="176"/>
      <c r="BGG29" s="87">
        <f t="shared" si="167"/>
        <v>0</v>
      </c>
      <c r="BGI29" s="388"/>
      <c r="BGJ29" s="1247"/>
      <c r="BGK29" s="85"/>
      <c r="BGL29" s="69"/>
      <c r="BGM29" s="85"/>
      <c r="BGN29" s="87">
        <f t="shared" si="240"/>
        <v>0</v>
      </c>
      <c r="BGP29" s="34"/>
      <c r="BGQ29" s="1247"/>
      <c r="BGR29" s="85"/>
      <c r="BGS29" s="69"/>
      <c r="BGT29" s="85"/>
      <c r="BGU29" s="87">
        <f t="shared" si="241"/>
        <v>0</v>
      </c>
      <c r="BGW29" s="549"/>
      <c r="BGX29" s="1247"/>
      <c r="BGY29" s="85"/>
      <c r="BGZ29" s="69"/>
      <c r="BHA29" s="85"/>
      <c r="BHB29" s="87">
        <f t="shared" si="168"/>
        <v>0</v>
      </c>
      <c r="BHD29" s="549"/>
      <c r="BHE29" s="549"/>
      <c r="BHF29" s="1247"/>
      <c r="BHG29" s="85"/>
      <c r="BHH29" s="69"/>
      <c r="BHI29" s="85"/>
      <c r="BHJ29" s="87">
        <f t="shared" si="169"/>
        <v>78175.989999999991</v>
      </c>
      <c r="BHL29" s="549"/>
      <c r="BHM29" s="1247"/>
      <c r="BHN29" s="85"/>
      <c r="BHO29" s="69"/>
      <c r="BHP29" s="85"/>
      <c r="BHQ29" s="87">
        <f t="shared" si="170"/>
        <v>0</v>
      </c>
      <c r="BHS29" s="388"/>
      <c r="BHT29" s="1247"/>
      <c r="BHU29" s="85"/>
      <c r="BHV29" s="69"/>
      <c r="BHW29" s="85"/>
      <c r="BHX29" s="87">
        <f t="shared" si="171"/>
        <v>0</v>
      </c>
      <c r="BHZ29" s="576"/>
      <c r="BIA29" s="50"/>
      <c r="BIB29" s="1045"/>
      <c r="BIC29" s="53"/>
      <c r="BID29" s="317"/>
      <c r="BIE29" s="87">
        <f t="shared" si="172"/>
        <v>0</v>
      </c>
      <c r="BIG29" s="576"/>
      <c r="BIH29" s="363"/>
      <c r="BII29" s="176"/>
      <c r="BIJ29" s="313"/>
      <c r="BIK29" s="176"/>
      <c r="BIL29" s="87">
        <f t="shared" si="173"/>
        <v>1424</v>
      </c>
      <c r="BIN29" s="549"/>
      <c r="BIO29" s="1247"/>
      <c r="BIP29" s="85"/>
      <c r="BIQ29" s="69"/>
      <c r="BIR29" s="85"/>
      <c r="BIS29" s="87">
        <f t="shared" si="174"/>
        <v>0</v>
      </c>
      <c r="BIU29" s="34"/>
      <c r="BIV29" s="1247"/>
      <c r="BIW29" s="85"/>
      <c r="BIX29" s="69"/>
      <c r="BIY29" s="85"/>
      <c r="BIZ29" s="87">
        <f t="shared" si="175"/>
        <v>0</v>
      </c>
      <c r="BJB29" s="34">
        <v>41324</v>
      </c>
      <c r="BJC29" s="1247" t="s">
        <v>5256</v>
      </c>
      <c r="BJD29" s="85">
        <v>6258.5</v>
      </c>
      <c r="BJE29" s="69">
        <v>41325</v>
      </c>
      <c r="BJF29" s="85">
        <v>6258.5</v>
      </c>
      <c r="BJG29" s="87">
        <f t="shared" si="216"/>
        <v>0</v>
      </c>
      <c r="BJI29" s="53">
        <v>41317</v>
      </c>
      <c r="BJJ29" s="363" t="s">
        <v>4690</v>
      </c>
      <c r="BJK29" s="176">
        <v>22224.5</v>
      </c>
      <c r="BJL29" s="313">
        <v>41318</v>
      </c>
      <c r="BJM29" s="176">
        <v>22224.5</v>
      </c>
      <c r="BJN29" s="87">
        <f t="shared" si="217"/>
        <v>289.5</v>
      </c>
      <c r="BJP29" s="34"/>
      <c r="BJQ29" s="1247"/>
      <c r="BJR29" s="85"/>
      <c r="BJS29" s="69"/>
      <c r="BJT29" s="85"/>
      <c r="BJU29" s="87">
        <f t="shared" si="218"/>
        <v>0</v>
      </c>
      <c r="BJW29" s="34"/>
      <c r="BJX29" s="1247"/>
      <c r="BJY29" s="85"/>
      <c r="BJZ29" s="69"/>
      <c r="BKA29" s="85"/>
      <c r="BKB29" s="87">
        <f t="shared" si="219"/>
        <v>0</v>
      </c>
      <c r="BKD29" s="34"/>
      <c r="BKE29" s="1247"/>
      <c r="BKF29" s="85"/>
      <c r="BKG29" s="69"/>
      <c r="BKH29" s="85"/>
      <c r="BKI29" s="87">
        <f t="shared" si="220"/>
        <v>0</v>
      </c>
      <c r="BKK29" s="34"/>
      <c r="BKL29" s="1247"/>
      <c r="BKM29" s="85"/>
      <c r="BKN29" s="69"/>
      <c r="BKO29" s="85"/>
      <c r="BKP29" s="87">
        <f t="shared" si="221"/>
        <v>0</v>
      </c>
      <c r="BKR29" s="386"/>
      <c r="BKS29" s="363"/>
      <c r="BKT29" s="176"/>
      <c r="BKU29" s="53"/>
      <c r="BKV29" s="176"/>
      <c r="BKW29" s="87">
        <f t="shared" si="222"/>
        <v>0</v>
      </c>
      <c r="BKY29" s="549"/>
      <c r="BKZ29" s="1247"/>
      <c r="BLA29" s="85"/>
      <c r="BLB29" s="34"/>
      <c r="BLC29" s="85"/>
      <c r="BLD29" s="87">
        <f t="shared" si="223"/>
        <v>0</v>
      </c>
      <c r="BLF29" s="549"/>
      <c r="BLG29" s="1247"/>
      <c r="BLH29" s="85"/>
      <c r="BLI29" s="34"/>
      <c r="BLJ29" s="85"/>
      <c r="BLK29" s="87">
        <f t="shared" si="237"/>
        <v>0</v>
      </c>
      <c r="BLM29" s="34"/>
      <c r="BLN29" s="409"/>
      <c r="BLO29" s="1247"/>
      <c r="BLP29" s="85"/>
      <c r="BLQ29" s="69"/>
      <c r="BLR29" s="85"/>
      <c r="BLS29" s="87">
        <f t="shared" si="176"/>
        <v>118</v>
      </c>
      <c r="BLU29" s="34"/>
      <c r="BLV29" s="1247"/>
      <c r="BLW29" s="85"/>
      <c r="BLX29" s="69"/>
      <c r="BLY29" s="85"/>
      <c r="BLZ29" s="87">
        <f t="shared" si="177"/>
        <v>0</v>
      </c>
      <c r="BMB29" s="53"/>
      <c r="BMC29" s="363"/>
      <c r="BMD29" s="176"/>
      <c r="BME29" s="53"/>
      <c r="BMF29" s="176"/>
      <c r="BMG29" s="87">
        <f t="shared" si="178"/>
        <v>21858</v>
      </c>
      <c r="BMI29" s="386">
        <v>41311</v>
      </c>
      <c r="BMJ29" s="276" t="s">
        <v>4135</v>
      </c>
      <c r="BMK29" s="121">
        <v>234</v>
      </c>
      <c r="BML29" s="576">
        <v>41311</v>
      </c>
      <c r="BMM29" s="176">
        <v>234</v>
      </c>
      <c r="BMN29" s="87">
        <f t="shared" si="179"/>
        <v>0</v>
      </c>
      <c r="BMQ29" s="1247"/>
      <c r="BMR29" s="430"/>
      <c r="BMS29" s="549"/>
      <c r="BMT29" s="1245"/>
      <c r="BMU29" s="87">
        <f t="shared" si="180"/>
        <v>700</v>
      </c>
      <c r="BMW29" s="34"/>
      <c r="BMX29" s="1247"/>
      <c r="BMY29" s="85"/>
      <c r="BMZ29" s="69"/>
      <c r="BNA29" s="85"/>
      <c r="BNB29" s="87">
        <f t="shared" si="181"/>
        <v>0</v>
      </c>
      <c r="BND29" s="34"/>
      <c r="BNE29" s="34"/>
      <c r="BNF29" s="1247"/>
      <c r="BNG29" s="85"/>
      <c r="BNH29" s="69"/>
      <c r="BNI29" s="85"/>
      <c r="BNJ29" s="87">
        <f t="shared" si="182"/>
        <v>0</v>
      </c>
      <c r="BNL29" s="549"/>
      <c r="BNM29" s="1247"/>
      <c r="BNN29" s="85"/>
      <c r="BNO29" s="69"/>
      <c r="BNP29" s="85"/>
      <c r="BNQ29" s="87">
        <f t="shared" si="183"/>
        <v>0</v>
      </c>
      <c r="BNS29" s="549">
        <v>41325</v>
      </c>
      <c r="BNT29" s="1247" t="s">
        <v>5372</v>
      </c>
      <c r="BNU29" s="85">
        <v>5427</v>
      </c>
      <c r="BNV29" s="69">
        <v>41325</v>
      </c>
      <c r="BNW29" s="85">
        <v>5427</v>
      </c>
      <c r="BNX29" s="87">
        <f t="shared" si="184"/>
        <v>0</v>
      </c>
      <c r="BNZ29" s="34"/>
      <c r="BOA29" s="1247"/>
      <c r="BOB29" s="85"/>
      <c r="BOC29" s="69"/>
      <c r="BOD29" s="85"/>
      <c r="BOE29" s="87">
        <f t="shared" si="185"/>
        <v>0</v>
      </c>
      <c r="BOG29" s="549"/>
      <c r="BOH29" s="1247"/>
      <c r="BOI29" s="85"/>
      <c r="BOJ29" s="1366"/>
      <c r="BOK29" s="847"/>
      <c r="BOL29" s="87">
        <f t="shared" si="186"/>
        <v>0</v>
      </c>
      <c r="BON29" s="549"/>
      <c r="BOO29" s="1247"/>
      <c r="BOP29" s="85"/>
      <c r="BOQ29" s="1366"/>
      <c r="BOR29" s="847"/>
      <c r="BOS29" s="87">
        <f t="shared" si="187"/>
        <v>0</v>
      </c>
      <c r="BOU29" s="34"/>
      <c r="BOV29" s="1247"/>
      <c r="BOW29" s="85"/>
      <c r="BOX29" s="69"/>
      <c r="BOY29" s="85"/>
      <c r="BOZ29" s="87">
        <f t="shared" si="188"/>
        <v>0</v>
      </c>
      <c r="BPB29" s="34"/>
      <c r="BPC29" s="1247"/>
      <c r="BPD29" s="85"/>
      <c r="BPE29" s="69"/>
      <c r="BPF29" s="85"/>
      <c r="BPG29" s="87">
        <f t="shared" si="189"/>
        <v>0</v>
      </c>
      <c r="BPI29" s="34"/>
      <c r="BPJ29" s="1247"/>
      <c r="BPK29" s="85"/>
      <c r="BPL29" s="69"/>
      <c r="BPM29" s="85"/>
      <c r="BPN29" s="87">
        <f t="shared" si="190"/>
        <v>0</v>
      </c>
      <c r="BPP29" s="34"/>
      <c r="BPQ29" s="1247"/>
      <c r="BPR29" s="85"/>
      <c r="BPS29" s="69"/>
      <c r="BPT29" s="85"/>
      <c r="BPU29" s="87">
        <f t="shared" si="191"/>
        <v>0</v>
      </c>
    </row>
    <row r="30" spans="1:1789">
      <c r="A30" s="34"/>
      <c r="B30" s="373"/>
      <c r="C30" s="24"/>
      <c r="D30" s="34"/>
      <c r="E30" s="85"/>
      <c r="F30" s="87">
        <f t="shared" si="2"/>
        <v>0</v>
      </c>
      <c r="H30" s="34"/>
      <c r="I30" s="373"/>
      <c r="J30" s="24"/>
      <c r="K30" s="34"/>
      <c r="L30" s="85"/>
      <c r="M30" s="87">
        <f t="shared" si="3"/>
        <v>0</v>
      </c>
      <c r="O30" s="373"/>
      <c r="P30" s="373"/>
      <c r="Q30" s="24"/>
      <c r="R30" s="34"/>
      <c r="S30" s="85"/>
      <c r="T30" s="87">
        <f t="shared" si="4"/>
        <v>0</v>
      </c>
      <c r="V30" s="373"/>
      <c r="W30" s="373"/>
      <c r="X30" s="24"/>
      <c r="Y30" s="34"/>
      <c r="Z30" s="85"/>
      <c r="AA30" s="87">
        <f t="shared" si="5"/>
        <v>6041</v>
      </c>
      <c r="AC30" s="373"/>
      <c r="AD30" s="373"/>
      <c r="AE30" s="24"/>
      <c r="AF30" s="34"/>
      <c r="AG30" s="85"/>
      <c r="AH30" s="87">
        <f t="shared" si="6"/>
        <v>0</v>
      </c>
      <c r="AJ30" s="386">
        <v>41324</v>
      </c>
      <c r="AK30" s="276" t="s">
        <v>5284</v>
      </c>
      <c r="AL30" s="121">
        <v>49899.58</v>
      </c>
      <c r="AM30" s="386"/>
      <c r="AN30" s="176"/>
      <c r="AO30" s="87">
        <f t="shared" si="7"/>
        <v>75052.220000000016</v>
      </c>
      <c r="AQ30" s="373"/>
      <c r="AR30" s="373"/>
      <c r="AS30" s="24"/>
      <c r="AT30" s="34"/>
      <c r="AU30" s="85"/>
      <c r="AV30" s="87">
        <f t="shared" si="8"/>
        <v>0</v>
      </c>
      <c r="AX30" s="373"/>
      <c r="AY30" s="373"/>
      <c r="AZ30" s="24"/>
      <c r="BA30" s="34"/>
      <c r="BB30" s="85"/>
      <c r="BC30" s="87">
        <f t="shared" si="9"/>
        <v>0</v>
      </c>
      <c r="BE30" s="373"/>
      <c r="BF30" s="373"/>
      <c r="BG30" s="24"/>
      <c r="BH30" s="34"/>
      <c r="BI30" s="85"/>
      <c r="BJ30" s="87">
        <f t="shared" si="10"/>
        <v>0</v>
      </c>
      <c r="BL30" s="388">
        <v>41322</v>
      </c>
      <c r="BM30" s="373" t="s">
        <v>5102</v>
      </c>
      <c r="BN30" s="24">
        <v>809.5</v>
      </c>
      <c r="BO30" s="34">
        <v>41322</v>
      </c>
      <c r="BP30" s="85">
        <v>809.5</v>
      </c>
      <c r="BQ30" s="87">
        <f t="shared" si="11"/>
        <v>0</v>
      </c>
      <c r="BS30" s="576"/>
      <c r="BT30" s="276"/>
      <c r="BU30" s="121"/>
      <c r="BV30" s="53"/>
      <c r="BW30" s="176"/>
      <c r="BX30" s="87">
        <f t="shared" si="12"/>
        <v>40166.76</v>
      </c>
      <c r="BZ30" s="549"/>
      <c r="CA30" s="373"/>
      <c r="CB30" s="24"/>
      <c r="CC30" s="34"/>
      <c r="CD30" s="85"/>
      <c r="CE30" s="87">
        <f t="shared" si="13"/>
        <v>0</v>
      </c>
      <c r="CG30" s="549"/>
      <c r="CH30" s="373"/>
      <c r="CI30" s="24"/>
      <c r="CJ30" s="34"/>
      <c r="CK30" s="85"/>
      <c r="CL30" s="87">
        <f t="shared" si="14"/>
        <v>2443.5</v>
      </c>
      <c r="CN30" s="576">
        <v>41205</v>
      </c>
      <c r="CO30" s="657"/>
      <c r="CP30" s="276" t="s">
        <v>3137</v>
      </c>
      <c r="CQ30" s="121">
        <v>77264.66</v>
      </c>
      <c r="CR30" s="657"/>
      <c r="CS30" s="511"/>
      <c r="CT30" s="87">
        <f t="shared" si="15"/>
        <v>204750.66</v>
      </c>
      <c r="CV30" s="576">
        <v>41323</v>
      </c>
      <c r="CW30" s="1289"/>
      <c r="CX30" s="276" t="s">
        <v>5154</v>
      </c>
      <c r="CY30" s="121">
        <v>2337</v>
      </c>
      <c r="CZ30" s="576">
        <v>41323</v>
      </c>
      <c r="DA30" s="176">
        <v>2337</v>
      </c>
      <c r="DB30" s="87">
        <f t="shared" si="16"/>
        <v>8993745.6500000004</v>
      </c>
      <c r="DD30" s="386"/>
      <c r="DE30" s="276"/>
      <c r="DF30" s="121"/>
      <c r="DG30" s="53"/>
      <c r="DH30" s="176"/>
      <c r="DI30" s="87">
        <f t="shared" si="17"/>
        <v>1847</v>
      </c>
      <c r="DK30" s="386"/>
      <c r="DL30" s="276"/>
      <c r="DM30" s="121"/>
      <c r="DN30" s="53"/>
      <c r="DO30" s="176"/>
      <c r="DP30" s="87">
        <f t="shared" si="18"/>
        <v>0</v>
      </c>
      <c r="DR30" s="53"/>
      <c r="DS30" s="276"/>
      <c r="DT30" s="121"/>
      <c r="DU30" s="53"/>
      <c r="DV30" s="176"/>
      <c r="DW30" s="87">
        <f t="shared" si="19"/>
        <v>0</v>
      </c>
      <c r="DY30" s="386"/>
      <c r="DZ30" s="276"/>
      <c r="EA30" s="121"/>
      <c r="EB30" s="53"/>
      <c r="EC30" s="176"/>
      <c r="ED30" s="87">
        <f t="shared" si="20"/>
        <v>0</v>
      </c>
      <c r="EF30" s="549"/>
      <c r="EG30" s="373"/>
      <c r="EH30" s="24"/>
      <c r="EI30" s="34"/>
      <c r="EJ30" s="85"/>
      <c r="EK30" s="87">
        <f t="shared" si="21"/>
        <v>20966</v>
      </c>
      <c r="EM30" s="549"/>
      <c r="EN30" s="373"/>
      <c r="EO30" s="24"/>
      <c r="EP30" s="34"/>
      <c r="EQ30" s="85"/>
      <c r="ER30" s="87">
        <f t="shared" si="22"/>
        <v>0</v>
      </c>
      <c r="ET30" s="373"/>
      <c r="EU30" s="1200"/>
      <c r="EV30" s="373"/>
      <c r="EW30" s="24"/>
      <c r="EX30" s="34"/>
      <c r="EY30" s="85"/>
      <c r="EZ30" s="87">
        <f t="shared" si="23"/>
        <v>1044.8300000000017</v>
      </c>
      <c r="FB30" s="53"/>
      <c r="FC30" s="276"/>
      <c r="FD30" s="121"/>
      <c r="FE30" s="53"/>
      <c r="FF30" s="176"/>
      <c r="FG30" s="87">
        <f t="shared" si="24"/>
        <v>0</v>
      </c>
      <c r="FI30" s="549"/>
      <c r="FJ30" s="373"/>
      <c r="FK30" s="373"/>
      <c r="FL30" s="24"/>
      <c r="FM30" s="34"/>
      <c r="FN30" s="85"/>
      <c r="FO30" s="87">
        <f t="shared" si="25"/>
        <v>0</v>
      </c>
      <c r="FQ30" s="34"/>
      <c r="FR30" s="276"/>
      <c r="FS30" s="121"/>
      <c r="FT30" s="53"/>
      <c r="FU30" s="176"/>
      <c r="FV30" s="87">
        <f t="shared" si="192"/>
        <v>0</v>
      </c>
      <c r="FX30" s="576"/>
      <c r="FY30" s="657"/>
      <c r="FZ30" s="276"/>
      <c r="GA30" s="121"/>
      <c r="GB30" s="576"/>
      <c r="GC30" s="176"/>
      <c r="GD30" s="87">
        <f t="shared" si="26"/>
        <v>13137.5</v>
      </c>
      <c r="GF30" s="34"/>
      <c r="GG30" s="373"/>
      <c r="GH30" s="24"/>
      <c r="GI30" s="34"/>
      <c r="GJ30" s="85"/>
      <c r="GK30" s="87">
        <f t="shared" si="27"/>
        <v>4523</v>
      </c>
      <c r="GM30" s="549"/>
      <c r="GN30" s="373"/>
      <c r="GO30" s="373"/>
      <c r="GP30" s="24"/>
      <c r="GQ30" s="34"/>
      <c r="GR30" s="85"/>
      <c r="GS30" s="87">
        <f t="shared" si="28"/>
        <v>2511.6000000000004</v>
      </c>
      <c r="GU30" s="549"/>
      <c r="GV30" s="373"/>
      <c r="GW30" s="24"/>
      <c r="GX30" s="34"/>
      <c r="GY30" s="85"/>
      <c r="GZ30" s="87">
        <f t="shared" si="29"/>
        <v>0</v>
      </c>
      <c r="HB30" s="388"/>
      <c r="HC30" s="373"/>
      <c r="HD30" s="24"/>
      <c r="HE30" s="34"/>
      <c r="HF30" s="85"/>
      <c r="HG30" s="87">
        <f t="shared" si="30"/>
        <v>0</v>
      </c>
      <c r="HI30" s="388"/>
      <c r="HJ30" s="373"/>
      <c r="HK30" s="24"/>
      <c r="HL30" s="34"/>
      <c r="HM30" s="85"/>
      <c r="HN30" s="87">
        <f t="shared" si="31"/>
        <v>0</v>
      </c>
      <c r="HP30" s="388"/>
      <c r="HQ30" s="373"/>
      <c r="HR30" s="24"/>
      <c r="HS30" s="34"/>
      <c r="HT30" s="85"/>
      <c r="HU30" s="87">
        <f t="shared" si="32"/>
        <v>30</v>
      </c>
      <c r="HW30" s="373"/>
      <c r="HX30" s="373"/>
      <c r="HY30" s="24"/>
      <c r="HZ30" s="34"/>
      <c r="IA30" s="85"/>
      <c r="IB30" s="87">
        <f t="shared" si="33"/>
        <v>0</v>
      </c>
      <c r="ID30" s="576"/>
      <c r="IE30" s="276"/>
      <c r="IF30" s="121"/>
      <c r="IG30" s="53"/>
      <c r="IH30" s="176"/>
      <c r="II30" s="87">
        <f t="shared" si="34"/>
        <v>402</v>
      </c>
      <c r="IK30" s="549"/>
      <c r="IL30" s="373"/>
      <c r="IM30" s="24"/>
      <c r="IN30" s="34"/>
      <c r="IO30" s="85"/>
      <c r="IP30" s="87">
        <f t="shared" si="35"/>
        <v>3102</v>
      </c>
      <c r="IR30" s="388">
        <v>41300</v>
      </c>
      <c r="IS30" s="1247" t="s">
        <v>3245</v>
      </c>
      <c r="IT30" s="1052">
        <v>2310</v>
      </c>
      <c r="IU30" s="388">
        <v>41306</v>
      </c>
      <c r="IV30" s="1052">
        <v>2310</v>
      </c>
      <c r="IW30" s="87">
        <f t="shared" si="36"/>
        <v>0</v>
      </c>
      <c r="IY30" s="388">
        <v>41316</v>
      </c>
      <c r="IZ30" s="373" t="s">
        <v>4569</v>
      </c>
      <c r="JA30" s="24">
        <v>2310</v>
      </c>
      <c r="JB30" s="388">
        <v>41324</v>
      </c>
      <c r="JC30" s="24">
        <v>2310</v>
      </c>
      <c r="JD30" s="87">
        <f t="shared" si="37"/>
        <v>0</v>
      </c>
      <c r="JF30" s="388"/>
      <c r="JG30" s="373"/>
      <c r="JH30" s="24"/>
      <c r="JI30" s="388"/>
      <c r="JJ30" s="24"/>
      <c r="JK30" s="87">
        <f t="shared" si="38"/>
        <v>46365</v>
      </c>
      <c r="JM30" s="576">
        <v>40766</v>
      </c>
      <c r="JN30" s="276" t="s">
        <v>3138</v>
      </c>
      <c r="JO30" s="1270">
        <v>16575.599999999999</v>
      </c>
      <c r="JP30" s="388"/>
      <c r="JQ30" s="85"/>
      <c r="JR30" s="87">
        <f t="shared" si="39"/>
        <v>63710.670000000006</v>
      </c>
      <c r="JT30" s="388"/>
      <c r="JU30" s="373"/>
      <c r="JV30" s="24"/>
      <c r="JW30" s="34"/>
      <c r="JX30" s="85"/>
      <c r="JY30" s="87">
        <f t="shared" si="40"/>
        <v>0</v>
      </c>
      <c r="KA30" s="388"/>
      <c r="KB30" s="373"/>
      <c r="KC30" s="24"/>
      <c r="KD30" s="34"/>
      <c r="KE30" s="85"/>
      <c r="KF30" s="87">
        <f t="shared" si="41"/>
        <v>0</v>
      </c>
      <c r="KH30" s="388"/>
      <c r="KI30" s="373"/>
      <c r="KJ30" s="24"/>
      <c r="KK30" s="34"/>
      <c r="KL30" s="85"/>
      <c r="KM30" s="87">
        <f t="shared" si="42"/>
        <v>0</v>
      </c>
      <c r="KO30" s="386"/>
      <c r="KP30" s="276"/>
      <c r="KQ30" s="121"/>
      <c r="KR30" s="53"/>
      <c r="KS30" s="176"/>
      <c r="KT30" s="87">
        <f t="shared" si="43"/>
        <v>1499.5</v>
      </c>
      <c r="KV30" s="373"/>
      <c r="KW30" s="373"/>
      <c r="KX30" s="24"/>
      <c r="KY30" s="34"/>
      <c r="KZ30" s="85"/>
      <c r="LA30" s="87">
        <f t="shared" si="44"/>
        <v>14519.5</v>
      </c>
      <c r="LC30" s="373"/>
      <c r="LD30" s="373"/>
      <c r="LE30" s="24"/>
      <c r="LF30" s="34"/>
      <c r="LG30" s="85"/>
      <c r="LH30" s="87">
        <f t="shared" si="45"/>
        <v>0</v>
      </c>
      <c r="LJ30" s="373"/>
      <c r="LK30" s="373"/>
      <c r="LL30" s="24"/>
      <c r="LM30" s="34"/>
      <c r="LN30" s="85"/>
      <c r="LO30" s="87">
        <f t="shared" si="46"/>
        <v>0</v>
      </c>
      <c r="LQ30" s="373"/>
      <c r="LR30" s="373"/>
      <c r="LS30" s="24"/>
      <c r="LT30" s="34"/>
      <c r="LU30" s="85"/>
      <c r="LV30" s="87">
        <f t="shared" si="47"/>
        <v>0</v>
      </c>
      <c r="LX30" s="549"/>
      <c r="LY30" s="373"/>
      <c r="LZ30" s="24"/>
      <c r="MA30" s="34"/>
      <c r="MB30" s="85"/>
      <c r="MC30" s="87">
        <f t="shared" si="48"/>
        <v>0</v>
      </c>
      <c r="ME30" s="549"/>
      <c r="MF30" s="373"/>
      <c r="MG30" s="24"/>
      <c r="MH30" s="34"/>
      <c r="MI30" s="85"/>
      <c r="MJ30" s="87">
        <f t="shared" si="49"/>
        <v>31145.5</v>
      </c>
      <c r="ML30" s="549"/>
      <c r="MM30" s="373"/>
      <c r="MN30" s="24"/>
      <c r="MO30" s="34"/>
      <c r="MP30" s="85"/>
      <c r="MQ30" s="87">
        <f t="shared" si="50"/>
        <v>0</v>
      </c>
      <c r="MS30" s="373"/>
      <c r="MT30" s="373"/>
      <c r="MU30" s="24"/>
      <c r="MV30" s="34"/>
      <c r="MW30" s="85"/>
      <c r="MX30" s="87">
        <f t="shared" si="51"/>
        <v>0</v>
      </c>
      <c r="MZ30" s="373"/>
      <c r="NA30" s="373"/>
      <c r="NB30" s="24"/>
      <c r="NC30" s="34"/>
      <c r="ND30" s="85"/>
      <c r="NE30" s="87">
        <f t="shared" si="52"/>
        <v>0</v>
      </c>
      <c r="NG30" s="549"/>
      <c r="NH30" s="373"/>
      <c r="NI30" s="24"/>
      <c r="NJ30" s="549"/>
      <c r="NK30" s="85"/>
      <c r="NL30" s="87">
        <f t="shared" si="53"/>
        <v>0</v>
      </c>
      <c r="NN30" s="373"/>
      <c r="NO30" s="373"/>
      <c r="NP30" s="24"/>
      <c r="NQ30" s="34"/>
      <c r="NR30" s="85"/>
      <c r="NS30" s="87">
        <f t="shared" si="54"/>
        <v>12799.5</v>
      </c>
      <c r="NU30" s="549"/>
      <c r="NV30" s="1200"/>
      <c r="NW30" s="373"/>
      <c r="NX30" s="24"/>
      <c r="NY30" s="34"/>
      <c r="NZ30" s="85"/>
      <c r="OA30" s="87">
        <f t="shared" si="0"/>
        <v>154427.23000000001</v>
      </c>
      <c r="OC30" s="549"/>
      <c r="OD30" s="373"/>
      <c r="OE30" s="24"/>
      <c r="OF30" s="34"/>
      <c r="OG30" s="85"/>
      <c r="OH30" s="87">
        <f t="shared" si="55"/>
        <v>0</v>
      </c>
      <c r="OJ30" s="373"/>
      <c r="OK30" s="373"/>
      <c r="OL30" s="24"/>
      <c r="OM30" s="34"/>
      <c r="ON30" s="85"/>
      <c r="OO30" s="87">
        <f t="shared" si="56"/>
        <v>0</v>
      </c>
      <c r="OQ30" s="386">
        <v>41317</v>
      </c>
      <c r="OR30" s="1378" t="s">
        <v>4688</v>
      </c>
      <c r="OS30" s="121">
        <v>3956.75</v>
      </c>
      <c r="OT30" s="53">
        <v>41318</v>
      </c>
      <c r="OU30" s="176">
        <v>3956.75</v>
      </c>
      <c r="OV30" s="87">
        <f t="shared" si="57"/>
        <v>0</v>
      </c>
      <c r="OX30" s="386"/>
      <c r="OY30" s="1378"/>
      <c r="OZ30" s="121"/>
      <c r="PA30" s="53"/>
      <c r="PB30" s="176"/>
      <c r="PC30" s="87">
        <f t="shared" si="58"/>
        <v>21123.919999999998</v>
      </c>
      <c r="PE30" s="386"/>
      <c r="PF30" s="1338"/>
      <c r="PG30" s="276"/>
      <c r="PH30" s="121"/>
      <c r="PI30" s="369"/>
      <c r="PJ30" s="176"/>
      <c r="PK30" s="87">
        <f t="shared" si="59"/>
        <v>63697.850000000006</v>
      </c>
      <c r="PM30" s="386"/>
      <c r="PN30" s="276"/>
      <c r="PO30" s="121"/>
      <c r="PP30" s="369"/>
      <c r="PQ30" s="176"/>
      <c r="PR30" s="87">
        <f t="shared" si="60"/>
        <v>0</v>
      </c>
      <c r="PT30" s="388"/>
      <c r="PU30" s="373"/>
      <c r="PV30" s="24"/>
      <c r="PW30" s="34"/>
      <c r="PX30" s="85"/>
      <c r="PY30" s="87">
        <f t="shared" si="61"/>
        <v>40407</v>
      </c>
      <c r="QA30" s="373"/>
      <c r="QB30" s="373"/>
      <c r="QC30" s="24"/>
      <c r="QD30" s="34"/>
      <c r="QE30" s="85"/>
      <c r="QF30" s="87">
        <f t="shared" si="62"/>
        <v>0</v>
      </c>
      <c r="QH30" s="373"/>
      <c r="QI30" s="373"/>
      <c r="QJ30" s="24"/>
      <c r="QK30" s="34"/>
      <c r="QL30" s="85"/>
      <c r="QM30" s="87">
        <f t="shared" si="63"/>
        <v>0</v>
      </c>
      <c r="QO30" s="373"/>
      <c r="QP30" s="373"/>
      <c r="QQ30" s="24"/>
      <c r="QR30" s="34"/>
      <c r="QS30" s="85"/>
      <c r="QT30" s="87">
        <f t="shared" si="64"/>
        <v>0</v>
      </c>
      <c r="QV30" s="576"/>
      <c r="QW30" s="657"/>
      <c r="QX30" s="276"/>
      <c r="QY30" s="121"/>
      <c r="QZ30" s="53"/>
      <c r="RA30" s="430"/>
      <c r="RB30" s="87">
        <f t="shared" si="65"/>
        <v>17854</v>
      </c>
      <c r="RD30" s="549"/>
      <c r="RE30" s="373"/>
      <c r="RF30" s="24"/>
      <c r="RG30" s="34"/>
      <c r="RH30" s="1262"/>
      <c r="RI30" s="87">
        <f t="shared" si="66"/>
        <v>0</v>
      </c>
      <c r="RK30" s="549"/>
      <c r="RL30" s="373"/>
      <c r="RM30" s="24"/>
      <c r="RN30" s="34"/>
      <c r="RO30" s="1262"/>
      <c r="RP30" s="87">
        <f t="shared" si="67"/>
        <v>0</v>
      </c>
      <c r="RR30" s="373"/>
      <c r="RS30" s="373"/>
      <c r="RT30" s="24"/>
      <c r="RU30" s="34"/>
      <c r="RV30" s="1262"/>
      <c r="RW30" s="87">
        <f t="shared" si="68"/>
        <v>0</v>
      </c>
      <c r="RY30" s="373"/>
      <c r="RZ30" s="373"/>
      <c r="SA30" s="24"/>
      <c r="SB30" s="34"/>
      <c r="SC30" s="1262"/>
      <c r="SD30" s="87">
        <f t="shared" si="69"/>
        <v>2910</v>
      </c>
      <c r="SF30" s="373"/>
      <c r="SG30" s="373"/>
      <c r="SH30" s="24"/>
      <c r="SI30" s="34"/>
      <c r="SJ30" s="1262"/>
      <c r="SK30" s="87">
        <f t="shared" si="70"/>
        <v>0</v>
      </c>
      <c r="SM30" s="373"/>
      <c r="SN30" s="373"/>
      <c r="SO30" s="24"/>
      <c r="SP30" s="34"/>
      <c r="SQ30" s="1262"/>
      <c r="SR30" s="87">
        <f t="shared" si="71"/>
        <v>0</v>
      </c>
      <c r="ST30" s="549"/>
      <c r="SU30" s="373"/>
      <c r="SV30" s="24"/>
      <c r="SW30" s="34"/>
      <c r="SX30" s="1262"/>
      <c r="SY30" s="87">
        <f t="shared" si="72"/>
        <v>0</v>
      </c>
      <c r="TA30" s="549"/>
      <c r="TB30" s="373"/>
      <c r="TC30" s="24"/>
      <c r="TD30" s="34"/>
      <c r="TE30" s="1262"/>
      <c r="TF30" s="87">
        <f t="shared" si="73"/>
        <v>-2822</v>
      </c>
      <c r="TH30" s="549"/>
      <c r="TI30" s="373"/>
      <c r="TJ30" s="24"/>
      <c r="TK30" s="34"/>
      <c r="TL30" s="1262"/>
      <c r="TM30" s="87">
        <f t="shared" si="74"/>
        <v>0</v>
      </c>
      <c r="TO30" s="386">
        <v>41323</v>
      </c>
      <c r="TP30" s="276" t="s">
        <v>5171</v>
      </c>
      <c r="TQ30" s="121">
        <v>3021</v>
      </c>
      <c r="TR30" s="386">
        <v>41324</v>
      </c>
      <c r="TS30" s="430">
        <v>3021</v>
      </c>
      <c r="TT30" s="87">
        <f t="shared" si="75"/>
        <v>0</v>
      </c>
      <c r="TV30" s="549"/>
      <c r="TW30" s="373"/>
      <c r="TX30" s="24"/>
      <c r="TY30" s="34"/>
      <c r="TZ30" s="1262"/>
      <c r="UA30" s="87">
        <f t="shared" si="76"/>
        <v>0</v>
      </c>
      <c r="UC30" s="1261"/>
      <c r="UD30" s="373"/>
      <c r="UE30" s="24"/>
      <c r="UF30" s="34"/>
      <c r="UG30" s="1262"/>
      <c r="UH30" s="87">
        <f t="shared" si="77"/>
        <v>978</v>
      </c>
      <c r="UJ30" s="373"/>
      <c r="UK30" s="373"/>
      <c r="UL30" s="24"/>
      <c r="UM30" s="34"/>
      <c r="UN30" s="1262"/>
      <c r="UO30" s="87">
        <f t="shared" si="78"/>
        <v>0</v>
      </c>
      <c r="UQ30" s="373"/>
      <c r="UR30" s="373"/>
      <c r="US30" s="24"/>
      <c r="UT30" s="34"/>
      <c r="UU30" s="1262"/>
      <c r="UV30" s="87">
        <f t="shared" si="79"/>
        <v>18891</v>
      </c>
      <c r="UX30" s="388"/>
      <c r="UY30" s="373"/>
      <c r="UZ30" s="24"/>
      <c r="VA30" s="34"/>
      <c r="VB30" s="1262"/>
      <c r="VC30" s="87">
        <f t="shared" si="80"/>
        <v>6963.5</v>
      </c>
      <c r="VE30" s="549"/>
      <c r="VF30" s="373"/>
      <c r="VG30" s="24"/>
      <c r="VH30" s="34"/>
      <c r="VI30" s="85"/>
      <c r="VJ30" s="87">
        <f t="shared" si="81"/>
        <v>28439.5</v>
      </c>
      <c r="VL30" s="373"/>
      <c r="VM30" s="373"/>
      <c r="VN30" s="24"/>
      <c r="VO30" s="34"/>
      <c r="VP30" s="85"/>
      <c r="VQ30" s="87">
        <f t="shared" si="82"/>
        <v>0</v>
      </c>
      <c r="VS30" s="549"/>
      <c r="VT30" s="373"/>
      <c r="VU30" s="24"/>
      <c r="VV30" s="34"/>
      <c r="VW30" s="85"/>
      <c r="VX30" s="87">
        <f t="shared" si="83"/>
        <v>14289</v>
      </c>
      <c r="VZ30" s="549"/>
      <c r="WA30" s="373"/>
      <c r="WB30" s="24"/>
      <c r="WC30" s="34"/>
      <c r="WD30" s="85"/>
      <c r="WE30" s="87">
        <f t="shared" si="84"/>
        <v>0</v>
      </c>
      <c r="WG30" s="549"/>
      <c r="WH30" s="373"/>
      <c r="WI30" s="24"/>
      <c r="WJ30" s="34"/>
      <c r="WK30" s="85"/>
      <c r="WL30" s="87">
        <f t="shared" si="85"/>
        <v>0</v>
      </c>
      <c r="WN30" s="388"/>
      <c r="WO30" s="373"/>
      <c r="WP30" s="373"/>
      <c r="WQ30" s="24"/>
      <c r="WR30" s="34"/>
      <c r="WS30" s="85"/>
      <c r="WT30" s="87">
        <f t="shared" si="86"/>
        <v>43490</v>
      </c>
      <c r="WV30" s="386"/>
      <c r="WW30" s="276"/>
      <c r="WX30" s="121"/>
      <c r="WY30" s="53"/>
      <c r="WZ30" s="176"/>
      <c r="XA30" s="87">
        <f t="shared" si="87"/>
        <v>5292.5</v>
      </c>
      <c r="XC30" s="576">
        <v>41325</v>
      </c>
      <c r="XD30" s="276" t="s">
        <v>5353</v>
      </c>
      <c r="XE30" s="1045">
        <v>18273</v>
      </c>
      <c r="XF30" s="1253">
        <v>41325</v>
      </c>
      <c r="XG30" s="176">
        <v>18273</v>
      </c>
      <c r="XH30" s="87">
        <f t="shared" si="252"/>
        <v>2504.6999999999971</v>
      </c>
      <c r="XJ30" s="388"/>
      <c r="XK30" s="373"/>
      <c r="XL30" s="24"/>
      <c r="XM30" s="34"/>
      <c r="XN30" s="85"/>
      <c r="XO30" s="87">
        <f t="shared" si="238"/>
        <v>0</v>
      </c>
      <c r="XQ30" s="388">
        <v>41328</v>
      </c>
      <c r="XR30" s="373" t="s">
        <v>5618</v>
      </c>
      <c r="XS30" s="24">
        <v>1786</v>
      </c>
      <c r="XT30" s="34"/>
      <c r="XU30" s="85"/>
      <c r="XV30" s="87">
        <f t="shared" si="89"/>
        <v>1786</v>
      </c>
      <c r="XX30" s="549"/>
      <c r="XY30" s="373"/>
      <c r="XZ30" s="24"/>
      <c r="YA30" s="34"/>
      <c r="YB30" s="85"/>
      <c r="YC30" s="87">
        <f t="shared" si="224"/>
        <v>0</v>
      </c>
      <c r="YE30" s="549"/>
      <c r="YF30" s="373"/>
      <c r="YG30" s="24"/>
      <c r="YH30" s="34"/>
      <c r="YI30" s="85"/>
      <c r="YJ30" s="87">
        <f t="shared" si="225"/>
        <v>0</v>
      </c>
      <c r="YL30" s="386">
        <v>41321</v>
      </c>
      <c r="YM30" s="369"/>
      <c r="YN30" s="276" t="s">
        <v>5065</v>
      </c>
      <c r="YO30" s="121">
        <v>2566.8000000000002</v>
      </c>
      <c r="YP30" s="386">
        <v>41323</v>
      </c>
      <c r="YQ30" s="176">
        <v>2566.8000000000002</v>
      </c>
      <c r="YR30" s="87">
        <f t="shared" si="90"/>
        <v>1246</v>
      </c>
      <c r="YT30" s="576"/>
      <c r="YU30" s="276"/>
      <c r="YV30" s="121"/>
      <c r="YW30" s="386"/>
      <c r="YX30" s="176"/>
      <c r="YY30" s="87">
        <f t="shared" si="91"/>
        <v>2828</v>
      </c>
      <c r="ZA30" s="388"/>
      <c r="ZC30" s="1250"/>
      <c r="ZD30" s="34"/>
      <c r="ZE30" s="85"/>
      <c r="ZF30" s="87">
        <f t="shared" si="92"/>
        <v>11815.5</v>
      </c>
      <c r="ZH30" s="549"/>
      <c r="ZI30" s="373"/>
      <c r="ZJ30" s="24"/>
      <c r="ZK30" s="34"/>
      <c r="ZL30" s="85"/>
      <c r="ZM30" s="87">
        <f t="shared" si="93"/>
        <v>500</v>
      </c>
      <c r="ZO30" s="670">
        <v>41327</v>
      </c>
      <c r="ZP30" s="276" t="s">
        <v>5528</v>
      </c>
      <c r="ZQ30" s="121">
        <v>7647</v>
      </c>
      <c r="ZR30" s="53">
        <v>41327</v>
      </c>
      <c r="ZS30" s="176">
        <v>7647</v>
      </c>
      <c r="ZT30" s="87">
        <f t="shared" si="94"/>
        <v>0</v>
      </c>
      <c r="ZV30" s="576"/>
      <c r="ZW30" s="276"/>
      <c r="ZX30" s="121"/>
      <c r="ZY30" s="53"/>
      <c r="ZZ30" s="176"/>
      <c r="AAA30" s="87">
        <f t="shared" si="95"/>
        <v>0</v>
      </c>
      <c r="AAC30" s="549"/>
      <c r="AAD30" s="373"/>
      <c r="AAE30" s="24"/>
      <c r="AAF30" s="34"/>
      <c r="AAG30" s="85"/>
      <c r="AAH30" s="87">
        <f t="shared" si="96"/>
        <v>0</v>
      </c>
      <c r="AAJ30" s="549"/>
      <c r="AAK30" s="373"/>
      <c r="AAL30" s="24"/>
      <c r="AAM30" s="34"/>
      <c r="AAN30" s="85"/>
      <c r="AAO30" s="87">
        <f t="shared" si="97"/>
        <v>0</v>
      </c>
      <c r="AAQ30" s="549"/>
      <c r="AAR30" s="549"/>
      <c r="AAS30" s="373"/>
      <c r="AAT30" s="24"/>
      <c r="AAU30" s="34"/>
      <c r="AAV30" s="85"/>
      <c r="AAW30" s="87">
        <f t="shared" si="98"/>
        <v>7650</v>
      </c>
      <c r="AAY30" s="34"/>
      <c r="AAZ30" s="373"/>
      <c r="ABA30" s="24"/>
      <c r="ABB30" s="34"/>
      <c r="ABC30" s="85"/>
      <c r="ABD30" s="87">
        <f t="shared" si="242"/>
        <v>8470.5</v>
      </c>
      <c r="ABF30" s="34"/>
      <c r="ABG30" s="373"/>
      <c r="ABH30" s="24"/>
      <c r="ABI30" s="34"/>
      <c r="ABJ30" s="85"/>
      <c r="ABK30" s="87">
        <f t="shared" si="99"/>
        <v>70699</v>
      </c>
      <c r="ABM30" s="549"/>
      <c r="ABN30" s="373"/>
      <c r="ABO30" s="373"/>
      <c r="ABP30" s="1250"/>
      <c r="ABQ30" s="34"/>
      <c r="ABR30" s="85"/>
      <c r="ABS30" s="87">
        <f t="shared" si="243"/>
        <v>0</v>
      </c>
      <c r="ABU30" s="388"/>
      <c r="ABV30" s="373"/>
      <c r="ABW30" s="24"/>
      <c r="ABX30" s="549"/>
      <c r="ABY30" s="85"/>
      <c r="ABZ30" s="87">
        <f t="shared" si="244"/>
        <v>0</v>
      </c>
      <c r="ACB30" s="373"/>
      <c r="ACC30" s="373"/>
      <c r="ACD30" s="24"/>
      <c r="ACE30" s="34"/>
      <c r="ACF30" s="85"/>
      <c r="ACG30" s="87">
        <f t="shared" si="245"/>
        <v>42311</v>
      </c>
      <c r="ACI30" s="386">
        <v>41319</v>
      </c>
      <c r="ACJ30" s="276" t="s">
        <v>4805</v>
      </c>
      <c r="ACK30" s="121">
        <v>3829.5</v>
      </c>
      <c r="ACL30" s="386">
        <v>41324</v>
      </c>
      <c r="ACM30" s="176">
        <v>3829.5</v>
      </c>
      <c r="ACN30" s="87">
        <f t="shared" si="239"/>
        <v>100.5</v>
      </c>
      <c r="ACP30" s="34"/>
      <c r="ACQ30" s="373"/>
      <c r="ACR30" s="24"/>
      <c r="ACS30" s="34"/>
      <c r="ACT30" s="85"/>
      <c r="ACU30" s="87">
        <f t="shared" si="1"/>
        <v>0</v>
      </c>
      <c r="ACW30" s="373"/>
      <c r="ACX30" s="373"/>
      <c r="ACY30" s="1250"/>
      <c r="ACZ30" s="34"/>
      <c r="ADA30" s="85"/>
      <c r="ADB30" s="87">
        <f t="shared" si="100"/>
        <v>0</v>
      </c>
      <c r="ADD30" s="373"/>
      <c r="ADE30" s="373"/>
      <c r="ADF30" s="24"/>
      <c r="ADG30" s="34"/>
      <c r="ADH30" s="85"/>
      <c r="ADI30" s="87">
        <f t="shared" si="101"/>
        <v>0</v>
      </c>
      <c r="ADK30" s="74"/>
      <c r="ADL30" s="373"/>
      <c r="ADM30" s="121"/>
      <c r="ADN30" s="53"/>
      <c r="ADO30" s="85"/>
      <c r="ADP30" s="87">
        <f t="shared" si="102"/>
        <v>0</v>
      </c>
      <c r="ADR30" s="34"/>
      <c r="ADS30" s="373"/>
      <c r="ADT30" s="24"/>
      <c r="ADU30" s="34"/>
      <c r="ADV30" s="85"/>
      <c r="ADW30" s="87">
        <f t="shared" si="103"/>
        <v>2582.5</v>
      </c>
      <c r="ADY30" s="34"/>
      <c r="ADZ30" s="373"/>
      <c r="AEA30" s="24"/>
      <c r="AEB30" s="34"/>
      <c r="AEC30" s="85"/>
      <c r="AED30" s="87">
        <f t="shared" si="104"/>
        <v>0</v>
      </c>
      <c r="AEF30" s="34"/>
      <c r="AEG30" s="373"/>
      <c r="AEH30" s="24"/>
      <c r="AEI30" s="34"/>
      <c r="AEJ30" s="85"/>
      <c r="AEK30" s="87">
        <f t="shared" si="105"/>
        <v>49429.5</v>
      </c>
      <c r="AEM30" s="34"/>
      <c r="AEN30" s="373"/>
      <c r="AEO30" s="24"/>
      <c r="AEP30" s="34"/>
      <c r="AEQ30" s="85"/>
      <c r="AER30" s="87">
        <f t="shared" si="106"/>
        <v>0</v>
      </c>
      <c r="AET30" s="388"/>
      <c r="AEU30" s="373"/>
      <c r="AEV30" s="24"/>
      <c r="AEW30" s="34"/>
      <c r="AEX30" s="85"/>
      <c r="AEY30" s="87">
        <f t="shared" si="107"/>
        <v>3212.9950000000008</v>
      </c>
      <c r="AFA30" s="549"/>
      <c r="AFB30" s="373"/>
      <c r="AFC30" s="24"/>
      <c r="AFD30" s="34"/>
      <c r="AFE30" s="85"/>
      <c r="AFF30" s="87">
        <f t="shared" si="108"/>
        <v>17277</v>
      </c>
      <c r="AFH30" s="367">
        <v>41323</v>
      </c>
      <c r="AFI30" s="373" t="s">
        <v>5198</v>
      </c>
      <c r="AFJ30" s="24">
        <v>890.5</v>
      </c>
      <c r="AFK30" s="388">
        <v>41323</v>
      </c>
      <c r="AFL30" s="85">
        <v>890.5</v>
      </c>
      <c r="AFM30" s="87">
        <f t="shared" si="109"/>
        <v>0</v>
      </c>
      <c r="AFO30" s="549"/>
      <c r="AFP30" s="373"/>
      <c r="AFQ30" s="24"/>
      <c r="AFR30" s="34"/>
      <c r="AFS30" s="85"/>
      <c r="AFT30" s="87">
        <f t="shared" si="110"/>
        <v>0</v>
      </c>
      <c r="AFV30" s="576"/>
      <c r="AFW30" s="276"/>
      <c r="AFX30" s="1045"/>
      <c r="AFY30" s="53"/>
      <c r="AFZ30" s="176"/>
      <c r="AGA30" s="87">
        <f t="shared" si="111"/>
        <v>33117</v>
      </c>
      <c r="AGC30" s="549"/>
      <c r="AGD30" s="373"/>
      <c r="AGE30" s="24"/>
      <c r="AGF30" s="34"/>
      <c r="AGG30" s="85"/>
      <c r="AGH30" s="87">
        <f t="shared" si="112"/>
        <v>2341</v>
      </c>
      <c r="AGJ30" s="576">
        <v>41326</v>
      </c>
      <c r="AGK30" s="276" t="s">
        <v>5454</v>
      </c>
      <c r="AGL30" s="121">
        <v>2384.5</v>
      </c>
      <c r="AGM30" s="34">
        <v>41327</v>
      </c>
      <c r="AGN30" s="85">
        <v>2384.5</v>
      </c>
      <c r="AGO30" s="87">
        <f t="shared" si="113"/>
        <v>18000.5</v>
      </c>
      <c r="AGQ30" s="549"/>
      <c r="AGR30" s="373"/>
      <c r="AGS30" s="24"/>
      <c r="AGT30" s="34"/>
      <c r="AGU30" s="85"/>
      <c r="AGV30" s="87">
        <f t="shared" si="114"/>
        <v>0</v>
      </c>
      <c r="AGX30" s="34"/>
      <c r="AGY30" s="1249"/>
      <c r="AGZ30" s="24"/>
      <c r="AHA30" s="34"/>
      <c r="AHB30" s="85"/>
      <c r="AHC30" s="87">
        <f t="shared" si="115"/>
        <v>52560.5</v>
      </c>
      <c r="AHE30" s="34"/>
      <c r="AHF30" s="1249"/>
      <c r="AHG30" s="121"/>
      <c r="AHH30" s="34"/>
      <c r="AHI30" s="176"/>
      <c r="AHJ30" s="87">
        <f t="shared" si="116"/>
        <v>0</v>
      </c>
      <c r="AHL30" s="388"/>
      <c r="AHM30" s="1249"/>
      <c r="AHN30" s="24"/>
      <c r="AHO30" s="34"/>
      <c r="AHP30" s="85"/>
      <c r="AHQ30" s="87">
        <f t="shared" si="117"/>
        <v>0</v>
      </c>
      <c r="AHS30" s="386"/>
      <c r="AHT30" s="276"/>
      <c r="AHU30" s="121"/>
      <c r="AHV30" s="576">
        <v>41171</v>
      </c>
      <c r="AHW30" s="176">
        <v>200</v>
      </c>
      <c r="AHX30" s="87">
        <f t="shared" si="118"/>
        <v>3404</v>
      </c>
      <c r="AHZ30" s="373"/>
      <c r="AIA30" s="373"/>
      <c r="AIB30" s="1249"/>
      <c r="AIC30" s="24"/>
      <c r="AID30" s="34"/>
      <c r="AIE30" s="85"/>
      <c r="AIF30" s="87">
        <f t="shared" si="119"/>
        <v>0</v>
      </c>
      <c r="AIH30" s="549"/>
      <c r="AII30" s="1249"/>
      <c r="AIJ30" s="24"/>
      <c r="AIK30" s="34"/>
      <c r="AIL30" s="85"/>
      <c r="AIM30" s="87">
        <f t="shared" si="120"/>
        <v>0</v>
      </c>
      <c r="AIO30" s="576"/>
      <c r="AIP30" s="657"/>
      <c r="AIQ30" s="276"/>
      <c r="AIR30" s="121"/>
      <c r="AIS30" s="53"/>
      <c r="AIT30" s="176"/>
      <c r="AIU30" s="87">
        <f t="shared" si="121"/>
        <v>0</v>
      </c>
      <c r="AIW30" s="576"/>
      <c r="AIX30" s="1378"/>
      <c r="AIY30" s="121"/>
      <c r="AIZ30" s="53"/>
      <c r="AJA30" s="176"/>
      <c r="AJB30" s="87">
        <f t="shared" si="122"/>
        <v>409</v>
      </c>
      <c r="AJD30" s="549"/>
      <c r="AJE30" s="1249"/>
      <c r="AJF30" s="24"/>
      <c r="AJG30" s="34"/>
      <c r="AJH30" s="85"/>
      <c r="AJI30" s="87">
        <f t="shared" si="123"/>
        <v>800</v>
      </c>
      <c r="AJK30" s="549"/>
      <c r="AJL30" s="1249"/>
      <c r="AJM30" s="24"/>
      <c r="AJN30" s="34"/>
      <c r="AJO30" s="85"/>
      <c r="AJP30" s="87">
        <f t="shared" si="124"/>
        <v>3599</v>
      </c>
      <c r="AJR30" s="576"/>
      <c r="AJS30" s="276"/>
      <c r="AJT30" s="121"/>
      <c r="AJU30" s="53"/>
      <c r="AJV30" s="176"/>
      <c r="AJW30" s="87">
        <f t="shared" si="125"/>
        <v>37151</v>
      </c>
      <c r="AJY30" s="549"/>
      <c r="AJZ30" s="1249"/>
      <c r="AKA30" s="24"/>
      <c r="AKB30" s="34"/>
      <c r="AKC30" s="85"/>
      <c r="AKD30" s="87">
        <f t="shared" si="126"/>
        <v>0</v>
      </c>
      <c r="AKF30" s="549"/>
      <c r="AKG30" s="1249"/>
      <c r="AKH30" s="24"/>
      <c r="AKI30" s="34"/>
      <c r="AKJ30" s="85"/>
      <c r="AKK30" s="87">
        <f t="shared" si="127"/>
        <v>0</v>
      </c>
      <c r="AKM30" s="549"/>
      <c r="AKN30" s="1249"/>
      <c r="AKO30" s="24"/>
      <c r="AKP30" s="34"/>
      <c r="AKQ30" s="85"/>
      <c r="AKR30" s="87">
        <f t="shared" si="128"/>
        <v>0</v>
      </c>
      <c r="AKT30" s="388"/>
      <c r="AKU30" s="373"/>
      <c r="AKV30" s="1276"/>
      <c r="AKW30" s="1279"/>
      <c r="AKX30" s="85"/>
      <c r="AKY30" s="1280">
        <f t="shared" si="193"/>
        <v>0</v>
      </c>
      <c r="ALA30" s="388"/>
      <c r="ALB30" s="373"/>
      <c r="ALC30" s="1274"/>
      <c r="ALD30" s="110"/>
      <c r="ALE30" s="85"/>
      <c r="ALF30" s="1280">
        <f t="shared" si="194"/>
        <v>0</v>
      </c>
      <c r="ALH30" s="386"/>
      <c r="ALI30" s="276"/>
      <c r="ALJ30" s="1274"/>
      <c r="ALK30" s="522"/>
      <c r="ALL30" s="176"/>
      <c r="ALM30" s="1280">
        <f t="shared" si="195"/>
        <v>32402</v>
      </c>
      <c r="ALO30" s="34"/>
      <c r="ALP30" s="373"/>
      <c r="ALQ30" s="1276"/>
      <c r="ALR30" s="1279"/>
      <c r="ALS30" s="85"/>
      <c r="ALT30" s="1280">
        <f t="shared" si="196"/>
        <v>0</v>
      </c>
      <c r="ALV30" s="549"/>
      <c r="ALW30" s="373"/>
      <c r="ALX30" s="1276"/>
      <c r="ALY30" s="1279"/>
      <c r="ALZ30" s="85"/>
      <c r="AMA30" s="1280">
        <f t="shared" si="197"/>
        <v>731</v>
      </c>
      <c r="AMC30" s="34"/>
      <c r="AMD30" s="373"/>
      <c r="AME30" s="1276"/>
      <c r="AMF30" s="1279"/>
      <c r="AMG30" s="85"/>
      <c r="AMH30" s="1280">
        <f t="shared" si="198"/>
        <v>0</v>
      </c>
      <c r="AMJ30" s="373"/>
      <c r="AMK30" s="373"/>
      <c r="AML30" s="1304"/>
      <c r="AMM30" s="1279"/>
      <c r="AMN30" s="85"/>
      <c r="AMO30" s="1280">
        <f t="shared" si="199"/>
        <v>0</v>
      </c>
      <c r="AMQ30" s="53"/>
      <c r="AMR30" s="1385"/>
      <c r="AMS30" s="1274"/>
      <c r="AMT30" s="53"/>
      <c r="AMU30" s="176"/>
      <c r="AMV30" s="87">
        <f t="shared" si="129"/>
        <v>0</v>
      </c>
      <c r="AMX30" s="549"/>
      <c r="AMY30" s="373"/>
      <c r="AMZ30" s="1304"/>
      <c r="ANA30" s="1279"/>
      <c r="ANB30" s="85"/>
      <c r="ANC30" s="1280">
        <f t="shared" si="200"/>
        <v>0</v>
      </c>
      <c r="ANE30" s="388"/>
      <c r="ANF30" s="373"/>
      <c r="ANG30" s="1276"/>
      <c r="ANH30" s="1279"/>
      <c r="ANI30" s="85"/>
      <c r="ANJ30" s="1280">
        <f>ANJ29+ANG31-ANI31</f>
        <v>1947</v>
      </c>
      <c r="ANL30" s="34"/>
      <c r="ANM30" s="1353"/>
      <c r="ANN30" s="1276"/>
      <c r="ANO30" s="1279"/>
      <c r="ANP30" s="85"/>
      <c r="ANQ30" s="1280">
        <f>ANQ29+ANN31-ANP31</f>
        <v>0</v>
      </c>
      <c r="ANS30" s="34"/>
      <c r="ANT30" s="373"/>
      <c r="ANU30" s="1276"/>
      <c r="ANV30" s="1279"/>
      <c r="ANW30" s="85"/>
      <c r="ANX30" s="1280">
        <f>ANX29+ANU31-ANW31</f>
        <v>0</v>
      </c>
      <c r="ANZ30" s="34"/>
      <c r="AOA30" s="1353"/>
      <c r="AOB30" s="1276"/>
      <c r="AOC30" s="1279"/>
      <c r="AOD30" s="85"/>
      <c r="AOE30" s="1280">
        <f>AOE29+AOB31-AOD31</f>
        <v>0</v>
      </c>
      <c r="AOG30" s="388"/>
      <c r="AOH30" s="1249"/>
      <c r="AOI30" s="1276"/>
      <c r="AOJ30" s="1279"/>
      <c r="AOK30" s="85"/>
      <c r="AOL30" s="1280">
        <f>AOL29+AOI31-AOK31</f>
        <v>0</v>
      </c>
      <c r="AON30" s="388"/>
      <c r="AOO30" s="1249"/>
      <c r="AOP30" s="1276"/>
      <c r="AOQ30" s="1279"/>
      <c r="AOR30" s="85"/>
      <c r="AOS30" s="1280">
        <f>AOS29+AOP31-AOR31</f>
        <v>0</v>
      </c>
      <c r="AOU30" s="388"/>
      <c r="AOV30" s="1249"/>
      <c r="AOW30" s="1276"/>
      <c r="AOX30" s="1279"/>
      <c r="AOY30" s="85"/>
      <c r="AOZ30" s="1280">
        <f>AOZ29+AOW31-AOY31</f>
        <v>0</v>
      </c>
      <c r="APB30" s="549"/>
      <c r="APC30" s="1353"/>
      <c r="APD30" s="1276"/>
      <c r="APE30" s="1279"/>
      <c r="APF30" s="85"/>
      <c r="APG30" s="1280">
        <f>APG29+APD31-APF31</f>
        <v>0</v>
      </c>
      <c r="API30" s="549"/>
      <c r="APJ30" s="1353"/>
      <c r="APK30" s="1276"/>
      <c r="APL30" s="1279"/>
      <c r="APM30" s="85"/>
      <c r="APN30" s="1280">
        <f>APN29+APK31-APM31</f>
        <v>0</v>
      </c>
      <c r="APP30" s="549"/>
      <c r="APQ30" s="373"/>
      <c r="APR30" s="1276"/>
      <c r="APS30" s="1279"/>
      <c r="APT30" s="85"/>
      <c r="APU30" s="1280">
        <f t="shared" si="210"/>
        <v>0</v>
      </c>
      <c r="APW30" s="34"/>
      <c r="APX30" s="373"/>
      <c r="APY30" s="1304"/>
      <c r="APZ30" s="1279"/>
      <c r="AQA30" s="85"/>
      <c r="AQB30" s="1280">
        <f t="shared" si="211"/>
        <v>0</v>
      </c>
      <c r="AQD30" s="549"/>
      <c r="AQE30" s="373"/>
      <c r="AQF30" s="24"/>
      <c r="AQG30" s="34"/>
      <c r="AQH30" s="85"/>
      <c r="AQI30" s="87">
        <f t="shared" si="226"/>
        <v>0</v>
      </c>
      <c r="AQK30" s="576"/>
      <c r="AQL30" s="576"/>
      <c r="AQM30" s="276"/>
      <c r="AQN30" s="121"/>
      <c r="AQO30" s="53"/>
      <c r="AQP30" s="176"/>
      <c r="AQQ30" s="87">
        <f t="shared" si="227"/>
        <v>0</v>
      </c>
      <c r="AQS30" s="549"/>
      <c r="AQT30" s="1249"/>
      <c r="AQU30" s="24"/>
      <c r="AQV30" s="34"/>
      <c r="AQW30" s="85"/>
      <c r="AQX30" s="87">
        <f t="shared" si="228"/>
        <v>0</v>
      </c>
      <c r="AQZ30" s="388"/>
      <c r="ARA30" s="373"/>
      <c r="ARB30" s="24"/>
      <c r="ARC30" s="34"/>
      <c r="ARD30" s="85"/>
      <c r="ARE30" s="87">
        <f t="shared" si="229"/>
        <v>12197</v>
      </c>
      <c r="ARG30" s="549"/>
      <c r="ARH30" s="1202"/>
      <c r="ARI30" s="1249"/>
      <c r="ARJ30" s="24"/>
      <c r="ARK30" s="34"/>
      <c r="ARL30" s="85"/>
      <c r="ARM30" s="87">
        <f t="shared" si="230"/>
        <v>0</v>
      </c>
      <c r="ARO30" s="549"/>
      <c r="ARP30" s="1202"/>
      <c r="ARQ30" s="1249"/>
      <c r="ARR30" s="24"/>
      <c r="ARS30" s="34"/>
      <c r="ART30" s="85"/>
      <c r="ARU30" s="87">
        <f t="shared" si="231"/>
        <v>0</v>
      </c>
      <c r="ARV30" s="85"/>
      <c r="ARW30" s="34"/>
      <c r="ARX30" s="373"/>
      <c r="ARY30" s="24"/>
      <c r="ARZ30" s="34"/>
      <c r="ASA30" s="85"/>
      <c r="ASB30" s="87">
        <f t="shared" si="232"/>
        <v>17438</v>
      </c>
      <c r="ASD30" s="576">
        <v>41325</v>
      </c>
      <c r="ASE30" s="276" t="s">
        <v>5385</v>
      </c>
      <c r="ASF30" s="121">
        <v>10520</v>
      </c>
      <c r="ASG30" s="53"/>
      <c r="ASH30" s="176"/>
      <c r="ASI30" s="87">
        <f t="shared" si="233"/>
        <v>18536</v>
      </c>
      <c r="ASK30" s="576"/>
      <c r="ASL30" s="276"/>
      <c r="ASM30" s="121"/>
      <c r="ASN30" s="53"/>
      <c r="ASO30" s="176"/>
      <c r="ASP30" s="87">
        <f t="shared" si="234"/>
        <v>3312</v>
      </c>
      <c r="ASR30" s="576"/>
      <c r="ASS30" s="276"/>
      <c r="AST30" s="121"/>
      <c r="ASU30" s="53"/>
      <c r="ASV30" s="176"/>
      <c r="ASW30" s="87">
        <f t="shared" si="235"/>
        <v>0</v>
      </c>
      <c r="ASY30" s="576"/>
      <c r="ASZ30" s="276"/>
      <c r="ATA30" s="121"/>
      <c r="ATB30" s="53"/>
      <c r="ATC30" s="176"/>
      <c r="ATD30" s="87">
        <f t="shared" si="236"/>
        <v>0</v>
      </c>
      <c r="ATF30" s="549"/>
      <c r="ATG30" s="373"/>
      <c r="ATH30" s="24"/>
      <c r="ATI30" s="34"/>
      <c r="ATJ30" s="85"/>
      <c r="ATK30" s="87">
        <f t="shared" si="212"/>
        <v>0</v>
      </c>
      <c r="ATM30" s="549"/>
      <c r="ATN30" s="373"/>
      <c r="ATO30" s="24"/>
      <c r="ATP30" s="34"/>
      <c r="ATQ30" s="85"/>
      <c r="ATR30" s="87">
        <f t="shared" si="213"/>
        <v>0</v>
      </c>
      <c r="ATT30" s="576"/>
      <c r="ATU30" s="276"/>
      <c r="ATV30" s="121"/>
      <c r="ATW30" s="53"/>
      <c r="ATX30" s="430"/>
      <c r="ATY30" s="87">
        <f t="shared" si="214"/>
        <v>0</v>
      </c>
      <c r="AUA30" s="53"/>
      <c r="AUB30" s="276"/>
      <c r="AUC30" s="121"/>
      <c r="AUD30" s="53"/>
      <c r="AUE30" s="176"/>
      <c r="AUF30" s="87">
        <f t="shared" si="215"/>
        <v>2068</v>
      </c>
      <c r="AUH30" s="549"/>
      <c r="AUI30" s="373"/>
      <c r="AUJ30" s="24"/>
      <c r="AUK30" s="34"/>
      <c r="AUL30" s="85"/>
      <c r="AUM30" s="87">
        <f t="shared" si="246"/>
        <v>0</v>
      </c>
      <c r="AUO30" s="549"/>
      <c r="AUP30" s="373"/>
      <c r="AUQ30" s="24"/>
      <c r="AUR30" s="34"/>
      <c r="AUS30" s="85"/>
      <c r="AUT30" s="87">
        <f t="shared" si="247"/>
        <v>2062.5</v>
      </c>
      <c r="AUV30" s="549"/>
      <c r="AUW30" s="373"/>
      <c r="AUX30" s="24"/>
      <c r="AUY30" s="34"/>
      <c r="AUZ30" s="85"/>
      <c r="AVA30" s="87">
        <f t="shared" si="248"/>
        <v>0</v>
      </c>
      <c r="AVC30" s="34"/>
      <c r="AVD30" s="373"/>
      <c r="AVE30" s="24"/>
      <c r="AVF30" s="34"/>
      <c r="AVG30" s="85"/>
      <c r="AVH30" s="87">
        <f t="shared" si="249"/>
        <v>0</v>
      </c>
      <c r="AVJ30" s="576">
        <v>41321</v>
      </c>
      <c r="AVK30" s="276" t="s">
        <v>5005</v>
      </c>
      <c r="AVL30" s="121">
        <v>1700</v>
      </c>
      <c r="AVM30" s="53">
        <v>41323</v>
      </c>
      <c r="AVN30" s="176">
        <v>1700</v>
      </c>
      <c r="AVO30" s="87">
        <f t="shared" si="130"/>
        <v>0</v>
      </c>
      <c r="AVQ30" s="576"/>
      <c r="AVR30" s="276"/>
      <c r="AVS30" s="121"/>
      <c r="AVT30" s="53"/>
      <c r="AVU30" s="176"/>
      <c r="AVV30" s="87">
        <f t="shared" si="131"/>
        <v>0</v>
      </c>
      <c r="AVX30" s="576"/>
      <c r="AVY30" s="276"/>
      <c r="AVZ30" s="121"/>
      <c r="AWA30" s="53"/>
      <c r="AWB30" s="176"/>
      <c r="AWC30" s="87">
        <f t="shared" si="132"/>
        <v>5941</v>
      </c>
      <c r="AWE30" s="549"/>
      <c r="AWF30" s="373"/>
      <c r="AWG30" s="24"/>
      <c r="AWH30" s="34"/>
      <c r="AWI30" s="85"/>
      <c r="AWJ30" s="87">
        <f t="shared" si="133"/>
        <v>0</v>
      </c>
      <c r="AWL30" s="549"/>
      <c r="AWM30" s="373"/>
      <c r="AWN30" s="24"/>
      <c r="AWO30" s="69"/>
      <c r="AWP30" s="85"/>
      <c r="AWQ30" s="87">
        <f t="shared" si="134"/>
        <v>0</v>
      </c>
      <c r="AWS30" s="34"/>
      <c r="AWT30" s="373"/>
      <c r="AWU30" s="24"/>
      <c r="AWV30" s="69"/>
      <c r="AWW30" s="85"/>
      <c r="AWX30" s="87">
        <f t="shared" si="135"/>
        <v>0</v>
      </c>
      <c r="AWZ30" s="386">
        <v>41323</v>
      </c>
      <c r="AXA30" s="276" t="s">
        <v>5195</v>
      </c>
      <c r="AXB30" s="121">
        <v>3049.5</v>
      </c>
      <c r="AXC30" s="53">
        <v>41324</v>
      </c>
      <c r="AXD30" s="176">
        <v>3049.5</v>
      </c>
      <c r="AXE30" s="87">
        <f t="shared" si="136"/>
        <v>0</v>
      </c>
      <c r="AXG30" s="386"/>
      <c r="AXH30" s="276"/>
      <c r="AXI30" s="121"/>
      <c r="AXJ30" s="53"/>
      <c r="AXK30" s="176"/>
      <c r="AXL30" s="87">
        <f t="shared" si="137"/>
        <v>0</v>
      </c>
      <c r="AXN30" s="386"/>
      <c r="AXO30" s="276"/>
      <c r="AXP30" s="121"/>
      <c r="AXQ30" s="53"/>
      <c r="AXR30" s="176"/>
      <c r="AXS30" s="87">
        <f t="shared" si="138"/>
        <v>1624.5</v>
      </c>
      <c r="AXU30" s="549"/>
      <c r="AXV30" s="373"/>
      <c r="AXW30" s="24"/>
      <c r="AXX30" s="549"/>
      <c r="AXY30" s="85"/>
      <c r="AXZ30" s="87">
        <f t="shared" si="139"/>
        <v>0</v>
      </c>
      <c r="AYB30" s="576"/>
      <c r="AYC30" s="276"/>
      <c r="AYD30" s="121"/>
      <c r="AYE30" s="53"/>
      <c r="AYF30" s="176"/>
      <c r="AYG30" s="87">
        <f t="shared" si="140"/>
        <v>72158.2</v>
      </c>
      <c r="AYI30" s="34"/>
      <c r="AYJ30" s="373"/>
      <c r="AYK30" s="24"/>
      <c r="AYL30" s="69"/>
      <c r="AYM30" s="85"/>
      <c r="AYN30" s="87">
        <f t="shared" si="250"/>
        <v>0</v>
      </c>
      <c r="AYP30" s="34"/>
      <c r="AYQ30" s="373"/>
      <c r="AYR30" s="24"/>
      <c r="AYS30" s="69"/>
      <c r="AYT30" s="85"/>
      <c r="AYU30" s="87">
        <f t="shared" si="251"/>
        <v>0</v>
      </c>
      <c r="AYW30" s="386">
        <v>41319</v>
      </c>
      <c r="AYX30" s="386"/>
      <c r="AYY30" s="363" t="s">
        <v>4831</v>
      </c>
      <c r="AYZ30" s="430">
        <v>30864</v>
      </c>
      <c r="AZA30" s="522">
        <v>41328</v>
      </c>
      <c r="AZB30" s="176">
        <v>30864</v>
      </c>
      <c r="AZC30" s="168">
        <f t="shared" si="141"/>
        <v>348707</v>
      </c>
      <c r="AZE30" s="34"/>
      <c r="AZF30" s="373"/>
      <c r="AZG30" s="24"/>
      <c r="AZH30" s="69"/>
      <c r="AZI30" s="85"/>
      <c r="AZJ30" s="87">
        <f t="shared" si="142"/>
        <v>0</v>
      </c>
      <c r="AZL30" s="34"/>
      <c r="AZM30" s="373"/>
      <c r="AZN30" s="24"/>
      <c r="AZO30" s="69"/>
      <c r="AZP30" s="85"/>
      <c r="AZQ30" s="87">
        <f t="shared" si="143"/>
        <v>0</v>
      </c>
      <c r="AZS30" s="34"/>
      <c r="AZT30" s="373"/>
      <c r="AZU30" s="24"/>
      <c r="AZV30" s="69"/>
      <c r="AZW30" s="85"/>
      <c r="AZX30" s="87">
        <f t="shared" si="144"/>
        <v>0</v>
      </c>
      <c r="AZZ30" s="34"/>
      <c r="BAA30" s="373"/>
      <c r="BAB30" s="24"/>
      <c r="BAC30" s="69"/>
      <c r="BAD30" s="85"/>
      <c r="BAE30" s="87">
        <f t="shared" si="145"/>
        <v>0</v>
      </c>
      <c r="BAG30" s="549"/>
      <c r="BAH30" s="373"/>
      <c r="BAI30" s="24"/>
      <c r="BAJ30" s="69"/>
      <c r="BAK30" s="85"/>
      <c r="BAL30" s="87">
        <f t="shared" si="146"/>
        <v>0</v>
      </c>
      <c r="BAN30" s="549"/>
      <c r="BAO30" s="373"/>
      <c r="BAP30" s="24"/>
      <c r="BAQ30" s="69"/>
      <c r="BAR30" s="85"/>
      <c r="BAS30" s="87">
        <f t="shared" si="147"/>
        <v>22116</v>
      </c>
      <c r="BAU30" s="388"/>
      <c r="BAV30" s="373"/>
      <c r="BAW30" s="24"/>
      <c r="BAX30" s="69"/>
      <c r="BAY30" s="85"/>
      <c r="BAZ30" s="87">
        <f t="shared" si="148"/>
        <v>4048</v>
      </c>
      <c r="BBB30" s="549"/>
      <c r="BBC30" s="373"/>
      <c r="BBD30" s="24"/>
      <c r="BBE30" s="669"/>
      <c r="BBF30" s="85"/>
      <c r="BBG30" s="87">
        <f t="shared" si="149"/>
        <v>19293.599999999999</v>
      </c>
      <c r="BBI30" s="34"/>
      <c r="BBJ30" s="34"/>
      <c r="BBK30" s="373"/>
      <c r="BBL30" s="24"/>
      <c r="BBM30" s="34"/>
      <c r="BBN30" s="85"/>
      <c r="BBO30" s="87">
        <f t="shared" si="150"/>
        <v>6485.25</v>
      </c>
      <c r="BBQ30" s="34"/>
      <c r="BBR30" s="373"/>
      <c r="BBS30" s="24"/>
      <c r="BBT30" s="69"/>
      <c r="BBU30" s="85"/>
      <c r="BBV30" s="87">
        <f t="shared" si="151"/>
        <v>0</v>
      </c>
      <c r="BBX30" s="388"/>
      <c r="BBY30" s="373"/>
      <c r="BBZ30" s="24"/>
      <c r="BCA30" s="69"/>
      <c r="BCB30" s="85"/>
      <c r="BCC30" s="87">
        <f t="shared" si="152"/>
        <v>0</v>
      </c>
      <c r="BCE30" s="388"/>
      <c r="BCF30" s="373"/>
      <c r="BCG30" s="24"/>
      <c r="BCH30" s="34"/>
      <c r="BCI30" s="85"/>
      <c r="BCJ30" s="87">
        <f t="shared" si="153"/>
        <v>0</v>
      </c>
      <c r="BCL30" s="386">
        <v>41308</v>
      </c>
      <c r="BCM30" s="363" t="s">
        <v>3881</v>
      </c>
      <c r="BCN30" s="176">
        <v>7897</v>
      </c>
      <c r="BCO30" s="576">
        <v>41308</v>
      </c>
      <c r="BCP30" s="176">
        <v>7897</v>
      </c>
      <c r="BCQ30" s="87">
        <f t="shared" si="154"/>
        <v>17174</v>
      </c>
      <c r="BCS30" s="388"/>
      <c r="BCT30" s="373"/>
      <c r="BCU30" s="24"/>
      <c r="BCV30" s="669"/>
      <c r="BCW30" s="85"/>
      <c r="BCX30" s="87">
        <f t="shared" si="155"/>
        <v>0</v>
      </c>
      <c r="BCZ30" s="34"/>
      <c r="BDA30" s="373"/>
      <c r="BDB30" s="24"/>
      <c r="BDC30" s="69"/>
      <c r="BDD30" s="85"/>
      <c r="BDE30" s="87">
        <f t="shared" si="156"/>
        <v>0</v>
      </c>
      <c r="BDG30" s="388"/>
      <c r="BDH30" s="373"/>
      <c r="BDI30" s="24"/>
      <c r="BDJ30" s="932"/>
      <c r="BDK30" s="85"/>
      <c r="BDL30" s="87">
        <f t="shared" si="157"/>
        <v>0</v>
      </c>
      <c r="BDN30" s="576"/>
      <c r="BDO30" s="363"/>
      <c r="BDP30" s="176"/>
      <c r="BDQ30" s="576"/>
      <c r="BDR30" s="176"/>
      <c r="BDS30" s="87">
        <f t="shared" si="158"/>
        <v>31279.599999999991</v>
      </c>
      <c r="BDU30" s="34"/>
      <c r="BDV30" s="373"/>
      <c r="BDW30" s="24"/>
      <c r="BDX30" s="69"/>
      <c r="BDY30" s="85"/>
      <c r="BDZ30" s="87">
        <f t="shared" si="159"/>
        <v>0</v>
      </c>
      <c r="BEB30" s="549"/>
      <c r="BEC30" s="373"/>
      <c r="BED30" s="24"/>
      <c r="BEE30" s="69"/>
      <c r="BEF30" s="85"/>
      <c r="BEG30" s="87">
        <f t="shared" si="160"/>
        <v>605.79999999999927</v>
      </c>
      <c r="BEI30" s="53"/>
      <c r="BEJ30" s="53"/>
      <c r="BEK30" s="276"/>
      <c r="BEL30" s="121"/>
      <c r="BEM30" s="53"/>
      <c r="BEN30" s="176"/>
      <c r="BEO30" s="87">
        <f t="shared" si="161"/>
        <v>0</v>
      </c>
      <c r="BEQ30" s="388"/>
      <c r="BER30" s="373"/>
      <c r="BES30" s="24"/>
      <c r="BET30" s="932"/>
      <c r="BEU30" s="85"/>
      <c r="BEV30" s="87">
        <f t="shared" si="162"/>
        <v>6853</v>
      </c>
      <c r="BEX30" s="388"/>
      <c r="BEY30" s="409"/>
      <c r="BEZ30" s="373"/>
      <c r="BFA30" s="24"/>
      <c r="BFB30" s="932"/>
      <c r="BFC30" s="85"/>
      <c r="BFD30" s="87">
        <f t="shared" si="163"/>
        <v>0</v>
      </c>
      <c r="BFF30" s="34"/>
      <c r="BFG30" s="409"/>
      <c r="BFH30" s="373"/>
      <c r="BFI30" s="24"/>
      <c r="BFJ30" s="34"/>
      <c r="BFK30" s="85"/>
      <c r="BFL30" s="87">
        <f t="shared" si="164"/>
        <v>212313.94</v>
      </c>
      <c r="BFN30" s="549"/>
      <c r="BFO30" s="373"/>
      <c r="BFP30" s="24"/>
      <c r="BFQ30" s="669"/>
      <c r="BFR30" s="85"/>
      <c r="BFS30" s="87">
        <f t="shared" si="165"/>
        <v>0</v>
      </c>
      <c r="BFU30" s="386"/>
      <c r="BFV30" s="363"/>
      <c r="BFW30" s="176"/>
      <c r="BFX30" s="313"/>
      <c r="BFY30" s="176"/>
      <c r="BFZ30" s="87">
        <f t="shared" si="166"/>
        <v>0</v>
      </c>
      <c r="BGB30" s="576"/>
      <c r="BGC30" s="363"/>
      <c r="BGD30" s="176"/>
      <c r="BGE30" s="313"/>
      <c r="BGF30" s="176"/>
      <c r="BGG30" s="87">
        <f t="shared" si="167"/>
        <v>0</v>
      </c>
      <c r="BGI30" s="388"/>
      <c r="BGJ30" s="373"/>
      <c r="BGK30" s="24"/>
      <c r="BGL30" s="69"/>
      <c r="BGM30" s="85"/>
      <c r="BGN30" s="87">
        <f t="shared" si="240"/>
        <v>0</v>
      </c>
      <c r="BGP30" s="34"/>
      <c r="BGQ30" s="373"/>
      <c r="BGR30" s="24"/>
      <c r="BGS30" s="69"/>
      <c r="BGT30" s="85"/>
      <c r="BGU30" s="87">
        <f t="shared" si="241"/>
        <v>0</v>
      </c>
      <c r="BGW30" s="549"/>
      <c r="BGX30" s="373"/>
      <c r="BGY30" s="24"/>
      <c r="BGZ30" s="69"/>
      <c r="BHA30" s="85"/>
      <c r="BHB30" s="87">
        <f t="shared" si="168"/>
        <v>0</v>
      </c>
      <c r="BHD30" s="549"/>
      <c r="BHE30" s="549"/>
      <c r="BHF30" s="373"/>
      <c r="BHG30" s="24"/>
      <c r="BHH30" s="69"/>
      <c r="BHI30" s="85"/>
      <c r="BHJ30" s="87">
        <f t="shared" si="169"/>
        <v>78175.989999999991</v>
      </c>
      <c r="BHL30" s="549"/>
      <c r="BHM30" s="373"/>
      <c r="BHN30" s="24"/>
      <c r="BHO30" s="69"/>
      <c r="BHP30" s="85"/>
      <c r="BHQ30" s="87">
        <f t="shared" si="170"/>
        <v>0</v>
      </c>
      <c r="BHS30" s="388"/>
      <c r="BHT30" s="373"/>
      <c r="BHU30" s="24"/>
      <c r="BHV30" s="69"/>
      <c r="BHW30" s="85"/>
      <c r="BHX30" s="87">
        <f t="shared" si="171"/>
        <v>0</v>
      </c>
      <c r="BHZ30" s="576"/>
      <c r="BIA30" s="50"/>
      <c r="BIB30" s="1045"/>
      <c r="BIC30" s="53"/>
      <c r="BID30" s="317"/>
      <c r="BIE30" s="87">
        <f t="shared" si="172"/>
        <v>0</v>
      </c>
      <c r="BIG30" s="576"/>
      <c r="BIH30" s="276"/>
      <c r="BII30" s="121"/>
      <c r="BIJ30" s="313"/>
      <c r="BIK30" s="176"/>
      <c r="BIL30" s="87">
        <f t="shared" si="173"/>
        <v>1424</v>
      </c>
      <c r="BIN30" s="549"/>
      <c r="BIO30" s="373"/>
      <c r="BIP30" s="24"/>
      <c r="BIQ30" s="69"/>
      <c r="BIR30" s="85"/>
      <c r="BIS30" s="87">
        <f t="shared" si="174"/>
        <v>0</v>
      </c>
      <c r="BIU30" s="74"/>
      <c r="BIV30" s="373"/>
      <c r="BIW30" s="24"/>
      <c r="BIX30" s="69"/>
      <c r="BIY30" s="85"/>
      <c r="BIZ30" s="87">
        <f t="shared" si="175"/>
        <v>0</v>
      </c>
      <c r="BJB30" s="34">
        <v>41325</v>
      </c>
      <c r="BJC30" s="373" t="s">
        <v>5356</v>
      </c>
      <c r="BJD30" s="24">
        <v>5376</v>
      </c>
      <c r="BJE30" s="69">
        <v>41328</v>
      </c>
      <c r="BJF30" s="85">
        <v>5376</v>
      </c>
      <c r="BJG30" s="87">
        <f t="shared" si="216"/>
        <v>0</v>
      </c>
      <c r="BJI30" s="53">
        <v>41318</v>
      </c>
      <c r="BJJ30" s="363" t="s">
        <v>4712</v>
      </c>
      <c r="BJK30" s="176">
        <v>21563.5</v>
      </c>
      <c r="BJL30" s="313">
        <v>41318</v>
      </c>
      <c r="BJM30" s="176">
        <v>961</v>
      </c>
      <c r="BJN30" s="87">
        <f t="shared" si="217"/>
        <v>20892</v>
      </c>
      <c r="BJP30" s="34"/>
      <c r="BJQ30" s="373"/>
      <c r="BJR30" s="24"/>
      <c r="BJS30" s="69"/>
      <c r="BJT30" s="85"/>
      <c r="BJU30" s="87">
        <f t="shared" si="218"/>
        <v>0</v>
      </c>
      <c r="BJW30" s="34"/>
      <c r="BJX30" s="373"/>
      <c r="BJY30" s="24"/>
      <c r="BJZ30" s="69"/>
      <c r="BKA30" s="85"/>
      <c r="BKB30" s="87">
        <f t="shared" si="219"/>
        <v>0</v>
      </c>
      <c r="BKD30" s="34"/>
      <c r="BKE30" s="373"/>
      <c r="BKF30" s="24"/>
      <c r="BKG30" s="69"/>
      <c r="BKH30" s="85"/>
      <c r="BKI30" s="87">
        <f t="shared" si="220"/>
        <v>0</v>
      </c>
      <c r="BKK30" s="34"/>
      <c r="BKL30" s="373"/>
      <c r="BKM30" s="24"/>
      <c r="BKN30" s="69"/>
      <c r="BKO30" s="85"/>
      <c r="BKP30" s="87">
        <f t="shared" si="221"/>
        <v>0</v>
      </c>
      <c r="BKR30" s="386"/>
      <c r="BKS30" s="363"/>
      <c r="BKT30" s="176"/>
      <c r="BKU30" s="53"/>
      <c r="BKV30" s="176"/>
      <c r="BKW30" s="87">
        <f t="shared" si="222"/>
        <v>0</v>
      </c>
      <c r="BKY30" s="549"/>
      <c r="BKZ30" s="373"/>
      <c r="BLA30" s="24"/>
      <c r="BLB30" s="34"/>
      <c r="BLC30" s="85"/>
      <c r="BLD30" s="87">
        <f t="shared" si="223"/>
        <v>0</v>
      </c>
      <c r="BLF30" s="549"/>
      <c r="BLG30" s="373"/>
      <c r="BLH30" s="24"/>
      <c r="BLI30" s="34"/>
      <c r="BLJ30" s="85"/>
      <c r="BLK30" s="87">
        <f t="shared" si="237"/>
        <v>0</v>
      </c>
      <c r="BLM30" s="34"/>
      <c r="BLN30" s="409"/>
      <c r="BLO30" s="373"/>
      <c r="BLP30" s="24"/>
      <c r="BLQ30" s="69"/>
      <c r="BLR30" s="85"/>
      <c r="BLS30" s="87">
        <f t="shared" si="176"/>
        <v>118</v>
      </c>
      <c r="BLU30" s="34"/>
      <c r="BLV30" s="373"/>
      <c r="BLW30" s="24"/>
      <c r="BLX30" s="69"/>
      <c r="BLY30" s="85"/>
      <c r="BLZ30" s="87">
        <f t="shared" si="177"/>
        <v>0</v>
      </c>
      <c r="BMB30" s="53"/>
      <c r="BMC30" s="363"/>
      <c r="BMD30" s="176"/>
      <c r="BME30" s="53"/>
      <c r="BMF30" s="176"/>
      <c r="BMG30" s="87">
        <f t="shared" si="178"/>
        <v>21858</v>
      </c>
      <c r="BMI30" s="386">
        <v>41311</v>
      </c>
      <c r="BMJ30" s="1378" t="s">
        <v>4170</v>
      </c>
      <c r="BMK30" s="121">
        <v>755</v>
      </c>
      <c r="BML30" s="576">
        <v>41311</v>
      </c>
      <c r="BMM30" s="176">
        <v>755</v>
      </c>
      <c r="BMN30" s="87">
        <f t="shared" si="179"/>
        <v>0</v>
      </c>
      <c r="BMQ30" s="1368"/>
      <c r="BMR30" s="430"/>
      <c r="BMS30" s="549"/>
      <c r="BMT30" s="1245"/>
      <c r="BMU30" s="87">
        <f t="shared" si="180"/>
        <v>700</v>
      </c>
      <c r="BMW30" s="34"/>
      <c r="BMX30" s="373"/>
      <c r="BMY30" s="24"/>
      <c r="BMZ30" s="69"/>
      <c r="BNA30" s="85"/>
      <c r="BNB30" s="87">
        <f t="shared" si="181"/>
        <v>0</v>
      </c>
      <c r="BND30" s="34"/>
      <c r="BNE30" s="34"/>
      <c r="BNF30" s="373"/>
      <c r="BNG30" s="24"/>
      <c r="BNH30" s="69"/>
      <c r="BNI30" s="85"/>
      <c r="BNJ30" s="87">
        <f t="shared" si="182"/>
        <v>0</v>
      </c>
      <c r="BNL30" s="549"/>
      <c r="BNM30" s="373"/>
      <c r="BNN30" s="24"/>
      <c r="BNO30" s="69"/>
      <c r="BNP30" s="85"/>
      <c r="BNQ30" s="87">
        <f t="shared" si="183"/>
        <v>0</v>
      </c>
      <c r="BNS30" s="549">
        <v>41327</v>
      </c>
      <c r="BNT30" s="373" t="s">
        <v>5508</v>
      </c>
      <c r="BNU30" s="24">
        <v>2691</v>
      </c>
      <c r="BNV30" s="69">
        <v>41327</v>
      </c>
      <c r="BNW30" s="85">
        <v>2691</v>
      </c>
      <c r="BNX30" s="87">
        <f t="shared" si="184"/>
        <v>0</v>
      </c>
      <c r="BNZ30" s="34"/>
      <c r="BOA30" s="373"/>
      <c r="BOB30" s="24"/>
      <c r="BOC30" s="69"/>
      <c r="BOD30" s="85"/>
      <c r="BOE30" s="87">
        <f t="shared" si="185"/>
        <v>0</v>
      </c>
      <c r="BOG30" s="549"/>
      <c r="BOH30" s="373"/>
      <c r="BOI30" s="24"/>
      <c r="BOJ30" s="1366"/>
      <c r="BOK30" s="847"/>
      <c r="BOL30" s="87">
        <f t="shared" si="186"/>
        <v>0</v>
      </c>
      <c r="BON30" s="549"/>
      <c r="BOO30" s="373"/>
      <c r="BOP30" s="24"/>
      <c r="BOQ30" s="1366"/>
      <c r="BOR30" s="847"/>
      <c r="BOS30" s="87">
        <f t="shared" si="187"/>
        <v>0</v>
      </c>
      <c r="BOU30" s="34"/>
      <c r="BOV30" s="373"/>
      <c r="BOW30" s="24"/>
      <c r="BOX30" s="69"/>
      <c r="BOY30" s="85"/>
      <c r="BOZ30" s="87">
        <f t="shared" si="188"/>
        <v>0</v>
      </c>
      <c r="BPB30" s="34"/>
      <c r="BPC30" s="373"/>
      <c r="BPD30" s="24"/>
      <c r="BPE30" s="69"/>
      <c r="BPF30" s="85"/>
      <c r="BPG30" s="87">
        <f t="shared" si="189"/>
        <v>0</v>
      </c>
      <c r="BPI30" s="34"/>
      <c r="BPJ30" s="373"/>
      <c r="BPK30" s="24"/>
      <c r="BPL30" s="69"/>
      <c r="BPM30" s="85"/>
      <c r="BPN30" s="87">
        <f t="shared" si="190"/>
        <v>0</v>
      </c>
      <c r="BPP30" s="34"/>
      <c r="BPQ30" s="373"/>
      <c r="BPR30" s="24"/>
      <c r="BPS30" s="69"/>
      <c r="BPT30" s="85"/>
      <c r="BPU30" s="87">
        <f t="shared" si="191"/>
        <v>0</v>
      </c>
    </row>
    <row r="31" spans="1:1789">
      <c r="A31" s="34" t="s">
        <v>78</v>
      </c>
      <c r="B31" s="373"/>
      <c r="C31" s="24"/>
      <c r="D31" s="34"/>
      <c r="E31" s="85"/>
      <c r="F31" s="87">
        <f t="shared" si="2"/>
        <v>0</v>
      </c>
      <c r="H31" s="34"/>
      <c r="I31" s="373"/>
      <c r="J31" s="24"/>
      <c r="K31" s="34"/>
      <c r="L31" s="85"/>
      <c r="M31" s="87">
        <f t="shared" si="3"/>
        <v>0</v>
      </c>
      <c r="O31" s="373"/>
      <c r="P31" s="373"/>
      <c r="Q31" s="24"/>
      <c r="R31" s="34"/>
      <c r="S31" s="85"/>
      <c r="T31" s="87">
        <f t="shared" si="4"/>
        <v>0</v>
      </c>
      <c r="V31" s="373"/>
      <c r="W31" s="373"/>
      <c r="X31" s="24"/>
      <c r="Y31" s="34"/>
      <c r="Z31" s="85"/>
      <c r="AA31" s="87">
        <f t="shared" si="5"/>
        <v>6041</v>
      </c>
      <c r="AC31" s="373"/>
      <c r="AD31" s="373"/>
      <c r="AE31" s="24"/>
      <c r="AF31" s="34"/>
      <c r="AG31" s="85"/>
      <c r="AH31" s="87">
        <f t="shared" si="6"/>
        <v>0</v>
      </c>
      <c r="AJ31" s="386">
        <v>41326</v>
      </c>
      <c r="AK31" s="276" t="s">
        <v>5467</v>
      </c>
      <c r="AL31" s="121">
        <v>4410.5</v>
      </c>
      <c r="AM31" s="386"/>
      <c r="AN31" s="176"/>
      <c r="AO31" s="87">
        <f t="shared" si="7"/>
        <v>79462.720000000016</v>
      </c>
      <c r="AQ31" s="373"/>
      <c r="AR31" s="373"/>
      <c r="AS31" s="24"/>
      <c r="AT31" s="34"/>
      <c r="AU31" s="85"/>
      <c r="AV31" s="87">
        <f t="shared" si="8"/>
        <v>0</v>
      </c>
      <c r="AX31" s="373"/>
      <c r="AY31" s="373"/>
      <c r="AZ31" s="24"/>
      <c r="BA31" s="34"/>
      <c r="BB31" s="85"/>
      <c r="BC31" s="87">
        <f t="shared" si="9"/>
        <v>0</v>
      </c>
      <c r="BE31" s="373"/>
      <c r="BF31" s="373"/>
      <c r="BG31" s="24"/>
      <c r="BH31" s="34"/>
      <c r="BI31" s="85"/>
      <c r="BJ31" s="87">
        <f t="shared" si="10"/>
        <v>0</v>
      </c>
      <c r="BL31" s="388">
        <v>41322</v>
      </c>
      <c r="BM31" s="373" t="s">
        <v>5103</v>
      </c>
      <c r="BN31" s="24">
        <v>3502</v>
      </c>
      <c r="BO31" s="34">
        <v>41322</v>
      </c>
      <c r="BP31" s="85">
        <v>3502</v>
      </c>
      <c r="BQ31" s="87">
        <f t="shared" si="11"/>
        <v>0</v>
      </c>
      <c r="BS31" s="576"/>
      <c r="BT31" s="276"/>
      <c r="BU31" s="121"/>
      <c r="BV31" s="53"/>
      <c r="BW31" s="176"/>
      <c r="BX31" s="87">
        <f t="shared" si="12"/>
        <v>40166.76</v>
      </c>
      <c r="BZ31" s="549"/>
      <c r="CA31" s="373"/>
      <c r="CB31" s="24"/>
      <c r="CC31" s="34"/>
      <c r="CD31" s="85"/>
      <c r="CE31" s="87">
        <f t="shared" si="13"/>
        <v>0</v>
      </c>
      <c r="CG31" s="549"/>
      <c r="CH31" s="373"/>
      <c r="CI31" s="24"/>
      <c r="CJ31" s="34"/>
      <c r="CK31" s="85"/>
      <c r="CL31" s="87">
        <f t="shared" si="14"/>
        <v>2443.5</v>
      </c>
      <c r="CN31" s="576">
        <v>41205</v>
      </c>
      <c r="CO31" s="657"/>
      <c r="CP31" s="276" t="s">
        <v>3140</v>
      </c>
      <c r="CQ31" s="121">
        <v>20875</v>
      </c>
      <c r="CR31" s="657"/>
      <c r="CS31" s="511"/>
      <c r="CT31" s="87">
        <f t="shared" si="15"/>
        <v>225625.66</v>
      </c>
      <c r="CV31" s="576">
        <v>41323</v>
      </c>
      <c r="CW31" s="1289"/>
      <c r="CX31" s="276" t="s">
        <v>5156</v>
      </c>
      <c r="CY31" s="121">
        <v>41701</v>
      </c>
      <c r="CZ31" s="576"/>
      <c r="DA31" s="176"/>
      <c r="DB31" s="87">
        <f t="shared" si="16"/>
        <v>9035446.6500000004</v>
      </c>
      <c r="DD31" s="386"/>
      <c r="DE31" s="276"/>
      <c r="DF31" s="121"/>
      <c r="DG31" s="53"/>
      <c r="DH31" s="176"/>
      <c r="DI31" s="87">
        <f t="shared" si="17"/>
        <v>1847</v>
      </c>
      <c r="DK31" s="386"/>
      <c r="DL31" s="276"/>
      <c r="DM31" s="121"/>
      <c r="DN31" s="53"/>
      <c r="DO31" s="176"/>
      <c r="DP31" s="87">
        <f t="shared" si="18"/>
        <v>0</v>
      </c>
      <c r="DR31" s="53"/>
      <c r="DS31" s="276"/>
      <c r="DT31" s="121"/>
      <c r="DU31" s="53"/>
      <c r="DV31" s="176"/>
      <c r="DW31" s="87">
        <f t="shared" si="19"/>
        <v>0</v>
      </c>
      <c r="DY31" s="386"/>
      <c r="DZ31" s="276"/>
      <c r="EA31" s="121"/>
      <c r="EB31" s="53"/>
      <c r="EC31" s="176"/>
      <c r="ED31" s="87">
        <f t="shared" si="20"/>
        <v>0</v>
      </c>
      <c r="EF31" s="549"/>
      <c r="EG31" s="373"/>
      <c r="EH31" s="24"/>
      <c r="EI31" s="34"/>
      <c r="EJ31" s="85"/>
      <c r="EK31" s="87">
        <f t="shared" si="21"/>
        <v>20966</v>
      </c>
      <c r="EM31" s="549"/>
      <c r="EN31" s="373"/>
      <c r="EO31" s="24"/>
      <c r="EP31" s="34"/>
      <c r="EQ31" s="85"/>
      <c r="ER31" s="87">
        <f t="shared" si="22"/>
        <v>0</v>
      </c>
      <c r="ET31" s="373"/>
      <c r="EU31" s="1200"/>
      <c r="EV31" s="373"/>
      <c r="EW31" s="24"/>
      <c r="EX31" s="34"/>
      <c r="EY31" s="85"/>
      <c r="EZ31" s="87">
        <f t="shared" si="23"/>
        <v>1044.8300000000017</v>
      </c>
      <c r="FB31" s="53"/>
      <c r="FC31" s="276"/>
      <c r="FD31" s="121"/>
      <c r="FE31" s="53"/>
      <c r="FF31" s="176"/>
      <c r="FG31" s="87">
        <f t="shared" si="24"/>
        <v>0</v>
      </c>
      <c r="FI31" s="549"/>
      <c r="FJ31" s="373"/>
      <c r="FK31" s="373"/>
      <c r="FL31" s="24"/>
      <c r="FM31" s="34"/>
      <c r="FN31" s="85"/>
      <c r="FO31" s="87">
        <f t="shared" si="25"/>
        <v>0</v>
      </c>
      <c r="FQ31" s="34"/>
      <c r="FR31" s="276"/>
      <c r="FS31" s="121"/>
      <c r="FT31" s="53"/>
      <c r="FU31" s="176"/>
      <c r="FV31" s="87">
        <f t="shared" si="192"/>
        <v>0</v>
      </c>
      <c r="FX31" s="576"/>
      <c r="FY31" s="657"/>
      <c r="FZ31" s="276"/>
      <c r="GA31" s="121"/>
      <c r="GB31" s="576"/>
      <c r="GC31" s="176"/>
      <c r="GD31" s="87">
        <f t="shared" si="26"/>
        <v>13137.5</v>
      </c>
      <c r="GF31" s="1277"/>
      <c r="GG31" s="373"/>
      <c r="GH31" s="24"/>
      <c r="GI31" s="34"/>
      <c r="GJ31" s="85"/>
      <c r="GK31" s="87">
        <f t="shared" si="27"/>
        <v>4523</v>
      </c>
      <c r="GM31" s="549"/>
      <c r="GN31" s="373"/>
      <c r="GO31" s="373"/>
      <c r="GP31" s="24"/>
      <c r="GQ31" s="34"/>
      <c r="GR31" s="85"/>
      <c r="GS31" s="87">
        <f t="shared" si="28"/>
        <v>2511.6000000000004</v>
      </c>
      <c r="GU31" s="549"/>
      <c r="GV31" s="373"/>
      <c r="GW31" s="24"/>
      <c r="GX31" s="34"/>
      <c r="GY31" s="85"/>
      <c r="GZ31" s="87">
        <f t="shared" si="29"/>
        <v>0</v>
      </c>
      <c r="HB31" s="388"/>
      <c r="HC31" s="373"/>
      <c r="HD31" s="24"/>
      <c r="HE31" s="34"/>
      <c r="HF31" s="85"/>
      <c r="HG31" s="87">
        <f t="shared" si="30"/>
        <v>0</v>
      </c>
      <c r="HI31" s="388"/>
      <c r="HJ31" s="373"/>
      <c r="HK31" s="24"/>
      <c r="HL31" s="34"/>
      <c r="HM31" s="85"/>
      <c r="HN31" s="87">
        <f t="shared" si="31"/>
        <v>0</v>
      </c>
      <c r="HP31" s="388"/>
      <c r="HQ31" s="373"/>
      <c r="HR31" s="24"/>
      <c r="HS31" s="34"/>
      <c r="HT31" s="85"/>
      <c r="HU31" s="87">
        <f t="shared" si="32"/>
        <v>30</v>
      </c>
      <c r="HW31" s="373"/>
      <c r="HX31" s="373"/>
      <c r="HY31" s="24"/>
      <c r="HZ31" s="34"/>
      <c r="IA31" s="85"/>
      <c r="IB31" s="87">
        <f t="shared" si="33"/>
        <v>0</v>
      </c>
      <c r="ID31" s="576"/>
      <c r="IE31" s="276"/>
      <c r="IF31" s="121"/>
      <c r="IG31" s="53"/>
      <c r="IH31" s="176"/>
      <c r="II31" s="87">
        <f t="shared" si="34"/>
        <v>402</v>
      </c>
      <c r="IK31" s="549"/>
      <c r="IL31" s="373"/>
      <c r="IM31" s="24"/>
      <c r="IN31" s="34"/>
      <c r="IO31" s="85"/>
      <c r="IP31" s="87">
        <f t="shared" si="35"/>
        <v>3102</v>
      </c>
      <c r="IR31" s="388">
        <v>41301</v>
      </c>
      <c r="IS31" s="1247" t="s">
        <v>3247</v>
      </c>
      <c r="IT31" s="1052">
        <v>1320</v>
      </c>
      <c r="IU31" s="388">
        <v>41306</v>
      </c>
      <c r="IV31" s="1052">
        <v>1320</v>
      </c>
      <c r="IW31" s="87">
        <f t="shared" si="36"/>
        <v>0</v>
      </c>
      <c r="IY31" s="388">
        <v>41316</v>
      </c>
      <c r="IZ31" s="373" t="s">
        <v>4570</v>
      </c>
      <c r="JA31" s="24">
        <v>825</v>
      </c>
      <c r="JB31" s="388">
        <v>41324</v>
      </c>
      <c r="JC31" s="24">
        <v>825</v>
      </c>
      <c r="JD31" s="87">
        <f t="shared" si="37"/>
        <v>0</v>
      </c>
      <c r="JF31" s="388"/>
      <c r="JG31" s="373"/>
      <c r="JH31" s="24"/>
      <c r="JI31" s="388"/>
      <c r="JJ31" s="24"/>
      <c r="JK31" s="87">
        <f t="shared" si="38"/>
        <v>46365</v>
      </c>
      <c r="JM31" s="576">
        <v>40781</v>
      </c>
      <c r="JN31" s="276" t="s">
        <v>3141</v>
      </c>
      <c r="JO31" s="1270">
        <v>45074.5</v>
      </c>
      <c r="JP31" s="388"/>
      <c r="JQ31" s="85"/>
      <c r="JR31" s="87">
        <f t="shared" si="39"/>
        <v>108785.17000000001</v>
      </c>
      <c r="JT31" s="388"/>
      <c r="JU31" s="373"/>
      <c r="JV31" s="24"/>
      <c r="JW31" s="34"/>
      <c r="JX31" s="85"/>
      <c r="JY31" s="87">
        <f t="shared" si="40"/>
        <v>0</v>
      </c>
      <c r="KA31" s="388"/>
      <c r="KB31" s="373"/>
      <c r="KC31" s="24"/>
      <c r="KD31" s="34"/>
      <c r="KE31" s="85"/>
      <c r="KF31" s="87">
        <f t="shared" si="41"/>
        <v>0</v>
      </c>
      <c r="KH31" s="388"/>
      <c r="KI31" s="373"/>
      <c r="KJ31" s="24"/>
      <c r="KK31" s="34"/>
      <c r="KL31" s="85"/>
      <c r="KM31" s="87">
        <f t="shared" si="42"/>
        <v>0</v>
      </c>
      <c r="KO31" s="386"/>
      <c r="KP31" s="276"/>
      <c r="KQ31" s="121"/>
      <c r="KR31" s="53"/>
      <c r="KS31" s="176"/>
      <c r="KT31" s="87">
        <f t="shared" si="43"/>
        <v>1499.5</v>
      </c>
      <c r="KV31" s="373"/>
      <c r="KW31" s="373"/>
      <c r="KX31" s="24"/>
      <c r="KY31" s="34"/>
      <c r="KZ31" s="85"/>
      <c r="LA31" s="87">
        <f t="shared" si="44"/>
        <v>14519.5</v>
      </c>
      <c r="LC31" s="373"/>
      <c r="LD31" s="373"/>
      <c r="LE31" s="24"/>
      <c r="LF31" s="34"/>
      <c r="LG31" s="85"/>
      <c r="LH31" s="87">
        <f t="shared" si="45"/>
        <v>0</v>
      </c>
      <c r="LJ31" s="373"/>
      <c r="LK31" s="373"/>
      <c r="LL31" s="24"/>
      <c r="LM31" s="34"/>
      <c r="LN31" s="85"/>
      <c r="LO31" s="87">
        <f t="shared" si="46"/>
        <v>0</v>
      </c>
      <c r="LQ31" s="373"/>
      <c r="LR31" s="373"/>
      <c r="LS31" s="24"/>
      <c r="LT31" s="34"/>
      <c r="LU31" s="85"/>
      <c r="LV31" s="87">
        <f t="shared" si="47"/>
        <v>0</v>
      </c>
      <c r="LX31" s="549"/>
      <c r="LY31" s="373"/>
      <c r="LZ31" s="24"/>
      <c r="MA31" s="34"/>
      <c r="MB31" s="85"/>
      <c r="MC31" s="87">
        <f t="shared" si="48"/>
        <v>0</v>
      </c>
      <c r="ME31" s="549"/>
      <c r="MF31" s="373"/>
      <c r="MG31" s="24"/>
      <c r="MH31" s="34"/>
      <c r="MI31" s="85"/>
      <c r="MJ31" s="87">
        <f t="shared" si="49"/>
        <v>31145.5</v>
      </c>
      <c r="ML31" s="549"/>
      <c r="MM31" s="373"/>
      <c r="MN31" s="24"/>
      <c r="MO31" s="34"/>
      <c r="MP31" s="85"/>
      <c r="MQ31" s="87">
        <f t="shared" si="50"/>
        <v>0</v>
      </c>
      <c r="MS31" s="373"/>
      <c r="MT31" s="373"/>
      <c r="MU31" s="24"/>
      <c r="MV31" s="34"/>
      <c r="MW31" s="85"/>
      <c r="MX31" s="87">
        <f t="shared" si="51"/>
        <v>0</v>
      </c>
      <c r="MZ31" s="373"/>
      <c r="NA31" s="373"/>
      <c r="NB31" s="24"/>
      <c r="NC31" s="34"/>
      <c r="ND31" s="85"/>
      <c r="NE31" s="87">
        <f t="shared" si="52"/>
        <v>0</v>
      </c>
      <c r="NG31" s="549"/>
      <c r="NH31" s="373"/>
      <c r="NI31" s="24"/>
      <c r="NJ31" s="549"/>
      <c r="NK31" s="85"/>
      <c r="NL31" s="87">
        <f t="shared" si="53"/>
        <v>0</v>
      </c>
      <c r="NN31" s="373"/>
      <c r="NO31" s="373"/>
      <c r="NP31" s="24"/>
      <c r="NQ31" s="34"/>
      <c r="NR31" s="85"/>
      <c r="NS31" s="87">
        <f t="shared" si="54"/>
        <v>12799.5</v>
      </c>
      <c r="NU31" s="549"/>
      <c r="NV31" s="1200"/>
      <c r="NW31" s="373"/>
      <c r="NX31" s="24"/>
      <c r="NY31" s="34"/>
      <c r="NZ31" s="85"/>
      <c r="OA31" s="87">
        <f t="shared" si="0"/>
        <v>154427.23000000001</v>
      </c>
      <c r="OC31" s="549"/>
      <c r="OD31" s="373"/>
      <c r="OE31" s="24"/>
      <c r="OF31" s="34"/>
      <c r="OG31" s="85"/>
      <c r="OH31" s="87">
        <f t="shared" si="55"/>
        <v>0</v>
      </c>
      <c r="OJ31" s="373"/>
      <c r="OK31" s="373"/>
      <c r="OL31" s="24"/>
      <c r="OM31" s="34"/>
      <c r="ON31" s="85"/>
      <c r="OO31" s="87">
        <f t="shared" si="56"/>
        <v>0</v>
      </c>
      <c r="OQ31" s="386">
        <v>41317</v>
      </c>
      <c r="OR31" s="266" t="s">
        <v>4689</v>
      </c>
      <c r="OS31" s="121">
        <v>6879</v>
      </c>
      <c r="OT31" s="53">
        <v>41318</v>
      </c>
      <c r="OU31" s="176">
        <v>6879</v>
      </c>
      <c r="OV31" s="87">
        <f t="shared" si="57"/>
        <v>0</v>
      </c>
      <c r="OX31" s="386"/>
      <c r="OY31" s="1378"/>
      <c r="OZ31" s="121"/>
      <c r="PA31" s="53"/>
      <c r="PB31" s="176"/>
      <c r="PC31" s="87">
        <f t="shared" si="58"/>
        <v>21123.919999999998</v>
      </c>
      <c r="PE31" s="386"/>
      <c r="PF31" s="1338"/>
      <c r="PG31" s="276"/>
      <c r="PH31" s="121"/>
      <c r="PI31" s="369"/>
      <c r="PJ31" s="176"/>
      <c r="PK31" s="87">
        <f t="shared" si="59"/>
        <v>63697.850000000006</v>
      </c>
      <c r="PM31" s="386"/>
      <c r="PN31" s="276"/>
      <c r="PO31" s="121"/>
      <c r="PP31" s="369"/>
      <c r="PQ31" s="176"/>
      <c r="PR31" s="87">
        <f t="shared" si="60"/>
        <v>0</v>
      </c>
      <c r="PT31" s="388"/>
      <c r="PU31" s="373"/>
      <c r="PV31" s="24"/>
      <c r="PW31" s="34"/>
      <c r="PX31" s="85"/>
      <c r="PY31" s="87">
        <f t="shared" si="61"/>
        <v>40407</v>
      </c>
      <c r="QA31" s="373"/>
      <c r="QB31" s="373"/>
      <c r="QC31" s="24"/>
      <c r="QD31" s="34"/>
      <c r="QE31" s="85"/>
      <c r="QF31" s="87">
        <f t="shared" si="62"/>
        <v>0</v>
      </c>
      <c r="QH31" s="373"/>
      <c r="QI31" s="373"/>
      <c r="QJ31" s="24"/>
      <c r="QK31" s="34"/>
      <c r="QL31" s="85"/>
      <c r="QM31" s="87">
        <f t="shared" si="63"/>
        <v>0</v>
      </c>
      <c r="QO31" s="373"/>
      <c r="QP31" s="373"/>
      <c r="QQ31" s="24"/>
      <c r="QR31" s="34"/>
      <c r="QS31" s="85"/>
      <c r="QT31" s="87">
        <f t="shared" si="64"/>
        <v>0</v>
      </c>
      <c r="QV31" s="576"/>
      <c r="QW31" s="657"/>
      <c r="QX31" s="276"/>
      <c r="QY31" s="121"/>
      <c r="QZ31" s="53"/>
      <c r="RA31" s="430"/>
      <c r="RB31" s="87">
        <f t="shared" si="65"/>
        <v>17854</v>
      </c>
      <c r="RD31" s="549"/>
      <c r="RE31" s="373"/>
      <c r="RF31" s="24"/>
      <c r="RG31" s="34"/>
      <c r="RH31" s="1262"/>
      <c r="RI31" s="87">
        <f t="shared" si="66"/>
        <v>0</v>
      </c>
      <c r="RK31" s="549"/>
      <c r="RL31" s="373"/>
      <c r="RM31" s="24"/>
      <c r="RN31" s="34"/>
      <c r="RO31" s="1262"/>
      <c r="RP31" s="87">
        <f t="shared" si="67"/>
        <v>0</v>
      </c>
      <c r="RR31" s="373"/>
      <c r="RS31" s="373"/>
      <c r="RT31" s="24"/>
      <c r="RU31" s="34"/>
      <c r="RV31" s="1262"/>
      <c r="RW31" s="87">
        <f t="shared" si="68"/>
        <v>0</v>
      </c>
      <c r="RY31" s="373"/>
      <c r="RZ31" s="373"/>
      <c r="SA31" s="24"/>
      <c r="SB31" s="34"/>
      <c r="SC31" s="1262"/>
      <c r="SD31" s="87">
        <f t="shared" si="69"/>
        <v>2910</v>
      </c>
      <c r="SF31" s="373"/>
      <c r="SG31" s="373"/>
      <c r="SH31" s="24"/>
      <c r="SI31" s="34"/>
      <c r="SJ31" s="1262"/>
      <c r="SK31" s="87">
        <f t="shared" si="70"/>
        <v>0</v>
      </c>
      <c r="SM31" s="373"/>
      <c r="SN31" s="373"/>
      <c r="SO31" s="24"/>
      <c r="SP31" s="34"/>
      <c r="SQ31" s="1262"/>
      <c r="SR31" s="87">
        <f t="shared" si="71"/>
        <v>0</v>
      </c>
      <c r="ST31" s="549"/>
      <c r="SU31" s="373"/>
      <c r="SV31" s="24"/>
      <c r="SW31" s="34"/>
      <c r="SX31" s="1262"/>
      <c r="SY31" s="87">
        <f t="shared" si="72"/>
        <v>0</v>
      </c>
      <c r="TA31" s="549"/>
      <c r="TB31" s="373"/>
      <c r="TC31" s="24"/>
      <c r="TD31" s="34"/>
      <c r="TE31" s="1262"/>
      <c r="TF31" s="87">
        <f t="shared" si="73"/>
        <v>-2822</v>
      </c>
      <c r="TH31" s="549"/>
      <c r="TI31" s="373"/>
      <c r="TJ31" s="24"/>
      <c r="TK31" s="34"/>
      <c r="TL31" s="1262"/>
      <c r="TM31" s="87">
        <f t="shared" si="74"/>
        <v>0</v>
      </c>
      <c r="TO31" s="386">
        <v>41323</v>
      </c>
      <c r="TP31" s="276" t="s">
        <v>5172</v>
      </c>
      <c r="TQ31" s="121">
        <v>1721</v>
      </c>
      <c r="TR31" s="386">
        <v>41324</v>
      </c>
      <c r="TS31" s="430">
        <v>1721</v>
      </c>
      <c r="TT31" s="87">
        <f t="shared" si="75"/>
        <v>0</v>
      </c>
      <c r="TV31" s="549"/>
      <c r="TW31" s="373"/>
      <c r="TX31" s="24"/>
      <c r="TY31" s="34"/>
      <c r="TZ31" s="1262"/>
      <c r="UA31" s="87">
        <f t="shared" si="76"/>
        <v>0</v>
      </c>
      <c r="UC31" s="1261"/>
      <c r="UD31" s="373"/>
      <c r="UE31" s="24"/>
      <c r="UF31" s="34"/>
      <c r="UG31" s="1262"/>
      <c r="UH31" s="87">
        <f t="shared" si="77"/>
        <v>978</v>
      </c>
      <c r="UJ31" s="373"/>
      <c r="UK31" s="373"/>
      <c r="UL31" s="24"/>
      <c r="UM31" s="34"/>
      <c r="UN31" s="1262"/>
      <c r="UO31" s="87">
        <f t="shared" si="78"/>
        <v>0</v>
      </c>
      <c r="UQ31" s="373"/>
      <c r="UR31" s="373"/>
      <c r="US31" s="24"/>
      <c r="UT31" s="34"/>
      <c r="UU31" s="1262"/>
      <c r="UV31" s="87">
        <f t="shared" si="79"/>
        <v>18891</v>
      </c>
      <c r="UX31" s="388"/>
      <c r="UY31" s="373"/>
      <c r="UZ31" s="24"/>
      <c r="VA31" s="34"/>
      <c r="VB31" s="1262"/>
      <c r="VC31" s="87">
        <f t="shared" si="80"/>
        <v>6963.5</v>
      </c>
      <c r="VE31" s="549"/>
      <c r="VF31" s="373"/>
      <c r="VG31" s="24"/>
      <c r="VH31" s="34"/>
      <c r="VI31" s="85"/>
      <c r="VJ31" s="87">
        <f t="shared" si="81"/>
        <v>28439.5</v>
      </c>
      <c r="VL31" s="373"/>
      <c r="VM31" s="373"/>
      <c r="VN31" s="24"/>
      <c r="VO31" s="34"/>
      <c r="VP31" s="85"/>
      <c r="VQ31" s="87">
        <f t="shared" si="82"/>
        <v>0</v>
      </c>
      <c r="VS31" s="549"/>
      <c r="VT31" s="373"/>
      <c r="VU31" s="24"/>
      <c r="VV31" s="34"/>
      <c r="VW31" s="85"/>
      <c r="VX31" s="87">
        <f t="shared" si="83"/>
        <v>14289</v>
      </c>
      <c r="VZ31" s="549"/>
      <c r="WA31" s="373"/>
      <c r="WB31" s="24"/>
      <c r="WC31" s="34"/>
      <c r="WD31" s="85"/>
      <c r="WE31" s="87">
        <f t="shared" si="84"/>
        <v>0</v>
      </c>
      <c r="WG31" s="549"/>
      <c r="WH31" s="373"/>
      <c r="WI31" s="24"/>
      <c r="WJ31" s="34"/>
      <c r="WK31" s="85"/>
      <c r="WL31" s="87">
        <f t="shared" si="85"/>
        <v>0</v>
      </c>
      <c r="WN31" s="388"/>
      <c r="WO31" s="373"/>
      <c r="WP31" s="373"/>
      <c r="WQ31" s="24"/>
      <c r="WR31" s="34"/>
      <c r="WS31" s="85"/>
      <c r="WT31" s="87">
        <f t="shared" si="86"/>
        <v>43490</v>
      </c>
      <c r="WV31" s="388"/>
      <c r="WW31" s="373"/>
      <c r="WX31" s="24"/>
      <c r="WY31" s="34"/>
      <c r="WZ31" s="85"/>
      <c r="XA31" s="87">
        <f t="shared" si="87"/>
        <v>5292.5</v>
      </c>
      <c r="XC31" s="576">
        <v>41327</v>
      </c>
      <c r="XD31" s="276" t="s">
        <v>5506</v>
      </c>
      <c r="XE31" s="1045">
        <v>26300</v>
      </c>
      <c r="XF31" s="1253">
        <v>41327</v>
      </c>
      <c r="XG31" s="176">
        <v>26300</v>
      </c>
      <c r="XH31" s="87">
        <f t="shared" si="252"/>
        <v>2504.6999999999971</v>
      </c>
      <c r="XJ31" s="388"/>
      <c r="XK31" s="373"/>
      <c r="XL31" s="24"/>
      <c r="XM31" s="34"/>
      <c r="XN31" s="85"/>
      <c r="XO31" s="87">
        <f t="shared" si="238"/>
        <v>0</v>
      </c>
      <c r="XQ31" s="388"/>
      <c r="XR31" s="373"/>
      <c r="XS31" s="24"/>
      <c r="XT31" s="34"/>
      <c r="XU31" s="85"/>
      <c r="XV31" s="87">
        <f t="shared" si="89"/>
        <v>1786</v>
      </c>
      <c r="XX31" s="549"/>
      <c r="XY31" s="373"/>
      <c r="XZ31" s="24"/>
      <c r="YA31" s="34"/>
      <c r="YB31" s="85"/>
      <c r="YC31" s="87">
        <f t="shared" si="224"/>
        <v>0</v>
      </c>
      <c r="YE31" s="549"/>
      <c r="YF31" s="373"/>
      <c r="YG31" s="24"/>
      <c r="YH31" s="34"/>
      <c r="YI31" s="85"/>
      <c r="YJ31" s="87">
        <f t="shared" si="225"/>
        <v>0</v>
      </c>
      <c r="YL31" s="386">
        <v>41322</v>
      </c>
      <c r="YM31" s="369"/>
      <c r="YN31" s="276" t="s">
        <v>5100</v>
      </c>
      <c r="YO31" s="121">
        <v>22968</v>
      </c>
      <c r="YP31" s="386">
        <v>41323</v>
      </c>
      <c r="YQ31" s="176">
        <v>22968</v>
      </c>
      <c r="YR31" s="87">
        <f t="shared" si="90"/>
        <v>1246</v>
      </c>
      <c r="YT31" s="576"/>
      <c r="YU31" s="276"/>
      <c r="YV31" s="121"/>
      <c r="YW31" s="386"/>
      <c r="YX31" s="176"/>
      <c r="YY31" s="87">
        <f t="shared" si="91"/>
        <v>2828</v>
      </c>
      <c r="ZA31" s="388"/>
      <c r="ZC31" s="1250"/>
      <c r="ZD31" s="34"/>
      <c r="ZE31" s="85"/>
      <c r="ZF31" s="87">
        <f t="shared" si="92"/>
        <v>11815.5</v>
      </c>
      <c r="ZH31" s="549"/>
      <c r="ZI31" s="373"/>
      <c r="ZJ31" s="24"/>
      <c r="ZK31" s="34"/>
      <c r="ZL31" s="85"/>
      <c r="ZM31" s="87">
        <f t="shared" si="93"/>
        <v>500</v>
      </c>
      <c r="ZO31" s="576">
        <v>41328</v>
      </c>
      <c r="ZP31" s="276" t="s">
        <v>5633</v>
      </c>
      <c r="ZQ31" s="121">
        <v>9482.5</v>
      </c>
      <c r="ZR31" s="53"/>
      <c r="ZS31" s="176"/>
      <c r="ZT31" s="87">
        <f t="shared" si="94"/>
        <v>9482.5</v>
      </c>
      <c r="ZV31" s="576"/>
      <c r="ZW31" s="276"/>
      <c r="ZX31" s="121"/>
      <c r="ZY31" s="53"/>
      <c r="ZZ31" s="176"/>
      <c r="AAA31" s="87">
        <f t="shared" si="95"/>
        <v>0</v>
      </c>
      <c r="AAC31" s="549"/>
      <c r="AAD31" s="373"/>
      <c r="AAE31" s="24"/>
      <c r="AAF31" s="34"/>
      <c r="AAG31" s="85"/>
      <c r="AAH31" s="87">
        <f t="shared" si="96"/>
        <v>0</v>
      </c>
      <c r="AAJ31" s="549"/>
      <c r="AAK31" s="373"/>
      <c r="AAL31" s="24"/>
      <c r="AAM31" s="34"/>
      <c r="AAN31" s="85"/>
      <c r="AAO31" s="87">
        <f t="shared" si="97"/>
        <v>0</v>
      </c>
      <c r="AAQ31" s="549"/>
      <c r="AAR31" s="549"/>
      <c r="AAS31" s="373"/>
      <c r="AAT31" s="24"/>
      <c r="AAU31" s="34"/>
      <c r="AAV31" s="85"/>
      <c r="AAW31" s="87">
        <f t="shared" si="98"/>
        <v>7650</v>
      </c>
      <c r="AAY31" s="34"/>
      <c r="AAZ31" s="373"/>
      <c r="ABA31" s="24"/>
      <c r="ABB31" s="34"/>
      <c r="ABC31" s="85"/>
      <c r="ABD31" s="87">
        <f t="shared" si="242"/>
        <v>8470.5</v>
      </c>
      <c r="ABF31" s="34"/>
      <c r="ABG31" s="373"/>
      <c r="ABH31" s="24"/>
      <c r="ABI31" s="34"/>
      <c r="ABJ31" s="85"/>
      <c r="ABK31" s="87">
        <f t="shared" si="99"/>
        <v>70699</v>
      </c>
      <c r="ABM31" s="549"/>
      <c r="ABN31" s="373"/>
      <c r="ABO31" s="373"/>
      <c r="ABP31" s="1250"/>
      <c r="ABQ31" s="34"/>
      <c r="ABR31" s="85"/>
      <c r="ABS31" s="87">
        <f t="shared" si="243"/>
        <v>0</v>
      </c>
      <c r="ABU31" s="388"/>
      <c r="ABV31" s="373"/>
      <c r="ABW31" s="24"/>
      <c r="ABX31" s="549"/>
      <c r="ABY31" s="85"/>
      <c r="ABZ31" s="87">
        <f t="shared" si="244"/>
        <v>0</v>
      </c>
      <c r="ACB31" s="373"/>
      <c r="ACC31" s="373"/>
      <c r="ACD31" s="24"/>
      <c r="ACE31" s="34"/>
      <c r="ACF31" s="85"/>
      <c r="ACG31" s="87">
        <f t="shared" si="245"/>
        <v>42311</v>
      </c>
      <c r="ACI31" s="386">
        <v>41319</v>
      </c>
      <c r="ACJ31" s="276" t="s">
        <v>4817</v>
      </c>
      <c r="ACK31" s="121">
        <v>583</v>
      </c>
      <c r="ACL31" s="386">
        <v>41322</v>
      </c>
      <c r="ACM31" s="176">
        <v>583</v>
      </c>
      <c r="ACN31" s="87">
        <f t="shared" si="239"/>
        <v>100.5</v>
      </c>
      <c r="ACP31" s="34"/>
      <c r="ACQ31" s="373"/>
      <c r="ACR31" s="24"/>
      <c r="ACS31" s="34"/>
      <c r="ACT31" s="85"/>
      <c r="ACU31" s="87">
        <f t="shared" si="1"/>
        <v>0</v>
      </c>
      <c r="ACW31" s="373"/>
      <c r="ACX31" s="373"/>
      <c r="ACY31" s="1250"/>
      <c r="ACZ31" s="34"/>
      <c r="ADA31" s="85"/>
      <c r="ADB31" s="87">
        <f t="shared" si="100"/>
        <v>0</v>
      </c>
      <c r="ADD31" s="373"/>
      <c r="ADE31" s="373"/>
      <c r="ADF31" s="24"/>
      <c r="ADG31" s="34"/>
      <c r="ADH31" s="85"/>
      <c r="ADI31" s="87">
        <f t="shared" si="101"/>
        <v>0</v>
      </c>
      <c r="ADK31" s="34"/>
      <c r="ADL31" s="373"/>
      <c r="ADM31" s="24"/>
      <c r="ADN31" s="34"/>
      <c r="ADO31" s="85"/>
      <c r="ADP31" s="87">
        <f t="shared" si="102"/>
        <v>0</v>
      </c>
      <c r="ADR31" s="34"/>
      <c r="ADS31" s="373"/>
      <c r="ADT31" s="24"/>
      <c r="ADU31" s="34"/>
      <c r="ADV31" s="85"/>
      <c r="ADW31" s="87">
        <f t="shared" si="103"/>
        <v>2582.5</v>
      </c>
      <c r="ADY31" s="34"/>
      <c r="ADZ31" s="373"/>
      <c r="AEA31" s="24"/>
      <c r="AEB31" s="34"/>
      <c r="AEC31" s="85"/>
      <c r="AED31" s="87">
        <f t="shared" si="104"/>
        <v>0</v>
      </c>
      <c r="AEF31" s="34"/>
      <c r="AEG31" s="373"/>
      <c r="AEH31" s="24"/>
      <c r="AEI31" s="34"/>
      <c r="AEJ31" s="85"/>
      <c r="AEK31" s="87">
        <f t="shared" si="105"/>
        <v>49429.5</v>
      </c>
      <c r="AEM31" s="34"/>
      <c r="AEN31" s="373"/>
      <c r="AEO31" s="24"/>
      <c r="AEP31" s="34"/>
      <c r="AEQ31" s="85"/>
      <c r="AER31" s="87">
        <f t="shared" si="106"/>
        <v>0</v>
      </c>
      <c r="AET31" s="388"/>
      <c r="AEU31" s="373"/>
      <c r="AEV31" s="24"/>
      <c r="AEW31" s="34"/>
      <c r="AEX31" s="85"/>
      <c r="AEY31" s="87">
        <f t="shared" si="107"/>
        <v>3212.9950000000008</v>
      </c>
      <c r="AFA31" s="549"/>
      <c r="AFB31" s="373"/>
      <c r="AFC31" s="24"/>
      <c r="AFD31" s="34"/>
      <c r="AFE31" s="85"/>
      <c r="AFF31" s="87">
        <f t="shared" si="108"/>
        <v>17277</v>
      </c>
      <c r="AFH31" s="367">
        <v>41324</v>
      </c>
      <c r="AFI31" s="373" t="s">
        <v>5267</v>
      </c>
      <c r="AFJ31" s="121">
        <v>1315.5</v>
      </c>
      <c r="AFK31" s="386">
        <v>41324</v>
      </c>
      <c r="AFL31" s="85">
        <v>1315.5</v>
      </c>
      <c r="AFM31" s="87">
        <f t="shared" si="109"/>
        <v>0</v>
      </c>
      <c r="AFO31" s="549"/>
      <c r="AFP31" s="373"/>
      <c r="AFQ31" s="24"/>
      <c r="AFR31" s="34"/>
      <c r="AFS31" s="85"/>
      <c r="AFT31" s="87">
        <f t="shared" si="110"/>
        <v>0</v>
      </c>
      <c r="AFV31" s="576"/>
      <c r="AFW31" s="276"/>
      <c r="AFX31" s="1045"/>
      <c r="AFY31" s="53"/>
      <c r="AFZ31" s="176"/>
      <c r="AGA31" s="87">
        <f t="shared" si="111"/>
        <v>33117</v>
      </c>
      <c r="AGC31" s="549"/>
      <c r="AGD31" s="373"/>
      <c r="AGE31" s="24"/>
      <c r="AGF31" s="34"/>
      <c r="AGG31" s="85"/>
      <c r="AGH31" s="87">
        <f t="shared" si="112"/>
        <v>2341</v>
      </c>
      <c r="AGJ31" s="549"/>
      <c r="AGK31" s="373"/>
      <c r="AGL31" s="24"/>
      <c r="AGM31" s="34"/>
      <c r="AGN31" s="85"/>
      <c r="AGO31" s="87">
        <f t="shared" si="113"/>
        <v>18000.5</v>
      </c>
      <c r="AGQ31" s="549"/>
      <c r="AGR31" s="373"/>
      <c r="AGS31" s="24"/>
      <c r="AGT31" s="34"/>
      <c r="AGU31" s="85"/>
      <c r="AGV31" s="87">
        <f t="shared" si="114"/>
        <v>0</v>
      </c>
      <c r="AGX31" s="34"/>
      <c r="AGY31" s="1249"/>
      <c r="AGZ31" s="24"/>
      <c r="AHA31" s="34"/>
      <c r="AHB31" s="85"/>
      <c r="AHC31" s="87">
        <f t="shared" si="115"/>
        <v>52560.5</v>
      </c>
      <c r="AHE31" s="34"/>
      <c r="AHF31" s="1249"/>
      <c r="AHG31" s="121"/>
      <c r="AHH31" s="34"/>
      <c r="AHI31" s="176"/>
      <c r="AHJ31" s="87">
        <f t="shared" si="116"/>
        <v>0</v>
      </c>
      <c r="AHL31" s="388"/>
      <c r="AHM31" s="1249"/>
      <c r="AHN31" s="24"/>
      <c r="AHO31" s="34"/>
      <c r="AHP31" s="85"/>
      <c r="AHQ31" s="87">
        <f t="shared" si="117"/>
        <v>0</v>
      </c>
      <c r="AHS31" s="386"/>
      <c r="AHT31" s="276"/>
      <c r="AHU31" s="121"/>
      <c r="AHV31" s="576">
        <v>41180</v>
      </c>
      <c r="AHW31" s="176">
        <v>1200</v>
      </c>
      <c r="AHX31" s="87">
        <f t="shared" si="118"/>
        <v>2204</v>
      </c>
      <c r="AHZ31" s="373"/>
      <c r="AIA31" s="373"/>
      <c r="AIB31" s="1249"/>
      <c r="AIC31" s="24"/>
      <c r="AID31" s="34"/>
      <c r="AIE31" s="85"/>
      <c r="AIF31" s="87">
        <f t="shared" si="119"/>
        <v>0</v>
      </c>
      <c r="AIH31" s="549"/>
      <c r="AII31" s="1249"/>
      <c r="AIJ31" s="24"/>
      <c r="AIK31" s="34"/>
      <c r="AIL31" s="85"/>
      <c r="AIM31" s="87">
        <f t="shared" si="120"/>
        <v>0</v>
      </c>
      <c r="AIO31" s="576"/>
      <c r="AIP31" s="657"/>
      <c r="AIQ31" s="1378"/>
      <c r="AIR31" s="121"/>
      <c r="AIS31" s="53"/>
      <c r="AIT31" s="176"/>
      <c r="AIU31" s="87">
        <f t="shared" si="121"/>
        <v>0</v>
      </c>
      <c r="AIW31" s="576"/>
      <c r="AIX31" s="1378"/>
      <c r="AIY31" s="121"/>
      <c r="AIZ31" s="53"/>
      <c r="AJA31" s="176"/>
      <c r="AJB31" s="87">
        <f t="shared" si="122"/>
        <v>409</v>
      </c>
      <c r="AJD31" s="549"/>
      <c r="AJE31" s="1249"/>
      <c r="AJF31" s="24"/>
      <c r="AJG31" s="34"/>
      <c r="AJH31" s="85"/>
      <c r="AJI31" s="87">
        <f t="shared" si="123"/>
        <v>800</v>
      </c>
      <c r="AJK31" s="549"/>
      <c r="AJL31" s="1249"/>
      <c r="AJM31" s="24"/>
      <c r="AJN31" s="34"/>
      <c r="AJO31" s="85"/>
      <c r="AJP31" s="87">
        <f t="shared" si="124"/>
        <v>3599</v>
      </c>
      <c r="AJR31" s="576"/>
      <c r="AJS31" s="276"/>
      <c r="AJT31" s="121"/>
      <c r="AJU31" s="53"/>
      <c r="AJV31" s="176"/>
      <c r="AJW31" s="87">
        <f t="shared" si="125"/>
        <v>37151</v>
      </c>
      <c r="AJY31" s="549"/>
      <c r="AJZ31" s="1249"/>
      <c r="AKA31" s="24"/>
      <c r="AKB31" s="34"/>
      <c r="AKC31" s="85"/>
      <c r="AKD31" s="87">
        <f t="shared" si="126"/>
        <v>0</v>
      </c>
      <c r="AKF31" s="549"/>
      <c r="AKG31" s="1249"/>
      <c r="AKH31" s="24"/>
      <c r="AKI31" s="34"/>
      <c r="AKJ31" s="85"/>
      <c r="AKK31" s="87">
        <f t="shared" si="127"/>
        <v>0</v>
      </c>
      <c r="AKM31" s="549"/>
      <c r="AKN31" s="1249"/>
      <c r="AKO31" s="24"/>
      <c r="AKP31" s="34"/>
      <c r="AKQ31" s="85"/>
      <c r="AKR31" s="87">
        <f t="shared" si="128"/>
        <v>0</v>
      </c>
      <c r="AKT31" s="388"/>
      <c r="AKU31" s="373"/>
      <c r="AKV31" s="1276"/>
      <c r="AKW31" s="1279"/>
      <c r="AKX31" s="85"/>
      <c r="AKY31" s="1280">
        <f t="shared" si="193"/>
        <v>0</v>
      </c>
      <c r="ALA31" s="388"/>
      <c r="ALB31" s="373"/>
      <c r="ALC31" s="1276"/>
      <c r="ALD31" s="1279"/>
      <c r="ALE31" s="85"/>
      <c r="ALF31" s="1280">
        <f t="shared" si="194"/>
        <v>0</v>
      </c>
      <c r="ALH31" s="388"/>
      <c r="ALI31" s="373"/>
      <c r="ALJ31" s="1276"/>
      <c r="ALK31" s="1386"/>
      <c r="ALL31" s="85"/>
      <c r="ALM31" s="1280">
        <f t="shared" si="195"/>
        <v>32402</v>
      </c>
      <c r="ALO31" s="34"/>
      <c r="ALP31" s="373"/>
      <c r="ALQ31" s="1276"/>
      <c r="ALR31" s="1279"/>
      <c r="ALS31" s="85"/>
      <c r="ALT31" s="1280">
        <f t="shared" si="196"/>
        <v>0</v>
      </c>
      <c r="ALV31" s="549"/>
      <c r="ALW31" s="373"/>
      <c r="ALX31" s="1276"/>
      <c r="ALY31" s="1279"/>
      <c r="ALZ31" s="85"/>
      <c r="AMA31" s="1280">
        <f t="shared" si="197"/>
        <v>731</v>
      </c>
      <c r="AMC31" s="34"/>
      <c r="AMD31" s="373"/>
      <c r="AME31" s="1276"/>
      <c r="AMF31" s="1279"/>
      <c r="AMG31" s="85"/>
      <c r="AMH31" s="1280">
        <f t="shared" si="198"/>
        <v>0</v>
      </c>
      <c r="AMJ31" s="373"/>
      <c r="AMK31" s="373"/>
      <c r="AML31" s="1304"/>
      <c r="AMM31" s="1279"/>
      <c r="AMN31" s="85"/>
      <c r="AMO31" s="1280">
        <f t="shared" si="199"/>
        <v>0</v>
      </c>
      <c r="AMQ31" s="53"/>
      <c r="AMR31" s="1385"/>
      <c r="AMS31" s="1274"/>
      <c r="AMT31" s="110"/>
      <c r="AMU31" s="176"/>
      <c r="AMV31" s="87">
        <f t="shared" si="129"/>
        <v>0</v>
      </c>
      <c r="AMX31" s="549"/>
      <c r="AMY31" s="373"/>
      <c r="AMZ31" s="1304"/>
      <c r="ANA31" s="1279"/>
      <c r="ANB31" s="85"/>
      <c r="ANC31" s="1280">
        <f t="shared" si="200"/>
        <v>0</v>
      </c>
      <c r="ANE31" s="388"/>
      <c r="ANF31" s="373"/>
      <c r="ANG31" s="1276"/>
      <c r="ANH31" s="1279"/>
      <c r="ANI31" s="85"/>
      <c r="ANJ31" s="1280">
        <f>ANJ30+ANG32-ANI32</f>
        <v>1947</v>
      </c>
      <c r="ANL31" s="34"/>
      <c r="ANM31" s="1353"/>
      <c r="ANN31" s="1276"/>
      <c r="ANO31" s="1279"/>
      <c r="ANP31" s="85"/>
      <c r="ANQ31" s="1280">
        <f>ANQ30+ANN32-ANP32</f>
        <v>0</v>
      </c>
      <c r="ANS31" s="34"/>
      <c r="ANT31" s="373"/>
      <c r="ANU31" s="1276"/>
      <c r="ANV31" s="1279"/>
      <c r="ANW31" s="85"/>
      <c r="ANX31" s="1280">
        <f>ANX30+ANU32-ANW32</f>
        <v>0</v>
      </c>
      <c r="ANZ31" s="34"/>
      <c r="AOA31" s="1353"/>
      <c r="AOB31" s="1276"/>
      <c r="AOC31" s="1279"/>
      <c r="AOD31" s="85"/>
      <c r="AOE31" s="1280">
        <f>AOE30+AOB32-AOD32</f>
        <v>0</v>
      </c>
      <c r="AOG31" s="388"/>
      <c r="AOH31" s="1249"/>
      <c r="AOI31" s="1276"/>
      <c r="AOJ31" s="1279"/>
      <c r="AOK31" s="85"/>
      <c r="AOL31" s="1280">
        <f>AOL30+AOI32-AOK32</f>
        <v>0</v>
      </c>
      <c r="AON31" s="388"/>
      <c r="AOO31" s="1249"/>
      <c r="AOP31" s="1276"/>
      <c r="AOQ31" s="1279"/>
      <c r="AOR31" s="85"/>
      <c r="AOS31" s="1280">
        <f>AOS30+AOP32-AOR32</f>
        <v>0</v>
      </c>
      <c r="AOU31" s="388"/>
      <c r="AOV31" s="1249"/>
      <c r="AOW31" s="1276"/>
      <c r="AOX31" s="1279"/>
      <c r="AOY31" s="85"/>
      <c r="AOZ31" s="1280">
        <f>AOZ30+AOW32-AOY32</f>
        <v>0</v>
      </c>
      <c r="APB31" s="549"/>
      <c r="APC31" s="1353"/>
      <c r="APD31" s="1276"/>
      <c r="APE31" s="1279"/>
      <c r="APF31" s="85"/>
      <c r="APG31" s="1280">
        <f>APG30+APD32-APF32</f>
        <v>0</v>
      </c>
      <c r="API31" s="549"/>
      <c r="APJ31" s="1353"/>
      <c r="APK31" s="1276"/>
      <c r="APL31" s="1279"/>
      <c r="APM31" s="85"/>
      <c r="APN31" s="1280">
        <f>APN30+APK32-APM32</f>
        <v>0</v>
      </c>
      <c r="APP31" s="549"/>
      <c r="APQ31" s="373"/>
      <c r="APR31" s="1276"/>
      <c r="APS31" s="1279"/>
      <c r="APT31" s="85"/>
      <c r="APU31" s="1280">
        <f t="shared" si="210"/>
        <v>0</v>
      </c>
      <c r="APW31" s="373"/>
      <c r="APX31" s="373"/>
      <c r="APY31" s="1304"/>
      <c r="APZ31" s="1279"/>
      <c r="AQA31" s="85"/>
      <c r="AQB31" s="1280">
        <f t="shared" si="211"/>
        <v>0</v>
      </c>
      <c r="AQD31" s="549"/>
      <c r="AQE31" s="373"/>
      <c r="AQF31" s="24"/>
      <c r="AQG31" s="34"/>
      <c r="AQH31" s="85"/>
      <c r="AQI31" s="87">
        <f t="shared" si="226"/>
        <v>0</v>
      </c>
      <c r="AQK31" s="549"/>
      <c r="AQL31" s="549"/>
      <c r="AQM31" s="373"/>
      <c r="AQN31" s="24"/>
      <c r="AQO31" s="34"/>
      <c r="AQP31" s="85"/>
      <c r="AQQ31" s="87">
        <f t="shared" si="227"/>
        <v>0</v>
      </c>
      <c r="AQS31" s="549"/>
      <c r="AQT31" s="1249"/>
      <c r="AQU31" s="24"/>
      <c r="AQV31" s="34"/>
      <c r="AQW31" s="85"/>
      <c r="AQX31" s="87">
        <f t="shared" si="228"/>
        <v>0</v>
      </c>
      <c r="AQZ31" s="388"/>
      <c r="ARA31" s="373"/>
      <c r="ARB31" s="24"/>
      <c r="ARC31" s="34"/>
      <c r="ARD31" s="85"/>
      <c r="ARE31" s="87">
        <f t="shared" si="229"/>
        <v>12197</v>
      </c>
      <c r="ARG31" s="549"/>
      <c r="ARH31" s="1202"/>
      <c r="ARI31" s="1249"/>
      <c r="ARJ31" s="24"/>
      <c r="ARK31" s="34"/>
      <c r="ARL31" s="85"/>
      <c r="ARM31" s="87">
        <f t="shared" si="230"/>
        <v>0</v>
      </c>
      <c r="ARO31" s="549"/>
      <c r="ARP31" s="1202"/>
      <c r="ARQ31" s="1249"/>
      <c r="ARR31" s="24"/>
      <c r="ARS31" s="34"/>
      <c r="ART31" s="85"/>
      <c r="ARU31" s="87">
        <f t="shared" si="231"/>
        <v>0</v>
      </c>
      <c r="ARV31" s="85"/>
      <c r="ARW31" s="34"/>
      <c r="ARX31" s="373"/>
      <c r="ARY31" s="24"/>
      <c r="ARZ31" s="34"/>
      <c r="ASA31" s="85"/>
      <c r="ASB31" s="87">
        <f t="shared" si="232"/>
        <v>17438</v>
      </c>
      <c r="ASD31" s="576">
        <v>41327</v>
      </c>
      <c r="ASE31" s="276" t="s">
        <v>5509</v>
      </c>
      <c r="ASF31" s="121">
        <v>9088</v>
      </c>
      <c r="ASG31" s="53"/>
      <c r="ASH31" s="176"/>
      <c r="ASI31" s="87">
        <f t="shared" si="233"/>
        <v>27624</v>
      </c>
      <c r="ASK31" s="576"/>
      <c r="ASL31" s="276"/>
      <c r="ASM31" s="121"/>
      <c r="ASN31" s="53"/>
      <c r="ASO31" s="176"/>
      <c r="ASP31" s="87">
        <f t="shared" si="234"/>
        <v>3312</v>
      </c>
      <c r="ASR31" s="576"/>
      <c r="ASS31" s="276"/>
      <c r="AST31" s="121"/>
      <c r="ASU31" s="53"/>
      <c r="ASV31" s="176"/>
      <c r="ASW31" s="87">
        <f t="shared" si="235"/>
        <v>0</v>
      </c>
      <c r="ASY31" s="576"/>
      <c r="ASZ31" s="276"/>
      <c r="ATA31" s="121"/>
      <c r="ATB31" s="53"/>
      <c r="ATC31" s="176"/>
      <c r="ATD31" s="87">
        <f t="shared" si="236"/>
        <v>0</v>
      </c>
      <c r="ATF31" s="549"/>
      <c r="ATG31" s="373"/>
      <c r="ATH31" s="24"/>
      <c r="ATI31" s="34"/>
      <c r="ATJ31" s="85"/>
      <c r="ATK31" s="87">
        <f t="shared" si="212"/>
        <v>0</v>
      </c>
      <c r="ATM31" s="549"/>
      <c r="ATN31" s="373"/>
      <c r="ATO31" s="24"/>
      <c r="ATP31" s="34"/>
      <c r="ATQ31" s="85"/>
      <c r="ATR31" s="87">
        <f t="shared" si="213"/>
        <v>0</v>
      </c>
      <c r="ATT31" s="576"/>
      <c r="ATU31" s="276"/>
      <c r="ATV31" s="121"/>
      <c r="ATW31" s="53"/>
      <c r="ATX31" s="176"/>
      <c r="ATY31" s="87">
        <f t="shared" si="214"/>
        <v>0</v>
      </c>
      <c r="AUA31" s="53"/>
      <c r="AUB31" s="276"/>
      <c r="AUC31" s="121"/>
      <c r="AUD31" s="53"/>
      <c r="AUE31" s="176"/>
      <c r="AUF31" s="87">
        <f t="shared" si="215"/>
        <v>2068</v>
      </c>
      <c r="AUH31" s="549"/>
      <c r="AUI31" s="373"/>
      <c r="AUJ31" s="24"/>
      <c r="AUK31" s="34"/>
      <c r="AUL31" s="85"/>
      <c r="AUM31" s="87">
        <f t="shared" si="246"/>
        <v>0</v>
      </c>
      <c r="AUO31" s="549"/>
      <c r="AUP31" s="373"/>
      <c r="AUQ31" s="24"/>
      <c r="AUR31" s="34"/>
      <c r="AUS31" s="85"/>
      <c r="AUT31" s="87">
        <f t="shared" si="247"/>
        <v>2062.5</v>
      </c>
      <c r="AUV31" s="549"/>
      <c r="AUW31" s="373"/>
      <c r="AUX31" s="24"/>
      <c r="AUY31" s="34"/>
      <c r="AUZ31" s="85"/>
      <c r="AVA31" s="87">
        <f t="shared" si="248"/>
        <v>0</v>
      </c>
      <c r="AVC31" s="34"/>
      <c r="AVD31" s="373"/>
      <c r="AVE31" s="24"/>
      <c r="AVF31" s="34"/>
      <c r="AVG31" s="85"/>
      <c r="AVH31" s="87">
        <f t="shared" si="249"/>
        <v>0</v>
      </c>
      <c r="AVJ31" s="576">
        <v>41322</v>
      </c>
      <c r="AVK31" s="276" t="s">
        <v>5084</v>
      </c>
      <c r="AVL31" s="121">
        <v>14380</v>
      </c>
      <c r="AVM31" s="53">
        <v>41323</v>
      </c>
      <c r="AVN31" s="176">
        <v>14380</v>
      </c>
      <c r="AVO31" s="87">
        <f t="shared" si="130"/>
        <v>0</v>
      </c>
      <c r="AVQ31" s="576"/>
      <c r="AVR31" s="276"/>
      <c r="AVS31" s="121"/>
      <c r="AVT31" s="53"/>
      <c r="AVU31" s="176"/>
      <c r="AVV31" s="87">
        <f t="shared" si="131"/>
        <v>0</v>
      </c>
      <c r="AVX31" s="576"/>
      <c r="AVY31" s="276"/>
      <c r="AVZ31" s="121"/>
      <c r="AWA31" s="53"/>
      <c r="AWB31" s="176"/>
      <c r="AWC31" s="87">
        <f t="shared" si="132"/>
        <v>5941</v>
      </c>
      <c r="AWE31" s="549"/>
      <c r="AWF31" s="373"/>
      <c r="AWG31" s="24"/>
      <c r="AWH31" s="69"/>
      <c r="AWI31" s="85"/>
      <c r="AWJ31" s="87">
        <f t="shared" si="133"/>
        <v>0</v>
      </c>
      <c r="AWL31" s="549"/>
      <c r="AWM31" s="373"/>
      <c r="AWN31" s="24"/>
      <c r="AWO31" s="69"/>
      <c r="AWP31" s="85"/>
      <c r="AWQ31" s="87">
        <f t="shared" si="134"/>
        <v>0</v>
      </c>
      <c r="AWS31" s="34"/>
      <c r="AWT31" s="373"/>
      <c r="AWU31" s="24"/>
      <c r="AWV31" s="69"/>
      <c r="AWW31" s="85"/>
      <c r="AWX31" s="87">
        <f t="shared" si="135"/>
        <v>0</v>
      </c>
      <c r="AWZ31" s="386">
        <v>41324</v>
      </c>
      <c r="AXA31" s="276" t="s">
        <v>5235</v>
      </c>
      <c r="AXB31" s="121">
        <v>1901</v>
      </c>
      <c r="AXC31" s="53">
        <v>41325</v>
      </c>
      <c r="AXD31" s="176">
        <v>1901</v>
      </c>
      <c r="AXE31" s="87">
        <f t="shared" si="136"/>
        <v>0</v>
      </c>
      <c r="AXG31" s="386"/>
      <c r="AXH31" s="276"/>
      <c r="AXI31" s="121"/>
      <c r="AXJ31" s="53"/>
      <c r="AXK31" s="176"/>
      <c r="AXL31" s="87">
        <f t="shared" si="137"/>
        <v>0</v>
      </c>
      <c r="AXN31" s="386"/>
      <c r="AXO31" s="276"/>
      <c r="AXP31" s="121"/>
      <c r="AXQ31" s="53"/>
      <c r="AXR31" s="176"/>
      <c r="AXS31" s="87">
        <f t="shared" si="138"/>
        <v>1624.5</v>
      </c>
      <c r="AXU31" s="549"/>
      <c r="AXV31" s="373"/>
      <c r="AXW31" s="24"/>
      <c r="AXX31" s="549"/>
      <c r="AXY31" s="85"/>
      <c r="AXZ31" s="87">
        <f t="shared" si="139"/>
        <v>0</v>
      </c>
      <c r="AYB31" s="576"/>
      <c r="AYC31" s="276"/>
      <c r="AYD31" s="121"/>
      <c r="AYE31" s="53"/>
      <c r="AYF31" s="58"/>
      <c r="AYG31" s="87">
        <f t="shared" si="140"/>
        <v>72158.2</v>
      </c>
      <c r="AYI31" s="34"/>
      <c r="AYJ31" s="373"/>
      <c r="AYK31" s="24"/>
      <c r="AYL31" s="69"/>
      <c r="AYM31" s="85"/>
      <c r="AYN31" s="87">
        <f t="shared" si="250"/>
        <v>0</v>
      </c>
      <c r="AYP31" s="34"/>
      <c r="AYQ31" s="373"/>
      <c r="AYR31" s="24"/>
      <c r="AYS31" s="69"/>
      <c r="AYT31" s="85"/>
      <c r="AYU31" s="87">
        <f t="shared" si="251"/>
        <v>0</v>
      </c>
      <c r="AYW31" s="386">
        <v>41319</v>
      </c>
      <c r="AYX31" s="386"/>
      <c r="AYY31" s="363" t="s">
        <v>4835</v>
      </c>
      <c r="AYZ31" s="430">
        <v>25133</v>
      </c>
      <c r="AZA31" s="1253">
        <v>41328</v>
      </c>
      <c r="AZB31" s="513">
        <v>25133</v>
      </c>
      <c r="AZC31" s="168">
        <f t="shared" si="141"/>
        <v>348707</v>
      </c>
      <c r="AZE31" s="34"/>
      <c r="AZF31" s="373"/>
      <c r="AZG31" s="24"/>
      <c r="AZH31" s="69"/>
      <c r="AZI31" s="85"/>
      <c r="AZJ31" s="87">
        <f t="shared" si="142"/>
        <v>0</v>
      </c>
      <c r="AZL31" s="34"/>
      <c r="AZM31" s="373"/>
      <c r="AZN31" s="24"/>
      <c r="AZO31" s="69"/>
      <c r="AZP31" s="85"/>
      <c r="AZQ31" s="87">
        <f t="shared" si="143"/>
        <v>0</v>
      </c>
      <c r="AZS31" s="34"/>
      <c r="AZT31" s="373"/>
      <c r="AZU31" s="24"/>
      <c r="AZV31" s="69"/>
      <c r="AZW31" s="85"/>
      <c r="AZX31" s="87">
        <f t="shared" si="144"/>
        <v>0</v>
      </c>
      <c r="AZZ31" s="34"/>
      <c r="BAA31" s="373"/>
      <c r="BAB31" s="24"/>
      <c r="BAC31" s="69"/>
      <c r="BAD31" s="85"/>
      <c r="BAE31" s="87">
        <f t="shared" si="145"/>
        <v>0</v>
      </c>
      <c r="BAG31" s="549"/>
      <c r="BAH31" s="373"/>
      <c r="BAI31" s="24"/>
      <c r="BAJ31" s="69"/>
      <c r="BAK31" s="85"/>
      <c r="BAL31" s="87">
        <f t="shared" si="146"/>
        <v>0</v>
      </c>
      <c r="BAN31" s="549"/>
      <c r="BAO31" s="373"/>
      <c r="BAP31" s="24"/>
      <c r="BAQ31" s="69"/>
      <c r="BAR31" s="85"/>
      <c r="BAS31" s="87">
        <f t="shared" si="147"/>
        <v>22116</v>
      </c>
      <c r="BAU31" s="388"/>
      <c r="BAV31" s="373"/>
      <c r="BAW31" s="24"/>
      <c r="BAX31" s="69"/>
      <c r="BAY31" s="85"/>
      <c r="BAZ31" s="87">
        <f t="shared" si="148"/>
        <v>4048</v>
      </c>
      <c r="BBB31" s="549"/>
      <c r="BBC31" s="373"/>
      <c r="BBD31" s="24"/>
      <c r="BBE31" s="669"/>
      <c r="BBF31" s="85"/>
      <c r="BBG31" s="87">
        <f t="shared" si="149"/>
        <v>19293.599999999999</v>
      </c>
      <c r="BBI31" s="34"/>
      <c r="BBJ31" s="34"/>
      <c r="BBK31" s="373"/>
      <c r="BBL31" s="24"/>
      <c r="BBM31" s="34"/>
      <c r="BBN31" s="85"/>
      <c r="BBO31" s="87">
        <f t="shared" si="150"/>
        <v>6485.25</v>
      </c>
      <c r="BBQ31" s="34"/>
      <c r="BBR31" s="373"/>
      <c r="BBS31" s="24"/>
      <c r="BBT31" s="69"/>
      <c r="BBU31" s="85"/>
      <c r="BBV31" s="87">
        <f t="shared" si="151"/>
        <v>0</v>
      </c>
      <c r="BBX31" s="388"/>
      <c r="BBY31" s="373"/>
      <c r="BBZ31" s="24"/>
      <c r="BCA31" s="69"/>
      <c r="BCB31" s="85"/>
      <c r="BCC31" s="87">
        <f t="shared" si="152"/>
        <v>0</v>
      </c>
      <c r="BCE31" s="388"/>
      <c r="BCF31" s="373"/>
      <c r="BCG31" s="24"/>
      <c r="BCH31" s="34"/>
      <c r="BCI31" s="85"/>
      <c r="BCJ31" s="87">
        <f t="shared" si="153"/>
        <v>0</v>
      </c>
      <c r="BCL31" s="386">
        <v>41308</v>
      </c>
      <c r="BCM31" s="363" t="s">
        <v>3898</v>
      </c>
      <c r="BCN31" s="176">
        <v>1516</v>
      </c>
      <c r="BCO31" s="576">
        <v>41308</v>
      </c>
      <c r="BCP31" s="176">
        <v>1516</v>
      </c>
      <c r="BCQ31" s="87">
        <f t="shared" si="154"/>
        <v>17174</v>
      </c>
      <c r="BCS31" s="388"/>
      <c r="BCT31" s="373"/>
      <c r="BCU31" s="24"/>
      <c r="BCV31" s="669"/>
      <c r="BCW31" s="85"/>
      <c r="BCX31" s="87">
        <f t="shared" si="155"/>
        <v>0</v>
      </c>
      <c r="BCZ31" s="34"/>
      <c r="BDA31" s="373"/>
      <c r="BDB31" s="24"/>
      <c r="BDC31" s="69"/>
      <c r="BDD31" s="85"/>
      <c r="BDE31" s="87">
        <f t="shared" si="156"/>
        <v>0</v>
      </c>
      <c r="BDG31" s="388"/>
      <c r="BDH31" s="373"/>
      <c r="BDI31" s="24"/>
      <c r="BDJ31" s="932"/>
      <c r="BDK31" s="85"/>
      <c r="BDL31" s="87">
        <f t="shared" si="157"/>
        <v>0</v>
      </c>
      <c r="BDN31" s="576"/>
      <c r="BDO31" s="363"/>
      <c r="BDP31" s="176"/>
      <c r="BDQ31" s="576"/>
      <c r="BDR31" s="176"/>
      <c r="BDS31" s="87">
        <f t="shared" si="158"/>
        <v>31279.599999999991</v>
      </c>
      <c r="BDU31" s="34"/>
      <c r="BDV31" s="373"/>
      <c r="BDW31" s="24"/>
      <c r="BDX31" s="69"/>
      <c r="BDY31" s="85"/>
      <c r="BDZ31" s="87">
        <f t="shared" si="159"/>
        <v>0</v>
      </c>
      <c r="BEB31" s="549"/>
      <c r="BEC31" s="373"/>
      <c r="BED31" s="24"/>
      <c r="BEE31" s="69"/>
      <c r="BEF31" s="85"/>
      <c r="BEG31" s="87">
        <f t="shared" si="160"/>
        <v>605.79999999999927</v>
      </c>
      <c r="BEI31" s="53"/>
      <c r="BEJ31" s="53"/>
      <c r="BEK31" s="276"/>
      <c r="BEL31" s="121"/>
      <c r="BEM31" s="53"/>
      <c r="BEN31" s="176"/>
      <c r="BEO31" s="87">
        <f t="shared" si="161"/>
        <v>0</v>
      </c>
      <c r="BEQ31" s="388"/>
      <c r="BER31" s="373"/>
      <c r="BES31" s="24"/>
      <c r="BET31" s="932"/>
      <c r="BEU31" s="85"/>
      <c r="BEV31" s="87">
        <f t="shared" si="162"/>
        <v>6853</v>
      </c>
      <c r="BEX31" s="388"/>
      <c r="BEY31" s="409"/>
      <c r="BEZ31" s="373"/>
      <c r="BFA31" s="24"/>
      <c r="BFB31" s="932"/>
      <c r="BFC31" s="85"/>
      <c r="BFD31" s="87">
        <f t="shared" si="163"/>
        <v>0</v>
      </c>
      <c r="BFF31" s="34"/>
      <c r="BFG31" s="409"/>
      <c r="BFH31" s="373"/>
      <c r="BFI31" s="24"/>
      <c r="BFJ31" s="34"/>
      <c r="BFK31" s="85"/>
      <c r="BFL31" s="87">
        <f t="shared" si="164"/>
        <v>212313.94</v>
      </c>
      <c r="BFN31" s="549"/>
      <c r="BFO31" s="373"/>
      <c r="BFP31" s="24"/>
      <c r="BFQ31" s="669"/>
      <c r="BFR31" s="85"/>
      <c r="BFS31" s="87">
        <f t="shared" si="165"/>
        <v>0</v>
      </c>
      <c r="BFU31" s="386"/>
      <c r="BFV31" s="363"/>
      <c r="BFW31" s="176"/>
      <c r="BFX31" s="313"/>
      <c r="BFY31" s="176"/>
      <c r="BFZ31" s="87">
        <f t="shared" si="166"/>
        <v>0</v>
      </c>
      <c r="BGB31" s="576"/>
      <c r="BGC31" s="363"/>
      <c r="BGD31" s="176"/>
      <c r="BGE31" s="313"/>
      <c r="BGF31" s="176"/>
      <c r="BGG31" s="87">
        <f t="shared" si="167"/>
        <v>0</v>
      </c>
      <c r="BGI31" s="388"/>
      <c r="BGJ31" s="373"/>
      <c r="BGK31" s="24"/>
      <c r="BGL31" s="69"/>
      <c r="BGM31" s="85"/>
      <c r="BGN31" s="87">
        <f t="shared" si="240"/>
        <v>0</v>
      </c>
      <c r="BGP31" s="34"/>
      <c r="BGQ31" s="373"/>
      <c r="BGR31" s="24"/>
      <c r="BGS31" s="69"/>
      <c r="BGT31" s="85"/>
      <c r="BGU31" s="87">
        <f t="shared" si="241"/>
        <v>0</v>
      </c>
      <c r="BGW31" s="549"/>
      <c r="BGX31" s="373"/>
      <c r="BGY31" s="24"/>
      <c r="BGZ31" s="69"/>
      <c r="BHA31" s="85"/>
      <c r="BHB31" s="87">
        <f t="shared" si="168"/>
        <v>0</v>
      </c>
      <c r="BHD31" s="549"/>
      <c r="BHE31" s="549"/>
      <c r="BHF31" s="373"/>
      <c r="BHG31" s="24"/>
      <c r="BHH31" s="69"/>
      <c r="BHI31" s="85"/>
      <c r="BHJ31" s="87">
        <f t="shared" si="169"/>
        <v>78175.989999999991</v>
      </c>
      <c r="BHL31" s="549"/>
      <c r="BHM31" s="373"/>
      <c r="BHN31" s="24"/>
      <c r="BHO31" s="69"/>
      <c r="BHP31" s="85"/>
      <c r="BHQ31" s="87">
        <f t="shared" si="170"/>
        <v>0</v>
      </c>
      <c r="BHS31" s="388"/>
      <c r="BHT31" s="373"/>
      <c r="BHU31" s="24"/>
      <c r="BHV31" s="69"/>
      <c r="BHW31" s="85"/>
      <c r="BHX31" s="87">
        <f t="shared" si="171"/>
        <v>0</v>
      </c>
      <c r="BHZ31" s="576"/>
      <c r="BIA31" s="50"/>
      <c r="BIB31" s="1045"/>
      <c r="BIC31" s="53"/>
      <c r="BID31" s="317"/>
      <c r="BIE31" s="87">
        <f t="shared" si="172"/>
        <v>0</v>
      </c>
      <c r="BIG31" s="576"/>
      <c r="BIH31" s="276"/>
      <c r="BII31" s="121"/>
      <c r="BIJ31" s="313"/>
      <c r="BIK31" s="176"/>
      <c r="BIL31" s="87">
        <f t="shared" si="173"/>
        <v>1424</v>
      </c>
      <c r="BIN31" s="549"/>
      <c r="BIO31" s="373"/>
      <c r="BIP31" s="24"/>
      <c r="BIQ31" s="69"/>
      <c r="BIR31" s="85"/>
      <c r="BIS31" s="87">
        <f t="shared" si="174"/>
        <v>0</v>
      </c>
      <c r="BIU31" s="34"/>
      <c r="BIV31" s="373"/>
      <c r="BIW31" s="24"/>
      <c r="BIX31" s="69"/>
      <c r="BIY31" s="85"/>
      <c r="BIZ31" s="87">
        <f t="shared" si="175"/>
        <v>0</v>
      </c>
      <c r="BJB31" s="34">
        <v>41326</v>
      </c>
      <c r="BJC31" s="373" t="s">
        <v>5418</v>
      </c>
      <c r="BJD31" s="24">
        <v>4837</v>
      </c>
      <c r="BJE31" s="69">
        <v>41326</v>
      </c>
      <c r="BJF31" s="85">
        <v>4837</v>
      </c>
      <c r="BJG31" s="87">
        <f t="shared" si="216"/>
        <v>0</v>
      </c>
      <c r="BJI31" s="53"/>
      <c r="BJJ31" s="363"/>
      <c r="BJK31" s="176"/>
      <c r="BJL31" s="313">
        <v>41320</v>
      </c>
      <c r="BJM31" s="176">
        <v>4881</v>
      </c>
      <c r="BJN31" s="87">
        <f t="shared" si="217"/>
        <v>16011</v>
      </c>
      <c r="BJP31" s="34"/>
      <c r="BJQ31" s="373"/>
      <c r="BJR31" s="24"/>
      <c r="BJS31" s="69"/>
      <c r="BJT31" s="85"/>
      <c r="BJU31" s="87">
        <f t="shared" si="218"/>
        <v>0</v>
      </c>
      <c r="BJW31" s="34"/>
      <c r="BJX31" s="373"/>
      <c r="BJY31" s="24"/>
      <c r="BJZ31" s="69"/>
      <c r="BKA31" s="85"/>
      <c r="BKB31" s="87">
        <f t="shared" si="219"/>
        <v>0</v>
      </c>
      <c r="BKD31" s="34"/>
      <c r="BKE31" s="373"/>
      <c r="BKF31" s="24"/>
      <c r="BKG31" s="69"/>
      <c r="BKH31" s="85"/>
      <c r="BKI31" s="87">
        <f t="shared" si="220"/>
        <v>0</v>
      </c>
      <c r="BKK31" s="34"/>
      <c r="BKL31" s="373"/>
      <c r="BKM31" s="24"/>
      <c r="BKN31" s="69"/>
      <c r="BKO31" s="85"/>
      <c r="BKP31" s="87">
        <f t="shared" si="221"/>
        <v>0</v>
      </c>
      <c r="BKR31" s="386"/>
      <c r="BKS31" s="276"/>
      <c r="BKT31" s="121"/>
      <c r="BKU31" s="53"/>
      <c r="BKV31" s="176"/>
      <c r="BKW31" s="87">
        <f t="shared" si="222"/>
        <v>0</v>
      </c>
      <c r="BKY31" s="549"/>
      <c r="BKZ31" s="373"/>
      <c r="BLA31" s="24"/>
      <c r="BLB31" s="34"/>
      <c r="BLC31" s="85"/>
      <c r="BLD31" s="87">
        <f t="shared" si="223"/>
        <v>0</v>
      </c>
      <c r="BLF31" s="549"/>
      <c r="BLG31" s="373"/>
      <c r="BLH31" s="24"/>
      <c r="BLI31" s="34"/>
      <c r="BLJ31" s="85"/>
      <c r="BLK31" s="87">
        <f t="shared" si="237"/>
        <v>0</v>
      </c>
      <c r="BLM31" s="34"/>
      <c r="BLN31" s="409"/>
      <c r="BLO31" s="373"/>
      <c r="BLP31" s="24"/>
      <c r="BLQ31" s="69"/>
      <c r="BLR31" s="85"/>
      <c r="BLS31" s="87">
        <f t="shared" si="176"/>
        <v>118</v>
      </c>
      <c r="BLU31" s="34"/>
      <c r="BLV31" s="373"/>
      <c r="BLW31" s="24"/>
      <c r="BLX31" s="69"/>
      <c r="BLY31" s="85"/>
      <c r="BLZ31" s="87">
        <f t="shared" si="177"/>
        <v>0</v>
      </c>
      <c r="BMB31" s="53"/>
      <c r="BMC31" s="363"/>
      <c r="BMD31" s="176"/>
      <c r="BME31" s="53"/>
      <c r="BMF31" s="176"/>
      <c r="BMG31" s="87">
        <f t="shared" si="178"/>
        <v>21858</v>
      </c>
      <c r="BMI31" s="386">
        <v>41311</v>
      </c>
      <c r="BMJ31" s="276" t="s">
        <v>4160</v>
      </c>
      <c r="BMK31" s="121">
        <v>850</v>
      </c>
      <c r="BML31" s="576">
        <v>41311</v>
      </c>
      <c r="BMM31" s="176">
        <v>850</v>
      </c>
      <c r="BMN31" s="87">
        <f t="shared" si="179"/>
        <v>0</v>
      </c>
      <c r="BMQ31" s="1368"/>
      <c r="BMR31" s="430"/>
      <c r="BMS31" s="549"/>
      <c r="BMT31" s="93"/>
      <c r="BMU31" s="87">
        <f t="shared" si="180"/>
        <v>700</v>
      </c>
      <c r="BMW31" s="34"/>
      <c r="BMX31" s="373"/>
      <c r="BMY31" s="24"/>
      <c r="BMZ31" s="69"/>
      <c r="BNA31" s="85"/>
      <c r="BNB31" s="87">
        <f t="shared" si="181"/>
        <v>0</v>
      </c>
      <c r="BND31" s="34"/>
      <c r="BNE31" s="34"/>
      <c r="BNF31" s="373"/>
      <c r="BNG31" s="24"/>
      <c r="BNH31" s="69"/>
      <c r="BNI31" s="85"/>
      <c r="BNJ31" s="87">
        <f t="shared" si="182"/>
        <v>0</v>
      </c>
      <c r="BNL31" s="549"/>
      <c r="BNM31" s="373"/>
      <c r="BNN31" s="24"/>
      <c r="BNO31" s="69"/>
      <c r="BNP31" s="85"/>
      <c r="BNQ31" s="87">
        <f t="shared" si="183"/>
        <v>0</v>
      </c>
      <c r="BNS31" s="549">
        <v>41327</v>
      </c>
      <c r="BNT31" s="373" t="s">
        <v>5580</v>
      </c>
      <c r="BNU31" s="24">
        <v>6881</v>
      </c>
      <c r="BNV31" s="69">
        <v>41327</v>
      </c>
      <c r="BNW31" s="85">
        <v>6881</v>
      </c>
      <c r="BNX31" s="87">
        <f t="shared" si="184"/>
        <v>0</v>
      </c>
      <c r="BNZ31" s="34"/>
      <c r="BOA31" s="373"/>
      <c r="BOB31" s="24"/>
      <c r="BOC31" s="69"/>
      <c r="BOD31" s="85"/>
      <c r="BOE31" s="87">
        <f t="shared" si="185"/>
        <v>0</v>
      </c>
      <c r="BOG31" s="549"/>
      <c r="BOH31" s="373"/>
      <c r="BOI31" s="24"/>
      <c r="BOJ31" s="1366"/>
      <c r="BOK31" s="847"/>
      <c r="BOL31" s="87">
        <f t="shared" si="186"/>
        <v>0</v>
      </c>
      <c r="BON31" s="549"/>
      <c r="BOO31" s="373"/>
      <c r="BOP31" s="24"/>
      <c r="BOQ31" s="1366"/>
      <c r="BOR31" s="847"/>
      <c r="BOS31" s="87">
        <f t="shared" si="187"/>
        <v>0</v>
      </c>
      <c r="BOU31" s="34"/>
      <c r="BOV31" s="373"/>
      <c r="BOW31" s="24"/>
      <c r="BOX31" s="69"/>
      <c r="BOY31" s="85"/>
      <c r="BOZ31" s="87">
        <f t="shared" si="188"/>
        <v>0</v>
      </c>
      <c r="BPB31" s="34"/>
      <c r="BPC31" s="373"/>
      <c r="BPD31" s="24"/>
      <c r="BPE31" s="69"/>
      <c r="BPF31" s="85"/>
      <c r="BPG31" s="87">
        <f t="shared" si="189"/>
        <v>0</v>
      </c>
      <c r="BPI31" s="34"/>
      <c r="BPJ31" s="373"/>
      <c r="BPK31" s="24"/>
      <c r="BPL31" s="69"/>
      <c r="BPM31" s="85"/>
      <c r="BPN31" s="87">
        <f t="shared" si="190"/>
        <v>0</v>
      </c>
      <c r="BPP31" s="34"/>
      <c r="BPQ31" s="373"/>
      <c r="BPR31" s="24"/>
      <c r="BPS31" s="69"/>
      <c r="BPT31" s="85"/>
      <c r="BPU31" s="87">
        <f t="shared" si="191"/>
        <v>0</v>
      </c>
    </row>
    <row r="32" spans="1:1789">
      <c r="A32" s="34"/>
      <c r="B32" s="373"/>
      <c r="C32" s="24"/>
      <c r="D32" s="34"/>
      <c r="E32" s="85"/>
      <c r="F32" s="87">
        <f t="shared" si="2"/>
        <v>0</v>
      </c>
      <c r="H32" s="34"/>
      <c r="I32" s="373"/>
      <c r="J32" s="24"/>
      <c r="K32" s="34"/>
      <c r="L32" s="85"/>
      <c r="M32" s="87">
        <f t="shared" si="3"/>
        <v>0</v>
      </c>
      <c r="O32" s="373"/>
      <c r="P32" s="373"/>
      <c r="Q32" s="24"/>
      <c r="R32" s="34"/>
      <c r="S32" s="85"/>
      <c r="T32" s="87">
        <f t="shared" si="4"/>
        <v>0</v>
      </c>
      <c r="V32" s="373"/>
      <c r="W32" s="373"/>
      <c r="X32" s="24"/>
      <c r="Y32" s="34"/>
      <c r="Z32" s="85"/>
      <c r="AA32" s="87">
        <f t="shared" si="5"/>
        <v>6041</v>
      </c>
      <c r="AC32" s="373"/>
      <c r="AD32" s="373"/>
      <c r="AE32" s="24"/>
      <c r="AF32" s="34"/>
      <c r="AG32" s="85"/>
      <c r="AH32" s="87">
        <f t="shared" si="6"/>
        <v>0</v>
      </c>
      <c r="AJ32" s="386">
        <v>41328</v>
      </c>
      <c r="AK32" s="276" t="s">
        <v>5629</v>
      </c>
      <c r="AL32" s="121">
        <v>2570.5</v>
      </c>
      <c r="AM32" s="386">
        <v>41328</v>
      </c>
      <c r="AN32" s="176">
        <v>2570.5</v>
      </c>
      <c r="AO32" s="87">
        <f t="shared" si="7"/>
        <v>79462.720000000016</v>
      </c>
      <c r="AQ32" s="373"/>
      <c r="AR32" s="373"/>
      <c r="AS32" s="24"/>
      <c r="AT32" s="34"/>
      <c r="AU32" s="85"/>
      <c r="AV32" s="87">
        <f t="shared" si="8"/>
        <v>0</v>
      </c>
      <c r="AX32" s="373"/>
      <c r="AY32" s="373"/>
      <c r="AZ32" s="24"/>
      <c r="BA32" s="34"/>
      <c r="BB32" s="85"/>
      <c r="BC32" s="87">
        <f t="shared" si="9"/>
        <v>0</v>
      </c>
      <c r="BE32" s="373"/>
      <c r="BF32" s="373"/>
      <c r="BG32" s="24"/>
      <c r="BH32" s="34"/>
      <c r="BI32" s="85"/>
      <c r="BJ32" s="87">
        <f t="shared" si="10"/>
        <v>0</v>
      </c>
      <c r="BL32" s="388">
        <v>41323</v>
      </c>
      <c r="BM32" s="373" t="s">
        <v>5180</v>
      </c>
      <c r="BN32" s="24">
        <v>2183</v>
      </c>
      <c r="BO32" s="34">
        <v>41323</v>
      </c>
      <c r="BP32" s="85">
        <v>2183</v>
      </c>
      <c r="BQ32" s="87">
        <f t="shared" si="11"/>
        <v>0</v>
      </c>
      <c r="BS32" s="576"/>
      <c r="BT32" s="276"/>
      <c r="BU32" s="121"/>
      <c r="BV32" s="53"/>
      <c r="BW32" s="176"/>
      <c r="BX32" s="87">
        <f t="shared" si="12"/>
        <v>40166.76</v>
      </c>
      <c r="BZ32" s="549"/>
      <c r="CA32" s="373"/>
      <c r="CB32" s="24"/>
      <c r="CC32" s="34"/>
      <c r="CD32" s="85"/>
      <c r="CE32" s="87">
        <f t="shared" si="13"/>
        <v>0</v>
      </c>
      <c r="CG32" s="549"/>
      <c r="CH32" s="373"/>
      <c r="CI32" s="24"/>
      <c r="CJ32" s="34"/>
      <c r="CK32" s="85"/>
      <c r="CL32" s="87">
        <f t="shared" si="14"/>
        <v>2443.5</v>
      </c>
      <c r="CN32" s="576">
        <v>41237</v>
      </c>
      <c r="CO32" s="1289"/>
      <c r="CP32" s="276" t="s">
        <v>3142</v>
      </c>
      <c r="CQ32" s="121">
        <v>21060</v>
      </c>
      <c r="CR32" s="657"/>
      <c r="CS32" s="511"/>
      <c r="CT32" s="87">
        <f t="shared" si="15"/>
        <v>246685.66</v>
      </c>
      <c r="CV32" s="576">
        <v>41323</v>
      </c>
      <c r="CW32" s="1289"/>
      <c r="CX32" s="276" t="s">
        <v>5200</v>
      </c>
      <c r="CY32" s="121">
        <v>174630</v>
      </c>
      <c r="CZ32" s="576"/>
      <c r="DA32" s="176"/>
      <c r="DB32" s="87">
        <f t="shared" si="16"/>
        <v>9210076.6500000004</v>
      </c>
      <c r="DD32" s="386"/>
      <c r="DE32" s="276"/>
      <c r="DF32" s="121"/>
      <c r="DG32" s="53"/>
      <c r="DH32" s="176"/>
      <c r="DI32" s="87">
        <f t="shared" si="17"/>
        <v>1847</v>
      </c>
      <c r="DK32" s="386"/>
      <c r="DL32" s="276"/>
      <c r="DM32" s="121"/>
      <c r="DN32" s="53"/>
      <c r="DO32" s="176"/>
      <c r="DP32" s="87">
        <f t="shared" si="18"/>
        <v>0</v>
      </c>
      <c r="DR32" s="53"/>
      <c r="DS32" s="276"/>
      <c r="DT32" s="121"/>
      <c r="DU32" s="53"/>
      <c r="DV32" s="176"/>
      <c r="DW32" s="87">
        <f t="shared" si="19"/>
        <v>0</v>
      </c>
      <c r="DY32" s="386"/>
      <c r="DZ32" s="276"/>
      <c r="EA32" s="121"/>
      <c r="EB32" s="53"/>
      <c r="EC32" s="176"/>
      <c r="ED32" s="87">
        <f t="shared" si="20"/>
        <v>0</v>
      </c>
      <c r="EF32" s="549"/>
      <c r="EG32" s="373"/>
      <c r="EH32" s="24"/>
      <c r="EI32" s="34"/>
      <c r="EJ32" s="85"/>
      <c r="EK32" s="87">
        <f t="shared" si="21"/>
        <v>20966</v>
      </c>
      <c r="EM32" s="549"/>
      <c r="EN32" s="373"/>
      <c r="EO32" s="24"/>
      <c r="EP32" s="34"/>
      <c r="EQ32" s="85"/>
      <c r="ER32" s="87">
        <f t="shared" si="22"/>
        <v>0</v>
      </c>
      <c r="ET32" s="373"/>
      <c r="EU32" s="1200"/>
      <c r="EV32" s="373"/>
      <c r="EW32" s="24"/>
      <c r="EX32" s="34"/>
      <c r="EY32" s="85"/>
      <c r="EZ32" s="87">
        <f t="shared" si="23"/>
        <v>1044.8300000000017</v>
      </c>
      <c r="FB32" s="53"/>
      <c r="FC32" s="276"/>
      <c r="FD32" s="121"/>
      <c r="FE32" s="53"/>
      <c r="FF32" s="176"/>
      <c r="FG32" s="87">
        <f t="shared" si="24"/>
        <v>0</v>
      </c>
      <c r="FI32" s="549"/>
      <c r="FJ32" s="373"/>
      <c r="FK32" s="373"/>
      <c r="FL32" s="24"/>
      <c r="FM32" s="34"/>
      <c r="FN32" s="85"/>
      <c r="FO32" s="87">
        <f t="shared" si="25"/>
        <v>0</v>
      </c>
      <c r="FQ32" s="34"/>
      <c r="FR32" s="1378"/>
      <c r="FS32" s="121"/>
      <c r="FT32" s="53"/>
      <c r="FU32" s="176"/>
      <c r="FV32" s="87">
        <f t="shared" si="192"/>
        <v>0</v>
      </c>
      <c r="FX32" s="576"/>
      <c r="FY32" s="657"/>
      <c r="FZ32" s="276"/>
      <c r="GA32" s="121"/>
      <c r="GB32" s="576"/>
      <c r="GC32" s="176"/>
      <c r="GD32" s="87">
        <f t="shared" si="26"/>
        <v>13137.5</v>
      </c>
      <c r="GF32" s="373"/>
      <c r="GG32" s="373"/>
      <c r="GH32" s="24"/>
      <c r="GI32" s="34"/>
      <c r="GJ32" s="85"/>
      <c r="GK32" s="87">
        <f t="shared" si="27"/>
        <v>4523</v>
      </c>
      <c r="GM32" s="549"/>
      <c r="GN32" s="373"/>
      <c r="GO32" s="373"/>
      <c r="GP32" s="24"/>
      <c r="GQ32" s="34"/>
      <c r="GR32" s="85"/>
      <c r="GS32" s="87">
        <f t="shared" si="28"/>
        <v>2511.6000000000004</v>
      </c>
      <c r="GU32" s="549"/>
      <c r="GV32" s="373"/>
      <c r="GW32" s="24"/>
      <c r="GX32" s="34"/>
      <c r="GY32" s="85"/>
      <c r="GZ32" s="87">
        <f t="shared" si="29"/>
        <v>0</v>
      </c>
      <c r="HB32" s="388"/>
      <c r="HC32" s="373"/>
      <c r="HD32" s="24"/>
      <c r="HE32" s="34"/>
      <c r="HF32" s="85"/>
      <c r="HG32" s="87">
        <f t="shared" si="30"/>
        <v>0</v>
      </c>
      <c r="HI32" s="388"/>
      <c r="HJ32" s="373"/>
      <c r="HK32" s="24"/>
      <c r="HL32" s="34"/>
      <c r="HM32" s="85"/>
      <c r="HN32" s="87">
        <f t="shared" si="31"/>
        <v>0</v>
      </c>
      <c r="HP32" s="388"/>
      <c r="HQ32" s="373"/>
      <c r="HR32" s="24"/>
      <c r="HS32" s="34"/>
      <c r="HT32" s="85"/>
      <c r="HU32" s="87">
        <f t="shared" si="32"/>
        <v>30</v>
      </c>
      <c r="HW32" s="373"/>
      <c r="HX32" s="373"/>
      <c r="HY32" s="24"/>
      <c r="HZ32" s="34"/>
      <c r="IA32" s="85"/>
      <c r="IB32" s="87">
        <f t="shared" si="33"/>
        <v>0</v>
      </c>
      <c r="ID32" s="576"/>
      <c r="IE32" s="276"/>
      <c r="IF32" s="121"/>
      <c r="IG32" s="53"/>
      <c r="IH32" s="176"/>
      <c r="II32" s="87">
        <f t="shared" si="34"/>
        <v>402</v>
      </c>
      <c r="IK32" s="549"/>
      <c r="IL32" s="373"/>
      <c r="IM32" s="24"/>
      <c r="IN32" s="34"/>
      <c r="IO32" s="85"/>
      <c r="IP32" s="87">
        <f t="shared" si="35"/>
        <v>3102</v>
      </c>
      <c r="IR32" s="388">
        <v>41301</v>
      </c>
      <c r="IS32" s="1247" t="s">
        <v>3251</v>
      </c>
      <c r="IT32" s="1052">
        <v>3960</v>
      </c>
      <c r="IU32" s="388">
        <v>41306</v>
      </c>
      <c r="IV32" s="1052">
        <v>3960</v>
      </c>
      <c r="IW32" s="87">
        <f t="shared" si="36"/>
        <v>0</v>
      </c>
      <c r="IY32" s="388">
        <v>41317</v>
      </c>
      <c r="IZ32" s="373" t="s">
        <v>4656</v>
      </c>
      <c r="JA32" s="24">
        <v>1155</v>
      </c>
      <c r="JB32" s="388">
        <v>41324</v>
      </c>
      <c r="JC32" s="24">
        <v>1155</v>
      </c>
      <c r="JD32" s="87">
        <f t="shared" si="37"/>
        <v>0</v>
      </c>
      <c r="JF32" s="388"/>
      <c r="JG32" s="373"/>
      <c r="JH32" s="24"/>
      <c r="JI32" s="388"/>
      <c r="JJ32" s="24"/>
      <c r="JK32" s="87">
        <f t="shared" si="38"/>
        <v>46365</v>
      </c>
      <c r="JM32" s="576">
        <v>40785</v>
      </c>
      <c r="JN32" s="276" t="s">
        <v>3143</v>
      </c>
      <c r="JO32" s="1270">
        <v>23271</v>
      </c>
      <c r="JP32" s="388"/>
      <c r="JQ32" s="85"/>
      <c r="JR32" s="87">
        <f t="shared" si="39"/>
        <v>132056.17000000001</v>
      </c>
      <c r="JT32" s="388"/>
      <c r="JU32" s="373"/>
      <c r="JV32" s="24"/>
      <c r="JW32" s="34"/>
      <c r="JX32" s="85"/>
      <c r="JY32" s="87">
        <f t="shared" si="40"/>
        <v>0</v>
      </c>
      <c r="KA32" s="388"/>
      <c r="KB32" s="373"/>
      <c r="KC32" s="24"/>
      <c r="KD32" s="34"/>
      <c r="KE32" s="85"/>
      <c r="KF32" s="87">
        <f t="shared" si="41"/>
        <v>0</v>
      </c>
      <c r="KH32" s="388"/>
      <c r="KI32" s="373"/>
      <c r="KJ32" s="24"/>
      <c r="KK32" s="34"/>
      <c r="KL32" s="85"/>
      <c r="KM32" s="87">
        <f t="shared" si="42"/>
        <v>0</v>
      </c>
      <c r="KO32" s="386"/>
      <c r="KP32" s="276"/>
      <c r="KQ32" s="121"/>
      <c r="KR32" s="53"/>
      <c r="KS32" s="176"/>
      <c r="KT32" s="87">
        <f t="shared" si="43"/>
        <v>1499.5</v>
      </c>
      <c r="KV32" s="373"/>
      <c r="KW32" s="373"/>
      <c r="KX32" s="24"/>
      <c r="KY32" s="34"/>
      <c r="KZ32" s="85"/>
      <c r="LA32" s="87">
        <f t="shared" si="44"/>
        <v>14519.5</v>
      </c>
      <c r="LC32" s="373"/>
      <c r="LD32" s="373"/>
      <c r="LE32" s="24"/>
      <c r="LF32" s="34"/>
      <c r="LG32" s="85"/>
      <c r="LH32" s="87">
        <f t="shared" si="45"/>
        <v>0</v>
      </c>
      <c r="LJ32" s="373"/>
      <c r="LK32" s="373"/>
      <c r="LL32" s="24"/>
      <c r="LM32" s="34"/>
      <c r="LN32" s="85"/>
      <c r="LO32" s="87">
        <f t="shared" si="46"/>
        <v>0</v>
      </c>
      <c r="LQ32" s="373"/>
      <c r="LR32" s="373"/>
      <c r="LS32" s="24"/>
      <c r="LT32" s="34"/>
      <c r="LU32" s="85"/>
      <c r="LV32" s="87">
        <f t="shared" si="47"/>
        <v>0</v>
      </c>
      <c r="LX32" s="549"/>
      <c r="LY32" s="373"/>
      <c r="LZ32" s="24"/>
      <c r="MA32" s="34"/>
      <c r="MB32" s="85"/>
      <c r="MC32" s="87">
        <f t="shared" si="48"/>
        <v>0</v>
      </c>
      <c r="ME32" s="549"/>
      <c r="MF32" s="373"/>
      <c r="MG32" s="24"/>
      <c r="MH32" s="34"/>
      <c r="MI32" s="85"/>
      <c r="MJ32" s="87">
        <f t="shared" si="49"/>
        <v>31145.5</v>
      </c>
      <c r="ML32" s="549"/>
      <c r="MM32" s="373"/>
      <c r="MN32" s="24"/>
      <c r="MO32" s="34"/>
      <c r="MP32" s="85"/>
      <c r="MQ32" s="87">
        <f t="shared" si="50"/>
        <v>0</v>
      </c>
      <c r="MS32" s="373"/>
      <c r="MT32" s="373"/>
      <c r="MU32" s="24"/>
      <c r="MV32" s="34"/>
      <c r="MW32" s="85"/>
      <c r="MX32" s="87">
        <f t="shared" si="51"/>
        <v>0</v>
      </c>
      <c r="MZ32" s="373"/>
      <c r="NA32" s="373"/>
      <c r="NB32" s="24"/>
      <c r="NC32" s="34"/>
      <c r="ND32" s="85"/>
      <c r="NE32" s="87">
        <f t="shared" si="52"/>
        <v>0</v>
      </c>
      <c r="NG32" s="549"/>
      <c r="NH32" s="373"/>
      <c r="NI32" s="24"/>
      <c r="NJ32" s="549"/>
      <c r="NK32" s="85"/>
      <c r="NL32" s="87">
        <f t="shared" si="53"/>
        <v>0</v>
      </c>
      <c r="NN32" s="373"/>
      <c r="NO32" s="373"/>
      <c r="NP32" s="24"/>
      <c r="NQ32" s="34"/>
      <c r="NR32" s="85"/>
      <c r="NS32" s="87">
        <f t="shared" si="54"/>
        <v>12799.5</v>
      </c>
      <c r="NU32" s="549"/>
      <c r="NV32" s="1200"/>
      <c r="NW32" s="373"/>
      <c r="NX32" s="24"/>
      <c r="NY32" s="34"/>
      <c r="NZ32" s="85"/>
      <c r="OA32" s="87">
        <f t="shared" si="0"/>
        <v>154427.23000000001</v>
      </c>
      <c r="OC32" s="549"/>
      <c r="OD32" s="373"/>
      <c r="OE32" s="24"/>
      <c r="OF32" s="34"/>
      <c r="OG32" s="85"/>
      <c r="OH32" s="87">
        <f t="shared" si="55"/>
        <v>0</v>
      </c>
      <c r="OJ32" s="373"/>
      <c r="OK32" s="373"/>
      <c r="OL32" s="24"/>
      <c r="OM32" s="34"/>
      <c r="ON32" s="85"/>
      <c r="OO32" s="87">
        <f t="shared" si="56"/>
        <v>0</v>
      </c>
      <c r="OQ32" s="386">
        <v>41318</v>
      </c>
      <c r="OR32" s="1378" t="s">
        <v>4745</v>
      </c>
      <c r="OS32" s="121">
        <v>5317.5</v>
      </c>
      <c r="OT32" s="53">
        <v>41319</v>
      </c>
      <c r="OU32" s="176">
        <v>5317.5</v>
      </c>
      <c r="OV32" s="87">
        <f t="shared" si="57"/>
        <v>0</v>
      </c>
      <c r="OX32" s="386"/>
      <c r="OY32" s="1378"/>
      <c r="OZ32" s="121"/>
      <c r="PA32" s="53"/>
      <c r="PB32" s="176"/>
      <c r="PC32" s="87">
        <f t="shared" si="58"/>
        <v>21123.919999999998</v>
      </c>
      <c r="PE32" s="386"/>
      <c r="PF32" s="1338"/>
      <c r="PG32" s="276"/>
      <c r="PH32" s="121"/>
      <c r="PI32" s="369"/>
      <c r="PJ32" s="176"/>
      <c r="PK32" s="87">
        <f t="shared" si="59"/>
        <v>63697.850000000006</v>
      </c>
      <c r="PM32" s="386"/>
      <c r="PN32" s="276"/>
      <c r="PO32" s="121"/>
      <c r="PP32" s="369"/>
      <c r="PQ32" s="176"/>
      <c r="PR32" s="87">
        <f t="shared" si="60"/>
        <v>0</v>
      </c>
      <c r="PT32" s="388"/>
      <c r="PU32" s="373"/>
      <c r="PV32" s="24"/>
      <c r="PW32" s="34"/>
      <c r="PX32" s="85"/>
      <c r="PY32" s="87">
        <f t="shared" si="61"/>
        <v>40407</v>
      </c>
      <c r="QA32" s="373"/>
      <c r="QB32" s="373"/>
      <c r="QC32" s="24"/>
      <c r="QD32" s="34"/>
      <c r="QE32" s="85"/>
      <c r="QF32" s="87">
        <f t="shared" si="62"/>
        <v>0</v>
      </c>
      <c r="QH32" s="373"/>
      <c r="QI32" s="373"/>
      <c r="QJ32" s="24"/>
      <c r="QK32" s="34"/>
      <c r="QL32" s="85"/>
      <c r="QM32" s="87">
        <f t="shared" si="63"/>
        <v>0</v>
      </c>
      <c r="QO32" s="373"/>
      <c r="QP32" s="373"/>
      <c r="QQ32" s="24"/>
      <c r="QR32" s="34"/>
      <c r="QS32" s="85"/>
      <c r="QT32" s="87">
        <f t="shared" si="64"/>
        <v>0</v>
      </c>
      <c r="QV32" s="576"/>
      <c r="QW32" s="657"/>
      <c r="QX32" s="276"/>
      <c r="QY32" s="121"/>
      <c r="QZ32" s="53"/>
      <c r="RA32" s="430"/>
      <c r="RB32" s="87">
        <f t="shared" si="65"/>
        <v>17854</v>
      </c>
      <c r="RD32" s="549"/>
      <c r="RE32" s="373"/>
      <c r="RF32" s="24"/>
      <c r="RG32" s="34"/>
      <c r="RH32" s="1262"/>
      <c r="RI32" s="87">
        <f t="shared" si="66"/>
        <v>0</v>
      </c>
      <c r="RK32" s="549"/>
      <c r="RL32" s="373"/>
      <c r="RM32" s="24"/>
      <c r="RN32" s="34"/>
      <c r="RO32" s="1262"/>
      <c r="RP32" s="87">
        <f t="shared" si="67"/>
        <v>0</v>
      </c>
      <c r="RR32" s="373"/>
      <c r="RS32" s="373"/>
      <c r="RT32" s="24"/>
      <c r="RU32" s="34"/>
      <c r="RV32" s="1262"/>
      <c r="RW32" s="87">
        <f t="shared" si="68"/>
        <v>0</v>
      </c>
      <c r="RY32" s="373"/>
      <c r="RZ32" s="373"/>
      <c r="SA32" s="24"/>
      <c r="SB32" s="34"/>
      <c r="SC32" s="1262"/>
      <c r="SD32" s="87">
        <f t="shared" si="69"/>
        <v>2910</v>
      </c>
      <c r="SF32" s="373"/>
      <c r="SG32" s="373"/>
      <c r="SH32" s="24"/>
      <c r="SI32" s="34"/>
      <c r="SJ32" s="1262"/>
      <c r="SK32" s="87">
        <f t="shared" si="70"/>
        <v>0</v>
      </c>
      <c r="SM32" s="373"/>
      <c r="SN32" s="373"/>
      <c r="SO32" s="24"/>
      <c r="SP32" s="34"/>
      <c r="SQ32" s="1262"/>
      <c r="SR32" s="87">
        <f t="shared" si="71"/>
        <v>0</v>
      </c>
      <c r="ST32" s="549"/>
      <c r="SU32" s="373"/>
      <c r="SV32" s="24"/>
      <c r="SW32" s="34"/>
      <c r="SX32" s="1262"/>
      <c r="SY32" s="87">
        <f t="shared" si="72"/>
        <v>0</v>
      </c>
      <c r="TA32" s="549"/>
      <c r="TB32" s="373"/>
      <c r="TC32" s="24"/>
      <c r="TD32" s="34"/>
      <c r="TE32" s="1262"/>
      <c r="TF32" s="87">
        <f t="shared" si="73"/>
        <v>-2822</v>
      </c>
      <c r="TH32" s="549"/>
      <c r="TI32" s="373"/>
      <c r="TJ32" s="24"/>
      <c r="TK32" s="34"/>
      <c r="TL32" s="1262"/>
      <c r="TM32" s="87">
        <f t="shared" si="74"/>
        <v>0</v>
      </c>
      <c r="TO32" s="386">
        <v>41325</v>
      </c>
      <c r="TP32" s="276" t="s">
        <v>5377</v>
      </c>
      <c r="TQ32" s="121">
        <v>1800</v>
      </c>
      <c r="TR32" s="386">
        <v>41326</v>
      </c>
      <c r="TS32" s="430">
        <v>1800</v>
      </c>
      <c r="TT32" s="87">
        <f t="shared" si="75"/>
        <v>0</v>
      </c>
      <c r="TV32" s="549"/>
      <c r="TW32" s="373"/>
      <c r="TX32" s="24"/>
      <c r="TY32" s="34"/>
      <c r="TZ32" s="1262"/>
      <c r="UA32" s="87">
        <f t="shared" si="76"/>
        <v>0</v>
      </c>
      <c r="UC32" s="1261"/>
      <c r="UD32" s="373"/>
      <c r="UE32" s="24"/>
      <c r="UF32" s="34"/>
      <c r="UG32" s="1262"/>
      <c r="UH32" s="87">
        <f t="shared" si="77"/>
        <v>978</v>
      </c>
      <c r="UJ32" s="373"/>
      <c r="UK32" s="373"/>
      <c r="UL32" s="24"/>
      <c r="UM32" s="34"/>
      <c r="UN32" s="1262"/>
      <c r="UO32" s="87">
        <f t="shared" si="78"/>
        <v>0</v>
      </c>
      <c r="UQ32" s="373"/>
      <c r="UR32" s="373"/>
      <c r="US32" s="24"/>
      <c r="UT32" s="34"/>
      <c r="UU32" s="1262"/>
      <c r="UV32" s="87">
        <f t="shared" si="79"/>
        <v>18891</v>
      </c>
      <c r="UX32" s="388"/>
      <c r="UY32" s="373"/>
      <c r="UZ32" s="24"/>
      <c r="VA32" s="34"/>
      <c r="VB32" s="1262"/>
      <c r="VC32" s="87">
        <f t="shared" si="80"/>
        <v>6963.5</v>
      </c>
      <c r="VE32" s="549"/>
      <c r="VF32" s="373"/>
      <c r="VG32" s="24"/>
      <c r="VH32" s="34"/>
      <c r="VI32" s="85"/>
      <c r="VJ32" s="87">
        <f t="shared" si="81"/>
        <v>28439.5</v>
      </c>
      <c r="VL32" s="373"/>
      <c r="VM32" s="373"/>
      <c r="VN32" s="24"/>
      <c r="VO32" s="34"/>
      <c r="VP32" s="85"/>
      <c r="VQ32" s="87">
        <f t="shared" si="82"/>
        <v>0</v>
      </c>
      <c r="VS32" s="549"/>
      <c r="VT32" s="373"/>
      <c r="VU32" s="24"/>
      <c r="VV32" s="34"/>
      <c r="VW32" s="85"/>
      <c r="VX32" s="87">
        <f t="shared" si="83"/>
        <v>14289</v>
      </c>
      <c r="VZ32" s="549"/>
      <c r="WA32" s="373"/>
      <c r="WB32" s="24"/>
      <c r="WC32" s="34"/>
      <c r="WD32" s="85"/>
      <c r="WE32" s="87">
        <f t="shared" si="84"/>
        <v>0</v>
      </c>
      <c r="WG32" s="549"/>
      <c r="WH32" s="373"/>
      <c r="WI32" s="24"/>
      <c r="WJ32" s="34"/>
      <c r="WK32" s="85"/>
      <c r="WL32" s="87">
        <f t="shared" si="85"/>
        <v>0</v>
      </c>
      <c r="WN32" s="388"/>
      <c r="WO32" s="373"/>
      <c r="WP32" s="373"/>
      <c r="WQ32" s="24"/>
      <c r="WR32" s="34"/>
      <c r="WS32" s="85"/>
      <c r="WT32" s="87">
        <f t="shared" si="86"/>
        <v>43490</v>
      </c>
      <c r="WV32" s="388"/>
      <c r="WW32" s="373"/>
      <c r="WX32" s="24"/>
      <c r="WY32" s="34"/>
      <c r="WZ32" s="85"/>
      <c r="XA32" s="87">
        <f t="shared" si="87"/>
        <v>5292.5</v>
      </c>
      <c r="XC32" s="576">
        <v>41328</v>
      </c>
      <c r="XD32" s="276" t="s">
        <v>5598</v>
      </c>
      <c r="XE32" s="1045">
        <v>24798</v>
      </c>
      <c r="XF32" s="1253"/>
      <c r="XG32" s="176"/>
      <c r="XH32" s="87">
        <f t="shared" si="252"/>
        <v>27302.699999999997</v>
      </c>
      <c r="XJ32" s="388"/>
      <c r="XK32" s="373"/>
      <c r="XL32" s="24"/>
      <c r="XM32" s="34"/>
      <c r="XN32" s="85"/>
      <c r="XO32" s="87">
        <f t="shared" si="238"/>
        <v>0</v>
      </c>
      <c r="XQ32" s="388"/>
      <c r="XR32" s="373"/>
      <c r="XS32" s="24"/>
      <c r="XT32" s="34"/>
      <c r="XU32" s="85"/>
      <c r="XV32" s="87">
        <f t="shared" si="89"/>
        <v>1786</v>
      </c>
      <c r="XX32" s="549"/>
      <c r="XY32" s="373"/>
      <c r="XZ32" s="24"/>
      <c r="YA32" s="34"/>
      <c r="YB32" s="85"/>
      <c r="YC32" s="87">
        <f t="shared" si="224"/>
        <v>0</v>
      </c>
      <c r="YE32" s="549"/>
      <c r="YF32" s="373"/>
      <c r="YG32" s="24"/>
      <c r="YH32" s="34"/>
      <c r="YI32" s="85"/>
      <c r="YJ32" s="87">
        <f t="shared" si="225"/>
        <v>0</v>
      </c>
      <c r="YL32" s="386">
        <v>41323</v>
      </c>
      <c r="YM32" s="369"/>
      <c r="YN32" s="276" t="s">
        <v>5153</v>
      </c>
      <c r="YO32" s="121">
        <v>122088.2</v>
      </c>
      <c r="YP32" s="386">
        <v>41323</v>
      </c>
      <c r="YQ32" s="176">
        <v>122088.2</v>
      </c>
      <c r="YR32" s="87">
        <f t="shared" si="90"/>
        <v>1246</v>
      </c>
      <c r="YT32" s="576"/>
      <c r="YU32" s="276"/>
      <c r="YV32" s="121"/>
      <c r="YW32" s="386"/>
      <c r="YX32" s="176"/>
      <c r="YY32" s="87">
        <f t="shared" si="91"/>
        <v>2828</v>
      </c>
      <c r="ZA32" s="388"/>
      <c r="ZC32" s="1250"/>
      <c r="ZD32" s="34"/>
      <c r="ZE32" s="85"/>
      <c r="ZF32" s="87">
        <f t="shared" si="92"/>
        <v>11815.5</v>
      </c>
      <c r="ZH32" s="549"/>
      <c r="ZI32" s="373"/>
      <c r="ZJ32" s="24"/>
      <c r="ZK32" s="34"/>
      <c r="ZL32" s="85"/>
      <c r="ZM32" s="87">
        <f t="shared" si="93"/>
        <v>500</v>
      </c>
      <c r="ZO32" s="576"/>
      <c r="ZP32" s="276"/>
      <c r="ZQ32" s="121"/>
      <c r="ZR32" s="53"/>
      <c r="ZS32" s="176"/>
      <c r="ZT32" s="87">
        <f t="shared" si="94"/>
        <v>9482.5</v>
      </c>
      <c r="ZV32" s="576"/>
      <c r="ZW32" s="276"/>
      <c r="ZX32" s="121"/>
      <c r="ZY32" s="53"/>
      <c r="ZZ32" s="176"/>
      <c r="AAA32" s="87">
        <f t="shared" si="95"/>
        <v>0</v>
      </c>
      <c r="AAC32" s="549"/>
      <c r="AAD32" s="373"/>
      <c r="AAE32" s="24"/>
      <c r="AAF32" s="34"/>
      <c r="AAG32" s="85"/>
      <c r="AAH32" s="87">
        <f t="shared" si="96"/>
        <v>0</v>
      </c>
      <c r="AAJ32" s="549"/>
      <c r="AAK32" s="373"/>
      <c r="AAL32" s="24"/>
      <c r="AAM32" s="34"/>
      <c r="AAN32" s="85"/>
      <c r="AAO32" s="87">
        <f t="shared" si="97"/>
        <v>0</v>
      </c>
      <c r="AAQ32" s="549"/>
      <c r="AAR32" s="549"/>
      <c r="AAS32" s="373"/>
      <c r="AAT32" s="24"/>
      <c r="AAU32" s="34"/>
      <c r="AAV32" s="85"/>
      <c r="AAW32" s="87">
        <f t="shared" si="98"/>
        <v>7650</v>
      </c>
      <c r="AAY32" s="34"/>
      <c r="AAZ32" s="373"/>
      <c r="ABA32" s="24"/>
      <c r="ABB32" s="34"/>
      <c r="ABC32" s="85"/>
      <c r="ABD32" s="87">
        <f t="shared" si="242"/>
        <v>8470.5</v>
      </c>
      <c r="ABF32" s="34"/>
      <c r="ABG32" s="373"/>
      <c r="ABH32" s="24"/>
      <c r="ABI32" s="34"/>
      <c r="ABJ32" s="85"/>
      <c r="ABK32" s="87">
        <f t="shared" si="99"/>
        <v>70699</v>
      </c>
      <c r="ABM32" s="549"/>
      <c r="ABN32" s="373"/>
      <c r="ABO32" s="373"/>
      <c r="ABP32" s="1250"/>
      <c r="ABQ32" s="34"/>
      <c r="ABR32" s="85"/>
      <c r="ABS32" s="87">
        <f t="shared" si="243"/>
        <v>0</v>
      </c>
      <c r="ABU32" s="388"/>
      <c r="ABV32" s="373"/>
      <c r="ABW32" s="24"/>
      <c r="ABX32" s="549"/>
      <c r="ABY32" s="85"/>
      <c r="ABZ32" s="87">
        <f t="shared" si="244"/>
        <v>0</v>
      </c>
      <c r="ACB32" s="373"/>
      <c r="ACC32" s="373"/>
      <c r="ACD32" s="24"/>
      <c r="ACE32" s="34"/>
      <c r="ACF32" s="85"/>
      <c r="ACG32" s="87">
        <f t="shared" si="245"/>
        <v>42311</v>
      </c>
      <c r="ACI32" s="386">
        <v>41321</v>
      </c>
      <c r="ACJ32" s="276" t="s">
        <v>5024</v>
      </c>
      <c r="ACK32" s="121">
        <v>14669.1</v>
      </c>
      <c r="ACL32" s="386">
        <v>41324</v>
      </c>
      <c r="ACM32" s="176">
        <v>14669.1</v>
      </c>
      <c r="ACN32" s="87">
        <f t="shared" si="239"/>
        <v>100.5</v>
      </c>
      <c r="ACP32" s="34"/>
      <c r="ACQ32" s="373"/>
      <c r="ACR32" s="24"/>
      <c r="ACS32" s="34"/>
      <c r="ACT32" s="85"/>
      <c r="ACU32" s="87">
        <f t="shared" si="1"/>
        <v>0</v>
      </c>
      <c r="ACW32" s="373"/>
      <c r="ACX32" s="373"/>
      <c r="ACY32" s="1250"/>
      <c r="ACZ32" s="34"/>
      <c r="ADA32" s="85"/>
      <c r="ADB32" s="87">
        <f t="shared" si="100"/>
        <v>0</v>
      </c>
      <c r="ADD32" s="373"/>
      <c r="ADE32" s="373"/>
      <c r="ADF32" s="24"/>
      <c r="ADG32" s="34"/>
      <c r="ADH32" s="85"/>
      <c r="ADI32" s="87">
        <f t="shared" si="101"/>
        <v>0</v>
      </c>
      <c r="ADK32" s="34"/>
      <c r="ADL32" s="373"/>
      <c r="ADM32" s="24"/>
      <c r="ADN32" s="34"/>
      <c r="ADO32" s="85"/>
      <c r="ADP32" s="87">
        <f t="shared" si="102"/>
        <v>0</v>
      </c>
      <c r="ADR32" s="34"/>
      <c r="ADS32" s="373"/>
      <c r="ADT32" s="24"/>
      <c r="ADU32" s="34"/>
      <c r="ADV32" s="85"/>
      <c r="ADW32" s="87">
        <f t="shared" si="103"/>
        <v>2582.5</v>
      </c>
      <c r="ADY32" s="34"/>
      <c r="ADZ32" s="373"/>
      <c r="AEA32" s="24"/>
      <c r="AEB32" s="34"/>
      <c r="AEC32" s="85"/>
      <c r="AED32" s="87">
        <f t="shared" si="104"/>
        <v>0</v>
      </c>
      <c r="AEF32" s="34"/>
      <c r="AEG32" s="373"/>
      <c r="AEH32" s="24"/>
      <c r="AEI32" s="34"/>
      <c r="AEJ32" s="85"/>
      <c r="AEK32" s="87">
        <f t="shared" si="105"/>
        <v>49429.5</v>
      </c>
      <c r="AEM32" s="34"/>
      <c r="AEN32" s="373"/>
      <c r="AEO32" s="24"/>
      <c r="AEP32" s="34"/>
      <c r="AEQ32" s="85"/>
      <c r="AER32" s="87">
        <f t="shared" si="106"/>
        <v>0</v>
      </c>
      <c r="AET32" s="388"/>
      <c r="AEU32" s="373"/>
      <c r="AEV32" s="121"/>
      <c r="AEW32" s="53"/>
      <c r="AEX32" s="85"/>
      <c r="AEY32" s="87">
        <f t="shared" si="107"/>
        <v>3212.9950000000008</v>
      </c>
      <c r="AFA32" s="549"/>
      <c r="AFB32" s="373"/>
      <c r="AFC32" s="24"/>
      <c r="AFD32" s="34"/>
      <c r="AFE32" s="85"/>
      <c r="AFF32" s="87">
        <f t="shared" si="108"/>
        <v>17277</v>
      </c>
      <c r="AFH32" s="367">
        <v>41325</v>
      </c>
      <c r="AFI32" s="373" t="s">
        <v>5314</v>
      </c>
      <c r="AFJ32" s="121">
        <v>542</v>
      </c>
      <c r="AFK32" s="386">
        <v>41325</v>
      </c>
      <c r="AFL32" s="85">
        <v>542</v>
      </c>
      <c r="AFM32" s="87">
        <f t="shared" si="109"/>
        <v>0</v>
      </c>
      <c r="AFO32" s="549"/>
      <c r="AFP32" s="373"/>
      <c r="AFQ32" s="24"/>
      <c r="AFR32" s="34"/>
      <c r="AFS32" s="85"/>
      <c r="AFT32" s="87">
        <f t="shared" si="110"/>
        <v>0</v>
      </c>
      <c r="AFV32" s="576"/>
      <c r="AFW32" s="276"/>
      <c r="AFX32" s="1045"/>
      <c r="AFY32" s="53"/>
      <c r="AFZ32" s="176"/>
      <c r="AGA32" s="87">
        <f t="shared" si="111"/>
        <v>33117</v>
      </c>
      <c r="AGC32" s="549"/>
      <c r="AGD32" s="373"/>
      <c r="AGE32" s="24"/>
      <c r="AGF32" s="34"/>
      <c r="AGG32" s="85"/>
      <c r="AGH32" s="87">
        <f t="shared" si="112"/>
        <v>2341</v>
      </c>
      <c r="AGJ32" s="549"/>
      <c r="AGK32" s="373"/>
      <c r="AGL32" s="24"/>
      <c r="AGM32" s="34"/>
      <c r="AGN32" s="85"/>
      <c r="AGO32" s="87">
        <f t="shared" si="113"/>
        <v>18000.5</v>
      </c>
      <c r="AGQ32" s="549"/>
      <c r="AGR32" s="373"/>
      <c r="AGS32" s="24"/>
      <c r="AGT32" s="34"/>
      <c r="AGU32" s="85"/>
      <c r="AGV32" s="87">
        <f t="shared" si="114"/>
        <v>0</v>
      </c>
      <c r="AGX32" s="34"/>
      <c r="AGY32" s="1249"/>
      <c r="AGZ32" s="24"/>
      <c r="AHA32" s="34"/>
      <c r="AHB32" s="85"/>
      <c r="AHC32" s="87">
        <f t="shared" si="115"/>
        <v>52560.5</v>
      </c>
      <c r="AHE32" s="34"/>
      <c r="AHF32" s="1249"/>
      <c r="AHG32" s="121"/>
      <c r="AHH32" s="34"/>
      <c r="AHI32" s="176"/>
      <c r="AHJ32" s="87">
        <f t="shared" si="116"/>
        <v>0</v>
      </c>
      <c r="AHL32" s="388"/>
      <c r="AHM32" s="1249"/>
      <c r="AHN32" s="24"/>
      <c r="AHO32" s="34"/>
      <c r="AHP32" s="85"/>
      <c r="AHQ32" s="87">
        <f t="shared" si="117"/>
        <v>0</v>
      </c>
      <c r="AHS32" s="386"/>
      <c r="AHT32" s="276"/>
      <c r="AHU32" s="121"/>
      <c r="AHV32" s="576">
        <v>41190</v>
      </c>
      <c r="AHW32" s="176">
        <v>200</v>
      </c>
      <c r="AHX32" s="87">
        <f t="shared" si="118"/>
        <v>2004</v>
      </c>
      <c r="AHZ32" s="373"/>
      <c r="AIA32" s="373"/>
      <c r="AIB32" s="1249"/>
      <c r="AIC32" s="24"/>
      <c r="AID32" s="34"/>
      <c r="AIE32" s="85"/>
      <c r="AIF32" s="87">
        <f t="shared" si="119"/>
        <v>0</v>
      </c>
      <c r="AIH32" s="549"/>
      <c r="AII32" s="1249"/>
      <c r="AIJ32" s="24"/>
      <c r="AIK32" s="34"/>
      <c r="AIL32" s="85"/>
      <c r="AIM32" s="87">
        <f t="shared" si="120"/>
        <v>0</v>
      </c>
      <c r="AIO32" s="576"/>
      <c r="AIP32" s="657"/>
      <c r="AIQ32" s="1378"/>
      <c r="AIR32" s="121"/>
      <c r="AIS32" s="53"/>
      <c r="AIT32" s="176"/>
      <c r="AIU32" s="87">
        <f t="shared" si="121"/>
        <v>0</v>
      </c>
      <c r="AIW32" s="576"/>
      <c r="AIX32" s="1378"/>
      <c r="AIY32" s="121"/>
      <c r="AIZ32" s="53"/>
      <c r="AJA32" s="176"/>
      <c r="AJB32" s="87">
        <f t="shared" si="122"/>
        <v>409</v>
      </c>
      <c r="AJD32" s="549"/>
      <c r="AJE32" s="1249"/>
      <c r="AJF32" s="24"/>
      <c r="AJG32" s="34"/>
      <c r="AJH32" s="85"/>
      <c r="AJI32" s="87">
        <f t="shared" si="123"/>
        <v>800</v>
      </c>
      <c r="AJK32" s="549"/>
      <c r="AJL32" s="1249"/>
      <c r="AJM32" s="24"/>
      <c r="AJN32" s="34"/>
      <c r="AJO32" s="85"/>
      <c r="AJP32" s="87">
        <f t="shared" si="124"/>
        <v>3599</v>
      </c>
      <c r="AJR32" s="576"/>
      <c r="AJS32" s="276"/>
      <c r="AJT32" s="121"/>
      <c r="AJU32" s="53"/>
      <c r="AJV32" s="176"/>
      <c r="AJW32" s="87">
        <f t="shared" si="125"/>
        <v>37151</v>
      </c>
      <c r="AJY32" s="549"/>
      <c r="AJZ32" s="1249"/>
      <c r="AKA32" s="24"/>
      <c r="AKB32" s="34"/>
      <c r="AKC32" s="85"/>
      <c r="AKD32" s="87">
        <f t="shared" si="126"/>
        <v>0</v>
      </c>
      <c r="AKF32" s="549"/>
      <c r="AKG32" s="1249"/>
      <c r="AKH32" s="24"/>
      <c r="AKI32" s="34"/>
      <c r="AKJ32" s="85"/>
      <c r="AKK32" s="87">
        <f t="shared" si="127"/>
        <v>0</v>
      </c>
      <c r="AKM32" s="549"/>
      <c r="AKN32" s="1249"/>
      <c r="AKO32" s="24"/>
      <c r="AKP32" s="34"/>
      <c r="AKQ32" s="85"/>
      <c r="AKR32" s="87">
        <f t="shared" si="128"/>
        <v>0</v>
      </c>
      <c r="AKT32" s="388"/>
      <c r="AKU32" s="373"/>
      <c r="AKV32" s="1276"/>
      <c r="AKW32" s="1279"/>
      <c r="AKX32" s="85"/>
      <c r="AKY32" s="1280">
        <f t="shared" si="193"/>
        <v>0</v>
      </c>
      <c r="ALA32" s="388"/>
      <c r="ALB32" s="373"/>
      <c r="ALC32" s="1276"/>
      <c r="ALD32" s="1279"/>
      <c r="ALE32" s="85"/>
      <c r="ALF32" s="1280">
        <f t="shared" si="194"/>
        <v>0</v>
      </c>
      <c r="ALH32" s="388"/>
      <c r="ALI32" s="373"/>
      <c r="ALJ32" s="1276"/>
      <c r="ALK32" s="1386"/>
      <c r="ALL32" s="85"/>
      <c r="ALM32" s="1280">
        <f t="shared" si="195"/>
        <v>32402</v>
      </c>
      <c r="ALO32" s="34"/>
      <c r="ALP32" s="373"/>
      <c r="ALQ32" s="1276"/>
      <c r="ALR32" s="1279"/>
      <c r="ALS32" s="85"/>
      <c r="ALT32" s="1280">
        <f t="shared" si="196"/>
        <v>0</v>
      </c>
      <c r="ALV32" s="549"/>
      <c r="ALW32" s="373"/>
      <c r="ALX32" s="1276"/>
      <c r="ALY32" s="1279"/>
      <c r="ALZ32" s="85"/>
      <c r="AMA32" s="1280">
        <f t="shared" si="197"/>
        <v>731</v>
      </c>
      <c r="AMC32" s="34"/>
      <c r="AMD32" s="373"/>
      <c r="AME32" s="1276"/>
      <c r="AMF32" s="1279"/>
      <c r="AMG32" s="85"/>
      <c r="AMH32" s="1280">
        <f t="shared" si="198"/>
        <v>0</v>
      </c>
      <c r="AMJ32" s="373"/>
      <c r="AMK32" s="373"/>
      <c r="AML32" s="1304"/>
      <c r="AMM32" s="1279"/>
      <c r="AMN32" s="85"/>
      <c r="AMO32" s="1280">
        <f t="shared" si="199"/>
        <v>0</v>
      </c>
      <c r="AMQ32" s="53"/>
      <c r="AMR32" s="1385"/>
      <c r="AMS32" s="1274"/>
      <c r="AMT32" s="110"/>
      <c r="AMU32" s="176"/>
      <c r="AMV32" s="87">
        <f t="shared" si="129"/>
        <v>0</v>
      </c>
      <c r="AMX32" s="549"/>
      <c r="AMY32" s="373"/>
      <c r="AMZ32" s="1304"/>
      <c r="ANA32" s="1279"/>
      <c r="ANB32" s="85"/>
      <c r="ANC32" s="1280">
        <f t="shared" si="200"/>
        <v>0</v>
      </c>
      <c r="ANE32" s="388"/>
      <c r="ANF32" s="373"/>
      <c r="ANG32" s="1276"/>
      <c r="ANH32" s="1279"/>
      <c r="ANI32" s="85"/>
      <c r="ANJ32" s="1280">
        <f t="shared" ref="ANJ32:ANJ43" si="253">ANJ31+ANG33-ANI33</f>
        <v>1947</v>
      </c>
      <c r="ANL32" s="34"/>
      <c r="ANM32" s="1353"/>
      <c r="ANN32" s="1276"/>
      <c r="ANO32" s="1279"/>
      <c r="ANP32" s="85"/>
      <c r="ANQ32" s="1280">
        <f t="shared" ref="ANQ32:ANQ43" si="254">ANQ31+ANN33-ANP33</f>
        <v>0</v>
      </c>
      <c r="ANS32" s="34"/>
      <c r="ANT32" s="373"/>
      <c r="ANU32" s="1276"/>
      <c r="ANV32" s="1279"/>
      <c r="ANW32" s="85"/>
      <c r="ANX32" s="1280">
        <f t="shared" ref="ANX32:ANX43" si="255">ANX31+ANU33-ANW33</f>
        <v>0</v>
      </c>
      <c r="ANZ32" s="34"/>
      <c r="AOA32" s="1353"/>
      <c r="AOB32" s="1276"/>
      <c r="AOC32" s="1279"/>
      <c r="AOD32" s="85"/>
      <c r="AOE32" s="1280">
        <f t="shared" ref="AOE32:AOE43" si="256">AOE31+AOB33-AOD33</f>
        <v>0</v>
      </c>
      <c r="AOG32" s="388"/>
      <c r="AOH32" s="1249"/>
      <c r="AOI32" s="1276"/>
      <c r="AOJ32" s="1279"/>
      <c r="AOK32" s="85"/>
      <c r="AOL32" s="1280">
        <f t="shared" ref="AOL32:AOL43" si="257">AOL31+AOI33-AOK33</f>
        <v>0</v>
      </c>
      <c r="AON32" s="388"/>
      <c r="AOO32" s="1249"/>
      <c r="AOP32" s="1276"/>
      <c r="AOQ32" s="1279"/>
      <c r="AOR32" s="85"/>
      <c r="AOS32" s="1280">
        <f t="shared" ref="AOS32:AOS43" si="258">AOS31+AOP33-AOR33</f>
        <v>0</v>
      </c>
      <c r="AOU32" s="388"/>
      <c r="AOV32" s="1249"/>
      <c r="AOW32" s="1276"/>
      <c r="AOX32" s="1279"/>
      <c r="AOY32" s="85"/>
      <c r="AOZ32" s="1280">
        <f t="shared" ref="AOZ32:AOZ43" si="259">AOZ31+AOW33-AOY33</f>
        <v>0</v>
      </c>
      <c r="APB32" s="549"/>
      <c r="APC32" s="1353"/>
      <c r="APD32" s="1276"/>
      <c r="APE32" s="1279"/>
      <c r="APF32" s="85"/>
      <c r="APG32" s="1280">
        <f t="shared" ref="APG32:APG43" si="260">APG31+APD33-APF33</f>
        <v>0</v>
      </c>
      <c r="API32" s="549"/>
      <c r="APJ32" s="1353"/>
      <c r="APK32" s="1276"/>
      <c r="APL32" s="1279"/>
      <c r="APM32" s="85"/>
      <c r="APN32" s="1280">
        <f t="shared" ref="APN32:APN43" si="261">APN31+APK33-APM33</f>
        <v>0</v>
      </c>
      <c r="APP32" s="549"/>
      <c r="APQ32" s="373"/>
      <c r="APR32" s="1276"/>
      <c r="APS32" s="1279"/>
      <c r="APT32" s="85"/>
      <c r="APU32" s="1280">
        <f t="shared" si="210"/>
        <v>0</v>
      </c>
      <c r="APW32" s="373"/>
      <c r="APX32" s="373"/>
      <c r="APY32" s="1304"/>
      <c r="APZ32" s="1279"/>
      <c r="AQA32" s="85"/>
      <c r="AQB32" s="1280">
        <f t="shared" si="211"/>
        <v>0</v>
      </c>
      <c r="AQD32" s="549"/>
      <c r="AQE32" s="373"/>
      <c r="AQF32" s="24"/>
      <c r="AQG32" s="34"/>
      <c r="AQH32" s="85"/>
      <c r="AQI32" s="87">
        <f t="shared" si="226"/>
        <v>0</v>
      </c>
      <c r="AQK32" s="549"/>
      <c r="AQL32" s="549"/>
      <c r="AQM32" s="373"/>
      <c r="AQN32" s="24"/>
      <c r="AQO32" s="34"/>
      <c r="AQP32" s="85"/>
      <c r="AQQ32" s="87">
        <f t="shared" si="227"/>
        <v>0</v>
      </c>
      <c r="AQS32" s="549"/>
      <c r="AQT32" s="1249"/>
      <c r="AQU32" s="24"/>
      <c r="AQV32" s="34"/>
      <c r="AQW32" s="85"/>
      <c r="AQX32" s="87">
        <f t="shared" si="228"/>
        <v>0</v>
      </c>
      <c r="AQZ32" s="388"/>
      <c r="ARA32" s="373"/>
      <c r="ARB32" s="24"/>
      <c r="ARC32" s="34"/>
      <c r="ARD32" s="85"/>
      <c r="ARE32" s="87">
        <f t="shared" si="229"/>
        <v>12197</v>
      </c>
      <c r="ARG32" s="549"/>
      <c r="ARH32" s="1202"/>
      <c r="ARI32" s="1249"/>
      <c r="ARJ32" s="24"/>
      <c r="ARK32" s="34"/>
      <c r="ARL32" s="85"/>
      <c r="ARM32" s="87">
        <f t="shared" si="230"/>
        <v>0</v>
      </c>
      <c r="ARO32" s="549"/>
      <c r="ARP32" s="1202"/>
      <c r="ARQ32" s="1249"/>
      <c r="ARR32" s="24"/>
      <c r="ARS32" s="34"/>
      <c r="ART32" s="85"/>
      <c r="ARU32" s="87">
        <f t="shared" si="231"/>
        <v>0</v>
      </c>
      <c r="ARV32" s="85"/>
      <c r="ARW32" s="34"/>
      <c r="ARX32" s="373"/>
      <c r="ARY32" s="24"/>
      <c r="ARZ32" s="34"/>
      <c r="ASA32" s="85"/>
      <c r="ASB32" s="87">
        <f t="shared" si="232"/>
        <v>17438</v>
      </c>
      <c r="ASD32" s="576">
        <v>41328</v>
      </c>
      <c r="ASE32" s="276" t="s">
        <v>5600</v>
      </c>
      <c r="ASF32" s="121">
        <v>4168</v>
      </c>
      <c r="ASG32" s="53"/>
      <c r="ASH32" s="176"/>
      <c r="ASI32" s="87">
        <f t="shared" si="233"/>
        <v>31792</v>
      </c>
      <c r="ASK32" s="576"/>
      <c r="ASL32" s="276"/>
      <c r="ASM32" s="121"/>
      <c r="ASN32" s="53"/>
      <c r="ASO32" s="176"/>
      <c r="ASP32" s="87">
        <f t="shared" si="234"/>
        <v>3312</v>
      </c>
      <c r="ASR32" s="576"/>
      <c r="ASS32" s="276"/>
      <c r="AST32" s="121"/>
      <c r="ASU32" s="53"/>
      <c r="ASV32" s="176"/>
      <c r="ASW32" s="87">
        <f t="shared" si="235"/>
        <v>0</v>
      </c>
      <c r="ASY32" s="576"/>
      <c r="ASZ32" s="276"/>
      <c r="ATA32" s="121"/>
      <c r="ATB32" s="53"/>
      <c r="ATC32" s="176"/>
      <c r="ATD32" s="87">
        <f t="shared" si="236"/>
        <v>0</v>
      </c>
      <c r="ATF32" s="549"/>
      <c r="ATG32" s="373"/>
      <c r="ATH32" s="24"/>
      <c r="ATI32" s="34"/>
      <c r="ATJ32" s="85"/>
      <c r="ATK32" s="87">
        <f t="shared" si="212"/>
        <v>0</v>
      </c>
      <c r="ATM32" s="549"/>
      <c r="ATN32" s="373"/>
      <c r="ATO32" s="24"/>
      <c r="ATP32" s="34"/>
      <c r="ATQ32" s="85"/>
      <c r="ATR32" s="87">
        <f t="shared" si="213"/>
        <v>0</v>
      </c>
      <c r="ATT32" s="576"/>
      <c r="ATU32" s="276"/>
      <c r="ATV32" s="121"/>
      <c r="ATW32" s="53"/>
      <c r="ATX32" s="176"/>
      <c r="ATY32" s="87">
        <f t="shared" si="214"/>
        <v>0</v>
      </c>
      <c r="AUA32" s="53"/>
      <c r="AUB32" s="276"/>
      <c r="AUC32" s="121"/>
      <c r="AUD32" s="53"/>
      <c r="AUE32" s="176"/>
      <c r="AUF32" s="87">
        <f t="shared" si="215"/>
        <v>2068</v>
      </c>
      <c r="AUH32" s="549"/>
      <c r="AUI32" s="373"/>
      <c r="AUJ32" s="24"/>
      <c r="AUK32" s="69"/>
      <c r="AUL32" s="85"/>
      <c r="AUM32" s="87">
        <f t="shared" si="246"/>
        <v>0</v>
      </c>
      <c r="AUO32" s="549"/>
      <c r="AUP32" s="373"/>
      <c r="AUQ32" s="24"/>
      <c r="AUR32" s="69"/>
      <c r="AUS32" s="85"/>
      <c r="AUT32" s="87">
        <f t="shared" si="247"/>
        <v>2062.5</v>
      </c>
      <c r="AUV32" s="549"/>
      <c r="AUW32" s="373"/>
      <c r="AUX32" s="24"/>
      <c r="AUY32" s="69"/>
      <c r="AUZ32" s="85"/>
      <c r="AVA32" s="87">
        <f t="shared" si="248"/>
        <v>0</v>
      </c>
      <c r="AVC32" s="34"/>
      <c r="AVD32" s="373"/>
      <c r="AVE32" s="24"/>
      <c r="AVF32" s="69"/>
      <c r="AVG32" s="85"/>
      <c r="AVH32" s="87">
        <f t="shared" si="249"/>
        <v>0</v>
      </c>
      <c r="AVJ32" s="576">
        <v>41322</v>
      </c>
      <c r="AVK32" s="276" t="s">
        <v>5106</v>
      </c>
      <c r="AVL32" s="121">
        <v>1780.86</v>
      </c>
      <c r="AVM32" s="53">
        <v>41322</v>
      </c>
      <c r="AVN32" s="176">
        <v>1780.86</v>
      </c>
      <c r="AVO32" s="87">
        <f t="shared" si="130"/>
        <v>0</v>
      </c>
      <c r="AVQ32" s="576"/>
      <c r="AVR32" s="276"/>
      <c r="AVS32" s="121"/>
      <c r="AVT32" s="53"/>
      <c r="AVU32" s="176"/>
      <c r="AVV32" s="87">
        <f t="shared" si="131"/>
        <v>0</v>
      </c>
      <c r="AVX32" s="576"/>
      <c r="AVY32" s="276"/>
      <c r="AVZ32" s="121"/>
      <c r="AWA32" s="53"/>
      <c r="AWB32" s="176"/>
      <c r="AWC32" s="87">
        <f t="shared" si="132"/>
        <v>5941</v>
      </c>
      <c r="AWE32" s="549"/>
      <c r="AWF32" s="373"/>
      <c r="AWG32" s="24"/>
      <c r="AWH32" s="69"/>
      <c r="AWI32" s="85"/>
      <c r="AWJ32" s="87">
        <f t="shared" si="133"/>
        <v>0</v>
      </c>
      <c r="AWL32" s="549"/>
      <c r="AWM32" s="373"/>
      <c r="AWN32" s="24"/>
      <c r="AWO32" s="69"/>
      <c r="AWP32" s="85"/>
      <c r="AWQ32" s="87">
        <f t="shared" si="134"/>
        <v>0</v>
      </c>
      <c r="AWS32" s="34"/>
      <c r="AWT32" s="373"/>
      <c r="AWU32" s="24"/>
      <c r="AWV32" s="69"/>
      <c r="AWW32" s="85"/>
      <c r="AWX32" s="87">
        <f t="shared" si="135"/>
        <v>0</v>
      </c>
      <c r="AWZ32" s="386">
        <v>41324</v>
      </c>
      <c r="AXA32" s="276" t="s">
        <v>5239</v>
      </c>
      <c r="AXB32" s="121">
        <v>1202.5</v>
      </c>
      <c r="AXC32" s="53">
        <v>41325</v>
      </c>
      <c r="AXD32" s="176">
        <v>1202.5</v>
      </c>
      <c r="AXE32" s="87">
        <f t="shared" si="136"/>
        <v>0</v>
      </c>
      <c r="AXG32" s="386"/>
      <c r="AXH32" s="276"/>
      <c r="AXI32" s="121"/>
      <c r="AXJ32" s="53"/>
      <c r="AXK32" s="176"/>
      <c r="AXL32" s="87">
        <f t="shared" si="137"/>
        <v>0</v>
      </c>
      <c r="AXN32" s="386"/>
      <c r="AXO32" s="276"/>
      <c r="AXP32" s="121"/>
      <c r="AXQ32" s="53"/>
      <c r="AXR32" s="176"/>
      <c r="AXS32" s="87">
        <f t="shared" si="138"/>
        <v>1624.5</v>
      </c>
      <c r="AXU32" s="549"/>
      <c r="AXV32" s="373"/>
      <c r="AXW32" s="24"/>
      <c r="AXX32" s="549"/>
      <c r="AXY32" s="85"/>
      <c r="AXZ32" s="87">
        <f t="shared" si="139"/>
        <v>0</v>
      </c>
      <c r="AYB32" s="576"/>
      <c r="AYC32" s="276"/>
      <c r="AYD32" s="121"/>
      <c r="AYE32" s="53"/>
      <c r="AYF32" s="176"/>
      <c r="AYG32" s="87">
        <f t="shared" si="140"/>
        <v>72158.2</v>
      </c>
      <c r="AYI32" s="34"/>
      <c r="AYJ32" s="373"/>
      <c r="AYK32" s="24"/>
      <c r="AYL32" s="69"/>
      <c r="AYM32" s="85"/>
      <c r="AYN32" s="87">
        <f t="shared" si="250"/>
        <v>0</v>
      </c>
      <c r="AYP32" s="34"/>
      <c r="AYQ32" s="373"/>
      <c r="AYR32" s="24"/>
      <c r="AYS32" s="69"/>
      <c r="AYT32" s="85"/>
      <c r="AYU32" s="87">
        <f t="shared" si="251"/>
        <v>0</v>
      </c>
      <c r="AYW32" s="386">
        <v>41321</v>
      </c>
      <c r="AYX32" s="386"/>
      <c r="AYY32" s="363" t="s">
        <v>5045</v>
      </c>
      <c r="AYZ32" s="176">
        <v>97766</v>
      </c>
      <c r="AZA32" s="386"/>
      <c r="AZB32" s="513"/>
      <c r="AZC32" s="168">
        <f t="shared" si="141"/>
        <v>446473</v>
      </c>
      <c r="AZE32" s="34"/>
      <c r="AZF32" s="373"/>
      <c r="AZG32" s="24"/>
      <c r="AZH32" s="69"/>
      <c r="AZI32" s="85"/>
      <c r="AZJ32" s="87">
        <f t="shared" si="142"/>
        <v>0</v>
      </c>
      <c r="AZL32" s="34"/>
      <c r="AZM32" s="373"/>
      <c r="AZN32" s="24"/>
      <c r="AZO32" s="69"/>
      <c r="AZP32" s="85"/>
      <c r="AZQ32" s="87">
        <f t="shared" si="143"/>
        <v>0</v>
      </c>
      <c r="AZS32" s="34"/>
      <c r="AZT32" s="373"/>
      <c r="AZU32" s="24"/>
      <c r="AZV32" s="69"/>
      <c r="AZW32" s="85"/>
      <c r="AZX32" s="87">
        <f t="shared" si="144"/>
        <v>0</v>
      </c>
      <c r="AZZ32" s="34"/>
      <c r="BAA32" s="373"/>
      <c r="BAB32" s="24"/>
      <c r="BAC32" s="69"/>
      <c r="BAD32" s="85"/>
      <c r="BAE32" s="87">
        <f t="shared" si="145"/>
        <v>0</v>
      </c>
      <c r="BAG32" s="549"/>
      <c r="BAH32" s="373"/>
      <c r="BAI32" s="24"/>
      <c r="BAJ32" s="69"/>
      <c r="BAK32" s="85"/>
      <c r="BAL32" s="87">
        <f t="shared" si="146"/>
        <v>0</v>
      </c>
      <c r="BAN32" s="549"/>
      <c r="BAO32" s="373"/>
      <c r="BAP32" s="24"/>
      <c r="BAQ32" s="69"/>
      <c r="BAR32" s="85"/>
      <c r="BAS32" s="87">
        <f t="shared" si="147"/>
        <v>22116</v>
      </c>
      <c r="BAU32" s="388"/>
      <c r="BAV32" s="373"/>
      <c r="BAW32" s="24"/>
      <c r="BAX32" s="69"/>
      <c r="BAY32" s="85"/>
      <c r="BAZ32" s="87">
        <f t="shared" si="148"/>
        <v>4048</v>
      </c>
      <c r="BBB32" s="549"/>
      <c r="BBC32" s="373"/>
      <c r="BBD32" s="24"/>
      <c r="BBE32" s="669"/>
      <c r="BBF32" s="85"/>
      <c r="BBG32" s="87">
        <f t="shared" si="149"/>
        <v>19293.599999999999</v>
      </c>
      <c r="BBI32" s="34"/>
      <c r="BBJ32" s="34"/>
      <c r="BBK32" s="373"/>
      <c r="BBL32" s="24"/>
      <c r="BBM32" s="34"/>
      <c r="BBN32" s="85"/>
      <c r="BBO32" s="87">
        <f t="shared" si="150"/>
        <v>6485.25</v>
      </c>
      <c r="BBQ32" s="34"/>
      <c r="BBR32" s="373"/>
      <c r="BBS32" s="24"/>
      <c r="BBT32" s="69"/>
      <c r="BBU32" s="85"/>
      <c r="BBV32" s="87">
        <f t="shared" si="151"/>
        <v>0</v>
      </c>
      <c r="BBX32" s="388"/>
      <c r="BBY32" s="373"/>
      <c r="BBZ32" s="24"/>
      <c r="BCA32" s="69"/>
      <c r="BCB32" s="85"/>
      <c r="BCC32" s="87">
        <f t="shared" si="152"/>
        <v>0</v>
      </c>
      <c r="BCE32" s="388"/>
      <c r="BCF32" s="373"/>
      <c r="BCG32" s="24"/>
      <c r="BCH32" s="69"/>
      <c r="BCI32" s="85"/>
      <c r="BCJ32" s="87">
        <f t="shared" si="153"/>
        <v>0</v>
      </c>
      <c r="BCL32" s="386">
        <v>41308</v>
      </c>
      <c r="BCM32" s="363" t="s">
        <v>3949</v>
      </c>
      <c r="BCN32" s="176">
        <v>4643.5</v>
      </c>
      <c r="BCO32" s="576">
        <v>41309</v>
      </c>
      <c r="BCP32" s="176">
        <v>4643.5</v>
      </c>
      <c r="BCQ32" s="87">
        <f t="shared" si="154"/>
        <v>17174</v>
      </c>
      <c r="BCS32" s="388"/>
      <c r="BCT32" s="373"/>
      <c r="BCU32" s="24"/>
      <c r="BCV32" s="669"/>
      <c r="BCW32" s="85"/>
      <c r="BCX32" s="87">
        <f t="shared" si="155"/>
        <v>0</v>
      </c>
      <c r="BCZ32" s="34"/>
      <c r="BDA32" s="373"/>
      <c r="BDB32" s="24"/>
      <c r="BDC32" s="69"/>
      <c r="BDD32" s="85"/>
      <c r="BDE32" s="87">
        <f t="shared" si="156"/>
        <v>0</v>
      </c>
      <c r="BDG32" s="388"/>
      <c r="BDH32" s="373"/>
      <c r="BDI32" s="24"/>
      <c r="BDJ32" s="932"/>
      <c r="BDK32" s="85"/>
      <c r="BDL32" s="87">
        <f t="shared" si="157"/>
        <v>0</v>
      </c>
      <c r="BDN32" s="576"/>
      <c r="BDO32" s="363"/>
      <c r="BDP32" s="176"/>
      <c r="BDQ32" s="576"/>
      <c r="BDR32" s="176"/>
      <c r="BDS32" s="87">
        <f t="shared" si="158"/>
        <v>31279.599999999991</v>
      </c>
      <c r="BDU32" s="34"/>
      <c r="BDV32" s="373"/>
      <c r="BDW32" s="24"/>
      <c r="BDX32" s="69"/>
      <c r="BDY32" s="85"/>
      <c r="BDZ32" s="87">
        <f t="shared" si="159"/>
        <v>0</v>
      </c>
      <c r="BEB32" s="549"/>
      <c r="BEC32" s="373"/>
      <c r="BED32" s="24"/>
      <c r="BEE32" s="69"/>
      <c r="BEF32" s="85"/>
      <c r="BEG32" s="87">
        <f t="shared" si="160"/>
        <v>605.79999999999927</v>
      </c>
      <c r="BEI32" s="34"/>
      <c r="BEJ32" s="34"/>
      <c r="BEK32" s="373"/>
      <c r="BEL32" s="24"/>
      <c r="BEM32" s="34"/>
      <c r="BEN32" s="85"/>
      <c r="BEO32" s="87">
        <f t="shared" si="161"/>
        <v>0</v>
      </c>
      <c r="BEQ32" s="388"/>
      <c r="BER32" s="373"/>
      <c r="BES32" s="24"/>
      <c r="BET32" s="932"/>
      <c r="BEU32" s="85"/>
      <c r="BEV32" s="87">
        <f t="shared" si="162"/>
        <v>6853</v>
      </c>
      <c r="BEX32" s="388"/>
      <c r="BEY32" s="409"/>
      <c r="BEZ32" s="373"/>
      <c r="BFA32" s="24"/>
      <c r="BFB32" s="932"/>
      <c r="BFC32" s="85"/>
      <c r="BFD32" s="87">
        <f t="shared" si="163"/>
        <v>0</v>
      </c>
      <c r="BFF32" s="34"/>
      <c r="BFG32" s="409"/>
      <c r="BFH32" s="373"/>
      <c r="BFI32" s="24"/>
      <c r="BFJ32" s="34"/>
      <c r="BFK32" s="85"/>
      <c r="BFL32" s="87">
        <f t="shared" si="164"/>
        <v>212313.94</v>
      </c>
      <c r="BFN32" s="549"/>
      <c r="BFO32" s="373"/>
      <c r="BFP32" s="24"/>
      <c r="BFQ32" s="669"/>
      <c r="BFR32" s="85"/>
      <c r="BFS32" s="87">
        <f t="shared" si="165"/>
        <v>0</v>
      </c>
      <c r="BFU32" s="386"/>
      <c r="BFV32" s="363"/>
      <c r="BFW32" s="176"/>
      <c r="BFX32" s="313"/>
      <c r="BFY32" s="176"/>
      <c r="BFZ32" s="87">
        <f t="shared" si="166"/>
        <v>0</v>
      </c>
      <c r="BGB32" s="576"/>
      <c r="BGC32" s="363"/>
      <c r="BGD32" s="176"/>
      <c r="BGE32" s="313"/>
      <c r="BGF32" s="176"/>
      <c r="BGG32" s="87">
        <f t="shared" si="167"/>
        <v>0</v>
      </c>
      <c r="BGI32" s="388"/>
      <c r="BGJ32" s="373"/>
      <c r="BGK32" s="24"/>
      <c r="BGL32" s="69"/>
      <c r="BGM32" s="85"/>
      <c r="BGN32" s="87">
        <f t="shared" si="240"/>
        <v>0</v>
      </c>
      <c r="BGP32" s="34"/>
      <c r="BGQ32" s="373"/>
      <c r="BGR32" s="24"/>
      <c r="BGS32" s="69"/>
      <c r="BGT32" s="85"/>
      <c r="BGU32" s="87">
        <f t="shared" si="241"/>
        <v>0</v>
      </c>
      <c r="BGW32" s="549"/>
      <c r="BGX32" s="373"/>
      <c r="BGY32" s="24"/>
      <c r="BGZ32" s="69"/>
      <c r="BHA32" s="85"/>
      <c r="BHB32" s="87">
        <f t="shared" si="168"/>
        <v>0</v>
      </c>
      <c r="BHD32" s="549"/>
      <c r="BHE32" s="549"/>
      <c r="BHF32" s="373"/>
      <c r="BHG32" s="24"/>
      <c r="BHH32" s="69"/>
      <c r="BHI32" s="85"/>
      <c r="BHJ32" s="87">
        <f t="shared" si="169"/>
        <v>78175.989999999991</v>
      </c>
      <c r="BHL32" s="549"/>
      <c r="BHM32" s="373"/>
      <c r="BHN32" s="24"/>
      <c r="BHO32" s="69"/>
      <c r="BHP32" s="85"/>
      <c r="BHQ32" s="87">
        <f t="shared" si="170"/>
        <v>0</v>
      </c>
      <c r="BHS32" s="388"/>
      <c r="BHT32" s="373"/>
      <c r="BHU32" s="24"/>
      <c r="BHV32" s="69"/>
      <c r="BHW32" s="85"/>
      <c r="BHX32" s="87">
        <f t="shared" si="171"/>
        <v>0</v>
      </c>
      <c r="BHZ32" s="576"/>
      <c r="BIA32" s="50"/>
      <c r="BIB32" s="1045"/>
      <c r="BIC32" s="53"/>
      <c r="BID32" s="317"/>
      <c r="BIE32" s="87">
        <f t="shared" si="172"/>
        <v>0</v>
      </c>
      <c r="BIG32" s="549"/>
      <c r="BIH32" s="373"/>
      <c r="BII32" s="24"/>
      <c r="BIJ32" s="69"/>
      <c r="BIK32" s="85"/>
      <c r="BIL32" s="87">
        <f t="shared" si="173"/>
        <v>1424</v>
      </c>
      <c r="BIN32" s="549"/>
      <c r="BIO32" s="373"/>
      <c r="BIP32" s="24"/>
      <c r="BIQ32" s="69"/>
      <c r="BIR32" s="85"/>
      <c r="BIS32" s="87">
        <f t="shared" si="174"/>
        <v>0</v>
      </c>
      <c r="BIU32" s="34"/>
      <c r="BIV32" s="373"/>
      <c r="BIW32" s="24"/>
      <c r="BIX32" s="69"/>
      <c r="BIY32" s="85"/>
      <c r="BIZ32" s="87">
        <f t="shared" si="175"/>
        <v>0</v>
      </c>
      <c r="BJB32" s="34">
        <v>41328</v>
      </c>
      <c r="BJC32" s="373" t="s">
        <v>5630</v>
      </c>
      <c r="BJD32" s="24">
        <v>3291.5</v>
      </c>
      <c r="BJE32" s="69"/>
      <c r="BJF32" s="85"/>
      <c r="BJG32" s="87">
        <f t="shared" si="216"/>
        <v>3291.5</v>
      </c>
      <c r="BJI32" s="53"/>
      <c r="BJJ32" s="363"/>
      <c r="BJK32" s="176"/>
      <c r="BJL32" s="313">
        <v>41323</v>
      </c>
      <c r="BJM32" s="176">
        <v>15721.5</v>
      </c>
      <c r="BJN32" s="87">
        <f t="shared" si="217"/>
        <v>289.5</v>
      </c>
      <c r="BJP32" s="34"/>
      <c r="BJQ32" s="373"/>
      <c r="BJR32" s="24"/>
      <c r="BJS32" s="69"/>
      <c r="BJT32" s="85"/>
      <c r="BJU32" s="87">
        <f t="shared" si="218"/>
        <v>0</v>
      </c>
      <c r="BJW32" s="34"/>
      <c r="BJX32" s="373"/>
      <c r="BJY32" s="24"/>
      <c r="BJZ32" s="69"/>
      <c r="BKA32" s="85"/>
      <c r="BKB32" s="87">
        <f t="shared" si="219"/>
        <v>0</v>
      </c>
      <c r="BKD32" s="34"/>
      <c r="BKE32" s="373"/>
      <c r="BKF32" s="24"/>
      <c r="BKG32" s="69"/>
      <c r="BKH32" s="85"/>
      <c r="BKI32" s="87">
        <f t="shared" si="220"/>
        <v>0</v>
      </c>
      <c r="BKK32" s="34"/>
      <c r="BKL32" s="373"/>
      <c r="BKM32" s="24"/>
      <c r="BKN32" s="69"/>
      <c r="BKO32" s="85"/>
      <c r="BKP32" s="87">
        <f t="shared" si="221"/>
        <v>0</v>
      </c>
      <c r="BKR32" s="386"/>
      <c r="BKS32" s="276"/>
      <c r="BKT32" s="121"/>
      <c r="BKU32" s="53"/>
      <c r="BKV32" s="176"/>
      <c r="BKW32" s="87">
        <f t="shared" si="222"/>
        <v>0</v>
      </c>
      <c r="BKY32" s="549"/>
      <c r="BKZ32" s="373"/>
      <c r="BLA32" s="24"/>
      <c r="BLB32" s="34"/>
      <c r="BLC32" s="85"/>
      <c r="BLD32" s="87">
        <f t="shared" si="223"/>
        <v>0</v>
      </c>
      <c r="BLF32" s="549"/>
      <c r="BLG32" s="373"/>
      <c r="BLH32" s="24"/>
      <c r="BLI32" s="34"/>
      <c r="BLJ32" s="85"/>
      <c r="BLK32" s="87">
        <f t="shared" si="237"/>
        <v>0</v>
      </c>
      <c r="BLM32" s="34"/>
      <c r="BLN32" s="409"/>
      <c r="BLO32" s="373"/>
      <c r="BLP32" s="24"/>
      <c r="BLQ32" s="69"/>
      <c r="BLR32" s="85"/>
      <c r="BLS32" s="87">
        <f t="shared" si="176"/>
        <v>118</v>
      </c>
      <c r="BLU32" s="34"/>
      <c r="BLV32" s="373"/>
      <c r="BLW32" s="24"/>
      <c r="BLX32" s="69"/>
      <c r="BLY32" s="85"/>
      <c r="BLZ32" s="87">
        <f t="shared" si="177"/>
        <v>0</v>
      </c>
      <c r="BMB32" s="53"/>
      <c r="BMC32" s="363"/>
      <c r="BMD32" s="176"/>
      <c r="BME32" s="53"/>
      <c r="BMF32" s="176"/>
      <c r="BMG32" s="87">
        <f t="shared" si="178"/>
        <v>21858</v>
      </c>
      <c r="BMI32" s="386">
        <v>41312</v>
      </c>
      <c r="BMJ32" s="276" t="s">
        <v>4187</v>
      </c>
      <c r="BMK32" s="121">
        <v>1118</v>
      </c>
      <c r="BML32" s="576">
        <v>41312</v>
      </c>
      <c r="BMM32" s="176">
        <v>1118</v>
      </c>
      <c r="BMN32" s="87">
        <f t="shared" si="179"/>
        <v>0</v>
      </c>
      <c r="BMQ32" s="1247"/>
      <c r="BMR32" s="430"/>
      <c r="BMS32" s="549"/>
      <c r="BMT32" s="1245"/>
      <c r="BMU32" s="87">
        <f t="shared" si="180"/>
        <v>700</v>
      </c>
      <c r="BMW32" s="34"/>
      <c r="BMX32" s="373"/>
      <c r="BMY32" s="24"/>
      <c r="BMZ32" s="69"/>
      <c r="BNA32" s="85"/>
      <c r="BNB32" s="87">
        <f t="shared" si="181"/>
        <v>0</v>
      </c>
      <c r="BND32" s="34"/>
      <c r="BNE32" s="34"/>
      <c r="BNF32" s="373"/>
      <c r="BNG32" s="24"/>
      <c r="BNH32" s="69"/>
      <c r="BNI32" s="85"/>
      <c r="BNJ32" s="87">
        <f t="shared" si="182"/>
        <v>0</v>
      </c>
      <c r="BNL32" s="549"/>
      <c r="BNM32" s="373"/>
      <c r="BNN32" s="24"/>
      <c r="BNO32" s="69"/>
      <c r="BNP32" s="85"/>
      <c r="BNQ32" s="87">
        <f t="shared" si="183"/>
        <v>0</v>
      </c>
      <c r="BNS32" s="549"/>
      <c r="BNT32" s="373"/>
      <c r="BNU32" s="24"/>
      <c r="BNV32" s="69"/>
      <c r="BNW32" s="85"/>
      <c r="BNX32" s="87">
        <f t="shared" si="184"/>
        <v>0</v>
      </c>
      <c r="BNZ32" s="34"/>
      <c r="BOA32" s="373"/>
      <c r="BOB32" s="24"/>
      <c r="BOC32" s="69"/>
      <c r="BOD32" s="85"/>
      <c r="BOE32" s="87">
        <f t="shared" si="185"/>
        <v>0</v>
      </c>
      <c r="BOG32" s="549"/>
      <c r="BOH32" s="373"/>
      <c r="BOI32" s="24"/>
      <c r="BOJ32" s="1366"/>
      <c r="BOK32" s="847"/>
      <c r="BOL32" s="87">
        <f t="shared" si="186"/>
        <v>0</v>
      </c>
      <c r="BON32" s="549"/>
      <c r="BOO32" s="373"/>
      <c r="BOP32" s="24"/>
      <c r="BOQ32" s="1366"/>
      <c r="BOR32" s="847"/>
      <c r="BOS32" s="87">
        <f t="shared" si="187"/>
        <v>0</v>
      </c>
      <c r="BOU32" s="34"/>
      <c r="BOV32" s="373"/>
      <c r="BOW32" s="24"/>
      <c r="BOX32" s="69"/>
      <c r="BOY32" s="85"/>
      <c r="BOZ32" s="87">
        <f t="shared" si="188"/>
        <v>0</v>
      </c>
      <c r="BPB32" s="34"/>
      <c r="BPC32" s="373"/>
      <c r="BPD32" s="24"/>
      <c r="BPE32" s="69"/>
      <c r="BPF32" s="85"/>
      <c r="BPG32" s="87">
        <f t="shared" si="189"/>
        <v>0</v>
      </c>
      <c r="BPI32" s="34"/>
      <c r="BPJ32" s="373"/>
      <c r="BPK32" s="24"/>
      <c r="BPL32" s="69"/>
      <c r="BPM32" s="85"/>
      <c r="BPN32" s="87">
        <f t="shared" si="190"/>
        <v>0</v>
      </c>
      <c r="BPP32" s="34"/>
      <c r="BPQ32" s="373"/>
      <c r="BPR32" s="24"/>
      <c r="BPS32" s="69"/>
      <c r="BPT32" s="85"/>
      <c r="BPU32" s="87">
        <f t="shared" si="191"/>
        <v>0</v>
      </c>
    </row>
    <row r="33" spans="1:1789">
      <c r="A33" s="34"/>
      <c r="B33" s="373"/>
      <c r="C33" s="24"/>
      <c r="D33" s="34"/>
      <c r="E33" s="85"/>
      <c r="F33" s="87">
        <f t="shared" si="2"/>
        <v>0</v>
      </c>
      <c r="H33" s="34"/>
      <c r="I33" s="373"/>
      <c r="J33" s="24"/>
      <c r="K33" s="34"/>
      <c r="L33" s="85"/>
      <c r="M33" s="87">
        <f t="shared" si="3"/>
        <v>0</v>
      </c>
      <c r="O33" s="373"/>
      <c r="P33" s="373"/>
      <c r="Q33" s="24"/>
      <c r="R33" s="34"/>
      <c r="S33" s="85"/>
      <c r="T33" s="87">
        <f t="shared" si="4"/>
        <v>0</v>
      </c>
      <c r="V33" s="373"/>
      <c r="W33" s="373"/>
      <c r="X33" s="24"/>
      <c r="Y33" s="34"/>
      <c r="Z33" s="85"/>
      <c r="AA33" s="87">
        <f t="shared" si="5"/>
        <v>6041</v>
      </c>
      <c r="AC33" s="373"/>
      <c r="AD33" s="373"/>
      <c r="AE33" s="24"/>
      <c r="AF33" s="34"/>
      <c r="AG33" s="85"/>
      <c r="AH33" s="87">
        <f t="shared" si="6"/>
        <v>0</v>
      </c>
      <c r="AJ33" s="386"/>
      <c r="AK33" s="276"/>
      <c r="AL33" s="121"/>
      <c r="AM33" s="386"/>
      <c r="AN33" s="176"/>
      <c r="AO33" s="87">
        <f t="shared" si="7"/>
        <v>79462.720000000016</v>
      </c>
      <c r="AQ33" s="373"/>
      <c r="AR33" s="373"/>
      <c r="AS33" s="24"/>
      <c r="AT33" s="34"/>
      <c r="AU33" s="85"/>
      <c r="AV33" s="87">
        <f t="shared" si="8"/>
        <v>0</v>
      </c>
      <c r="AX33" s="373"/>
      <c r="AY33" s="373"/>
      <c r="AZ33" s="24"/>
      <c r="BA33" s="34"/>
      <c r="BB33" s="85"/>
      <c r="BC33" s="87">
        <f t="shared" si="9"/>
        <v>0</v>
      </c>
      <c r="BE33" s="373"/>
      <c r="BF33" s="373"/>
      <c r="BG33" s="24"/>
      <c r="BH33" s="34"/>
      <c r="BI33" s="85"/>
      <c r="BJ33" s="87">
        <f t="shared" si="10"/>
        <v>0</v>
      </c>
      <c r="BL33" s="388">
        <v>41325</v>
      </c>
      <c r="BM33" s="373" t="s">
        <v>5312</v>
      </c>
      <c r="BN33" s="24">
        <v>348</v>
      </c>
      <c r="BO33" s="34">
        <v>41325</v>
      </c>
      <c r="BP33" s="85">
        <v>348</v>
      </c>
      <c r="BQ33" s="87">
        <f t="shared" si="11"/>
        <v>0</v>
      </c>
      <c r="BS33" s="576"/>
      <c r="BT33" s="276"/>
      <c r="BU33" s="121"/>
      <c r="BV33" s="53"/>
      <c r="BW33" s="176"/>
      <c r="BX33" s="87">
        <f t="shared" si="12"/>
        <v>40166.76</v>
      </c>
      <c r="BZ33" s="549"/>
      <c r="CA33" s="373"/>
      <c r="CB33" s="24"/>
      <c r="CC33" s="34"/>
      <c r="CD33" s="85"/>
      <c r="CE33" s="87">
        <f t="shared" si="13"/>
        <v>0</v>
      </c>
      <c r="CG33" s="549"/>
      <c r="CH33" s="373"/>
      <c r="CI33" s="24"/>
      <c r="CJ33" s="34"/>
      <c r="CK33" s="85"/>
      <c r="CL33" s="87">
        <f t="shared" si="14"/>
        <v>2443.5</v>
      </c>
      <c r="CN33" s="576">
        <v>41240</v>
      </c>
      <c r="CO33" s="1289"/>
      <c r="CP33" s="276" t="s">
        <v>3145</v>
      </c>
      <c r="CQ33" s="121">
        <v>20117</v>
      </c>
      <c r="CR33" s="657"/>
      <c r="CS33" s="511"/>
      <c r="CT33" s="87">
        <f t="shared" si="15"/>
        <v>266802.66000000003</v>
      </c>
      <c r="CV33" s="576">
        <v>41324</v>
      </c>
      <c r="CW33" s="1289"/>
      <c r="CX33" s="276" t="s">
        <v>5292</v>
      </c>
      <c r="CY33" s="121">
        <v>179618</v>
      </c>
      <c r="CZ33" s="576"/>
      <c r="DA33" s="176"/>
      <c r="DB33" s="87">
        <f t="shared" si="16"/>
        <v>9389694.6500000004</v>
      </c>
      <c r="DD33" s="386"/>
      <c r="DE33" s="276"/>
      <c r="DF33" s="121"/>
      <c r="DG33" s="53"/>
      <c r="DH33" s="176"/>
      <c r="DI33" s="87">
        <f t="shared" si="17"/>
        <v>1847</v>
      </c>
      <c r="DK33" s="386"/>
      <c r="DL33" s="276"/>
      <c r="DM33" s="121"/>
      <c r="DN33" s="53"/>
      <c r="DO33" s="176"/>
      <c r="DP33" s="87">
        <f t="shared" si="18"/>
        <v>0</v>
      </c>
      <c r="DR33" s="53"/>
      <c r="DS33" s="276"/>
      <c r="DT33" s="121"/>
      <c r="DU33" s="53"/>
      <c r="DV33" s="176"/>
      <c r="DW33" s="87">
        <f t="shared" si="19"/>
        <v>0</v>
      </c>
      <c r="DY33" s="386"/>
      <c r="DZ33" s="276"/>
      <c r="EA33" s="121"/>
      <c r="EB33" s="53"/>
      <c r="EC33" s="176"/>
      <c r="ED33" s="87">
        <f t="shared" si="20"/>
        <v>0</v>
      </c>
      <c r="EF33" s="549"/>
      <c r="EG33" s="373"/>
      <c r="EH33" s="24"/>
      <c r="EI33" s="34"/>
      <c r="EJ33" s="85"/>
      <c r="EK33" s="87">
        <f t="shared" si="21"/>
        <v>20966</v>
      </c>
      <c r="EM33" s="549"/>
      <c r="EN33" s="373"/>
      <c r="EO33" s="24"/>
      <c r="EP33" s="34"/>
      <c r="EQ33" s="85"/>
      <c r="ER33" s="87">
        <f t="shared" si="22"/>
        <v>0</v>
      </c>
      <c r="ET33" s="373"/>
      <c r="EU33" s="1200"/>
      <c r="EV33" s="373"/>
      <c r="EW33" s="24"/>
      <c r="EX33" s="34"/>
      <c r="EY33" s="85"/>
      <c r="EZ33" s="87">
        <f t="shared" si="23"/>
        <v>1044.8300000000017</v>
      </c>
      <c r="FB33" s="53"/>
      <c r="FC33" s="276"/>
      <c r="FD33" s="121"/>
      <c r="FE33" s="53"/>
      <c r="FF33" s="176"/>
      <c r="FG33" s="87">
        <f t="shared" si="24"/>
        <v>0</v>
      </c>
      <c r="FI33" s="549"/>
      <c r="FJ33" s="373"/>
      <c r="FK33" s="373"/>
      <c r="FL33" s="24"/>
      <c r="FM33" s="34"/>
      <c r="FN33" s="85"/>
      <c r="FO33" s="87">
        <f t="shared" si="25"/>
        <v>0</v>
      </c>
      <c r="FQ33" s="34"/>
      <c r="FR33" s="276"/>
      <c r="FS33" s="121"/>
      <c r="FT33" s="53"/>
      <c r="FU33" s="176"/>
      <c r="FV33" s="87">
        <f t="shared" si="192"/>
        <v>0</v>
      </c>
      <c r="FX33" s="576"/>
      <c r="FY33" s="657"/>
      <c r="FZ33" s="276"/>
      <c r="GA33" s="121"/>
      <c r="GB33" s="576"/>
      <c r="GC33" s="176"/>
      <c r="GD33" s="87">
        <f t="shared" si="26"/>
        <v>13137.5</v>
      </c>
      <c r="GF33" s="373"/>
      <c r="GG33" s="373"/>
      <c r="GH33" s="24"/>
      <c r="GI33" s="34"/>
      <c r="GJ33" s="85"/>
      <c r="GK33" s="87">
        <f t="shared" si="27"/>
        <v>4523</v>
      </c>
      <c r="GM33" s="549"/>
      <c r="GN33" s="373"/>
      <c r="GO33" s="373"/>
      <c r="GP33" s="24"/>
      <c r="GQ33" s="34"/>
      <c r="GR33" s="85"/>
      <c r="GS33" s="87">
        <f t="shared" si="28"/>
        <v>2511.6000000000004</v>
      </c>
      <c r="GU33" s="549"/>
      <c r="GV33" s="373"/>
      <c r="GW33" s="24"/>
      <c r="GX33" s="34"/>
      <c r="GY33" s="85"/>
      <c r="GZ33" s="87">
        <f t="shared" si="29"/>
        <v>0</v>
      </c>
      <c r="HB33" s="388"/>
      <c r="HC33" s="373"/>
      <c r="HD33" s="24"/>
      <c r="HE33" s="34"/>
      <c r="HF33" s="85"/>
      <c r="HG33" s="87">
        <f t="shared" si="30"/>
        <v>0</v>
      </c>
      <c r="HI33" s="388"/>
      <c r="HJ33" s="373"/>
      <c r="HK33" s="24"/>
      <c r="HL33" s="34"/>
      <c r="HM33" s="85"/>
      <c r="HN33" s="87">
        <f t="shared" si="31"/>
        <v>0</v>
      </c>
      <c r="HP33" s="388"/>
      <c r="HQ33" s="373"/>
      <c r="HR33" s="24"/>
      <c r="HS33" s="34"/>
      <c r="HT33" s="85"/>
      <c r="HU33" s="87">
        <f t="shared" si="32"/>
        <v>30</v>
      </c>
      <c r="HW33" s="373"/>
      <c r="HX33" s="373"/>
      <c r="HY33" s="24"/>
      <c r="HZ33" s="34"/>
      <c r="IA33" s="85"/>
      <c r="IB33" s="87">
        <f t="shared" si="33"/>
        <v>0</v>
      </c>
      <c r="ID33" s="576"/>
      <c r="IE33" s="276"/>
      <c r="IF33" s="121"/>
      <c r="IG33" s="53"/>
      <c r="IH33" s="176"/>
      <c r="II33" s="87">
        <f t="shared" si="34"/>
        <v>402</v>
      </c>
      <c r="IK33" s="549"/>
      <c r="IL33" s="373"/>
      <c r="IM33" s="24"/>
      <c r="IN33" s="34"/>
      <c r="IO33" s="85"/>
      <c r="IP33" s="87">
        <f t="shared" si="35"/>
        <v>3102</v>
      </c>
      <c r="IR33" s="388">
        <v>41301</v>
      </c>
      <c r="IS33" s="1247" t="s">
        <v>3254</v>
      </c>
      <c r="IT33" s="1052">
        <v>990</v>
      </c>
      <c r="IU33" s="388">
        <v>41306</v>
      </c>
      <c r="IV33" s="1052">
        <v>990</v>
      </c>
      <c r="IW33" s="87">
        <f t="shared" si="36"/>
        <v>0</v>
      </c>
      <c r="IY33" s="388">
        <v>41317</v>
      </c>
      <c r="IZ33" s="373" t="s">
        <v>4657</v>
      </c>
      <c r="JA33" s="24">
        <v>3960</v>
      </c>
      <c r="JB33" s="388">
        <v>41324</v>
      </c>
      <c r="JC33" s="24">
        <v>3960</v>
      </c>
      <c r="JD33" s="87">
        <f t="shared" si="37"/>
        <v>0</v>
      </c>
      <c r="JF33" s="388"/>
      <c r="JG33" s="373"/>
      <c r="JH33" s="24"/>
      <c r="JI33" s="388"/>
      <c r="JJ33" s="24"/>
      <c r="JK33" s="87">
        <f t="shared" si="38"/>
        <v>46365</v>
      </c>
      <c r="JM33" s="549"/>
      <c r="JN33" s="373"/>
      <c r="JO33" s="24"/>
      <c r="JP33" s="388"/>
      <c r="JQ33" s="85"/>
      <c r="JR33" s="87">
        <f t="shared" si="39"/>
        <v>132056.17000000001</v>
      </c>
      <c r="JT33" s="388"/>
      <c r="JU33" s="373"/>
      <c r="JV33" s="24"/>
      <c r="JW33" s="34"/>
      <c r="JX33" s="85"/>
      <c r="JY33" s="87">
        <f t="shared" si="40"/>
        <v>0</v>
      </c>
      <c r="KA33" s="388"/>
      <c r="KB33" s="373"/>
      <c r="KC33" s="24"/>
      <c r="KD33" s="34"/>
      <c r="KE33" s="85"/>
      <c r="KF33" s="87">
        <f t="shared" si="41"/>
        <v>0</v>
      </c>
      <c r="KH33" s="388"/>
      <c r="KI33" s="373"/>
      <c r="KJ33" s="24"/>
      <c r="KK33" s="34"/>
      <c r="KL33" s="85"/>
      <c r="KM33" s="87">
        <f t="shared" si="42"/>
        <v>0</v>
      </c>
      <c r="KO33" s="386"/>
      <c r="KP33" s="276"/>
      <c r="KQ33" s="121"/>
      <c r="KR33" s="53"/>
      <c r="KS33" s="176"/>
      <c r="KT33" s="87">
        <f t="shared" si="43"/>
        <v>1499.5</v>
      </c>
      <c r="KV33" s="373"/>
      <c r="KW33" s="373"/>
      <c r="KX33" s="24"/>
      <c r="KY33" s="34"/>
      <c r="KZ33" s="85"/>
      <c r="LA33" s="87">
        <f t="shared" si="44"/>
        <v>14519.5</v>
      </c>
      <c r="LC33" s="373"/>
      <c r="LD33" s="373"/>
      <c r="LE33" s="24"/>
      <c r="LF33" s="34"/>
      <c r="LG33" s="85"/>
      <c r="LH33" s="87">
        <f t="shared" si="45"/>
        <v>0</v>
      </c>
      <c r="LJ33" s="373"/>
      <c r="LK33" s="373"/>
      <c r="LL33" s="24"/>
      <c r="LM33" s="34"/>
      <c r="LN33" s="85"/>
      <c r="LO33" s="87">
        <f t="shared" si="46"/>
        <v>0</v>
      </c>
      <c r="LQ33" s="373"/>
      <c r="LR33" s="373"/>
      <c r="LS33" s="24"/>
      <c r="LT33" s="34"/>
      <c r="LU33" s="85"/>
      <c r="LV33" s="87">
        <f t="shared" si="47"/>
        <v>0</v>
      </c>
      <c r="LX33" s="549"/>
      <c r="LY33" s="373"/>
      <c r="LZ33" s="24"/>
      <c r="MA33" s="34"/>
      <c r="MB33" s="85"/>
      <c r="MC33" s="87">
        <f t="shared" si="48"/>
        <v>0</v>
      </c>
      <c r="ME33" s="549"/>
      <c r="MF33" s="373"/>
      <c r="MG33" s="24"/>
      <c r="MH33" s="34"/>
      <c r="MI33" s="85"/>
      <c r="MJ33" s="87">
        <f t="shared" si="49"/>
        <v>31145.5</v>
      </c>
      <c r="ML33" s="549"/>
      <c r="MM33" s="373"/>
      <c r="MN33" s="24"/>
      <c r="MO33" s="34"/>
      <c r="MP33" s="85"/>
      <c r="MQ33" s="87">
        <f t="shared" si="50"/>
        <v>0</v>
      </c>
      <c r="MS33" s="373"/>
      <c r="MT33" s="373"/>
      <c r="MU33" s="24"/>
      <c r="MV33" s="34"/>
      <c r="MW33" s="85"/>
      <c r="MX33" s="87">
        <f t="shared" si="51"/>
        <v>0</v>
      </c>
      <c r="MZ33" s="373"/>
      <c r="NA33" s="373"/>
      <c r="NB33" s="24"/>
      <c r="NC33" s="34"/>
      <c r="ND33" s="85"/>
      <c r="NE33" s="87">
        <f t="shared" si="52"/>
        <v>0</v>
      </c>
      <c r="NG33" s="549"/>
      <c r="NH33" s="373"/>
      <c r="NI33" s="24"/>
      <c r="NJ33" s="549"/>
      <c r="NK33" s="85"/>
      <c r="NL33" s="87">
        <f t="shared" si="53"/>
        <v>0</v>
      </c>
      <c r="NN33" s="373"/>
      <c r="NO33" s="373"/>
      <c r="NP33" s="24"/>
      <c r="NQ33" s="34"/>
      <c r="NR33" s="85"/>
      <c r="NS33" s="87">
        <f t="shared" si="54"/>
        <v>12799.5</v>
      </c>
      <c r="NU33" s="549"/>
      <c r="NV33" s="1200"/>
      <c r="NW33" s="373"/>
      <c r="NX33" s="24"/>
      <c r="NY33" s="34"/>
      <c r="NZ33" s="85"/>
      <c r="OA33" s="87">
        <f t="shared" si="0"/>
        <v>154427.23000000001</v>
      </c>
      <c r="OC33" s="549"/>
      <c r="OD33" s="373"/>
      <c r="OE33" s="24"/>
      <c r="OF33" s="34"/>
      <c r="OG33" s="85"/>
      <c r="OH33" s="87">
        <f t="shared" si="55"/>
        <v>0</v>
      </c>
      <c r="OJ33" s="373"/>
      <c r="OK33" s="373"/>
      <c r="OL33" s="24"/>
      <c r="OM33" s="34"/>
      <c r="ON33" s="85"/>
      <c r="OO33" s="87">
        <f t="shared" si="56"/>
        <v>0</v>
      </c>
      <c r="OQ33" s="386">
        <v>41319</v>
      </c>
      <c r="OR33" s="1378" t="s">
        <v>4768</v>
      </c>
      <c r="OS33" s="121">
        <v>1986.5</v>
      </c>
      <c r="OT33" s="53">
        <v>41319</v>
      </c>
      <c r="OU33" s="176">
        <v>1986.5</v>
      </c>
      <c r="OV33" s="87">
        <f t="shared" si="57"/>
        <v>0</v>
      </c>
      <c r="OX33" s="386"/>
      <c r="OY33" s="1378"/>
      <c r="OZ33" s="121"/>
      <c r="PA33" s="53"/>
      <c r="PB33" s="176"/>
      <c r="PC33" s="87">
        <f t="shared" si="58"/>
        <v>21123.919999999998</v>
      </c>
      <c r="PE33" s="386"/>
      <c r="PF33" s="1338"/>
      <c r="PG33" s="276"/>
      <c r="PH33" s="121"/>
      <c r="PI33" s="369"/>
      <c r="PJ33" s="176"/>
      <c r="PK33" s="87">
        <f t="shared" si="59"/>
        <v>63697.850000000006</v>
      </c>
      <c r="PM33" s="388"/>
      <c r="PN33" s="373"/>
      <c r="PO33" s="24"/>
      <c r="PP33" s="409"/>
      <c r="PQ33" s="85"/>
      <c r="PR33" s="87">
        <f t="shared" si="60"/>
        <v>0</v>
      </c>
      <c r="PT33" s="388"/>
      <c r="PU33" s="373"/>
      <c r="PV33" s="24"/>
      <c r="PW33" s="34"/>
      <c r="PX33" s="85"/>
      <c r="PY33" s="87">
        <f t="shared" si="61"/>
        <v>40407</v>
      </c>
      <c r="QA33" s="373"/>
      <c r="QB33" s="373"/>
      <c r="QC33" s="24"/>
      <c r="QD33" s="34"/>
      <c r="QE33" s="85"/>
      <c r="QF33" s="87">
        <f t="shared" si="62"/>
        <v>0</v>
      </c>
      <c r="QH33" s="373"/>
      <c r="QI33" s="373"/>
      <c r="QJ33" s="24"/>
      <c r="QK33" s="34"/>
      <c r="QL33" s="85"/>
      <c r="QM33" s="87">
        <f t="shared" si="63"/>
        <v>0</v>
      </c>
      <c r="QO33" s="373"/>
      <c r="QP33" s="373"/>
      <c r="QQ33" s="24"/>
      <c r="QR33" s="34"/>
      <c r="QS33" s="85"/>
      <c r="QT33" s="87">
        <f t="shared" si="64"/>
        <v>0</v>
      </c>
      <c r="QV33" s="576"/>
      <c r="QW33" s="657"/>
      <c r="QX33" s="276"/>
      <c r="QY33" s="121"/>
      <c r="QZ33" s="53"/>
      <c r="RA33" s="430"/>
      <c r="RB33" s="87">
        <f t="shared" si="65"/>
        <v>17854</v>
      </c>
      <c r="RD33" s="549"/>
      <c r="RE33" s="373"/>
      <c r="RF33" s="24"/>
      <c r="RG33" s="34"/>
      <c r="RH33" s="1262"/>
      <c r="RI33" s="87">
        <f t="shared" si="66"/>
        <v>0</v>
      </c>
      <c r="RK33" s="549"/>
      <c r="RL33" s="373"/>
      <c r="RM33" s="24"/>
      <c r="RN33" s="34"/>
      <c r="RO33" s="1262"/>
      <c r="RP33" s="87">
        <f t="shared" si="67"/>
        <v>0</v>
      </c>
      <c r="RR33" s="373"/>
      <c r="RS33" s="373"/>
      <c r="RT33" s="24"/>
      <c r="RU33" s="34"/>
      <c r="RV33" s="1262"/>
      <c r="RW33" s="87">
        <f t="shared" si="68"/>
        <v>0</v>
      </c>
      <c r="RY33" s="373"/>
      <c r="RZ33" s="373"/>
      <c r="SA33" s="24"/>
      <c r="SB33" s="34"/>
      <c r="SC33" s="1262"/>
      <c r="SD33" s="87">
        <f t="shared" si="69"/>
        <v>2910</v>
      </c>
      <c r="SF33" s="373"/>
      <c r="SG33" s="373"/>
      <c r="SH33" s="24"/>
      <c r="SI33" s="34"/>
      <c r="SJ33" s="1262"/>
      <c r="SK33" s="87">
        <f t="shared" si="70"/>
        <v>0</v>
      </c>
      <c r="SM33" s="373"/>
      <c r="SN33" s="373"/>
      <c r="SO33" s="24"/>
      <c r="SP33" s="34"/>
      <c r="SQ33" s="1262"/>
      <c r="SR33" s="87">
        <f t="shared" si="71"/>
        <v>0</v>
      </c>
      <c r="ST33" s="549"/>
      <c r="SU33" s="373"/>
      <c r="SV33" s="24"/>
      <c r="SW33" s="34"/>
      <c r="SX33" s="1262"/>
      <c r="SY33" s="87">
        <f t="shared" si="72"/>
        <v>0</v>
      </c>
      <c r="TA33" s="549"/>
      <c r="TB33" s="373"/>
      <c r="TC33" s="24"/>
      <c r="TD33" s="34"/>
      <c r="TE33" s="1262"/>
      <c r="TF33" s="87">
        <f t="shared" si="73"/>
        <v>-2822</v>
      </c>
      <c r="TH33" s="549"/>
      <c r="TI33" s="373"/>
      <c r="TJ33" s="24"/>
      <c r="TK33" s="34"/>
      <c r="TL33" s="1262"/>
      <c r="TM33" s="87">
        <f t="shared" si="74"/>
        <v>0</v>
      </c>
      <c r="TO33" s="386">
        <v>41325</v>
      </c>
      <c r="TP33" s="276" t="s">
        <v>5378</v>
      </c>
      <c r="TQ33" s="121">
        <v>1764</v>
      </c>
      <c r="TR33" s="386">
        <v>41326</v>
      </c>
      <c r="TS33" s="430">
        <v>1764</v>
      </c>
      <c r="TT33" s="87">
        <f t="shared" si="75"/>
        <v>0</v>
      </c>
      <c r="TV33" s="549"/>
      <c r="TW33" s="373"/>
      <c r="TX33" s="24"/>
      <c r="TY33" s="34"/>
      <c r="TZ33" s="1262"/>
      <c r="UA33" s="87">
        <f t="shared" si="76"/>
        <v>0</v>
      </c>
      <c r="UC33" s="373"/>
      <c r="UD33" s="373"/>
      <c r="UE33" s="24"/>
      <c r="UF33" s="34"/>
      <c r="UG33" s="1262"/>
      <c r="UH33" s="87">
        <f t="shared" si="77"/>
        <v>978</v>
      </c>
      <c r="UJ33" s="373"/>
      <c r="UK33" s="373"/>
      <c r="UL33" s="24"/>
      <c r="UM33" s="34"/>
      <c r="UN33" s="1262"/>
      <c r="UO33" s="87">
        <f t="shared" si="78"/>
        <v>0</v>
      </c>
      <c r="UQ33" s="373"/>
      <c r="UR33" s="373"/>
      <c r="US33" s="24"/>
      <c r="UT33" s="34"/>
      <c r="UU33" s="1262"/>
      <c r="UV33" s="87">
        <f t="shared" si="79"/>
        <v>18891</v>
      </c>
      <c r="UX33" s="388"/>
      <c r="UY33" s="373"/>
      <c r="UZ33" s="24"/>
      <c r="VA33" s="34"/>
      <c r="VB33" s="1262"/>
      <c r="VC33" s="87">
        <f t="shared" si="80"/>
        <v>6963.5</v>
      </c>
      <c r="VE33" s="549"/>
      <c r="VF33" s="373"/>
      <c r="VG33" s="24"/>
      <c r="VH33" s="34"/>
      <c r="VI33" s="85"/>
      <c r="VJ33" s="87">
        <f t="shared" si="81"/>
        <v>28439.5</v>
      </c>
      <c r="VL33" s="373"/>
      <c r="VM33" s="373"/>
      <c r="VN33" s="24"/>
      <c r="VO33" s="34"/>
      <c r="VP33" s="85"/>
      <c r="VQ33" s="87">
        <f t="shared" si="82"/>
        <v>0</v>
      </c>
      <c r="VS33" s="549"/>
      <c r="VT33" s="373"/>
      <c r="VU33" s="24"/>
      <c r="VV33" s="34"/>
      <c r="VW33" s="85"/>
      <c r="VX33" s="87">
        <f t="shared" si="83"/>
        <v>14289</v>
      </c>
      <c r="VZ33" s="549"/>
      <c r="WA33" s="373"/>
      <c r="WB33" s="24"/>
      <c r="WC33" s="34"/>
      <c r="WD33" s="85"/>
      <c r="WE33" s="87">
        <f t="shared" si="84"/>
        <v>0</v>
      </c>
      <c r="WG33" s="549"/>
      <c r="WH33" s="373"/>
      <c r="WI33" s="24"/>
      <c r="WJ33" s="34"/>
      <c r="WK33" s="85"/>
      <c r="WL33" s="87">
        <f t="shared" si="85"/>
        <v>0</v>
      </c>
      <c r="WN33" s="388"/>
      <c r="WO33" s="373"/>
      <c r="WP33" s="373"/>
      <c r="WQ33" s="24"/>
      <c r="WR33" s="34"/>
      <c r="WS33" s="85"/>
      <c r="WT33" s="87">
        <f t="shared" si="86"/>
        <v>43490</v>
      </c>
      <c r="WV33" s="388"/>
      <c r="WW33" s="373"/>
      <c r="WX33" s="24"/>
      <c r="WY33" s="34"/>
      <c r="WZ33" s="85"/>
      <c r="XA33" s="87">
        <f t="shared" si="87"/>
        <v>5292.5</v>
      </c>
      <c r="XC33" s="576">
        <v>41328</v>
      </c>
      <c r="XD33" s="276" t="s">
        <v>5666</v>
      </c>
      <c r="XE33" s="1045">
        <v>28192.5</v>
      </c>
      <c r="XF33" s="1899"/>
      <c r="XG33" s="1900"/>
      <c r="XH33" s="87">
        <f t="shared" si="252"/>
        <v>55495.199999999997</v>
      </c>
      <c r="XJ33" s="388"/>
      <c r="XK33" s="373"/>
      <c r="XL33" s="24"/>
      <c r="XM33" s="34"/>
      <c r="XN33" s="85"/>
      <c r="XO33" s="87">
        <f t="shared" si="238"/>
        <v>0</v>
      </c>
      <c r="XQ33" s="388"/>
      <c r="XR33" s="373"/>
      <c r="XS33" s="24"/>
      <c r="XT33" s="34"/>
      <c r="XU33" s="85"/>
      <c r="XV33" s="87">
        <f t="shared" si="89"/>
        <v>1786</v>
      </c>
      <c r="XX33" s="549"/>
      <c r="XY33" s="373"/>
      <c r="XZ33" s="24"/>
      <c r="YA33" s="34"/>
      <c r="YB33" s="85"/>
      <c r="YC33" s="87">
        <f t="shared" si="224"/>
        <v>0</v>
      </c>
      <c r="YE33" s="549"/>
      <c r="YF33" s="373"/>
      <c r="YG33" s="24"/>
      <c r="YH33" s="34"/>
      <c r="YI33" s="85"/>
      <c r="YJ33" s="87">
        <f t="shared" si="225"/>
        <v>0</v>
      </c>
      <c r="YL33" s="386">
        <v>41325</v>
      </c>
      <c r="YM33" s="380"/>
      <c r="YN33" s="276" t="s">
        <v>5370</v>
      </c>
      <c r="YO33" s="121">
        <v>176414.11</v>
      </c>
      <c r="YP33" s="386">
        <v>41325</v>
      </c>
      <c r="YQ33" s="176">
        <v>176414.11</v>
      </c>
      <c r="YR33" s="168">
        <f t="shared" si="90"/>
        <v>1246</v>
      </c>
      <c r="YT33" s="576"/>
      <c r="YU33" s="276"/>
      <c r="YV33" s="121"/>
      <c r="YW33" s="386"/>
      <c r="YX33" s="176"/>
      <c r="YY33" s="87">
        <f t="shared" si="91"/>
        <v>2828</v>
      </c>
      <c r="ZA33" s="388"/>
      <c r="ZC33" s="1250"/>
      <c r="ZD33" s="34"/>
      <c r="ZE33" s="85"/>
      <c r="ZF33" s="87">
        <f t="shared" si="92"/>
        <v>11815.5</v>
      </c>
      <c r="ZH33" s="549"/>
      <c r="ZI33" s="373"/>
      <c r="ZJ33" s="24"/>
      <c r="ZK33" s="34"/>
      <c r="ZL33" s="85"/>
      <c r="ZM33" s="87">
        <f t="shared" si="93"/>
        <v>500</v>
      </c>
      <c r="ZO33" s="576"/>
      <c r="ZP33" s="276"/>
      <c r="ZQ33" s="121"/>
      <c r="ZR33" s="53"/>
      <c r="ZS33" s="176"/>
      <c r="ZT33" s="87">
        <f t="shared" si="94"/>
        <v>9482.5</v>
      </c>
      <c r="ZV33" s="576"/>
      <c r="ZW33" s="276"/>
      <c r="ZX33" s="121"/>
      <c r="ZY33" s="53"/>
      <c r="ZZ33" s="176"/>
      <c r="AAA33" s="87">
        <f t="shared" si="95"/>
        <v>0</v>
      </c>
      <c r="AAC33" s="549"/>
      <c r="AAD33" s="373"/>
      <c r="AAE33" s="24"/>
      <c r="AAF33" s="34"/>
      <c r="AAG33" s="85"/>
      <c r="AAH33" s="87">
        <f t="shared" si="96"/>
        <v>0</v>
      </c>
      <c r="AAJ33" s="549"/>
      <c r="AAK33" s="373"/>
      <c r="AAL33" s="24"/>
      <c r="AAM33" s="34"/>
      <c r="AAN33" s="85"/>
      <c r="AAO33" s="87">
        <f t="shared" si="97"/>
        <v>0</v>
      </c>
      <c r="AAQ33" s="549"/>
      <c r="AAR33" s="549"/>
      <c r="AAS33" s="373"/>
      <c r="AAT33" s="24"/>
      <c r="AAU33" s="34"/>
      <c r="AAV33" s="85"/>
      <c r="AAW33" s="87">
        <f t="shared" si="98"/>
        <v>7650</v>
      </c>
      <c r="AAY33" s="373"/>
      <c r="AAZ33" s="373"/>
      <c r="ABA33" s="24"/>
      <c r="ABB33" s="34"/>
      <c r="ABC33" s="85"/>
      <c r="ABD33" s="87">
        <f t="shared" si="242"/>
        <v>8470.5</v>
      </c>
      <c r="ABF33" s="34"/>
      <c r="ABG33" s="373"/>
      <c r="ABH33" s="24"/>
      <c r="ABI33" s="34"/>
      <c r="ABJ33" s="85"/>
      <c r="ABK33" s="87">
        <f t="shared" si="99"/>
        <v>70699</v>
      </c>
      <c r="ABM33" s="549"/>
      <c r="ABN33" s="373"/>
      <c r="ABO33" s="373"/>
      <c r="ABP33" s="1250"/>
      <c r="ABQ33" s="34"/>
      <c r="ABR33" s="85"/>
      <c r="ABS33" s="87">
        <f t="shared" si="243"/>
        <v>0</v>
      </c>
      <c r="ABU33" s="388"/>
      <c r="ABV33" s="373"/>
      <c r="ABW33" s="24"/>
      <c r="ABX33" s="549"/>
      <c r="ABY33" s="85"/>
      <c r="ABZ33" s="87">
        <f t="shared" si="244"/>
        <v>0</v>
      </c>
      <c r="ACB33" s="373"/>
      <c r="ACC33" s="373"/>
      <c r="ACD33" s="24"/>
      <c r="ACE33" s="34"/>
      <c r="ACF33" s="85"/>
      <c r="ACG33" s="87">
        <f t="shared" si="245"/>
        <v>42311</v>
      </c>
      <c r="ACI33" s="386">
        <v>41322</v>
      </c>
      <c r="ACJ33" s="276" t="s">
        <v>5092</v>
      </c>
      <c r="ACK33" s="121">
        <v>7609.5</v>
      </c>
      <c r="ACL33" s="386">
        <v>41324</v>
      </c>
      <c r="ACM33" s="176">
        <v>7609.5</v>
      </c>
      <c r="ACN33" s="87">
        <f t="shared" si="239"/>
        <v>100.5</v>
      </c>
      <c r="ACP33" s="34"/>
      <c r="ACQ33" s="373"/>
      <c r="ACR33" s="24"/>
      <c r="ACS33" s="34"/>
      <c r="ACT33" s="85"/>
      <c r="ACU33" s="87">
        <f t="shared" si="1"/>
        <v>0</v>
      </c>
      <c r="ACW33" s="373"/>
      <c r="ACX33" s="373"/>
      <c r="ACY33" s="1250"/>
      <c r="ACZ33" s="34"/>
      <c r="ADA33" s="85"/>
      <c r="ADB33" s="87">
        <f t="shared" si="100"/>
        <v>0</v>
      </c>
      <c r="ADD33" s="373"/>
      <c r="ADE33" s="373"/>
      <c r="ADF33" s="24"/>
      <c r="ADG33" s="34"/>
      <c r="ADH33" s="85"/>
      <c r="ADI33" s="87">
        <f t="shared" si="101"/>
        <v>0</v>
      </c>
      <c r="ADK33" s="34"/>
      <c r="ADL33" s="373"/>
      <c r="ADM33" s="24"/>
      <c r="ADN33" s="34"/>
      <c r="ADO33" s="85"/>
      <c r="ADP33" s="87">
        <f t="shared" si="102"/>
        <v>0</v>
      </c>
      <c r="ADR33" s="34"/>
      <c r="ADS33" s="373"/>
      <c r="ADT33" s="24"/>
      <c r="ADU33" s="34"/>
      <c r="ADV33" s="85"/>
      <c r="ADW33" s="87">
        <f t="shared" si="103"/>
        <v>2582.5</v>
      </c>
      <c r="ADY33" s="34"/>
      <c r="ADZ33" s="373"/>
      <c r="AEA33" s="24"/>
      <c r="AEB33" s="34"/>
      <c r="AEC33" s="85"/>
      <c r="AED33" s="87">
        <f t="shared" si="104"/>
        <v>0</v>
      </c>
      <c r="AEF33" s="34"/>
      <c r="AEG33" s="373"/>
      <c r="AEH33" s="24"/>
      <c r="AEI33" s="34"/>
      <c r="AEJ33" s="85"/>
      <c r="AEK33" s="87">
        <f t="shared" si="105"/>
        <v>49429.5</v>
      </c>
      <c r="AEM33" s="34"/>
      <c r="AEN33" s="373"/>
      <c r="AEO33" s="24"/>
      <c r="AEP33" s="34"/>
      <c r="AEQ33" s="85"/>
      <c r="AER33" s="87">
        <f t="shared" si="106"/>
        <v>0</v>
      </c>
      <c r="AET33" s="388"/>
      <c r="AEU33" s="373"/>
      <c r="AEV33" s="24"/>
      <c r="AEW33" s="34"/>
      <c r="AEX33" s="85"/>
      <c r="AEY33" s="87">
        <f t="shared" si="107"/>
        <v>3212.9950000000008</v>
      </c>
      <c r="AFA33" s="549"/>
      <c r="AFB33" s="373"/>
      <c r="AFC33" s="24"/>
      <c r="AFD33" s="34"/>
      <c r="AFE33" s="85"/>
      <c r="AFF33" s="87">
        <f t="shared" si="108"/>
        <v>17277</v>
      </c>
      <c r="AFH33" s="367">
        <v>41326</v>
      </c>
      <c r="AFI33" s="373" t="s">
        <v>5447</v>
      </c>
      <c r="AFJ33" s="24">
        <v>1763.5</v>
      </c>
      <c r="AFK33" s="388">
        <v>41326</v>
      </c>
      <c r="AFL33" s="85">
        <v>1763.5</v>
      </c>
      <c r="AFM33" s="87">
        <f t="shared" si="109"/>
        <v>0</v>
      </c>
      <c r="AFO33" s="549"/>
      <c r="AFP33" s="373"/>
      <c r="AFQ33" s="24"/>
      <c r="AFR33" s="34"/>
      <c r="AFS33" s="85"/>
      <c r="AFT33" s="87">
        <f t="shared" si="110"/>
        <v>0</v>
      </c>
      <c r="AFV33" s="549"/>
      <c r="AFW33" s="373"/>
      <c r="AFX33" s="1250"/>
      <c r="AFY33" s="34"/>
      <c r="AFZ33" s="85"/>
      <c r="AGA33" s="87">
        <f t="shared" si="111"/>
        <v>33117</v>
      </c>
      <c r="AGC33" s="549"/>
      <c r="AGD33" s="373"/>
      <c r="AGE33" s="24"/>
      <c r="AGF33" s="34"/>
      <c r="AGG33" s="85"/>
      <c r="AGH33" s="87">
        <f t="shared" si="112"/>
        <v>2341</v>
      </c>
      <c r="AGJ33" s="549"/>
      <c r="AGK33" s="373"/>
      <c r="AGL33" s="24"/>
      <c r="AGM33" s="34"/>
      <c r="AGN33" s="85"/>
      <c r="AGO33" s="87">
        <f t="shared" si="113"/>
        <v>18000.5</v>
      </c>
      <c r="AGQ33" s="549"/>
      <c r="AGR33" s="373"/>
      <c r="AGS33" s="24"/>
      <c r="AGT33" s="34"/>
      <c r="AGU33" s="85"/>
      <c r="AGV33" s="87">
        <f t="shared" si="114"/>
        <v>0</v>
      </c>
      <c r="AGX33" s="34"/>
      <c r="AGY33" s="1249"/>
      <c r="AGZ33" s="24"/>
      <c r="AHA33" s="34"/>
      <c r="AHB33" s="85"/>
      <c r="AHC33" s="87">
        <f t="shared" si="115"/>
        <v>52560.5</v>
      </c>
      <c r="AHE33" s="34"/>
      <c r="AHF33" s="1249"/>
      <c r="AHG33" s="121"/>
      <c r="AHH33" s="34"/>
      <c r="AHI33" s="176"/>
      <c r="AHJ33" s="87">
        <f t="shared" si="116"/>
        <v>0</v>
      </c>
      <c r="AHL33" s="388"/>
      <c r="AHM33" s="1249"/>
      <c r="AHN33" s="24"/>
      <c r="AHO33" s="34"/>
      <c r="AHP33" s="85"/>
      <c r="AHQ33" s="87">
        <f t="shared" si="117"/>
        <v>0</v>
      </c>
      <c r="AHS33" s="386"/>
      <c r="AHT33" s="276"/>
      <c r="AHU33" s="121"/>
      <c r="AHV33" s="576">
        <v>41191</v>
      </c>
      <c r="AHW33" s="176">
        <v>200</v>
      </c>
      <c r="AHX33" s="87">
        <f t="shared" si="118"/>
        <v>1804</v>
      </c>
      <c r="AHZ33" s="373"/>
      <c r="AIA33" s="373"/>
      <c r="AIB33" s="1249"/>
      <c r="AIC33" s="24"/>
      <c r="AID33" s="34"/>
      <c r="AIE33" s="85"/>
      <c r="AIF33" s="87">
        <f t="shared" si="119"/>
        <v>0</v>
      </c>
      <c r="AIH33" s="549"/>
      <c r="AII33" s="1249"/>
      <c r="AIJ33" s="24"/>
      <c r="AIK33" s="34"/>
      <c r="AIL33" s="85"/>
      <c r="AIM33" s="87">
        <f t="shared" si="120"/>
        <v>0</v>
      </c>
      <c r="AIO33" s="549"/>
      <c r="AIP33" s="1202"/>
      <c r="AIQ33" s="1249"/>
      <c r="AIR33" s="24"/>
      <c r="AIS33" s="34"/>
      <c r="AIT33" s="85"/>
      <c r="AIU33" s="87">
        <f t="shared" si="121"/>
        <v>0</v>
      </c>
      <c r="AIW33" s="576"/>
      <c r="AIX33" s="1378"/>
      <c r="AIY33" s="121"/>
      <c r="AIZ33" s="53"/>
      <c r="AJA33" s="176"/>
      <c r="AJB33" s="87">
        <f t="shared" si="122"/>
        <v>409</v>
      </c>
      <c r="AJD33" s="549"/>
      <c r="AJE33" s="1249"/>
      <c r="AJF33" s="24"/>
      <c r="AJG33" s="34"/>
      <c r="AJH33" s="85"/>
      <c r="AJI33" s="87">
        <f t="shared" si="123"/>
        <v>800</v>
      </c>
      <c r="AJK33" s="549"/>
      <c r="AJL33" s="1249"/>
      <c r="AJM33" s="24"/>
      <c r="AJN33" s="34"/>
      <c r="AJO33" s="85"/>
      <c r="AJP33" s="87">
        <f t="shared" si="124"/>
        <v>3599</v>
      </c>
      <c r="AJR33" s="576"/>
      <c r="AJS33" s="276"/>
      <c r="AJT33" s="121"/>
      <c r="AJU33" s="53"/>
      <c r="AJV33" s="176"/>
      <c r="AJW33" s="87">
        <f t="shared" si="125"/>
        <v>37151</v>
      </c>
      <c r="AJY33" s="549"/>
      <c r="AJZ33" s="1249"/>
      <c r="AKA33" s="24"/>
      <c r="AKB33" s="34"/>
      <c r="AKC33" s="85"/>
      <c r="AKD33" s="87">
        <f t="shared" si="126"/>
        <v>0</v>
      </c>
      <c r="AKF33" s="549"/>
      <c r="AKG33" s="1249"/>
      <c r="AKH33" s="24"/>
      <c r="AKI33" s="34"/>
      <c r="AKJ33" s="85"/>
      <c r="AKK33" s="87">
        <f t="shared" si="127"/>
        <v>0</v>
      </c>
      <c r="AKM33" s="549"/>
      <c r="AKN33" s="1249"/>
      <c r="AKO33" s="24"/>
      <c r="AKP33" s="34"/>
      <c r="AKQ33" s="85"/>
      <c r="AKR33" s="87">
        <f t="shared" si="128"/>
        <v>0</v>
      </c>
      <c r="AKT33" s="388"/>
      <c r="AKU33" s="373"/>
      <c r="AKV33" s="1276"/>
      <c r="AKW33" s="1279"/>
      <c r="AKX33" s="85"/>
      <c r="AKY33" s="1280">
        <f t="shared" si="193"/>
        <v>0</v>
      </c>
      <c r="ALA33" s="388"/>
      <c r="ALB33" s="373"/>
      <c r="ALC33" s="1276"/>
      <c r="ALD33" s="1279"/>
      <c r="ALE33" s="85"/>
      <c r="ALF33" s="1280">
        <f t="shared" si="194"/>
        <v>0</v>
      </c>
      <c r="ALH33" s="388"/>
      <c r="ALI33" s="373"/>
      <c r="ALJ33" s="1276"/>
      <c r="ALK33" s="1386"/>
      <c r="ALL33" s="85"/>
      <c r="ALM33" s="1280">
        <f t="shared" si="195"/>
        <v>32402</v>
      </c>
      <c r="ALO33" s="373"/>
      <c r="ALP33" s="373"/>
      <c r="ALQ33" s="1276"/>
      <c r="ALR33" s="1279"/>
      <c r="ALS33" s="85"/>
      <c r="ALT33" s="1280">
        <f t="shared" si="196"/>
        <v>0</v>
      </c>
      <c r="ALV33" s="549"/>
      <c r="ALW33" s="373"/>
      <c r="ALX33" s="1276"/>
      <c r="ALY33" s="1279"/>
      <c r="ALZ33" s="85"/>
      <c r="AMA33" s="1280">
        <f t="shared" si="197"/>
        <v>731</v>
      </c>
      <c r="AMC33" s="373"/>
      <c r="AMD33" s="373"/>
      <c r="AME33" s="1276"/>
      <c r="AMF33" s="1279"/>
      <c r="AMG33" s="85"/>
      <c r="AMH33" s="1280">
        <f t="shared" si="198"/>
        <v>0</v>
      </c>
      <c r="AMJ33" s="373"/>
      <c r="AMK33" s="373"/>
      <c r="AML33" s="1304"/>
      <c r="AMM33" s="1279"/>
      <c r="AMN33" s="85"/>
      <c r="AMO33" s="1280">
        <f t="shared" si="199"/>
        <v>0</v>
      </c>
      <c r="AMQ33" s="53"/>
      <c r="AMR33" s="1385"/>
      <c r="AMS33" s="1274"/>
      <c r="AMT33" s="110"/>
      <c r="AMU33" s="176"/>
      <c r="AMV33" s="87">
        <f t="shared" si="129"/>
        <v>0</v>
      </c>
      <c r="AMX33" s="549"/>
      <c r="AMY33" s="373"/>
      <c r="AMZ33" s="1304"/>
      <c r="ANA33" s="1279"/>
      <c r="ANB33" s="85"/>
      <c r="ANC33" s="1280">
        <f t="shared" si="200"/>
        <v>0</v>
      </c>
      <c r="ANE33" s="388"/>
      <c r="ANF33" s="373"/>
      <c r="ANG33" s="1276"/>
      <c r="ANH33" s="1279"/>
      <c r="ANI33" s="85"/>
      <c r="ANJ33" s="1280">
        <f t="shared" si="253"/>
        <v>1947</v>
      </c>
      <c r="ANL33" s="34"/>
      <c r="ANM33" s="1353"/>
      <c r="ANN33" s="1276"/>
      <c r="ANO33" s="1279"/>
      <c r="ANP33" s="85"/>
      <c r="ANQ33" s="1280">
        <f t="shared" si="254"/>
        <v>0</v>
      </c>
      <c r="ANS33" s="34"/>
      <c r="ANT33" s="373"/>
      <c r="ANU33" s="1276"/>
      <c r="ANV33" s="1279"/>
      <c r="ANW33" s="85"/>
      <c r="ANX33" s="1280">
        <f t="shared" si="255"/>
        <v>0</v>
      </c>
      <c r="ANZ33" s="34"/>
      <c r="AOA33" s="1353"/>
      <c r="AOB33" s="1276"/>
      <c r="AOC33" s="1279"/>
      <c r="AOD33" s="85"/>
      <c r="AOE33" s="1280">
        <f t="shared" si="256"/>
        <v>0</v>
      </c>
      <c r="AOG33" s="388"/>
      <c r="AOH33" s="1249"/>
      <c r="AOI33" s="1276"/>
      <c r="AOJ33" s="1279"/>
      <c r="AOK33" s="85"/>
      <c r="AOL33" s="1280">
        <f t="shared" si="257"/>
        <v>0</v>
      </c>
      <c r="AON33" s="388"/>
      <c r="AOO33" s="1249"/>
      <c r="AOP33" s="1276"/>
      <c r="AOQ33" s="1279"/>
      <c r="AOR33" s="85"/>
      <c r="AOS33" s="1280">
        <f t="shared" si="258"/>
        <v>0</v>
      </c>
      <c r="AOU33" s="388"/>
      <c r="AOV33" s="1249"/>
      <c r="AOW33" s="1276"/>
      <c r="AOX33" s="1279"/>
      <c r="AOY33" s="85"/>
      <c r="AOZ33" s="1280">
        <f t="shared" si="259"/>
        <v>0</v>
      </c>
      <c r="APB33" s="549"/>
      <c r="APC33" s="1353"/>
      <c r="APD33" s="1276"/>
      <c r="APE33" s="1279"/>
      <c r="APF33" s="85"/>
      <c r="APG33" s="1280">
        <f t="shared" si="260"/>
        <v>0</v>
      </c>
      <c r="API33" s="549"/>
      <c r="APJ33" s="1353"/>
      <c r="APK33" s="1276"/>
      <c r="APL33" s="1279"/>
      <c r="APM33" s="85"/>
      <c r="APN33" s="1280">
        <f t="shared" si="261"/>
        <v>0</v>
      </c>
      <c r="APP33" s="549"/>
      <c r="APQ33" s="373"/>
      <c r="APR33" s="1276"/>
      <c r="APS33" s="1279"/>
      <c r="APT33" s="85"/>
      <c r="APU33" s="1280">
        <f t="shared" si="210"/>
        <v>0</v>
      </c>
      <c r="APW33" s="373"/>
      <c r="APX33" s="373"/>
      <c r="APY33" s="1304"/>
      <c r="APZ33" s="1279"/>
      <c r="AQA33" s="85"/>
      <c r="AQB33" s="1280">
        <f t="shared" si="211"/>
        <v>0</v>
      </c>
      <c r="AQD33" s="549"/>
      <c r="AQE33" s="373"/>
      <c r="AQF33" s="24"/>
      <c r="AQG33" s="34"/>
      <c r="AQH33" s="85"/>
      <c r="AQI33" s="87">
        <f t="shared" si="226"/>
        <v>0</v>
      </c>
      <c r="AQK33" s="549"/>
      <c r="AQL33" s="549"/>
      <c r="AQM33" s="373"/>
      <c r="AQN33" s="24"/>
      <c r="AQO33" s="34"/>
      <c r="AQP33" s="85"/>
      <c r="AQQ33" s="87">
        <f t="shared" si="227"/>
        <v>0</v>
      </c>
      <c r="AQS33" s="549"/>
      <c r="AQT33" s="1249"/>
      <c r="AQU33" s="24"/>
      <c r="AQV33" s="34"/>
      <c r="AQW33" s="85"/>
      <c r="AQX33" s="87">
        <f t="shared" si="228"/>
        <v>0</v>
      </c>
      <c r="AQZ33" s="388"/>
      <c r="ARA33" s="373"/>
      <c r="ARB33" s="24"/>
      <c r="ARC33" s="34"/>
      <c r="ARD33" s="85"/>
      <c r="ARE33" s="87">
        <f t="shared" si="229"/>
        <v>12197</v>
      </c>
      <c r="ARG33" s="549"/>
      <c r="ARH33" s="1202"/>
      <c r="ARI33" s="1249"/>
      <c r="ARJ33" s="24"/>
      <c r="ARK33" s="34"/>
      <c r="ARL33" s="85"/>
      <c r="ARM33" s="87">
        <f t="shared" si="230"/>
        <v>0</v>
      </c>
      <c r="ARO33" s="549"/>
      <c r="ARP33" s="1202"/>
      <c r="ARQ33" s="1249"/>
      <c r="ARR33" s="24"/>
      <c r="ARS33" s="34"/>
      <c r="ART33" s="85"/>
      <c r="ARU33" s="87">
        <f t="shared" si="231"/>
        <v>0</v>
      </c>
      <c r="ARV33" s="85"/>
      <c r="ARW33" s="34"/>
      <c r="ARX33" s="373"/>
      <c r="ARY33" s="24"/>
      <c r="ARZ33" s="34"/>
      <c r="ASA33" s="85"/>
      <c r="ASB33" s="87">
        <f t="shared" si="232"/>
        <v>17438</v>
      </c>
      <c r="ASD33" s="576"/>
      <c r="ASE33" s="276"/>
      <c r="ASF33" s="121"/>
      <c r="ASG33" s="53"/>
      <c r="ASH33" s="176"/>
      <c r="ASI33" s="87">
        <f t="shared" si="233"/>
        <v>31792</v>
      </c>
      <c r="ASK33" s="549"/>
      <c r="ASL33" s="373"/>
      <c r="ASM33" s="24"/>
      <c r="ASN33" s="34"/>
      <c r="ASO33" s="85"/>
      <c r="ASP33" s="87">
        <f t="shared" si="234"/>
        <v>3312</v>
      </c>
      <c r="ASR33" s="549"/>
      <c r="ASS33" s="373"/>
      <c r="AST33" s="24"/>
      <c r="ASU33" s="34"/>
      <c r="ASV33" s="85"/>
      <c r="ASW33" s="87">
        <f t="shared" si="235"/>
        <v>0</v>
      </c>
      <c r="ASY33" s="576"/>
      <c r="ASZ33" s="276"/>
      <c r="ATA33" s="121"/>
      <c r="ATB33" s="53"/>
      <c r="ATC33" s="176"/>
      <c r="ATD33" s="87">
        <f t="shared" si="236"/>
        <v>0</v>
      </c>
      <c r="ATF33" s="549"/>
      <c r="ATG33" s="373"/>
      <c r="ATH33" s="24"/>
      <c r="ATI33" s="34"/>
      <c r="ATJ33" s="85"/>
      <c r="ATK33" s="87">
        <f t="shared" si="212"/>
        <v>0</v>
      </c>
      <c r="ATM33" s="549"/>
      <c r="ATN33" s="373"/>
      <c r="ATO33" s="24"/>
      <c r="ATP33" s="34"/>
      <c r="ATQ33" s="85"/>
      <c r="ATR33" s="87">
        <f t="shared" si="213"/>
        <v>0</v>
      </c>
      <c r="ATT33" s="576"/>
      <c r="ATU33" s="276"/>
      <c r="ATV33" s="121"/>
      <c r="ATW33" s="53"/>
      <c r="ATX33" s="176"/>
      <c r="ATY33" s="87">
        <f t="shared" si="214"/>
        <v>0</v>
      </c>
      <c r="AUA33" s="53"/>
      <c r="AUB33" s="276"/>
      <c r="AUC33" s="121"/>
      <c r="AUD33" s="53"/>
      <c r="AUE33" s="176"/>
      <c r="AUF33" s="87">
        <f t="shared" si="215"/>
        <v>2068</v>
      </c>
      <c r="AUH33" s="549"/>
      <c r="AUI33" s="373"/>
      <c r="AUJ33" s="24"/>
      <c r="AUK33" s="69"/>
      <c r="AUL33" s="85"/>
      <c r="AUM33" s="87">
        <f t="shared" si="246"/>
        <v>0</v>
      </c>
      <c r="AUO33" s="549"/>
      <c r="AUP33" s="373"/>
      <c r="AUQ33" s="24"/>
      <c r="AUR33" s="69"/>
      <c r="AUS33" s="85"/>
      <c r="AUT33" s="87">
        <f t="shared" si="247"/>
        <v>2062.5</v>
      </c>
      <c r="AUV33" s="549"/>
      <c r="AUW33" s="373"/>
      <c r="AUX33" s="24"/>
      <c r="AUY33" s="69"/>
      <c r="AUZ33" s="85"/>
      <c r="AVA33" s="87">
        <f t="shared" si="248"/>
        <v>0</v>
      </c>
      <c r="AVC33" s="34"/>
      <c r="AVD33" s="373"/>
      <c r="AVE33" s="24"/>
      <c r="AVF33" s="69"/>
      <c r="AVG33" s="85"/>
      <c r="AVH33" s="87">
        <f t="shared" si="249"/>
        <v>0</v>
      </c>
      <c r="AVJ33" s="576">
        <v>41323</v>
      </c>
      <c r="AVK33" s="276" t="s">
        <v>5137</v>
      </c>
      <c r="AVL33" s="121">
        <v>8798</v>
      </c>
      <c r="AVM33" s="53">
        <v>41325</v>
      </c>
      <c r="AVN33" s="176">
        <v>8798</v>
      </c>
      <c r="AVO33" s="87">
        <f t="shared" si="130"/>
        <v>0</v>
      </c>
      <c r="AVQ33" s="576"/>
      <c r="AVR33" s="1378"/>
      <c r="AVS33" s="121"/>
      <c r="AVT33" s="53"/>
      <c r="AVU33" s="176"/>
      <c r="AVV33" s="87">
        <f t="shared" si="131"/>
        <v>0</v>
      </c>
      <c r="AVX33" s="576"/>
      <c r="AVY33" s="276"/>
      <c r="AVZ33" s="121"/>
      <c r="AWA33" s="53"/>
      <c r="AWB33" s="176"/>
      <c r="AWC33" s="87">
        <f t="shared" si="132"/>
        <v>5941</v>
      </c>
      <c r="AWE33" s="549"/>
      <c r="AWF33" s="373"/>
      <c r="AWG33" s="24"/>
      <c r="AWH33" s="69"/>
      <c r="AWI33" s="85"/>
      <c r="AWJ33" s="87">
        <f t="shared" si="133"/>
        <v>0</v>
      </c>
      <c r="AWL33" s="549"/>
      <c r="AWM33" s="373"/>
      <c r="AWN33" s="24"/>
      <c r="AWO33" s="69"/>
      <c r="AWP33" s="85"/>
      <c r="AWQ33" s="87">
        <f t="shared" si="134"/>
        <v>0</v>
      </c>
      <c r="AWS33" s="34"/>
      <c r="AWT33" s="373"/>
      <c r="AWU33" s="24"/>
      <c r="AWV33" s="69"/>
      <c r="AWW33" s="85"/>
      <c r="AWX33" s="87">
        <f t="shared" si="135"/>
        <v>0</v>
      </c>
      <c r="AWZ33" s="386">
        <v>41325</v>
      </c>
      <c r="AXA33" s="276" t="s">
        <v>5324</v>
      </c>
      <c r="AXB33" s="121">
        <v>3226.5</v>
      </c>
      <c r="AXC33" s="53">
        <v>41325</v>
      </c>
      <c r="AXD33" s="176">
        <v>3226.5</v>
      </c>
      <c r="AXE33" s="87">
        <f t="shared" si="136"/>
        <v>0</v>
      </c>
      <c r="AXG33" s="386"/>
      <c r="AXH33" s="276"/>
      <c r="AXI33" s="121"/>
      <c r="AXJ33" s="53"/>
      <c r="AXK33" s="176"/>
      <c r="AXL33" s="87">
        <f t="shared" si="137"/>
        <v>0</v>
      </c>
      <c r="AXN33" s="386"/>
      <c r="AXO33" s="276"/>
      <c r="AXP33" s="121"/>
      <c r="AXQ33" s="53"/>
      <c r="AXR33" s="176"/>
      <c r="AXS33" s="87">
        <f t="shared" si="138"/>
        <v>1624.5</v>
      </c>
      <c r="AXU33" s="549"/>
      <c r="AXV33" s="373"/>
      <c r="AXW33" s="24"/>
      <c r="AXX33" s="549"/>
      <c r="AXY33" s="85"/>
      <c r="AXZ33" s="87">
        <f t="shared" si="139"/>
        <v>0</v>
      </c>
      <c r="AYB33" s="576"/>
      <c r="AYC33" s="276"/>
      <c r="AYD33" s="121"/>
      <c r="AYE33" s="53"/>
      <c r="AYF33" s="176"/>
      <c r="AYG33" s="87">
        <f t="shared" si="140"/>
        <v>72158.2</v>
      </c>
      <c r="AYI33" s="34"/>
      <c r="AYJ33" s="373"/>
      <c r="AYK33" s="24"/>
      <c r="AYL33" s="69"/>
      <c r="AYM33" s="85"/>
      <c r="AYN33" s="87">
        <f t="shared" si="250"/>
        <v>0</v>
      </c>
      <c r="AYP33" s="34"/>
      <c r="AYQ33" s="373"/>
      <c r="AYR33" s="24"/>
      <c r="AYS33" s="69"/>
      <c r="AYT33" s="85"/>
      <c r="AYU33" s="87">
        <f t="shared" si="251"/>
        <v>0</v>
      </c>
      <c r="AYW33" s="386">
        <v>41321</v>
      </c>
      <c r="AYX33" s="386"/>
      <c r="AYY33" s="363" t="s">
        <v>5046</v>
      </c>
      <c r="AYZ33" s="513">
        <v>164144</v>
      </c>
      <c r="AZA33" s="386"/>
      <c r="AZB33" s="513"/>
      <c r="AZC33" s="168">
        <f t="shared" si="141"/>
        <v>610617</v>
      </c>
      <c r="AZE33" s="34"/>
      <c r="AZF33" s="373"/>
      <c r="AZG33" s="24"/>
      <c r="AZH33" s="69"/>
      <c r="AZI33" s="85"/>
      <c r="AZJ33" s="87">
        <f t="shared" si="142"/>
        <v>0</v>
      </c>
      <c r="AZL33" s="34"/>
      <c r="AZM33" s="373"/>
      <c r="AZN33" s="24"/>
      <c r="AZO33" s="69"/>
      <c r="AZP33" s="85"/>
      <c r="AZQ33" s="87">
        <f t="shared" si="143"/>
        <v>0</v>
      </c>
      <c r="AZS33" s="34"/>
      <c r="AZT33" s="373"/>
      <c r="AZU33" s="24"/>
      <c r="AZV33" s="69"/>
      <c r="AZW33" s="85"/>
      <c r="AZX33" s="87">
        <f t="shared" si="144"/>
        <v>0</v>
      </c>
      <c r="AZZ33" s="34"/>
      <c r="BAA33" s="373"/>
      <c r="BAB33" s="24"/>
      <c r="BAC33" s="69"/>
      <c r="BAD33" s="85"/>
      <c r="BAE33" s="87">
        <f t="shared" si="145"/>
        <v>0</v>
      </c>
      <c r="BAG33" s="549"/>
      <c r="BAH33" s="373"/>
      <c r="BAI33" s="24"/>
      <c r="BAJ33" s="69"/>
      <c r="BAK33" s="85"/>
      <c r="BAL33" s="87">
        <f t="shared" si="146"/>
        <v>0</v>
      </c>
      <c r="BAN33" s="549"/>
      <c r="BAO33" s="373"/>
      <c r="BAP33" s="24"/>
      <c r="BAQ33" s="69"/>
      <c r="BAR33" s="85"/>
      <c r="BAS33" s="87">
        <f t="shared" si="147"/>
        <v>22116</v>
      </c>
      <c r="BAU33" s="388"/>
      <c r="BAV33" s="373"/>
      <c r="BAW33" s="24"/>
      <c r="BAX33" s="69"/>
      <c r="BAY33" s="85"/>
      <c r="BAZ33" s="87">
        <f t="shared" si="148"/>
        <v>4048</v>
      </c>
      <c r="BBB33" s="549"/>
      <c r="BBC33" s="373"/>
      <c r="BBD33" s="24"/>
      <c r="BBE33" s="669"/>
      <c r="BBF33" s="85"/>
      <c r="BBG33" s="87">
        <f t="shared" si="149"/>
        <v>19293.599999999999</v>
      </c>
      <c r="BBI33" s="34"/>
      <c r="BBJ33" s="34"/>
      <c r="BBK33" s="373"/>
      <c r="BBL33" s="24"/>
      <c r="BBM33" s="34"/>
      <c r="BBN33" s="85"/>
      <c r="BBO33" s="87">
        <f t="shared" si="150"/>
        <v>6485.25</v>
      </c>
      <c r="BBQ33" s="34"/>
      <c r="BBR33" s="373"/>
      <c r="BBS33" s="24"/>
      <c r="BBT33" s="69"/>
      <c r="BBU33" s="85"/>
      <c r="BBV33" s="87">
        <f t="shared" si="151"/>
        <v>0</v>
      </c>
      <c r="BBX33" s="388"/>
      <c r="BBY33" s="373"/>
      <c r="BBZ33" s="24"/>
      <c r="BCA33" s="69"/>
      <c r="BCB33" s="85"/>
      <c r="BCC33" s="87">
        <f t="shared" si="152"/>
        <v>0</v>
      </c>
      <c r="BCE33" s="388"/>
      <c r="BCF33" s="373"/>
      <c r="BCG33" s="24"/>
      <c r="BCH33" s="69"/>
      <c r="BCI33" s="85"/>
      <c r="BCJ33" s="87">
        <f t="shared" si="153"/>
        <v>0</v>
      </c>
      <c r="BCL33" s="386">
        <v>41310</v>
      </c>
      <c r="BCM33" s="363" t="s">
        <v>4034</v>
      </c>
      <c r="BCN33" s="176">
        <v>7470</v>
      </c>
      <c r="BCO33" s="576">
        <v>41310</v>
      </c>
      <c r="BCP33" s="176">
        <v>7470</v>
      </c>
      <c r="BCQ33" s="87">
        <f t="shared" si="154"/>
        <v>17174</v>
      </c>
      <c r="BCS33" s="388"/>
      <c r="BCT33" s="373"/>
      <c r="BCU33" s="24"/>
      <c r="BCV33" s="669"/>
      <c r="BCW33" s="85"/>
      <c r="BCX33" s="87">
        <f t="shared" si="155"/>
        <v>0</v>
      </c>
      <c r="BCZ33" s="34"/>
      <c r="BDA33" s="373"/>
      <c r="BDB33" s="24"/>
      <c r="BDC33" s="69"/>
      <c r="BDD33" s="85"/>
      <c r="BDE33" s="87">
        <f t="shared" si="156"/>
        <v>0</v>
      </c>
      <c r="BDG33" s="388"/>
      <c r="BDH33" s="373"/>
      <c r="BDI33" s="24"/>
      <c r="BDJ33" s="932"/>
      <c r="BDK33" s="85"/>
      <c r="BDL33" s="87">
        <f t="shared" si="157"/>
        <v>0</v>
      </c>
      <c r="BDN33" s="576"/>
      <c r="BDO33" s="363"/>
      <c r="BDP33" s="176"/>
      <c r="BDQ33" s="1329"/>
      <c r="BDR33" s="176"/>
      <c r="BDS33" s="87">
        <f t="shared" si="158"/>
        <v>31279.599999999991</v>
      </c>
      <c r="BDU33" s="34"/>
      <c r="BDV33" s="373"/>
      <c r="BDW33" s="24"/>
      <c r="BDX33" s="69"/>
      <c r="BDY33" s="85"/>
      <c r="BDZ33" s="87">
        <f t="shared" si="159"/>
        <v>0</v>
      </c>
      <c r="BEB33" s="549"/>
      <c r="BEC33" s="373"/>
      <c r="BED33" s="24"/>
      <c r="BEE33" s="69"/>
      <c r="BEF33" s="85"/>
      <c r="BEG33" s="87">
        <f t="shared" si="160"/>
        <v>605.79999999999927</v>
      </c>
      <c r="BEI33" s="34"/>
      <c r="BEJ33" s="34"/>
      <c r="BEK33" s="373"/>
      <c r="BEL33" s="24"/>
      <c r="BEM33" s="34"/>
      <c r="BEN33" s="85"/>
      <c r="BEO33" s="87">
        <f t="shared" si="161"/>
        <v>0</v>
      </c>
      <c r="BEQ33" s="388"/>
      <c r="BER33" s="373"/>
      <c r="BES33" s="24"/>
      <c r="BET33" s="932"/>
      <c r="BEU33" s="85"/>
      <c r="BEV33" s="87">
        <f t="shared" si="162"/>
        <v>6853</v>
      </c>
      <c r="BEX33" s="388"/>
      <c r="BEY33" s="409"/>
      <c r="BEZ33" s="373"/>
      <c r="BFA33" s="24"/>
      <c r="BFB33" s="932"/>
      <c r="BFC33" s="85"/>
      <c r="BFD33" s="87">
        <f t="shared" si="163"/>
        <v>0</v>
      </c>
      <c r="BFF33" s="34"/>
      <c r="BFG33" s="34"/>
      <c r="BFH33" s="373"/>
      <c r="BFI33" s="24"/>
      <c r="BFJ33" s="34"/>
      <c r="BFK33" s="85"/>
      <c r="BFL33" s="87">
        <f t="shared" si="164"/>
        <v>212313.94</v>
      </c>
      <c r="BFN33" s="549"/>
      <c r="BFO33" s="373"/>
      <c r="BFP33" s="24"/>
      <c r="BFQ33" s="669"/>
      <c r="BFR33" s="85"/>
      <c r="BFS33" s="87">
        <f t="shared" si="165"/>
        <v>0</v>
      </c>
      <c r="BFU33" s="386"/>
      <c r="BFV33" s="276"/>
      <c r="BFW33" s="121"/>
      <c r="BFX33" s="313"/>
      <c r="BFY33" s="176"/>
      <c r="BFZ33" s="87">
        <f t="shared" si="166"/>
        <v>0</v>
      </c>
      <c r="BGB33" s="576"/>
      <c r="BGC33" s="276"/>
      <c r="BGD33" s="121"/>
      <c r="BGE33" s="313"/>
      <c r="BGF33" s="176"/>
      <c r="BGG33" s="87">
        <f t="shared" si="167"/>
        <v>0</v>
      </c>
      <c r="BGI33" s="388"/>
      <c r="BGJ33" s="373"/>
      <c r="BGK33" s="24"/>
      <c r="BGL33" s="69"/>
      <c r="BGM33" s="85"/>
      <c r="BGN33" s="87">
        <f t="shared" si="240"/>
        <v>0</v>
      </c>
      <c r="BGP33" s="34"/>
      <c r="BGQ33" s="373"/>
      <c r="BGR33" s="24"/>
      <c r="BGS33" s="69"/>
      <c r="BGT33" s="85"/>
      <c r="BGU33" s="87">
        <f t="shared" si="241"/>
        <v>0</v>
      </c>
      <c r="BGW33" s="549"/>
      <c r="BGX33" s="373"/>
      <c r="BGY33" s="24"/>
      <c r="BGZ33" s="69"/>
      <c r="BHA33" s="85"/>
      <c r="BHB33" s="87">
        <f t="shared" si="168"/>
        <v>0</v>
      </c>
      <c r="BHD33" s="549"/>
      <c r="BHE33" s="549"/>
      <c r="BHF33" s="373"/>
      <c r="BHG33" s="24"/>
      <c r="BHH33" s="69"/>
      <c r="BHI33" s="85"/>
      <c r="BHJ33" s="87">
        <f t="shared" si="169"/>
        <v>78175.989999999991</v>
      </c>
      <c r="BHL33" s="549"/>
      <c r="BHM33" s="373"/>
      <c r="BHN33" s="24"/>
      <c r="BHO33" s="69"/>
      <c r="BHP33" s="85"/>
      <c r="BHQ33" s="87">
        <f t="shared" si="170"/>
        <v>0</v>
      </c>
      <c r="BHS33" s="388"/>
      <c r="BHT33" s="373"/>
      <c r="BHU33" s="24"/>
      <c r="BHV33" s="69"/>
      <c r="BHW33" s="85"/>
      <c r="BHX33" s="87">
        <f t="shared" si="171"/>
        <v>0</v>
      </c>
      <c r="BHZ33" s="549"/>
      <c r="BIA33" s="373"/>
      <c r="BIB33" s="24"/>
      <c r="BIC33" s="69"/>
      <c r="BID33" s="85"/>
      <c r="BIE33" s="87">
        <f t="shared" si="172"/>
        <v>0</v>
      </c>
      <c r="BIG33" s="549"/>
      <c r="BIH33" s="373"/>
      <c r="BII33" s="24"/>
      <c r="BIJ33" s="69"/>
      <c r="BIK33" s="85"/>
      <c r="BIL33" s="87">
        <f t="shared" si="173"/>
        <v>1424</v>
      </c>
      <c r="BIN33" s="549"/>
      <c r="BIO33" s="373"/>
      <c r="BIP33" s="24"/>
      <c r="BIQ33" s="69"/>
      <c r="BIR33" s="85"/>
      <c r="BIS33" s="87">
        <f t="shared" si="174"/>
        <v>0</v>
      </c>
      <c r="BIU33" s="34"/>
      <c r="BIV33" s="373"/>
      <c r="BIW33" s="24"/>
      <c r="BIX33" s="69"/>
      <c r="BIY33" s="85"/>
      <c r="BIZ33" s="87">
        <f t="shared" si="175"/>
        <v>0</v>
      </c>
      <c r="BJB33" s="34"/>
      <c r="BJC33" s="373"/>
      <c r="BJD33" s="24"/>
      <c r="BJE33" s="69"/>
      <c r="BJF33" s="85"/>
      <c r="BJG33" s="87">
        <f t="shared" si="216"/>
        <v>3291.5</v>
      </c>
      <c r="BJI33" s="53">
        <v>41319</v>
      </c>
      <c r="BJJ33" s="363" t="s">
        <v>4822</v>
      </c>
      <c r="BJK33" s="176">
        <v>23182</v>
      </c>
      <c r="BJL33" s="313">
        <v>41324</v>
      </c>
      <c r="BJM33" s="176">
        <v>9616.5</v>
      </c>
      <c r="BJN33" s="87">
        <f t="shared" si="217"/>
        <v>13855</v>
      </c>
      <c r="BJP33" s="34"/>
      <c r="BJQ33" s="373"/>
      <c r="BJR33" s="24"/>
      <c r="BJS33" s="69"/>
      <c r="BJT33" s="85"/>
      <c r="BJU33" s="87">
        <f t="shared" si="218"/>
        <v>0</v>
      </c>
      <c r="BJW33" s="34"/>
      <c r="BJX33" s="373"/>
      <c r="BJY33" s="24"/>
      <c r="BJZ33" s="69"/>
      <c r="BKA33" s="85"/>
      <c r="BKB33" s="87">
        <f t="shared" si="219"/>
        <v>0</v>
      </c>
      <c r="BKD33" s="34"/>
      <c r="BKE33" s="373"/>
      <c r="BKF33" s="24"/>
      <c r="BKG33" s="69"/>
      <c r="BKH33" s="85"/>
      <c r="BKI33" s="87">
        <f t="shared" si="220"/>
        <v>0</v>
      </c>
      <c r="BKK33" s="34"/>
      <c r="BKL33" s="373"/>
      <c r="BKM33" s="24"/>
      <c r="BKN33" s="69"/>
      <c r="BKO33" s="85"/>
      <c r="BKP33" s="87">
        <f t="shared" si="221"/>
        <v>0</v>
      </c>
      <c r="BKR33" s="386"/>
      <c r="BKS33" s="276"/>
      <c r="BKT33" s="121"/>
      <c r="BKU33" s="53"/>
      <c r="BKV33" s="176"/>
      <c r="BKW33" s="87">
        <f t="shared" si="222"/>
        <v>0</v>
      </c>
      <c r="BKY33" s="549"/>
      <c r="BKZ33" s="373"/>
      <c r="BLA33" s="24"/>
      <c r="BLB33" s="34"/>
      <c r="BLC33" s="85"/>
      <c r="BLD33" s="87">
        <f t="shared" si="223"/>
        <v>0</v>
      </c>
      <c r="BLF33" s="549"/>
      <c r="BLG33" s="373"/>
      <c r="BLH33" s="24"/>
      <c r="BLI33" s="34"/>
      <c r="BLJ33" s="85"/>
      <c r="BLK33" s="87">
        <f t="shared" si="237"/>
        <v>0</v>
      </c>
      <c r="BLM33" s="34"/>
      <c r="BLN33" s="409"/>
      <c r="BLO33" s="373"/>
      <c r="BLP33" s="24"/>
      <c r="BLQ33" s="69"/>
      <c r="BLR33" s="85"/>
      <c r="BLS33" s="87">
        <f t="shared" si="176"/>
        <v>118</v>
      </c>
      <c r="BLU33" s="34"/>
      <c r="BLV33" s="373"/>
      <c r="BLW33" s="24"/>
      <c r="BLX33" s="69"/>
      <c r="BLY33" s="85"/>
      <c r="BLZ33" s="87">
        <f t="shared" si="177"/>
        <v>0</v>
      </c>
      <c r="BMB33" s="53"/>
      <c r="BMC33" s="363"/>
      <c r="BMD33" s="176"/>
      <c r="BME33" s="53"/>
      <c r="BMF33" s="176"/>
      <c r="BMG33" s="87">
        <f t="shared" si="178"/>
        <v>21858</v>
      </c>
      <c r="BMI33" s="386">
        <v>41312</v>
      </c>
      <c r="BMJ33" s="1378" t="s">
        <v>4199</v>
      </c>
      <c r="BMK33" s="121">
        <v>1394</v>
      </c>
      <c r="BML33" s="1087">
        <v>41312</v>
      </c>
      <c r="BMM33" s="176">
        <v>1394</v>
      </c>
      <c r="BMN33" s="87">
        <f t="shared" si="179"/>
        <v>0</v>
      </c>
      <c r="BMQ33" s="1247"/>
      <c r="BMR33" s="430"/>
      <c r="BMS33" s="549"/>
      <c r="BMT33" s="1245"/>
      <c r="BMU33" s="87">
        <f t="shared" si="180"/>
        <v>700</v>
      </c>
      <c r="BMW33" s="34"/>
      <c r="BMX33" s="373"/>
      <c r="BMY33" s="24"/>
      <c r="BMZ33" s="69"/>
      <c r="BNA33" s="85"/>
      <c r="BNB33" s="87">
        <f t="shared" si="181"/>
        <v>0</v>
      </c>
      <c r="BND33" s="34"/>
      <c r="BNE33" s="34"/>
      <c r="BNF33" s="373"/>
      <c r="BNG33" s="24"/>
      <c r="BNH33" s="69"/>
      <c r="BNI33" s="85"/>
      <c r="BNJ33" s="87">
        <f t="shared" si="182"/>
        <v>0</v>
      </c>
      <c r="BNL33" s="549"/>
      <c r="BNM33" s="373"/>
      <c r="BNN33" s="24"/>
      <c r="BNO33" s="69"/>
      <c r="BNP33" s="85"/>
      <c r="BNQ33" s="87">
        <f t="shared" si="183"/>
        <v>0</v>
      </c>
      <c r="BNS33" s="549"/>
      <c r="BNT33" s="373"/>
      <c r="BNU33" s="24"/>
      <c r="BNV33" s="69"/>
      <c r="BNW33" s="85"/>
      <c r="BNX33" s="87">
        <f t="shared" si="184"/>
        <v>0</v>
      </c>
      <c r="BNZ33" s="34"/>
      <c r="BOA33" s="373"/>
      <c r="BOB33" s="24"/>
      <c r="BOC33" s="69"/>
      <c r="BOD33" s="85"/>
      <c r="BOE33" s="87">
        <f t="shared" si="185"/>
        <v>0</v>
      </c>
      <c r="BOG33" s="549"/>
      <c r="BOH33" s="373"/>
      <c r="BOI33" s="24"/>
      <c r="BOJ33" s="1366"/>
      <c r="BOK33" s="847"/>
      <c r="BOL33" s="87">
        <f t="shared" si="186"/>
        <v>0</v>
      </c>
      <c r="BON33" s="549"/>
      <c r="BOO33" s="373"/>
      <c r="BOP33" s="24"/>
      <c r="BOQ33" s="1366"/>
      <c r="BOR33" s="847"/>
      <c r="BOS33" s="87">
        <f t="shared" si="187"/>
        <v>0</v>
      </c>
      <c r="BOU33" s="34"/>
      <c r="BOV33" s="373"/>
      <c r="BOW33" s="24"/>
      <c r="BOX33" s="69"/>
      <c r="BOY33" s="85"/>
      <c r="BOZ33" s="87">
        <f t="shared" si="188"/>
        <v>0</v>
      </c>
      <c r="BPB33" s="34"/>
      <c r="BPC33" s="373"/>
      <c r="BPD33" s="24"/>
      <c r="BPE33" s="69"/>
      <c r="BPF33" s="85"/>
      <c r="BPG33" s="87">
        <f t="shared" si="189"/>
        <v>0</v>
      </c>
      <c r="BPI33" s="34"/>
      <c r="BPJ33" s="373"/>
      <c r="BPK33" s="24"/>
      <c r="BPL33" s="69"/>
      <c r="BPM33" s="85"/>
      <c r="BPN33" s="87">
        <f t="shared" si="190"/>
        <v>0</v>
      </c>
      <c r="BPP33" s="34"/>
      <c r="BPQ33" s="373"/>
      <c r="BPR33" s="24"/>
      <c r="BPS33" s="69"/>
      <c r="BPT33" s="85"/>
      <c r="BPU33" s="87">
        <f t="shared" si="191"/>
        <v>0</v>
      </c>
    </row>
    <row r="34" spans="1:1789">
      <c r="A34" s="34"/>
      <c r="B34" s="373"/>
      <c r="C34" s="24"/>
      <c r="D34" s="34"/>
      <c r="E34" s="85"/>
      <c r="F34" s="87">
        <f t="shared" si="2"/>
        <v>0</v>
      </c>
      <c r="H34" s="373"/>
      <c r="I34" s="373"/>
      <c r="J34" s="24"/>
      <c r="K34" s="34"/>
      <c r="L34" s="85"/>
      <c r="M34" s="87">
        <f t="shared" si="3"/>
        <v>0</v>
      </c>
      <c r="O34" s="373"/>
      <c r="P34" s="373"/>
      <c r="Q34" s="24"/>
      <c r="R34" s="34"/>
      <c r="S34" s="85"/>
      <c r="T34" s="87">
        <f t="shared" si="4"/>
        <v>0</v>
      </c>
      <c r="V34" s="373"/>
      <c r="W34" s="373"/>
      <c r="X34" s="24"/>
      <c r="Y34" s="34"/>
      <c r="Z34" s="85"/>
      <c r="AA34" s="87">
        <f t="shared" si="5"/>
        <v>6041</v>
      </c>
      <c r="AC34" s="373"/>
      <c r="AD34" s="373"/>
      <c r="AE34" s="24"/>
      <c r="AF34" s="34"/>
      <c r="AG34" s="85"/>
      <c r="AH34" s="87">
        <f t="shared" si="6"/>
        <v>0</v>
      </c>
      <c r="AJ34" s="386"/>
      <c r="AK34" s="276"/>
      <c r="AL34" s="121"/>
      <c r="AM34" s="386"/>
      <c r="AN34" s="176"/>
      <c r="AO34" s="87">
        <f t="shared" si="7"/>
        <v>79462.720000000016</v>
      </c>
      <c r="AQ34" s="373"/>
      <c r="AR34" s="373"/>
      <c r="AS34" s="24"/>
      <c r="AT34" s="34"/>
      <c r="AU34" s="85"/>
      <c r="AV34" s="87">
        <f t="shared" si="8"/>
        <v>0</v>
      </c>
      <c r="AX34" s="373"/>
      <c r="AY34" s="373"/>
      <c r="AZ34" s="24"/>
      <c r="BA34" s="34"/>
      <c r="BB34" s="85"/>
      <c r="BC34" s="87">
        <f t="shared" si="9"/>
        <v>0</v>
      </c>
      <c r="BE34" s="373"/>
      <c r="BF34" s="373"/>
      <c r="BG34" s="24"/>
      <c r="BH34" s="34"/>
      <c r="BI34" s="85"/>
      <c r="BJ34" s="87">
        <f t="shared" si="10"/>
        <v>0</v>
      </c>
      <c r="BL34" s="388">
        <v>41325</v>
      </c>
      <c r="BM34" s="373" t="s">
        <v>5313</v>
      </c>
      <c r="BN34" s="24">
        <v>1424.5</v>
      </c>
      <c r="BO34" s="34">
        <v>41325</v>
      </c>
      <c r="BP34" s="85">
        <v>1424.5</v>
      </c>
      <c r="BQ34" s="87">
        <f t="shared" si="11"/>
        <v>0</v>
      </c>
      <c r="BS34" s="576"/>
      <c r="BT34" s="276"/>
      <c r="BU34" s="121"/>
      <c r="BV34" s="53"/>
      <c r="BW34" s="176"/>
      <c r="BX34" s="87">
        <f t="shared" si="12"/>
        <v>40166.76</v>
      </c>
      <c r="BZ34" s="549"/>
      <c r="CA34" s="373"/>
      <c r="CB34" s="24"/>
      <c r="CC34" s="34"/>
      <c r="CD34" s="85"/>
      <c r="CE34" s="87">
        <f t="shared" si="13"/>
        <v>0</v>
      </c>
      <c r="CG34" s="549"/>
      <c r="CH34" s="373"/>
      <c r="CI34" s="24"/>
      <c r="CJ34" s="34"/>
      <c r="CK34" s="85"/>
      <c r="CL34" s="87">
        <f t="shared" si="14"/>
        <v>2443.5</v>
      </c>
      <c r="CN34" s="576">
        <v>41246</v>
      </c>
      <c r="CO34" s="657"/>
      <c r="CP34" s="276" t="s">
        <v>3150</v>
      </c>
      <c r="CQ34" s="121">
        <v>28034</v>
      </c>
      <c r="CR34" s="657"/>
      <c r="CS34" s="511"/>
      <c r="CT34" s="87">
        <f t="shared" si="15"/>
        <v>294836.66000000003</v>
      </c>
      <c r="CV34" s="576">
        <v>41327</v>
      </c>
      <c r="CW34" s="1289"/>
      <c r="CX34" s="276" t="s">
        <v>5542</v>
      </c>
      <c r="CY34" s="121">
        <v>245059</v>
      </c>
      <c r="CZ34" s="576"/>
      <c r="DA34" s="176"/>
      <c r="DB34" s="87">
        <f t="shared" si="16"/>
        <v>9634753.6500000004</v>
      </c>
      <c r="DD34" s="386"/>
      <c r="DE34" s="276"/>
      <c r="DF34" s="121"/>
      <c r="DG34" s="53"/>
      <c r="DH34" s="176"/>
      <c r="DI34" s="87">
        <f t="shared" si="17"/>
        <v>1847</v>
      </c>
      <c r="DK34" s="386"/>
      <c r="DL34" s="276"/>
      <c r="DM34" s="121"/>
      <c r="DN34" s="53"/>
      <c r="DO34" s="176"/>
      <c r="DP34" s="87">
        <f t="shared" si="18"/>
        <v>0</v>
      </c>
      <c r="DR34" s="53"/>
      <c r="DS34" s="276"/>
      <c r="DT34" s="121"/>
      <c r="DU34" s="53"/>
      <c r="DV34" s="176"/>
      <c r="DW34" s="87">
        <f t="shared" si="19"/>
        <v>0</v>
      </c>
      <c r="DY34" s="386"/>
      <c r="DZ34" s="276"/>
      <c r="EA34" s="121"/>
      <c r="EB34" s="53"/>
      <c r="EC34" s="176"/>
      <c r="ED34" s="87">
        <f t="shared" si="20"/>
        <v>0</v>
      </c>
      <c r="EF34" s="549"/>
      <c r="EG34" s="373"/>
      <c r="EH34" s="24"/>
      <c r="EI34" s="34"/>
      <c r="EJ34" s="85"/>
      <c r="EK34" s="87">
        <f t="shared" si="21"/>
        <v>20966</v>
      </c>
      <c r="EM34" s="549"/>
      <c r="EN34" s="373"/>
      <c r="EO34" s="24"/>
      <c r="EP34" s="34"/>
      <c r="EQ34" s="85"/>
      <c r="ER34" s="87">
        <f t="shared" si="22"/>
        <v>0</v>
      </c>
      <c r="ET34" s="373"/>
      <c r="EU34" s="373"/>
      <c r="EV34" s="373"/>
      <c r="EW34" s="24"/>
      <c r="EX34" s="34"/>
      <c r="EY34" s="85"/>
      <c r="EZ34" s="87">
        <f t="shared" si="23"/>
        <v>1044.8300000000017</v>
      </c>
      <c r="FB34" s="53"/>
      <c r="FC34" s="276"/>
      <c r="FD34" s="121"/>
      <c r="FE34" s="53"/>
      <c r="FF34" s="176"/>
      <c r="FG34" s="87">
        <f t="shared" si="24"/>
        <v>0</v>
      </c>
      <c r="FI34" s="549"/>
      <c r="FJ34" s="373"/>
      <c r="FK34" s="373"/>
      <c r="FL34" s="24"/>
      <c r="FM34" s="34"/>
      <c r="FN34" s="85"/>
      <c r="FO34" s="87">
        <f t="shared" si="25"/>
        <v>0</v>
      </c>
      <c r="FQ34" s="34"/>
      <c r="FR34" s="373"/>
      <c r="FS34" s="24"/>
      <c r="FT34" s="34"/>
      <c r="FU34" s="85"/>
      <c r="FV34" s="87">
        <f t="shared" si="192"/>
        <v>0</v>
      </c>
      <c r="FX34" s="576"/>
      <c r="FY34" s="657"/>
      <c r="FZ34" s="276"/>
      <c r="GA34" s="121"/>
      <c r="GB34" s="576"/>
      <c r="GC34" s="176"/>
      <c r="GD34" s="87">
        <f t="shared" si="26"/>
        <v>13137.5</v>
      </c>
      <c r="GF34" s="373"/>
      <c r="GG34" s="373"/>
      <c r="GH34" s="24"/>
      <c r="GI34" s="34"/>
      <c r="GJ34" s="85"/>
      <c r="GK34" s="87">
        <f t="shared" si="27"/>
        <v>4523</v>
      </c>
      <c r="GM34" s="549"/>
      <c r="GN34" s="373"/>
      <c r="GO34" s="373"/>
      <c r="GP34" s="24"/>
      <c r="GQ34" s="34"/>
      <c r="GR34" s="85"/>
      <c r="GS34" s="87">
        <f t="shared" si="28"/>
        <v>2511.6000000000004</v>
      </c>
      <c r="GU34" s="549"/>
      <c r="GV34" s="373"/>
      <c r="GW34" s="24"/>
      <c r="GX34" s="34"/>
      <c r="GY34" s="85"/>
      <c r="GZ34" s="87">
        <f t="shared" si="29"/>
        <v>0</v>
      </c>
      <c r="HB34" s="388"/>
      <c r="HC34" s="373"/>
      <c r="HD34" s="24"/>
      <c r="HE34" s="34"/>
      <c r="HF34" s="85"/>
      <c r="HG34" s="87">
        <f t="shared" si="30"/>
        <v>0</v>
      </c>
      <c r="HI34" s="388"/>
      <c r="HJ34" s="373"/>
      <c r="HK34" s="24"/>
      <c r="HL34" s="34"/>
      <c r="HM34" s="85"/>
      <c r="HN34" s="87">
        <f t="shared" si="31"/>
        <v>0</v>
      </c>
      <c r="HP34" s="388"/>
      <c r="HQ34" s="373"/>
      <c r="HR34" s="24"/>
      <c r="HS34" s="34"/>
      <c r="HT34" s="85"/>
      <c r="HU34" s="87">
        <f t="shared" si="32"/>
        <v>30</v>
      </c>
      <c r="HW34" s="373"/>
      <c r="HX34" s="373"/>
      <c r="HY34" s="24"/>
      <c r="HZ34" s="34"/>
      <c r="IA34" s="85"/>
      <c r="IB34" s="87">
        <f t="shared" si="33"/>
        <v>0</v>
      </c>
      <c r="ID34" s="576"/>
      <c r="IE34" s="276"/>
      <c r="IF34" s="121"/>
      <c r="IG34" s="53"/>
      <c r="IH34" s="176"/>
      <c r="II34" s="87">
        <f t="shared" si="34"/>
        <v>402</v>
      </c>
      <c r="IK34" s="549"/>
      <c r="IL34" s="373"/>
      <c r="IM34" s="24"/>
      <c r="IN34" s="34"/>
      <c r="IO34" s="85"/>
      <c r="IP34" s="87">
        <f t="shared" si="35"/>
        <v>3102</v>
      </c>
      <c r="IR34" s="388">
        <v>41301</v>
      </c>
      <c r="IS34" s="1247" t="s">
        <v>3255</v>
      </c>
      <c r="IT34" s="1052">
        <v>990</v>
      </c>
      <c r="IU34" s="388">
        <v>41306</v>
      </c>
      <c r="IV34" s="1052">
        <v>990</v>
      </c>
      <c r="IW34" s="87">
        <f t="shared" si="36"/>
        <v>0</v>
      </c>
      <c r="IY34" s="388">
        <v>41317</v>
      </c>
      <c r="IZ34" s="373" t="s">
        <v>4658</v>
      </c>
      <c r="JA34" s="24">
        <v>1155</v>
      </c>
      <c r="JB34" s="388">
        <v>41324</v>
      </c>
      <c r="JC34" s="24">
        <v>1155</v>
      </c>
      <c r="JD34" s="87">
        <f t="shared" si="37"/>
        <v>0</v>
      </c>
      <c r="JF34" s="388"/>
      <c r="JG34" s="373"/>
      <c r="JH34" s="24"/>
      <c r="JI34" s="388"/>
      <c r="JJ34" s="24"/>
      <c r="JK34" s="87">
        <f t="shared" si="38"/>
        <v>46365</v>
      </c>
      <c r="JM34" s="549"/>
      <c r="JN34" s="1247"/>
      <c r="JO34" s="85"/>
      <c r="JP34" s="388"/>
      <c r="JQ34" s="85"/>
      <c r="JR34" s="87">
        <f t="shared" si="39"/>
        <v>132056.17000000001</v>
      </c>
      <c r="JT34" s="388"/>
      <c r="JU34" s="373"/>
      <c r="JV34" s="24"/>
      <c r="JW34" s="34"/>
      <c r="JX34" s="85"/>
      <c r="JY34" s="87">
        <f t="shared" si="40"/>
        <v>0</v>
      </c>
      <c r="KA34" s="388"/>
      <c r="KB34" s="373"/>
      <c r="KC34" s="24"/>
      <c r="KD34" s="34"/>
      <c r="KE34" s="85"/>
      <c r="KF34" s="87">
        <f t="shared" si="41"/>
        <v>0</v>
      </c>
      <c r="KH34" s="388"/>
      <c r="KI34" s="373"/>
      <c r="KJ34" s="24"/>
      <c r="KK34" s="34"/>
      <c r="KL34" s="85"/>
      <c r="KM34" s="87">
        <f t="shared" si="42"/>
        <v>0</v>
      </c>
      <c r="KO34" s="386"/>
      <c r="KP34" s="276"/>
      <c r="KQ34" s="121"/>
      <c r="KR34" s="53"/>
      <c r="KS34" s="176"/>
      <c r="KT34" s="87">
        <f t="shared" si="43"/>
        <v>1499.5</v>
      </c>
      <c r="KV34" s="373"/>
      <c r="KW34" s="373"/>
      <c r="KX34" s="24"/>
      <c r="KY34" s="34"/>
      <c r="KZ34" s="85"/>
      <c r="LA34" s="87">
        <f t="shared" si="44"/>
        <v>14519.5</v>
      </c>
      <c r="LC34" s="373"/>
      <c r="LD34" s="373"/>
      <c r="LE34" s="24"/>
      <c r="LF34" s="34"/>
      <c r="LG34" s="85"/>
      <c r="LH34" s="87">
        <f t="shared" si="45"/>
        <v>0</v>
      </c>
      <c r="LJ34" s="373"/>
      <c r="LK34" s="373"/>
      <c r="LL34" s="24"/>
      <c r="LM34" s="34"/>
      <c r="LN34" s="85"/>
      <c r="LO34" s="87">
        <f t="shared" si="46"/>
        <v>0</v>
      </c>
      <c r="LQ34" s="373"/>
      <c r="LR34" s="373"/>
      <c r="LS34" s="24"/>
      <c r="LT34" s="34"/>
      <c r="LU34" s="85"/>
      <c r="LV34" s="87">
        <f t="shared" si="47"/>
        <v>0</v>
      </c>
      <c r="LX34" s="549"/>
      <c r="LY34" s="373"/>
      <c r="LZ34" s="24"/>
      <c r="MA34" s="34"/>
      <c r="MB34" s="85"/>
      <c r="MC34" s="87">
        <f t="shared" si="48"/>
        <v>0</v>
      </c>
      <c r="ME34" s="549"/>
      <c r="MF34" s="373"/>
      <c r="MG34" s="24"/>
      <c r="MH34" s="34"/>
      <c r="MI34" s="85"/>
      <c r="MJ34" s="87">
        <f t="shared" si="49"/>
        <v>31145.5</v>
      </c>
      <c r="ML34" s="549"/>
      <c r="MM34" s="373"/>
      <c r="MN34" s="24"/>
      <c r="MO34" s="34"/>
      <c r="MP34" s="85"/>
      <c r="MQ34" s="87">
        <f t="shared" si="50"/>
        <v>0</v>
      </c>
      <c r="MS34" s="373"/>
      <c r="MT34" s="373"/>
      <c r="MU34" s="24"/>
      <c r="MV34" s="34"/>
      <c r="MW34" s="85"/>
      <c r="MX34" s="87">
        <f t="shared" si="51"/>
        <v>0</v>
      </c>
      <c r="MZ34" s="373"/>
      <c r="NA34" s="373"/>
      <c r="NB34" s="24"/>
      <c r="NC34" s="34"/>
      <c r="ND34" s="85"/>
      <c r="NE34" s="87">
        <f t="shared" si="52"/>
        <v>0</v>
      </c>
      <c r="NG34" s="549"/>
      <c r="NH34" s="373"/>
      <c r="NI34" s="24"/>
      <c r="NJ34" s="549"/>
      <c r="NK34" s="85"/>
      <c r="NL34" s="87">
        <f t="shared" si="53"/>
        <v>0</v>
      </c>
      <c r="NN34" s="373"/>
      <c r="NO34" s="373"/>
      <c r="NP34" s="24"/>
      <c r="NQ34" s="34"/>
      <c r="NR34" s="85"/>
      <c r="NS34" s="87">
        <f t="shared" si="54"/>
        <v>12799.5</v>
      </c>
      <c r="NU34" s="549"/>
      <c r="NV34" s="1200"/>
      <c r="NW34" s="373"/>
      <c r="NX34" s="24"/>
      <c r="NY34" s="34"/>
      <c r="NZ34" s="85"/>
      <c r="OA34" s="87">
        <f t="shared" si="0"/>
        <v>154427.23000000001</v>
      </c>
      <c r="OC34" s="549"/>
      <c r="OD34" s="373"/>
      <c r="OE34" s="24"/>
      <c r="OF34" s="34"/>
      <c r="OG34" s="85"/>
      <c r="OH34" s="87">
        <f t="shared" si="55"/>
        <v>0</v>
      </c>
      <c r="OJ34" s="373"/>
      <c r="OK34" s="373"/>
      <c r="OL34" s="24"/>
      <c r="OM34" s="34"/>
      <c r="ON34" s="85"/>
      <c r="OO34" s="87">
        <f t="shared" si="56"/>
        <v>0</v>
      </c>
      <c r="OQ34" s="386">
        <v>41320</v>
      </c>
      <c r="OR34" s="1378" t="s">
        <v>4939</v>
      </c>
      <c r="OS34" s="121">
        <v>1671.5</v>
      </c>
      <c r="OT34" s="53">
        <v>41320</v>
      </c>
      <c r="OU34" s="176">
        <v>1671.5</v>
      </c>
      <c r="OV34" s="87">
        <f t="shared" si="57"/>
        <v>0</v>
      </c>
      <c r="OX34" s="386"/>
      <c r="OY34" s="1378"/>
      <c r="OZ34" s="121"/>
      <c r="PA34" s="53"/>
      <c r="PB34" s="176"/>
      <c r="PC34" s="87">
        <f t="shared" si="58"/>
        <v>21123.919999999998</v>
      </c>
      <c r="PE34" s="386"/>
      <c r="PF34" s="1338"/>
      <c r="PG34" s="276"/>
      <c r="PH34" s="121"/>
      <c r="PI34" s="369"/>
      <c r="PJ34" s="176"/>
      <c r="PK34" s="87">
        <f t="shared" si="59"/>
        <v>63697.850000000006</v>
      </c>
      <c r="PM34" s="388"/>
      <c r="PN34" s="373"/>
      <c r="PO34" s="24"/>
      <c r="PP34" s="409"/>
      <c r="PQ34" s="85"/>
      <c r="PR34" s="87">
        <f t="shared" si="60"/>
        <v>0</v>
      </c>
      <c r="PT34" s="388"/>
      <c r="PU34" s="373"/>
      <c r="PV34" s="24"/>
      <c r="PW34" s="34"/>
      <c r="PX34" s="85"/>
      <c r="PY34" s="87">
        <f t="shared" si="61"/>
        <v>40407</v>
      </c>
      <c r="QA34" s="373"/>
      <c r="QB34" s="373"/>
      <c r="QC34" s="24"/>
      <c r="QD34" s="34"/>
      <c r="QE34" s="85"/>
      <c r="QF34" s="87">
        <f t="shared" si="62"/>
        <v>0</v>
      </c>
      <c r="QH34" s="373"/>
      <c r="QI34" s="373"/>
      <c r="QJ34" s="24"/>
      <c r="QK34" s="34"/>
      <c r="QL34" s="85"/>
      <c r="QM34" s="87">
        <f t="shared" si="63"/>
        <v>0</v>
      </c>
      <c r="QO34" s="373"/>
      <c r="QP34" s="373"/>
      <c r="QQ34" s="24"/>
      <c r="QR34" s="34"/>
      <c r="QS34" s="85"/>
      <c r="QT34" s="87">
        <f t="shared" si="64"/>
        <v>0</v>
      </c>
      <c r="QV34" s="576"/>
      <c r="QW34" s="657"/>
      <c r="QX34" s="276"/>
      <c r="QY34" s="121"/>
      <c r="QZ34" s="53"/>
      <c r="RA34" s="176"/>
      <c r="RB34" s="87">
        <f t="shared" si="65"/>
        <v>17854</v>
      </c>
      <c r="RD34" s="549"/>
      <c r="RE34" s="373"/>
      <c r="RF34" s="24"/>
      <c r="RG34" s="34"/>
      <c r="RH34" s="85"/>
      <c r="RI34" s="87">
        <f t="shared" si="66"/>
        <v>0</v>
      </c>
      <c r="RK34" s="549"/>
      <c r="RL34" s="373"/>
      <c r="RM34" s="24"/>
      <c r="RN34" s="34"/>
      <c r="RO34" s="85"/>
      <c r="RP34" s="87">
        <f t="shared" si="67"/>
        <v>0</v>
      </c>
      <c r="RR34" s="373"/>
      <c r="RS34" s="373"/>
      <c r="RT34" s="24"/>
      <c r="RU34" s="34"/>
      <c r="RV34" s="85"/>
      <c r="RW34" s="87">
        <f t="shared" si="68"/>
        <v>0</v>
      </c>
      <c r="RY34" s="373"/>
      <c r="RZ34" s="373"/>
      <c r="SA34" s="24"/>
      <c r="SB34" s="34"/>
      <c r="SC34" s="85"/>
      <c r="SD34" s="87">
        <f t="shared" si="69"/>
        <v>2910</v>
      </c>
      <c r="SF34" s="373"/>
      <c r="SG34" s="373"/>
      <c r="SH34" s="24"/>
      <c r="SI34" s="34"/>
      <c r="SJ34" s="85"/>
      <c r="SK34" s="87">
        <f t="shared" si="70"/>
        <v>0</v>
      </c>
      <c r="SM34" s="373"/>
      <c r="SN34" s="373"/>
      <c r="SO34" s="24"/>
      <c r="SP34" s="34"/>
      <c r="SQ34" s="85"/>
      <c r="SR34" s="87">
        <f t="shared" si="71"/>
        <v>0</v>
      </c>
      <c r="ST34" s="549"/>
      <c r="SU34" s="373"/>
      <c r="SV34" s="24"/>
      <c r="SW34" s="34"/>
      <c r="SX34" s="85"/>
      <c r="SY34" s="87">
        <f t="shared" si="72"/>
        <v>0</v>
      </c>
      <c r="TA34" s="549"/>
      <c r="TB34" s="373"/>
      <c r="TC34" s="24"/>
      <c r="TD34" s="34"/>
      <c r="TE34" s="85"/>
      <c r="TF34" s="87">
        <f t="shared" si="73"/>
        <v>-2822</v>
      </c>
      <c r="TH34" s="549"/>
      <c r="TI34" s="373"/>
      <c r="TJ34" s="24"/>
      <c r="TK34" s="34"/>
      <c r="TL34" s="85"/>
      <c r="TM34" s="87">
        <f t="shared" si="74"/>
        <v>0</v>
      </c>
      <c r="TO34" s="386">
        <v>41327</v>
      </c>
      <c r="TP34" s="276" t="s">
        <v>5498</v>
      </c>
      <c r="TQ34" s="121">
        <v>1921</v>
      </c>
      <c r="TR34" s="386">
        <v>41327</v>
      </c>
      <c r="TS34" s="176">
        <v>1921</v>
      </c>
      <c r="TT34" s="87">
        <f t="shared" si="75"/>
        <v>0</v>
      </c>
      <c r="TV34" s="549"/>
      <c r="TW34" s="373"/>
      <c r="TX34" s="24"/>
      <c r="TY34" s="34"/>
      <c r="TZ34" s="85"/>
      <c r="UA34" s="87">
        <f t="shared" si="76"/>
        <v>0</v>
      </c>
      <c r="UC34" s="373"/>
      <c r="UD34" s="373"/>
      <c r="UE34" s="24"/>
      <c r="UF34" s="34"/>
      <c r="UG34" s="85"/>
      <c r="UH34" s="87">
        <f t="shared" si="77"/>
        <v>978</v>
      </c>
      <c r="UJ34" s="373"/>
      <c r="UK34" s="373"/>
      <c r="UL34" s="24"/>
      <c r="UM34" s="34"/>
      <c r="UN34" s="85"/>
      <c r="UO34" s="87">
        <f t="shared" si="78"/>
        <v>0</v>
      </c>
      <c r="UQ34" s="373"/>
      <c r="UR34" s="373"/>
      <c r="US34" s="24"/>
      <c r="UT34" s="34"/>
      <c r="UU34" s="85"/>
      <c r="UV34" s="87">
        <f t="shared" si="79"/>
        <v>18891</v>
      </c>
      <c r="UX34" s="388"/>
      <c r="UY34" s="373"/>
      <c r="UZ34" s="24"/>
      <c r="VA34" s="34"/>
      <c r="VB34" s="85"/>
      <c r="VC34" s="87">
        <f t="shared" si="80"/>
        <v>6963.5</v>
      </c>
      <c r="VE34" s="549"/>
      <c r="VF34" s="373"/>
      <c r="VG34" s="24"/>
      <c r="VH34" s="34"/>
      <c r="VI34" s="85"/>
      <c r="VJ34" s="87">
        <f t="shared" si="81"/>
        <v>28439.5</v>
      </c>
      <c r="VL34" s="373"/>
      <c r="VM34" s="373"/>
      <c r="VN34" s="24"/>
      <c r="VO34" s="34"/>
      <c r="VP34" s="85"/>
      <c r="VQ34" s="87">
        <f t="shared" si="82"/>
        <v>0</v>
      </c>
      <c r="VS34" s="549"/>
      <c r="VT34" s="373"/>
      <c r="VU34" s="24"/>
      <c r="VV34" s="34"/>
      <c r="VW34" s="85"/>
      <c r="VX34" s="87">
        <f t="shared" si="83"/>
        <v>14289</v>
      </c>
      <c r="VZ34" s="549"/>
      <c r="WA34" s="373"/>
      <c r="WB34" s="24"/>
      <c r="WC34" s="34"/>
      <c r="WD34" s="85"/>
      <c r="WE34" s="87">
        <f t="shared" si="84"/>
        <v>0</v>
      </c>
      <c r="WG34" s="549"/>
      <c r="WH34" s="373"/>
      <c r="WI34" s="24"/>
      <c r="WJ34" s="34"/>
      <c r="WK34" s="85"/>
      <c r="WL34" s="87">
        <f t="shared" si="85"/>
        <v>0</v>
      </c>
      <c r="WN34" s="388"/>
      <c r="WO34" s="373"/>
      <c r="WP34" s="373"/>
      <c r="WQ34" s="24"/>
      <c r="WR34" s="34"/>
      <c r="WS34" s="85"/>
      <c r="WT34" s="87">
        <f t="shared" si="86"/>
        <v>43490</v>
      </c>
      <c r="WV34" s="388"/>
      <c r="WW34" s="373"/>
      <c r="WX34" s="24"/>
      <c r="WY34" s="34"/>
      <c r="WZ34" s="85"/>
      <c r="XA34" s="87">
        <f t="shared" si="87"/>
        <v>5292.5</v>
      </c>
      <c r="XC34" s="576"/>
      <c r="XD34" s="276"/>
      <c r="XE34" s="1045"/>
      <c r="XF34" s="1253"/>
      <c r="XG34" s="176"/>
      <c r="XH34" s="87">
        <f t="shared" si="252"/>
        <v>55495.199999999997</v>
      </c>
      <c r="XJ34" s="388"/>
      <c r="XK34" s="373"/>
      <c r="XL34" s="24"/>
      <c r="XM34" s="34"/>
      <c r="XN34" s="85"/>
      <c r="XO34" s="87">
        <f t="shared" si="238"/>
        <v>0</v>
      </c>
      <c r="XQ34" s="367"/>
      <c r="XR34" s="373"/>
      <c r="XS34" s="24"/>
      <c r="XT34" s="34"/>
      <c r="XU34" s="85"/>
      <c r="XV34" s="87">
        <f t="shared" si="89"/>
        <v>1786</v>
      </c>
      <c r="XX34" s="549"/>
      <c r="XY34" s="373"/>
      <c r="XZ34" s="24"/>
      <c r="YA34" s="34"/>
      <c r="YB34" s="85"/>
      <c r="YC34" s="87">
        <f t="shared" si="224"/>
        <v>0</v>
      </c>
      <c r="YE34" s="549"/>
      <c r="YF34" s="373"/>
      <c r="YG34" s="24"/>
      <c r="YH34" s="34"/>
      <c r="YI34" s="85"/>
      <c r="YJ34" s="87">
        <f t="shared" si="225"/>
        <v>0</v>
      </c>
      <c r="YL34" s="386">
        <v>41327</v>
      </c>
      <c r="YM34" s="380"/>
      <c r="YN34" s="276" t="s">
        <v>5583</v>
      </c>
      <c r="YO34" s="121">
        <v>64769</v>
      </c>
      <c r="YP34" s="386"/>
      <c r="YQ34" s="176"/>
      <c r="YR34" s="87">
        <f t="shared" si="90"/>
        <v>66015</v>
      </c>
      <c r="YT34" s="576"/>
      <c r="YU34" s="276"/>
      <c r="YV34" s="121"/>
      <c r="YW34" s="386"/>
      <c r="YX34" s="176"/>
      <c r="YY34" s="87">
        <f t="shared" si="91"/>
        <v>2828</v>
      </c>
      <c r="ZA34" s="388"/>
      <c r="ZC34" s="1250"/>
      <c r="ZD34" s="34"/>
      <c r="ZE34" s="86"/>
      <c r="ZF34" s="87">
        <f t="shared" si="92"/>
        <v>11815.5</v>
      </c>
      <c r="ZH34" s="549"/>
      <c r="ZI34" s="373"/>
      <c r="ZJ34" s="24"/>
      <c r="ZK34" s="34"/>
      <c r="ZL34" s="85"/>
      <c r="ZM34" s="87">
        <f t="shared" si="93"/>
        <v>500</v>
      </c>
      <c r="ZO34" s="576"/>
      <c r="ZP34" s="276"/>
      <c r="ZQ34" s="121"/>
      <c r="ZR34" s="53"/>
      <c r="ZS34" s="176"/>
      <c r="ZT34" s="87">
        <f t="shared" si="94"/>
        <v>9482.5</v>
      </c>
      <c r="ZV34" s="576"/>
      <c r="ZW34" s="276"/>
      <c r="ZX34" s="121"/>
      <c r="ZY34" s="53"/>
      <c r="ZZ34" s="176"/>
      <c r="AAA34" s="87">
        <f t="shared" si="95"/>
        <v>0</v>
      </c>
      <c r="AAC34" s="549"/>
      <c r="AAD34" s="373"/>
      <c r="AAE34" s="24"/>
      <c r="AAF34" s="34"/>
      <c r="AAG34" s="85"/>
      <c r="AAH34" s="87">
        <f t="shared" si="96"/>
        <v>0</v>
      </c>
      <c r="AAJ34" s="549"/>
      <c r="AAK34" s="373"/>
      <c r="AAL34" s="24"/>
      <c r="AAM34" s="34"/>
      <c r="AAN34" s="85"/>
      <c r="AAO34" s="87">
        <f t="shared" si="97"/>
        <v>0</v>
      </c>
      <c r="AAQ34" s="549"/>
      <c r="AAR34" s="549"/>
      <c r="AAS34" s="373"/>
      <c r="AAT34" s="24"/>
      <c r="AAU34" s="34"/>
      <c r="AAV34" s="85"/>
      <c r="AAW34" s="87">
        <f t="shared" si="98"/>
        <v>7650</v>
      </c>
      <c r="AAY34" s="373"/>
      <c r="AAZ34" s="373"/>
      <c r="ABA34" s="24"/>
      <c r="ABB34" s="34"/>
      <c r="ABC34" s="85"/>
      <c r="ABD34" s="87">
        <f t="shared" si="242"/>
        <v>8470.5</v>
      </c>
      <c r="ABF34" s="34"/>
      <c r="ABG34" s="373"/>
      <c r="ABH34" s="24"/>
      <c r="ABI34" s="34"/>
      <c r="ABJ34" s="85"/>
      <c r="ABK34" s="87">
        <f t="shared" si="99"/>
        <v>70699</v>
      </c>
      <c r="ABM34" s="549"/>
      <c r="ABN34" s="373"/>
      <c r="ABO34" s="373"/>
      <c r="ABP34" s="24"/>
      <c r="ABQ34" s="34"/>
      <c r="ABR34" s="85"/>
      <c r="ABS34" s="87">
        <f t="shared" si="243"/>
        <v>0</v>
      </c>
      <c r="ABU34" s="388"/>
      <c r="ABV34" s="373"/>
      <c r="ABW34" s="24"/>
      <c r="ABX34" s="549"/>
      <c r="ABY34" s="85"/>
      <c r="ABZ34" s="87">
        <f t="shared" si="244"/>
        <v>0</v>
      </c>
      <c r="ACB34" s="373"/>
      <c r="ACC34" s="373"/>
      <c r="ACD34" s="24"/>
      <c r="ACE34" s="34"/>
      <c r="ACF34" s="85"/>
      <c r="ACG34" s="87">
        <f t="shared" si="245"/>
        <v>42311</v>
      </c>
      <c r="ACI34" s="386">
        <v>41323</v>
      </c>
      <c r="ACJ34" s="276" t="s">
        <v>5144</v>
      </c>
      <c r="ACK34" s="121">
        <v>6483</v>
      </c>
      <c r="ACL34" s="386">
        <v>41324</v>
      </c>
      <c r="ACM34" s="176">
        <v>6483</v>
      </c>
      <c r="ACN34" s="87">
        <f t="shared" si="239"/>
        <v>100.5</v>
      </c>
      <c r="ACP34" s="34"/>
      <c r="ACQ34" s="373"/>
      <c r="ACR34" s="24"/>
      <c r="ACS34" s="34"/>
      <c r="ACT34" s="85"/>
      <c r="ACU34" s="87">
        <f t="shared" si="1"/>
        <v>0</v>
      </c>
      <c r="ACW34" s="373"/>
      <c r="ACX34" s="373"/>
      <c r="ACY34" s="24"/>
      <c r="ACZ34" s="34"/>
      <c r="ADA34" s="85"/>
      <c r="ADB34" s="87">
        <f t="shared" si="100"/>
        <v>0</v>
      </c>
      <c r="ADD34" s="373"/>
      <c r="ADE34" s="373"/>
      <c r="ADF34" s="24"/>
      <c r="ADG34" s="34"/>
      <c r="ADH34" s="85"/>
      <c r="ADI34" s="87">
        <f t="shared" si="101"/>
        <v>0</v>
      </c>
      <c r="ADK34" s="373"/>
      <c r="ADL34" s="373"/>
      <c r="ADM34" s="24"/>
      <c r="ADN34" s="34"/>
      <c r="ADO34" s="85"/>
      <c r="ADP34" s="87">
        <f t="shared" si="102"/>
        <v>0</v>
      </c>
      <c r="ADR34" s="373"/>
      <c r="ADS34" s="373"/>
      <c r="ADT34" s="24"/>
      <c r="ADU34" s="34"/>
      <c r="ADV34" s="85"/>
      <c r="ADW34" s="87">
        <f t="shared" si="103"/>
        <v>2582.5</v>
      </c>
      <c r="ADY34" s="373"/>
      <c r="ADZ34" s="373"/>
      <c r="AEA34" s="24"/>
      <c r="AEB34" s="34"/>
      <c r="AEC34" s="85"/>
      <c r="AED34" s="87">
        <f t="shared" si="104"/>
        <v>0</v>
      </c>
      <c r="AEF34" s="373"/>
      <c r="AEG34" s="373"/>
      <c r="AEH34" s="24"/>
      <c r="AEI34" s="34"/>
      <c r="AEJ34" s="85"/>
      <c r="AEK34" s="87">
        <f t="shared" si="105"/>
        <v>49429.5</v>
      </c>
      <c r="AEM34" s="373"/>
      <c r="AEN34" s="373"/>
      <c r="AEO34" s="24"/>
      <c r="AEP34" s="34"/>
      <c r="AEQ34" s="85"/>
      <c r="AER34" s="87">
        <f t="shared" si="106"/>
        <v>0</v>
      </c>
      <c r="AET34" s="388"/>
      <c r="AEU34" s="373"/>
      <c r="AEV34" s="24"/>
      <c r="AEW34" s="34"/>
      <c r="AEX34" s="85"/>
      <c r="AEY34" s="87">
        <f t="shared" si="107"/>
        <v>3212.9950000000008</v>
      </c>
      <c r="AFA34" s="549"/>
      <c r="AFB34" s="373"/>
      <c r="AFC34" s="24"/>
      <c r="AFD34" s="34"/>
      <c r="AFE34" s="85"/>
      <c r="AFF34" s="87">
        <f t="shared" si="108"/>
        <v>17277</v>
      </c>
      <c r="AFH34" s="367">
        <v>41327</v>
      </c>
      <c r="AFI34" s="373" t="s">
        <v>5505</v>
      </c>
      <c r="AFJ34" s="24">
        <v>1036.5</v>
      </c>
      <c r="AFK34" s="388">
        <v>41327</v>
      </c>
      <c r="AFL34" s="85">
        <v>1036.5</v>
      </c>
      <c r="AFM34" s="87">
        <f t="shared" si="109"/>
        <v>0</v>
      </c>
      <c r="AFO34" s="549"/>
      <c r="AFP34" s="373"/>
      <c r="AFQ34" s="24"/>
      <c r="AFR34" s="34"/>
      <c r="AFS34" s="85"/>
      <c r="AFT34" s="87">
        <f t="shared" si="110"/>
        <v>0</v>
      </c>
      <c r="AFV34" s="549"/>
      <c r="AFW34" s="373"/>
      <c r="AFX34" s="1250"/>
      <c r="AFY34" s="34"/>
      <c r="AFZ34" s="85"/>
      <c r="AGA34" s="87">
        <f t="shared" si="111"/>
        <v>33117</v>
      </c>
      <c r="AGC34" s="549"/>
      <c r="AGD34" s="373"/>
      <c r="AGE34" s="24"/>
      <c r="AGF34" s="34"/>
      <c r="AGG34" s="85"/>
      <c r="AGH34" s="87">
        <f t="shared" si="112"/>
        <v>2341</v>
      </c>
      <c r="AGJ34" s="549"/>
      <c r="AGK34" s="373"/>
      <c r="AGL34" s="24"/>
      <c r="AGM34" s="34"/>
      <c r="AGN34" s="85"/>
      <c r="AGO34" s="87">
        <f t="shared" si="113"/>
        <v>18000.5</v>
      </c>
      <c r="AGQ34" s="549"/>
      <c r="AGR34" s="373"/>
      <c r="AGS34" s="24"/>
      <c r="AGT34" s="34"/>
      <c r="AGU34" s="85"/>
      <c r="AGV34" s="87">
        <f t="shared" si="114"/>
        <v>0</v>
      </c>
      <c r="AGX34" s="34"/>
      <c r="AGY34" s="1249"/>
      <c r="AGZ34" s="24"/>
      <c r="AHA34" s="34"/>
      <c r="AHB34" s="85"/>
      <c r="AHC34" s="87">
        <f t="shared" si="115"/>
        <v>52560.5</v>
      </c>
      <c r="AHE34" s="34"/>
      <c r="AHF34" s="1249"/>
      <c r="AHG34" s="121"/>
      <c r="AHH34" s="34"/>
      <c r="AHI34" s="176"/>
      <c r="AHJ34" s="87">
        <f t="shared" si="116"/>
        <v>0</v>
      </c>
      <c r="AHL34" s="388"/>
      <c r="AHM34" s="1249"/>
      <c r="AHN34" s="24"/>
      <c r="AHO34" s="34"/>
      <c r="AHP34" s="85"/>
      <c r="AHQ34" s="87">
        <f t="shared" si="117"/>
        <v>0</v>
      </c>
      <c r="AHS34" s="386"/>
      <c r="AHT34" s="276"/>
      <c r="AHU34" s="121"/>
      <c r="AHV34" s="576">
        <v>41206</v>
      </c>
      <c r="AHW34" s="176">
        <v>300</v>
      </c>
      <c r="AHX34" s="87">
        <f t="shared" si="118"/>
        <v>1504</v>
      </c>
      <c r="AHZ34" s="373"/>
      <c r="AIA34" s="373"/>
      <c r="AIB34" s="1249"/>
      <c r="AIC34" s="24"/>
      <c r="AID34" s="34"/>
      <c r="AIE34" s="85"/>
      <c r="AIF34" s="87">
        <f t="shared" si="119"/>
        <v>0</v>
      </c>
      <c r="AIH34" s="549"/>
      <c r="AII34" s="1249"/>
      <c r="AIJ34" s="24"/>
      <c r="AIK34" s="34"/>
      <c r="AIL34" s="85"/>
      <c r="AIM34" s="87">
        <f t="shared" si="120"/>
        <v>0</v>
      </c>
      <c r="AIO34" s="549"/>
      <c r="AIP34" s="1202"/>
      <c r="AIQ34" s="1249"/>
      <c r="AIR34" s="24"/>
      <c r="AIS34" s="34"/>
      <c r="AIT34" s="85"/>
      <c r="AIU34" s="87">
        <f t="shared" si="121"/>
        <v>0</v>
      </c>
      <c r="AIW34" s="576"/>
      <c r="AIX34" s="1378"/>
      <c r="AIY34" s="121"/>
      <c r="AIZ34" s="53"/>
      <c r="AJA34" s="176"/>
      <c r="AJB34" s="87">
        <f t="shared" si="122"/>
        <v>409</v>
      </c>
      <c r="AJD34" s="549"/>
      <c r="AJE34" s="1249"/>
      <c r="AJF34" s="24"/>
      <c r="AJG34" s="34"/>
      <c r="AJH34" s="85"/>
      <c r="AJI34" s="87">
        <f t="shared" si="123"/>
        <v>800</v>
      </c>
      <c r="AJK34" s="549"/>
      <c r="AJL34" s="1249"/>
      <c r="AJM34" s="24"/>
      <c r="AJN34" s="34"/>
      <c r="AJO34" s="85"/>
      <c r="AJP34" s="87">
        <f t="shared" si="124"/>
        <v>3599</v>
      </c>
      <c r="AJR34" s="576"/>
      <c r="AJS34" s="276"/>
      <c r="AJT34" s="121"/>
      <c r="AJU34" s="53"/>
      <c r="AJV34" s="176"/>
      <c r="AJW34" s="87">
        <f t="shared" si="125"/>
        <v>37151</v>
      </c>
      <c r="AJY34" s="549"/>
      <c r="AJZ34" s="1249"/>
      <c r="AKA34" s="24"/>
      <c r="AKB34" s="34"/>
      <c r="AKC34" s="85"/>
      <c r="AKD34" s="87">
        <f t="shared" si="126"/>
        <v>0</v>
      </c>
      <c r="AKF34" s="549"/>
      <c r="AKG34" s="1249"/>
      <c r="AKH34" s="24"/>
      <c r="AKI34" s="34"/>
      <c r="AKJ34" s="85"/>
      <c r="AKK34" s="87">
        <f t="shared" si="127"/>
        <v>0</v>
      </c>
      <c r="AKM34" s="549"/>
      <c r="AKN34" s="1249"/>
      <c r="AKO34" s="24"/>
      <c r="AKP34" s="34"/>
      <c r="AKQ34" s="85"/>
      <c r="AKR34" s="87">
        <f t="shared" si="128"/>
        <v>0</v>
      </c>
      <c r="AKT34" s="388"/>
      <c r="AKU34" s="373"/>
      <c r="AKV34" s="1276"/>
      <c r="AKW34" s="1279"/>
      <c r="AKX34" s="85"/>
      <c r="AKY34" s="1280">
        <f t="shared" si="193"/>
        <v>0</v>
      </c>
      <c r="ALA34" s="388"/>
      <c r="ALB34" s="373"/>
      <c r="ALC34" s="1276"/>
      <c r="ALD34" s="1279"/>
      <c r="ALE34" s="85"/>
      <c r="ALF34" s="1280">
        <f t="shared" si="194"/>
        <v>0</v>
      </c>
      <c r="ALH34" s="388"/>
      <c r="ALI34" s="373"/>
      <c r="ALJ34" s="1276"/>
      <c r="ALK34" s="1386"/>
      <c r="ALL34" s="85"/>
      <c r="ALM34" s="1280">
        <f t="shared" si="195"/>
        <v>32402</v>
      </c>
      <c r="ALO34" s="373"/>
      <c r="ALP34" s="373"/>
      <c r="ALQ34" s="1276"/>
      <c r="ALR34" s="1279"/>
      <c r="ALS34" s="85"/>
      <c r="ALT34" s="1280">
        <f t="shared" si="196"/>
        <v>0</v>
      </c>
      <c r="ALV34" s="549"/>
      <c r="ALW34" s="373"/>
      <c r="ALX34" s="1276"/>
      <c r="ALY34" s="1279"/>
      <c r="ALZ34" s="85"/>
      <c r="AMA34" s="1280">
        <f t="shared" si="197"/>
        <v>731</v>
      </c>
      <c r="AMC34" s="373"/>
      <c r="AMD34" s="373"/>
      <c r="AME34" s="1276"/>
      <c r="AMF34" s="1279"/>
      <c r="AMG34" s="85"/>
      <c r="AMH34" s="1280">
        <f t="shared" si="198"/>
        <v>0</v>
      </c>
      <c r="AMJ34" s="373"/>
      <c r="AMK34" s="373"/>
      <c r="AML34" s="1304"/>
      <c r="AMM34" s="1279"/>
      <c r="AMN34" s="85"/>
      <c r="AMO34" s="1280">
        <f t="shared" si="199"/>
        <v>0</v>
      </c>
      <c r="AMQ34" s="53"/>
      <c r="AMR34" s="1385"/>
      <c r="AMS34" s="1274"/>
      <c r="AMT34" s="110"/>
      <c r="AMU34" s="176"/>
      <c r="AMV34" s="87">
        <f t="shared" si="129"/>
        <v>0</v>
      </c>
      <c r="AMX34" s="549"/>
      <c r="AMY34" s="373"/>
      <c r="AMZ34" s="1304"/>
      <c r="ANA34" s="1279"/>
      <c r="ANB34" s="85"/>
      <c r="ANC34" s="1280">
        <f t="shared" si="200"/>
        <v>0</v>
      </c>
      <c r="ANE34" s="388"/>
      <c r="ANF34" s="373"/>
      <c r="ANG34" s="1276"/>
      <c r="ANH34" s="1279"/>
      <c r="ANI34" s="85"/>
      <c r="ANJ34" s="1280">
        <f t="shared" si="253"/>
        <v>1947</v>
      </c>
      <c r="ANL34" s="34"/>
      <c r="ANM34" s="1353"/>
      <c r="ANN34" s="1276"/>
      <c r="ANO34" s="1279"/>
      <c r="ANP34" s="85"/>
      <c r="ANQ34" s="1280">
        <f t="shared" si="254"/>
        <v>0</v>
      </c>
      <c r="ANS34" s="34"/>
      <c r="ANT34" s="373"/>
      <c r="ANU34" s="1276"/>
      <c r="ANV34" s="1279"/>
      <c r="ANW34" s="85"/>
      <c r="ANX34" s="1280">
        <f t="shared" si="255"/>
        <v>0</v>
      </c>
      <c r="ANZ34" s="34"/>
      <c r="AOA34" s="1353"/>
      <c r="AOB34" s="1276"/>
      <c r="AOC34" s="1279"/>
      <c r="AOD34" s="85"/>
      <c r="AOE34" s="1280">
        <f t="shared" si="256"/>
        <v>0</v>
      </c>
      <c r="AOG34" s="388"/>
      <c r="AOH34" s="1249"/>
      <c r="AOI34" s="1276"/>
      <c r="AOJ34" s="1279"/>
      <c r="AOK34" s="85"/>
      <c r="AOL34" s="1280">
        <f t="shared" si="257"/>
        <v>0</v>
      </c>
      <c r="AON34" s="388"/>
      <c r="AOO34" s="1249"/>
      <c r="AOP34" s="1276"/>
      <c r="AOQ34" s="1279"/>
      <c r="AOR34" s="85"/>
      <c r="AOS34" s="1280">
        <f t="shared" si="258"/>
        <v>0</v>
      </c>
      <c r="AOU34" s="388"/>
      <c r="AOV34" s="1249"/>
      <c r="AOW34" s="1276"/>
      <c r="AOX34" s="1279"/>
      <c r="AOY34" s="85"/>
      <c r="AOZ34" s="1280">
        <f t="shared" si="259"/>
        <v>0</v>
      </c>
      <c r="APB34" s="549"/>
      <c r="APC34" s="1353"/>
      <c r="APD34" s="1276"/>
      <c r="APE34" s="1279"/>
      <c r="APF34" s="85"/>
      <c r="APG34" s="1280">
        <f t="shared" si="260"/>
        <v>0</v>
      </c>
      <c r="API34" s="549"/>
      <c r="APJ34" s="1353"/>
      <c r="APK34" s="1276"/>
      <c r="APL34" s="1279"/>
      <c r="APM34" s="85"/>
      <c r="APN34" s="1280">
        <f t="shared" si="261"/>
        <v>0</v>
      </c>
      <c r="APP34" s="549"/>
      <c r="APQ34" s="373"/>
      <c r="APR34" s="1276"/>
      <c r="APS34" s="1279"/>
      <c r="APT34" s="85"/>
      <c r="APU34" s="1280">
        <f t="shared" si="210"/>
        <v>0</v>
      </c>
      <c r="APW34" s="373"/>
      <c r="APX34" s="373"/>
      <c r="APY34" s="1304"/>
      <c r="APZ34" s="1279"/>
      <c r="AQA34" s="85"/>
      <c r="AQB34" s="1280">
        <f t="shared" si="211"/>
        <v>0</v>
      </c>
      <c r="AQD34" s="549"/>
      <c r="AQE34" s="373"/>
      <c r="AQF34" s="24"/>
      <c r="AQG34" s="34"/>
      <c r="AQH34" s="85"/>
      <c r="AQI34" s="87">
        <f t="shared" si="226"/>
        <v>0</v>
      </c>
      <c r="AQK34" s="549"/>
      <c r="AQL34" s="549"/>
      <c r="AQM34" s="373"/>
      <c r="AQN34" s="24"/>
      <c r="AQO34" s="34"/>
      <c r="AQP34" s="85"/>
      <c r="AQQ34" s="87">
        <f t="shared" si="227"/>
        <v>0</v>
      </c>
      <c r="AQS34" s="549"/>
      <c r="AQT34" s="1249"/>
      <c r="AQU34" s="24"/>
      <c r="AQV34" s="34"/>
      <c r="AQW34" s="85"/>
      <c r="AQX34" s="87">
        <f t="shared" si="228"/>
        <v>0</v>
      </c>
      <c r="AQZ34" s="388"/>
      <c r="ARA34" s="1249"/>
      <c r="ARB34" s="24"/>
      <c r="ARC34" s="34"/>
      <c r="ARD34" s="85"/>
      <c r="ARE34" s="87">
        <f t="shared" si="229"/>
        <v>12197</v>
      </c>
      <c r="ARG34" s="549"/>
      <c r="ARH34" s="1202"/>
      <c r="ARI34" s="1249"/>
      <c r="ARJ34" s="24"/>
      <c r="ARK34" s="34"/>
      <c r="ARL34" s="85"/>
      <c r="ARM34" s="87">
        <f t="shared" si="230"/>
        <v>0</v>
      </c>
      <c r="ARO34" s="549"/>
      <c r="ARP34" s="1202"/>
      <c r="ARQ34" s="1249"/>
      <c r="ARR34" s="24"/>
      <c r="ARS34" s="34"/>
      <c r="ART34" s="85"/>
      <c r="ARU34" s="87">
        <f t="shared" si="231"/>
        <v>0</v>
      </c>
      <c r="ARV34" s="85"/>
      <c r="ARW34" s="34"/>
      <c r="ARX34" s="373"/>
      <c r="ARY34" s="24"/>
      <c r="ARZ34" s="34"/>
      <c r="ASA34" s="85"/>
      <c r="ASB34" s="87">
        <f t="shared" si="232"/>
        <v>17438</v>
      </c>
      <c r="ASD34" s="576"/>
      <c r="ASE34" s="276"/>
      <c r="ASF34" s="121"/>
      <c r="ASG34" s="53"/>
      <c r="ASH34" s="176"/>
      <c r="ASI34" s="87">
        <f t="shared" si="233"/>
        <v>31792</v>
      </c>
      <c r="ASK34" s="549"/>
      <c r="ASL34" s="373"/>
      <c r="ASM34" s="24"/>
      <c r="ASN34" s="34"/>
      <c r="ASO34" s="85"/>
      <c r="ASP34" s="87">
        <f t="shared" si="234"/>
        <v>3312</v>
      </c>
      <c r="ASR34" s="549"/>
      <c r="ASS34" s="373"/>
      <c r="AST34" s="24"/>
      <c r="ASU34" s="34"/>
      <c r="ASV34" s="85"/>
      <c r="ASW34" s="87">
        <f t="shared" si="235"/>
        <v>0</v>
      </c>
      <c r="ASY34" s="576"/>
      <c r="ASZ34" s="276"/>
      <c r="ATA34" s="121"/>
      <c r="ATB34" s="53"/>
      <c r="ATC34" s="176"/>
      <c r="ATD34" s="87">
        <f t="shared" si="236"/>
        <v>0</v>
      </c>
      <c r="ATF34" s="549"/>
      <c r="ATG34" s="373"/>
      <c r="ATH34" s="24"/>
      <c r="ATI34" s="34"/>
      <c r="ATJ34" s="85"/>
      <c r="ATK34" s="87">
        <f t="shared" si="212"/>
        <v>0</v>
      </c>
      <c r="ATM34" s="549"/>
      <c r="ATN34" s="373"/>
      <c r="ATO34" s="24"/>
      <c r="ATP34" s="34"/>
      <c r="ATQ34" s="85"/>
      <c r="ATR34" s="87">
        <f t="shared" si="213"/>
        <v>0</v>
      </c>
      <c r="ATT34" s="576"/>
      <c r="ATU34" s="276"/>
      <c r="ATV34" s="121"/>
      <c r="ATW34" s="53"/>
      <c r="ATX34" s="176"/>
      <c r="ATY34" s="87">
        <f t="shared" si="214"/>
        <v>0</v>
      </c>
      <c r="AUA34" s="53"/>
      <c r="AUB34" s="276"/>
      <c r="AUC34" s="121"/>
      <c r="AUD34" s="53"/>
      <c r="AUE34" s="176"/>
      <c r="AUF34" s="87">
        <f t="shared" si="215"/>
        <v>2068</v>
      </c>
      <c r="AUH34" s="669"/>
      <c r="AUI34" s="373"/>
      <c r="AUJ34" s="24"/>
      <c r="AUK34" s="34"/>
      <c r="AUL34" s="85"/>
      <c r="AUM34" s="87">
        <f t="shared" si="246"/>
        <v>0</v>
      </c>
      <c r="AUO34" s="669"/>
      <c r="AUP34" s="373"/>
      <c r="AUQ34" s="24"/>
      <c r="AUR34" s="34"/>
      <c r="AUS34" s="85"/>
      <c r="AUT34" s="87">
        <f t="shared" si="247"/>
        <v>2062.5</v>
      </c>
      <c r="AUV34" s="669"/>
      <c r="AUW34" s="373"/>
      <c r="AUX34" s="24"/>
      <c r="AUY34" s="34"/>
      <c r="AUZ34" s="85"/>
      <c r="AVA34" s="87">
        <f t="shared" si="248"/>
        <v>0</v>
      </c>
      <c r="AVC34" s="69"/>
      <c r="AVD34" s="373"/>
      <c r="AVE34" s="24"/>
      <c r="AVF34" s="34"/>
      <c r="AVG34" s="85"/>
      <c r="AVH34" s="87">
        <f t="shared" si="249"/>
        <v>0</v>
      </c>
      <c r="AVJ34" s="671">
        <v>41323</v>
      </c>
      <c r="AVK34" s="276" t="s">
        <v>5194</v>
      </c>
      <c r="AVL34" s="121">
        <v>7723</v>
      </c>
      <c r="AVM34" s="53">
        <v>41324</v>
      </c>
      <c r="AVN34" s="176">
        <v>7723</v>
      </c>
      <c r="AVO34" s="87">
        <f t="shared" si="130"/>
        <v>0</v>
      </c>
      <c r="AVQ34" s="671"/>
      <c r="AVR34" s="276"/>
      <c r="AVS34" s="121"/>
      <c r="AVT34" s="53"/>
      <c r="AVU34" s="176"/>
      <c r="AVV34" s="87">
        <f t="shared" si="131"/>
        <v>0</v>
      </c>
      <c r="AVX34" s="671"/>
      <c r="AVY34" s="276"/>
      <c r="AVZ34" s="121"/>
      <c r="AWA34" s="53"/>
      <c r="AWB34" s="176"/>
      <c r="AWC34" s="87">
        <f t="shared" si="132"/>
        <v>5941</v>
      </c>
      <c r="AWE34" s="669"/>
      <c r="AWF34" s="373"/>
      <c r="AWG34" s="24"/>
      <c r="AWH34" s="34"/>
      <c r="AWI34" s="85"/>
      <c r="AWJ34" s="87">
        <f t="shared" si="133"/>
        <v>0</v>
      </c>
      <c r="AWL34" s="669"/>
      <c r="AWM34" s="373"/>
      <c r="AWN34" s="24"/>
      <c r="AWO34" s="34"/>
      <c r="AWP34" s="85"/>
      <c r="AWQ34" s="87">
        <f t="shared" si="134"/>
        <v>0</v>
      </c>
      <c r="AWS34" s="69"/>
      <c r="AWT34" s="373"/>
      <c r="AWU34" s="24"/>
      <c r="AWV34" s="34"/>
      <c r="AWW34" s="85"/>
      <c r="AWX34" s="87">
        <f t="shared" si="135"/>
        <v>0</v>
      </c>
      <c r="AWZ34" s="932">
        <v>41326</v>
      </c>
      <c r="AXA34" s="373" t="s">
        <v>5430</v>
      </c>
      <c r="AXB34" s="24">
        <v>3212.5</v>
      </c>
      <c r="AXC34" s="34">
        <v>41327</v>
      </c>
      <c r="AXD34" s="85">
        <v>3212.5</v>
      </c>
      <c r="AXE34" s="87">
        <f t="shared" si="136"/>
        <v>0</v>
      </c>
      <c r="AXG34" s="932"/>
      <c r="AXH34" s="373"/>
      <c r="AXI34" s="24"/>
      <c r="AXJ34" s="34"/>
      <c r="AXK34" s="85"/>
      <c r="AXL34" s="87">
        <f t="shared" si="137"/>
        <v>0</v>
      </c>
      <c r="AXN34" s="932"/>
      <c r="AXO34" s="373"/>
      <c r="AXP34" s="24"/>
      <c r="AXQ34" s="34"/>
      <c r="AXR34" s="85"/>
      <c r="AXS34" s="87">
        <f t="shared" si="138"/>
        <v>1624.5</v>
      </c>
      <c r="AXU34" s="549"/>
      <c r="AXV34" s="373"/>
      <c r="AXW34" s="24"/>
      <c r="AXX34" s="549"/>
      <c r="AXY34" s="85"/>
      <c r="AXZ34" s="87">
        <f t="shared" si="139"/>
        <v>0</v>
      </c>
      <c r="AYB34" s="576"/>
      <c r="AYC34" s="276"/>
      <c r="AYD34" s="121"/>
      <c r="AYE34" s="53"/>
      <c r="AYF34" s="176"/>
      <c r="AYG34" s="168">
        <f t="shared" si="140"/>
        <v>72158.2</v>
      </c>
      <c r="AYI34" s="69"/>
      <c r="AYJ34" s="373"/>
      <c r="AYK34" s="24"/>
      <c r="AYL34" s="34"/>
      <c r="AYM34" s="85"/>
      <c r="AYN34" s="87">
        <f t="shared" si="250"/>
        <v>0</v>
      </c>
      <c r="AYP34" s="69"/>
      <c r="AYQ34" s="373"/>
      <c r="AYR34" s="24"/>
      <c r="AYS34" s="34"/>
      <c r="AYT34" s="85"/>
      <c r="AYU34" s="87">
        <f t="shared" si="251"/>
        <v>0</v>
      </c>
      <c r="AYW34" s="386">
        <v>41323</v>
      </c>
      <c r="AYX34" s="386"/>
      <c r="AYY34" s="363" t="s">
        <v>5199</v>
      </c>
      <c r="AYZ34" s="430">
        <v>64917</v>
      </c>
      <c r="AZA34" s="386"/>
      <c r="AZB34" s="513"/>
      <c r="AZC34" s="168">
        <f t="shared" si="141"/>
        <v>675534</v>
      </c>
      <c r="AZE34" s="69"/>
      <c r="AZF34" s="373"/>
      <c r="AZG34" s="24"/>
      <c r="AZH34" s="34"/>
      <c r="AZI34" s="85"/>
      <c r="AZJ34" s="87">
        <f t="shared" si="142"/>
        <v>0</v>
      </c>
      <c r="AZL34" s="69"/>
      <c r="AZM34" s="373"/>
      <c r="AZN34" s="24"/>
      <c r="AZO34" s="34"/>
      <c r="AZP34" s="85"/>
      <c r="AZQ34" s="87">
        <f t="shared" si="143"/>
        <v>0</v>
      </c>
      <c r="AZS34" s="69"/>
      <c r="AZT34" s="373"/>
      <c r="AZU34" s="24"/>
      <c r="AZV34" s="34"/>
      <c r="AZW34" s="85"/>
      <c r="AZX34" s="87">
        <f t="shared" si="144"/>
        <v>0</v>
      </c>
      <c r="AZZ34" s="69"/>
      <c r="BAA34" s="373"/>
      <c r="BAB34" s="24"/>
      <c r="BAC34" s="34"/>
      <c r="BAD34" s="85"/>
      <c r="BAE34" s="87">
        <f t="shared" si="145"/>
        <v>0</v>
      </c>
      <c r="BAG34" s="669"/>
      <c r="BAH34" s="373"/>
      <c r="BAI34" s="24"/>
      <c r="BAJ34" s="34"/>
      <c r="BAK34" s="85"/>
      <c r="BAL34" s="87">
        <f t="shared" si="146"/>
        <v>0</v>
      </c>
      <c r="BAN34" s="669"/>
      <c r="BAO34" s="373"/>
      <c r="BAP34" s="24"/>
      <c r="BAQ34" s="34"/>
      <c r="BAR34" s="85"/>
      <c r="BAS34" s="87">
        <f t="shared" si="147"/>
        <v>22116</v>
      </c>
      <c r="BAU34" s="932"/>
      <c r="BAV34" s="373"/>
      <c r="BAW34" s="24"/>
      <c r="BAX34" s="34"/>
      <c r="BAY34" s="85"/>
      <c r="BAZ34" s="87">
        <f t="shared" si="148"/>
        <v>4048</v>
      </c>
      <c r="BBB34" s="669"/>
      <c r="BBC34" s="373"/>
      <c r="BBD34" s="24"/>
      <c r="BBE34" s="549"/>
      <c r="BBF34" s="85"/>
      <c r="BBG34" s="87">
        <f t="shared" si="149"/>
        <v>19293.599999999999</v>
      </c>
      <c r="BBI34" s="69"/>
      <c r="BBJ34" s="69"/>
      <c r="BBK34" s="373"/>
      <c r="BBL34" s="24"/>
      <c r="BBM34" s="34"/>
      <c r="BBN34" s="85"/>
      <c r="BBO34" s="87">
        <f t="shared" si="150"/>
        <v>6485.25</v>
      </c>
      <c r="BBQ34" s="69"/>
      <c r="BBR34" s="373"/>
      <c r="BBS34" s="24"/>
      <c r="BBT34" s="34"/>
      <c r="BBU34" s="85"/>
      <c r="BBV34" s="87">
        <f t="shared" si="151"/>
        <v>0</v>
      </c>
      <c r="BBX34" s="932"/>
      <c r="BBY34" s="373"/>
      <c r="BBZ34" s="24"/>
      <c r="BCA34" s="34"/>
      <c r="BCB34" s="85"/>
      <c r="BCC34" s="87">
        <f t="shared" si="152"/>
        <v>0</v>
      </c>
      <c r="BCE34" s="932"/>
      <c r="BCF34" s="373"/>
      <c r="BCG34" s="24"/>
      <c r="BCH34" s="34"/>
      <c r="BCI34" s="85"/>
      <c r="BCJ34" s="87">
        <f t="shared" si="153"/>
        <v>0</v>
      </c>
      <c r="BCL34" s="568">
        <v>41311</v>
      </c>
      <c r="BCM34" s="363" t="s">
        <v>4124</v>
      </c>
      <c r="BCN34" s="176">
        <v>5527</v>
      </c>
      <c r="BCO34" s="576">
        <v>41311</v>
      </c>
      <c r="BCP34" s="176">
        <v>5527</v>
      </c>
      <c r="BCQ34" s="87">
        <f t="shared" si="154"/>
        <v>17174</v>
      </c>
      <c r="BCS34" s="932"/>
      <c r="BCT34" s="373"/>
      <c r="BCU34" s="24"/>
      <c r="BCV34" s="549"/>
      <c r="BCW34" s="85"/>
      <c r="BCX34" s="87">
        <f t="shared" si="155"/>
        <v>0</v>
      </c>
      <c r="BCZ34" s="69"/>
      <c r="BDA34" s="373"/>
      <c r="BDB34" s="24"/>
      <c r="BDC34" s="34"/>
      <c r="BDD34" s="85"/>
      <c r="BDE34" s="87">
        <f t="shared" si="156"/>
        <v>0</v>
      </c>
      <c r="BDG34" s="932"/>
      <c r="BDH34" s="373"/>
      <c r="BDI34" s="24"/>
      <c r="BDJ34" s="388"/>
      <c r="BDK34" s="85"/>
      <c r="BDL34" s="87">
        <f t="shared" si="157"/>
        <v>0</v>
      </c>
      <c r="BDN34" s="576"/>
      <c r="BDO34" s="363"/>
      <c r="BDP34" s="176"/>
      <c r="BDQ34" s="576"/>
      <c r="BDR34" s="176"/>
      <c r="BDS34" s="87">
        <f t="shared" si="158"/>
        <v>31279.599999999991</v>
      </c>
      <c r="BDU34" s="69"/>
      <c r="BDV34" s="373"/>
      <c r="BDW34" s="24"/>
      <c r="BDX34" s="34"/>
      <c r="BDY34" s="85"/>
      <c r="BDZ34" s="87">
        <f t="shared" si="159"/>
        <v>0</v>
      </c>
      <c r="BEB34" s="669"/>
      <c r="BEC34" s="373"/>
      <c r="BED34" s="24"/>
      <c r="BEE34" s="34"/>
      <c r="BEF34" s="85"/>
      <c r="BEG34" s="87">
        <f t="shared" si="160"/>
        <v>605.79999999999927</v>
      </c>
      <c r="BEI34" s="34"/>
      <c r="BEJ34" s="34"/>
      <c r="BEK34" s="373"/>
      <c r="BEL34" s="24"/>
      <c r="BEM34" s="34"/>
      <c r="BEN34" s="85"/>
      <c r="BEO34" s="87">
        <f t="shared" si="161"/>
        <v>0</v>
      </c>
      <c r="BEQ34" s="932"/>
      <c r="BER34" s="373"/>
      <c r="BES34" s="24"/>
      <c r="BET34" s="388"/>
      <c r="BEU34" s="85"/>
      <c r="BEV34" s="87">
        <f t="shared" si="162"/>
        <v>6853</v>
      </c>
      <c r="BEX34" s="932"/>
      <c r="BEY34" s="409"/>
      <c r="BEZ34" s="373"/>
      <c r="BFA34" s="24"/>
      <c r="BFB34" s="388"/>
      <c r="BFC34" s="85"/>
      <c r="BFD34" s="87">
        <f t="shared" si="163"/>
        <v>0</v>
      </c>
      <c r="BFF34" s="69"/>
      <c r="BFG34" s="69"/>
      <c r="BFH34" s="373"/>
      <c r="BFI34" s="24"/>
      <c r="BFJ34" s="34"/>
      <c r="BFK34" s="85"/>
      <c r="BFL34" s="87">
        <f t="shared" si="164"/>
        <v>212313.94</v>
      </c>
      <c r="BFN34" s="669"/>
      <c r="BFO34" s="373"/>
      <c r="BFP34" s="24"/>
      <c r="BFR34" s="85"/>
      <c r="BFS34" s="87">
        <f t="shared" si="165"/>
        <v>0</v>
      </c>
      <c r="BFU34" s="388"/>
      <c r="BFV34" s="1249"/>
      <c r="BFW34" s="24"/>
      <c r="BFX34" s="69"/>
      <c r="BFY34" s="85"/>
      <c r="BFZ34" s="87">
        <f t="shared" si="166"/>
        <v>0</v>
      </c>
      <c r="BGB34" s="549"/>
      <c r="BGC34" s="1249"/>
      <c r="BGD34" s="24"/>
      <c r="BGE34" s="69"/>
      <c r="BGF34" s="85"/>
      <c r="BGG34" s="87">
        <f t="shared" si="167"/>
        <v>0</v>
      </c>
      <c r="BGI34" s="932"/>
      <c r="BGJ34" s="373"/>
      <c r="BGK34" s="24"/>
      <c r="BGL34" s="34"/>
      <c r="BGM34" s="85"/>
      <c r="BGN34" s="87">
        <f t="shared" si="240"/>
        <v>0</v>
      </c>
      <c r="BGP34" s="69"/>
      <c r="BGQ34" s="373"/>
      <c r="BGR34" s="24"/>
      <c r="BGS34" s="34"/>
      <c r="BGT34" s="85"/>
      <c r="BGU34" s="87">
        <f t="shared" si="241"/>
        <v>0</v>
      </c>
      <c r="BGW34" s="669"/>
      <c r="BGX34" s="373"/>
      <c r="BGY34" s="24"/>
      <c r="BGZ34" s="34"/>
      <c r="BHA34" s="85"/>
      <c r="BHB34" s="87">
        <f t="shared" si="168"/>
        <v>0</v>
      </c>
      <c r="BHD34" s="669"/>
      <c r="BHE34" s="669"/>
      <c r="BHF34" s="373"/>
      <c r="BHG34" s="24"/>
      <c r="BHH34" s="34"/>
      <c r="BHI34" s="85"/>
      <c r="BHJ34" s="87">
        <f t="shared" si="169"/>
        <v>78175.989999999991</v>
      </c>
      <c r="BHL34" s="669"/>
      <c r="BHM34" s="373"/>
      <c r="BHN34" s="24"/>
      <c r="BHO34" s="34"/>
      <c r="BHP34" s="85"/>
      <c r="BHQ34" s="87">
        <f t="shared" si="170"/>
        <v>0</v>
      </c>
      <c r="BHS34" s="932"/>
      <c r="BHT34" s="373"/>
      <c r="BHU34" s="24"/>
      <c r="BHV34" s="34"/>
      <c r="BHW34" s="85"/>
      <c r="BHX34" s="87">
        <f t="shared" si="171"/>
        <v>0</v>
      </c>
      <c r="BHZ34" s="669"/>
      <c r="BIA34" s="373"/>
      <c r="BIB34" s="24"/>
      <c r="BIC34" s="34"/>
      <c r="BID34" s="85"/>
      <c r="BIE34" s="87">
        <f t="shared" si="172"/>
        <v>0</v>
      </c>
      <c r="BIG34" s="669"/>
      <c r="BIH34" s="373"/>
      <c r="BII34" s="24"/>
      <c r="BIJ34" s="34"/>
      <c r="BIK34" s="85"/>
      <c r="BIL34" s="87">
        <f t="shared" si="173"/>
        <v>1424</v>
      </c>
      <c r="BIN34" s="669"/>
      <c r="BIO34" s="373"/>
      <c r="BIP34" s="24"/>
      <c r="BIQ34" s="34"/>
      <c r="BIR34" s="85"/>
      <c r="BIS34" s="87">
        <f t="shared" si="174"/>
        <v>0</v>
      </c>
      <c r="BIU34" s="69"/>
      <c r="BIV34" s="373"/>
      <c r="BIW34" s="24"/>
      <c r="BIX34" s="34"/>
      <c r="BIY34" s="85"/>
      <c r="BIZ34" s="87">
        <f t="shared" si="175"/>
        <v>0</v>
      </c>
      <c r="BJB34" s="69"/>
      <c r="BJC34" s="373"/>
      <c r="BJD34" s="24"/>
      <c r="BJE34" s="34"/>
      <c r="BJF34" s="85"/>
      <c r="BJG34" s="87">
        <f t="shared" si="216"/>
        <v>3291.5</v>
      </c>
      <c r="BJI34" s="54"/>
      <c r="BJJ34" s="363"/>
      <c r="BJK34" s="176"/>
      <c r="BJL34" s="313">
        <v>41326</v>
      </c>
      <c r="BJM34" s="176">
        <v>13565.5</v>
      </c>
      <c r="BJN34" s="87">
        <f t="shared" si="217"/>
        <v>289.5</v>
      </c>
      <c r="BJP34" s="69"/>
      <c r="BJQ34" s="373"/>
      <c r="BJR34" s="24"/>
      <c r="BJS34" s="34"/>
      <c r="BJT34" s="85"/>
      <c r="BJU34" s="87">
        <f t="shared" si="218"/>
        <v>0</v>
      </c>
      <c r="BJW34" s="69"/>
      <c r="BJX34" s="373"/>
      <c r="BJY34" s="24"/>
      <c r="BJZ34" s="34"/>
      <c r="BKA34" s="85"/>
      <c r="BKB34" s="87">
        <f t="shared" si="219"/>
        <v>0</v>
      </c>
      <c r="BKD34" s="69"/>
      <c r="BKE34" s="373"/>
      <c r="BKF34" s="24"/>
      <c r="BKG34" s="34"/>
      <c r="BKH34" s="85"/>
      <c r="BKI34" s="87">
        <f t="shared" si="220"/>
        <v>0</v>
      </c>
      <c r="BKK34" s="69"/>
      <c r="BKL34" s="373"/>
      <c r="BKM34" s="24"/>
      <c r="BKN34" s="34"/>
      <c r="BKO34" s="85"/>
      <c r="BKP34" s="87">
        <f t="shared" si="221"/>
        <v>0</v>
      </c>
      <c r="BKR34" s="417"/>
      <c r="BKS34" s="276"/>
      <c r="BKT34" s="121"/>
      <c r="BKU34" s="53"/>
      <c r="BKV34" s="176"/>
      <c r="BKW34" s="87">
        <f t="shared" si="222"/>
        <v>0</v>
      </c>
      <c r="BKY34" s="669"/>
      <c r="BKZ34" s="373"/>
      <c r="BLA34" s="24"/>
      <c r="BLB34" s="34"/>
      <c r="BLC34" s="85"/>
      <c r="BLD34" s="87">
        <f t="shared" si="223"/>
        <v>0</v>
      </c>
      <c r="BLF34" s="669"/>
      <c r="BLG34" s="373"/>
      <c r="BLH34" s="24"/>
      <c r="BLI34" s="34"/>
      <c r="BLJ34" s="85"/>
      <c r="BLK34" s="87">
        <f t="shared" si="237"/>
        <v>0</v>
      </c>
      <c r="BLM34" s="69"/>
      <c r="BLN34" s="409"/>
      <c r="BLO34" s="373"/>
      <c r="BLP34" s="24"/>
      <c r="BLQ34" s="34"/>
      <c r="BLR34" s="85"/>
      <c r="BLS34" s="87">
        <f t="shared" si="176"/>
        <v>118</v>
      </c>
      <c r="BLU34" s="69"/>
      <c r="BLV34" s="373"/>
      <c r="BLW34" s="24"/>
      <c r="BLX34" s="34"/>
      <c r="BLY34" s="85"/>
      <c r="BLZ34" s="87">
        <f t="shared" si="177"/>
        <v>0</v>
      </c>
      <c r="BMB34" s="34"/>
      <c r="BMC34" s="373"/>
      <c r="BMD34" s="24"/>
      <c r="BME34" s="34"/>
      <c r="BMF34" s="85"/>
      <c r="BMG34" s="87">
        <f t="shared" si="178"/>
        <v>21858</v>
      </c>
      <c r="BMI34" s="386">
        <v>41312</v>
      </c>
      <c r="BMJ34" s="1378" t="s">
        <v>4246</v>
      </c>
      <c r="BMK34" s="1045">
        <v>318</v>
      </c>
      <c r="BML34" s="1087">
        <v>41312</v>
      </c>
      <c r="BMM34" s="176">
        <v>318</v>
      </c>
      <c r="BMN34" s="87">
        <f t="shared" si="179"/>
        <v>0</v>
      </c>
      <c r="BMQ34" s="1247"/>
      <c r="BMR34" s="430"/>
      <c r="BMS34" s="549"/>
      <c r="BMT34" s="1245"/>
      <c r="BMU34" s="87">
        <f t="shared" si="180"/>
        <v>700</v>
      </c>
      <c r="BMW34" s="69"/>
      <c r="BMX34" s="373"/>
      <c r="BMY34" s="24"/>
      <c r="BMZ34" s="34"/>
      <c r="BNA34" s="85"/>
      <c r="BNB34" s="87">
        <f t="shared" si="181"/>
        <v>0</v>
      </c>
      <c r="BND34" s="69"/>
      <c r="BNE34" s="69"/>
      <c r="BNF34" s="373"/>
      <c r="BNG34" s="24"/>
      <c r="BNH34" s="34"/>
      <c r="BNI34" s="85"/>
      <c r="BNJ34" s="87">
        <f t="shared" si="182"/>
        <v>0</v>
      </c>
      <c r="BNL34" s="669"/>
      <c r="BNM34" s="373"/>
      <c r="BNN34" s="24"/>
      <c r="BNO34" s="34"/>
      <c r="BNP34" s="85"/>
      <c r="BNQ34" s="87">
        <f t="shared" si="183"/>
        <v>0</v>
      </c>
      <c r="BNS34" s="669"/>
      <c r="BNT34" s="373"/>
      <c r="BNU34" s="24"/>
      <c r="BNV34" s="34"/>
      <c r="BNW34" s="85"/>
      <c r="BNX34" s="87">
        <f t="shared" si="184"/>
        <v>0</v>
      </c>
      <c r="BNZ34" s="69"/>
      <c r="BOA34" s="373"/>
      <c r="BOB34" s="24"/>
      <c r="BOC34" s="34"/>
      <c r="BOD34" s="85"/>
      <c r="BOE34" s="87">
        <f t="shared" si="185"/>
        <v>0</v>
      </c>
      <c r="BOG34" s="669"/>
      <c r="BOH34" s="373"/>
      <c r="BOI34" s="24"/>
      <c r="BOJ34" s="1366"/>
      <c r="BOK34" s="847"/>
      <c r="BOL34" s="87">
        <f t="shared" si="186"/>
        <v>0</v>
      </c>
      <c r="BON34" s="669"/>
      <c r="BOO34" s="373"/>
      <c r="BOP34" s="24"/>
      <c r="BOQ34" s="1366"/>
      <c r="BOR34" s="847"/>
      <c r="BOS34" s="87">
        <f t="shared" si="187"/>
        <v>0</v>
      </c>
      <c r="BOU34" s="69"/>
      <c r="BOV34" s="373"/>
      <c r="BOW34" s="24"/>
      <c r="BOX34" s="34"/>
      <c r="BOY34" s="85"/>
      <c r="BOZ34" s="87">
        <f t="shared" si="188"/>
        <v>0</v>
      </c>
      <c r="BPB34" s="69"/>
      <c r="BPC34" s="373"/>
      <c r="BPD34" s="24"/>
      <c r="BPE34" s="34"/>
      <c r="BPF34" s="85"/>
      <c r="BPG34" s="87">
        <f t="shared" si="189"/>
        <v>0</v>
      </c>
      <c r="BPI34" s="69"/>
      <c r="BPJ34" s="373"/>
      <c r="BPK34" s="24"/>
      <c r="BPL34" s="34"/>
      <c r="BPM34" s="85"/>
      <c r="BPN34" s="87">
        <f t="shared" si="190"/>
        <v>0</v>
      </c>
      <c r="BPP34" s="69"/>
      <c r="BPQ34" s="373"/>
      <c r="BPR34" s="24"/>
      <c r="BPS34" s="34"/>
      <c r="BPT34" s="85"/>
      <c r="BPU34" s="87">
        <f t="shared" si="191"/>
        <v>0</v>
      </c>
    </row>
    <row r="35" spans="1:1789">
      <c r="A35" s="34"/>
      <c r="B35" s="373"/>
      <c r="C35" s="24"/>
      <c r="D35" s="34"/>
      <c r="E35" s="85"/>
      <c r="F35" s="87">
        <f t="shared" si="2"/>
        <v>0</v>
      </c>
      <c r="H35" s="373"/>
      <c r="I35" s="373"/>
      <c r="J35" s="24"/>
      <c r="K35" s="34"/>
      <c r="L35" s="85"/>
      <c r="M35" s="87">
        <f t="shared" si="3"/>
        <v>0</v>
      </c>
      <c r="O35" s="373"/>
      <c r="P35" s="373"/>
      <c r="Q35" s="24"/>
      <c r="R35" s="34"/>
      <c r="S35" s="85"/>
      <c r="T35" s="87">
        <f t="shared" si="4"/>
        <v>0</v>
      </c>
      <c r="V35" s="373"/>
      <c r="W35" s="373"/>
      <c r="X35" s="24"/>
      <c r="Y35" s="34"/>
      <c r="Z35" s="85"/>
      <c r="AA35" s="87">
        <f t="shared" si="5"/>
        <v>6041</v>
      </c>
      <c r="AC35" s="373"/>
      <c r="AD35" s="373"/>
      <c r="AE35" s="24"/>
      <c r="AF35" s="34"/>
      <c r="AG35" s="85"/>
      <c r="AH35" s="87">
        <f t="shared" si="6"/>
        <v>0</v>
      </c>
      <c r="AJ35" s="386"/>
      <c r="AK35" s="276"/>
      <c r="AL35" s="121"/>
      <c r="AM35" s="738"/>
      <c r="AN35" s="176"/>
      <c r="AO35" s="87">
        <f t="shared" si="7"/>
        <v>79462.720000000016</v>
      </c>
      <c r="AQ35" s="373"/>
      <c r="AR35" s="373"/>
      <c r="AS35" s="24"/>
      <c r="AT35" s="34"/>
      <c r="AU35" s="85"/>
      <c r="AV35" s="87">
        <f t="shared" si="8"/>
        <v>0</v>
      </c>
      <c r="AX35" s="373"/>
      <c r="AY35" s="373"/>
      <c r="AZ35" s="24"/>
      <c r="BA35" s="34"/>
      <c r="BB35" s="85"/>
      <c r="BC35" s="87">
        <f t="shared" si="9"/>
        <v>0</v>
      </c>
      <c r="BE35" s="373"/>
      <c r="BF35" s="373"/>
      <c r="BG35" s="24"/>
      <c r="BH35" s="34"/>
      <c r="BI35" s="85"/>
      <c r="BJ35" s="87">
        <f t="shared" si="10"/>
        <v>0</v>
      </c>
      <c r="BL35" s="388">
        <v>41325</v>
      </c>
      <c r="BM35" s="373" t="s">
        <v>5347</v>
      </c>
      <c r="BN35" s="24">
        <v>965</v>
      </c>
      <c r="BO35" s="34">
        <v>41325</v>
      </c>
      <c r="BP35" s="85">
        <v>965</v>
      </c>
      <c r="BQ35" s="87">
        <f t="shared" si="11"/>
        <v>0</v>
      </c>
      <c r="BS35" s="576"/>
      <c r="BT35" s="276"/>
      <c r="BU35" s="121"/>
      <c r="BV35" s="53"/>
      <c r="BW35" s="176"/>
      <c r="BX35" s="87">
        <f t="shared" si="12"/>
        <v>40166.76</v>
      </c>
      <c r="BZ35" s="549"/>
      <c r="CA35" s="373"/>
      <c r="CB35" s="24"/>
      <c r="CC35" s="34"/>
      <c r="CD35" s="85"/>
      <c r="CE35" s="87">
        <f t="shared" si="13"/>
        <v>0</v>
      </c>
      <c r="CG35" s="549"/>
      <c r="CH35" s="373"/>
      <c r="CI35" s="24"/>
      <c r="CJ35" s="34"/>
      <c r="CK35" s="85"/>
      <c r="CL35" s="87">
        <f t="shared" si="14"/>
        <v>2443.5</v>
      </c>
      <c r="CN35" s="576">
        <v>41248</v>
      </c>
      <c r="CO35" s="1289"/>
      <c r="CP35" s="276" t="s">
        <v>3151</v>
      </c>
      <c r="CQ35" s="121">
        <v>2152</v>
      </c>
      <c r="CR35" s="657"/>
      <c r="CS35" s="511"/>
      <c r="CT35" s="87">
        <f t="shared" si="15"/>
        <v>296988.66000000003</v>
      </c>
      <c r="CV35" s="576">
        <v>41327</v>
      </c>
      <c r="CW35" s="1289"/>
      <c r="CX35" s="276" t="s">
        <v>5543</v>
      </c>
      <c r="CY35" s="121">
        <v>188798</v>
      </c>
      <c r="CZ35" s="576"/>
      <c r="DA35" s="176"/>
      <c r="DB35" s="87">
        <f t="shared" si="16"/>
        <v>9823551.6500000004</v>
      </c>
      <c r="DD35" s="386"/>
      <c r="DE35" s="276"/>
      <c r="DF35" s="121"/>
      <c r="DG35" s="53"/>
      <c r="DH35" s="176"/>
      <c r="DI35" s="87">
        <f t="shared" si="17"/>
        <v>1847</v>
      </c>
      <c r="DK35" s="386"/>
      <c r="DL35" s="276"/>
      <c r="DM35" s="121"/>
      <c r="DN35" s="53"/>
      <c r="DO35" s="176"/>
      <c r="DP35" s="87">
        <f t="shared" si="18"/>
        <v>0</v>
      </c>
      <c r="DR35" s="53"/>
      <c r="DS35" s="276"/>
      <c r="DT35" s="121"/>
      <c r="DU35" s="53"/>
      <c r="DV35" s="176"/>
      <c r="DW35" s="87">
        <f t="shared" si="19"/>
        <v>0</v>
      </c>
      <c r="DY35" s="386"/>
      <c r="DZ35" s="276"/>
      <c r="EA35" s="121"/>
      <c r="EB35" s="53"/>
      <c r="EC35" s="176"/>
      <c r="ED35" s="87">
        <f t="shared" si="20"/>
        <v>0</v>
      </c>
      <c r="EF35" s="549"/>
      <c r="EG35" s="373"/>
      <c r="EH35" s="24"/>
      <c r="EI35" s="34"/>
      <c r="EJ35" s="85"/>
      <c r="EK35" s="87">
        <f t="shared" si="21"/>
        <v>20966</v>
      </c>
      <c r="EM35" s="549"/>
      <c r="EN35" s="373"/>
      <c r="EO35" s="24"/>
      <c r="EP35" s="34"/>
      <c r="EQ35" s="85"/>
      <c r="ER35" s="87">
        <f t="shared" si="22"/>
        <v>0</v>
      </c>
      <c r="ET35" s="373"/>
      <c r="EU35" s="373"/>
      <c r="EV35" s="373"/>
      <c r="EW35" s="24"/>
      <c r="EX35" s="34"/>
      <c r="EY35" s="85"/>
      <c r="EZ35" s="87">
        <f t="shared" si="23"/>
        <v>1044.8300000000017</v>
      </c>
      <c r="FB35" s="53"/>
      <c r="FC35" s="276"/>
      <c r="FD35" s="121"/>
      <c r="FE35" s="53"/>
      <c r="FF35" s="176"/>
      <c r="FG35" s="87">
        <f t="shared" si="24"/>
        <v>0</v>
      </c>
      <c r="FI35" s="549"/>
      <c r="FJ35" s="373"/>
      <c r="FK35" s="373"/>
      <c r="FL35" s="24"/>
      <c r="FM35" s="34"/>
      <c r="FN35" s="85"/>
      <c r="FO35" s="87">
        <f t="shared" si="25"/>
        <v>0</v>
      </c>
      <c r="FQ35" s="34"/>
      <c r="FR35" s="373"/>
      <c r="FS35" s="24"/>
      <c r="FT35" s="34"/>
      <c r="FU35" s="85"/>
      <c r="FV35" s="87">
        <f t="shared" si="192"/>
        <v>0</v>
      </c>
      <c r="FX35" s="549"/>
      <c r="FY35" s="1202"/>
      <c r="FZ35" s="373"/>
      <c r="GA35" s="24"/>
      <c r="GB35" s="576"/>
      <c r="GC35" s="176"/>
      <c r="GD35" s="87">
        <f t="shared" si="26"/>
        <v>13137.5</v>
      </c>
      <c r="GF35" s="373"/>
      <c r="GG35" s="373"/>
      <c r="GH35" s="24"/>
      <c r="GI35" s="34"/>
      <c r="GJ35" s="85"/>
      <c r="GK35" s="87">
        <f t="shared" si="27"/>
        <v>4523</v>
      </c>
      <c r="GM35" s="549"/>
      <c r="GN35" s="373"/>
      <c r="GO35" s="373"/>
      <c r="GP35" s="24"/>
      <c r="GQ35" s="34"/>
      <c r="GR35" s="85"/>
      <c r="GS35" s="87">
        <f t="shared" si="28"/>
        <v>2511.6000000000004</v>
      </c>
      <c r="GU35" s="549"/>
      <c r="GV35" s="373"/>
      <c r="GW35" s="24"/>
      <c r="GX35" s="34"/>
      <c r="GY35" s="85"/>
      <c r="GZ35" s="87">
        <f t="shared" si="29"/>
        <v>0</v>
      </c>
      <c r="HB35" s="388"/>
      <c r="HC35" s="373"/>
      <c r="HD35" s="24"/>
      <c r="HE35" s="34"/>
      <c r="HF35" s="85"/>
      <c r="HG35" s="87">
        <f t="shared" si="30"/>
        <v>0</v>
      </c>
      <c r="HI35" s="388"/>
      <c r="HJ35" s="373"/>
      <c r="HK35" s="24"/>
      <c r="HL35" s="34"/>
      <c r="HM35" s="85"/>
      <c r="HN35" s="87">
        <f t="shared" si="31"/>
        <v>0</v>
      </c>
      <c r="HP35" s="388"/>
      <c r="HQ35" s="373"/>
      <c r="HR35" s="24"/>
      <c r="HS35" s="34"/>
      <c r="HT35" s="85"/>
      <c r="HU35" s="87">
        <f t="shared" si="32"/>
        <v>30</v>
      </c>
      <c r="HW35" s="373"/>
      <c r="HX35" s="373"/>
      <c r="HY35" s="24"/>
      <c r="HZ35" s="34"/>
      <c r="IA35" s="85"/>
      <c r="IB35" s="87">
        <f t="shared" si="33"/>
        <v>0</v>
      </c>
      <c r="ID35" s="576"/>
      <c r="IE35" s="276"/>
      <c r="IF35" s="121"/>
      <c r="IG35" s="53"/>
      <c r="IH35" s="176"/>
      <c r="II35" s="87">
        <f t="shared" si="34"/>
        <v>402</v>
      </c>
      <c r="IK35" s="549"/>
      <c r="IL35" s="373"/>
      <c r="IM35" s="24"/>
      <c r="IN35" s="34"/>
      <c r="IO35" s="85"/>
      <c r="IP35" s="87">
        <f t="shared" si="35"/>
        <v>3102</v>
      </c>
      <c r="IR35" s="388">
        <v>41302</v>
      </c>
      <c r="IS35" s="1247" t="s">
        <v>3257</v>
      </c>
      <c r="IT35" s="1052">
        <v>2640</v>
      </c>
      <c r="IU35" s="388">
        <v>41306</v>
      </c>
      <c r="IV35" s="1052">
        <v>2640</v>
      </c>
      <c r="IW35" s="87">
        <f t="shared" si="36"/>
        <v>0</v>
      </c>
      <c r="IY35" s="388">
        <v>41319</v>
      </c>
      <c r="IZ35" s="373" t="s">
        <v>4774</v>
      </c>
      <c r="JA35" s="24">
        <v>1650</v>
      </c>
      <c r="JB35" s="388">
        <v>41324</v>
      </c>
      <c r="JC35" s="24">
        <v>1650</v>
      </c>
      <c r="JD35" s="87">
        <f t="shared" si="37"/>
        <v>0</v>
      </c>
      <c r="JF35" s="388"/>
      <c r="JG35" s="373"/>
      <c r="JH35" s="24"/>
      <c r="JI35" s="388"/>
      <c r="JJ35" s="24"/>
      <c r="JK35" s="87">
        <f t="shared" si="38"/>
        <v>46365</v>
      </c>
      <c r="JM35" s="549"/>
      <c r="JN35" s="373"/>
      <c r="JO35" s="24"/>
      <c r="JP35" s="388"/>
      <c r="JQ35" s="85"/>
      <c r="JR35" s="87">
        <f t="shared" si="39"/>
        <v>132056.17000000001</v>
      </c>
      <c r="JT35" s="388"/>
      <c r="JU35" s="373"/>
      <c r="JV35" s="24"/>
      <c r="JW35" s="34"/>
      <c r="JX35" s="85"/>
      <c r="JY35" s="87">
        <f t="shared" si="40"/>
        <v>0</v>
      </c>
      <c r="KA35" s="388"/>
      <c r="KB35" s="373"/>
      <c r="KC35" s="24"/>
      <c r="KD35" s="34"/>
      <c r="KE35" s="85"/>
      <c r="KF35" s="87">
        <f t="shared" si="41"/>
        <v>0</v>
      </c>
      <c r="KH35" s="388"/>
      <c r="KI35" s="373"/>
      <c r="KJ35" s="24"/>
      <c r="KK35" s="34"/>
      <c r="KL35" s="85"/>
      <c r="KM35" s="87">
        <f t="shared" si="42"/>
        <v>0</v>
      </c>
      <c r="KO35" s="386"/>
      <c r="KP35" s="276"/>
      <c r="KQ35" s="121"/>
      <c r="KR35" s="53"/>
      <c r="KS35" s="176"/>
      <c r="KT35" s="87">
        <f t="shared" si="43"/>
        <v>1499.5</v>
      </c>
      <c r="KV35" s="373"/>
      <c r="KW35" s="373"/>
      <c r="KX35" s="24"/>
      <c r="KY35" s="34"/>
      <c r="KZ35" s="85"/>
      <c r="LA35" s="87">
        <f t="shared" si="44"/>
        <v>14519.5</v>
      </c>
      <c r="LC35" s="373"/>
      <c r="LD35" s="373"/>
      <c r="LE35" s="24"/>
      <c r="LF35" s="34"/>
      <c r="LG35" s="85"/>
      <c r="LH35" s="87">
        <f t="shared" si="45"/>
        <v>0</v>
      </c>
      <c r="LJ35" s="373"/>
      <c r="LK35" s="373"/>
      <c r="LL35" s="24"/>
      <c r="LM35" s="34"/>
      <c r="LN35" s="85"/>
      <c r="LO35" s="87">
        <f t="shared" si="46"/>
        <v>0</v>
      </c>
      <c r="LQ35" s="373"/>
      <c r="LR35" s="373"/>
      <c r="LS35" s="24"/>
      <c r="LT35" s="34"/>
      <c r="LU35" s="85"/>
      <c r="LV35" s="87">
        <f t="shared" si="47"/>
        <v>0</v>
      </c>
      <c r="LX35" s="549"/>
      <c r="LY35" s="373"/>
      <c r="LZ35" s="24"/>
      <c r="MA35" s="34"/>
      <c r="MB35" s="85"/>
      <c r="MC35" s="87">
        <f t="shared" si="48"/>
        <v>0</v>
      </c>
      <c r="ME35" s="549"/>
      <c r="MF35" s="373"/>
      <c r="MG35" s="24"/>
      <c r="MH35" s="34"/>
      <c r="MI35" s="85"/>
      <c r="MJ35" s="87">
        <f t="shared" si="49"/>
        <v>31145.5</v>
      </c>
      <c r="ML35" s="549"/>
      <c r="MM35" s="373"/>
      <c r="MN35" s="24"/>
      <c r="MO35" s="34"/>
      <c r="MP35" s="85"/>
      <c r="MQ35" s="87">
        <f t="shared" si="50"/>
        <v>0</v>
      </c>
      <c r="MS35" s="373"/>
      <c r="MT35" s="373"/>
      <c r="MU35" s="24"/>
      <c r="MV35" s="34"/>
      <c r="MW35" s="85"/>
      <c r="MX35" s="87">
        <f t="shared" si="51"/>
        <v>0</v>
      </c>
      <c r="MZ35" s="373"/>
      <c r="NA35" s="373"/>
      <c r="NB35" s="24"/>
      <c r="NC35" s="34"/>
      <c r="ND35" s="85"/>
      <c r="NE35" s="87">
        <f t="shared" si="52"/>
        <v>0</v>
      </c>
      <c r="NG35" s="549"/>
      <c r="NH35" s="373"/>
      <c r="NI35" s="24"/>
      <c r="NJ35" s="549"/>
      <c r="NK35" s="85"/>
      <c r="NL35" s="87">
        <f t="shared" si="53"/>
        <v>0</v>
      </c>
      <c r="NN35" s="373"/>
      <c r="NO35" s="373"/>
      <c r="NP35" s="24"/>
      <c r="NQ35" s="34"/>
      <c r="NR35" s="85"/>
      <c r="NS35" s="87">
        <f t="shared" si="54"/>
        <v>12799.5</v>
      </c>
      <c r="NU35" s="549"/>
      <c r="NV35" s="1200"/>
      <c r="NW35" s="373"/>
      <c r="NX35" s="24"/>
      <c r="NY35" s="34"/>
      <c r="NZ35" s="85"/>
      <c r="OA35" s="87">
        <f t="shared" si="0"/>
        <v>154427.23000000001</v>
      </c>
      <c r="OC35" s="549"/>
      <c r="OD35" s="373"/>
      <c r="OE35" s="24"/>
      <c r="OF35" s="34"/>
      <c r="OG35" s="85"/>
      <c r="OH35" s="87">
        <f t="shared" si="55"/>
        <v>0</v>
      </c>
      <c r="OJ35" s="373"/>
      <c r="OK35" s="373"/>
      <c r="OL35" s="24"/>
      <c r="OM35" s="34"/>
      <c r="ON35" s="85"/>
      <c r="OO35" s="87">
        <f t="shared" si="56"/>
        <v>0</v>
      </c>
      <c r="OQ35" s="386">
        <v>41320</v>
      </c>
      <c r="OR35" s="1378" t="s">
        <v>4942</v>
      </c>
      <c r="OS35" s="121">
        <v>3219</v>
      </c>
      <c r="OT35" s="53">
        <v>41321</v>
      </c>
      <c r="OU35" s="176">
        <v>3219</v>
      </c>
      <c r="OV35" s="87">
        <f t="shared" si="57"/>
        <v>0</v>
      </c>
      <c r="OX35" s="386"/>
      <c r="OY35" s="1378"/>
      <c r="OZ35" s="121"/>
      <c r="PA35" s="53"/>
      <c r="PB35" s="176"/>
      <c r="PC35" s="87">
        <f t="shared" si="58"/>
        <v>21123.919999999998</v>
      </c>
      <c r="PE35" s="386"/>
      <c r="PF35" s="1338"/>
      <c r="PG35" s="276"/>
      <c r="PH35" s="121"/>
      <c r="PI35" s="369"/>
      <c r="PJ35" s="176"/>
      <c r="PK35" s="87">
        <f t="shared" si="59"/>
        <v>63697.850000000006</v>
      </c>
      <c r="PM35" s="388"/>
      <c r="PN35" s="373"/>
      <c r="PO35" s="24"/>
      <c r="PP35" s="506"/>
      <c r="PQ35" s="85"/>
      <c r="PR35" s="87">
        <f t="shared" si="60"/>
        <v>0</v>
      </c>
      <c r="PT35" s="388"/>
      <c r="PU35" s="373"/>
      <c r="PV35" s="24"/>
      <c r="PW35" s="34"/>
      <c r="PX35" s="85"/>
      <c r="PY35" s="87">
        <f t="shared" si="61"/>
        <v>40407</v>
      </c>
      <c r="QA35" s="373"/>
      <c r="QB35" s="373"/>
      <c r="QC35" s="24"/>
      <c r="QD35" s="34"/>
      <c r="QE35" s="85"/>
      <c r="QF35" s="87">
        <f t="shared" si="62"/>
        <v>0</v>
      </c>
      <c r="QH35" s="373"/>
      <c r="QI35" s="373"/>
      <c r="QJ35" s="24"/>
      <c r="QK35" s="34"/>
      <c r="QL35" s="85"/>
      <c r="QM35" s="87">
        <f t="shared" si="63"/>
        <v>0</v>
      </c>
      <c r="QO35" s="373"/>
      <c r="QP35" s="373"/>
      <c r="QQ35" s="24"/>
      <c r="QR35" s="34"/>
      <c r="QS35" s="85"/>
      <c r="QT35" s="87">
        <f t="shared" si="64"/>
        <v>0</v>
      </c>
      <c r="QV35" s="576"/>
      <c r="QW35" s="657"/>
      <c r="QX35" s="276"/>
      <c r="QY35" s="121"/>
      <c r="QZ35" s="53"/>
      <c r="RA35" s="176"/>
      <c r="RB35" s="87">
        <f t="shared" si="65"/>
        <v>17854</v>
      </c>
      <c r="RD35" s="549"/>
      <c r="RE35" s="373"/>
      <c r="RF35" s="24"/>
      <c r="RG35" s="34"/>
      <c r="RH35" s="85"/>
      <c r="RI35" s="87">
        <f t="shared" si="66"/>
        <v>0</v>
      </c>
      <c r="RK35" s="549"/>
      <c r="RL35" s="373"/>
      <c r="RM35" s="24"/>
      <c r="RN35" s="34"/>
      <c r="RO35" s="85"/>
      <c r="RP35" s="87">
        <f t="shared" si="67"/>
        <v>0</v>
      </c>
      <c r="RR35" s="373"/>
      <c r="RS35" s="373"/>
      <c r="RT35" s="24"/>
      <c r="RU35" s="34"/>
      <c r="RV35" s="85"/>
      <c r="RW35" s="87">
        <f t="shared" si="68"/>
        <v>0</v>
      </c>
      <c r="RY35" s="373"/>
      <c r="RZ35" s="373"/>
      <c r="SA35" s="24"/>
      <c r="SB35" s="34"/>
      <c r="SC35" s="85"/>
      <c r="SD35" s="87">
        <f t="shared" si="69"/>
        <v>2910</v>
      </c>
      <c r="SF35" s="373"/>
      <c r="SG35" s="373"/>
      <c r="SH35" s="24"/>
      <c r="SI35" s="34"/>
      <c r="SJ35" s="85"/>
      <c r="SK35" s="87">
        <f t="shared" si="70"/>
        <v>0</v>
      </c>
      <c r="SM35" s="373"/>
      <c r="SN35" s="373"/>
      <c r="SO35" s="24"/>
      <c r="SP35" s="34"/>
      <c r="SQ35" s="85"/>
      <c r="SR35" s="87">
        <f t="shared" si="71"/>
        <v>0</v>
      </c>
      <c r="ST35" s="549"/>
      <c r="SU35" s="373"/>
      <c r="SV35" s="24"/>
      <c r="SW35" s="34"/>
      <c r="SX35" s="85"/>
      <c r="SY35" s="87">
        <f t="shared" si="72"/>
        <v>0</v>
      </c>
      <c r="TA35" s="549"/>
      <c r="TB35" s="373"/>
      <c r="TC35" s="24"/>
      <c r="TD35" s="34"/>
      <c r="TE35" s="85"/>
      <c r="TF35" s="87">
        <f t="shared" si="73"/>
        <v>-2822</v>
      </c>
      <c r="TH35" s="549"/>
      <c r="TI35" s="373"/>
      <c r="TJ35" s="24"/>
      <c r="TK35" s="34"/>
      <c r="TL35" s="85"/>
      <c r="TM35" s="87">
        <f t="shared" si="74"/>
        <v>0</v>
      </c>
      <c r="TO35" s="386">
        <v>41327</v>
      </c>
      <c r="TP35" s="276" t="s">
        <v>5566</v>
      </c>
      <c r="TQ35" s="121">
        <v>1858</v>
      </c>
      <c r="TR35" s="386">
        <v>41328</v>
      </c>
      <c r="TS35" s="176">
        <v>1858</v>
      </c>
      <c r="TT35" s="87">
        <f t="shared" si="75"/>
        <v>0</v>
      </c>
      <c r="TV35" s="549"/>
      <c r="TW35" s="373"/>
      <c r="TX35" s="24"/>
      <c r="TY35" s="34"/>
      <c r="TZ35" s="85"/>
      <c r="UA35" s="87">
        <f t="shared" si="76"/>
        <v>0</v>
      </c>
      <c r="UC35" s="373"/>
      <c r="UD35" s="373"/>
      <c r="UE35" s="24"/>
      <c r="UF35" s="34"/>
      <c r="UG35" s="85"/>
      <c r="UH35" s="87">
        <f t="shared" si="77"/>
        <v>978</v>
      </c>
      <c r="UJ35" s="373"/>
      <c r="UK35" s="373"/>
      <c r="UL35" s="24"/>
      <c r="UM35" s="34"/>
      <c r="UN35" s="85"/>
      <c r="UO35" s="87">
        <f t="shared" si="78"/>
        <v>0</v>
      </c>
      <c r="UQ35" s="373"/>
      <c r="UR35" s="373"/>
      <c r="US35" s="24"/>
      <c r="UT35" s="34"/>
      <c r="UU35" s="85"/>
      <c r="UV35" s="87">
        <f t="shared" si="79"/>
        <v>18891</v>
      </c>
      <c r="UX35" s="388"/>
      <c r="UY35" s="373"/>
      <c r="UZ35" s="24"/>
      <c r="VA35" s="34"/>
      <c r="VB35" s="85"/>
      <c r="VC35" s="87">
        <f t="shared" si="80"/>
        <v>6963.5</v>
      </c>
      <c r="VE35" s="549"/>
      <c r="VF35" s="373"/>
      <c r="VG35" s="24"/>
      <c r="VH35" s="34"/>
      <c r="VI35" s="85"/>
      <c r="VJ35" s="87">
        <f t="shared" si="81"/>
        <v>28439.5</v>
      </c>
      <c r="VL35" s="373"/>
      <c r="VM35" s="373"/>
      <c r="VN35" s="24"/>
      <c r="VO35" s="34"/>
      <c r="VP35" s="85"/>
      <c r="VQ35" s="87">
        <f t="shared" si="82"/>
        <v>0</v>
      </c>
      <c r="VS35" s="549"/>
      <c r="VT35" s="373"/>
      <c r="VU35" s="24"/>
      <c r="VV35" s="34"/>
      <c r="VW35" s="85"/>
      <c r="VX35" s="87">
        <f t="shared" si="83"/>
        <v>14289</v>
      </c>
      <c r="VZ35" s="549"/>
      <c r="WA35" s="373"/>
      <c r="WB35" s="24"/>
      <c r="WC35" s="34"/>
      <c r="WD35" s="85"/>
      <c r="WE35" s="87">
        <f t="shared" si="84"/>
        <v>0</v>
      </c>
      <c r="WG35" s="549"/>
      <c r="WH35" s="373"/>
      <c r="WI35" s="24"/>
      <c r="WJ35" s="34"/>
      <c r="WK35" s="85"/>
      <c r="WL35" s="87">
        <f t="shared" si="85"/>
        <v>0</v>
      </c>
      <c r="WN35" s="388"/>
      <c r="WO35" s="373"/>
      <c r="WP35" s="373"/>
      <c r="WQ35" s="24"/>
      <c r="WR35" s="34"/>
      <c r="WS35" s="85"/>
      <c r="WT35" s="87">
        <f t="shared" si="86"/>
        <v>43490</v>
      </c>
      <c r="WV35" s="388"/>
      <c r="WW35" s="373"/>
      <c r="WX35" s="24"/>
      <c r="WY35" s="34"/>
      <c r="WZ35" s="85"/>
      <c r="XA35" s="87">
        <f t="shared" si="87"/>
        <v>5292.5</v>
      </c>
      <c r="XC35" s="576"/>
      <c r="XD35" s="276"/>
      <c r="XE35" s="1045"/>
      <c r="XF35" s="1253"/>
      <c r="XG35" s="176"/>
      <c r="XH35" s="87">
        <f t="shared" si="252"/>
        <v>55495.199999999997</v>
      </c>
      <c r="XJ35" s="388"/>
      <c r="XK35" s="373"/>
      <c r="XL35" s="24"/>
      <c r="XM35" s="34"/>
      <c r="XN35" s="85"/>
      <c r="XO35" s="87">
        <f t="shared" si="238"/>
        <v>0</v>
      </c>
      <c r="XQ35" s="388"/>
      <c r="XR35" s="373"/>
      <c r="XS35" s="24"/>
      <c r="XT35" s="34"/>
      <c r="XU35" s="85"/>
      <c r="XV35" s="87">
        <f t="shared" si="89"/>
        <v>1786</v>
      </c>
      <c r="XX35" s="549"/>
      <c r="XY35" s="373"/>
      <c r="XZ35" s="24"/>
      <c r="YA35" s="34"/>
      <c r="YB35" s="85"/>
      <c r="YC35" s="87">
        <f t="shared" si="224"/>
        <v>0</v>
      </c>
      <c r="YE35" s="549"/>
      <c r="YF35" s="373"/>
      <c r="YG35" s="24"/>
      <c r="YH35" s="34"/>
      <c r="YI35" s="85"/>
      <c r="YJ35" s="87">
        <f t="shared" si="225"/>
        <v>0</v>
      </c>
      <c r="YL35" s="386">
        <v>41328</v>
      </c>
      <c r="YM35" s="380"/>
      <c r="YN35" s="276" t="s">
        <v>5647</v>
      </c>
      <c r="YO35" s="121">
        <v>10450</v>
      </c>
      <c r="YP35" s="386"/>
      <c r="YQ35" s="176"/>
      <c r="YR35" s="87">
        <f t="shared" si="90"/>
        <v>76465</v>
      </c>
      <c r="YT35" s="576"/>
      <c r="YU35" s="276"/>
      <c r="YV35" s="121"/>
      <c r="YW35" s="386"/>
      <c r="YX35" s="176"/>
      <c r="YY35" s="87">
        <f t="shared" si="91"/>
        <v>2828</v>
      </c>
      <c r="ZA35" s="388"/>
      <c r="ZC35" s="1250"/>
      <c r="ZD35" s="34"/>
      <c r="ZE35" s="85"/>
      <c r="ZF35" s="87">
        <f t="shared" si="92"/>
        <v>11815.5</v>
      </c>
      <c r="ZH35" s="549"/>
      <c r="ZI35" s="373"/>
      <c r="ZJ35" s="24"/>
      <c r="ZK35" s="34"/>
      <c r="ZL35" s="85"/>
      <c r="ZM35" s="87">
        <f t="shared" si="93"/>
        <v>500</v>
      </c>
      <c r="ZO35" s="576"/>
      <c r="ZP35" s="276"/>
      <c r="ZQ35" s="121"/>
      <c r="ZR35" s="53"/>
      <c r="ZS35" s="176"/>
      <c r="ZT35" s="87">
        <f t="shared" si="94"/>
        <v>9482.5</v>
      </c>
      <c r="ZV35" s="576"/>
      <c r="ZW35" s="276"/>
      <c r="ZX35" s="121"/>
      <c r="ZY35" s="53"/>
      <c r="ZZ35" s="176"/>
      <c r="AAA35" s="87">
        <f t="shared" si="95"/>
        <v>0</v>
      </c>
      <c r="AAC35" s="549"/>
      <c r="AAD35" s="373"/>
      <c r="AAE35" s="24"/>
      <c r="AAF35" s="34"/>
      <c r="AAG35" s="85"/>
      <c r="AAH35" s="87">
        <f t="shared" si="96"/>
        <v>0</v>
      </c>
      <c r="AAJ35" s="549"/>
      <c r="AAK35" s="373"/>
      <c r="AAL35" s="24"/>
      <c r="AAM35" s="34"/>
      <c r="AAN35" s="85"/>
      <c r="AAO35" s="87">
        <f t="shared" si="97"/>
        <v>0</v>
      </c>
      <c r="AAQ35" s="549"/>
      <c r="AAR35" s="549"/>
      <c r="AAS35" s="373"/>
      <c r="AAT35" s="24"/>
      <c r="AAU35" s="34"/>
      <c r="AAV35" s="85"/>
      <c r="AAW35" s="87">
        <f t="shared" si="98"/>
        <v>7650</v>
      </c>
      <c r="AAY35" s="373"/>
      <c r="AAZ35" s="373"/>
      <c r="ABA35" s="24"/>
      <c r="ABB35" s="34"/>
      <c r="ABC35" s="85"/>
      <c r="ABD35" s="87">
        <f t="shared" si="242"/>
        <v>8470.5</v>
      </c>
      <c r="ABF35" s="34"/>
      <c r="ABG35" s="373"/>
      <c r="ABH35" s="24"/>
      <c r="ABI35" s="34"/>
      <c r="ABJ35" s="85"/>
      <c r="ABK35" s="87">
        <f t="shared" si="99"/>
        <v>70699</v>
      </c>
      <c r="ABM35" s="549"/>
      <c r="ABN35" s="373"/>
      <c r="ABO35" s="373"/>
      <c r="ABP35" s="24"/>
      <c r="ABQ35" s="34"/>
      <c r="ABR35" s="85"/>
      <c r="ABS35" s="87">
        <f t="shared" si="243"/>
        <v>0</v>
      </c>
      <c r="ABU35" s="388"/>
      <c r="ABV35" s="373"/>
      <c r="ABW35" s="24"/>
      <c r="ABX35" s="549"/>
      <c r="ABY35" s="85"/>
      <c r="ABZ35" s="87">
        <f t="shared" si="244"/>
        <v>0</v>
      </c>
      <c r="ACB35" s="373"/>
      <c r="ACC35" s="373"/>
      <c r="ACD35" s="24"/>
      <c r="ACE35" s="34"/>
      <c r="ACF35" s="85"/>
      <c r="ACG35" s="87">
        <f t="shared" si="245"/>
        <v>42311</v>
      </c>
      <c r="ACI35" s="386">
        <v>41324</v>
      </c>
      <c r="ACJ35" s="276" t="s">
        <v>5258</v>
      </c>
      <c r="ACK35" s="121">
        <v>4124</v>
      </c>
      <c r="ACL35" s="386">
        <v>41325</v>
      </c>
      <c r="ACM35" s="176">
        <v>4124</v>
      </c>
      <c r="ACN35" s="87">
        <f t="shared" si="239"/>
        <v>100.5</v>
      </c>
      <c r="ACP35" s="34"/>
      <c r="ACQ35" s="373"/>
      <c r="ACR35" s="24"/>
      <c r="ACS35" s="34"/>
      <c r="ACT35" s="85"/>
      <c r="ACU35" s="87">
        <f t="shared" si="1"/>
        <v>0</v>
      </c>
      <c r="ACW35" s="373"/>
      <c r="ACX35" s="373"/>
      <c r="ACY35" s="24"/>
      <c r="ACZ35" s="34"/>
      <c r="ADA35" s="85"/>
      <c r="ADB35" s="87">
        <f t="shared" si="100"/>
        <v>0</v>
      </c>
      <c r="ADD35" s="373"/>
      <c r="ADE35" s="373"/>
      <c r="ADF35" s="24"/>
      <c r="ADG35" s="34"/>
      <c r="ADH35" s="85"/>
      <c r="ADI35" s="87">
        <f t="shared" si="101"/>
        <v>0</v>
      </c>
      <c r="ADK35" s="34"/>
      <c r="ADL35" s="373"/>
      <c r="ADM35" s="24"/>
      <c r="ADN35" s="34"/>
      <c r="ADO35" s="85"/>
      <c r="ADP35" s="87">
        <f t="shared" si="102"/>
        <v>0</v>
      </c>
      <c r="ADR35" s="34"/>
      <c r="ADS35" s="373"/>
      <c r="ADT35" s="24"/>
      <c r="ADU35" s="34"/>
      <c r="ADV35" s="85"/>
      <c r="ADW35" s="87">
        <f t="shared" si="103"/>
        <v>2582.5</v>
      </c>
      <c r="ADY35" s="34"/>
      <c r="ADZ35" s="373"/>
      <c r="AEA35" s="24"/>
      <c r="AEB35" s="34"/>
      <c r="AEC35" s="85"/>
      <c r="AED35" s="87">
        <f t="shared" si="104"/>
        <v>0</v>
      </c>
      <c r="AEF35" s="34"/>
      <c r="AEG35" s="373"/>
      <c r="AEH35" s="24"/>
      <c r="AEI35" s="34"/>
      <c r="AEJ35" s="85"/>
      <c r="AEK35" s="87">
        <f t="shared" si="105"/>
        <v>49429.5</v>
      </c>
      <c r="AEM35" s="34"/>
      <c r="AEN35" s="373"/>
      <c r="AEO35" s="24"/>
      <c r="AEP35" s="34"/>
      <c r="AEQ35" s="85"/>
      <c r="AER35" s="87">
        <f t="shared" si="106"/>
        <v>0</v>
      </c>
      <c r="AET35" s="388"/>
      <c r="AEU35" s="373"/>
      <c r="AEV35" s="24"/>
      <c r="AEW35" s="34"/>
      <c r="AEX35" s="85"/>
      <c r="AEY35" s="87">
        <f t="shared" si="107"/>
        <v>3212.9950000000008</v>
      </c>
      <c r="AFA35" s="549"/>
      <c r="AFB35" s="373"/>
      <c r="AFC35" s="24"/>
      <c r="AFD35" s="34"/>
      <c r="AFE35" s="85"/>
      <c r="AFF35" s="87">
        <f t="shared" si="108"/>
        <v>17277</v>
      </c>
      <c r="AFH35" s="367">
        <v>41327</v>
      </c>
      <c r="AFI35" s="373" t="s">
        <v>5568</v>
      </c>
      <c r="AFJ35" s="24">
        <v>922</v>
      </c>
      <c r="AFK35" s="388">
        <v>41327</v>
      </c>
      <c r="AFL35" s="85">
        <v>922</v>
      </c>
      <c r="AFM35" s="87">
        <f t="shared" si="109"/>
        <v>0</v>
      </c>
      <c r="AFO35" s="549"/>
      <c r="AFP35" s="373"/>
      <c r="AFQ35" s="24"/>
      <c r="AFR35" s="34"/>
      <c r="AFS35" s="85"/>
      <c r="AFT35" s="87">
        <f t="shared" si="110"/>
        <v>0</v>
      </c>
      <c r="AFV35" s="549"/>
      <c r="AFW35" s="373"/>
      <c r="AFX35" s="1250"/>
      <c r="AFY35" s="34"/>
      <c r="AFZ35" s="85"/>
      <c r="AGA35" s="87">
        <f t="shared" si="111"/>
        <v>33117</v>
      </c>
      <c r="AGC35" s="549"/>
      <c r="AGD35" s="373"/>
      <c r="AGE35" s="24"/>
      <c r="AGF35" s="34"/>
      <c r="AGG35" s="85"/>
      <c r="AGH35" s="87">
        <f t="shared" si="112"/>
        <v>2341</v>
      </c>
      <c r="AGJ35" s="549"/>
      <c r="AGK35" s="373"/>
      <c r="AGL35" s="24"/>
      <c r="AGM35" s="34"/>
      <c r="AGN35" s="85"/>
      <c r="AGO35" s="87">
        <f t="shared" si="113"/>
        <v>18000.5</v>
      </c>
      <c r="AGQ35" s="549"/>
      <c r="AGR35" s="373"/>
      <c r="AGS35" s="24"/>
      <c r="AGT35" s="34"/>
      <c r="AGU35" s="85"/>
      <c r="AGV35" s="87">
        <f t="shared" si="114"/>
        <v>0</v>
      </c>
      <c r="AGX35" s="34"/>
      <c r="AGY35" s="1249"/>
      <c r="AGZ35" s="24"/>
      <c r="AHA35" s="34"/>
      <c r="AHB35" s="85"/>
      <c r="AHC35" s="87">
        <f t="shared" si="115"/>
        <v>52560.5</v>
      </c>
      <c r="AHE35" s="34"/>
      <c r="AHF35" s="1249"/>
      <c r="AHG35" s="121"/>
      <c r="AHH35" s="34"/>
      <c r="AHI35" s="1052"/>
      <c r="AHJ35" s="87">
        <f t="shared" si="116"/>
        <v>0</v>
      </c>
      <c r="AHL35" s="388"/>
      <c r="AHM35" s="1249"/>
      <c r="AHN35" s="24"/>
      <c r="AHO35" s="34"/>
      <c r="AHP35" s="85"/>
      <c r="AHQ35" s="87">
        <f t="shared" si="117"/>
        <v>0</v>
      </c>
      <c r="AHS35" s="386"/>
      <c r="AHT35" s="276"/>
      <c r="AHU35" s="121"/>
      <c r="AHV35" s="576">
        <v>41220</v>
      </c>
      <c r="AHW35" s="176">
        <v>500</v>
      </c>
      <c r="AHX35" s="87">
        <f t="shared" si="118"/>
        <v>1004</v>
      </c>
      <c r="AHZ35" s="373"/>
      <c r="AIA35" s="373"/>
      <c r="AIB35" s="1249"/>
      <c r="AIC35" s="24"/>
      <c r="AID35" s="34"/>
      <c r="AIE35" s="85"/>
      <c r="AIF35" s="87">
        <f t="shared" si="119"/>
        <v>0</v>
      </c>
      <c r="AIH35" s="549"/>
      <c r="AII35" s="1249"/>
      <c r="AIJ35" s="24"/>
      <c r="AIK35" s="34"/>
      <c r="AIL35" s="85"/>
      <c r="AIM35" s="87">
        <f t="shared" si="120"/>
        <v>0</v>
      </c>
      <c r="AIO35" s="549"/>
      <c r="AIP35" s="1202"/>
      <c r="AIQ35" s="1249"/>
      <c r="AIR35" s="24"/>
      <c r="AIS35" s="34"/>
      <c r="AIT35" s="85"/>
      <c r="AIU35" s="87">
        <f t="shared" si="121"/>
        <v>0</v>
      </c>
      <c r="AIW35" s="576"/>
      <c r="AIX35" s="1378"/>
      <c r="AIY35" s="121"/>
      <c r="AIZ35" s="423"/>
      <c r="AJA35" s="176"/>
      <c r="AJB35" s="87">
        <f t="shared" si="122"/>
        <v>409</v>
      </c>
      <c r="AJD35" s="549"/>
      <c r="AJE35" s="1249"/>
      <c r="AJF35" s="24"/>
      <c r="AJG35" s="34"/>
      <c r="AJH35" s="85"/>
      <c r="AJI35" s="87">
        <f t="shared" si="123"/>
        <v>800</v>
      </c>
      <c r="AJK35" s="549"/>
      <c r="AJL35" s="1249"/>
      <c r="AJM35" s="24"/>
      <c r="AJN35" s="34"/>
      <c r="AJO35" s="85"/>
      <c r="AJP35" s="87">
        <f t="shared" si="124"/>
        <v>3599</v>
      </c>
      <c r="AJR35" s="576"/>
      <c r="AJS35" s="276"/>
      <c r="AJT35" s="121"/>
      <c r="AJU35" s="53"/>
      <c r="AJV35" s="176"/>
      <c r="AJW35" s="87">
        <f t="shared" si="125"/>
        <v>37151</v>
      </c>
      <c r="AJY35" s="549"/>
      <c r="AJZ35" s="1249"/>
      <c r="AKA35" s="24"/>
      <c r="AKB35" s="34"/>
      <c r="AKC35" s="85"/>
      <c r="AKD35" s="87">
        <f t="shared" si="126"/>
        <v>0</v>
      </c>
      <c r="AKF35" s="549"/>
      <c r="AKG35" s="1249"/>
      <c r="AKH35" s="24"/>
      <c r="AKI35" s="34"/>
      <c r="AKJ35" s="85"/>
      <c r="AKK35" s="87">
        <f t="shared" si="127"/>
        <v>0</v>
      </c>
      <c r="AKM35" s="549"/>
      <c r="AKN35" s="1249"/>
      <c r="AKO35" s="24"/>
      <c r="AKP35" s="34"/>
      <c r="AKQ35" s="85"/>
      <c r="AKR35" s="87">
        <f t="shared" si="128"/>
        <v>0</v>
      </c>
      <c r="AKT35" s="388"/>
      <c r="AKU35" s="373"/>
      <c r="AKV35" s="1276"/>
      <c r="AKW35" s="1279"/>
      <c r="AKX35" s="85"/>
      <c r="AKY35" s="1280">
        <f t="shared" si="193"/>
        <v>0</v>
      </c>
      <c r="ALA35" s="388"/>
      <c r="ALB35" s="373"/>
      <c r="ALC35" s="1276"/>
      <c r="ALD35" s="1279"/>
      <c r="ALE35" s="85"/>
      <c r="ALF35" s="1280">
        <f t="shared" si="194"/>
        <v>0</v>
      </c>
      <c r="ALH35" s="388"/>
      <c r="ALI35" s="373"/>
      <c r="ALJ35" s="1276"/>
      <c r="ALK35" s="1386"/>
      <c r="ALL35" s="85"/>
      <c r="ALM35" s="1280">
        <f t="shared" si="195"/>
        <v>32402</v>
      </c>
      <c r="ALO35" s="373"/>
      <c r="ALP35" s="373"/>
      <c r="ALQ35" s="1276"/>
      <c r="ALR35" s="1279"/>
      <c r="ALS35" s="85"/>
      <c r="ALT35" s="1280">
        <f t="shared" si="196"/>
        <v>0</v>
      </c>
      <c r="ALV35" s="549"/>
      <c r="ALW35" s="373"/>
      <c r="ALX35" s="1276"/>
      <c r="ALY35" s="1279"/>
      <c r="ALZ35" s="85"/>
      <c r="AMA35" s="1280">
        <f t="shared" si="197"/>
        <v>731</v>
      </c>
      <c r="AMC35" s="373"/>
      <c r="AMD35" s="373"/>
      <c r="AME35" s="1276"/>
      <c r="AMF35" s="1279"/>
      <c r="AMG35" s="85"/>
      <c r="AMH35" s="1280">
        <f t="shared" si="198"/>
        <v>0</v>
      </c>
      <c r="AMJ35" s="373"/>
      <c r="AMK35" s="373"/>
      <c r="AML35" s="1304"/>
      <c r="AMM35" s="1279"/>
      <c r="AMN35" s="85"/>
      <c r="AMO35" s="1280">
        <f t="shared" si="199"/>
        <v>0</v>
      </c>
      <c r="AMQ35" s="53"/>
      <c r="AMR35" s="1385"/>
      <c r="AMS35" s="1274"/>
      <c r="AMT35" s="110"/>
      <c r="AMU35" s="176"/>
      <c r="AMV35" s="87">
        <f t="shared" si="129"/>
        <v>0</v>
      </c>
      <c r="AMX35" s="549"/>
      <c r="AMY35" s="373"/>
      <c r="AMZ35" s="1304"/>
      <c r="ANA35" s="1279"/>
      <c r="ANB35" s="85"/>
      <c r="ANC35" s="1280">
        <f t="shared" si="200"/>
        <v>0</v>
      </c>
      <c r="ANE35" s="388"/>
      <c r="ANF35" s="373"/>
      <c r="ANG35" s="1276"/>
      <c r="ANH35" s="1279"/>
      <c r="ANI35" s="85"/>
      <c r="ANJ35" s="1280">
        <f t="shared" si="253"/>
        <v>1947</v>
      </c>
      <c r="ANL35" s="34"/>
      <c r="ANM35" s="1353"/>
      <c r="ANN35" s="1276"/>
      <c r="ANO35" s="1279"/>
      <c r="ANP35" s="85"/>
      <c r="ANQ35" s="1280">
        <f t="shared" si="254"/>
        <v>0</v>
      </c>
      <c r="ANS35" s="34"/>
      <c r="ANT35" s="373"/>
      <c r="ANU35" s="1276"/>
      <c r="ANV35" s="1279"/>
      <c r="ANW35" s="85"/>
      <c r="ANX35" s="1280">
        <f t="shared" si="255"/>
        <v>0</v>
      </c>
      <c r="ANZ35" s="34"/>
      <c r="AOA35" s="1353"/>
      <c r="AOB35" s="1276"/>
      <c r="AOC35" s="1279"/>
      <c r="AOD35" s="85"/>
      <c r="AOE35" s="1280">
        <f t="shared" si="256"/>
        <v>0</v>
      </c>
      <c r="AOG35" s="388"/>
      <c r="AOH35" s="1249"/>
      <c r="AOI35" s="1276"/>
      <c r="AOJ35" s="1279"/>
      <c r="AOK35" s="85"/>
      <c r="AOL35" s="1280">
        <f t="shared" si="257"/>
        <v>0</v>
      </c>
      <c r="AON35" s="388"/>
      <c r="AOO35" s="1249"/>
      <c r="AOP35" s="1276"/>
      <c r="AOQ35" s="1279"/>
      <c r="AOR35" s="85"/>
      <c r="AOS35" s="1280">
        <f t="shared" si="258"/>
        <v>0</v>
      </c>
      <c r="AOU35" s="388"/>
      <c r="AOV35" s="1249"/>
      <c r="AOW35" s="1276"/>
      <c r="AOX35" s="1279"/>
      <c r="AOY35" s="85"/>
      <c r="AOZ35" s="1280">
        <f t="shared" si="259"/>
        <v>0</v>
      </c>
      <c r="APB35" s="549"/>
      <c r="APC35" s="1353"/>
      <c r="APD35" s="1276"/>
      <c r="APE35" s="1279"/>
      <c r="APF35" s="85"/>
      <c r="APG35" s="1280">
        <f t="shared" si="260"/>
        <v>0</v>
      </c>
      <c r="API35" s="549"/>
      <c r="APJ35" s="1353"/>
      <c r="APK35" s="1276"/>
      <c r="APL35" s="1279"/>
      <c r="APM35" s="85"/>
      <c r="APN35" s="1280">
        <f t="shared" si="261"/>
        <v>0</v>
      </c>
      <c r="APP35" s="549"/>
      <c r="APQ35" s="373"/>
      <c r="APR35" s="1276"/>
      <c r="APS35" s="1279"/>
      <c r="APT35" s="85"/>
      <c r="APU35" s="1280">
        <f t="shared" si="210"/>
        <v>0</v>
      </c>
      <c r="APW35" s="373"/>
      <c r="APX35" s="373"/>
      <c r="APY35" s="1304"/>
      <c r="APZ35" s="1279"/>
      <c r="AQA35" s="85"/>
      <c r="AQB35" s="1280">
        <f t="shared" si="211"/>
        <v>0</v>
      </c>
      <c r="AQD35" s="549"/>
      <c r="AQE35" s="373"/>
      <c r="AQF35" s="24"/>
      <c r="AQG35" s="34"/>
      <c r="AQH35" s="85"/>
      <c r="AQI35" s="87">
        <f t="shared" si="226"/>
        <v>0</v>
      </c>
      <c r="AQK35" s="549"/>
      <c r="AQL35" s="549"/>
      <c r="AQM35" s="373"/>
      <c r="AQN35" s="24"/>
      <c r="AQO35" s="34"/>
      <c r="AQP35" s="85"/>
      <c r="AQQ35" s="87">
        <f t="shared" si="227"/>
        <v>0</v>
      </c>
      <c r="AQS35" s="549"/>
      <c r="AQT35" s="1249"/>
      <c r="AQU35" s="24"/>
      <c r="AQV35" s="34"/>
      <c r="AQW35" s="85"/>
      <c r="AQX35" s="87">
        <f t="shared" si="228"/>
        <v>0</v>
      </c>
      <c r="AQZ35" s="388"/>
      <c r="ARA35" s="1249"/>
      <c r="ARB35" s="24"/>
      <c r="ARC35" s="34"/>
      <c r="ARD35" s="85"/>
      <c r="ARE35" s="87">
        <f t="shared" si="229"/>
        <v>12197</v>
      </c>
      <c r="ARG35" s="549"/>
      <c r="ARH35" s="1202"/>
      <c r="ARI35" s="1249"/>
      <c r="ARJ35" s="24"/>
      <c r="ARK35" s="34"/>
      <c r="ARL35" s="85"/>
      <c r="ARM35" s="87">
        <f t="shared" si="230"/>
        <v>0</v>
      </c>
      <c r="ARO35" s="549"/>
      <c r="ARP35" s="1202"/>
      <c r="ARQ35" s="1249"/>
      <c r="ARR35" s="24"/>
      <c r="ARS35" s="34"/>
      <c r="ART35" s="85"/>
      <c r="ARU35" s="87">
        <f t="shared" si="231"/>
        <v>0</v>
      </c>
      <c r="ARV35" s="85"/>
      <c r="ARW35" s="34"/>
      <c r="ARX35" s="373"/>
      <c r="ARY35" s="24"/>
      <c r="ARZ35" s="34"/>
      <c r="ASA35" s="85"/>
      <c r="ASB35" s="87">
        <f t="shared" si="232"/>
        <v>17438</v>
      </c>
      <c r="ASD35" s="576"/>
      <c r="ASE35" s="276"/>
      <c r="ASF35" s="121"/>
      <c r="ASG35" s="53"/>
      <c r="ASH35" s="176"/>
      <c r="ASI35" s="87">
        <f t="shared" si="233"/>
        <v>31792</v>
      </c>
      <c r="ASK35" s="549"/>
      <c r="ASL35" s="373"/>
      <c r="ASM35" s="24"/>
      <c r="ASN35" s="34"/>
      <c r="ASO35" s="85"/>
      <c r="ASP35" s="87">
        <f t="shared" si="234"/>
        <v>3312</v>
      </c>
      <c r="ASR35" s="549"/>
      <c r="ASS35" s="373"/>
      <c r="AST35" s="24"/>
      <c r="ASU35" s="34"/>
      <c r="ASV35" s="85"/>
      <c r="ASW35" s="87">
        <f t="shared" si="235"/>
        <v>0</v>
      </c>
      <c r="ASY35" s="576"/>
      <c r="ASZ35" s="276"/>
      <c r="ATA35" s="121"/>
      <c r="ATB35" s="53"/>
      <c r="ATC35" s="176"/>
      <c r="ATD35" s="87">
        <f t="shared" si="236"/>
        <v>0</v>
      </c>
      <c r="ATF35" s="549"/>
      <c r="ATG35" s="373"/>
      <c r="ATH35" s="24"/>
      <c r="ATI35" s="34"/>
      <c r="ATJ35" s="85"/>
      <c r="ATK35" s="87">
        <f t="shared" si="212"/>
        <v>0</v>
      </c>
      <c r="ATM35" s="549"/>
      <c r="ATN35" s="373"/>
      <c r="ATO35" s="24"/>
      <c r="ATP35" s="34"/>
      <c r="ATQ35" s="85"/>
      <c r="ATR35" s="87">
        <f t="shared" si="213"/>
        <v>0</v>
      </c>
      <c r="ATT35" s="576"/>
      <c r="ATU35" s="276"/>
      <c r="ATV35" s="121"/>
      <c r="ATW35" s="53"/>
      <c r="ATX35" s="176"/>
      <c r="ATY35" s="87">
        <f t="shared" si="214"/>
        <v>0</v>
      </c>
      <c r="AUA35" s="53"/>
      <c r="AUB35" s="276"/>
      <c r="AUC35" s="121"/>
      <c r="AUD35" s="53"/>
      <c r="AUE35" s="176"/>
      <c r="AUF35" s="87">
        <f t="shared" si="215"/>
        <v>2068</v>
      </c>
      <c r="AUH35" s="669"/>
      <c r="AUI35" s="373"/>
      <c r="AUJ35" s="24"/>
      <c r="AUK35" s="34"/>
      <c r="AUL35" s="85"/>
      <c r="AUM35" s="87">
        <f t="shared" si="246"/>
        <v>0</v>
      </c>
      <c r="AUO35" s="669"/>
      <c r="AUP35" s="373"/>
      <c r="AUQ35" s="24"/>
      <c r="AUR35" s="34"/>
      <c r="AUS35" s="85"/>
      <c r="AUT35" s="87">
        <f t="shared" si="247"/>
        <v>2062.5</v>
      </c>
      <c r="AUV35" s="669"/>
      <c r="AUW35" s="373"/>
      <c r="AUX35" s="24"/>
      <c r="AUY35" s="34"/>
      <c r="AUZ35" s="85"/>
      <c r="AVA35" s="87">
        <f t="shared" si="248"/>
        <v>0</v>
      </c>
      <c r="AVC35" s="69"/>
      <c r="AVD35" s="373"/>
      <c r="AVE35" s="24"/>
      <c r="AVF35" s="34"/>
      <c r="AVG35" s="85"/>
      <c r="AVH35" s="87">
        <f t="shared" si="249"/>
        <v>0</v>
      </c>
      <c r="AVJ35" s="671">
        <v>41324</v>
      </c>
      <c r="AVK35" s="276" t="s">
        <v>5234</v>
      </c>
      <c r="AVL35" s="121">
        <v>5158</v>
      </c>
      <c r="AVM35" s="53">
        <v>41325</v>
      </c>
      <c r="AVN35" s="176">
        <v>5158</v>
      </c>
      <c r="AVO35" s="87">
        <f t="shared" si="130"/>
        <v>0</v>
      </c>
      <c r="AVQ35" s="671"/>
      <c r="AVR35" s="1378"/>
      <c r="AVS35" s="121"/>
      <c r="AVT35" s="53"/>
      <c r="AVU35" s="176"/>
      <c r="AVV35" s="87">
        <f t="shared" si="131"/>
        <v>0</v>
      </c>
      <c r="AVX35" s="671"/>
      <c r="AVY35" s="276"/>
      <c r="AVZ35" s="121"/>
      <c r="AWA35" s="53"/>
      <c r="AWB35" s="176"/>
      <c r="AWC35" s="87">
        <f t="shared" si="132"/>
        <v>5941</v>
      </c>
      <c r="AWE35" s="669"/>
      <c r="AWF35" s="373"/>
      <c r="AWG35" s="24"/>
      <c r="AWH35" s="34"/>
      <c r="AWI35" s="85"/>
      <c r="AWJ35" s="87">
        <f t="shared" si="133"/>
        <v>0</v>
      </c>
      <c r="AWL35" s="669"/>
      <c r="AWM35" s="373"/>
      <c r="AWN35" s="24"/>
      <c r="AWO35" s="34"/>
      <c r="AWP35" s="85"/>
      <c r="AWQ35" s="87">
        <f t="shared" si="134"/>
        <v>0</v>
      </c>
      <c r="AWS35" s="69"/>
      <c r="AWT35" s="373"/>
      <c r="AWU35" s="24"/>
      <c r="AWV35" s="34"/>
      <c r="AWW35" s="85"/>
      <c r="AWX35" s="87">
        <f t="shared" si="135"/>
        <v>0</v>
      </c>
      <c r="AWZ35" s="932">
        <v>41327</v>
      </c>
      <c r="AXA35" s="373" t="s">
        <v>5529</v>
      </c>
      <c r="AXB35" s="24">
        <v>3007.5</v>
      </c>
      <c r="AXC35" s="34">
        <v>41327</v>
      </c>
      <c r="AXD35" s="85">
        <v>3007.5</v>
      </c>
      <c r="AXE35" s="87">
        <f t="shared" si="136"/>
        <v>0</v>
      </c>
      <c r="AXG35" s="932"/>
      <c r="AXH35" s="373"/>
      <c r="AXI35" s="24"/>
      <c r="AXJ35" s="34"/>
      <c r="AXK35" s="85"/>
      <c r="AXL35" s="87">
        <f t="shared" si="137"/>
        <v>0</v>
      </c>
      <c r="AXN35" s="932"/>
      <c r="AXO35" s="373"/>
      <c r="AXP35" s="24"/>
      <c r="AXQ35" s="34"/>
      <c r="AXR35" s="85"/>
      <c r="AXS35" s="87">
        <f t="shared" si="138"/>
        <v>1624.5</v>
      </c>
      <c r="AXU35" s="549"/>
      <c r="AXV35" s="373"/>
      <c r="AXW35" s="24"/>
      <c r="AXX35" s="549"/>
      <c r="AXY35" s="85"/>
      <c r="AXZ35" s="87">
        <f t="shared" si="139"/>
        <v>0</v>
      </c>
      <c r="AYB35" s="576"/>
      <c r="AYC35" s="276"/>
      <c r="AYD35" s="121"/>
      <c r="AYE35" s="53"/>
      <c r="AYF35" s="176"/>
      <c r="AYG35" s="87">
        <f t="shared" si="140"/>
        <v>72158.2</v>
      </c>
      <c r="AYI35" s="69"/>
      <c r="AYJ35" s="373"/>
      <c r="AYK35" s="24"/>
      <c r="AYL35" s="34"/>
      <c r="AYM35" s="85"/>
      <c r="AYN35" s="87">
        <f t="shared" si="250"/>
        <v>0</v>
      </c>
      <c r="AYP35" s="69"/>
      <c r="AYQ35" s="373"/>
      <c r="AYR35" s="24"/>
      <c r="AYS35" s="34"/>
      <c r="AYT35" s="85"/>
      <c r="AYU35" s="87">
        <f t="shared" si="251"/>
        <v>0</v>
      </c>
      <c r="AYW35" s="386">
        <v>41325</v>
      </c>
      <c r="AYX35" s="386"/>
      <c r="AYY35" s="363" t="s">
        <v>5315</v>
      </c>
      <c r="AYZ35" s="176">
        <v>8151</v>
      </c>
      <c r="AZA35" s="386">
        <v>41328</v>
      </c>
      <c r="AZB35" s="513">
        <v>8151</v>
      </c>
      <c r="AZC35" s="168">
        <f t="shared" si="141"/>
        <v>675534</v>
      </c>
      <c r="AZE35" s="69"/>
      <c r="AZF35" s="373"/>
      <c r="AZG35" s="24"/>
      <c r="AZH35" s="34"/>
      <c r="AZI35" s="85"/>
      <c r="AZJ35" s="87">
        <f t="shared" si="142"/>
        <v>0</v>
      </c>
      <c r="AZL35" s="69"/>
      <c r="AZM35" s="373"/>
      <c r="AZN35" s="24"/>
      <c r="AZO35" s="34"/>
      <c r="AZP35" s="85"/>
      <c r="AZQ35" s="87">
        <f t="shared" si="143"/>
        <v>0</v>
      </c>
      <c r="AZS35" s="69"/>
      <c r="AZT35" s="373"/>
      <c r="AZU35" s="24"/>
      <c r="AZV35" s="34"/>
      <c r="AZW35" s="85"/>
      <c r="AZX35" s="87">
        <f t="shared" si="144"/>
        <v>0</v>
      </c>
      <c r="AZZ35" s="69"/>
      <c r="BAA35" s="373"/>
      <c r="BAB35" s="24"/>
      <c r="BAC35" s="34"/>
      <c r="BAD35" s="85"/>
      <c r="BAE35" s="87">
        <f t="shared" si="145"/>
        <v>0</v>
      </c>
      <c r="BAG35" s="669"/>
      <c r="BAH35" s="373"/>
      <c r="BAI35" s="24"/>
      <c r="BAJ35" s="34"/>
      <c r="BAK35" s="85"/>
      <c r="BAL35" s="87">
        <f t="shared" si="146"/>
        <v>0</v>
      </c>
      <c r="BAN35" s="669"/>
      <c r="BAO35" s="373"/>
      <c r="BAP35" s="24"/>
      <c r="BAQ35" s="34"/>
      <c r="BAR35" s="85"/>
      <c r="BAS35" s="87">
        <f t="shared" si="147"/>
        <v>22116</v>
      </c>
      <c r="BAU35" s="932"/>
      <c r="BAV35" s="373"/>
      <c r="BAW35" s="24"/>
      <c r="BAX35" s="34"/>
      <c r="BAY35" s="85"/>
      <c r="BAZ35" s="87">
        <f t="shared" si="148"/>
        <v>4048</v>
      </c>
      <c r="BBB35" s="669"/>
      <c r="BBC35" s="373"/>
      <c r="BBD35" s="24"/>
      <c r="BBE35" s="549"/>
      <c r="BBF35" s="85"/>
      <c r="BBG35" s="87">
        <f t="shared" si="149"/>
        <v>19293.599999999999</v>
      </c>
      <c r="BBI35" s="69"/>
      <c r="BBJ35" s="69"/>
      <c r="BBK35" s="373"/>
      <c r="BBL35" s="24"/>
      <c r="BBM35" s="34"/>
      <c r="BBN35" s="85"/>
      <c r="BBO35" s="87">
        <f t="shared" si="150"/>
        <v>6485.25</v>
      </c>
      <c r="BBQ35" s="69"/>
      <c r="BBR35" s="373"/>
      <c r="BBS35" s="24"/>
      <c r="BBT35" s="34"/>
      <c r="BBU35" s="85"/>
      <c r="BBV35" s="87">
        <f t="shared" si="151"/>
        <v>0</v>
      </c>
      <c r="BBX35" s="932"/>
      <c r="BBY35" s="373"/>
      <c r="BBZ35" s="24"/>
      <c r="BCA35" s="34"/>
      <c r="BCB35" s="85"/>
      <c r="BCC35" s="87">
        <f t="shared" si="152"/>
        <v>0</v>
      </c>
      <c r="BCE35" s="932"/>
      <c r="BCF35" s="373"/>
      <c r="BCG35" s="24"/>
      <c r="BCH35" s="34"/>
      <c r="BCI35" s="85"/>
      <c r="BCJ35" s="87">
        <f t="shared" si="153"/>
        <v>0</v>
      </c>
      <c r="BCL35" s="386">
        <v>41312</v>
      </c>
      <c r="BCM35" s="276" t="s">
        <v>4200</v>
      </c>
      <c r="BCN35" s="121">
        <v>3406</v>
      </c>
      <c r="BCO35" s="576">
        <v>41312</v>
      </c>
      <c r="BCP35" s="176">
        <v>3406</v>
      </c>
      <c r="BCQ35" s="87">
        <f t="shared" si="154"/>
        <v>17174</v>
      </c>
      <c r="BCS35" s="932"/>
      <c r="BCT35" s="373"/>
      <c r="BCU35" s="24"/>
      <c r="BCV35" s="549"/>
      <c r="BCW35" s="85"/>
      <c r="BCX35" s="87">
        <f t="shared" si="155"/>
        <v>0</v>
      </c>
      <c r="BCZ35" s="69"/>
      <c r="BDA35" s="373"/>
      <c r="BDB35" s="24"/>
      <c r="BDC35" s="34"/>
      <c r="BDD35" s="85"/>
      <c r="BDE35" s="87">
        <f t="shared" si="156"/>
        <v>0</v>
      </c>
      <c r="BDG35" s="932"/>
      <c r="BDH35" s="373"/>
      <c r="BDI35" s="24"/>
      <c r="BDJ35" s="388"/>
      <c r="BDK35" s="85"/>
      <c r="BDL35" s="87">
        <f t="shared" si="157"/>
        <v>0</v>
      </c>
      <c r="BDN35" s="576"/>
      <c r="BDO35" s="363"/>
      <c r="BDP35" s="176"/>
      <c r="BDQ35" s="576"/>
      <c r="BDR35" s="176"/>
      <c r="BDS35" s="87">
        <f t="shared" si="158"/>
        <v>31279.599999999991</v>
      </c>
      <c r="BDU35" s="69"/>
      <c r="BDV35" s="373"/>
      <c r="BDW35" s="24"/>
      <c r="BDX35" s="34"/>
      <c r="BDY35" s="85"/>
      <c r="BDZ35" s="87">
        <f t="shared" si="159"/>
        <v>0</v>
      </c>
      <c r="BEB35" s="669"/>
      <c r="BEC35" s="373"/>
      <c r="BED35" s="24"/>
      <c r="BEE35" s="34"/>
      <c r="BEF35" s="85"/>
      <c r="BEG35" s="87">
        <f t="shared" si="160"/>
        <v>605.79999999999927</v>
      </c>
      <c r="BEI35" s="69"/>
      <c r="BEJ35" s="69"/>
      <c r="BEK35" s="373"/>
      <c r="BEL35" s="24"/>
      <c r="BEM35" s="34"/>
      <c r="BEN35" s="85"/>
      <c r="BEO35" s="87">
        <f t="shared" si="161"/>
        <v>0</v>
      </c>
      <c r="BEQ35" s="932"/>
      <c r="BER35" s="373"/>
      <c r="BES35" s="24"/>
      <c r="BET35" s="388"/>
      <c r="BEU35" s="85"/>
      <c r="BEV35" s="87">
        <f t="shared" si="162"/>
        <v>6853</v>
      </c>
      <c r="BEX35" s="932"/>
      <c r="BEY35" s="409"/>
      <c r="BEZ35" s="373"/>
      <c r="BFA35" s="24"/>
      <c r="BFB35" s="388"/>
      <c r="BFC35" s="85"/>
      <c r="BFD35" s="87">
        <f t="shared" si="163"/>
        <v>0</v>
      </c>
      <c r="BFF35" s="69"/>
      <c r="BFG35" s="69"/>
      <c r="BFH35" s="373"/>
      <c r="BFI35" s="24"/>
      <c r="BFJ35" s="34"/>
      <c r="BFK35" s="85"/>
      <c r="BFL35" s="87">
        <f t="shared" si="164"/>
        <v>212313.94</v>
      </c>
      <c r="BFN35" s="669"/>
      <c r="BFO35" s="373"/>
      <c r="BFP35" s="24"/>
      <c r="BFR35" s="85"/>
      <c r="BFS35" s="87">
        <f t="shared" si="165"/>
        <v>0</v>
      </c>
      <c r="BFU35" s="388"/>
      <c r="BFV35" s="373"/>
      <c r="BFW35" s="24"/>
      <c r="BFX35" s="69"/>
      <c r="BFY35" s="85"/>
      <c r="BFZ35" s="87">
        <f t="shared" si="166"/>
        <v>0</v>
      </c>
      <c r="BGB35" s="549"/>
      <c r="BGC35" s="373"/>
      <c r="BGD35" s="24"/>
      <c r="BGE35" s="69"/>
      <c r="BGF35" s="85"/>
      <c r="BGG35" s="87">
        <f t="shared" si="167"/>
        <v>0</v>
      </c>
      <c r="BGI35" s="932"/>
      <c r="BGJ35" s="373"/>
      <c r="BGK35" s="24"/>
      <c r="BGL35" s="34"/>
      <c r="BGM35" s="85"/>
      <c r="BGN35" s="87">
        <f t="shared" si="240"/>
        <v>0</v>
      </c>
      <c r="BGP35" s="69"/>
      <c r="BGQ35" s="373"/>
      <c r="BGR35" s="24"/>
      <c r="BGS35" s="34"/>
      <c r="BGT35" s="85"/>
      <c r="BGU35" s="87">
        <f t="shared" si="241"/>
        <v>0</v>
      </c>
      <c r="BGW35" s="669"/>
      <c r="BGX35" s="373"/>
      <c r="BGY35" s="24"/>
      <c r="BGZ35" s="34"/>
      <c r="BHA35" s="85"/>
      <c r="BHB35" s="87">
        <f t="shared" si="168"/>
        <v>0</v>
      </c>
      <c r="BHD35" s="669"/>
      <c r="BHE35" s="669"/>
      <c r="BHF35" s="373"/>
      <c r="BHG35" s="24"/>
      <c r="BHH35" s="34"/>
      <c r="BHI35" s="85"/>
      <c r="BHJ35" s="87">
        <f t="shared" si="169"/>
        <v>78175.989999999991</v>
      </c>
      <c r="BHL35" s="669"/>
      <c r="BHM35" s="373"/>
      <c r="BHN35" s="24"/>
      <c r="BHO35" s="34"/>
      <c r="BHP35" s="85"/>
      <c r="BHQ35" s="87">
        <f t="shared" si="170"/>
        <v>0</v>
      </c>
      <c r="BHS35" s="932"/>
      <c r="BHT35" s="373"/>
      <c r="BHU35" s="24"/>
      <c r="BHV35" s="34"/>
      <c r="BHW35" s="85"/>
      <c r="BHX35" s="87">
        <f t="shared" si="171"/>
        <v>0</v>
      </c>
      <c r="BHZ35" s="669"/>
      <c r="BIA35" s="373"/>
      <c r="BIB35" s="24"/>
      <c r="BIC35" s="34"/>
      <c r="BID35" s="85"/>
      <c r="BIE35" s="87">
        <f t="shared" si="172"/>
        <v>0</v>
      </c>
      <c r="BIG35" s="669"/>
      <c r="BIH35" s="373"/>
      <c r="BII35" s="24"/>
      <c r="BIJ35" s="34"/>
      <c r="BIK35" s="85"/>
      <c r="BIL35" s="87">
        <f t="shared" si="173"/>
        <v>1424</v>
      </c>
      <c r="BIN35" s="669"/>
      <c r="BIO35" s="373"/>
      <c r="BIP35" s="24"/>
      <c r="BIQ35" s="34"/>
      <c r="BIR35" s="85"/>
      <c r="BIS35" s="87">
        <f t="shared" si="174"/>
        <v>0</v>
      </c>
      <c r="BIU35" s="69"/>
      <c r="BIV35" s="373"/>
      <c r="BIW35" s="24"/>
      <c r="BIX35" s="34"/>
      <c r="BIY35" s="85"/>
      <c r="BIZ35" s="87">
        <f t="shared" si="175"/>
        <v>0</v>
      </c>
      <c r="BJB35" s="69"/>
      <c r="BJC35" s="373"/>
      <c r="BJD35" s="24"/>
      <c r="BJE35" s="34"/>
      <c r="BJF35" s="85"/>
      <c r="BJG35" s="87">
        <f t="shared" si="216"/>
        <v>3291.5</v>
      </c>
      <c r="BJI35" s="54">
        <v>41320</v>
      </c>
      <c r="BJJ35" s="363" t="s">
        <v>4960</v>
      </c>
      <c r="BJK35" s="176">
        <v>40837</v>
      </c>
      <c r="BJL35" s="313">
        <v>41321</v>
      </c>
      <c r="BJM35" s="176">
        <v>35850</v>
      </c>
      <c r="BJN35" s="87">
        <f t="shared" si="217"/>
        <v>5276.5</v>
      </c>
      <c r="BJP35" s="69"/>
      <c r="BJQ35" s="373"/>
      <c r="BJR35" s="24"/>
      <c r="BJS35" s="34"/>
      <c r="BJT35" s="85"/>
      <c r="BJU35" s="87">
        <f t="shared" si="218"/>
        <v>0</v>
      </c>
      <c r="BJW35" s="69"/>
      <c r="BJX35" s="373"/>
      <c r="BJY35" s="24"/>
      <c r="BJZ35" s="34"/>
      <c r="BKA35" s="85"/>
      <c r="BKB35" s="87">
        <f t="shared" si="219"/>
        <v>0</v>
      </c>
      <c r="BKD35" s="69"/>
      <c r="BKE35" s="373"/>
      <c r="BKF35" s="24"/>
      <c r="BKG35" s="34"/>
      <c r="BKH35" s="85"/>
      <c r="BKI35" s="87">
        <f t="shared" si="220"/>
        <v>0</v>
      </c>
      <c r="BKK35" s="69"/>
      <c r="BKL35" s="373"/>
      <c r="BKM35" s="24"/>
      <c r="BKN35" s="34"/>
      <c r="BKO35" s="85"/>
      <c r="BKP35" s="87">
        <f t="shared" si="221"/>
        <v>0</v>
      </c>
      <c r="BKR35" s="417"/>
      <c r="BKS35" s="276"/>
      <c r="BKT35" s="121"/>
      <c r="BKU35" s="53"/>
      <c r="BKV35" s="176"/>
      <c r="BKW35" s="87">
        <f t="shared" si="222"/>
        <v>0</v>
      </c>
      <c r="BKY35" s="669"/>
      <c r="BKZ35" s="373"/>
      <c r="BLA35" s="24"/>
      <c r="BLB35" s="34"/>
      <c r="BLC35" s="85"/>
      <c r="BLD35" s="87">
        <f t="shared" si="223"/>
        <v>0</v>
      </c>
      <c r="BLF35" s="669"/>
      <c r="BLG35" s="373"/>
      <c r="BLH35" s="24"/>
      <c r="BLI35" s="34"/>
      <c r="BLJ35" s="85"/>
      <c r="BLK35" s="87">
        <f t="shared" si="237"/>
        <v>0</v>
      </c>
      <c r="BLM35" s="69"/>
      <c r="BLN35" s="409"/>
      <c r="BLO35" s="373"/>
      <c r="BLP35" s="24"/>
      <c r="BLQ35" s="34"/>
      <c r="BLR35" s="85"/>
      <c r="BLS35" s="87">
        <f t="shared" si="176"/>
        <v>118</v>
      </c>
      <c r="BLU35" s="69"/>
      <c r="BLV35" s="373"/>
      <c r="BLW35" s="24"/>
      <c r="BLX35" s="34"/>
      <c r="BLY35" s="85"/>
      <c r="BLZ35" s="87">
        <f t="shared" si="177"/>
        <v>0</v>
      </c>
      <c r="BMB35" s="34"/>
      <c r="BMC35" s="373"/>
      <c r="BMD35" s="24"/>
      <c r="BME35" s="34"/>
      <c r="BMF35" s="85"/>
      <c r="BMG35" s="87">
        <f t="shared" si="178"/>
        <v>21858</v>
      </c>
      <c r="BMI35" s="386">
        <v>41312</v>
      </c>
      <c r="BMJ35" s="276" t="s">
        <v>4249</v>
      </c>
      <c r="BMK35" s="1045">
        <v>1170</v>
      </c>
      <c r="BML35" s="1087">
        <v>41312</v>
      </c>
      <c r="BMM35" s="176">
        <v>1170</v>
      </c>
      <c r="BMN35" s="87">
        <f t="shared" si="179"/>
        <v>0</v>
      </c>
      <c r="BMQ35" s="1247"/>
      <c r="BMR35" s="430"/>
      <c r="BMS35" s="549"/>
      <c r="BMT35" s="1245"/>
      <c r="BMU35" s="87">
        <f t="shared" si="180"/>
        <v>700</v>
      </c>
      <c r="BMW35" s="69"/>
      <c r="BMX35" s="373"/>
      <c r="BMY35" s="24"/>
      <c r="BMZ35" s="34"/>
      <c r="BNA35" s="85"/>
      <c r="BNB35" s="87">
        <f t="shared" si="181"/>
        <v>0</v>
      </c>
      <c r="BND35" s="69"/>
      <c r="BNE35" s="69"/>
      <c r="BNF35" s="373"/>
      <c r="BNG35" s="24"/>
      <c r="BNH35" s="34"/>
      <c r="BNI35" s="85"/>
      <c r="BNJ35" s="87">
        <f t="shared" si="182"/>
        <v>0</v>
      </c>
      <c r="BNL35" s="669"/>
      <c r="BNM35" s="373"/>
      <c r="BNN35" s="24"/>
      <c r="BNO35" s="34"/>
      <c r="BNP35" s="85"/>
      <c r="BNQ35" s="87">
        <f t="shared" si="183"/>
        <v>0</v>
      </c>
      <c r="BNS35" s="669"/>
      <c r="BNT35" s="373"/>
      <c r="BNU35" s="24"/>
      <c r="BNV35" s="34"/>
      <c r="BNW35" s="85"/>
      <c r="BNX35" s="87">
        <f t="shared" si="184"/>
        <v>0</v>
      </c>
      <c r="BNZ35" s="69"/>
      <c r="BOA35" s="373"/>
      <c r="BOB35" s="24"/>
      <c r="BOC35" s="34"/>
      <c r="BOD35" s="85"/>
      <c r="BOE35" s="87">
        <f t="shared" si="185"/>
        <v>0</v>
      </c>
      <c r="BOG35" s="669"/>
      <c r="BOH35" s="373"/>
      <c r="BOI35" s="24"/>
      <c r="BOJ35" s="34"/>
      <c r="BOK35" s="85"/>
      <c r="BOL35" s="87">
        <f t="shared" si="186"/>
        <v>0</v>
      </c>
      <c r="BON35" s="669"/>
      <c r="BOO35" s="373"/>
      <c r="BOP35" s="24"/>
      <c r="BOQ35" s="34"/>
      <c r="BOR35" s="85"/>
      <c r="BOS35" s="87">
        <f t="shared" si="187"/>
        <v>0</v>
      </c>
      <c r="BOU35" s="69"/>
      <c r="BOV35" s="373"/>
      <c r="BOW35" s="24"/>
      <c r="BOX35" s="34"/>
      <c r="BOY35" s="85"/>
      <c r="BOZ35" s="87">
        <f t="shared" si="188"/>
        <v>0</v>
      </c>
      <c r="BPB35" s="69"/>
      <c r="BPC35" s="373"/>
      <c r="BPD35" s="24"/>
      <c r="BPE35" s="34"/>
      <c r="BPF35" s="85"/>
      <c r="BPG35" s="87">
        <f t="shared" si="189"/>
        <v>0</v>
      </c>
      <c r="BPI35" s="69"/>
      <c r="BPJ35" s="373"/>
      <c r="BPK35" s="24"/>
      <c r="BPL35" s="34"/>
      <c r="BPM35" s="85"/>
      <c r="BPN35" s="87">
        <f t="shared" si="190"/>
        <v>0</v>
      </c>
      <c r="BPP35" s="69"/>
      <c r="BPQ35" s="373"/>
      <c r="BPR35" s="24"/>
      <c r="BPS35" s="34"/>
      <c r="BPT35" s="85"/>
      <c r="BPU35" s="87">
        <f t="shared" si="191"/>
        <v>0</v>
      </c>
    </row>
    <row r="36" spans="1:1789">
      <c r="A36" s="34"/>
      <c r="B36" s="373"/>
      <c r="C36" s="24"/>
      <c r="D36" s="34"/>
      <c r="E36" s="85"/>
      <c r="F36" s="87">
        <f t="shared" si="2"/>
        <v>0</v>
      </c>
      <c r="H36" s="373"/>
      <c r="I36" s="373"/>
      <c r="J36" s="24"/>
      <c r="K36" s="34"/>
      <c r="L36" s="85"/>
      <c r="M36" s="87">
        <f t="shared" si="3"/>
        <v>0</v>
      </c>
      <c r="O36" s="373"/>
      <c r="P36" s="373"/>
      <c r="Q36" s="24"/>
      <c r="R36" s="34"/>
      <c r="S36" s="85"/>
      <c r="T36" s="87">
        <f t="shared" si="4"/>
        <v>0</v>
      </c>
      <c r="V36" s="373"/>
      <c r="W36" s="373"/>
      <c r="X36" s="24"/>
      <c r="Y36" s="34"/>
      <c r="Z36" s="85"/>
      <c r="AA36" s="87">
        <f t="shared" si="5"/>
        <v>6041</v>
      </c>
      <c r="AC36" s="373"/>
      <c r="AD36" s="373"/>
      <c r="AE36" s="24"/>
      <c r="AF36" s="34"/>
      <c r="AG36" s="85"/>
      <c r="AH36" s="87">
        <f t="shared" si="6"/>
        <v>0</v>
      </c>
      <c r="AJ36" s="388"/>
      <c r="AK36" s="373"/>
      <c r="AL36" s="24"/>
      <c r="AM36" s="388"/>
      <c r="AN36" s="85"/>
      <c r="AO36" s="87">
        <f t="shared" si="7"/>
        <v>79462.720000000016</v>
      </c>
      <c r="AQ36" s="373"/>
      <c r="AR36" s="373"/>
      <c r="AS36" s="24"/>
      <c r="AT36" s="34"/>
      <c r="AU36" s="85"/>
      <c r="AV36" s="87">
        <f t="shared" si="8"/>
        <v>0</v>
      </c>
      <c r="AX36" s="373"/>
      <c r="AY36" s="373"/>
      <c r="AZ36" s="24"/>
      <c r="BA36" s="34"/>
      <c r="BB36" s="85"/>
      <c r="BC36" s="87">
        <f t="shared" si="9"/>
        <v>0</v>
      </c>
      <c r="BE36" s="373"/>
      <c r="BF36" s="373"/>
      <c r="BG36" s="24"/>
      <c r="BH36" s="34"/>
      <c r="BI36" s="85"/>
      <c r="BJ36" s="87">
        <f t="shared" si="10"/>
        <v>0</v>
      </c>
      <c r="BL36" s="388">
        <v>41325</v>
      </c>
      <c r="BM36" s="373" t="s">
        <v>5348</v>
      </c>
      <c r="BN36" s="24">
        <v>905</v>
      </c>
      <c r="BO36" s="34">
        <v>41325</v>
      </c>
      <c r="BP36" s="85">
        <v>905</v>
      </c>
      <c r="BQ36" s="87">
        <f t="shared" si="11"/>
        <v>0</v>
      </c>
      <c r="BS36" s="576"/>
      <c r="BT36" s="276"/>
      <c r="BU36" s="121"/>
      <c r="BV36" s="53"/>
      <c r="BW36" s="176"/>
      <c r="BX36" s="87">
        <f t="shared" si="12"/>
        <v>40166.76</v>
      </c>
      <c r="BZ36" s="549"/>
      <c r="CA36" s="373"/>
      <c r="CB36" s="24"/>
      <c r="CC36" s="34"/>
      <c r="CD36" s="85"/>
      <c r="CE36" s="87">
        <f t="shared" si="13"/>
        <v>0</v>
      </c>
      <c r="CG36" s="549"/>
      <c r="CH36" s="373"/>
      <c r="CI36" s="24"/>
      <c r="CJ36" s="34"/>
      <c r="CK36" s="85"/>
      <c r="CL36" s="87">
        <f t="shared" si="14"/>
        <v>2443.5</v>
      </c>
      <c r="CN36" s="576">
        <v>41251</v>
      </c>
      <c r="CO36" s="1289"/>
      <c r="CP36" s="276" t="s">
        <v>3155</v>
      </c>
      <c r="CQ36" s="121">
        <v>167344</v>
      </c>
      <c r="CR36" s="657"/>
      <c r="CS36" s="511"/>
      <c r="CT36" s="87">
        <f t="shared" si="15"/>
        <v>464332.66000000003</v>
      </c>
      <c r="CV36" s="576">
        <v>41327</v>
      </c>
      <c r="CW36" s="1289"/>
      <c r="CX36" s="276" t="s">
        <v>5560</v>
      </c>
      <c r="CY36" s="121">
        <v>228534</v>
      </c>
      <c r="CZ36" s="576"/>
      <c r="DA36" s="176"/>
      <c r="DB36" s="87">
        <f t="shared" si="16"/>
        <v>10052085.65</v>
      </c>
      <c r="DD36" s="388"/>
      <c r="DE36" s="373"/>
      <c r="DF36" s="24"/>
      <c r="DG36" s="34"/>
      <c r="DH36" s="85"/>
      <c r="DI36" s="87">
        <f t="shared" si="17"/>
        <v>1847</v>
      </c>
      <c r="DK36" s="388"/>
      <c r="DL36" s="373"/>
      <c r="DM36" s="24"/>
      <c r="DN36" s="34"/>
      <c r="DO36" s="85"/>
      <c r="DP36" s="87">
        <f t="shared" si="18"/>
        <v>0</v>
      </c>
      <c r="DR36" s="34"/>
      <c r="DS36" s="373"/>
      <c r="DT36" s="24"/>
      <c r="DU36" s="34"/>
      <c r="DV36" s="85"/>
      <c r="DW36" s="87">
        <f t="shared" si="19"/>
        <v>0</v>
      </c>
      <c r="DY36" s="388"/>
      <c r="DZ36" s="373"/>
      <c r="EA36" s="24"/>
      <c r="EB36" s="34"/>
      <c r="EC36" s="85"/>
      <c r="ED36" s="87">
        <f t="shared" si="20"/>
        <v>0</v>
      </c>
      <c r="EF36" s="549"/>
      <c r="EG36" s="373"/>
      <c r="EH36" s="24"/>
      <c r="EI36" s="34"/>
      <c r="EJ36" s="85"/>
      <c r="EK36" s="87">
        <f t="shared" si="21"/>
        <v>20966</v>
      </c>
      <c r="EM36" s="549"/>
      <c r="EN36" s="373"/>
      <c r="EO36" s="24"/>
      <c r="EP36" s="34"/>
      <c r="EQ36" s="85"/>
      <c r="ER36" s="87">
        <f t="shared" si="22"/>
        <v>0</v>
      </c>
      <c r="ET36" s="373"/>
      <c r="EU36" s="373"/>
      <c r="EV36" s="373"/>
      <c r="EW36" s="24"/>
      <c r="EX36" s="34"/>
      <c r="EY36" s="85"/>
      <c r="EZ36" s="87">
        <f t="shared" si="23"/>
        <v>1044.8300000000017</v>
      </c>
      <c r="FB36" s="53"/>
      <c r="FC36" s="276"/>
      <c r="FD36" s="121"/>
      <c r="FE36" s="53"/>
      <c r="FF36" s="176"/>
      <c r="FG36" s="87">
        <f t="shared" si="24"/>
        <v>0</v>
      </c>
      <c r="FI36" s="549"/>
      <c r="FJ36" s="373"/>
      <c r="FK36" s="373"/>
      <c r="FL36" s="24"/>
      <c r="FM36" s="34"/>
      <c r="FN36" s="85"/>
      <c r="FO36" s="87">
        <f t="shared" si="25"/>
        <v>0</v>
      </c>
      <c r="FQ36" s="34"/>
      <c r="FR36" s="373"/>
      <c r="FS36" s="24"/>
      <c r="FT36" s="34"/>
      <c r="FU36" s="85"/>
      <c r="FV36" s="87">
        <f t="shared" si="192"/>
        <v>0</v>
      </c>
      <c r="FX36" s="549"/>
      <c r="FY36" s="1202"/>
      <c r="FZ36" s="373"/>
      <c r="GA36" s="24"/>
      <c r="GB36" s="576"/>
      <c r="GC36" s="176"/>
      <c r="GD36" s="87">
        <f t="shared" si="26"/>
        <v>13137.5</v>
      </c>
      <c r="GF36" s="373"/>
      <c r="GG36" s="373"/>
      <c r="GH36" s="24"/>
      <c r="GI36" s="34"/>
      <c r="GJ36" s="85"/>
      <c r="GK36" s="87">
        <f t="shared" si="27"/>
        <v>4523</v>
      </c>
      <c r="GM36" s="549"/>
      <c r="GN36" s="373"/>
      <c r="GO36" s="373"/>
      <c r="GP36" s="24"/>
      <c r="GQ36" s="34"/>
      <c r="GR36" s="85"/>
      <c r="GS36" s="87">
        <f t="shared" si="28"/>
        <v>2511.6000000000004</v>
      </c>
      <c r="GU36" s="549"/>
      <c r="GV36" s="373"/>
      <c r="GW36" s="24"/>
      <c r="GX36" s="34"/>
      <c r="GY36" s="85"/>
      <c r="GZ36" s="87">
        <f t="shared" si="29"/>
        <v>0</v>
      </c>
      <c r="HB36" s="388"/>
      <c r="HC36" s="373"/>
      <c r="HD36" s="24"/>
      <c r="HE36" s="34"/>
      <c r="HF36" s="85"/>
      <c r="HG36" s="87">
        <f t="shared" si="30"/>
        <v>0</v>
      </c>
      <c r="HI36" s="388"/>
      <c r="HJ36" s="373"/>
      <c r="HK36" s="24"/>
      <c r="HL36" s="34"/>
      <c r="HM36" s="85"/>
      <c r="HN36" s="87">
        <f t="shared" si="31"/>
        <v>0</v>
      </c>
      <c r="HP36" s="388"/>
      <c r="HQ36" s="373"/>
      <c r="HR36" s="24"/>
      <c r="HS36" s="34"/>
      <c r="HT36" s="85"/>
      <c r="HU36" s="87">
        <f t="shared" si="32"/>
        <v>30</v>
      </c>
      <c r="HW36" s="373"/>
      <c r="HX36" s="373"/>
      <c r="HY36" s="24"/>
      <c r="HZ36" s="34"/>
      <c r="IA36" s="85"/>
      <c r="IB36" s="87">
        <f t="shared" si="33"/>
        <v>0</v>
      </c>
      <c r="ID36" s="576"/>
      <c r="IE36" s="276"/>
      <c r="IF36" s="121"/>
      <c r="IG36" s="53"/>
      <c r="IH36" s="176"/>
      <c r="II36" s="87">
        <f t="shared" si="34"/>
        <v>402</v>
      </c>
      <c r="IK36" s="576"/>
      <c r="IL36" s="276"/>
      <c r="IM36" s="121"/>
      <c r="IN36" s="53"/>
      <c r="IO36" s="176"/>
      <c r="IP36" s="168">
        <f t="shared" si="35"/>
        <v>3102</v>
      </c>
      <c r="IR36" s="388">
        <v>41302</v>
      </c>
      <c r="IS36" s="1247" t="s">
        <v>3259</v>
      </c>
      <c r="IT36" s="1052">
        <v>3960</v>
      </c>
      <c r="IU36" s="388">
        <v>41310</v>
      </c>
      <c r="IV36" s="1052">
        <v>3960</v>
      </c>
      <c r="IW36" s="87">
        <f t="shared" si="36"/>
        <v>0</v>
      </c>
      <c r="IY36" s="388">
        <v>41319</v>
      </c>
      <c r="IZ36" s="373" t="s">
        <v>4776</v>
      </c>
      <c r="JA36" s="24">
        <v>3960</v>
      </c>
      <c r="JB36" s="388">
        <v>41324</v>
      </c>
      <c r="JC36" s="24">
        <v>3960</v>
      </c>
      <c r="JD36" s="87">
        <f t="shared" si="37"/>
        <v>0</v>
      </c>
      <c r="JF36" s="388"/>
      <c r="JG36" s="373"/>
      <c r="JH36" s="24"/>
      <c r="JI36" s="388"/>
      <c r="JJ36" s="24"/>
      <c r="JK36" s="87">
        <f t="shared" si="38"/>
        <v>46365</v>
      </c>
      <c r="JM36" s="549"/>
      <c r="JN36" s="373"/>
      <c r="JO36" s="24"/>
      <c r="JP36" s="388"/>
      <c r="JQ36" s="85"/>
      <c r="JR36" s="87">
        <f t="shared" si="39"/>
        <v>132056.17000000001</v>
      </c>
      <c r="JT36" s="388"/>
      <c r="JU36" s="373"/>
      <c r="JV36" s="24"/>
      <c r="JW36" s="34"/>
      <c r="JX36" s="85"/>
      <c r="JY36" s="87">
        <f t="shared" si="40"/>
        <v>0</v>
      </c>
      <c r="KA36" s="388"/>
      <c r="KB36" s="373"/>
      <c r="KC36" s="24"/>
      <c r="KD36" s="34"/>
      <c r="KE36" s="85"/>
      <c r="KF36" s="87">
        <f t="shared" si="41"/>
        <v>0</v>
      </c>
      <c r="KH36" s="388"/>
      <c r="KI36" s="373"/>
      <c r="KJ36" s="24"/>
      <c r="KK36" s="34"/>
      <c r="KL36" s="85"/>
      <c r="KM36" s="87">
        <f t="shared" si="42"/>
        <v>0</v>
      </c>
      <c r="KO36" s="386"/>
      <c r="KP36" s="276"/>
      <c r="KQ36" s="121"/>
      <c r="KR36" s="53"/>
      <c r="KS36" s="176"/>
      <c r="KT36" s="87">
        <f t="shared" si="43"/>
        <v>1499.5</v>
      </c>
      <c r="KV36" s="373"/>
      <c r="KW36" s="373"/>
      <c r="KX36" s="24"/>
      <c r="KY36" s="34"/>
      <c r="KZ36" s="85"/>
      <c r="LA36" s="87">
        <f t="shared" si="44"/>
        <v>14519.5</v>
      </c>
      <c r="LC36" s="373"/>
      <c r="LD36" s="373"/>
      <c r="LE36" s="24"/>
      <c r="LF36" s="34"/>
      <c r="LG36" s="85"/>
      <c r="LH36" s="87">
        <f t="shared" si="45"/>
        <v>0</v>
      </c>
      <c r="LJ36" s="373"/>
      <c r="LK36" s="373"/>
      <c r="LL36" s="24"/>
      <c r="LM36" s="34"/>
      <c r="LN36" s="85"/>
      <c r="LO36" s="87">
        <f t="shared" si="46"/>
        <v>0</v>
      </c>
      <c r="LQ36" s="373"/>
      <c r="LR36" s="373"/>
      <c r="LS36" s="24"/>
      <c r="LT36" s="34"/>
      <c r="LU36" s="85"/>
      <c r="LV36" s="87">
        <f t="shared" si="47"/>
        <v>0</v>
      </c>
      <c r="LX36" s="549"/>
      <c r="LY36" s="373"/>
      <c r="LZ36" s="24"/>
      <c r="MA36" s="34"/>
      <c r="MB36" s="85"/>
      <c r="MC36" s="87">
        <f t="shared" si="48"/>
        <v>0</v>
      </c>
      <c r="ME36" s="549"/>
      <c r="MF36" s="373"/>
      <c r="MG36" s="24"/>
      <c r="MH36" s="34"/>
      <c r="MI36" s="85"/>
      <c r="MJ36" s="87">
        <f t="shared" si="49"/>
        <v>31145.5</v>
      </c>
      <c r="ML36" s="549"/>
      <c r="MM36" s="373"/>
      <c r="MN36" s="24"/>
      <c r="MO36" s="34"/>
      <c r="MP36" s="85"/>
      <c r="MQ36" s="87">
        <f t="shared" si="50"/>
        <v>0</v>
      </c>
      <c r="MS36" s="373"/>
      <c r="MT36" s="373"/>
      <c r="MU36" s="24"/>
      <c r="MV36" s="34"/>
      <c r="MW36" s="85"/>
      <c r="MX36" s="87">
        <f t="shared" si="51"/>
        <v>0</v>
      </c>
      <c r="MZ36" s="373"/>
      <c r="NA36" s="373"/>
      <c r="NB36" s="24"/>
      <c r="NC36" s="34"/>
      <c r="ND36" s="85"/>
      <c r="NE36" s="87">
        <f t="shared" si="52"/>
        <v>0</v>
      </c>
      <c r="NG36" s="549"/>
      <c r="NH36" s="373"/>
      <c r="NI36" s="24"/>
      <c r="NJ36" s="549"/>
      <c r="NK36" s="85"/>
      <c r="NL36" s="87">
        <f t="shared" si="53"/>
        <v>0</v>
      </c>
      <c r="NN36" s="373"/>
      <c r="NO36" s="373"/>
      <c r="NP36" s="24"/>
      <c r="NQ36" s="34"/>
      <c r="NR36" s="85"/>
      <c r="NS36" s="87">
        <f t="shared" si="54"/>
        <v>12799.5</v>
      </c>
      <c r="NU36" s="549"/>
      <c r="NV36" s="1200"/>
      <c r="NW36" s="373"/>
      <c r="NX36" s="24"/>
      <c r="NY36" s="34"/>
      <c r="NZ36" s="85"/>
      <c r="OA36" s="87">
        <f t="shared" si="0"/>
        <v>154427.23000000001</v>
      </c>
      <c r="OC36" s="549"/>
      <c r="OD36" s="373"/>
      <c r="OE36" s="24"/>
      <c r="OF36" s="34"/>
      <c r="OG36" s="85"/>
      <c r="OH36" s="87">
        <f t="shared" si="55"/>
        <v>0</v>
      </c>
      <c r="OJ36" s="373"/>
      <c r="OK36" s="373"/>
      <c r="OL36" s="24"/>
      <c r="OM36" s="34"/>
      <c r="ON36" s="85"/>
      <c r="OO36" s="87">
        <f t="shared" si="56"/>
        <v>0</v>
      </c>
      <c r="OQ36" s="386">
        <v>41320</v>
      </c>
      <c r="OR36" s="1378" t="s">
        <v>4948</v>
      </c>
      <c r="OS36" s="121">
        <v>2659</v>
      </c>
      <c r="OT36" s="53">
        <v>41321</v>
      </c>
      <c r="OU36" s="176">
        <v>2659</v>
      </c>
      <c r="OV36" s="87">
        <f t="shared" si="57"/>
        <v>0</v>
      </c>
      <c r="OX36" s="386"/>
      <c r="OY36" s="1378"/>
      <c r="OZ36" s="121"/>
      <c r="PA36" s="53"/>
      <c r="PB36" s="176"/>
      <c r="PC36" s="87">
        <f t="shared" si="58"/>
        <v>21123.919999999998</v>
      </c>
      <c r="PE36" s="386"/>
      <c r="PF36" s="1338"/>
      <c r="PG36" s="276"/>
      <c r="PH36" s="121"/>
      <c r="PI36" s="369"/>
      <c r="PJ36" s="176"/>
      <c r="PK36" s="87">
        <f t="shared" si="59"/>
        <v>63697.850000000006</v>
      </c>
      <c r="PM36" s="388"/>
      <c r="PN36" s="373"/>
      <c r="PO36" s="24"/>
      <c r="PP36" s="506"/>
      <c r="PQ36" s="85"/>
      <c r="PR36" s="87">
        <f t="shared" si="60"/>
        <v>0</v>
      </c>
      <c r="PT36" s="388"/>
      <c r="PU36" s="373"/>
      <c r="PV36" s="24"/>
      <c r="PW36" s="34"/>
      <c r="PX36" s="85"/>
      <c r="PY36" s="87">
        <f t="shared" si="61"/>
        <v>40407</v>
      </c>
      <c r="QA36" s="373"/>
      <c r="QB36" s="373"/>
      <c r="QC36" s="24"/>
      <c r="QD36" s="34"/>
      <c r="QE36" s="85"/>
      <c r="QF36" s="87">
        <f t="shared" si="62"/>
        <v>0</v>
      </c>
      <c r="QH36" s="373"/>
      <c r="QI36" s="373"/>
      <c r="QJ36" s="24"/>
      <c r="QK36" s="34"/>
      <c r="QL36" s="85"/>
      <c r="QM36" s="87">
        <f t="shared" si="63"/>
        <v>0</v>
      </c>
      <c r="QO36" s="373"/>
      <c r="QP36" s="373"/>
      <c r="QQ36" s="24"/>
      <c r="QR36" s="34"/>
      <c r="QS36" s="85"/>
      <c r="QT36" s="87">
        <f t="shared" si="64"/>
        <v>0</v>
      </c>
      <c r="QV36" s="576"/>
      <c r="QW36" s="657"/>
      <c r="QX36" s="276"/>
      <c r="QY36" s="121"/>
      <c r="QZ36" s="53"/>
      <c r="RA36" s="176"/>
      <c r="RB36" s="87">
        <f t="shared" si="65"/>
        <v>17854</v>
      </c>
      <c r="RD36" s="549"/>
      <c r="RE36" s="373"/>
      <c r="RF36" s="24"/>
      <c r="RG36" s="34"/>
      <c r="RH36" s="85"/>
      <c r="RI36" s="87">
        <f t="shared" si="66"/>
        <v>0</v>
      </c>
      <c r="RK36" s="549"/>
      <c r="RL36" s="373"/>
      <c r="RM36" s="24"/>
      <c r="RN36" s="34"/>
      <c r="RO36" s="85"/>
      <c r="RP36" s="87">
        <f t="shared" si="67"/>
        <v>0</v>
      </c>
      <c r="RR36" s="373"/>
      <c r="RS36" s="373"/>
      <c r="RT36" s="24"/>
      <c r="RU36" s="34"/>
      <c r="RV36" s="85"/>
      <c r="RW36" s="87">
        <f t="shared" si="68"/>
        <v>0</v>
      </c>
      <c r="RY36" s="373"/>
      <c r="RZ36" s="373"/>
      <c r="SA36" s="24"/>
      <c r="SB36" s="34"/>
      <c r="SC36" s="85"/>
      <c r="SD36" s="87">
        <f t="shared" si="69"/>
        <v>2910</v>
      </c>
      <c r="SF36" s="373"/>
      <c r="SG36" s="373"/>
      <c r="SH36" s="24"/>
      <c r="SI36" s="34"/>
      <c r="SJ36" s="85"/>
      <c r="SK36" s="87">
        <f t="shared" si="70"/>
        <v>0</v>
      </c>
      <c r="SM36" s="373"/>
      <c r="SN36" s="373"/>
      <c r="SO36" s="24"/>
      <c r="SP36" s="34"/>
      <c r="SQ36" s="85"/>
      <c r="SR36" s="87">
        <f t="shared" si="71"/>
        <v>0</v>
      </c>
      <c r="ST36" s="549"/>
      <c r="SU36" s="373"/>
      <c r="SV36" s="24"/>
      <c r="SW36" s="34"/>
      <c r="SX36" s="85"/>
      <c r="SY36" s="87">
        <f t="shared" si="72"/>
        <v>0</v>
      </c>
      <c r="TA36" s="549"/>
      <c r="TB36" s="373"/>
      <c r="TC36" s="24"/>
      <c r="TD36" s="34"/>
      <c r="TE36" s="85"/>
      <c r="TF36" s="87">
        <f t="shared" si="73"/>
        <v>-2822</v>
      </c>
      <c r="TH36" s="549"/>
      <c r="TI36" s="373"/>
      <c r="TJ36" s="24"/>
      <c r="TK36" s="34"/>
      <c r="TL36" s="85"/>
      <c r="TM36" s="87">
        <f t="shared" si="74"/>
        <v>0</v>
      </c>
      <c r="TO36" s="386">
        <v>41328</v>
      </c>
      <c r="TP36" s="276" t="s">
        <v>5603</v>
      </c>
      <c r="TQ36" s="121">
        <v>1966</v>
      </c>
      <c r="TR36" s="386"/>
      <c r="TS36" s="176"/>
      <c r="TT36" s="87">
        <f t="shared" si="75"/>
        <v>1966</v>
      </c>
      <c r="TV36" s="549"/>
      <c r="TW36" s="373"/>
      <c r="TX36" s="24"/>
      <c r="TY36" s="34"/>
      <c r="TZ36" s="85"/>
      <c r="UA36" s="87">
        <f t="shared" si="76"/>
        <v>0</v>
      </c>
      <c r="UC36" s="373"/>
      <c r="UD36" s="373"/>
      <c r="UE36" s="24"/>
      <c r="UF36" s="34"/>
      <c r="UG36" s="85"/>
      <c r="UH36" s="87">
        <f t="shared" si="77"/>
        <v>978</v>
      </c>
      <c r="UJ36" s="373"/>
      <c r="UK36" s="373"/>
      <c r="UL36" s="24"/>
      <c r="UM36" s="34"/>
      <c r="UN36" s="85"/>
      <c r="UO36" s="87">
        <f t="shared" si="78"/>
        <v>0</v>
      </c>
      <c r="UQ36" s="373"/>
      <c r="UR36" s="373"/>
      <c r="US36" s="24"/>
      <c r="UT36" s="34"/>
      <c r="UU36" s="85"/>
      <c r="UV36" s="87">
        <f t="shared" si="79"/>
        <v>18891</v>
      </c>
      <c r="UX36" s="388"/>
      <c r="UY36" s="373"/>
      <c r="UZ36" s="24"/>
      <c r="VA36" s="34"/>
      <c r="VB36" s="85"/>
      <c r="VC36" s="87">
        <f t="shared" si="80"/>
        <v>6963.5</v>
      </c>
      <c r="VE36" s="549"/>
      <c r="VF36" s="373"/>
      <c r="VG36" s="24"/>
      <c r="VH36" s="34"/>
      <c r="VI36" s="85"/>
      <c r="VJ36" s="87">
        <f t="shared" si="81"/>
        <v>28439.5</v>
      </c>
      <c r="VL36" s="373"/>
      <c r="VM36" s="373"/>
      <c r="VN36" s="24"/>
      <c r="VO36" s="34"/>
      <c r="VP36" s="85"/>
      <c r="VQ36" s="87">
        <f t="shared" si="82"/>
        <v>0</v>
      </c>
      <c r="VS36" s="549"/>
      <c r="VT36" s="373"/>
      <c r="VU36" s="24"/>
      <c r="VV36" s="34"/>
      <c r="VW36" s="85"/>
      <c r="VX36" s="87">
        <f t="shared" si="83"/>
        <v>14289</v>
      </c>
      <c r="VZ36" s="549"/>
      <c r="WA36" s="373"/>
      <c r="WB36" s="24"/>
      <c r="WC36" s="34"/>
      <c r="WD36" s="85"/>
      <c r="WE36" s="87">
        <f t="shared" si="84"/>
        <v>0</v>
      </c>
      <c r="WG36" s="549"/>
      <c r="WH36" s="373"/>
      <c r="WI36" s="24"/>
      <c r="WJ36" s="34"/>
      <c r="WK36" s="85"/>
      <c r="WL36" s="87">
        <f t="shared" si="85"/>
        <v>0</v>
      </c>
      <c r="WN36" s="388"/>
      <c r="WO36" s="373"/>
      <c r="WP36" s="373"/>
      <c r="WQ36" s="24"/>
      <c r="WR36" s="34"/>
      <c r="WS36" s="85"/>
      <c r="WT36" s="87">
        <f t="shared" si="86"/>
        <v>43490</v>
      </c>
      <c r="WV36" s="388"/>
      <c r="WW36" s="373"/>
      <c r="WX36" s="24"/>
      <c r="WY36" s="34"/>
      <c r="WZ36" s="85"/>
      <c r="XA36" s="87">
        <f t="shared" si="87"/>
        <v>5292.5</v>
      </c>
      <c r="XC36" s="576"/>
      <c r="XD36" s="276"/>
      <c r="XE36" s="1045"/>
      <c r="XF36" s="1253"/>
      <c r="XG36" s="176"/>
      <c r="XH36" s="87">
        <f t="shared" si="252"/>
        <v>55495.199999999997</v>
      </c>
      <c r="XJ36" s="388"/>
      <c r="XK36" s="373"/>
      <c r="XL36" s="24"/>
      <c r="XM36" s="34"/>
      <c r="XN36" s="85"/>
      <c r="XO36" s="87">
        <f t="shared" si="238"/>
        <v>0</v>
      </c>
      <c r="XQ36" s="388"/>
      <c r="XR36" s="373"/>
      <c r="XS36" s="24"/>
      <c r="XT36" s="34"/>
      <c r="XU36" s="85"/>
      <c r="XV36" s="87">
        <f t="shared" si="89"/>
        <v>1786</v>
      </c>
      <c r="XX36" s="549"/>
      <c r="XY36" s="373"/>
      <c r="XZ36" s="24"/>
      <c r="YA36" s="34"/>
      <c r="YB36" s="85"/>
      <c r="YC36" s="87">
        <f t="shared" si="224"/>
        <v>0</v>
      </c>
      <c r="YE36" s="549"/>
      <c r="YF36" s="373"/>
      <c r="YG36" s="24"/>
      <c r="YH36" s="34"/>
      <c r="YI36" s="85"/>
      <c r="YJ36" s="87">
        <f t="shared" si="225"/>
        <v>0</v>
      </c>
      <c r="YL36" s="386"/>
      <c r="YM36" s="380"/>
      <c r="YN36" s="276"/>
      <c r="YO36" s="121"/>
      <c r="YP36" s="386"/>
      <c r="YQ36" s="176"/>
      <c r="YR36" s="87">
        <f t="shared" si="90"/>
        <v>76465</v>
      </c>
      <c r="YT36" s="576"/>
      <c r="YU36" s="276"/>
      <c r="YV36" s="121"/>
      <c r="YW36" s="386"/>
      <c r="YX36" s="176"/>
      <c r="YY36" s="87">
        <f t="shared" si="91"/>
        <v>2828</v>
      </c>
      <c r="ZA36" s="388"/>
      <c r="ZC36" s="1250"/>
      <c r="ZD36" s="34"/>
      <c r="ZE36" s="85"/>
      <c r="ZF36" s="87">
        <f t="shared" si="92"/>
        <v>11815.5</v>
      </c>
      <c r="ZH36" s="549"/>
      <c r="ZI36" s="373"/>
      <c r="ZJ36" s="24"/>
      <c r="ZK36" s="34"/>
      <c r="ZL36" s="85"/>
      <c r="ZM36" s="87">
        <f t="shared" si="93"/>
        <v>500</v>
      </c>
      <c r="ZO36" s="576"/>
      <c r="ZP36" s="276"/>
      <c r="ZQ36" s="121"/>
      <c r="ZR36" s="53"/>
      <c r="ZS36" s="176"/>
      <c r="ZT36" s="87">
        <f t="shared" si="94"/>
        <v>9482.5</v>
      </c>
      <c r="ZV36" s="576"/>
      <c r="ZW36" s="276"/>
      <c r="ZX36" s="121"/>
      <c r="ZY36" s="53"/>
      <c r="ZZ36" s="176"/>
      <c r="AAA36" s="87">
        <f t="shared" si="95"/>
        <v>0</v>
      </c>
      <c r="AAC36" s="549"/>
      <c r="AAD36" s="373"/>
      <c r="AAE36" s="24"/>
      <c r="AAF36" s="34"/>
      <c r="AAG36" s="85"/>
      <c r="AAH36" s="87">
        <f t="shared" si="96"/>
        <v>0</v>
      </c>
      <c r="AAJ36" s="549"/>
      <c r="AAK36" s="373"/>
      <c r="AAL36" s="24"/>
      <c r="AAM36" s="34"/>
      <c r="AAN36" s="85"/>
      <c r="AAO36" s="87">
        <f t="shared" si="97"/>
        <v>0</v>
      </c>
      <c r="AAQ36" s="549"/>
      <c r="AAR36" s="549"/>
      <c r="AAS36" s="373"/>
      <c r="AAT36" s="24"/>
      <c r="AAU36" s="34"/>
      <c r="AAV36" s="85"/>
      <c r="AAW36" s="87">
        <f t="shared" si="98"/>
        <v>7650</v>
      </c>
      <c r="AAY36" s="373"/>
      <c r="AAZ36" s="373"/>
      <c r="ABA36" s="24"/>
      <c r="ABB36" s="34"/>
      <c r="ABC36" s="85"/>
      <c r="ABD36" s="87">
        <f t="shared" si="242"/>
        <v>8470.5</v>
      </c>
      <c r="ABF36" s="34"/>
      <c r="ABG36" s="373"/>
      <c r="ABH36" s="24"/>
      <c r="ABI36" s="34"/>
      <c r="ABJ36" s="85"/>
      <c r="ABK36" s="87">
        <f t="shared" si="99"/>
        <v>70699</v>
      </c>
      <c r="ABM36" s="549"/>
      <c r="ABN36" s="373"/>
      <c r="ABO36" s="373"/>
      <c r="ABP36" s="24"/>
      <c r="ABQ36" s="34"/>
      <c r="ABR36" s="85"/>
      <c r="ABS36" s="87">
        <f t="shared" si="243"/>
        <v>0</v>
      </c>
      <c r="ABU36" s="388"/>
      <c r="ABV36" s="373"/>
      <c r="ABW36" s="24"/>
      <c r="ABX36" s="549"/>
      <c r="ABY36" s="85"/>
      <c r="ABZ36" s="87">
        <f t="shared" si="244"/>
        <v>0</v>
      </c>
      <c r="ACB36" s="373"/>
      <c r="ACC36" s="373"/>
      <c r="ACD36" s="24"/>
      <c r="ACE36" s="34"/>
      <c r="ACF36" s="85"/>
      <c r="ACG36" s="87">
        <f t="shared" si="245"/>
        <v>42311</v>
      </c>
      <c r="ACI36" s="386">
        <v>41325</v>
      </c>
      <c r="ACJ36" s="276" t="s">
        <v>5357</v>
      </c>
      <c r="ACK36" s="94">
        <v>6008</v>
      </c>
      <c r="ACL36" s="386">
        <v>41326</v>
      </c>
      <c r="ACM36" s="176">
        <v>6008</v>
      </c>
      <c r="ACN36" s="87">
        <f t="shared" si="239"/>
        <v>100.5</v>
      </c>
      <c r="ACP36" s="34"/>
      <c r="ACQ36" s="373"/>
      <c r="ACR36" s="24"/>
      <c r="ACS36" s="34"/>
      <c r="ACT36" s="85"/>
      <c r="ACU36" s="87">
        <f t="shared" si="1"/>
        <v>0</v>
      </c>
      <c r="ACW36" s="373"/>
      <c r="ACX36" s="373"/>
      <c r="ACY36" s="24"/>
      <c r="ACZ36" s="34"/>
      <c r="ADA36" s="85"/>
      <c r="ADB36" s="87">
        <f t="shared" si="100"/>
        <v>0</v>
      </c>
      <c r="ADD36" s="373"/>
      <c r="ADE36" s="373"/>
      <c r="ADF36" s="24"/>
      <c r="ADG36" s="34"/>
      <c r="ADH36" s="85"/>
      <c r="ADI36" s="87">
        <f t="shared" si="101"/>
        <v>0</v>
      </c>
      <c r="ADK36" s="1261"/>
      <c r="ADL36" s="373"/>
      <c r="ADM36" s="24"/>
      <c r="ADN36" s="34"/>
      <c r="ADO36" s="85"/>
      <c r="ADP36" s="87">
        <f t="shared" si="102"/>
        <v>0</v>
      </c>
      <c r="ADR36" s="1261"/>
      <c r="ADS36" s="373"/>
      <c r="ADT36" s="24"/>
      <c r="ADU36" s="34"/>
      <c r="ADV36" s="85"/>
      <c r="ADW36" s="87">
        <f t="shared" si="103"/>
        <v>2582.5</v>
      </c>
      <c r="ADY36" s="1261"/>
      <c r="ADZ36" s="373"/>
      <c r="AEA36" s="24"/>
      <c r="AEB36" s="34"/>
      <c r="AEC36" s="85"/>
      <c r="AED36" s="87">
        <f t="shared" si="104"/>
        <v>0</v>
      </c>
      <c r="AEF36" s="1261"/>
      <c r="AEG36" s="373"/>
      <c r="AEH36" s="24"/>
      <c r="AEI36" s="34"/>
      <c r="AEJ36" s="85"/>
      <c r="AEK36" s="87">
        <f t="shared" si="105"/>
        <v>49429.5</v>
      </c>
      <c r="AEM36" s="1261"/>
      <c r="AEN36" s="373"/>
      <c r="AEO36" s="24"/>
      <c r="AEP36" s="34"/>
      <c r="AEQ36" s="85"/>
      <c r="AER36" s="87">
        <f t="shared" si="106"/>
        <v>0</v>
      </c>
      <c r="AET36" s="388"/>
      <c r="AEU36" s="373"/>
      <c r="AEV36" s="24"/>
      <c r="AEW36" s="34"/>
      <c r="AEX36" s="85"/>
      <c r="AEY36" s="87">
        <f t="shared" si="107"/>
        <v>3212.9950000000008</v>
      </c>
      <c r="AFA36" s="549"/>
      <c r="AFB36" s="373"/>
      <c r="AFC36" s="24"/>
      <c r="AFD36" s="34"/>
      <c r="AFE36" s="85"/>
      <c r="AFF36" s="87">
        <f t="shared" si="108"/>
        <v>17277</v>
      </c>
      <c r="AFH36" s="367">
        <v>41328</v>
      </c>
      <c r="AFI36" s="373" t="s">
        <v>5612</v>
      </c>
      <c r="AFJ36" s="24">
        <v>1295</v>
      </c>
      <c r="AFK36" s="388">
        <v>41328</v>
      </c>
      <c r="AFL36" s="85">
        <v>1295</v>
      </c>
      <c r="AFM36" s="87">
        <f t="shared" si="109"/>
        <v>0</v>
      </c>
      <c r="AFO36" s="549"/>
      <c r="AFP36" s="373"/>
      <c r="AFQ36" s="24"/>
      <c r="AFR36" s="34"/>
      <c r="AFS36" s="85"/>
      <c r="AFT36" s="87">
        <f t="shared" si="110"/>
        <v>0</v>
      </c>
      <c r="AFV36" s="549"/>
      <c r="AFW36" s="373"/>
      <c r="AFX36" s="1250"/>
      <c r="AFY36" s="34"/>
      <c r="AFZ36" s="85"/>
      <c r="AGA36" s="87">
        <f t="shared" si="111"/>
        <v>33117</v>
      </c>
      <c r="AGC36" s="549"/>
      <c r="AGD36" s="373"/>
      <c r="AGE36" s="24"/>
      <c r="AGF36" s="34"/>
      <c r="AGG36" s="85"/>
      <c r="AGH36" s="87">
        <f t="shared" si="112"/>
        <v>2341</v>
      </c>
      <c r="AGJ36" s="549"/>
      <c r="AGK36" s="373"/>
      <c r="AGL36" s="24"/>
      <c r="AGM36" s="34"/>
      <c r="AGN36" s="85"/>
      <c r="AGO36" s="87">
        <f t="shared" si="113"/>
        <v>18000.5</v>
      </c>
      <c r="AGQ36" s="549"/>
      <c r="AGR36" s="373"/>
      <c r="AGS36" s="24"/>
      <c r="AGT36" s="34"/>
      <c r="AGU36" s="85"/>
      <c r="AGV36" s="87">
        <f t="shared" si="114"/>
        <v>0</v>
      </c>
      <c r="AGX36" s="34"/>
      <c r="AGY36" s="1249"/>
      <c r="AGZ36" s="24"/>
      <c r="AHA36" s="34"/>
      <c r="AHB36" s="85"/>
      <c r="AHC36" s="87">
        <f t="shared" si="115"/>
        <v>52560.5</v>
      </c>
      <c r="AHE36" s="34"/>
      <c r="AHF36" s="1249"/>
      <c r="AHG36" s="121"/>
      <c r="AHH36" s="34"/>
      <c r="AHI36" s="1052"/>
      <c r="AHJ36" s="87">
        <f t="shared" si="116"/>
        <v>0</v>
      </c>
      <c r="AHL36" s="388"/>
      <c r="AHM36" s="1249"/>
      <c r="AHN36" s="24"/>
      <c r="AHO36" s="34"/>
      <c r="AHP36" s="85"/>
      <c r="AHQ36" s="87">
        <f t="shared" si="117"/>
        <v>0</v>
      </c>
      <c r="AHS36" s="386"/>
      <c r="AHT36" s="276"/>
      <c r="AHU36" s="121"/>
      <c r="AHV36" s="53"/>
      <c r="AHW36" s="176"/>
      <c r="AHX36" s="87">
        <f t="shared" si="118"/>
        <v>1004</v>
      </c>
      <c r="AHZ36" s="373"/>
      <c r="AIA36" s="373"/>
      <c r="AIB36" s="1249"/>
      <c r="AIC36" s="24"/>
      <c r="AID36" s="34"/>
      <c r="AIE36" s="85"/>
      <c r="AIF36" s="87">
        <f t="shared" si="119"/>
        <v>0</v>
      </c>
      <c r="AIH36" s="549"/>
      <c r="AII36" s="1249"/>
      <c r="AIJ36" s="24"/>
      <c r="AIK36" s="34"/>
      <c r="AIL36" s="85"/>
      <c r="AIM36" s="87">
        <f t="shared" si="120"/>
        <v>0</v>
      </c>
      <c r="AIO36" s="549"/>
      <c r="AIP36" s="1202"/>
      <c r="AIQ36" s="1249"/>
      <c r="AIR36" s="24"/>
      <c r="AIS36" s="34"/>
      <c r="AIT36" s="85"/>
      <c r="AIU36" s="87">
        <f t="shared" si="121"/>
        <v>0</v>
      </c>
      <c r="AIW36" s="576"/>
      <c r="AIX36" s="1378"/>
      <c r="AIY36" s="121"/>
      <c r="AIZ36" s="53"/>
      <c r="AJA36" s="176"/>
      <c r="AJB36" s="87">
        <f t="shared" si="122"/>
        <v>409</v>
      </c>
      <c r="AJD36" s="549"/>
      <c r="AJE36" s="1249"/>
      <c r="AJF36" s="24"/>
      <c r="AJG36" s="34"/>
      <c r="AJH36" s="85"/>
      <c r="AJI36" s="87">
        <f t="shared" si="123"/>
        <v>800</v>
      </c>
      <c r="AJK36" s="549"/>
      <c r="AJL36" s="1249"/>
      <c r="AJM36" s="24"/>
      <c r="AJN36" s="34"/>
      <c r="AJO36" s="85"/>
      <c r="AJP36" s="87">
        <f t="shared" si="124"/>
        <v>3599</v>
      </c>
      <c r="AJR36" s="576"/>
      <c r="AJS36" s="276"/>
      <c r="AJT36" s="121"/>
      <c r="AJU36" s="53"/>
      <c r="AJV36" s="176"/>
      <c r="AJW36" s="87">
        <f t="shared" si="125"/>
        <v>37151</v>
      </c>
      <c r="AJY36" s="549"/>
      <c r="AJZ36" s="1249"/>
      <c r="AKA36" s="24"/>
      <c r="AKB36" s="34"/>
      <c r="AKC36" s="85"/>
      <c r="AKD36" s="87">
        <f t="shared" si="126"/>
        <v>0</v>
      </c>
      <c r="AKF36" s="549"/>
      <c r="AKG36" s="1249"/>
      <c r="AKH36" s="24"/>
      <c r="AKI36" s="34"/>
      <c r="AKJ36" s="85"/>
      <c r="AKK36" s="87">
        <f t="shared" si="127"/>
        <v>0</v>
      </c>
      <c r="AKM36" s="549"/>
      <c r="AKN36" s="1249"/>
      <c r="AKO36" s="24"/>
      <c r="AKP36" s="34"/>
      <c r="AKQ36" s="85"/>
      <c r="AKR36" s="87">
        <f t="shared" si="128"/>
        <v>0</v>
      </c>
      <c r="AKT36" s="388"/>
      <c r="AKU36" s="373"/>
      <c r="AKV36" s="1276"/>
      <c r="AKW36" s="1279"/>
      <c r="AKX36" s="85"/>
      <c r="AKY36" s="1280">
        <f t="shared" si="193"/>
        <v>0</v>
      </c>
      <c r="ALA36" s="388"/>
      <c r="ALB36" s="373"/>
      <c r="ALC36" s="1276"/>
      <c r="ALD36" s="1279"/>
      <c r="ALE36" s="85"/>
      <c r="ALF36" s="1280">
        <f t="shared" si="194"/>
        <v>0</v>
      </c>
      <c r="ALH36" s="388"/>
      <c r="ALI36" s="373"/>
      <c r="ALJ36" s="1276"/>
      <c r="ALK36" s="1386"/>
      <c r="ALL36" s="85"/>
      <c r="ALM36" s="1280">
        <f t="shared" si="195"/>
        <v>32402</v>
      </c>
      <c r="ALO36" s="373"/>
      <c r="ALP36" s="373"/>
      <c r="ALQ36" s="1276"/>
      <c r="ALR36" s="1279"/>
      <c r="ALS36" s="85"/>
      <c r="ALT36" s="1280">
        <f t="shared" si="196"/>
        <v>0</v>
      </c>
      <c r="ALV36" s="549"/>
      <c r="ALW36" s="373"/>
      <c r="ALX36" s="1276"/>
      <c r="ALY36" s="1279"/>
      <c r="ALZ36" s="85"/>
      <c r="AMA36" s="1280">
        <f t="shared" si="197"/>
        <v>731</v>
      </c>
      <c r="AMC36" s="373"/>
      <c r="AMD36" s="373"/>
      <c r="AME36" s="1276"/>
      <c r="AMF36" s="1279"/>
      <c r="AMG36" s="85"/>
      <c r="AMH36" s="1280">
        <f t="shared" si="198"/>
        <v>0</v>
      </c>
      <c r="AMJ36" s="373"/>
      <c r="AMK36" s="373"/>
      <c r="AML36" s="1304"/>
      <c r="AMM36" s="1279"/>
      <c r="AMN36" s="85"/>
      <c r="AMO36" s="1280">
        <f t="shared" si="199"/>
        <v>0</v>
      </c>
      <c r="AMQ36" s="53"/>
      <c r="AMR36" s="1385"/>
      <c r="AMS36" s="1274"/>
      <c r="AMT36" s="110"/>
      <c r="AMU36" s="176"/>
      <c r="AMV36" s="87">
        <f t="shared" si="129"/>
        <v>0</v>
      </c>
      <c r="AMX36" s="549"/>
      <c r="AMY36" s="373"/>
      <c r="AMZ36" s="1304"/>
      <c r="ANA36" s="1279"/>
      <c r="ANB36" s="85"/>
      <c r="ANC36" s="1280">
        <f t="shared" si="200"/>
        <v>0</v>
      </c>
      <c r="ANE36" s="388"/>
      <c r="ANF36" s="373"/>
      <c r="ANG36" s="1276"/>
      <c r="ANH36" s="1279"/>
      <c r="ANI36" s="85"/>
      <c r="ANJ36" s="1280">
        <f t="shared" si="253"/>
        <v>1947</v>
      </c>
      <c r="ANL36" s="34"/>
      <c r="ANM36" s="1353"/>
      <c r="ANN36" s="1276"/>
      <c r="ANO36" s="1279"/>
      <c r="ANP36" s="85"/>
      <c r="ANQ36" s="1280">
        <f t="shared" si="254"/>
        <v>0</v>
      </c>
      <c r="ANS36" s="34"/>
      <c r="ANT36" s="373"/>
      <c r="ANU36" s="1276"/>
      <c r="ANV36" s="1279"/>
      <c r="ANW36" s="85"/>
      <c r="ANX36" s="1280">
        <f t="shared" si="255"/>
        <v>0</v>
      </c>
      <c r="ANZ36" s="34"/>
      <c r="AOA36" s="1353"/>
      <c r="AOB36" s="1276"/>
      <c r="AOC36" s="1279"/>
      <c r="AOD36" s="85"/>
      <c r="AOE36" s="1280">
        <f t="shared" si="256"/>
        <v>0</v>
      </c>
      <c r="AOG36" s="388"/>
      <c r="AOH36" s="1353"/>
      <c r="AOI36" s="1276"/>
      <c r="AOJ36" s="1279"/>
      <c r="AOK36" s="85"/>
      <c r="AOL36" s="1280">
        <f t="shared" si="257"/>
        <v>0</v>
      </c>
      <c r="AON36" s="388"/>
      <c r="AOO36" s="1353"/>
      <c r="AOP36" s="1276"/>
      <c r="AOQ36" s="1279"/>
      <c r="AOR36" s="85"/>
      <c r="AOS36" s="1280">
        <f t="shared" si="258"/>
        <v>0</v>
      </c>
      <c r="AOU36" s="388"/>
      <c r="AOV36" s="1353"/>
      <c r="AOW36" s="1276"/>
      <c r="AOX36" s="1279"/>
      <c r="AOY36" s="85"/>
      <c r="AOZ36" s="1280">
        <f t="shared" si="259"/>
        <v>0</v>
      </c>
      <c r="APB36" s="549"/>
      <c r="APC36" s="1353"/>
      <c r="APD36" s="1276"/>
      <c r="APE36" s="1279"/>
      <c r="APF36" s="85"/>
      <c r="APG36" s="1280">
        <f t="shared" si="260"/>
        <v>0</v>
      </c>
      <c r="API36" s="549"/>
      <c r="APJ36" s="1353"/>
      <c r="APK36" s="1276"/>
      <c r="APL36" s="1279"/>
      <c r="APM36" s="85"/>
      <c r="APN36" s="1280">
        <f t="shared" si="261"/>
        <v>0</v>
      </c>
      <c r="APP36" s="549"/>
      <c r="APQ36" s="373"/>
      <c r="APR36" s="1276"/>
      <c r="APS36" s="1279"/>
      <c r="APT36" s="85"/>
      <c r="APU36" s="1280">
        <f t="shared" si="210"/>
        <v>0</v>
      </c>
      <c r="APW36" s="373"/>
      <c r="APX36" s="373"/>
      <c r="APY36" s="1304"/>
      <c r="APZ36" s="1279"/>
      <c r="AQA36" s="85"/>
      <c r="AQB36" s="1280">
        <f t="shared" si="211"/>
        <v>0</v>
      </c>
      <c r="AQD36" s="549"/>
      <c r="AQE36" s="373"/>
      <c r="AQF36" s="24"/>
      <c r="AQG36" s="34"/>
      <c r="AQH36" s="85"/>
      <c r="AQI36" s="87">
        <f t="shared" si="226"/>
        <v>0</v>
      </c>
      <c r="AQK36" s="549"/>
      <c r="AQL36" s="549"/>
      <c r="AQM36" s="373"/>
      <c r="AQN36" s="24"/>
      <c r="AQO36" s="34"/>
      <c r="AQP36" s="85"/>
      <c r="AQQ36" s="87">
        <f t="shared" si="227"/>
        <v>0</v>
      </c>
      <c r="AQS36" s="549"/>
      <c r="AQT36" s="1249"/>
      <c r="AQU36" s="24"/>
      <c r="AQV36" s="34"/>
      <c r="AQW36" s="85"/>
      <c r="AQX36" s="87">
        <f t="shared" si="228"/>
        <v>0</v>
      </c>
      <c r="AQZ36" s="388"/>
      <c r="ARA36" s="1249"/>
      <c r="ARB36" s="24"/>
      <c r="ARC36" s="34"/>
      <c r="ARD36" s="85"/>
      <c r="ARE36" s="87">
        <f t="shared" si="229"/>
        <v>12197</v>
      </c>
      <c r="ARG36" s="549"/>
      <c r="ARH36" s="1202"/>
      <c r="ARI36" s="1249"/>
      <c r="ARJ36" s="24"/>
      <c r="ARK36" s="34"/>
      <c r="ARL36" s="85"/>
      <c r="ARM36" s="87">
        <f t="shared" si="230"/>
        <v>0</v>
      </c>
      <c r="ARO36" s="549"/>
      <c r="ARP36" s="1202"/>
      <c r="ARQ36" s="1249"/>
      <c r="ARR36" s="24"/>
      <c r="ARS36" s="34"/>
      <c r="ART36" s="85"/>
      <c r="ARU36" s="87">
        <f t="shared" si="231"/>
        <v>0</v>
      </c>
      <c r="ARV36" s="85"/>
      <c r="ARW36" s="34"/>
      <c r="ARX36" s="373"/>
      <c r="ARY36" s="24"/>
      <c r="ARZ36" s="34"/>
      <c r="ASA36" s="85"/>
      <c r="ASB36" s="87">
        <f t="shared" si="232"/>
        <v>17438</v>
      </c>
      <c r="ASD36" s="576"/>
      <c r="ASE36" s="276"/>
      <c r="ASF36" s="121"/>
      <c r="ASG36" s="53"/>
      <c r="ASH36" s="176"/>
      <c r="ASI36" s="87">
        <f t="shared" si="233"/>
        <v>31792</v>
      </c>
      <c r="ASK36" s="549"/>
      <c r="ASL36" s="373"/>
      <c r="ASM36" s="24"/>
      <c r="ASN36" s="34"/>
      <c r="ASO36" s="85"/>
      <c r="ASP36" s="87">
        <f t="shared" si="234"/>
        <v>3312</v>
      </c>
      <c r="ASR36" s="549"/>
      <c r="ASS36" s="373"/>
      <c r="AST36" s="24"/>
      <c r="ASU36" s="34"/>
      <c r="ASV36" s="85"/>
      <c r="ASW36" s="87">
        <f t="shared" si="235"/>
        <v>0</v>
      </c>
      <c r="ASY36" s="576"/>
      <c r="ASZ36" s="276"/>
      <c r="ATA36" s="121"/>
      <c r="ATB36" s="53"/>
      <c r="ATC36" s="176"/>
      <c r="ATD36" s="87">
        <f t="shared" si="236"/>
        <v>0</v>
      </c>
      <c r="ATF36" s="549"/>
      <c r="ATG36" s="373"/>
      <c r="ATH36" s="24"/>
      <c r="ATI36" s="34"/>
      <c r="ATJ36" s="85"/>
      <c r="ATK36" s="87">
        <f t="shared" si="212"/>
        <v>0</v>
      </c>
      <c r="ATM36" s="549"/>
      <c r="ATN36" s="373"/>
      <c r="ATO36" s="24"/>
      <c r="ATP36" s="34"/>
      <c r="ATQ36" s="85"/>
      <c r="ATR36" s="87">
        <f t="shared" si="213"/>
        <v>0</v>
      </c>
      <c r="ATT36" s="576"/>
      <c r="ATU36" s="276"/>
      <c r="ATV36" s="121"/>
      <c r="ATW36" s="53"/>
      <c r="ATX36" s="176"/>
      <c r="ATY36" s="87">
        <f t="shared" si="214"/>
        <v>0</v>
      </c>
      <c r="AUA36" s="53"/>
      <c r="AUB36" s="276"/>
      <c r="AUC36" s="121"/>
      <c r="AUD36" s="53"/>
      <c r="AUE36" s="176"/>
      <c r="AUF36" s="87">
        <f t="shared" si="215"/>
        <v>2068</v>
      </c>
      <c r="AUH36" s="549"/>
      <c r="AUI36" s="373"/>
      <c r="AUJ36" s="24"/>
      <c r="AUK36" s="34"/>
      <c r="AUL36" s="85"/>
      <c r="AUM36" s="87">
        <f t="shared" si="246"/>
        <v>0</v>
      </c>
      <c r="AUO36" s="549"/>
      <c r="AUP36" s="373"/>
      <c r="AUQ36" s="24"/>
      <c r="AUR36" s="34"/>
      <c r="AUS36" s="85"/>
      <c r="AUT36" s="87">
        <f t="shared" si="247"/>
        <v>2062.5</v>
      </c>
      <c r="AUV36" s="549"/>
      <c r="AUW36" s="373"/>
      <c r="AUX36" s="24"/>
      <c r="AUY36" s="34"/>
      <c r="AUZ36" s="85"/>
      <c r="AVA36" s="87">
        <f t="shared" si="248"/>
        <v>0</v>
      </c>
      <c r="AVC36" s="34"/>
      <c r="AVD36" s="373"/>
      <c r="AVE36" s="24"/>
      <c r="AVF36" s="34"/>
      <c r="AVG36" s="85"/>
      <c r="AVH36" s="87">
        <f t="shared" si="249"/>
        <v>0</v>
      </c>
      <c r="AVJ36" s="576">
        <v>41325</v>
      </c>
      <c r="AVK36" s="276" t="s">
        <v>5327</v>
      </c>
      <c r="AVL36" s="121">
        <v>11978.5</v>
      </c>
      <c r="AVM36" s="53">
        <v>41327</v>
      </c>
      <c r="AVN36" s="176">
        <v>11978.5</v>
      </c>
      <c r="AVO36" s="87">
        <f t="shared" si="130"/>
        <v>0</v>
      </c>
      <c r="AVQ36" s="576"/>
      <c r="AVR36" s="276"/>
      <c r="AVS36" s="121"/>
      <c r="AVT36" s="53"/>
      <c r="AVU36" s="176"/>
      <c r="AVV36" s="87">
        <f t="shared" si="131"/>
        <v>0</v>
      </c>
      <c r="AVX36" s="576"/>
      <c r="AVY36" s="276"/>
      <c r="AVZ36" s="121"/>
      <c r="AWA36" s="53"/>
      <c r="AWB36" s="176"/>
      <c r="AWC36" s="87">
        <f t="shared" si="132"/>
        <v>5941</v>
      </c>
      <c r="AWE36" s="549"/>
      <c r="AWF36" s="373"/>
      <c r="AWG36" s="24"/>
      <c r="AWH36" s="34"/>
      <c r="AWI36" s="85"/>
      <c r="AWJ36" s="87">
        <f t="shared" si="133"/>
        <v>0</v>
      </c>
      <c r="AWL36" s="549"/>
      <c r="AWM36" s="373"/>
      <c r="AWN36" s="24"/>
      <c r="AWO36" s="34"/>
      <c r="AWP36" s="85"/>
      <c r="AWQ36" s="87">
        <f t="shared" si="134"/>
        <v>0</v>
      </c>
      <c r="AWS36" s="34"/>
      <c r="AWT36" s="373"/>
      <c r="AWU36" s="24"/>
      <c r="AWV36" s="34"/>
      <c r="AWW36" s="85"/>
      <c r="AWX36" s="87">
        <f t="shared" si="135"/>
        <v>0</v>
      </c>
      <c r="AWZ36" s="388">
        <v>41328</v>
      </c>
      <c r="AXA36" s="373" t="s">
        <v>5614</v>
      </c>
      <c r="AXB36" s="24">
        <v>3053</v>
      </c>
      <c r="AXC36" s="34"/>
      <c r="AXD36" s="85"/>
      <c r="AXE36" s="87">
        <f t="shared" si="136"/>
        <v>3053</v>
      </c>
      <c r="AXG36" s="388"/>
      <c r="AXH36" s="373"/>
      <c r="AXI36" s="24"/>
      <c r="AXJ36" s="34"/>
      <c r="AXK36" s="85"/>
      <c r="AXL36" s="87">
        <f t="shared" si="137"/>
        <v>0</v>
      </c>
      <c r="AXN36" s="388"/>
      <c r="AXO36" s="373"/>
      <c r="AXP36" s="24"/>
      <c r="AXQ36" s="34"/>
      <c r="AXR36" s="85"/>
      <c r="AXS36" s="87">
        <f t="shared" si="138"/>
        <v>1624.5</v>
      </c>
      <c r="AXU36" s="549"/>
      <c r="AXV36" s="373"/>
      <c r="AXW36" s="24"/>
      <c r="AXX36" s="549"/>
      <c r="AXY36" s="85"/>
      <c r="AXZ36" s="87">
        <f t="shared" si="139"/>
        <v>0</v>
      </c>
      <c r="AYB36" s="576"/>
      <c r="AYC36" s="276"/>
      <c r="AYD36" s="121"/>
      <c r="AYE36" s="53"/>
      <c r="AYF36" s="176"/>
      <c r="AYG36" s="87">
        <f t="shared" si="140"/>
        <v>72158.2</v>
      </c>
      <c r="AYI36" s="34"/>
      <c r="AYJ36" s="373"/>
      <c r="AYK36" s="24"/>
      <c r="AYL36" s="34"/>
      <c r="AYM36" s="85"/>
      <c r="AYN36" s="87">
        <f t="shared" si="250"/>
        <v>0</v>
      </c>
      <c r="AYP36" s="34"/>
      <c r="AYQ36" s="373"/>
      <c r="AYR36" s="24"/>
      <c r="AYS36" s="34"/>
      <c r="AYT36" s="85"/>
      <c r="AYU36" s="87">
        <f t="shared" si="251"/>
        <v>0</v>
      </c>
      <c r="AYW36" s="386">
        <v>41327</v>
      </c>
      <c r="AYX36" s="386"/>
      <c r="AYY36" s="363" t="s">
        <v>5561</v>
      </c>
      <c r="AYZ36" s="513">
        <v>46567</v>
      </c>
      <c r="AZB36" s="1052"/>
      <c r="AZC36" s="168">
        <f t="shared" si="141"/>
        <v>722101</v>
      </c>
      <c r="AZE36" s="34"/>
      <c r="AZF36" s="373"/>
      <c r="AZG36" s="24"/>
      <c r="AZH36" s="34"/>
      <c r="AZI36" s="85"/>
      <c r="AZJ36" s="87">
        <f t="shared" si="142"/>
        <v>0</v>
      </c>
      <c r="AZL36" s="34"/>
      <c r="AZM36" s="373"/>
      <c r="AZN36" s="24"/>
      <c r="AZO36" s="34"/>
      <c r="AZP36" s="85"/>
      <c r="AZQ36" s="87">
        <f t="shared" si="143"/>
        <v>0</v>
      </c>
      <c r="AZS36" s="34"/>
      <c r="AZT36" s="373"/>
      <c r="AZU36" s="24"/>
      <c r="AZV36" s="34"/>
      <c r="AZW36" s="85"/>
      <c r="AZX36" s="87">
        <f t="shared" si="144"/>
        <v>0</v>
      </c>
      <c r="AZZ36" s="34"/>
      <c r="BAA36" s="373"/>
      <c r="BAB36" s="24"/>
      <c r="BAC36" s="34"/>
      <c r="BAD36" s="85"/>
      <c r="BAE36" s="87">
        <f t="shared" si="145"/>
        <v>0</v>
      </c>
      <c r="BAG36" s="549"/>
      <c r="BAH36" s="373"/>
      <c r="BAI36" s="24"/>
      <c r="BAJ36" s="34"/>
      <c r="BAK36" s="85"/>
      <c r="BAL36" s="87">
        <f t="shared" si="146"/>
        <v>0</v>
      </c>
      <c r="BAN36" s="549"/>
      <c r="BAO36" s="373"/>
      <c r="BAP36" s="24"/>
      <c r="BAQ36" s="34"/>
      <c r="BAR36" s="85"/>
      <c r="BAS36" s="87">
        <f t="shared" si="147"/>
        <v>22116</v>
      </c>
      <c r="BAU36" s="388"/>
      <c r="BAV36" s="373"/>
      <c r="BAW36" s="24"/>
      <c r="BAX36" s="34"/>
      <c r="BAY36" s="85"/>
      <c r="BAZ36" s="87">
        <f t="shared" si="148"/>
        <v>4048</v>
      </c>
      <c r="BBB36" s="549"/>
      <c r="BBC36" s="373"/>
      <c r="BBD36" s="24"/>
      <c r="BBE36" s="549"/>
      <c r="BBF36" s="85"/>
      <c r="BBG36" s="87">
        <f t="shared" si="149"/>
        <v>19293.599999999999</v>
      </c>
      <c r="BBI36" s="34"/>
      <c r="BBJ36" s="34"/>
      <c r="BBK36" s="373"/>
      <c r="BBL36" s="24"/>
      <c r="BBM36" s="34"/>
      <c r="BBN36" s="85"/>
      <c r="BBO36" s="87">
        <f t="shared" si="150"/>
        <v>6485.25</v>
      </c>
      <c r="BBQ36" s="34"/>
      <c r="BBR36" s="373"/>
      <c r="BBS36" s="24"/>
      <c r="BBT36" s="34"/>
      <c r="BBU36" s="85"/>
      <c r="BBV36" s="87">
        <f t="shared" si="151"/>
        <v>0</v>
      </c>
      <c r="BBX36" s="388"/>
      <c r="BBY36" s="373"/>
      <c r="BBZ36" s="24"/>
      <c r="BCA36" s="34"/>
      <c r="BCB36" s="85"/>
      <c r="BCC36" s="87">
        <f t="shared" si="152"/>
        <v>0</v>
      </c>
      <c r="BCE36" s="388"/>
      <c r="BCF36" s="373"/>
      <c r="BCG36" s="24"/>
      <c r="BCH36" s="34"/>
      <c r="BCI36" s="85"/>
      <c r="BCJ36" s="87">
        <f t="shared" si="153"/>
        <v>0</v>
      </c>
      <c r="BCL36" s="386">
        <v>41314</v>
      </c>
      <c r="BCM36" s="276" t="s">
        <v>4439</v>
      </c>
      <c r="BCN36" s="121">
        <v>6456.5</v>
      </c>
      <c r="BCO36" s="671">
        <v>41314</v>
      </c>
      <c r="BCP36" s="176">
        <v>6456.5</v>
      </c>
      <c r="BCQ36" s="87">
        <f t="shared" si="154"/>
        <v>17174</v>
      </c>
      <c r="BCS36" s="388"/>
      <c r="BCT36" s="373"/>
      <c r="BCU36" s="24"/>
      <c r="BCV36" s="549"/>
      <c r="BCW36" s="85"/>
      <c r="BCX36" s="87">
        <f t="shared" si="155"/>
        <v>0</v>
      </c>
      <c r="BCZ36" s="34"/>
      <c r="BDA36" s="373"/>
      <c r="BDB36" s="24"/>
      <c r="BDC36" s="34"/>
      <c r="BDD36" s="85"/>
      <c r="BDE36" s="87">
        <f t="shared" si="156"/>
        <v>0</v>
      </c>
      <c r="BDG36" s="388"/>
      <c r="BDH36" s="373"/>
      <c r="BDI36" s="24"/>
      <c r="BDJ36" s="388"/>
      <c r="BDK36" s="85"/>
      <c r="BDL36" s="87">
        <f t="shared" si="157"/>
        <v>0</v>
      </c>
      <c r="BDN36" s="576"/>
      <c r="BDO36" s="363"/>
      <c r="BDP36" s="176"/>
      <c r="BDQ36" s="576"/>
      <c r="BDR36" s="176"/>
      <c r="BDS36" s="87">
        <f t="shared" si="158"/>
        <v>31279.599999999991</v>
      </c>
      <c r="BDU36" s="34"/>
      <c r="BDV36" s="373"/>
      <c r="BDW36" s="24"/>
      <c r="BDX36" s="34"/>
      <c r="BDY36" s="85"/>
      <c r="BDZ36" s="87">
        <f t="shared" si="159"/>
        <v>0</v>
      </c>
      <c r="BEB36" s="549"/>
      <c r="BEC36" s="373"/>
      <c r="BED36" s="24"/>
      <c r="BEE36" s="34"/>
      <c r="BEF36" s="85"/>
      <c r="BEG36" s="87">
        <f t="shared" si="160"/>
        <v>605.79999999999927</v>
      </c>
      <c r="BEI36" s="34"/>
      <c r="BEJ36" s="34"/>
      <c r="BEK36" s="373"/>
      <c r="BEL36" s="24"/>
      <c r="BEM36" s="34"/>
      <c r="BEN36" s="85"/>
      <c r="BEO36" s="87">
        <f t="shared" si="161"/>
        <v>0</v>
      </c>
      <c r="BEQ36" s="388"/>
      <c r="BER36" s="373"/>
      <c r="BES36" s="24"/>
      <c r="BET36" s="388"/>
      <c r="BEU36" s="85"/>
      <c r="BEV36" s="87">
        <f t="shared" si="162"/>
        <v>6853</v>
      </c>
      <c r="BEX36" s="388"/>
      <c r="BEY36" s="409"/>
      <c r="BEZ36" s="373"/>
      <c r="BFA36" s="24"/>
      <c r="BFB36" s="388"/>
      <c r="BFC36" s="85"/>
      <c r="BFD36" s="87">
        <f t="shared" si="163"/>
        <v>0</v>
      </c>
      <c r="BFF36" s="34"/>
      <c r="BFG36" s="34"/>
      <c r="BFH36" s="373"/>
      <c r="BFI36" s="24"/>
      <c r="BFJ36" s="34"/>
      <c r="BFK36" s="85"/>
      <c r="BFL36" s="87">
        <f t="shared" si="164"/>
        <v>212313.94</v>
      </c>
      <c r="BFN36" s="549"/>
      <c r="BFO36" s="373"/>
      <c r="BFP36" s="24"/>
      <c r="BFR36" s="85"/>
      <c r="BFS36" s="87">
        <f t="shared" si="165"/>
        <v>0</v>
      </c>
      <c r="BFU36" s="388"/>
      <c r="BFV36" s="34"/>
      <c r="BFW36" s="24"/>
      <c r="BFX36" s="34"/>
      <c r="BFY36" s="85"/>
      <c r="BFZ36" s="87">
        <f t="shared" si="166"/>
        <v>0</v>
      </c>
      <c r="BGB36" s="549"/>
      <c r="BGC36" s="34"/>
      <c r="BGD36" s="24"/>
      <c r="BGE36" s="34"/>
      <c r="BGF36" s="85"/>
      <c r="BGG36" s="87">
        <f t="shared" si="167"/>
        <v>0</v>
      </c>
      <c r="BGI36" s="388"/>
      <c r="BGJ36" s="373"/>
      <c r="BGK36" s="24"/>
      <c r="BGL36" s="34"/>
      <c r="BGM36" s="85"/>
      <c r="BGN36" s="87">
        <f t="shared" si="240"/>
        <v>0</v>
      </c>
      <c r="BGP36" s="34"/>
      <c r="BGQ36" s="373"/>
      <c r="BGR36" s="24"/>
      <c r="BGS36" s="34"/>
      <c r="BGT36" s="85"/>
      <c r="BGU36" s="87">
        <f t="shared" si="241"/>
        <v>0</v>
      </c>
      <c r="BGW36" s="549"/>
      <c r="BGX36" s="373"/>
      <c r="BGY36" s="24"/>
      <c r="BGZ36" s="34"/>
      <c r="BHA36" s="85"/>
      <c r="BHB36" s="87">
        <f t="shared" si="168"/>
        <v>0</v>
      </c>
      <c r="BHD36" s="549"/>
      <c r="BHE36" s="549"/>
      <c r="BHF36" s="373"/>
      <c r="BHG36" s="24"/>
      <c r="BHH36" s="34"/>
      <c r="BHI36" s="85"/>
      <c r="BHJ36" s="87">
        <f t="shared" si="169"/>
        <v>78175.989999999991</v>
      </c>
      <c r="BHL36" s="549"/>
      <c r="BHM36" s="373"/>
      <c r="BHN36" s="24"/>
      <c r="BHO36" s="34"/>
      <c r="BHP36" s="85"/>
      <c r="BHQ36" s="87">
        <f t="shared" si="170"/>
        <v>0</v>
      </c>
      <c r="BHS36" s="388"/>
      <c r="BHT36" s="373"/>
      <c r="BHU36" s="24"/>
      <c r="BHV36" s="34"/>
      <c r="BHW36" s="85"/>
      <c r="BHX36" s="87">
        <f t="shared" si="171"/>
        <v>0</v>
      </c>
      <c r="BHZ36" s="549"/>
      <c r="BIA36" s="373"/>
      <c r="BIB36" s="24"/>
      <c r="BIC36" s="34"/>
      <c r="BID36" s="85"/>
      <c r="BIE36" s="87">
        <f t="shared" si="172"/>
        <v>0</v>
      </c>
      <c r="BIG36" s="549"/>
      <c r="BIH36" s="373"/>
      <c r="BII36" s="24"/>
      <c r="BIJ36" s="34"/>
      <c r="BIK36" s="85"/>
      <c r="BIL36" s="87">
        <f t="shared" si="173"/>
        <v>1424</v>
      </c>
      <c r="BIN36" s="549"/>
      <c r="BIO36" s="373"/>
      <c r="BIP36" s="24"/>
      <c r="BIQ36" s="34"/>
      <c r="BIR36" s="85"/>
      <c r="BIS36" s="87">
        <f t="shared" si="174"/>
        <v>0</v>
      </c>
      <c r="BIU36" s="34"/>
      <c r="BIV36" s="373"/>
      <c r="BIW36" s="24"/>
      <c r="BIX36" s="34"/>
      <c r="BIY36" s="85"/>
      <c r="BIZ36" s="87">
        <f t="shared" si="175"/>
        <v>0</v>
      </c>
      <c r="BJB36" s="34"/>
      <c r="BJC36" s="373"/>
      <c r="BJD36" s="24"/>
      <c r="BJE36" s="34"/>
      <c r="BJF36" s="85"/>
      <c r="BJG36" s="87">
        <f t="shared" si="216"/>
        <v>3291.5</v>
      </c>
      <c r="BJI36" s="53"/>
      <c r="BJJ36" s="363"/>
      <c r="BJK36" s="176"/>
      <c r="BJL36" s="313">
        <v>41323</v>
      </c>
      <c r="BJM36" s="176">
        <v>4987</v>
      </c>
      <c r="BJN36" s="87">
        <f t="shared" si="217"/>
        <v>289.5</v>
      </c>
      <c r="BJP36" s="34"/>
      <c r="BJQ36" s="373"/>
      <c r="BJR36" s="24"/>
      <c r="BJS36" s="34"/>
      <c r="BJT36" s="85"/>
      <c r="BJU36" s="87">
        <f t="shared" si="218"/>
        <v>0</v>
      </c>
      <c r="BJW36" s="34"/>
      <c r="BJX36" s="373"/>
      <c r="BJY36" s="24"/>
      <c r="BJZ36" s="34"/>
      <c r="BKA36" s="85"/>
      <c r="BKB36" s="87">
        <f t="shared" si="219"/>
        <v>0</v>
      </c>
      <c r="BKD36" s="34"/>
      <c r="BKE36" s="373"/>
      <c r="BKF36" s="24"/>
      <c r="BKG36" s="34"/>
      <c r="BKH36" s="85"/>
      <c r="BKI36" s="87">
        <f t="shared" si="220"/>
        <v>0</v>
      </c>
      <c r="BKK36" s="34"/>
      <c r="BKL36" s="373"/>
      <c r="BKM36" s="24"/>
      <c r="BKN36" s="34"/>
      <c r="BKO36" s="85"/>
      <c r="BKP36" s="87">
        <f t="shared" si="221"/>
        <v>0</v>
      </c>
      <c r="BKR36" s="386"/>
      <c r="BKS36" s="276"/>
      <c r="BKT36" s="121"/>
      <c r="BKU36" s="53"/>
      <c r="BKV36" s="176"/>
      <c r="BKW36" s="87">
        <f t="shared" si="222"/>
        <v>0</v>
      </c>
      <c r="BKY36" s="549"/>
      <c r="BKZ36" s="373"/>
      <c r="BLA36" s="24"/>
      <c r="BLB36" s="34"/>
      <c r="BLC36" s="85"/>
      <c r="BLD36" s="87">
        <f t="shared" si="223"/>
        <v>0</v>
      </c>
      <c r="BLF36" s="549"/>
      <c r="BLG36" s="373"/>
      <c r="BLH36" s="24"/>
      <c r="BLI36" s="34"/>
      <c r="BLJ36" s="85"/>
      <c r="BLK36" s="87">
        <f t="shared" si="237"/>
        <v>0</v>
      </c>
      <c r="BLM36" s="34"/>
      <c r="BLN36" s="409"/>
      <c r="BLO36" s="373"/>
      <c r="BLP36" s="24"/>
      <c r="BLQ36" s="34"/>
      <c r="BLR36" s="85"/>
      <c r="BLS36" s="87">
        <f t="shared" si="176"/>
        <v>118</v>
      </c>
      <c r="BLU36" s="34"/>
      <c r="BLV36" s="373"/>
      <c r="BLW36" s="24"/>
      <c r="BLX36" s="34"/>
      <c r="BLY36" s="85"/>
      <c r="BLZ36" s="87">
        <f t="shared" si="177"/>
        <v>0</v>
      </c>
      <c r="BMB36" s="34"/>
      <c r="BMC36" s="373"/>
      <c r="BMD36" s="24"/>
      <c r="BME36" s="34"/>
      <c r="BMF36" s="85"/>
      <c r="BMG36" s="87">
        <f t="shared" si="178"/>
        <v>21858</v>
      </c>
      <c r="BMI36" s="386">
        <v>41312</v>
      </c>
      <c r="BMJ36" s="276" t="s">
        <v>4254</v>
      </c>
      <c r="BMK36" s="1045">
        <v>626</v>
      </c>
      <c r="BML36" s="1087">
        <v>41312</v>
      </c>
      <c r="BMM36" s="176">
        <v>626</v>
      </c>
      <c r="BMN36" s="87">
        <f t="shared" si="179"/>
        <v>0</v>
      </c>
      <c r="BMQ36" s="1247"/>
      <c r="BMR36" s="430"/>
      <c r="BMS36" s="549"/>
      <c r="BMT36" s="1245"/>
      <c r="BMU36" s="87">
        <f t="shared" si="180"/>
        <v>700</v>
      </c>
      <c r="BMW36" s="34"/>
      <c r="BMX36" s="373"/>
      <c r="BMY36" s="24"/>
      <c r="BMZ36" s="34"/>
      <c r="BNA36" s="85"/>
      <c r="BNB36" s="87">
        <f t="shared" si="181"/>
        <v>0</v>
      </c>
      <c r="BND36" s="34"/>
      <c r="BNE36" s="34"/>
      <c r="BNF36" s="373"/>
      <c r="BNG36" s="24"/>
      <c r="BNH36" s="34"/>
      <c r="BNI36" s="85"/>
      <c r="BNJ36" s="87">
        <f t="shared" si="182"/>
        <v>0</v>
      </c>
      <c r="BNL36" s="549"/>
      <c r="BNM36" s="373"/>
      <c r="BNN36" s="24"/>
      <c r="BNO36" s="34"/>
      <c r="BNP36" s="85"/>
      <c r="BNQ36" s="87">
        <f t="shared" si="183"/>
        <v>0</v>
      </c>
      <c r="BNS36" s="549"/>
      <c r="BNT36" s="373"/>
      <c r="BNU36" s="24"/>
      <c r="BNV36" s="34"/>
      <c r="BNW36" s="85"/>
      <c r="BNX36" s="87">
        <f t="shared" si="184"/>
        <v>0</v>
      </c>
      <c r="BNZ36" s="34"/>
      <c r="BOA36" s="373"/>
      <c r="BOB36" s="24"/>
      <c r="BOC36" s="34"/>
      <c r="BOD36" s="85"/>
      <c r="BOE36" s="87">
        <f t="shared" si="185"/>
        <v>0</v>
      </c>
      <c r="BOG36" s="549"/>
      <c r="BOH36" s="373"/>
      <c r="BOI36" s="24"/>
      <c r="BOJ36" s="34"/>
      <c r="BOK36" s="85"/>
      <c r="BOL36" s="87">
        <f t="shared" si="186"/>
        <v>0</v>
      </c>
      <c r="BON36" s="549"/>
      <c r="BOO36" s="373"/>
      <c r="BOP36" s="24"/>
      <c r="BOQ36" s="34"/>
      <c r="BOR36" s="85"/>
      <c r="BOS36" s="87">
        <f t="shared" si="187"/>
        <v>0</v>
      </c>
      <c r="BOU36" s="34"/>
      <c r="BOV36" s="373"/>
      <c r="BOW36" s="24"/>
      <c r="BOX36" s="34"/>
      <c r="BOY36" s="85"/>
      <c r="BOZ36" s="87">
        <f t="shared" si="188"/>
        <v>0</v>
      </c>
      <c r="BPB36" s="34"/>
      <c r="BPC36" s="373"/>
      <c r="BPD36" s="24"/>
      <c r="BPE36" s="34"/>
      <c r="BPF36" s="85"/>
      <c r="BPG36" s="87">
        <f t="shared" si="189"/>
        <v>0</v>
      </c>
      <c r="BPI36" s="34"/>
      <c r="BPJ36" s="373"/>
      <c r="BPK36" s="24"/>
      <c r="BPL36" s="34"/>
      <c r="BPM36" s="85"/>
      <c r="BPN36" s="87">
        <f t="shared" si="190"/>
        <v>0</v>
      </c>
      <c r="BPP36" s="34"/>
      <c r="BPQ36" s="373"/>
      <c r="BPR36" s="24"/>
      <c r="BPS36" s="34"/>
      <c r="BPT36" s="85"/>
      <c r="BPU36" s="87">
        <f t="shared" si="191"/>
        <v>0</v>
      </c>
    </row>
    <row r="37" spans="1:1789">
      <c r="A37" s="34"/>
      <c r="B37" s="373"/>
      <c r="C37" s="24"/>
      <c r="D37" s="34"/>
      <c r="E37" s="85"/>
      <c r="F37" s="87">
        <f t="shared" si="2"/>
        <v>0</v>
      </c>
      <c r="H37" s="373"/>
      <c r="I37" s="373"/>
      <c r="J37" s="24"/>
      <c r="K37" s="34"/>
      <c r="L37" s="85"/>
      <c r="M37" s="87">
        <f t="shared" si="3"/>
        <v>0</v>
      </c>
      <c r="O37" s="373"/>
      <c r="P37" s="373"/>
      <c r="Q37" s="24"/>
      <c r="R37" s="34"/>
      <c r="S37" s="85"/>
      <c r="T37" s="87">
        <f t="shared" si="4"/>
        <v>0</v>
      </c>
      <c r="V37" s="373"/>
      <c r="W37" s="373"/>
      <c r="X37" s="24"/>
      <c r="Y37" s="34"/>
      <c r="Z37" s="85"/>
      <c r="AA37" s="87">
        <f t="shared" si="5"/>
        <v>6041</v>
      </c>
      <c r="AC37" s="373"/>
      <c r="AD37" s="373"/>
      <c r="AE37" s="24"/>
      <c r="AF37" s="34"/>
      <c r="AG37" s="85"/>
      <c r="AH37" s="87">
        <f t="shared" si="6"/>
        <v>0</v>
      </c>
      <c r="AJ37" s="388"/>
      <c r="AK37" s="373"/>
      <c r="AL37" s="24"/>
      <c r="AM37" s="388"/>
      <c r="AN37" s="85"/>
      <c r="AO37" s="87">
        <f t="shared" si="7"/>
        <v>79462.720000000016</v>
      </c>
      <c r="AQ37" s="373"/>
      <c r="AR37" s="373"/>
      <c r="AS37" s="24"/>
      <c r="AT37" s="34"/>
      <c r="AU37" s="85"/>
      <c r="AV37" s="87">
        <f t="shared" si="8"/>
        <v>0</v>
      </c>
      <c r="AX37" s="373"/>
      <c r="AY37" s="373"/>
      <c r="AZ37" s="24"/>
      <c r="BA37" s="34"/>
      <c r="BB37" s="85"/>
      <c r="BC37" s="87">
        <f t="shared" si="9"/>
        <v>0</v>
      </c>
      <c r="BE37" s="373"/>
      <c r="BF37" s="373"/>
      <c r="BG37" s="24"/>
      <c r="BH37" s="34"/>
      <c r="BI37" s="85"/>
      <c r="BJ37" s="87">
        <f t="shared" si="10"/>
        <v>0</v>
      </c>
      <c r="BL37" s="388">
        <v>41326</v>
      </c>
      <c r="BM37" s="373" t="s">
        <v>5428</v>
      </c>
      <c r="BN37" s="24">
        <v>1807</v>
      </c>
      <c r="BO37" s="34">
        <v>41326</v>
      </c>
      <c r="BP37" s="85">
        <v>1807</v>
      </c>
      <c r="BQ37" s="87">
        <f t="shared" si="11"/>
        <v>0</v>
      </c>
      <c r="BS37" s="576"/>
      <c r="BT37" s="276"/>
      <c r="BU37" s="121"/>
      <c r="BV37" s="53"/>
      <c r="BW37" s="176"/>
      <c r="BX37" s="87">
        <f t="shared" si="12"/>
        <v>40166.76</v>
      </c>
      <c r="BZ37" s="549"/>
      <c r="CA37" s="373"/>
      <c r="CB37" s="24"/>
      <c r="CC37" s="34"/>
      <c r="CD37" s="85"/>
      <c r="CE37" s="87">
        <f t="shared" si="13"/>
        <v>0</v>
      </c>
      <c r="CG37" s="549"/>
      <c r="CH37" s="373"/>
      <c r="CI37" s="24"/>
      <c r="CJ37" s="34"/>
      <c r="CK37" s="85"/>
      <c r="CL37" s="87">
        <f t="shared" si="14"/>
        <v>2443.5</v>
      </c>
      <c r="CN37" s="576">
        <v>41251</v>
      </c>
      <c r="CO37" s="1289"/>
      <c r="CP37" s="276" t="s">
        <v>3157</v>
      </c>
      <c r="CQ37" s="121">
        <v>25193.27</v>
      </c>
      <c r="CR37" s="657"/>
      <c r="CS37" s="511"/>
      <c r="CT37" s="87">
        <f t="shared" si="15"/>
        <v>489525.93000000005</v>
      </c>
      <c r="CV37" s="576"/>
      <c r="CW37" s="1289"/>
      <c r="CX37" s="276"/>
      <c r="CY37" s="121"/>
      <c r="CZ37" s="576"/>
      <c r="DA37" s="176"/>
      <c r="DB37" s="87">
        <f t="shared" si="16"/>
        <v>10052085.65</v>
      </c>
      <c r="DD37" s="388"/>
      <c r="DE37" s="373"/>
      <c r="DF37" s="24"/>
      <c r="DG37" s="34"/>
      <c r="DH37" s="85"/>
      <c r="DI37" s="87">
        <f t="shared" si="17"/>
        <v>1847</v>
      </c>
      <c r="DK37" s="388"/>
      <c r="DL37" s="373"/>
      <c r="DM37" s="24"/>
      <c r="DN37" s="34"/>
      <c r="DO37" s="85"/>
      <c r="DP37" s="87">
        <f t="shared" si="18"/>
        <v>0</v>
      </c>
      <c r="DR37" s="34"/>
      <c r="DS37" s="373"/>
      <c r="DT37" s="24"/>
      <c r="DU37" s="34"/>
      <c r="DV37" s="85"/>
      <c r="DW37" s="87">
        <f t="shared" si="19"/>
        <v>0</v>
      </c>
      <c r="DY37" s="388"/>
      <c r="DZ37" s="373"/>
      <c r="EA37" s="24"/>
      <c r="EB37" s="34"/>
      <c r="EC37" s="85"/>
      <c r="ED37" s="87">
        <f t="shared" si="20"/>
        <v>0</v>
      </c>
      <c r="EF37" s="549"/>
      <c r="EG37" s="373"/>
      <c r="EH37" s="24"/>
      <c r="EI37" s="34"/>
      <c r="EJ37" s="85"/>
      <c r="EK37" s="87">
        <f t="shared" si="21"/>
        <v>20966</v>
      </c>
      <c r="EM37" s="549"/>
      <c r="EN37" s="373"/>
      <c r="EO37" s="24"/>
      <c r="EP37" s="34"/>
      <c r="EQ37" s="85"/>
      <c r="ER37" s="87">
        <f t="shared" si="22"/>
        <v>0</v>
      </c>
      <c r="ET37" s="373"/>
      <c r="EU37" s="373"/>
      <c r="EV37" s="373"/>
      <c r="EW37" s="24"/>
      <c r="EX37" s="34"/>
      <c r="EY37" s="85"/>
      <c r="EZ37" s="87">
        <f t="shared" si="23"/>
        <v>1044.8300000000017</v>
      </c>
      <c r="FB37" s="53"/>
      <c r="FC37" s="276"/>
      <c r="FD37" s="121"/>
      <c r="FE37" s="53"/>
      <c r="FF37" s="176"/>
      <c r="FG37" s="87">
        <f t="shared" si="24"/>
        <v>0</v>
      </c>
      <c r="FI37" s="549"/>
      <c r="FJ37" s="373"/>
      <c r="FK37" s="373"/>
      <c r="FL37" s="24"/>
      <c r="FM37" s="34"/>
      <c r="FN37" s="85"/>
      <c r="FO37" s="87">
        <f t="shared" si="25"/>
        <v>0</v>
      </c>
      <c r="FQ37" s="34"/>
      <c r="FR37" s="373"/>
      <c r="FS37" s="24"/>
      <c r="FT37" s="34"/>
      <c r="FU37" s="85"/>
      <c r="FV37" s="87">
        <f t="shared" si="192"/>
        <v>0</v>
      </c>
      <c r="FX37" s="549"/>
      <c r="FY37" s="1202"/>
      <c r="FZ37" s="373"/>
      <c r="GA37" s="24"/>
      <c r="GB37" s="576"/>
      <c r="GC37" s="176"/>
      <c r="GD37" s="87">
        <f t="shared" si="26"/>
        <v>13137.5</v>
      </c>
      <c r="GF37" s="373"/>
      <c r="GG37" s="373"/>
      <c r="GH37" s="24"/>
      <c r="GI37" s="34"/>
      <c r="GJ37" s="85"/>
      <c r="GK37" s="87">
        <f t="shared" si="27"/>
        <v>4523</v>
      </c>
      <c r="GM37" s="549"/>
      <c r="GN37" s="373"/>
      <c r="GO37" s="373"/>
      <c r="GP37" s="24"/>
      <c r="GQ37" s="34"/>
      <c r="GR37" s="85"/>
      <c r="GS37" s="87">
        <f t="shared" si="28"/>
        <v>2511.6000000000004</v>
      </c>
      <c r="GU37" s="549"/>
      <c r="GV37" s="373"/>
      <c r="GW37" s="24"/>
      <c r="GX37" s="34"/>
      <c r="GY37" s="85"/>
      <c r="GZ37" s="87">
        <f t="shared" si="29"/>
        <v>0</v>
      </c>
      <c r="HB37" s="388"/>
      <c r="HC37" s="373"/>
      <c r="HD37" s="24"/>
      <c r="HE37" s="34"/>
      <c r="HF37" s="85"/>
      <c r="HG37" s="87">
        <f t="shared" si="30"/>
        <v>0</v>
      </c>
      <c r="HI37" s="388"/>
      <c r="HJ37" s="373"/>
      <c r="HK37" s="24"/>
      <c r="HL37" s="34"/>
      <c r="HM37" s="85"/>
      <c r="HN37" s="87">
        <f t="shared" si="31"/>
        <v>0</v>
      </c>
      <c r="HP37" s="388"/>
      <c r="HQ37" s="373"/>
      <c r="HR37" s="24"/>
      <c r="HS37" s="34"/>
      <c r="HT37" s="85"/>
      <c r="HU37" s="87">
        <f t="shared" si="32"/>
        <v>30</v>
      </c>
      <c r="HW37" s="373"/>
      <c r="HX37" s="373"/>
      <c r="HY37" s="24"/>
      <c r="HZ37" s="34"/>
      <c r="IA37" s="85"/>
      <c r="IB37" s="87">
        <f t="shared" si="33"/>
        <v>0</v>
      </c>
      <c r="ID37" s="576"/>
      <c r="IE37" s="276"/>
      <c r="IF37" s="121"/>
      <c r="IG37" s="53"/>
      <c r="IH37" s="176"/>
      <c r="II37" s="87">
        <f t="shared" si="34"/>
        <v>402</v>
      </c>
      <c r="IK37" s="576"/>
      <c r="IL37" s="276"/>
      <c r="IM37" s="121"/>
      <c r="IN37" s="53"/>
      <c r="IO37" s="176"/>
      <c r="IP37" s="87">
        <f t="shared" si="35"/>
        <v>3102</v>
      </c>
      <c r="IR37" s="388">
        <v>41302</v>
      </c>
      <c r="IS37" s="1247" t="s">
        <v>3261</v>
      </c>
      <c r="IT37" s="1052">
        <v>825</v>
      </c>
      <c r="IU37" s="388">
        <v>41310</v>
      </c>
      <c r="IV37" s="1052">
        <v>825</v>
      </c>
      <c r="IW37" s="87">
        <f t="shared" si="36"/>
        <v>0</v>
      </c>
      <c r="IY37" s="388">
        <v>41319</v>
      </c>
      <c r="IZ37" s="373" t="s">
        <v>4777</v>
      </c>
      <c r="JA37" s="24">
        <v>1155</v>
      </c>
      <c r="JB37" s="388">
        <v>41324</v>
      </c>
      <c r="JC37" s="24">
        <v>1155</v>
      </c>
      <c r="JD37" s="87">
        <f t="shared" si="37"/>
        <v>0</v>
      </c>
      <c r="JF37" s="388"/>
      <c r="JG37" s="373"/>
      <c r="JH37" s="24"/>
      <c r="JI37" s="388"/>
      <c r="JJ37" s="24"/>
      <c r="JK37" s="87">
        <f t="shared" si="38"/>
        <v>46365</v>
      </c>
      <c r="JM37" s="549"/>
      <c r="JN37" s="373"/>
      <c r="JO37" s="24"/>
      <c r="JP37" s="388"/>
      <c r="JQ37" s="85"/>
      <c r="JR37" s="87">
        <f t="shared" si="39"/>
        <v>132056.17000000001</v>
      </c>
      <c r="JT37" s="388"/>
      <c r="JU37" s="373"/>
      <c r="JV37" s="24"/>
      <c r="JW37" s="34"/>
      <c r="JX37" s="85"/>
      <c r="JY37" s="87">
        <f t="shared" si="40"/>
        <v>0</v>
      </c>
      <c r="KA37" s="388"/>
      <c r="KB37" s="373"/>
      <c r="KC37" s="24"/>
      <c r="KD37" s="34"/>
      <c r="KE37" s="85"/>
      <c r="KF37" s="87">
        <f t="shared" si="41"/>
        <v>0</v>
      </c>
      <c r="KH37" s="388"/>
      <c r="KI37" s="373"/>
      <c r="KJ37" s="24"/>
      <c r="KK37" s="34"/>
      <c r="KL37" s="85"/>
      <c r="KM37" s="87">
        <f t="shared" si="42"/>
        <v>0</v>
      </c>
      <c r="KO37" s="386"/>
      <c r="KP37" s="276"/>
      <c r="KQ37" s="121"/>
      <c r="KR37" s="53"/>
      <c r="KS37" s="176"/>
      <c r="KT37" s="87">
        <f t="shared" si="43"/>
        <v>1499.5</v>
      </c>
      <c r="KV37" s="373"/>
      <c r="KW37" s="373"/>
      <c r="KX37" s="24"/>
      <c r="KY37" s="34"/>
      <c r="KZ37" s="85"/>
      <c r="LA37" s="87">
        <f t="shared" si="44"/>
        <v>14519.5</v>
      </c>
      <c r="LC37" s="373"/>
      <c r="LD37" s="373"/>
      <c r="LE37" s="24"/>
      <c r="LF37" s="34"/>
      <c r="LG37" s="85"/>
      <c r="LH37" s="87">
        <f t="shared" si="45"/>
        <v>0</v>
      </c>
      <c r="LJ37" s="373"/>
      <c r="LK37" s="373"/>
      <c r="LL37" s="24"/>
      <c r="LM37" s="34"/>
      <c r="LN37" s="85"/>
      <c r="LO37" s="87">
        <f t="shared" si="46"/>
        <v>0</v>
      </c>
      <c r="LQ37" s="373"/>
      <c r="LR37" s="373"/>
      <c r="LS37" s="24"/>
      <c r="LT37" s="34"/>
      <c r="LU37" s="85"/>
      <c r="LV37" s="87">
        <f t="shared" si="47"/>
        <v>0</v>
      </c>
      <c r="LX37" s="549"/>
      <c r="LY37" s="373"/>
      <c r="LZ37" s="24"/>
      <c r="MA37" s="34"/>
      <c r="MB37" s="85"/>
      <c r="MC37" s="87">
        <f t="shared" si="48"/>
        <v>0</v>
      </c>
      <c r="ME37" s="549"/>
      <c r="MF37" s="373"/>
      <c r="MG37" s="24"/>
      <c r="MH37" s="34"/>
      <c r="MI37" s="85"/>
      <c r="MJ37" s="87">
        <f t="shared" si="49"/>
        <v>31145.5</v>
      </c>
      <c r="ML37" s="549"/>
      <c r="MM37" s="373"/>
      <c r="MN37" s="24"/>
      <c r="MO37" s="34"/>
      <c r="MP37" s="85"/>
      <c r="MQ37" s="87">
        <f t="shared" si="50"/>
        <v>0</v>
      </c>
      <c r="MS37" s="373"/>
      <c r="MT37" s="373"/>
      <c r="MU37" s="24"/>
      <c r="MV37" s="34"/>
      <c r="MW37" s="85"/>
      <c r="MX37" s="87">
        <f t="shared" si="51"/>
        <v>0</v>
      </c>
      <c r="MZ37" s="373"/>
      <c r="NA37" s="373"/>
      <c r="NB37" s="24"/>
      <c r="NC37" s="34"/>
      <c r="ND37" s="85"/>
      <c r="NE37" s="87">
        <f t="shared" si="52"/>
        <v>0</v>
      </c>
      <c r="NG37" s="549"/>
      <c r="NH37" s="373"/>
      <c r="NI37" s="24"/>
      <c r="NJ37" s="549"/>
      <c r="NK37" s="85"/>
      <c r="NL37" s="87">
        <f t="shared" si="53"/>
        <v>0</v>
      </c>
      <c r="NN37" s="373"/>
      <c r="NO37" s="373"/>
      <c r="NP37" s="24"/>
      <c r="NQ37" s="34"/>
      <c r="NR37" s="85"/>
      <c r="NS37" s="87">
        <f t="shared" si="54"/>
        <v>12799.5</v>
      </c>
      <c r="NU37" s="549"/>
      <c r="NV37" s="1200"/>
      <c r="NW37" s="373"/>
      <c r="NX37" s="24"/>
      <c r="NY37" s="34"/>
      <c r="NZ37" s="85"/>
      <c r="OA37" s="87">
        <f t="shared" si="0"/>
        <v>154427.23000000001</v>
      </c>
      <c r="OC37" s="549"/>
      <c r="OD37" s="373"/>
      <c r="OE37" s="24"/>
      <c r="OF37" s="34"/>
      <c r="OG37" s="85"/>
      <c r="OH37" s="87">
        <f t="shared" si="55"/>
        <v>0</v>
      </c>
      <c r="OJ37" s="373"/>
      <c r="OK37" s="373"/>
      <c r="OL37" s="24"/>
      <c r="OM37" s="34"/>
      <c r="ON37" s="85"/>
      <c r="OO37" s="87">
        <f t="shared" si="56"/>
        <v>0</v>
      </c>
      <c r="OQ37" s="386">
        <v>41321</v>
      </c>
      <c r="OR37" s="1378" t="s">
        <v>5006</v>
      </c>
      <c r="OS37" s="121">
        <v>3303</v>
      </c>
      <c r="OT37" s="53">
        <v>41324</v>
      </c>
      <c r="OU37" s="176">
        <v>3303</v>
      </c>
      <c r="OV37" s="87">
        <f t="shared" si="57"/>
        <v>0</v>
      </c>
      <c r="OX37" s="386"/>
      <c r="OY37" s="1378"/>
      <c r="OZ37" s="121"/>
      <c r="PA37" s="53"/>
      <c r="PB37" s="176"/>
      <c r="PC37" s="87">
        <f t="shared" si="58"/>
        <v>21123.919999999998</v>
      </c>
      <c r="PE37" s="386"/>
      <c r="PF37" s="1259"/>
      <c r="PG37" s="276"/>
      <c r="PH37" s="121"/>
      <c r="PI37" s="369"/>
      <c r="PJ37" s="176"/>
      <c r="PK37" s="87">
        <f t="shared" si="59"/>
        <v>63697.850000000006</v>
      </c>
      <c r="PM37" s="388"/>
      <c r="PN37" s="373"/>
      <c r="PO37" s="24"/>
      <c r="PP37" s="409"/>
      <c r="PQ37" s="85"/>
      <c r="PR37" s="87">
        <f t="shared" si="60"/>
        <v>0</v>
      </c>
      <c r="PT37" s="388"/>
      <c r="PU37" s="373"/>
      <c r="PV37" s="24"/>
      <c r="PW37" s="34"/>
      <c r="PX37" s="85"/>
      <c r="PY37" s="87">
        <f t="shared" si="61"/>
        <v>40407</v>
      </c>
      <c r="QA37" s="373"/>
      <c r="QB37" s="373"/>
      <c r="QC37" s="24"/>
      <c r="QD37" s="34"/>
      <c r="QE37" s="85"/>
      <c r="QF37" s="87">
        <f t="shared" si="62"/>
        <v>0</v>
      </c>
      <c r="QH37" s="373"/>
      <c r="QI37" s="373"/>
      <c r="QJ37" s="24"/>
      <c r="QK37" s="34"/>
      <c r="QL37" s="85"/>
      <c r="QM37" s="87">
        <f t="shared" si="63"/>
        <v>0</v>
      </c>
      <c r="QO37" s="373"/>
      <c r="QP37" s="373"/>
      <c r="QQ37" s="24"/>
      <c r="QR37" s="34"/>
      <c r="QS37" s="85"/>
      <c r="QT37" s="87">
        <f t="shared" si="64"/>
        <v>0</v>
      </c>
      <c r="QV37" s="549"/>
      <c r="QW37" s="1202"/>
      <c r="QX37" s="373"/>
      <c r="QY37" s="24"/>
      <c r="QZ37" s="34"/>
      <c r="RA37" s="85"/>
      <c r="RB37" s="87">
        <f t="shared" si="65"/>
        <v>17854</v>
      </c>
      <c r="RD37" s="549"/>
      <c r="RE37" s="373"/>
      <c r="RF37" s="24"/>
      <c r="RG37" s="34"/>
      <c r="RH37" s="85"/>
      <c r="RI37" s="87">
        <f t="shared" si="66"/>
        <v>0</v>
      </c>
      <c r="RK37" s="549"/>
      <c r="RL37" s="373"/>
      <c r="RM37" s="24"/>
      <c r="RN37" s="34"/>
      <c r="RO37" s="85"/>
      <c r="RP37" s="87">
        <f t="shared" si="67"/>
        <v>0</v>
      </c>
      <c r="RR37" s="373"/>
      <c r="RS37" s="373"/>
      <c r="RT37" s="24"/>
      <c r="RU37" s="34"/>
      <c r="RV37" s="85"/>
      <c r="RW37" s="87">
        <f t="shared" si="68"/>
        <v>0</v>
      </c>
      <c r="RY37" s="373"/>
      <c r="RZ37" s="373"/>
      <c r="SA37" s="24"/>
      <c r="SB37" s="34"/>
      <c r="SC37" s="85"/>
      <c r="SD37" s="87">
        <f t="shared" si="69"/>
        <v>2910</v>
      </c>
      <c r="SF37" s="373"/>
      <c r="SG37" s="373"/>
      <c r="SH37" s="24"/>
      <c r="SI37" s="34"/>
      <c r="SJ37" s="85"/>
      <c r="SK37" s="87">
        <f t="shared" si="70"/>
        <v>0</v>
      </c>
      <c r="SM37" s="373"/>
      <c r="SN37" s="373"/>
      <c r="SO37" s="24"/>
      <c r="SP37" s="34"/>
      <c r="SQ37" s="85"/>
      <c r="SR37" s="87">
        <f t="shared" si="71"/>
        <v>0</v>
      </c>
      <c r="ST37" s="549"/>
      <c r="SU37" s="373"/>
      <c r="SV37" s="24"/>
      <c r="SW37" s="34"/>
      <c r="SX37" s="85"/>
      <c r="SY37" s="87">
        <f t="shared" si="72"/>
        <v>0</v>
      </c>
      <c r="TA37" s="549"/>
      <c r="TB37" s="373"/>
      <c r="TC37" s="24"/>
      <c r="TD37" s="34"/>
      <c r="TE37" s="85"/>
      <c r="TF37" s="87">
        <f t="shared" si="73"/>
        <v>-2822</v>
      </c>
      <c r="TH37" s="549"/>
      <c r="TI37" s="373"/>
      <c r="TJ37" s="24"/>
      <c r="TK37" s="34"/>
      <c r="TL37" s="85"/>
      <c r="TM37" s="87">
        <f t="shared" si="74"/>
        <v>0</v>
      </c>
      <c r="TO37" s="386">
        <v>41328</v>
      </c>
      <c r="TP37" s="276" t="s">
        <v>5640</v>
      </c>
      <c r="TQ37" s="121">
        <v>2918</v>
      </c>
      <c r="TR37" s="386"/>
      <c r="TS37" s="176"/>
      <c r="TT37" s="87">
        <f t="shared" si="75"/>
        <v>4884</v>
      </c>
      <c r="TV37" s="549"/>
      <c r="TW37" s="373"/>
      <c r="TX37" s="24"/>
      <c r="TY37" s="34"/>
      <c r="TZ37" s="85"/>
      <c r="UA37" s="87">
        <f t="shared" si="76"/>
        <v>0</v>
      </c>
      <c r="UC37" s="373"/>
      <c r="UD37" s="373"/>
      <c r="UE37" s="24"/>
      <c r="UF37" s="34"/>
      <c r="UG37" s="85"/>
      <c r="UH37" s="87">
        <f t="shared" si="77"/>
        <v>978</v>
      </c>
      <c r="UJ37" s="373"/>
      <c r="UK37" s="373"/>
      <c r="UL37" s="24"/>
      <c r="UM37" s="34"/>
      <c r="UN37" s="85"/>
      <c r="UO37" s="87">
        <f t="shared" si="78"/>
        <v>0</v>
      </c>
      <c r="UQ37" s="373"/>
      <c r="UR37" s="373"/>
      <c r="US37" s="24"/>
      <c r="UT37" s="34"/>
      <c r="UU37" s="85"/>
      <c r="UV37" s="87">
        <f t="shared" si="79"/>
        <v>18891</v>
      </c>
      <c r="UX37" s="388"/>
      <c r="UY37" s="373"/>
      <c r="UZ37" s="24"/>
      <c r="VA37" s="34"/>
      <c r="VB37" s="85"/>
      <c r="VC37" s="87">
        <f t="shared" si="80"/>
        <v>6963.5</v>
      </c>
      <c r="VE37" s="549"/>
      <c r="VF37" s="373"/>
      <c r="VG37" s="24"/>
      <c r="VH37" s="34"/>
      <c r="VI37" s="85"/>
      <c r="VJ37" s="87">
        <f t="shared" si="81"/>
        <v>28439.5</v>
      </c>
      <c r="VL37" s="373"/>
      <c r="VM37" s="373"/>
      <c r="VN37" s="24"/>
      <c r="VO37" s="34"/>
      <c r="VP37" s="85"/>
      <c r="VQ37" s="87">
        <f t="shared" si="82"/>
        <v>0</v>
      </c>
      <c r="VS37" s="549"/>
      <c r="VT37" s="373"/>
      <c r="VU37" s="24"/>
      <c r="VV37" s="34"/>
      <c r="VW37" s="85"/>
      <c r="VX37" s="87">
        <f t="shared" si="83"/>
        <v>14289</v>
      </c>
      <c r="VZ37" s="549"/>
      <c r="WA37" s="373"/>
      <c r="WB37" s="24"/>
      <c r="WC37" s="34"/>
      <c r="WD37" s="85"/>
      <c r="WE37" s="87">
        <f t="shared" si="84"/>
        <v>0</v>
      </c>
      <c r="WG37" s="549"/>
      <c r="WH37" s="373"/>
      <c r="WI37" s="24"/>
      <c r="WJ37" s="34"/>
      <c r="WK37" s="85"/>
      <c r="WL37" s="87">
        <f t="shared" si="85"/>
        <v>0</v>
      </c>
      <c r="WN37" s="388"/>
      <c r="WO37" s="373"/>
      <c r="WP37" s="373"/>
      <c r="WQ37" s="24"/>
      <c r="WR37" s="34"/>
      <c r="WS37" s="85"/>
      <c r="WT37" s="87">
        <f t="shared" si="86"/>
        <v>43490</v>
      </c>
      <c r="WV37" s="388"/>
      <c r="WW37" s="373"/>
      <c r="WX37" s="24"/>
      <c r="WY37" s="34"/>
      <c r="WZ37" s="85"/>
      <c r="XA37" s="87">
        <f t="shared" si="87"/>
        <v>5292.5</v>
      </c>
      <c r="XC37" s="576"/>
      <c r="XD37" s="276"/>
      <c r="XE37" s="1045"/>
      <c r="XF37" s="1253"/>
      <c r="XG37" s="176"/>
      <c r="XH37" s="87">
        <f t="shared" si="252"/>
        <v>55495.199999999997</v>
      </c>
      <c r="XJ37" s="388"/>
      <c r="XK37" s="373"/>
      <c r="XL37" s="24"/>
      <c r="XM37" s="34"/>
      <c r="XN37" s="85"/>
      <c r="XO37" s="87">
        <f t="shared" si="238"/>
        <v>0</v>
      </c>
      <c r="XQ37" s="388"/>
      <c r="XR37" s="373"/>
      <c r="XS37" s="24"/>
      <c r="XT37" s="34"/>
      <c r="XU37" s="85"/>
      <c r="XV37" s="87">
        <f t="shared" si="89"/>
        <v>1786</v>
      </c>
      <c r="XX37" s="549"/>
      <c r="XY37" s="373"/>
      <c r="XZ37" s="24"/>
      <c r="YA37" s="34"/>
      <c r="YB37" s="85"/>
      <c r="YC37" s="87">
        <f t="shared" si="224"/>
        <v>0</v>
      </c>
      <c r="YE37" s="549"/>
      <c r="YF37" s="373"/>
      <c r="YG37" s="24"/>
      <c r="YH37" s="34"/>
      <c r="YI37" s="85"/>
      <c r="YJ37" s="87">
        <f t="shared" si="225"/>
        <v>0</v>
      </c>
      <c r="YL37" s="386"/>
      <c r="YM37" s="380"/>
      <c r="YN37" s="276"/>
      <c r="YO37" s="121"/>
      <c r="YP37" s="386"/>
      <c r="YQ37" s="176"/>
      <c r="YR37" s="87">
        <f t="shared" si="90"/>
        <v>76465</v>
      </c>
      <c r="YT37" s="576"/>
      <c r="YU37" s="276"/>
      <c r="YV37" s="121"/>
      <c r="YW37" s="386"/>
      <c r="YX37" s="176"/>
      <c r="YY37" s="87">
        <f t="shared" si="91"/>
        <v>2828</v>
      </c>
      <c r="ZA37" s="388"/>
      <c r="ZC37" s="1250"/>
      <c r="ZD37" s="34"/>
      <c r="ZE37" s="85"/>
      <c r="ZF37" s="87">
        <f t="shared" si="92"/>
        <v>11815.5</v>
      </c>
      <c r="ZH37" s="549"/>
      <c r="ZI37" s="373"/>
      <c r="ZJ37" s="24"/>
      <c r="ZK37" s="34"/>
      <c r="ZL37" s="85"/>
      <c r="ZM37" s="87">
        <f t="shared" si="93"/>
        <v>500</v>
      </c>
      <c r="ZO37" s="576"/>
      <c r="ZP37" s="276"/>
      <c r="ZQ37" s="121"/>
      <c r="ZR37" s="53"/>
      <c r="ZS37" s="176"/>
      <c r="ZT37" s="87">
        <f t="shared" si="94"/>
        <v>9482.5</v>
      </c>
      <c r="ZV37" s="576"/>
      <c r="ZW37" s="276"/>
      <c r="ZX37" s="121"/>
      <c r="ZY37" s="53"/>
      <c r="ZZ37" s="176"/>
      <c r="AAA37" s="87">
        <f t="shared" si="95"/>
        <v>0</v>
      </c>
      <c r="AAC37" s="549"/>
      <c r="AAD37" s="373"/>
      <c r="AAE37" s="24"/>
      <c r="AAF37" s="34"/>
      <c r="AAG37" s="85"/>
      <c r="AAH37" s="87">
        <f t="shared" si="96"/>
        <v>0</v>
      </c>
      <c r="AAJ37" s="549"/>
      <c r="AAK37" s="373"/>
      <c r="AAL37" s="24"/>
      <c r="AAM37" s="34"/>
      <c r="AAN37" s="85"/>
      <c r="AAO37" s="87">
        <f t="shared" si="97"/>
        <v>0</v>
      </c>
      <c r="AAQ37" s="549"/>
      <c r="AAR37" s="549"/>
      <c r="AAS37" s="373"/>
      <c r="AAT37" s="24"/>
      <c r="AAU37" s="34"/>
      <c r="AAV37" s="85"/>
      <c r="AAW37" s="87">
        <f t="shared" si="98"/>
        <v>7650</v>
      </c>
      <c r="AAY37" s="373"/>
      <c r="AAZ37" s="373"/>
      <c r="ABA37" s="24"/>
      <c r="ABB37" s="34"/>
      <c r="ABC37" s="85"/>
      <c r="ABD37" s="87">
        <f t="shared" si="242"/>
        <v>8470.5</v>
      </c>
      <c r="ABF37" s="373"/>
      <c r="ABG37" s="373"/>
      <c r="ABH37" s="24"/>
      <c r="ABI37" s="34"/>
      <c r="ABJ37" s="85"/>
      <c r="ABK37" s="87">
        <f t="shared" si="99"/>
        <v>70699</v>
      </c>
      <c r="ABM37" s="549"/>
      <c r="ABN37" s="373"/>
      <c r="ABO37" s="373"/>
      <c r="ABP37" s="24"/>
      <c r="ABQ37" s="34"/>
      <c r="ABR37" s="85"/>
      <c r="ABS37" s="87">
        <f t="shared" si="243"/>
        <v>0</v>
      </c>
      <c r="ABU37" s="388"/>
      <c r="ABV37" s="373"/>
      <c r="ABW37" s="24"/>
      <c r="ABX37" s="549"/>
      <c r="ABY37" s="85"/>
      <c r="ABZ37" s="87">
        <f t="shared" si="244"/>
        <v>0</v>
      </c>
      <c r="ACB37" s="373"/>
      <c r="ACC37" s="373"/>
      <c r="ACD37" s="24"/>
      <c r="ACE37" s="34"/>
      <c r="ACF37" s="85"/>
      <c r="ACG37" s="87">
        <f t="shared" si="245"/>
        <v>42311</v>
      </c>
      <c r="ACI37" s="386">
        <v>41326</v>
      </c>
      <c r="ACJ37" s="276" t="s">
        <v>5437</v>
      </c>
      <c r="ACK37" s="121">
        <v>3867.5</v>
      </c>
      <c r="ACL37" s="568">
        <v>41327</v>
      </c>
      <c r="ACM37" s="176">
        <v>3867.5</v>
      </c>
      <c r="ACN37" s="87">
        <f t="shared" si="239"/>
        <v>100.5</v>
      </c>
      <c r="ACP37" s="34"/>
      <c r="ACQ37" s="373"/>
      <c r="ACR37" s="24"/>
      <c r="ACS37" s="34"/>
      <c r="ACT37" s="85"/>
      <c r="ACU37" s="87">
        <f t="shared" si="1"/>
        <v>0</v>
      </c>
      <c r="ACW37" s="373"/>
      <c r="ACX37" s="373"/>
      <c r="ACY37" s="24"/>
      <c r="ACZ37" s="34"/>
      <c r="ADA37" s="85"/>
      <c r="ADB37" s="87">
        <f t="shared" si="100"/>
        <v>0</v>
      </c>
      <c r="ADD37" s="373"/>
      <c r="ADE37" s="373"/>
      <c r="ADF37" s="24"/>
      <c r="ADG37" s="34"/>
      <c r="ADH37" s="85"/>
      <c r="ADI37" s="87">
        <f t="shared" si="101"/>
        <v>0</v>
      </c>
      <c r="ADK37" s="1261"/>
      <c r="ADL37" s="373"/>
      <c r="ADM37" s="24"/>
      <c r="ADN37" s="34"/>
      <c r="ADO37" s="85"/>
      <c r="ADP37" s="87">
        <f t="shared" si="102"/>
        <v>0</v>
      </c>
      <c r="ADR37" s="1261"/>
      <c r="ADS37" s="373"/>
      <c r="ADT37" s="24"/>
      <c r="ADU37" s="34"/>
      <c r="ADV37" s="85"/>
      <c r="ADW37" s="87">
        <f t="shared" si="103"/>
        <v>2582.5</v>
      </c>
      <c r="ADY37" s="1261"/>
      <c r="ADZ37" s="373"/>
      <c r="AEA37" s="24"/>
      <c r="AEB37" s="34"/>
      <c r="AEC37" s="85"/>
      <c r="AED37" s="87">
        <f t="shared" si="104"/>
        <v>0</v>
      </c>
      <c r="AEF37" s="1261"/>
      <c r="AEG37" s="373"/>
      <c r="AEH37" s="24"/>
      <c r="AEI37" s="34"/>
      <c r="AEJ37" s="85"/>
      <c r="AEK37" s="87">
        <f t="shared" si="105"/>
        <v>49429.5</v>
      </c>
      <c r="AEM37" s="1261"/>
      <c r="AEN37" s="373"/>
      <c r="AEO37" s="24"/>
      <c r="AEP37" s="34"/>
      <c r="AEQ37" s="85"/>
      <c r="AER37" s="87">
        <f t="shared" si="106"/>
        <v>0</v>
      </c>
      <c r="AET37" s="388"/>
      <c r="AEU37" s="373"/>
      <c r="AEV37" s="24"/>
      <c r="AEW37" s="34"/>
      <c r="AEX37" s="85"/>
      <c r="AEY37" s="87">
        <f t="shared" si="107"/>
        <v>3212.9950000000008</v>
      </c>
      <c r="AFA37" s="549"/>
      <c r="AFB37" s="373"/>
      <c r="AFC37" s="24"/>
      <c r="AFD37" s="34"/>
      <c r="AFE37" s="85"/>
      <c r="AFF37" s="87">
        <f t="shared" si="108"/>
        <v>17277</v>
      </c>
      <c r="AFH37" s="367">
        <v>41328</v>
      </c>
      <c r="AFI37" s="373" t="s">
        <v>5644</v>
      </c>
      <c r="AFJ37" s="24">
        <v>2303</v>
      </c>
      <c r="AFK37" s="388">
        <v>41328</v>
      </c>
      <c r="AFL37" s="85">
        <v>2303</v>
      </c>
      <c r="AFM37" s="87">
        <f t="shared" si="109"/>
        <v>0</v>
      </c>
      <c r="AFO37" s="549"/>
      <c r="AFP37" s="373"/>
      <c r="AFQ37" s="24"/>
      <c r="AFR37" s="34"/>
      <c r="AFS37" s="85"/>
      <c r="AFT37" s="87">
        <f t="shared" si="110"/>
        <v>0</v>
      </c>
      <c r="AFV37" s="549"/>
      <c r="AFW37" s="373"/>
      <c r="AFX37" s="24"/>
      <c r="AFY37" s="34"/>
      <c r="AFZ37" s="85"/>
      <c r="AGA37" s="87">
        <f t="shared" si="111"/>
        <v>33117</v>
      </c>
      <c r="AGC37" s="549"/>
      <c r="AGD37" s="373"/>
      <c r="AGE37" s="24"/>
      <c r="AGF37" s="34"/>
      <c r="AGG37" s="85"/>
      <c r="AGH37" s="87">
        <f t="shared" si="112"/>
        <v>2341</v>
      </c>
      <c r="AGJ37" s="549"/>
      <c r="AGK37" s="373"/>
      <c r="AGL37" s="24"/>
      <c r="AGM37" s="34"/>
      <c r="AGN37" s="85"/>
      <c r="AGO37" s="87">
        <f t="shared" si="113"/>
        <v>18000.5</v>
      </c>
      <c r="AGQ37" s="549"/>
      <c r="AGR37" s="373"/>
      <c r="AGS37" s="24"/>
      <c r="AGT37" s="34"/>
      <c r="AGU37" s="85"/>
      <c r="AGV37" s="87">
        <f t="shared" si="114"/>
        <v>0</v>
      </c>
      <c r="AGX37" s="34"/>
      <c r="AGY37" s="1249"/>
      <c r="AGZ37" s="24"/>
      <c r="AHA37" s="34"/>
      <c r="AHB37" s="85"/>
      <c r="AHC37" s="87">
        <f t="shared" si="115"/>
        <v>52560.5</v>
      </c>
      <c r="AHE37" s="34"/>
      <c r="AHF37" s="1249"/>
      <c r="AHG37" s="121"/>
      <c r="AHH37" s="34"/>
      <c r="AHI37" s="1052"/>
      <c r="AHJ37" s="87">
        <f t="shared" si="116"/>
        <v>0</v>
      </c>
      <c r="AHL37" s="388"/>
      <c r="AHM37" s="1249"/>
      <c r="AHN37" s="24"/>
      <c r="AHO37" s="34"/>
      <c r="AHP37" s="85"/>
      <c r="AHQ37" s="87">
        <f t="shared" si="117"/>
        <v>0</v>
      </c>
      <c r="AHS37" s="388">
        <v>40829</v>
      </c>
      <c r="AHT37" s="373" t="s">
        <v>3161</v>
      </c>
      <c r="AHU37" s="1270">
        <v>3928</v>
      </c>
      <c r="AHV37" s="53">
        <v>41069</v>
      </c>
      <c r="AHW37" s="176">
        <v>500</v>
      </c>
      <c r="AHX37" s="87">
        <f t="shared" si="118"/>
        <v>4432</v>
      </c>
      <c r="AHZ37" s="373"/>
      <c r="AIA37" s="373"/>
      <c r="AIB37" s="1249"/>
      <c r="AIC37" s="24"/>
      <c r="AID37" s="34"/>
      <c r="AIE37" s="85"/>
      <c r="AIF37" s="87">
        <f t="shared" si="119"/>
        <v>0</v>
      </c>
      <c r="AIH37" s="549"/>
      <c r="AII37" s="1249"/>
      <c r="AIJ37" s="24"/>
      <c r="AIK37" s="34"/>
      <c r="AIL37" s="85"/>
      <c r="AIM37" s="87">
        <f t="shared" si="120"/>
        <v>0</v>
      </c>
      <c r="AIO37" s="549"/>
      <c r="AIP37" s="1202"/>
      <c r="AIQ37" s="1249"/>
      <c r="AIR37" s="24"/>
      <c r="AIS37" s="34"/>
      <c r="AIT37" s="85"/>
      <c r="AIU37" s="87">
        <f t="shared" si="121"/>
        <v>0</v>
      </c>
      <c r="AIW37" s="576"/>
      <c r="AIX37" s="1378"/>
      <c r="AIY37" s="121"/>
      <c r="AIZ37" s="53"/>
      <c r="AJA37" s="176"/>
      <c r="AJB37" s="87">
        <f t="shared" si="122"/>
        <v>409</v>
      </c>
      <c r="AJD37" s="549"/>
      <c r="AJE37" s="1249"/>
      <c r="AJF37" s="24"/>
      <c r="AJG37" s="34"/>
      <c r="AJH37" s="85"/>
      <c r="AJI37" s="87">
        <f t="shared" si="123"/>
        <v>800</v>
      </c>
      <c r="AJK37" s="549"/>
      <c r="AJL37" s="1249"/>
      <c r="AJM37" s="24"/>
      <c r="AJN37" s="34"/>
      <c r="AJO37" s="85"/>
      <c r="AJP37" s="87">
        <f t="shared" si="124"/>
        <v>3599</v>
      </c>
      <c r="AJR37" s="576"/>
      <c r="AJS37" s="276"/>
      <c r="AJT37" s="121"/>
      <c r="AJU37" s="53"/>
      <c r="AJV37" s="176"/>
      <c r="AJW37" s="87">
        <f t="shared" si="125"/>
        <v>37151</v>
      </c>
      <c r="AJY37" s="549"/>
      <c r="AJZ37" s="1249"/>
      <c r="AKA37" s="24"/>
      <c r="AKB37" s="34"/>
      <c r="AKC37" s="85"/>
      <c r="AKD37" s="87">
        <f t="shared" si="126"/>
        <v>0</v>
      </c>
      <c r="AKF37" s="549"/>
      <c r="AKG37" s="1249"/>
      <c r="AKH37" s="24"/>
      <c r="AKI37" s="34"/>
      <c r="AKJ37" s="85"/>
      <c r="AKK37" s="87">
        <f t="shared" si="127"/>
        <v>0</v>
      </c>
      <c r="AKM37" s="549"/>
      <c r="AKN37" s="1249"/>
      <c r="AKO37" s="24"/>
      <c r="AKP37" s="34"/>
      <c r="AKQ37" s="85"/>
      <c r="AKR37" s="87">
        <f t="shared" si="128"/>
        <v>0</v>
      </c>
      <c r="AKT37" s="388"/>
      <c r="AKU37" s="373"/>
      <c r="AKV37" s="1276"/>
      <c r="AKW37" s="1279"/>
      <c r="AKX37" s="85"/>
      <c r="AKY37" s="1280">
        <f t="shared" si="193"/>
        <v>0</v>
      </c>
      <c r="ALA37" s="388"/>
      <c r="ALB37" s="373"/>
      <c r="ALC37" s="1276"/>
      <c r="ALD37" s="1279"/>
      <c r="ALE37" s="85"/>
      <c r="ALF37" s="1280">
        <f t="shared" si="194"/>
        <v>0</v>
      </c>
      <c r="ALH37" s="388"/>
      <c r="ALI37" s="373"/>
      <c r="ALJ37" s="1276"/>
      <c r="ALK37" s="1386"/>
      <c r="ALL37" s="85"/>
      <c r="ALM37" s="1280">
        <f t="shared" si="195"/>
        <v>32402</v>
      </c>
      <c r="ALO37" s="373"/>
      <c r="ALP37" s="373"/>
      <c r="ALQ37" s="1276"/>
      <c r="ALR37" s="1279"/>
      <c r="ALS37" s="85"/>
      <c r="ALT37" s="1280">
        <f t="shared" si="196"/>
        <v>0</v>
      </c>
      <c r="ALV37" s="549"/>
      <c r="ALW37" s="373"/>
      <c r="ALX37" s="1276"/>
      <c r="ALY37" s="1279"/>
      <c r="ALZ37" s="85"/>
      <c r="AMA37" s="1280">
        <f t="shared" si="197"/>
        <v>731</v>
      </c>
      <c r="AMC37" s="373"/>
      <c r="AMD37" s="373"/>
      <c r="AME37" s="1276"/>
      <c r="AMF37" s="1279"/>
      <c r="AMG37" s="85"/>
      <c r="AMH37" s="1280">
        <f t="shared" si="198"/>
        <v>0</v>
      </c>
      <c r="AMJ37" s="373"/>
      <c r="AMK37" s="373"/>
      <c r="AML37" s="1304"/>
      <c r="AMM37" s="1279"/>
      <c r="AMN37" s="85"/>
      <c r="AMO37" s="1280">
        <f t="shared" si="199"/>
        <v>0</v>
      </c>
      <c r="AMQ37" s="53"/>
      <c r="AMR37" s="1385"/>
      <c r="AMS37" s="1274"/>
      <c r="AMT37" s="110"/>
      <c r="AMU37" s="176"/>
      <c r="AMV37" s="87">
        <f t="shared" si="129"/>
        <v>0</v>
      </c>
      <c r="AMX37" s="549"/>
      <c r="AMY37" s="373"/>
      <c r="AMZ37" s="1304"/>
      <c r="ANA37" s="1279"/>
      <c r="ANB37" s="85"/>
      <c r="ANC37" s="1280">
        <f t="shared" si="200"/>
        <v>0</v>
      </c>
      <c r="ANE37" s="388"/>
      <c r="ANF37" s="373"/>
      <c r="ANG37" s="1276"/>
      <c r="ANH37" s="1279"/>
      <c r="ANI37" s="85"/>
      <c r="ANJ37" s="1280">
        <f t="shared" si="253"/>
        <v>1947</v>
      </c>
      <c r="ANL37" s="34"/>
      <c r="ANM37" s="1353"/>
      <c r="ANN37" s="1276"/>
      <c r="ANO37" s="1279"/>
      <c r="ANP37" s="85"/>
      <c r="ANQ37" s="1280">
        <f t="shared" si="254"/>
        <v>0</v>
      </c>
      <c r="ANS37" s="34"/>
      <c r="ANT37" s="373"/>
      <c r="ANU37" s="1276"/>
      <c r="ANV37" s="1279"/>
      <c r="ANW37" s="85"/>
      <c r="ANX37" s="1280">
        <f t="shared" si="255"/>
        <v>0</v>
      </c>
      <c r="ANZ37" s="34"/>
      <c r="AOA37" s="1353"/>
      <c r="AOB37" s="1276"/>
      <c r="AOC37" s="1279"/>
      <c r="AOD37" s="85"/>
      <c r="AOE37" s="1280">
        <f t="shared" si="256"/>
        <v>0</v>
      </c>
      <c r="AOG37" s="388"/>
      <c r="AOH37" s="1353"/>
      <c r="AOI37" s="1276"/>
      <c r="AOJ37" s="1279"/>
      <c r="AOK37" s="85"/>
      <c r="AOL37" s="1280">
        <f t="shared" si="257"/>
        <v>0</v>
      </c>
      <c r="AON37" s="388"/>
      <c r="AOO37" s="1353"/>
      <c r="AOP37" s="1276"/>
      <c r="AOQ37" s="1279"/>
      <c r="AOR37" s="85"/>
      <c r="AOS37" s="1280">
        <f t="shared" si="258"/>
        <v>0</v>
      </c>
      <c r="AOU37" s="388"/>
      <c r="AOV37" s="1353"/>
      <c r="AOW37" s="1276"/>
      <c r="AOX37" s="1279"/>
      <c r="AOY37" s="85"/>
      <c r="AOZ37" s="1280">
        <f t="shared" si="259"/>
        <v>0</v>
      </c>
      <c r="APB37" s="549"/>
      <c r="APC37" s="1353"/>
      <c r="APD37" s="1276"/>
      <c r="APE37" s="1279"/>
      <c r="APF37" s="85"/>
      <c r="APG37" s="1280">
        <f t="shared" si="260"/>
        <v>0</v>
      </c>
      <c r="API37" s="549"/>
      <c r="APJ37" s="1353"/>
      <c r="APK37" s="1276"/>
      <c r="APL37" s="1279"/>
      <c r="APM37" s="85"/>
      <c r="APN37" s="1280">
        <f t="shared" si="261"/>
        <v>0</v>
      </c>
      <c r="APP37" s="549"/>
      <c r="APQ37" s="373"/>
      <c r="APR37" s="1276"/>
      <c r="APS37" s="1279"/>
      <c r="APT37" s="85"/>
      <c r="APU37" s="1280">
        <f t="shared" si="210"/>
        <v>0</v>
      </c>
      <c r="APW37" s="373"/>
      <c r="APX37" s="373"/>
      <c r="APY37" s="1304"/>
      <c r="APZ37" s="1279"/>
      <c r="AQA37" s="85"/>
      <c r="AQB37" s="1280">
        <f t="shared" si="211"/>
        <v>0</v>
      </c>
      <c r="AQD37" s="549"/>
      <c r="AQE37" s="373"/>
      <c r="AQF37" s="24"/>
      <c r="AQG37" s="34"/>
      <c r="AQH37" s="85"/>
      <c r="AQI37" s="87">
        <f t="shared" si="226"/>
        <v>0</v>
      </c>
      <c r="AQK37" s="549"/>
      <c r="AQL37" s="1202"/>
      <c r="AQM37" s="373"/>
      <c r="AQN37" s="24"/>
      <c r="AQO37" s="34"/>
      <c r="AQP37" s="85"/>
      <c r="AQQ37" s="87">
        <f t="shared" si="227"/>
        <v>0</v>
      </c>
      <c r="AQS37" s="549"/>
      <c r="AQT37" s="1249"/>
      <c r="AQU37" s="24"/>
      <c r="AQV37" s="34"/>
      <c r="AQW37" s="85"/>
      <c r="AQX37" s="87">
        <f t="shared" si="228"/>
        <v>0</v>
      </c>
      <c r="AQZ37" s="388"/>
      <c r="ARA37" s="1249"/>
      <c r="ARB37" s="24"/>
      <c r="ARC37" s="34"/>
      <c r="ARD37" s="85"/>
      <c r="ARE37" s="87">
        <f t="shared" si="229"/>
        <v>12197</v>
      </c>
      <c r="ARG37" s="549"/>
      <c r="ARH37" s="1202"/>
      <c r="ARI37" s="1249"/>
      <c r="ARJ37" s="24"/>
      <c r="ARK37" s="34"/>
      <c r="ARL37" s="85"/>
      <c r="ARM37" s="87">
        <f t="shared" si="230"/>
        <v>0</v>
      </c>
      <c r="ARO37" s="549"/>
      <c r="ARP37" s="1202"/>
      <c r="ARQ37" s="1249"/>
      <c r="ARR37" s="24"/>
      <c r="ARS37" s="34"/>
      <c r="ART37" s="85"/>
      <c r="ARU37" s="87">
        <f t="shared" si="231"/>
        <v>0</v>
      </c>
      <c r="ARV37" s="85"/>
      <c r="ARW37" s="34"/>
      <c r="ARX37" s="373"/>
      <c r="ARY37" s="24"/>
      <c r="ARZ37" s="34"/>
      <c r="ASA37" s="85"/>
      <c r="ASB37" s="87">
        <f t="shared" si="232"/>
        <v>17438</v>
      </c>
      <c r="ASD37" s="576"/>
      <c r="ASE37" s="276"/>
      <c r="ASF37" s="121"/>
      <c r="ASG37" s="53"/>
      <c r="ASH37" s="176"/>
      <c r="ASI37" s="87">
        <f t="shared" si="233"/>
        <v>31792</v>
      </c>
      <c r="ASK37" s="549"/>
      <c r="ASL37" s="373"/>
      <c r="ASM37" s="24"/>
      <c r="ASN37" s="34"/>
      <c r="ASO37" s="85"/>
      <c r="ASP37" s="87">
        <f t="shared" si="234"/>
        <v>3312</v>
      </c>
      <c r="ASR37" s="549"/>
      <c r="ASS37" s="373"/>
      <c r="AST37" s="24"/>
      <c r="ASU37" s="34"/>
      <c r="ASV37" s="85"/>
      <c r="ASW37" s="87">
        <f t="shared" si="235"/>
        <v>0</v>
      </c>
      <c r="ASY37" s="576"/>
      <c r="ASZ37" s="276"/>
      <c r="ATA37" s="121"/>
      <c r="ATB37" s="53"/>
      <c r="ATC37" s="176"/>
      <c r="ATD37" s="87">
        <f t="shared" si="236"/>
        <v>0</v>
      </c>
      <c r="ATF37" s="549"/>
      <c r="ATG37" s="373"/>
      <c r="ATH37" s="24"/>
      <c r="ATI37" s="34"/>
      <c r="ATJ37" s="85"/>
      <c r="ATK37" s="87">
        <f t="shared" si="212"/>
        <v>0</v>
      </c>
      <c r="ATM37" s="549"/>
      <c r="ATN37" s="373"/>
      <c r="ATO37" s="24"/>
      <c r="ATP37" s="34"/>
      <c r="ATQ37" s="85"/>
      <c r="ATR37" s="87">
        <f t="shared" si="213"/>
        <v>0</v>
      </c>
      <c r="ATT37" s="576"/>
      <c r="ATU37" s="276"/>
      <c r="ATV37" s="121"/>
      <c r="ATW37" s="53"/>
      <c r="ATX37" s="176"/>
      <c r="ATY37" s="87">
        <f t="shared" si="214"/>
        <v>0</v>
      </c>
      <c r="AUA37" s="53"/>
      <c r="AUB37" s="276"/>
      <c r="AUC37" s="121"/>
      <c r="AUD37" s="53"/>
      <c r="AUE37" s="176"/>
      <c r="AUF37" s="87">
        <f t="shared" si="215"/>
        <v>2068</v>
      </c>
      <c r="AUH37" s="549"/>
      <c r="AUI37" s="373"/>
      <c r="AUJ37" s="24"/>
      <c r="AUK37" s="34"/>
      <c r="AUL37" s="85"/>
      <c r="AUM37" s="87">
        <f t="shared" si="246"/>
        <v>0</v>
      </c>
      <c r="AUO37" s="549"/>
      <c r="AUP37" s="373"/>
      <c r="AUQ37" s="24"/>
      <c r="AUR37" s="34"/>
      <c r="AUS37" s="85"/>
      <c r="AUT37" s="87">
        <f t="shared" si="247"/>
        <v>2062.5</v>
      </c>
      <c r="AUV37" s="549"/>
      <c r="AUW37" s="373"/>
      <c r="AUX37" s="24"/>
      <c r="AUY37" s="34"/>
      <c r="AUZ37" s="85"/>
      <c r="AVA37" s="87">
        <f t="shared" si="248"/>
        <v>0</v>
      </c>
      <c r="AVC37" s="34"/>
      <c r="AVD37" s="373"/>
      <c r="AVE37" s="24"/>
      <c r="AVF37" s="34"/>
      <c r="AVG37" s="85"/>
      <c r="AVH37" s="87">
        <f t="shared" si="249"/>
        <v>0</v>
      </c>
      <c r="AVJ37" s="576">
        <v>41326</v>
      </c>
      <c r="AVK37" s="276" t="s">
        <v>5425</v>
      </c>
      <c r="AVL37" s="121">
        <v>9215</v>
      </c>
      <c r="AVM37" s="53"/>
      <c r="AVN37" s="176"/>
      <c r="AVO37" s="87">
        <f t="shared" si="130"/>
        <v>9215</v>
      </c>
      <c r="AVQ37" s="576"/>
      <c r="AVR37" s="276"/>
      <c r="AVS37" s="121"/>
      <c r="AVT37" s="53"/>
      <c r="AVU37" s="176"/>
      <c r="AVV37" s="87">
        <f t="shared" si="131"/>
        <v>0</v>
      </c>
      <c r="AVX37" s="576"/>
      <c r="AVY37" s="276"/>
      <c r="AVZ37" s="121"/>
      <c r="AWA37" s="53"/>
      <c r="AWB37" s="176"/>
      <c r="AWC37" s="87">
        <f t="shared" si="132"/>
        <v>5941</v>
      </c>
      <c r="AWE37" s="549"/>
      <c r="AWF37" s="373"/>
      <c r="AWG37" s="24"/>
      <c r="AWH37" s="34"/>
      <c r="AWI37" s="85"/>
      <c r="AWJ37" s="87">
        <f t="shared" si="133"/>
        <v>0</v>
      </c>
      <c r="AWL37" s="549"/>
      <c r="AWM37" s="373"/>
      <c r="AWN37" s="24"/>
      <c r="AWO37" s="34"/>
      <c r="AWP37" s="85"/>
      <c r="AWQ37" s="87">
        <f t="shared" si="134"/>
        <v>0</v>
      </c>
      <c r="AWS37" s="34"/>
      <c r="AWT37" s="373"/>
      <c r="AWU37" s="24"/>
      <c r="AWV37" s="34"/>
      <c r="AWW37" s="85"/>
      <c r="AWX37" s="87">
        <f t="shared" si="135"/>
        <v>0</v>
      </c>
      <c r="AWZ37" s="388"/>
      <c r="AXA37" s="373"/>
      <c r="AXB37" s="24"/>
      <c r="AXC37" s="34"/>
      <c r="AXD37" s="85"/>
      <c r="AXE37" s="87">
        <f t="shared" si="136"/>
        <v>3053</v>
      </c>
      <c r="AXG37" s="388"/>
      <c r="AXH37" s="373"/>
      <c r="AXI37" s="24"/>
      <c r="AXJ37" s="34"/>
      <c r="AXK37" s="85"/>
      <c r="AXL37" s="87">
        <f t="shared" si="137"/>
        <v>0</v>
      </c>
      <c r="AXN37" s="388"/>
      <c r="AXO37" s="373"/>
      <c r="AXP37" s="24"/>
      <c r="AXQ37" s="34"/>
      <c r="AXR37" s="85"/>
      <c r="AXS37" s="87">
        <f t="shared" si="138"/>
        <v>1624.5</v>
      </c>
      <c r="AXU37" s="549"/>
      <c r="AXV37" s="373"/>
      <c r="AXW37" s="24"/>
      <c r="AXX37" s="549"/>
      <c r="AXY37" s="85"/>
      <c r="AXZ37" s="87">
        <f t="shared" si="139"/>
        <v>0</v>
      </c>
      <c r="AYB37" s="576"/>
      <c r="AYC37" s="276"/>
      <c r="AYD37" s="121"/>
      <c r="AYE37" s="53"/>
      <c r="AYF37" s="176"/>
      <c r="AYG37" s="87">
        <f t="shared" si="140"/>
        <v>72158.2</v>
      </c>
      <c r="AYI37" s="34"/>
      <c r="AYJ37" s="373"/>
      <c r="AYK37" s="24"/>
      <c r="AYL37" s="34"/>
      <c r="AYM37" s="85"/>
      <c r="AYN37" s="87">
        <f t="shared" si="250"/>
        <v>0</v>
      </c>
      <c r="AYP37" s="34"/>
      <c r="AYQ37" s="373"/>
      <c r="AYR37" s="24"/>
      <c r="AYS37" s="34"/>
      <c r="AYT37" s="85"/>
      <c r="AYU37" s="87">
        <f t="shared" si="251"/>
        <v>0</v>
      </c>
      <c r="AYW37" s="386">
        <v>41328</v>
      </c>
      <c r="AYX37" s="386"/>
      <c r="AYY37" s="363" t="s">
        <v>5663</v>
      </c>
      <c r="AYZ37" s="430">
        <v>54288</v>
      </c>
      <c r="AZA37" s="386"/>
      <c r="AZB37" s="513"/>
      <c r="AZC37" s="168">
        <f t="shared" si="141"/>
        <v>776389</v>
      </c>
      <c r="AZE37" s="34"/>
      <c r="AZF37" s="373"/>
      <c r="AZG37" s="24"/>
      <c r="AZH37" s="34"/>
      <c r="AZI37" s="85"/>
      <c r="AZJ37" s="87">
        <f t="shared" si="142"/>
        <v>0</v>
      </c>
      <c r="AZL37" s="34"/>
      <c r="AZM37" s="373"/>
      <c r="AZN37" s="24"/>
      <c r="AZO37" s="34"/>
      <c r="AZP37" s="85"/>
      <c r="AZQ37" s="87">
        <f t="shared" si="143"/>
        <v>0</v>
      </c>
      <c r="AZS37" s="34"/>
      <c r="AZT37" s="373"/>
      <c r="AZU37" s="24"/>
      <c r="AZV37" s="34"/>
      <c r="AZW37" s="85"/>
      <c r="AZX37" s="87">
        <f t="shared" si="144"/>
        <v>0</v>
      </c>
      <c r="AZZ37" s="34"/>
      <c r="BAA37" s="373"/>
      <c r="BAB37" s="24"/>
      <c r="BAC37" s="34"/>
      <c r="BAD37" s="85"/>
      <c r="BAE37" s="87">
        <f t="shared" si="145"/>
        <v>0</v>
      </c>
      <c r="BAG37" s="549"/>
      <c r="BAH37" s="373"/>
      <c r="BAI37" s="24"/>
      <c r="BAJ37" s="34"/>
      <c r="BAK37" s="85"/>
      <c r="BAL37" s="87">
        <f t="shared" si="146"/>
        <v>0</v>
      </c>
      <c r="BAN37" s="549"/>
      <c r="BAO37" s="373"/>
      <c r="BAP37" s="24"/>
      <c r="BAQ37" s="34"/>
      <c r="BAR37" s="85"/>
      <c r="BAS37" s="87">
        <f t="shared" si="147"/>
        <v>22116</v>
      </c>
      <c r="BAU37" s="388"/>
      <c r="BAV37" s="373"/>
      <c r="BAW37" s="24"/>
      <c r="BAX37" s="34"/>
      <c r="BAY37" s="85"/>
      <c r="BAZ37" s="87">
        <f t="shared" si="148"/>
        <v>4048</v>
      </c>
      <c r="BBB37" s="549"/>
      <c r="BBC37" s="373"/>
      <c r="BBD37" s="24"/>
      <c r="BBE37" s="549"/>
      <c r="BBF37" s="85"/>
      <c r="BBG37" s="87">
        <f t="shared" si="149"/>
        <v>19293.599999999999</v>
      </c>
      <c r="BBI37" s="34"/>
      <c r="BBJ37" s="34"/>
      <c r="BBK37" s="373"/>
      <c r="BBL37" s="24"/>
      <c r="BBM37" s="34"/>
      <c r="BBN37" s="85"/>
      <c r="BBO37" s="87">
        <f t="shared" si="150"/>
        <v>6485.25</v>
      </c>
      <c r="BBQ37" s="34"/>
      <c r="BBR37" s="373"/>
      <c r="BBS37" s="24"/>
      <c r="BBT37" s="34"/>
      <c r="BBU37" s="85"/>
      <c r="BBV37" s="87">
        <f t="shared" si="151"/>
        <v>0</v>
      </c>
      <c r="BBX37" s="388"/>
      <c r="BBY37" s="373"/>
      <c r="BBZ37" s="24"/>
      <c r="BCA37" s="34"/>
      <c r="BCB37" s="85"/>
      <c r="BCC37" s="87">
        <f t="shared" si="152"/>
        <v>0</v>
      </c>
      <c r="BCE37" s="388"/>
      <c r="BCF37" s="373"/>
      <c r="BCG37" s="24"/>
      <c r="BCH37" s="34"/>
      <c r="BCI37" s="85"/>
      <c r="BCJ37" s="87">
        <f t="shared" si="153"/>
        <v>0</v>
      </c>
      <c r="BCL37" s="386">
        <v>41314</v>
      </c>
      <c r="BCM37" s="276" t="s">
        <v>4441</v>
      </c>
      <c r="BCN37" s="121">
        <v>1857.5</v>
      </c>
      <c r="BCO37" s="671">
        <v>41314</v>
      </c>
      <c r="BCP37" s="176">
        <v>1857.5</v>
      </c>
      <c r="BCQ37" s="87">
        <f t="shared" si="154"/>
        <v>17174</v>
      </c>
      <c r="BCS37" s="388"/>
      <c r="BCT37" s="373"/>
      <c r="BCU37" s="24"/>
      <c r="BCV37" s="549"/>
      <c r="BCW37" s="85"/>
      <c r="BCX37" s="87">
        <f t="shared" si="155"/>
        <v>0</v>
      </c>
      <c r="BCZ37" s="34"/>
      <c r="BDA37" s="373"/>
      <c r="BDB37" s="24"/>
      <c r="BDC37" s="34"/>
      <c r="BDD37" s="85"/>
      <c r="BDE37" s="87">
        <f t="shared" si="156"/>
        <v>0</v>
      </c>
      <c r="BDG37" s="388"/>
      <c r="BDH37" s="373"/>
      <c r="BDI37" s="24"/>
      <c r="BDJ37" s="388"/>
      <c r="BDK37" s="85"/>
      <c r="BDL37" s="87">
        <f t="shared" si="157"/>
        <v>0</v>
      </c>
      <c r="BDN37" s="576"/>
      <c r="BDO37" s="276"/>
      <c r="BDP37" s="121"/>
      <c r="BDQ37" s="576"/>
      <c r="BDR37" s="176"/>
      <c r="BDS37" s="87">
        <f t="shared" si="158"/>
        <v>31279.599999999991</v>
      </c>
      <c r="BDU37" s="34"/>
      <c r="BDV37" s="373"/>
      <c r="BDW37" s="24"/>
      <c r="BDX37" s="34"/>
      <c r="BDY37" s="85"/>
      <c r="BDZ37" s="87">
        <f t="shared" si="159"/>
        <v>0</v>
      </c>
      <c r="BEB37" s="549"/>
      <c r="BEC37" s="373"/>
      <c r="BED37" s="24"/>
      <c r="BEE37" s="34"/>
      <c r="BEF37" s="85"/>
      <c r="BEG37" s="87">
        <f t="shared" si="160"/>
        <v>605.79999999999927</v>
      </c>
      <c r="BEI37" s="34"/>
      <c r="BEJ37" s="34"/>
      <c r="BEK37" s="373"/>
      <c r="BEL37" s="24"/>
      <c r="BEM37" s="34"/>
      <c r="BEN37" s="85"/>
      <c r="BEO37" s="87">
        <f t="shared" si="161"/>
        <v>0</v>
      </c>
      <c r="BEQ37" s="388"/>
      <c r="BER37" s="373"/>
      <c r="BES37" s="24"/>
      <c r="BET37" s="388"/>
      <c r="BEU37" s="85"/>
      <c r="BEV37" s="87">
        <f t="shared" si="162"/>
        <v>6853</v>
      </c>
      <c r="BEX37" s="388"/>
      <c r="BEY37" s="409"/>
      <c r="BEZ37" s="373"/>
      <c r="BFA37" s="24"/>
      <c r="BFB37" s="388"/>
      <c r="BFC37" s="85"/>
      <c r="BFD37" s="87">
        <f t="shared" si="163"/>
        <v>0</v>
      </c>
      <c r="BFF37" s="34"/>
      <c r="BFG37" s="34"/>
      <c r="BFH37" s="373"/>
      <c r="BFI37" s="24"/>
      <c r="BFJ37" s="34"/>
      <c r="BFK37" s="85"/>
      <c r="BFL37" s="87">
        <f t="shared" si="164"/>
        <v>212313.94</v>
      </c>
      <c r="BFN37" s="549"/>
      <c r="BFO37" s="373"/>
      <c r="BFP37" s="24"/>
      <c r="BFR37" s="85"/>
      <c r="BFS37" s="87">
        <f t="shared" si="165"/>
        <v>0</v>
      </c>
      <c r="BFU37" s="932"/>
      <c r="BFV37" s="373"/>
      <c r="BFW37" s="24"/>
      <c r="BFX37" s="34"/>
      <c r="BFY37" s="85"/>
      <c r="BFZ37" s="87">
        <f t="shared" si="166"/>
        <v>0</v>
      </c>
      <c r="BGB37" s="669"/>
      <c r="BGC37" s="373"/>
      <c r="BGD37" s="24"/>
      <c r="BGE37" s="34"/>
      <c r="BGF37" s="85"/>
      <c r="BGG37" s="87">
        <f t="shared" si="167"/>
        <v>0</v>
      </c>
      <c r="BGI37" s="388"/>
      <c r="BGJ37" s="373"/>
      <c r="BGK37" s="24"/>
      <c r="BGL37" s="34"/>
      <c r="BGM37" s="85"/>
      <c r="BGN37" s="87">
        <f t="shared" si="240"/>
        <v>0</v>
      </c>
      <c r="BGP37" s="34"/>
      <c r="BGQ37" s="373"/>
      <c r="BGR37" s="24"/>
      <c r="BGS37" s="34"/>
      <c r="BGT37" s="85"/>
      <c r="BGU37" s="87">
        <f t="shared" si="241"/>
        <v>0</v>
      </c>
      <c r="BGW37" s="549"/>
      <c r="BGX37" s="373"/>
      <c r="BGY37" s="24"/>
      <c r="BGZ37" s="34"/>
      <c r="BHA37" s="85"/>
      <c r="BHB37" s="87">
        <f t="shared" si="168"/>
        <v>0</v>
      </c>
      <c r="BHD37" s="549"/>
      <c r="BHE37" s="549"/>
      <c r="BHF37" s="373"/>
      <c r="BHG37" s="24"/>
      <c r="BHH37" s="34"/>
      <c r="BHI37" s="85"/>
      <c r="BHJ37" s="87">
        <f t="shared" si="169"/>
        <v>78175.989999999991</v>
      </c>
      <c r="BHL37" s="549"/>
      <c r="BHM37" s="373"/>
      <c r="BHN37" s="24"/>
      <c r="BHO37" s="34"/>
      <c r="BHP37" s="85"/>
      <c r="BHQ37" s="87">
        <f t="shared" si="170"/>
        <v>0</v>
      </c>
      <c r="BHS37" s="388"/>
      <c r="BHT37" s="373"/>
      <c r="BHU37" s="24"/>
      <c r="BHV37" s="34"/>
      <c r="BHW37" s="85"/>
      <c r="BHX37" s="87">
        <f t="shared" si="171"/>
        <v>0</v>
      </c>
      <c r="BHZ37" s="549"/>
      <c r="BIA37" s="373"/>
      <c r="BIB37" s="24"/>
      <c r="BIC37" s="34"/>
      <c r="BID37" s="85"/>
      <c r="BIE37" s="87">
        <f t="shared" si="172"/>
        <v>0</v>
      </c>
      <c r="BIG37" s="549"/>
      <c r="BIH37" s="373"/>
      <c r="BII37" s="24"/>
      <c r="BIJ37" s="34"/>
      <c r="BIK37" s="85"/>
      <c r="BIL37" s="87">
        <f t="shared" si="173"/>
        <v>1424</v>
      </c>
      <c r="BIN37" s="549"/>
      <c r="BIO37" s="373"/>
      <c r="BIP37" s="24"/>
      <c r="BIQ37" s="34"/>
      <c r="BIR37" s="85"/>
      <c r="BIS37" s="87">
        <f t="shared" si="174"/>
        <v>0</v>
      </c>
      <c r="BIU37" s="34"/>
      <c r="BIV37" s="373"/>
      <c r="BIW37" s="24"/>
      <c r="BIX37" s="34"/>
      <c r="BIY37" s="85"/>
      <c r="BIZ37" s="87">
        <f t="shared" si="175"/>
        <v>0</v>
      </c>
      <c r="BJB37" s="34"/>
      <c r="BJC37" s="373"/>
      <c r="BJD37" s="24"/>
      <c r="BJE37" s="34"/>
      <c r="BJF37" s="85"/>
      <c r="BJG37" s="87">
        <f t="shared" si="216"/>
        <v>3291.5</v>
      </c>
      <c r="BJI37" s="53">
        <v>41321</v>
      </c>
      <c r="BJJ37" s="363" t="s">
        <v>4993</v>
      </c>
      <c r="BJK37" s="176">
        <v>40585.5</v>
      </c>
      <c r="BJL37" s="53">
        <v>41321</v>
      </c>
      <c r="BJM37" s="58">
        <v>22310</v>
      </c>
      <c r="BJN37" s="87">
        <f t="shared" si="217"/>
        <v>18565</v>
      </c>
      <c r="BJP37" s="34"/>
      <c r="BJQ37" s="373"/>
      <c r="BJR37" s="24"/>
      <c r="BJS37" s="34"/>
      <c r="BJT37" s="85"/>
      <c r="BJU37" s="87">
        <f t="shared" si="218"/>
        <v>0</v>
      </c>
      <c r="BJW37" s="34"/>
      <c r="BJX37" s="373"/>
      <c r="BJY37" s="24"/>
      <c r="BJZ37" s="34"/>
      <c r="BKA37" s="85"/>
      <c r="BKB37" s="87">
        <f t="shared" si="219"/>
        <v>0</v>
      </c>
      <c r="BKD37" s="34"/>
      <c r="BKE37" s="373"/>
      <c r="BKF37" s="24"/>
      <c r="BKG37" s="34"/>
      <c r="BKH37" s="85"/>
      <c r="BKI37" s="87">
        <f t="shared" si="220"/>
        <v>0</v>
      </c>
      <c r="BKK37" s="34"/>
      <c r="BKL37" s="373"/>
      <c r="BKM37" s="24"/>
      <c r="BKN37" s="34"/>
      <c r="BKO37" s="85"/>
      <c r="BKP37" s="87">
        <f t="shared" si="221"/>
        <v>0</v>
      </c>
      <c r="BKR37" s="386"/>
      <c r="BKS37" s="276"/>
      <c r="BKT37" s="121"/>
      <c r="BKU37" s="53"/>
      <c r="BKV37" s="176"/>
      <c r="BKW37" s="87">
        <f t="shared" si="222"/>
        <v>0</v>
      </c>
      <c r="BKY37" s="549"/>
      <c r="BKZ37" s="373"/>
      <c r="BLA37" s="24"/>
      <c r="BLB37" s="34"/>
      <c r="BLC37" s="85"/>
      <c r="BLD37" s="87">
        <f t="shared" si="223"/>
        <v>0</v>
      </c>
      <c r="BLF37" s="549"/>
      <c r="BLG37" s="373"/>
      <c r="BLH37" s="24"/>
      <c r="BLI37" s="34"/>
      <c r="BLJ37" s="85"/>
      <c r="BLK37" s="87">
        <f t="shared" si="237"/>
        <v>0</v>
      </c>
      <c r="BLM37" s="34"/>
      <c r="BLN37" s="409"/>
      <c r="BLO37" s="373"/>
      <c r="BLP37" s="24"/>
      <c r="BLQ37" s="34"/>
      <c r="BLR37" s="85"/>
      <c r="BLS37" s="87">
        <f t="shared" si="176"/>
        <v>118</v>
      </c>
      <c r="BLU37" s="34"/>
      <c r="BLV37" s="373"/>
      <c r="BLW37" s="24"/>
      <c r="BLX37" s="34"/>
      <c r="BLY37" s="85"/>
      <c r="BLZ37" s="87">
        <f t="shared" si="177"/>
        <v>0</v>
      </c>
      <c r="BMB37" s="34"/>
      <c r="BMC37" s="373"/>
      <c r="BMD37" s="24"/>
      <c r="BME37" s="34"/>
      <c r="BMF37" s="85"/>
      <c r="BMG37" s="87">
        <f t="shared" si="178"/>
        <v>21858</v>
      </c>
      <c r="BMI37" s="386">
        <v>41313</v>
      </c>
      <c r="BMJ37" s="276" t="s">
        <v>4267</v>
      </c>
      <c r="BMK37" s="1045">
        <v>39</v>
      </c>
      <c r="BML37" s="1087">
        <v>41313</v>
      </c>
      <c r="BMM37" s="176">
        <v>39</v>
      </c>
      <c r="BMN37" s="87">
        <f t="shared" si="179"/>
        <v>0</v>
      </c>
      <c r="BMO37" s="391"/>
      <c r="BMQ37" s="1247"/>
      <c r="BMR37" s="430"/>
      <c r="BMS37" s="549"/>
      <c r="BMT37" s="1245"/>
      <c r="BMU37" s="87">
        <f t="shared" si="180"/>
        <v>700</v>
      </c>
      <c r="BMW37" s="34"/>
      <c r="BMX37" s="373"/>
      <c r="BMY37" s="24"/>
      <c r="BMZ37" s="34"/>
      <c r="BNA37" s="85"/>
      <c r="BNB37" s="87">
        <f t="shared" si="181"/>
        <v>0</v>
      </c>
      <c r="BND37" s="34"/>
      <c r="BNE37" s="34"/>
      <c r="BNF37" s="373"/>
      <c r="BNG37" s="24"/>
      <c r="BNH37" s="34"/>
      <c r="BNI37" s="85"/>
      <c r="BNJ37" s="87">
        <f t="shared" si="182"/>
        <v>0</v>
      </c>
      <c r="BNL37" s="549"/>
      <c r="BNM37" s="373"/>
      <c r="BNN37" s="24"/>
      <c r="BNO37" s="34"/>
      <c r="BNP37" s="85"/>
      <c r="BNQ37" s="87">
        <f t="shared" si="183"/>
        <v>0</v>
      </c>
      <c r="BNS37" s="549"/>
      <c r="BNT37" s="373"/>
      <c r="BNU37" s="24"/>
      <c r="BNV37" s="34"/>
      <c r="BNW37" s="85"/>
      <c r="BNX37" s="87">
        <f t="shared" si="184"/>
        <v>0</v>
      </c>
      <c r="BNZ37" s="34"/>
      <c r="BOA37" s="373"/>
      <c r="BOB37" s="24"/>
      <c r="BOC37" s="34"/>
      <c r="BOD37" s="85"/>
      <c r="BOE37" s="87">
        <f t="shared" si="185"/>
        <v>0</v>
      </c>
      <c r="BOG37" s="549"/>
      <c r="BOH37" s="373"/>
      <c r="BOI37" s="24"/>
      <c r="BOJ37" s="34"/>
      <c r="BOK37" s="85"/>
      <c r="BOL37" s="87">
        <f t="shared" si="186"/>
        <v>0</v>
      </c>
      <c r="BON37" s="549"/>
      <c r="BOO37" s="373"/>
      <c r="BOP37" s="24"/>
      <c r="BOQ37" s="34"/>
      <c r="BOR37" s="85"/>
      <c r="BOS37" s="87">
        <f t="shared" si="187"/>
        <v>0</v>
      </c>
      <c r="BOU37" s="34"/>
      <c r="BOV37" s="373"/>
      <c r="BOW37" s="24"/>
      <c r="BOX37" s="34"/>
      <c r="BOY37" s="85"/>
      <c r="BOZ37" s="87">
        <f t="shared" si="188"/>
        <v>0</v>
      </c>
      <c r="BPB37" s="34"/>
      <c r="BPC37" s="373"/>
      <c r="BPD37" s="24"/>
      <c r="BPE37" s="34"/>
      <c r="BPF37" s="85"/>
      <c r="BPG37" s="87">
        <f t="shared" si="189"/>
        <v>0</v>
      </c>
      <c r="BPI37" s="34"/>
      <c r="BPJ37" s="373"/>
      <c r="BPK37" s="24"/>
      <c r="BPL37" s="34"/>
      <c r="BPM37" s="85"/>
      <c r="BPN37" s="87">
        <f t="shared" si="190"/>
        <v>0</v>
      </c>
      <c r="BPP37" s="34"/>
      <c r="BPQ37" s="373"/>
      <c r="BPR37" s="24"/>
      <c r="BPS37" s="34"/>
      <c r="BPT37" s="85"/>
      <c r="BPU37" s="87">
        <f t="shared" si="191"/>
        <v>0</v>
      </c>
    </row>
    <row r="38" spans="1:1789">
      <c r="A38" s="34"/>
      <c r="B38" s="373"/>
      <c r="C38" s="24"/>
      <c r="D38" s="34"/>
      <c r="E38" s="85"/>
      <c r="F38" s="87">
        <f t="shared" si="2"/>
        <v>0</v>
      </c>
      <c r="H38" s="373"/>
      <c r="I38" s="373"/>
      <c r="J38" s="24"/>
      <c r="K38" s="34"/>
      <c r="L38" s="85"/>
      <c r="M38" s="87">
        <f t="shared" si="3"/>
        <v>0</v>
      </c>
      <c r="O38" s="373"/>
      <c r="P38" s="373"/>
      <c r="Q38" s="24"/>
      <c r="R38" s="34"/>
      <c r="S38" s="85"/>
      <c r="T38" s="87">
        <f t="shared" si="4"/>
        <v>0</v>
      </c>
      <c r="V38" s="373"/>
      <c r="W38" s="373"/>
      <c r="X38" s="24"/>
      <c r="Y38" s="34"/>
      <c r="Z38" s="85"/>
      <c r="AA38" s="87">
        <f t="shared" si="5"/>
        <v>6041</v>
      </c>
      <c r="AC38" s="373"/>
      <c r="AD38" s="373"/>
      <c r="AE38" s="24"/>
      <c r="AF38" s="34"/>
      <c r="AG38" s="85"/>
      <c r="AH38" s="87">
        <f t="shared" si="6"/>
        <v>0</v>
      </c>
      <c r="AJ38" s="386"/>
      <c r="AK38" s="276"/>
      <c r="AL38" s="121"/>
      <c r="AM38" s="386"/>
      <c r="AN38" s="176"/>
      <c r="AO38" s="87">
        <f t="shared" si="7"/>
        <v>79462.720000000016</v>
      </c>
      <c r="AQ38" s="373"/>
      <c r="AR38" s="373"/>
      <c r="AS38" s="24"/>
      <c r="AT38" s="34"/>
      <c r="AU38" s="85"/>
      <c r="AV38" s="87">
        <f t="shared" si="8"/>
        <v>0</v>
      </c>
      <c r="AX38" s="373"/>
      <c r="AY38" s="373"/>
      <c r="AZ38" s="24"/>
      <c r="BA38" s="34"/>
      <c r="BB38" s="85"/>
      <c r="BC38" s="87">
        <f t="shared" si="9"/>
        <v>0</v>
      </c>
      <c r="BE38" s="373"/>
      <c r="BF38" s="373"/>
      <c r="BG38" s="24"/>
      <c r="BH38" s="34"/>
      <c r="BI38" s="85"/>
      <c r="BJ38" s="87">
        <f t="shared" si="10"/>
        <v>0</v>
      </c>
      <c r="BL38" s="388">
        <v>41326</v>
      </c>
      <c r="BM38" s="373" t="s">
        <v>5429</v>
      </c>
      <c r="BN38" s="24">
        <v>1360</v>
      </c>
      <c r="BO38" s="34">
        <v>41326</v>
      </c>
      <c r="BP38" s="85">
        <v>1360</v>
      </c>
      <c r="BQ38" s="87">
        <f t="shared" si="11"/>
        <v>0</v>
      </c>
      <c r="BS38" s="576"/>
      <c r="BT38" s="276"/>
      <c r="BU38" s="121"/>
      <c r="BV38" s="53"/>
      <c r="BW38" s="176"/>
      <c r="BX38" s="87">
        <f t="shared" si="12"/>
        <v>40166.76</v>
      </c>
      <c r="BZ38" s="549"/>
      <c r="CA38" s="373"/>
      <c r="CB38" s="24"/>
      <c r="CC38" s="34"/>
      <c r="CD38" s="85"/>
      <c r="CE38" s="87">
        <f t="shared" si="13"/>
        <v>0</v>
      </c>
      <c r="CG38" s="549"/>
      <c r="CH38" s="373"/>
      <c r="CI38" s="24"/>
      <c r="CJ38" s="34"/>
      <c r="CK38" s="85"/>
      <c r="CL38" s="87">
        <f t="shared" si="14"/>
        <v>2443.5</v>
      </c>
      <c r="CN38" s="576">
        <v>41260</v>
      </c>
      <c r="CO38" s="1289"/>
      <c r="CP38" s="276" t="s">
        <v>3163</v>
      </c>
      <c r="CQ38" s="121">
        <v>50791.17</v>
      </c>
      <c r="CR38" s="657"/>
      <c r="CS38" s="583"/>
      <c r="CT38" s="87">
        <f t="shared" si="15"/>
        <v>540317.10000000009</v>
      </c>
      <c r="CV38" s="576"/>
      <c r="CW38" s="1289"/>
      <c r="CX38" s="276"/>
      <c r="CY38" s="121"/>
      <c r="CZ38" s="576"/>
      <c r="DA38" s="176"/>
      <c r="DB38" s="87">
        <f t="shared" si="16"/>
        <v>10052085.65</v>
      </c>
      <c r="DD38" s="388"/>
      <c r="DE38" s="373"/>
      <c r="DF38" s="24"/>
      <c r="DG38" s="34"/>
      <c r="DH38" s="85"/>
      <c r="DI38" s="87">
        <f t="shared" si="17"/>
        <v>1847</v>
      </c>
      <c r="DK38" s="388"/>
      <c r="DL38" s="373"/>
      <c r="DM38" s="24"/>
      <c r="DN38" s="34"/>
      <c r="DO38" s="85"/>
      <c r="DP38" s="87">
        <f t="shared" si="18"/>
        <v>0</v>
      </c>
      <c r="DR38" s="34"/>
      <c r="DS38" s="373"/>
      <c r="DT38" s="24"/>
      <c r="DU38" s="34"/>
      <c r="DV38" s="85"/>
      <c r="DW38" s="87">
        <f t="shared" si="19"/>
        <v>0</v>
      </c>
      <c r="DY38" s="388"/>
      <c r="DZ38" s="373"/>
      <c r="EA38" s="24"/>
      <c r="EB38" s="34"/>
      <c r="EC38" s="85"/>
      <c r="ED38" s="87">
        <f t="shared" si="20"/>
        <v>0</v>
      </c>
      <c r="EF38" s="549"/>
      <c r="EG38" s="373"/>
      <c r="EH38" s="24"/>
      <c r="EI38" s="34"/>
      <c r="EJ38" s="85"/>
      <c r="EK38" s="87">
        <f t="shared" si="21"/>
        <v>20966</v>
      </c>
      <c r="EM38" s="549"/>
      <c r="EN38" s="373"/>
      <c r="EO38" s="24"/>
      <c r="EP38" s="34"/>
      <c r="EQ38" s="85"/>
      <c r="ER38" s="87">
        <f t="shared" si="22"/>
        <v>0</v>
      </c>
      <c r="ET38" s="373"/>
      <c r="EU38" s="373"/>
      <c r="EV38" s="373"/>
      <c r="EW38" s="24"/>
      <c r="EX38" s="34"/>
      <c r="EY38" s="85"/>
      <c r="EZ38" s="87">
        <f t="shared" si="23"/>
        <v>1044.8300000000017</v>
      </c>
      <c r="FB38" s="53"/>
      <c r="FC38" s="276"/>
      <c r="FD38" s="121"/>
      <c r="FE38" s="53"/>
      <c r="FF38" s="176"/>
      <c r="FG38" s="87">
        <f t="shared" si="24"/>
        <v>0</v>
      </c>
      <c r="FI38" s="549"/>
      <c r="FJ38" s="373"/>
      <c r="FK38" s="373"/>
      <c r="FL38" s="24"/>
      <c r="FM38" s="34"/>
      <c r="FN38" s="85"/>
      <c r="FO38" s="87">
        <f t="shared" si="25"/>
        <v>0</v>
      </c>
      <c r="FQ38" s="34"/>
      <c r="FR38" s="373"/>
      <c r="FS38" s="24"/>
      <c r="FT38" s="34"/>
      <c r="FU38" s="85"/>
      <c r="FV38" s="87">
        <f t="shared" si="192"/>
        <v>0</v>
      </c>
      <c r="FX38" s="576"/>
      <c r="FY38" s="657"/>
      <c r="FZ38" s="276"/>
      <c r="GA38" s="121"/>
      <c r="GB38" s="576"/>
      <c r="GC38" s="176"/>
      <c r="GD38" s="87">
        <f t="shared" si="26"/>
        <v>13137.5</v>
      </c>
      <c r="GF38" s="373"/>
      <c r="GG38" s="373"/>
      <c r="GH38" s="24"/>
      <c r="GI38" s="34"/>
      <c r="GJ38" s="85"/>
      <c r="GK38" s="87">
        <f t="shared" si="27"/>
        <v>4523</v>
      </c>
      <c r="GM38" s="549"/>
      <c r="GN38" s="373"/>
      <c r="GO38" s="373"/>
      <c r="GP38" s="24"/>
      <c r="GQ38" s="34"/>
      <c r="GR38" s="85"/>
      <c r="GS38" s="87">
        <f t="shared" si="28"/>
        <v>2511.6000000000004</v>
      </c>
      <c r="GU38" s="549"/>
      <c r="GV38" s="373"/>
      <c r="GW38" s="24"/>
      <c r="GX38" s="34"/>
      <c r="GY38" s="85"/>
      <c r="GZ38" s="87">
        <f t="shared" si="29"/>
        <v>0</v>
      </c>
      <c r="HB38" s="388"/>
      <c r="HC38" s="373"/>
      <c r="HD38" s="24"/>
      <c r="HE38" s="34"/>
      <c r="HF38" s="85"/>
      <c r="HG38" s="87">
        <f t="shared" si="30"/>
        <v>0</v>
      </c>
      <c r="HI38" s="388"/>
      <c r="HJ38" s="373"/>
      <c r="HK38" s="24"/>
      <c r="HL38" s="34"/>
      <c r="HM38" s="85"/>
      <c r="HN38" s="87">
        <f t="shared" si="31"/>
        <v>0</v>
      </c>
      <c r="HP38" s="388"/>
      <c r="HQ38" s="373"/>
      <c r="HR38" s="24"/>
      <c r="HS38" s="34"/>
      <c r="HT38" s="85"/>
      <c r="HU38" s="87">
        <f t="shared" si="32"/>
        <v>30</v>
      </c>
      <c r="HW38" s="373"/>
      <c r="HX38" s="373"/>
      <c r="HY38" s="24"/>
      <c r="HZ38" s="34"/>
      <c r="IA38" s="85"/>
      <c r="IB38" s="87">
        <f t="shared" si="33"/>
        <v>0</v>
      </c>
      <c r="ID38" s="576"/>
      <c r="IE38" s="276"/>
      <c r="IF38" s="121"/>
      <c r="IG38" s="53"/>
      <c r="IH38" s="176"/>
      <c r="II38" s="87">
        <f t="shared" si="34"/>
        <v>402</v>
      </c>
      <c r="IK38" s="576"/>
      <c r="IL38" s="276"/>
      <c r="IM38" s="121"/>
      <c r="IN38" s="53"/>
      <c r="IO38" s="176"/>
      <c r="IP38" s="87">
        <f t="shared" si="35"/>
        <v>3102</v>
      </c>
      <c r="IR38" s="388">
        <v>41302</v>
      </c>
      <c r="IS38" s="1247" t="s">
        <v>3263</v>
      </c>
      <c r="IT38" s="1052">
        <v>825</v>
      </c>
      <c r="IU38" s="388">
        <v>41310</v>
      </c>
      <c r="IV38" s="1052">
        <v>825</v>
      </c>
      <c r="IW38" s="87">
        <f t="shared" si="36"/>
        <v>0</v>
      </c>
      <c r="IY38" s="388">
        <v>41319</v>
      </c>
      <c r="IZ38" s="373" t="s">
        <v>4778</v>
      </c>
      <c r="JA38" s="24">
        <v>4290</v>
      </c>
      <c r="JB38" s="388">
        <v>41324</v>
      </c>
      <c r="JC38" s="24">
        <v>4290</v>
      </c>
      <c r="JD38" s="87">
        <f t="shared" si="37"/>
        <v>0</v>
      </c>
      <c r="JF38" s="388"/>
      <c r="JG38" s="373"/>
      <c r="JH38" s="24"/>
      <c r="JI38" s="388"/>
      <c r="JJ38" s="24"/>
      <c r="JK38" s="87">
        <f t="shared" si="38"/>
        <v>46365</v>
      </c>
      <c r="JM38" s="549"/>
      <c r="JN38" s="373"/>
      <c r="JO38" s="24"/>
      <c r="JP38" s="388"/>
      <c r="JQ38" s="85"/>
      <c r="JR38" s="87">
        <f t="shared" si="39"/>
        <v>132056.17000000001</v>
      </c>
      <c r="JT38" s="388"/>
      <c r="JU38" s="373"/>
      <c r="JV38" s="24"/>
      <c r="JW38" s="34"/>
      <c r="JX38" s="85"/>
      <c r="JY38" s="87">
        <f t="shared" si="40"/>
        <v>0</v>
      </c>
      <c r="KA38" s="388"/>
      <c r="KB38" s="373"/>
      <c r="KC38" s="24"/>
      <c r="KD38" s="34"/>
      <c r="KE38" s="85"/>
      <c r="KF38" s="87">
        <f t="shared" si="41"/>
        <v>0</v>
      </c>
      <c r="KH38" s="388"/>
      <c r="KI38" s="373"/>
      <c r="KJ38" s="24"/>
      <c r="KK38" s="34"/>
      <c r="KL38" s="85"/>
      <c r="KM38" s="87">
        <f t="shared" si="42"/>
        <v>0</v>
      </c>
      <c r="KO38" s="386"/>
      <c r="KP38" s="276"/>
      <c r="KQ38" s="121"/>
      <c r="KR38" s="53"/>
      <c r="KS38" s="176"/>
      <c r="KT38" s="87">
        <f t="shared" si="43"/>
        <v>1499.5</v>
      </c>
      <c r="KV38" s="373"/>
      <c r="KW38" s="373"/>
      <c r="KX38" s="24"/>
      <c r="KY38" s="34"/>
      <c r="KZ38" s="85"/>
      <c r="LA38" s="87">
        <f t="shared" si="44"/>
        <v>14519.5</v>
      </c>
      <c r="LC38" s="373"/>
      <c r="LD38" s="373"/>
      <c r="LE38" s="24"/>
      <c r="LF38" s="34"/>
      <c r="LG38" s="85"/>
      <c r="LH38" s="87">
        <f t="shared" si="45"/>
        <v>0</v>
      </c>
      <c r="LJ38" s="373"/>
      <c r="LK38" s="373"/>
      <c r="LL38" s="24"/>
      <c r="LM38" s="34"/>
      <c r="LN38" s="85"/>
      <c r="LO38" s="87">
        <f t="shared" si="46"/>
        <v>0</v>
      </c>
      <c r="LQ38" s="373"/>
      <c r="LR38" s="373"/>
      <c r="LS38" s="24"/>
      <c r="LT38" s="34"/>
      <c r="LU38" s="85"/>
      <c r="LV38" s="87">
        <f t="shared" si="47"/>
        <v>0</v>
      </c>
      <c r="LX38" s="549"/>
      <c r="LY38" s="373"/>
      <c r="LZ38" s="24"/>
      <c r="MA38" s="34"/>
      <c r="MB38" s="85"/>
      <c r="MC38" s="87">
        <f t="shared" si="48"/>
        <v>0</v>
      </c>
      <c r="ME38" s="549"/>
      <c r="MF38" s="373"/>
      <c r="MG38" s="24"/>
      <c r="MH38" s="34"/>
      <c r="MI38" s="85"/>
      <c r="MJ38" s="87">
        <f t="shared" si="49"/>
        <v>31145.5</v>
      </c>
      <c r="ML38" s="549"/>
      <c r="MM38" s="373"/>
      <c r="MN38" s="24"/>
      <c r="MO38" s="34"/>
      <c r="MP38" s="85"/>
      <c r="MQ38" s="87">
        <f t="shared" si="50"/>
        <v>0</v>
      </c>
      <c r="MS38" s="373"/>
      <c r="MT38" s="373"/>
      <c r="MU38" s="24"/>
      <c r="MV38" s="34"/>
      <c r="MW38" s="85"/>
      <c r="MX38" s="87">
        <f t="shared" si="51"/>
        <v>0</v>
      </c>
      <c r="MZ38" s="373"/>
      <c r="NA38" s="373"/>
      <c r="NB38" s="24"/>
      <c r="NC38" s="34"/>
      <c r="ND38" s="85"/>
      <c r="NE38" s="87">
        <f t="shared" si="52"/>
        <v>0</v>
      </c>
      <c r="NG38" s="549"/>
      <c r="NH38" s="373"/>
      <c r="NI38" s="24"/>
      <c r="NJ38" s="549"/>
      <c r="NK38" s="85"/>
      <c r="NL38" s="87">
        <f t="shared" si="53"/>
        <v>0</v>
      </c>
      <c r="NN38" s="373"/>
      <c r="NO38" s="373"/>
      <c r="NP38" s="24"/>
      <c r="NQ38" s="34"/>
      <c r="NR38" s="85"/>
      <c r="NS38" s="87">
        <f t="shared" si="54"/>
        <v>12799.5</v>
      </c>
      <c r="NU38" s="549"/>
      <c r="NV38" s="1200"/>
      <c r="NW38" s="373"/>
      <c r="NX38" s="24"/>
      <c r="NY38" s="34"/>
      <c r="NZ38" s="85"/>
      <c r="OA38" s="87">
        <f t="shared" si="0"/>
        <v>154427.23000000001</v>
      </c>
      <c r="OC38" s="549"/>
      <c r="OD38" s="373"/>
      <c r="OE38" s="24"/>
      <c r="OF38" s="34"/>
      <c r="OG38" s="85"/>
      <c r="OH38" s="87">
        <f t="shared" si="55"/>
        <v>0</v>
      </c>
      <c r="OJ38" s="373"/>
      <c r="OK38" s="373"/>
      <c r="OL38" s="24"/>
      <c r="OM38" s="34"/>
      <c r="ON38" s="85"/>
      <c r="OO38" s="87">
        <f t="shared" si="56"/>
        <v>0</v>
      </c>
      <c r="OQ38" s="386">
        <v>41323</v>
      </c>
      <c r="OR38" s="1378" t="s">
        <v>5130</v>
      </c>
      <c r="OS38" s="121">
        <v>1650</v>
      </c>
      <c r="OT38" s="53"/>
      <c r="OU38" s="176"/>
      <c r="OV38" s="87">
        <f t="shared" si="57"/>
        <v>1650</v>
      </c>
      <c r="OX38" s="386"/>
      <c r="OY38" s="1378"/>
      <c r="OZ38" s="121"/>
      <c r="PA38" s="53"/>
      <c r="PB38" s="176"/>
      <c r="PC38" s="87">
        <f t="shared" si="58"/>
        <v>21123.919999999998</v>
      </c>
      <c r="PE38" s="388"/>
      <c r="PF38" s="409"/>
      <c r="PG38" s="373"/>
      <c r="PH38" s="24"/>
      <c r="PI38" s="409"/>
      <c r="PJ38" s="85"/>
      <c r="PK38" s="87">
        <f t="shared" si="59"/>
        <v>63697.850000000006</v>
      </c>
      <c r="PM38" s="388"/>
      <c r="PN38" s="373"/>
      <c r="PO38" s="24"/>
      <c r="PP38" s="409"/>
      <c r="PQ38" s="85"/>
      <c r="PR38" s="87">
        <f t="shared" si="60"/>
        <v>0</v>
      </c>
      <c r="PT38" s="388"/>
      <c r="PU38" s="373"/>
      <c r="PV38" s="24"/>
      <c r="PW38" s="34"/>
      <c r="PX38" s="85"/>
      <c r="PY38" s="87">
        <f t="shared" si="61"/>
        <v>40407</v>
      </c>
      <c r="QA38" s="373"/>
      <c r="QB38" s="373"/>
      <c r="QC38" s="24"/>
      <c r="QD38" s="34"/>
      <c r="QE38" s="85"/>
      <c r="QF38" s="87">
        <f t="shared" si="62"/>
        <v>0</v>
      </c>
      <c r="QH38" s="373"/>
      <c r="QI38" s="373"/>
      <c r="QJ38" s="24"/>
      <c r="QK38" s="34"/>
      <c r="QL38" s="85"/>
      <c r="QM38" s="87">
        <f t="shared" si="63"/>
        <v>0</v>
      </c>
      <c r="QO38" s="373"/>
      <c r="QP38" s="373"/>
      <c r="QQ38" s="24"/>
      <c r="QR38" s="34"/>
      <c r="QS38" s="85"/>
      <c r="QT38" s="87">
        <f t="shared" si="64"/>
        <v>0</v>
      </c>
      <c r="QV38" s="549"/>
      <c r="QW38" s="1202"/>
      <c r="QX38" s="373"/>
      <c r="QY38" s="24"/>
      <c r="QZ38" s="34"/>
      <c r="RA38" s="85"/>
      <c r="RB38" s="87">
        <f t="shared" si="65"/>
        <v>17854</v>
      </c>
      <c r="RD38" s="549"/>
      <c r="RE38" s="373"/>
      <c r="RF38" s="24"/>
      <c r="RG38" s="34"/>
      <c r="RH38" s="85"/>
      <c r="RI38" s="87">
        <f t="shared" si="66"/>
        <v>0</v>
      </c>
      <c r="RK38" s="549"/>
      <c r="RL38" s="373"/>
      <c r="RM38" s="24"/>
      <c r="RN38" s="34"/>
      <c r="RO38" s="85"/>
      <c r="RP38" s="87">
        <f t="shared" si="67"/>
        <v>0</v>
      </c>
      <c r="RR38" s="373"/>
      <c r="RS38" s="373"/>
      <c r="RT38" s="24"/>
      <c r="RU38" s="34"/>
      <c r="RV38" s="85"/>
      <c r="RW38" s="87">
        <f t="shared" si="68"/>
        <v>0</v>
      </c>
      <c r="RY38" s="373"/>
      <c r="RZ38" s="373"/>
      <c r="SA38" s="24"/>
      <c r="SB38" s="34"/>
      <c r="SC38" s="85"/>
      <c r="SD38" s="87">
        <f t="shared" si="69"/>
        <v>2910</v>
      </c>
      <c r="SF38" s="373"/>
      <c r="SG38" s="373"/>
      <c r="SH38" s="24"/>
      <c r="SI38" s="34"/>
      <c r="SJ38" s="85"/>
      <c r="SK38" s="87">
        <f t="shared" si="70"/>
        <v>0</v>
      </c>
      <c r="SM38" s="373"/>
      <c r="SN38" s="373"/>
      <c r="SO38" s="24"/>
      <c r="SP38" s="34"/>
      <c r="SQ38" s="85"/>
      <c r="SR38" s="87">
        <f t="shared" si="71"/>
        <v>0</v>
      </c>
      <c r="ST38" s="549"/>
      <c r="SU38" s="373"/>
      <c r="SV38" s="24"/>
      <c r="SW38" s="34"/>
      <c r="SX38" s="85"/>
      <c r="SY38" s="87">
        <f t="shared" si="72"/>
        <v>0</v>
      </c>
      <c r="TA38" s="549"/>
      <c r="TB38" s="373"/>
      <c r="TC38" s="24"/>
      <c r="TD38" s="34"/>
      <c r="TE38" s="85"/>
      <c r="TF38" s="87">
        <f t="shared" si="73"/>
        <v>-2822</v>
      </c>
      <c r="TH38" s="549"/>
      <c r="TI38" s="373"/>
      <c r="TJ38" s="24"/>
      <c r="TK38" s="34"/>
      <c r="TL38" s="85"/>
      <c r="TM38" s="87">
        <f t="shared" si="74"/>
        <v>0</v>
      </c>
      <c r="TO38" s="386">
        <v>41328</v>
      </c>
      <c r="TP38" s="276" t="s">
        <v>5642</v>
      </c>
      <c r="TQ38" s="121">
        <v>2863</v>
      </c>
      <c r="TR38" s="386"/>
      <c r="TS38" s="176"/>
      <c r="TT38" s="87">
        <f t="shared" si="75"/>
        <v>7747</v>
      </c>
      <c r="TV38" s="549"/>
      <c r="TW38" s="373"/>
      <c r="TX38" s="24"/>
      <c r="TY38" s="34"/>
      <c r="TZ38" s="85"/>
      <c r="UA38" s="87">
        <f t="shared" si="76"/>
        <v>0</v>
      </c>
      <c r="UC38" s="373"/>
      <c r="UD38" s="373"/>
      <c r="UE38" s="24"/>
      <c r="UF38" s="34"/>
      <c r="UG38" s="85"/>
      <c r="UH38" s="87">
        <f t="shared" si="77"/>
        <v>978</v>
      </c>
      <c r="UJ38" s="373"/>
      <c r="UK38" s="373"/>
      <c r="UL38" s="24"/>
      <c r="UM38" s="34"/>
      <c r="UN38" s="85"/>
      <c r="UO38" s="87">
        <f t="shared" si="78"/>
        <v>0</v>
      </c>
      <c r="UQ38" s="373"/>
      <c r="UR38" s="373"/>
      <c r="US38" s="24"/>
      <c r="UT38" s="34"/>
      <c r="UU38" s="85"/>
      <c r="UV38" s="87">
        <f t="shared" si="79"/>
        <v>18891</v>
      </c>
      <c r="UX38" s="388"/>
      <c r="UY38" s="373"/>
      <c r="UZ38" s="24"/>
      <c r="VA38" s="34"/>
      <c r="VB38" s="85"/>
      <c r="VC38" s="87">
        <f t="shared" si="80"/>
        <v>6963.5</v>
      </c>
      <c r="VE38" s="549"/>
      <c r="VF38" s="373"/>
      <c r="VG38" s="24"/>
      <c r="VH38" s="34"/>
      <c r="VI38" s="85"/>
      <c r="VJ38" s="87">
        <f t="shared" si="81"/>
        <v>28439.5</v>
      </c>
      <c r="VL38" s="373"/>
      <c r="VM38" s="373"/>
      <c r="VN38" s="24"/>
      <c r="VO38" s="34"/>
      <c r="VP38" s="85"/>
      <c r="VQ38" s="87">
        <f t="shared" si="82"/>
        <v>0</v>
      </c>
      <c r="VS38" s="549"/>
      <c r="VT38" s="373"/>
      <c r="VU38" s="24"/>
      <c r="VV38" s="34"/>
      <c r="VW38" s="85"/>
      <c r="VX38" s="87">
        <f t="shared" si="83"/>
        <v>14289</v>
      </c>
      <c r="VZ38" s="549"/>
      <c r="WA38" s="373"/>
      <c r="WB38" s="24"/>
      <c r="WC38" s="34"/>
      <c r="WD38" s="85"/>
      <c r="WE38" s="87">
        <f t="shared" si="84"/>
        <v>0</v>
      </c>
      <c r="WG38" s="549"/>
      <c r="WH38" s="373"/>
      <c r="WI38" s="24"/>
      <c r="WJ38" s="34"/>
      <c r="WK38" s="85"/>
      <c r="WL38" s="87">
        <f t="shared" si="85"/>
        <v>0</v>
      </c>
      <c r="WN38" s="388"/>
      <c r="WO38" s="373"/>
      <c r="WP38" s="373"/>
      <c r="WQ38" s="24"/>
      <c r="WR38" s="34"/>
      <c r="WS38" s="85"/>
      <c r="WT38" s="87">
        <f t="shared" si="86"/>
        <v>43490</v>
      </c>
      <c r="WV38" s="388"/>
      <c r="WW38" s="373"/>
      <c r="WX38" s="24"/>
      <c r="WY38" s="34"/>
      <c r="WZ38" s="85"/>
      <c r="XA38" s="87">
        <f t="shared" si="87"/>
        <v>5292.5</v>
      </c>
      <c r="XC38" s="576"/>
      <c r="XD38" s="276"/>
      <c r="XE38" s="1045"/>
      <c r="XF38" s="1253"/>
      <c r="XG38" s="176"/>
      <c r="XH38" s="87">
        <f t="shared" si="252"/>
        <v>55495.199999999997</v>
      </c>
      <c r="XJ38" s="388"/>
      <c r="XK38" s="373"/>
      <c r="XL38" s="24"/>
      <c r="XM38" s="34"/>
      <c r="XN38" s="85"/>
      <c r="XO38" s="87">
        <f t="shared" si="238"/>
        <v>0</v>
      </c>
      <c r="XQ38" s="388"/>
      <c r="XR38" s="373"/>
      <c r="XS38" s="24"/>
      <c r="XT38" s="34"/>
      <c r="XU38" s="85"/>
      <c r="XV38" s="87">
        <f t="shared" si="89"/>
        <v>1786</v>
      </c>
      <c r="XX38" s="549"/>
      <c r="XY38" s="373"/>
      <c r="XZ38" s="24"/>
      <c r="YA38" s="34"/>
      <c r="YB38" s="85"/>
      <c r="YC38" s="87">
        <f t="shared" si="224"/>
        <v>0</v>
      </c>
      <c r="YE38" s="549"/>
      <c r="YF38" s="373"/>
      <c r="YG38" s="24"/>
      <c r="YH38" s="34"/>
      <c r="YI38" s="85"/>
      <c r="YJ38" s="87">
        <f t="shared" si="225"/>
        <v>0</v>
      </c>
      <c r="YL38" s="386"/>
      <c r="YM38" s="380"/>
      <c r="YN38" s="276"/>
      <c r="YO38" s="121"/>
      <c r="YP38" s="386"/>
      <c r="YQ38" s="176"/>
      <c r="YR38" s="87">
        <f t="shared" si="90"/>
        <v>76465</v>
      </c>
      <c r="YT38" s="576"/>
      <c r="YU38" s="276"/>
      <c r="YV38" s="121"/>
      <c r="YW38" s="386"/>
      <c r="YX38" s="58"/>
      <c r="YY38" s="87">
        <f t="shared" si="91"/>
        <v>2828</v>
      </c>
      <c r="ZA38" s="388"/>
      <c r="ZC38" s="1250"/>
      <c r="ZD38" s="34"/>
      <c r="ZE38" s="85"/>
      <c r="ZF38" s="87">
        <f t="shared" si="92"/>
        <v>11815.5</v>
      </c>
      <c r="ZH38" s="549"/>
      <c r="ZI38" s="373"/>
      <c r="ZJ38" s="24"/>
      <c r="ZK38" s="34"/>
      <c r="ZL38" s="85"/>
      <c r="ZM38" s="87">
        <f t="shared" si="93"/>
        <v>500</v>
      </c>
      <c r="ZO38" s="549"/>
      <c r="ZP38" s="373"/>
      <c r="ZQ38" s="24"/>
      <c r="ZR38" s="34"/>
      <c r="ZS38" s="85"/>
      <c r="ZT38" s="87">
        <f t="shared" si="94"/>
        <v>9482.5</v>
      </c>
      <c r="ZV38" s="549"/>
      <c r="ZW38" s="373"/>
      <c r="ZX38" s="24"/>
      <c r="ZY38" s="34"/>
      <c r="ZZ38" s="85"/>
      <c r="AAA38" s="87">
        <f t="shared" si="95"/>
        <v>0</v>
      </c>
      <c r="AAC38" s="549"/>
      <c r="AAD38" s="373"/>
      <c r="AAE38" s="24"/>
      <c r="AAF38" s="34"/>
      <c r="AAG38" s="85"/>
      <c r="AAH38" s="87">
        <f t="shared" si="96"/>
        <v>0</v>
      </c>
      <c r="AAJ38" s="549"/>
      <c r="AAK38" s="373"/>
      <c r="AAL38" s="24"/>
      <c r="AAM38" s="34"/>
      <c r="AAN38" s="85"/>
      <c r="AAO38" s="87">
        <f t="shared" si="97"/>
        <v>0</v>
      </c>
      <c r="AAQ38" s="549"/>
      <c r="AAR38" s="549"/>
      <c r="AAS38" s="373"/>
      <c r="AAT38" s="24"/>
      <c r="AAU38" s="34"/>
      <c r="AAV38" s="85"/>
      <c r="AAW38" s="87">
        <f t="shared" si="98"/>
        <v>7650</v>
      </c>
      <c r="AAY38" s="373"/>
      <c r="AAZ38" s="373"/>
      <c r="ABA38" s="24"/>
      <c r="ABB38" s="34"/>
      <c r="ABC38" s="85"/>
      <c r="ABD38" s="87">
        <f t="shared" si="242"/>
        <v>8470.5</v>
      </c>
      <c r="ABF38" s="373"/>
      <c r="ABG38" s="373"/>
      <c r="ABH38" s="24"/>
      <c r="ABI38" s="34"/>
      <c r="ABJ38" s="85"/>
      <c r="ABK38" s="87">
        <f t="shared" si="99"/>
        <v>70699</v>
      </c>
      <c r="ABM38" s="549"/>
      <c r="ABN38" s="373"/>
      <c r="ABO38" s="373"/>
      <c r="ABP38" s="24"/>
      <c r="ABQ38" s="34"/>
      <c r="ABR38" s="85"/>
      <c r="ABS38" s="87">
        <f t="shared" si="243"/>
        <v>0</v>
      </c>
      <c r="ABU38" s="388"/>
      <c r="ABV38" s="373"/>
      <c r="ABW38" s="24"/>
      <c r="ABX38" s="549"/>
      <c r="ABY38" s="85"/>
      <c r="ABZ38" s="87">
        <f t="shared" si="244"/>
        <v>0</v>
      </c>
      <c r="ACB38" s="373"/>
      <c r="ACC38" s="373"/>
      <c r="ACD38" s="24"/>
      <c r="ACE38" s="34"/>
      <c r="ACF38" s="85"/>
      <c r="ACG38" s="87">
        <f t="shared" si="245"/>
        <v>42311</v>
      </c>
      <c r="ACI38" s="386">
        <v>41327</v>
      </c>
      <c r="ACJ38" s="276" t="s">
        <v>5545</v>
      </c>
      <c r="ACK38" s="121">
        <v>9895</v>
      </c>
      <c r="ACL38" s="386"/>
      <c r="ACM38" s="176"/>
      <c r="ACN38" s="87">
        <f t="shared" si="239"/>
        <v>9995.5</v>
      </c>
      <c r="ACP38" s="34"/>
      <c r="ACQ38" s="373"/>
      <c r="ACR38" s="24"/>
      <c r="ACS38" s="34"/>
      <c r="ACT38" s="85"/>
      <c r="ACU38" s="87">
        <f t="shared" si="1"/>
        <v>0</v>
      </c>
      <c r="ACW38" s="373"/>
      <c r="ACX38" s="373"/>
      <c r="ACY38" s="24"/>
      <c r="ACZ38" s="34"/>
      <c r="ADA38" s="85"/>
      <c r="ADB38" s="87">
        <f t="shared" si="100"/>
        <v>0</v>
      </c>
      <c r="ADD38" s="373"/>
      <c r="ADE38" s="373"/>
      <c r="ADF38" s="24"/>
      <c r="ADG38" s="34"/>
      <c r="ADH38" s="85"/>
      <c r="ADI38" s="87">
        <f t="shared" si="101"/>
        <v>0</v>
      </c>
      <c r="ADK38" s="1261"/>
      <c r="ADL38" s="373"/>
      <c r="ADM38" s="24"/>
      <c r="ADN38" s="34"/>
      <c r="ADO38" s="85"/>
      <c r="ADP38" s="87">
        <f t="shared" si="102"/>
        <v>0</v>
      </c>
      <c r="ADR38" s="1261"/>
      <c r="ADS38" s="373"/>
      <c r="ADT38" s="24"/>
      <c r="ADU38" s="34"/>
      <c r="ADV38" s="85"/>
      <c r="ADW38" s="87">
        <f t="shared" si="103"/>
        <v>2582.5</v>
      </c>
      <c r="ADY38" s="1261"/>
      <c r="ADZ38" s="373"/>
      <c r="AEA38" s="24"/>
      <c r="AEB38" s="34"/>
      <c r="AEC38" s="85"/>
      <c r="AED38" s="87">
        <f t="shared" si="104"/>
        <v>0</v>
      </c>
      <c r="AEF38" s="1261"/>
      <c r="AEG38" s="373"/>
      <c r="AEH38" s="24"/>
      <c r="AEI38" s="34"/>
      <c r="AEJ38" s="85"/>
      <c r="AEK38" s="87">
        <f t="shared" si="105"/>
        <v>49429.5</v>
      </c>
      <c r="AEM38" s="1261"/>
      <c r="AEN38" s="373"/>
      <c r="AEO38" s="24"/>
      <c r="AEP38" s="34"/>
      <c r="AEQ38" s="85"/>
      <c r="AER38" s="87">
        <f t="shared" si="106"/>
        <v>0</v>
      </c>
      <c r="AET38" s="388"/>
      <c r="AEU38" s="373"/>
      <c r="AEV38" s="24"/>
      <c r="AEW38" s="34"/>
      <c r="AEX38" s="85"/>
      <c r="AEY38" s="87">
        <f t="shared" si="107"/>
        <v>3212.9950000000008</v>
      </c>
      <c r="AFA38" s="549"/>
      <c r="AFB38" s="373"/>
      <c r="AFC38" s="24"/>
      <c r="AFD38" s="34"/>
      <c r="AFE38" s="85"/>
      <c r="AFF38" s="87">
        <f t="shared" si="108"/>
        <v>17277</v>
      </c>
      <c r="AFI38" s="373"/>
      <c r="AFJ38" s="24"/>
      <c r="AFK38" s="388"/>
      <c r="AFL38" s="85"/>
      <c r="AFM38" s="87">
        <f t="shared" si="109"/>
        <v>0</v>
      </c>
      <c r="AFO38" s="549"/>
      <c r="AFP38" s="373"/>
      <c r="AFQ38" s="24"/>
      <c r="AFR38" s="34"/>
      <c r="AFS38" s="85"/>
      <c r="AFT38" s="87">
        <f t="shared" si="110"/>
        <v>0</v>
      </c>
      <c r="AFV38" s="549"/>
      <c r="AFW38" s="373"/>
      <c r="AFX38" s="24"/>
      <c r="AFY38" s="34"/>
      <c r="AFZ38" s="85"/>
      <c r="AGA38" s="87">
        <f t="shared" si="111"/>
        <v>33117</v>
      </c>
      <c r="AGC38" s="549"/>
      <c r="AGD38" s="373"/>
      <c r="AGE38" s="24"/>
      <c r="AGF38" s="34"/>
      <c r="AGG38" s="85"/>
      <c r="AGH38" s="87">
        <f t="shared" si="112"/>
        <v>2341</v>
      </c>
      <c r="AGJ38" s="549"/>
      <c r="AGK38" s="373"/>
      <c r="AGL38" s="24"/>
      <c r="AGM38" s="34"/>
      <c r="AGN38" s="85"/>
      <c r="AGO38" s="87">
        <f t="shared" si="113"/>
        <v>18000.5</v>
      </c>
      <c r="AGQ38" s="549"/>
      <c r="AGR38" s="373"/>
      <c r="AGS38" s="24"/>
      <c r="AGT38" s="34"/>
      <c r="AGU38" s="85"/>
      <c r="AGV38" s="87">
        <f t="shared" si="114"/>
        <v>0</v>
      </c>
      <c r="AGX38" s="34"/>
      <c r="AGY38" s="1249"/>
      <c r="AGZ38" s="24"/>
      <c r="AHA38" s="34"/>
      <c r="AHB38" s="85"/>
      <c r="AHC38" s="87">
        <f t="shared" si="115"/>
        <v>52560.5</v>
      </c>
      <c r="AHE38" s="34"/>
      <c r="AHF38" s="1249"/>
      <c r="AHG38" s="121"/>
      <c r="AHH38" s="34"/>
      <c r="AHI38" s="1052"/>
      <c r="AHJ38" s="87">
        <f t="shared" si="116"/>
        <v>0</v>
      </c>
      <c r="AHL38" s="388"/>
      <c r="AHM38" s="1249"/>
      <c r="AHN38" s="24"/>
      <c r="AHO38" s="34"/>
      <c r="AHP38" s="85"/>
      <c r="AHQ38" s="87">
        <f t="shared" si="117"/>
        <v>0</v>
      </c>
      <c r="AHS38" s="386"/>
      <c r="AHT38" s="276"/>
      <c r="AHU38" s="121"/>
      <c r="AHV38" s="53">
        <v>41070</v>
      </c>
      <c r="AHW38" s="176">
        <v>500</v>
      </c>
      <c r="AHX38" s="87">
        <f t="shared" si="118"/>
        <v>3932</v>
      </c>
      <c r="AHZ38" s="373"/>
      <c r="AIA38" s="373"/>
      <c r="AIB38" s="1249"/>
      <c r="AIC38" s="24"/>
      <c r="AID38" s="34"/>
      <c r="AIE38" s="85"/>
      <c r="AIF38" s="87">
        <f t="shared" si="119"/>
        <v>0</v>
      </c>
      <c r="AIH38" s="549"/>
      <c r="AII38" s="1249"/>
      <c r="AIJ38" s="24"/>
      <c r="AIK38" s="34"/>
      <c r="AIL38" s="85"/>
      <c r="AIM38" s="87">
        <f t="shared" si="120"/>
        <v>0</v>
      </c>
      <c r="AIO38" s="549"/>
      <c r="AIP38" s="1202"/>
      <c r="AIQ38" s="1249"/>
      <c r="AIR38" s="24"/>
      <c r="AIS38" s="34"/>
      <c r="AIT38" s="85"/>
      <c r="AIU38" s="87">
        <f t="shared" si="121"/>
        <v>0</v>
      </c>
      <c r="AIW38" s="576"/>
      <c r="AIX38" s="1378"/>
      <c r="AIY38" s="121"/>
      <c r="AIZ38" s="53"/>
      <c r="AJA38" s="176"/>
      <c r="AJB38" s="87">
        <f t="shared" si="122"/>
        <v>409</v>
      </c>
      <c r="AJD38" s="549"/>
      <c r="AJE38" s="1249"/>
      <c r="AJF38" s="24"/>
      <c r="AJG38" s="34"/>
      <c r="AJH38" s="85"/>
      <c r="AJI38" s="87">
        <f t="shared" si="123"/>
        <v>800</v>
      </c>
      <c r="AJK38" s="549"/>
      <c r="AJL38" s="1249"/>
      <c r="AJM38" s="24"/>
      <c r="AJN38" s="34"/>
      <c r="AJO38" s="85"/>
      <c r="AJP38" s="87">
        <f t="shared" si="124"/>
        <v>3599</v>
      </c>
      <c r="AJR38" s="576"/>
      <c r="AJS38" s="276"/>
      <c r="AJT38" s="121"/>
      <c r="AJU38" s="53"/>
      <c r="AJV38" s="176"/>
      <c r="AJW38" s="87">
        <f t="shared" si="125"/>
        <v>37151</v>
      </c>
      <c r="AJY38" s="549"/>
      <c r="AJZ38" s="1249"/>
      <c r="AKA38" s="24"/>
      <c r="AKB38" s="34"/>
      <c r="AKC38" s="85"/>
      <c r="AKD38" s="87">
        <f t="shared" si="126"/>
        <v>0</v>
      </c>
      <c r="AKF38" s="549"/>
      <c r="AKG38" s="1249"/>
      <c r="AKH38" s="24"/>
      <c r="AKI38" s="34"/>
      <c r="AKJ38" s="85"/>
      <c r="AKK38" s="87">
        <f t="shared" si="127"/>
        <v>0</v>
      </c>
      <c r="AKM38" s="549"/>
      <c r="AKN38" s="1249"/>
      <c r="AKO38" s="24"/>
      <c r="AKP38" s="34"/>
      <c r="AKQ38" s="85"/>
      <c r="AKR38" s="87">
        <f t="shared" si="128"/>
        <v>0</v>
      </c>
      <c r="AKT38" s="388"/>
      <c r="AKU38" s="373"/>
      <c r="AKV38" s="1276"/>
      <c r="AKW38" s="1279"/>
      <c r="AKX38" s="85"/>
      <c r="AKY38" s="1280">
        <f t="shared" si="193"/>
        <v>0</v>
      </c>
      <c r="ALA38" s="388"/>
      <c r="ALB38" s="373"/>
      <c r="ALC38" s="1276"/>
      <c r="ALD38" s="1279"/>
      <c r="ALE38" s="85"/>
      <c r="ALF38" s="1280">
        <f t="shared" si="194"/>
        <v>0</v>
      </c>
      <c r="ALH38" s="388"/>
      <c r="ALI38" s="373"/>
      <c r="ALJ38" s="1276"/>
      <c r="ALK38" s="1386"/>
      <c r="ALL38" s="85"/>
      <c r="ALM38" s="1280">
        <f t="shared" si="195"/>
        <v>32402</v>
      </c>
      <c r="ALO38" s="373"/>
      <c r="ALP38" s="373"/>
      <c r="ALQ38" s="1276"/>
      <c r="ALR38" s="1279"/>
      <c r="ALS38" s="85"/>
      <c r="ALT38" s="1280">
        <f t="shared" si="196"/>
        <v>0</v>
      </c>
      <c r="ALV38" s="549"/>
      <c r="ALW38" s="373"/>
      <c r="ALX38" s="1276"/>
      <c r="ALY38" s="1279"/>
      <c r="ALZ38" s="85"/>
      <c r="AMA38" s="1280">
        <f t="shared" si="197"/>
        <v>731</v>
      </c>
      <c r="AMC38" s="373"/>
      <c r="AMD38" s="373"/>
      <c r="AME38" s="1276"/>
      <c r="AMF38" s="1279"/>
      <c r="AMG38" s="85"/>
      <c r="AMH38" s="1280">
        <f t="shared" si="198"/>
        <v>0</v>
      </c>
      <c r="AMJ38" s="373"/>
      <c r="AMK38" s="373"/>
      <c r="AML38" s="1304"/>
      <c r="AMM38" s="1279"/>
      <c r="AMN38" s="85"/>
      <c r="AMO38" s="1280">
        <f t="shared" si="199"/>
        <v>0</v>
      </c>
      <c r="AMQ38" s="53"/>
      <c r="AMR38" s="1385"/>
      <c r="AMS38" s="1274"/>
      <c r="AMT38" s="110"/>
      <c r="AMU38" s="176"/>
      <c r="AMV38" s="87">
        <f t="shared" si="129"/>
        <v>0</v>
      </c>
      <c r="AMX38" s="549"/>
      <c r="AMY38" s="373"/>
      <c r="AMZ38" s="1304"/>
      <c r="ANA38" s="1279"/>
      <c r="ANB38" s="85"/>
      <c r="ANC38" s="1280">
        <f t="shared" si="200"/>
        <v>0</v>
      </c>
      <c r="ANE38" s="388"/>
      <c r="ANF38" s="373"/>
      <c r="ANG38" s="1276"/>
      <c r="ANH38" s="1279"/>
      <c r="ANI38" s="85"/>
      <c r="ANJ38" s="1280">
        <f t="shared" si="253"/>
        <v>1947</v>
      </c>
      <c r="ANL38" s="34"/>
      <c r="ANM38" s="1353"/>
      <c r="ANN38" s="1276"/>
      <c r="ANO38" s="1279"/>
      <c r="ANP38" s="85"/>
      <c r="ANQ38" s="1280">
        <f t="shared" si="254"/>
        <v>0</v>
      </c>
      <c r="ANS38" s="34"/>
      <c r="ANT38" s="1353"/>
      <c r="ANU38" s="1276"/>
      <c r="ANV38" s="1279"/>
      <c r="ANW38" s="85"/>
      <c r="ANX38" s="1280">
        <f t="shared" si="255"/>
        <v>0</v>
      </c>
      <c r="ANZ38" s="34"/>
      <c r="AOA38" s="1353"/>
      <c r="AOB38" s="1276"/>
      <c r="AOC38" s="1279"/>
      <c r="AOD38" s="85"/>
      <c r="AOE38" s="1280">
        <f t="shared" si="256"/>
        <v>0</v>
      </c>
      <c r="AOG38" s="388"/>
      <c r="AOH38" s="1353"/>
      <c r="AOI38" s="1276"/>
      <c r="AOJ38" s="1279"/>
      <c r="AOK38" s="85"/>
      <c r="AOL38" s="1280">
        <f t="shared" si="257"/>
        <v>0</v>
      </c>
      <c r="AON38" s="388"/>
      <c r="AOO38" s="1353"/>
      <c r="AOP38" s="1276"/>
      <c r="AOQ38" s="1279"/>
      <c r="AOR38" s="85"/>
      <c r="AOS38" s="1280">
        <f t="shared" si="258"/>
        <v>0</v>
      </c>
      <c r="AOU38" s="388"/>
      <c r="AOV38" s="1353"/>
      <c r="AOW38" s="1276"/>
      <c r="AOX38" s="1279"/>
      <c r="AOY38" s="85"/>
      <c r="AOZ38" s="1280">
        <f t="shared" si="259"/>
        <v>0</v>
      </c>
      <c r="APB38" s="549"/>
      <c r="APC38" s="1353"/>
      <c r="APD38" s="1276"/>
      <c r="APE38" s="1279"/>
      <c r="APF38" s="85"/>
      <c r="APG38" s="1280">
        <f t="shared" si="260"/>
        <v>0</v>
      </c>
      <c r="API38" s="549"/>
      <c r="APJ38" s="1353"/>
      <c r="APK38" s="1276"/>
      <c r="APL38" s="1279"/>
      <c r="APM38" s="85"/>
      <c r="APN38" s="1280">
        <f t="shared" si="261"/>
        <v>0</v>
      </c>
      <c r="APP38" s="549"/>
      <c r="APQ38" s="373"/>
      <c r="APR38" s="1276"/>
      <c r="APS38" s="1279"/>
      <c r="APT38" s="85"/>
      <c r="APU38" s="1280">
        <f t="shared" si="210"/>
        <v>0</v>
      </c>
      <c r="APW38" s="373"/>
      <c r="APX38" s="373"/>
      <c r="APY38" s="1304"/>
      <c r="APZ38" s="1279"/>
      <c r="AQA38" s="85"/>
      <c r="AQB38" s="1280">
        <f t="shared" si="211"/>
        <v>0</v>
      </c>
      <c r="AQD38" s="549"/>
      <c r="AQE38" s="373"/>
      <c r="AQF38" s="24"/>
      <c r="AQG38" s="34"/>
      <c r="AQH38" s="85"/>
      <c r="AQI38" s="87">
        <f t="shared" si="226"/>
        <v>0</v>
      </c>
      <c r="AQK38" s="549"/>
      <c r="AQL38" s="549"/>
      <c r="AQM38" s="373"/>
      <c r="AQN38" s="24"/>
      <c r="AQO38" s="34"/>
      <c r="AQP38" s="85"/>
      <c r="AQQ38" s="87">
        <f t="shared" si="227"/>
        <v>0</v>
      </c>
      <c r="AQS38" s="549"/>
      <c r="AQT38" s="1249"/>
      <c r="AQU38" s="24"/>
      <c r="AQV38" s="34"/>
      <c r="AQW38" s="85"/>
      <c r="AQX38" s="87">
        <f t="shared" si="228"/>
        <v>0</v>
      </c>
      <c r="AQZ38" s="388"/>
      <c r="ARA38" s="1249"/>
      <c r="ARB38" s="24"/>
      <c r="ARC38" s="34"/>
      <c r="ARD38" s="85"/>
      <c r="ARE38" s="87">
        <f t="shared" si="229"/>
        <v>12197</v>
      </c>
      <c r="ARG38" s="549"/>
      <c r="ARH38" s="1202"/>
      <c r="ARI38" s="1249"/>
      <c r="ARJ38" s="24"/>
      <c r="ARK38" s="34"/>
      <c r="ARL38" s="85"/>
      <c r="ARM38" s="87">
        <f t="shared" si="230"/>
        <v>0</v>
      </c>
      <c r="ARO38" s="549"/>
      <c r="ARP38" s="1202"/>
      <c r="ARQ38" s="1249"/>
      <c r="ARR38" s="24"/>
      <c r="ARS38" s="34"/>
      <c r="ART38" s="85"/>
      <c r="ARU38" s="87">
        <f t="shared" si="231"/>
        <v>0</v>
      </c>
      <c r="ARV38" s="85"/>
      <c r="ARW38" s="34"/>
      <c r="ARX38" s="373"/>
      <c r="ARY38" s="24"/>
      <c r="ARZ38" s="34"/>
      <c r="ASA38" s="85"/>
      <c r="ASB38" s="87">
        <f t="shared" si="232"/>
        <v>17438</v>
      </c>
      <c r="ASD38" s="576"/>
      <c r="ASE38" s="276"/>
      <c r="ASF38" s="121"/>
      <c r="ASG38" s="53"/>
      <c r="ASH38" s="176"/>
      <c r="ASI38" s="87">
        <f t="shared" si="233"/>
        <v>31792</v>
      </c>
      <c r="ASK38" s="549"/>
      <c r="ASL38" s="373"/>
      <c r="ASM38" s="24"/>
      <c r="ASN38" s="34"/>
      <c r="ASO38" s="85"/>
      <c r="ASP38" s="87">
        <f t="shared" si="234"/>
        <v>3312</v>
      </c>
      <c r="ASR38" s="549"/>
      <c r="ASS38" s="373"/>
      <c r="AST38" s="24"/>
      <c r="ASU38" s="34"/>
      <c r="ASV38" s="85"/>
      <c r="ASW38" s="87">
        <f t="shared" si="235"/>
        <v>0</v>
      </c>
      <c r="ASY38" s="576"/>
      <c r="ASZ38" s="276"/>
      <c r="ATA38" s="121"/>
      <c r="ATB38" s="53"/>
      <c r="ATC38" s="176"/>
      <c r="ATD38" s="87">
        <f t="shared" si="236"/>
        <v>0</v>
      </c>
      <c r="ATF38" s="549"/>
      <c r="ATG38" s="373"/>
      <c r="ATH38" s="24"/>
      <c r="ATI38" s="34"/>
      <c r="ATJ38" s="85"/>
      <c r="ATK38" s="87">
        <f t="shared" si="212"/>
        <v>0</v>
      </c>
      <c r="ATM38" s="549"/>
      <c r="ATN38" s="373"/>
      <c r="ATO38" s="24"/>
      <c r="ATP38" s="34"/>
      <c r="ATQ38" s="85"/>
      <c r="ATR38" s="87">
        <f t="shared" si="213"/>
        <v>0</v>
      </c>
      <c r="ATT38" s="576"/>
      <c r="ATU38" s="276"/>
      <c r="ATV38" s="121"/>
      <c r="ATW38" s="53"/>
      <c r="ATX38" s="176"/>
      <c r="ATY38" s="87">
        <f t="shared" si="214"/>
        <v>0</v>
      </c>
      <c r="AUA38" s="53"/>
      <c r="AUB38" s="276"/>
      <c r="AUC38" s="121"/>
      <c r="AUD38" s="53"/>
      <c r="AUE38" s="176"/>
      <c r="AUF38" s="87">
        <f t="shared" si="215"/>
        <v>2068</v>
      </c>
      <c r="AUH38" s="549"/>
      <c r="AUI38" s="373"/>
      <c r="AUJ38" s="121"/>
      <c r="AUK38" s="34"/>
      <c r="AUL38" s="85"/>
      <c r="AUM38" s="87">
        <f t="shared" si="246"/>
        <v>0</v>
      </c>
      <c r="AUO38" s="549"/>
      <c r="AUP38" s="373"/>
      <c r="AUQ38" s="121"/>
      <c r="AUR38" s="34"/>
      <c r="AUS38" s="85"/>
      <c r="AUT38" s="87">
        <f t="shared" si="247"/>
        <v>2062.5</v>
      </c>
      <c r="AUV38" s="549"/>
      <c r="AUW38" s="373"/>
      <c r="AUX38" s="121"/>
      <c r="AUY38" s="34"/>
      <c r="AUZ38" s="85"/>
      <c r="AVA38" s="87">
        <f t="shared" si="248"/>
        <v>0</v>
      </c>
      <c r="AVC38" s="34"/>
      <c r="AVD38" s="373"/>
      <c r="AVE38" s="121"/>
      <c r="AVF38" s="34"/>
      <c r="AVG38" s="85"/>
      <c r="AVH38" s="87">
        <f t="shared" si="249"/>
        <v>0</v>
      </c>
      <c r="AVJ38" s="576">
        <v>41326</v>
      </c>
      <c r="AVK38" s="276" t="s">
        <v>5455</v>
      </c>
      <c r="AVL38" s="121">
        <v>3520</v>
      </c>
      <c r="AVM38" s="110">
        <v>41327</v>
      </c>
      <c r="AVN38" s="176">
        <v>3520</v>
      </c>
      <c r="AVO38" s="87">
        <f t="shared" si="130"/>
        <v>9215</v>
      </c>
      <c r="AVQ38" s="576"/>
      <c r="AVR38" s="276"/>
      <c r="AVS38" s="121"/>
      <c r="AVT38" s="110"/>
      <c r="AVU38" s="176"/>
      <c r="AVV38" s="87">
        <f t="shared" si="131"/>
        <v>0</v>
      </c>
      <c r="AVX38" s="576"/>
      <c r="AVY38" s="276"/>
      <c r="AVZ38" s="121"/>
      <c r="AWA38" s="110"/>
      <c r="AWB38" s="176"/>
      <c r="AWC38" s="87">
        <f t="shared" si="132"/>
        <v>5941</v>
      </c>
      <c r="AWE38" s="549"/>
      <c r="AWF38" s="373"/>
      <c r="AWG38" s="121"/>
      <c r="AWH38" s="1279"/>
      <c r="AWI38" s="85"/>
      <c r="AWJ38" s="87">
        <f t="shared" si="133"/>
        <v>0</v>
      </c>
      <c r="AWL38" s="549"/>
      <c r="AWM38" s="373"/>
      <c r="AWN38" s="121"/>
      <c r="AWO38" s="1279"/>
      <c r="AWP38" s="85"/>
      <c r="AWQ38" s="87">
        <f t="shared" si="134"/>
        <v>0</v>
      </c>
      <c r="AWS38" s="34"/>
      <c r="AWT38" s="373"/>
      <c r="AWU38" s="121"/>
      <c r="AWV38" s="1279"/>
      <c r="AWW38" s="85"/>
      <c r="AWX38" s="87">
        <f t="shared" si="135"/>
        <v>0</v>
      </c>
      <c r="AWZ38" s="388"/>
      <c r="AXA38" s="373"/>
      <c r="AXB38" s="121"/>
      <c r="AXC38" s="1279"/>
      <c r="AXD38" s="85"/>
      <c r="AXE38" s="87">
        <f t="shared" si="136"/>
        <v>3053</v>
      </c>
      <c r="AXG38" s="388"/>
      <c r="AXH38" s="373"/>
      <c r="AXI38" s="121"/>
      <c r="AXJ38" s="1279"/>
      <c r="AXK38" s="85"/>
      <c r="AXL38" s="87">
        <f t="shared" si="137"/>
        <v>0</v>
      </c>
      <c r="AXN38" s="388"/>
      <c r="AXO38" s="373"/>
      <c r="AXP38" s="121"/>
      <c r="AXQ38" s="1279"/>
      <c r="AXR38" s="85"/>
      <c r="AXS38" s="87">
        <f t="shared" si="138"/>
        <v>1624.5</v>
      </c>
      <c r="AXU38" s="549"/>
      <c r="AXV38" s="373"/>
      <c r="AXW38" s="121"/>
      <c r="AXX38" s="1118"/>
      <c r="AXY38" s="85"/>
      <c r="AXZ38" s="87">
        <f t="shared" si="139"/>
        <v>0</v>
      </c>
      <c r="AYB38" s="576"/>
      <c r="AYC38" s="276"/>
      <c r="AYD38" s="121"/>
      <c r="AYE38" s="620"/>
      <c r="AYF38" s="176"/>
      <c r="AYG38" s="87">
        <f t="shared" si="140"/>
        <v>72158.2</v>
      </c>
      <c r="AYI38" s="34"/>
      <c r="AYJ38" s="373"/>
      <c r="AYK38" s="121"/>
      <c r="AYL38" s="1279"/>
      <c r="AYM38" s="85"/>
      <c r="AYN38" s="87">
        <f t="shared" si="250"/>
        <v>0</v>
      </c>
      <c r="AYP38" s="34"/>
      <c r="AYQ38" s="373"/>
      <c r="AYR38" s="121"/>
      <c r="AYS38" s="1279"/>
      <c r="AYT38" s="85"/>
      <c r="AYU38" s="87">
        <f t="shared" si="251"/>
        <v>0</v>
      </c>
      <c r="AYW38" s="386"/>
      <c r="AYX38" s="386"/>
      <c r="AYY38" s="363"/>
      <c r="AYZ38" s="430"/>
      <c r="AZA38" s="1445">
        <v>41185</v>
      </c>
      <c r="AZB38" s="1918">
        <v>18530</v>
      </c>
      <c r="AZC38" s="168">
        <f t="shared" si="141"/>
        <v>757859</v>
      </c>
      <c r="AZE38" s="34"/>
      <c r="AZF38" s="373"/>
      <c r="AZG38" s="121"/>
      <c r="AZH38" s="1279"/>
      <c r="AZI38" s="85"/>
      <c r="AZJ38" s="87">
        <f t="shared" si="142"/>
        <v>0</v>
      </c>
      <c r="AZL38" s="34"/>
      <c r="AZM38" s="373"/>
      <c r="AZN38" s="121"/>
      <c r="AZO38" s="1279"/>
      <c r="AZP38" s="85"/>
      <c r="AZQ38" s="87">
        <f t="shared" si="143"/>
        <v>0</v>
      </c>
      <c r="AZS38" s="34"/>
      <c r="AZT38" s="373"/>
      <c r="AZU38" s="121"/>
      <c r="AZV38" s="1279"/>
      <c r="AZW38" s="85"/>
      <c r="AZX38" s="87">
        <f t="shared" si="144"/>
        <v>0</v>
      </c>
      <c r="AZZ38" s="34"/>
      <c r="BAA38" s="373"/>
      <c r="BAB38" s="121"/>
      <c r="BAC38" s="1279"/>
      <c r="BAD38" s="85"/>
      <c r="BAE38" s="87">
        <f t="shared" si="145"/>
        <v>0</v>
      </c>
      <c r="BAG38" s="549"/>
      <c r="BAH38" s="373"/>
      <c r="BAI38" s="121"/>
      <c r="BAJ38" s="1279"/>
      <c r="BAK38" s="85"/>
      <c r="BAL38" s="87">
        <f t="shared" si="146"/>
        <v>0</v>
      </c>
      <c r="BAN38" s="549"/>
      <c r="BAO38" s="373"/>
      <c r="BAP38" s="121"/>
      <c r="BAQ38" s="1279"/>
      <c r="BAR38" s="85"/>
      <c r="BAS38" s="87">
        <f t="shared" si="147"/>
        <v>22116</v>
      </c>
      <c r="BAU38" s="388"/>
      <c r="BAV38" s="373"/>
      <c r="BAW38" s="121"/>
      <c r="BAX38" s="1279"/>
      <c r="BAY38" s="85"/>
      <c r="BAZ38" s="87">
        <f t="shared" si="148"/>
        <v>4048</v>
      </c>
      <c r="BBB38" s="549"/>
      <c r="BBC38" s="373"/>
      <c r="BBD38" s="121"/>
      <c r="BBE38" s="1118"/>
      <c r="BBF38" s="85"/>
      <c r="BBG38" s="87">
        <f t="shared" si="149"/>
        <v>19293.599999999999</v>
      </c>
      <c r="BBI38" s="34"/>
      <c r="BBJ38" s="34"/>
      <c r="BBK38" s="373"/>
      <c r="BBL38" s="121"/>
      <c r="BBM38" s="1279"/>
      <c r="BBN38" s="85"/>
      <c r="BBO38" s="87">
        <f t="shared" si="150"/>
        <v>6485.25</v>
      </c>
      <c r="BBQ38" s="34"/>
      <c r="BBR38" s="373"/>
      <c r="BBS38" s="121"/>
      <c r="BBT38" s="1279"/>
      <c r="BBU38" s="85"/>
      <c r="BBV38" s="87">
        <f t="shared" si="151"/>
        <v>0</v>
      </c>
      <c r="BBX38" s="388"/>
      <c r="BBY38" s="373"/>
      <c r="BBZ38" s="121"/>
      <c r="BCA38" s="1279"/>
      <c r="BCB38" s="85"/>
      <c r="BCC38" s="87">
        <f t="shared" si="152"/>
        <v>0</v>
      </c>
      <c r="BCE38" s="388"/>
      <c r="BCF38" s="373"/>
      <c r="BCG38" s="121"/>
      <c r="BCH38" s="1279"/>
      <c r="BCI38" s="85"/>
      <c r="BCJ38" s="87">
        <f t="shared" si="153"/>
        <v>0</v>
      </c>
      <c r="BCL38" s="386">
        <v>41314</v>
      </c>
      <c r="BCM38" s="276" t="s">
        <v>4487</v>
      </c>
      <c r="BCN38" s="121">
        <v>5940</v>
      </c>
      <c r="BCO38" s="576">
        <v>41314</v>
      </c>
      <c r="BCP38" s="176">
        <v>5940</v>
      </c>
      <c r="BCQ38" s="87">
        <f t="shared" si="154"/>
        <v>17174</v>
      </c>
      <c r="BCS38" s="388"/>
      <c r="BCT38" s="373"/>
      <c r="BCU38" s="121"/>
      <c r="BCV38" s="1118"/>
      <c r="BCW38" s="85"/>
      <c r="BCX38" s="87">
        <f t="shared" si="155"/>
        <v>0</v>
      </c>
      <c r="BCZ38" s="34"/>
      <c r="BDA38" s="373"/>
      <c r="BDB38" s="121"/>
      <c r="BDC38" s="1279"/>
      <c r="BDD38" s="85"/>
      <c r="BDE38" s="87">
        <f t="shared" si="156"/>
        <v>0</v>
      </c>
      <c r="BDG38" s="388"/>
      <c r="BDH38" s="373"/>
      <c r="BDI38" s="121"/>
      <c r="BDJ38" s="1386"/>
      <c r="BDK38" s="85"/>
      <c r="BDL38" s="87">
        <f t="shared" si="157"/>
        <v>0</v>
      </c>
      <c r="BDN38" s="576"/>
      <c r="BDO38" s="276"/>
      <c r="BDP38" s="121"/>
      <c r="BDQ38" s="576"/>
      <c r="BDR38" s="176"/>
      <c r="BDS38" s="87">
        <f t="shared" si="158"/>
        <v>31279.599999999991</v>
      </c>
      <c r="BDU38" s="34"/>
      <c r="BDV38" s="373"/>
      <c r="BDW38" s="121"/>
      <c r="BDX38" s="1279"/>
      <c r="BDY38" s="85"/>
      <c r="BDZ38" s="87">
        <f t="shared" si="159"/>
        <v>0</v>
      </c>
      <c r="BEB38" s="549"/>
      <c r="BEC38" s="373"/>
      <c r="BED38" s="121"/>
      <c r="BEE38" s="1279"/>
      <c r="BEF38" s="85"/>
      <c r="BEG38" s="87">
        <f t="shared" si="160"/>
        <v>605.79999999999927</v>
      </c>
      <c r="BEI38" s="34"/>
      <c r="BEJ38" s="34"/>
      <c r="BEK38" s="373"/>
      <c r="BEL38" s="121"/>
      <c r="BEM38" s="1279"/>
      <c r="BEN38" s="85"/>
      <c r="BEO38" s="87">
        <f t="shared" si="161"/>
        <v>0</v>
      </c>
      <c r="BEQ38" s="388"/>
      <c r="BER38" s="373"/>
      <c r="BES38" s="121"/>
      <c r="BET38" s="1386"/>
      <c r="BEU38" s="85"/>
      <c r="BEV38" s="87">
        <f t="shared" si="162"/>
        <v>6853</v>
      </c>
      <c r="BEX38" s="388"/>
      <c r="BEY38" s="409"/>
      <c r="BEZ38" s="373"/>
      <c r="BFA38" s="121"/>
      <c r="BFB38" s="1386"/>
      <c r="BFC38" s="85"/>
      <c r="BFD38" s="87">
        <f t="shared" si="163"/>
        <v>0</v>
      </c>
      <c r="BFF38" s="34"/>
      <c r="BFG38" s="34"/>
      <c r="BFH38" s="373"/>
      <c r="BFI38" s="121"/>
      <c r="BFJ38" s="1279"/>
      <c r="BFK38" s="85"/>
      <c r="BFL38" s="87">
        <f t="shared" si="164"/>
        <v>212313.94</v>
      </c>
      <c r="BFN38" s="549"/>
      <c r="BFO38" s="373"/>
      <c r="BFP38" s="121"/>
      <c r="BFQ38" s="1118"/>
      <c r="BFR38" s="85"/>
      <c r="BFS38" s="87">
        <f t="shared" si="165"/>
        <v>0</v>
      </c>
      <c r="BFU38" s="388"/>
      <c r="BFV38" s="1342"/>
      <c r="BFW38" s="121"/>
      <c r="BFX38" s="1279"/>
      <c r="BFY38" s="85"/>
      <c r="BFZ38" s="87">
        <f t="shared" si="166"/>
        <v>0</v>
      </c>
      <c r="BGB38" s="549"/>
      <c r="BGC38" s="1342"/>
      <c r="BGD38" s="121"/>
      <c r="BGE38" s="1279"/>
      <c r="BGF38" s="85"/>
      <c r="BGG38" s="87">
        <f t="shared" si="167"/>
        <v>0</v>
      </c>
      <c r="BGI38" s="388"/>
      <c r="BGJ38" s="373"/>
      <c r="BGK38" s="121"/>
      <c r="BGL38" s="1279"/>
      <c r="BGM38" s="85"/>
      <c r="BGN38" s="87">
        <f t="shared" si="240"/>
        <v>0</v>
      </c>
      <c r="BGP38" s="34"/>
      <c r="BGQ38" s="373"/>
      <c r="BGR38" s="121"/>
      <c r="BGS38" s="1279"/>
      <c r="BGT38" s="85"/>
      <c r="BGU38" s="87">
        <f t="shared" si="241"/>
        <v>0</v>
      </c>
      <c r="BGW38" s="549"/>
      <c r="BGX38" s="373"/>
      <c r="BGY38" s="121"/>
      <c r="BGZ38" s="1279"/>
      <c r="BHA38" s="85"/>
      <c r="BHB38" s="87">
        <f t="shared" si="168"/>
        <v>0</v>
      </c>
      <c r="BHD38" s="549"/>
      <c r="BHE38" s="549"/>
      <c r="BHF38" s="373"/>
      <c r="BHG38" s="121"/>
      <c r="BHH38" s="1279"/>
      <c r="BHI38" s="85"/>
      <c r="BHJ38" s="87">
        <f t="shared" si="169"/>
        <v>78175.989999999991</v>
      </c>
      <c r="BHL38" s="549"/>
      <c r="BHM38" s="373"/>
      <c r="BHN38" s="121"/>
      <c r="BHO38" s="1279"/>
      <c r="BHP38" s="85"/>
      <c r="BHQ38" s="87">
        <f t="shared" si="170"/>
        <v>0</v>
      </c>
      <c r="BHS38" s="388"/>
      <c r="BHT38" s="373"/>
      <c r="BHU38" s="121"/>
      <c r="BHV38" s="1279"/>
      <c r="BHW38" s="85"/>
      <c r="BHX38" s="87">
        <f t="shared" si="171"/>
        <v>0</v>
      </c>
      <c r="BHZ38" s="549"/>
      <c r="BIA38" s="373"/>
      <c r="BIB38" s="121"/>
      <c r="BIC38" s="1279"/>
      <c r="BID38" s="85"/>
      <c r="BIE38" s="87">
        <f t="shared" si="172"/>
        <v>0</v>
      </c>
      <c r="BIG38" s="549"/>
      <c r="BIH38" s="373"/>
      <c r="BII38" s="121"/>
      <c r="BIJ38" s="1279"/>
      <c r="BIK38" s="85"/>
      <c r="BIL38" s="87">
        <f t="shared" si="173"/>
        <v>1424</v>
      </c>
      <c r="BIN38" s="549"/>
      <c r="BIO38" s="373"/>
      <c r="BIP38" s="121"/>
      <c r="BIQ38" s="1279"/>
      <c r="BIR38" s="85"/>
      <c r="BIS38" s="87">
        <f t="shared" si="174"/>
        <v>0</v>
      </c>
      <c r="BIU38" s="34"/>
      <c r="BIV38" s="373"/>
      <c r="BIW38" s="121"/>
      <c r="BIX38" s="1279"/>
      <c r="BIY38" s="85"/>
      <c r="BIZ38" s="87">
        <f t="shared" si="175"/>
        <v>0</v>
      </c>
      <c r="BJB38" s="34"/>
      <c r="BJC38" s="373"/>
      <c r="BJD38" s="121"/>
      <c r="BJE38" s="1279"/>
      <c r="BJF38" s="85"/>
      <c r="BJG38" s="87">
        <f t="shared" si="216"/>
        <v>3291.5</v>
      </c>
      <c r="BJI38" s="313"/>
      <c r="BJJ38" s="276"/>
      <c r="BJK38" s="121"/>
      <c r="BJL38" s="53">
        <v>41323</v>
      </c>
      <c r="BJM38" s="176">
        <v>3892</v>
      </c>
      <c r="BJN38" s="87">
        <f t="shared" si="217"/>
        <v>14673</v>
      </c>
      <c r="BJP38" s="34"/>
      <c r="BJQ38" s="373"/>
      <c r="BJR38" s="121"/>
      <c r="BJS38" s="1279"/>
      <c r="BJT38" s="85"/>
      <c r="BJU38" s="87">
        <f t="shared" si="218"/>
        <v>0</v>
      </c>
      <c r="BJW38" s="34"/>
      <c r="BJX38" s="373"/>
      <c r="BJY38" s="121"/>
      <c r="BJZ38" s="1279"/>
      <c r="BKA38" s="85"/>
      <c r="BKB38" s="87">
        <f t="shared" si="219"/>
        <v>0</v>
      </c>
      <c r="BKD38" s="34"/>
      <c r="BKE38" s="373"/>
      <c r="BKF38" s="121"/>
      <c r="BKG38" s="1279"/>
      <c r="BKH38" s="85"/>
      <c r="BKI38" s="87">
        <f t="shared" si="220"/>
        <v>0</v>
      </c>
      <c r="BKK38" s="34"/>
      <c r="BKL38" s="373"/>
      <c r="BKM38" s="121"/>
      <c r="BKN38" s="1279"/>
      <c r="BKO38" s="85"/>
      <c r="BKP38" s="87">
        <f t="shared" si="221"/>
        <v>0</v>
      </c>
      <c r="BKR38" s="388"/>
      <c r="BKS38" s="373"/>
      <c r="BKT38" s="121"/>
      <c r="BKU38" s="1279"/>
      <c r="BKV38" s="85"/>
      <c r="BKW38" s="87">
        <f t="shared" si="222"/>
        <v>0</v>
      </c>
      <c r="BKY38" s="549"/>
      <c r="BKZ38" s="373"/>
      <c r="BLA38" s="121"/>
      <c r="BLB38" s="1279"/>
      <c r="BLC38" s="85"/>
      <c r="BLD38" s="87">
        <f t="shared" si="223"/>
        <v>0</v>
      </c>
      <c r="BLF38" s="549"/>
      <c r="BLG38" s="373"/>
      <c r="BLH38" s="121"/>
      <c r="BLI38" s="1279"/>
      <c r="BLJ38" s="85"/>
      <c r="BLK38" s="87">
        <f t="shared" si="237"/>
        <v>0</v>
      </c>
      <c r="BLM38" s="34"/>
      <c r="BLN38" s="409"/>
      <c r="BLO38" s="373"/>
      <c r="BLP38" s="121"/>
      <c r="BLQ38" s="1279"/>
      <c r="BLR38" s="85"/>
      <c r="BLS38" s="87">
        <f t="shared" si="176"/>
        <v>118</v>
      </c>
      <c r="BLU38" s="34"/>
      <c r="BLV38" s="373"/>
      <c r="BLW38" s="121"/>
      <c r="BLX38" s="1279"/>
      <c r="BLY38" s="85"/>
      <c r="BLZ38" s="87">
        <f t="shared" si="177"/>
        <v>0</v>
      </c>
      <c r="BMB38" s="34"/>
      <c r="BMC38" s="373"/>
      <c r="BMD38" s="121"/>
      <c r="BME38" s="1279"/>
      <c r="BMF38" s="85"/>
      <c r="BMG38" s="87">
        <f t="shared" si="178"/>
        <v>21858</v>
      </c>
      <c r="BMI38" s="386">
        <v>41313</v>
      </c>
      <c r="BMJ38" s="276" t="s">
        <v>4280</v>
      </c>
      <c r="BMK38" s="1045">
        <v>57</v>
      </c>
      <c r="BML38" s="1087">
        <v>41313</v>
      </c>
      <c r="BMM38" s="176">
        <v>57</v>
      </c>
      <c r="BMN38" s="87">
        <f t="shared" si="179"/>
        <v>0</v>
      </c>
      <c r="BMQ38" s="1247"/>
      <c r="BMR38" s="430"/>
      <c r="BMS38" s="549"/>
      <c r="BMT38" s="1245"/>
      <c r="BMU38" s="87">
        <f t="shared" si="180"/>
        <v>700</v>
      </c>
      <c r="BMW38" s="34"/>
      <c r="BMX38" s="373"/>
      <c r="BMY38" s="121"/>
      <c r="BMZ38" s="1279"/>
      <c r="BNA38" s="85"/>
      <c r="BNB38" s="87">
        <f t="shared" si="181"/>
        <v>0</v>
      </c>
      <c r="BND38" s="34"/>
      <c r="BNE38" s="34"/>
      <c r="BNF38" s="373"/>
      <c r="BNG38" s="121"/>
      <c r="BNH38" s="1279"/>
      <c r="BNI38" s="85"/>
      <c r="BNJ38" s="87">
        <f t="shared" si="182"/>
        <v>0</v>
      </c>
      <c r="BNL38" s="549"/>
      <c r="BNM38" s="373"/>
      <c r="BNN38" s="121"/>
      <c r="BNO38" s="1279"/>
      <c r="BNP38" s="85"/>
      <c r="BNQ38" s="87">
        <f t="shared" si="183"/>
        <v>0</v>
      </c>
      <c r="BNS38" s="549"/>
      <c r="BNT38" s="373"/>
      <c r="BNU38" s="121"/>
      <c r="BNV38" s="1279"/>
      <c r="BNW38" s="85"/>
      <c r="BNX38" s="87">
        <f t="shared" si="184"/>
        <v>0</v>
      </c>
      <c r="BNZ38" s="34"/>
      <c r="BOA38" s="373"/>
      <c r="BOB38" s="121"/>
      <c r="BOC38" s="1279"/>
      <c r="BOD38" s="85"/>
      <c r="BOE38" s="87">
        <f t="shared" si="185"/>
        <v>0</v>
      </c>
      <c r="BOG38" s="549"/>
      <c r="BOH38" s="373"/>
      <c r="BOI38" s="121"/>
      <c r="BOJ38" s="1279"/>
      <c r="BOK38" s="85"/>
      <c r="BOL38" s="87">
        <f t="shared" si="186"/>
        <v>0</v>
      </c>
      <c r="BON38" s="549"/>
      <c r="BOO38" s="373"/>
      <c r="BOP38" s="121"/>
      <c r="BOQ38" s="1279"/>
      <c r="BOR38" s="85"/>
      <c r="BOS38" s="87">
        <f t="shared" si="187"/>
        <v>0</v>
      </c>
      <c r="BOU38" s="34"/>
      <c r="BOV38" s="373"/>
      <c r="BOW38" s="121"/>
      <c r="BOX38" s="1279"/>
      <c r="BOY38" s="85"/>
      <c r="BOZ38" s="87">
        <f t="shared" si="188"/>
        <v>0</v>
      </c>
      <c r="BPB38" s="34"/>
      <c r="BPC38" s="373"/>
      <c r="BPD38" s="121"/>
      <c r="BPE38" s="1279"/>
      <c r="BPF38" s="85"/>
      <c r="BPG38" s="87">
        <f t="shared" si="189"/>
        <v>0</v>
      </c>
      <c r="BPI38" s="34"/>
      <c r="BPJ38" s="373"/>
      <c r="BPK38" s="121"/>
      <c r="BPL38" s="1279"/>
      <c r="BPM38" s="85"/>
      <c r="BPN38" s="87">
        <f t="shared" si="190"/>
        <v>0</v>
      </c>
      <c r="BPP38" s="34"/>
      <c r="BPQ38" s="373"/>
      <c r="BPR38" s="121"/>
      <c r="BPS38" s="1279"/>
      <c r="BPT38" s="85"/>
      <c r="BPU38" s="87">
        <f t="shared" si="191"/>
        <v>0</v>
      </c>
    </row>
    <row r="39" spans="1:1789">
      <c r="A39" s="34"/>
      <c r="B39" s="373"/>
      <c r="C39" s="24"/>
      <c r="D39" s="34"/>
      <c r="E39" s="85"/>
      <c r="F39" s="87">
        <f t="shared" si="2"/>
        <v>0</v>
      </c>
      <c r="H39" s="373"/>
      <c r="I39" s="373"/>
      <c r="J39" s="24"/>
      <c r="K39" s="34"/>
      <c r="L39" s="85"/>
      <c r="M39" s="87">
        <f t="shared" si="3"/>
        <v>0</v>
      </c>
      <c r="O39" s="373"/>
      <c r="P39" s="373"/>
      <c r="Q39" s="24"/>
      <c r="R39" s="34"/>
      <c r="S39" s="85"/>
      <c r="T39" s="87">
        <f t="shared" si="4"/>
        <v>0</v>
      </c>
      <c r="V39" s="373"/>
      <c r="W39" s="373"/>
      <c r="X39" s="24"/>
      <c r="Y39" s="34"/>
      <c r="Z39" s="85"/>
      <c r="AA39" s="87">
        <f t="shared" si="5"/>
        <v>6041</v>
      </c>
      <c r="AC39" s="373"/>
      <c r="AD39" s="373"/>
      <c r="AE39" s="24"/>
      <c r="AF39" s="34"/>
      <c r="AG39" s="85"/>
      <c r="AH39" s="87">
        <f t="shared" si="6"/>
        <v>0</v>
      </c>
      <c r="AJ39" s="386"/>
      <c r="AK39" s="276"/>
      <c r="AL39" s="121"/>
      <c r="AM39" s="386"/>
      <c r="AN39" s="176"/>
      <c r="AO39" s="87">
        <f t="shared" si="7"/>
        <v>79462.720000000016</v>
      </c>
      <c r="AQ39" s="373"/>
      <c r="AR39" s="373"/>
      <c r="AS39" s="24"/>
      <c r="AT39" s="34"/>
      <c r="AU39" s="85"/>
      <c r="AV39" s="87">
        <f t="shared" si="8"/>
        <v>0</v>
      </c>
      <c r="AX39" s="373"/>
      <c r="AY39" s="373"/>
      <c r="AZ39" s="24"/>
      <c r="BA39" s="34"/>
      <c r="BB39" s="85"/>
      <c r="BC39" s="87">
        <f t="shared" si="9"/>
        <v>0</v>
      </c>
      <c r="BE39" s="373"/>
      <c r="BF39" s="373"/>
      <c r="BG39" s="24"/>
      <c r="BH39" s="34"/>
      <c r="BI39" s="85"/>
      <c r="BJ39" s="87">
        <f t="shared" si="10"/>
        <v>0</v>
      </c>
      <c r="BL39" s="388">
        <v>41326</v>
      </c>
      <c r="BM39" s="373" t="s">
        <v>5459</v>
      </c>
      <c r="BN39" s="24">
        <v>609</v>
      </c>
      <c r="BO39" s="34">
        <v>41326</v>
      </c>
      <c r="BP39" s="85">
        <v>609</v>
      </c>
      <c r="BQ39" s="87">
        <f t="shared" si="11"/>
        <v>0</v>
      </c>
      <c r="BS39" s="576"/>
      <c r="BT39" s="276"/>
      <c r="BU39" s="121"/>
      <c r="BV39" s="53"/>
      <c r="BW39" s="176"/>
      <c r="BX39" s="87">
        <f t="shared" si="12"/>
        <v>40166.76</v>
      </c>
      <c r="BZ39" s="549"/>
      <c r="CA39" s="373"/>
      <c r="CB39" s="24"/>
      <c r="CC39" s="34"/>
      <c r="CD39" s="85"/>
      <c r="CE39" s="87">
        <f t="shared" si="13"/>
        <v>0</v>
      </c>
      <c r="CG39" s="549"/>
      <c r="CH39" s="373"/>
      <c r="CI39" s="24"/>
      <c r="CJ39" s="34"/>
      <c r="CK39" s="85"/>
      <c r="CL39" s="87">
        <f t="shared" si="14"/>
        <v>2443.5</v>
      </c>
      <c r="CN39" s="576">
        <v>41261</v>
      </c>
      <c r="CO39" s="1289" t="s">
        <v>3167</v>
      </c>
      <c r="CP39" s="276" t="s">
        <v>3168</v>
      </c>
      <c r="CQ39" s="121">
        <v>229711</v>
      </c>
      <c r="CR39" s="1202">
        <v>41325</v>
      </c>
      <c r="CS39" s="511">
        <v>229711</v>
      </c>
      <c r="CT39" s="87">
        <f t="shared" si="15"/>
        <v>540317.10000000009</v>
      </c>
      <c r="CV39" s="576"/>
      <c r="CW39" s="1289"/>
      <c r="CX39" s="1387"/>
      <c r="CY39" s="121"/>
      <c r="CZ39" s="576"/>
      <c r="DA39" s="176"/>
      <c r="DB39" s="87">
        <f t="shared" si="16"/>
        <v>10052085.65</v>
      </c>
      <c r="DD39" s="388"/>
      <c r="DE39" s="373"/>
      <c r="DF39" s="24"/>
      <c r="DG39" s="34"/>
      <c r="DH39" s="85"/>
      <c r="DI39" s="87">
        <f t="shared" si="17"/>
        <v>1847</v>
      </c>
      <c r="DK39" s="388"/>
      <c r="DL39" s="373"/>
      <c r="DM39" s="24"/>
      <c r="DN39" s="34"/>
      <c r="DO39" s="85"/>
      <c r="DP39" s="87">
        <f t="shared" si="18"/>
        <v>0</v>
      </c>
      <c r="DR39" s="34"/>
      <c r="DS39" s="373"/>
      <c r="DT39" s="24"/>
      <c r="DU39" s="34"/>
      <c r="DV39" s="85"/>
      <c r="DW39" s="87">
        <f t="shared" si="19"/>
        <v>0</v>
      </c>
      <c r="DY39" s="388"/>
      <c r="DZ39" s="373"/>
      <c r="EA39" s="24"/>
      <c r="EB39" s="34"/>
      <c r="EC39" s="85"/>
      <c r="ED39" s="87">
        <f t="shared" si="20"/>
        <v>0</v>
      </c>
      <c r="EF39" s="549"/>
      <c r="EG39" s="373"/>
      <c r="EH39" s="24"/>
      <c r="EI39" s="34"/>
      <c r="EJ39" s="85"/>
      <c r="EK39" s="87">
        <f t="shared" si="21"/>
        <v>20966</v>
      </c>
      <c r="EM39" s="549"/>
      <c r="EN39" s="373"/>
      <c r="EO39" s="24"/>
      <c r="EP39" s="34"/>
      <c r="EQ39" s="85"/>
      <c r="ER39" s="87">
        <f t="shared" si="22"/>
        <v>0</v>
      </c>
      <c r="ET39" s="373"/>
      <c r="EU39" s="373"/>
      <c r="EV39" s="373"/>
      <c r="EW39" s="24"/>
      <c r="EX39" s="34"/>
      <c r="EY39" s="85"/>
      <c r="EZ39" s="87">
        <f t="shared" si="23"/>
        <v>1044.8300000000017</v>
      </c>
      <c r="FB39" s="53"/>
      <c r="FC39" s="276"/>
      <c r="FD39" s="121"/>
      <c r="FE39" s="53"/>
      <c r="FF39" s="176"/>
      <c r="FG39" s="87">
        <f t="shared" si="24"/>
        <v>0</v>
      </c>
      <c r="FI39" s="549"/>
      <c r="FJ39" s="373"/>
      <c r="FK39" s="373"/>
      <c r="FL39" s="24"/>
      <c r="FM39" s="34"/>
      <c r="FN39" s="85"/>
      <c r="FO39" s="87">
        <f t="shared" si="25"/>
        <v>0</v>
      </c>
      <c r="FQ39" s="34"/>
      <c r="FR39" s="373"/>
      <c r="FS39" s="24"/>
      <c r="FT39" s="34"/>
      <c r="FU39" s="85"/>
      <c r="FV39" s="87">
        <f t="shared" si="192"/>
        <v>0</v>
      </c>
      <c r="FX39" s="549"/>
      <c r="FY39" s="1202"/>
      <c r="FZ39" s="373"/>
      <c r="GA39" s="24"/>
      <c r="GB39" s="549"/>
      <c r="GC39" s="85"/>
      <c r="GD39" s="87">
        <f t="shared" si="26"/>
        <v>13137.5</v>
      </c>
      <c r="GF39" s="373"/>
      <c r="GG39" s="373"/>
      <c r="GH39" s="24"/>
      <c r="GI39" s="34"/>
      <c r="GJ39" s="85"/>
      <c r="GK39" s="87">
        <f t="shared" si="27"/>
        <v>4523</v>
      </c>
      <c r="GM39" s="549"/>
      <c r="GN39" s="373"/>
      <c r="GO39" s="373"/>
      <c r="GP39" s="24"/>
      <c r="GQ39" s="34"/>
      <c r="GR39" s="85"/>
      <c r="GS39" s="87">
        <f t="shared" si="28"/>
        <v>2511.6000000000004</v>
      </c>
      <c r="GU39" s="549"/>
      <c r="GV39" s="373"/>
      <c r="GW39" s="24"/>
      <c r="GX39" s="34"/>
      <c r="GY39" s="85"/>
      <c r="GZ39" s="87">
        <f t="shared" si="29"/>
        <v>0</v>
      </c>
      <c r="HB39" s="388"/>
      <c r="HC39" s="373"/>
      <c r="HD39" s="24"/>
      <c r="HE39" s="34"/>
      <c r="HF39" s="85"/>
      <c r="HG39" s="87">
        <f t="shared" si="30"/>
        <v>0</v>
      </c>
      <c r="HI39" s="388"/>
      <c r="HJ39" s="373"/>
      <c r="HK39" s="24"/>
      <c r="HL39" s="34"/>
      <c r="HM39" s="85"/>
      <c r="HN39" s="87">
        <f t="shared" si="31"/>
        <v>0</v>
      </c>
      <c r="HP39" s="388"/>
      <c r="HQ39" s="373"/>
      <c r="HR39" s="24"/>
      <c r="HS39" s="34"/>
      <c r="HT39" s="85"/>
      <c r="HU39" s="87">
        <f t="shared" si="32"/>
        <v>30</v>
      </c>
      <c r="HW39" s="373"/>
      <c r="HX39" s="373"/>
      <c r="HY39" s="24"/>
      <c r="HZ39" s="34"/>
      <c r="IA39" s="85"/>
      <c r="IB39" s="87">
        <f t="shared" si="33"/>
        <v>0</v>
      </c>
      <c r="ID39" s="576"/>
      <c r="IE39" s="276"/>
      <c r="IF39" s="121"/>
      <c r="IG39" s="53"/>
      <c r="IH39" s="176"/>
      <c r="II39" s="87">
        <f t="shared" si="34"/>
        <v>402</v>
      </c>
      <c r="IK39" s="576"/>
      <c r="IL39" s="276"/>
      <c r="IM39" s="121"/>
      <c r="IN39" s="53"/>
      <c r="IO39" s="176"/>
      <c r="IP39" s="87">
        <f t="shared" si="35"/>
        <v>3102</v>
      </c>
      <c r="IR39" s="388">
        <v>41302</v>
      </c>
      <c r="IS39" s="1247" t="s">
        <v>3265</v>
      </c>
      <c r="IT39" s="1052">
        <v>990</v>
      </c>
      <c r="IU39" s="388">
        <v>41310</v>
      </c>
      <c r="IV39" s="1052">
        <v>990</v>
      </c>
      <c r="IW39" s="87">
        <f t="shared" si="36"/>
        <v>0</v>
      </c>
      <c r="IY39" s="388">
        <v>41319</v>
      </c>
      <c r="IZ39" s="373" t="s">
        <v>4816</v>
      </c>
      <c r="JA39" s="24">
        <v>990</v>
      </c>
      <c r="JB39" s="388">
        <v>41324</v>
      </c>
      <c r="JC39" s="24">
        <v>990</v>
      </c>
      <c r="JD39" s="87">
        <f t="shared" si="37"/>
        <v>0</v>
      </c>
      <c r="JF39" s="388"/>
      <c r="JG39" s="373"/>
      <c r="JH39" s="24"/>
      <c r="JI39" s="388"/>
      <c r="JJ39" s="24"/>
      <c r="JK39" s="87">
        <f t="shared" si="38"/>
        <v>46365</v>
      </c>
      <c r="JM39" s="549"/>
      <c r="JN39" s="373"/>
      <c r="JO39" s="24"/>
      <c r="JP39" s="388"/>
      <c r="JQ39" s="85"/>
      <c r="JR39" s="87">
        <f t="shared" si="39"/>
        <v>132056.17000000001</v>
      </c>
      <c r="JT39" s="388"/>
      <c r="JU39" s="373"/>
      <c r="JV39" s="24"/>
      <c r="JW39" s="34"/>
      <c r="JX39" s="85"/>
      <c r="JY39" s="87">
        <f t="shared" si="40"/>
        <v>0</v>
      </c>
      <c r="KA39" s="388"/>
      <c r="KB39" s="373"/>
      <c r="KC39" s="24"/>
      <c r="KD39" s="34"/>
      <c r="KE39" s="85"/>
      <c r="KF39" s="87">
        <f t="shared" si="41"/>
        <v>0</v>
      </c>
      <c r="KH39" s="388"/>
      <c r="KI39" s="373"/>
      <c r="KJ39" s="24"/>
      <c r="KK39" s="34"/>
      <c r="KL39" s="85"/>
      <c r="KM39" s="87">
        <f t="shared" si="42"/>
        <v>0</v>
      </c>
      <c r="KO39" s="386"/>
      <c r="KP39" s="276"/>
      <c r="KQ39" s="121"/>
      <c r="KR39" s="53"/>
      <c r="KS39" s="176"/>
      <c r="KT39" s="87">
        <f t="shared" si="43"/>
        <v>1499.5</v>
      </c>
      <c r="KV39" s="373"/>
      <c r="KW39" s="373"/>
      <c r="KX39" s="24"/>
      <c r="KY39" s="34"/>
      <c r="KZ39" s="85"/>
      <c r="LA39" s="87">
        <f t="shared" si="44"/>
        <v>14519.5</v>
      </c>
      <c r="LC39" s="373"/>
      <c r="LD39" s="373"/>
      <c r="LE39" s="24"/>
      <c r="LF39" s="34"/>
      <c r="LG39" s="85"/>
      <c r="LH39" s="87">
        <f t="shared" si="45"/>
        <v>0</v>
      </c>
      <c r="LJ39" s="373"/>
      <c r="LK39" s="373"/>
      <c r="LL39" s="24"/>
      <c r="LM39" s="34"/>
      <c r="LN39" s="85"/>
      <c r="LO39" s="87">
        <f t="shared" si="46"/>
        <v>0</v>
      </c>
      <c r="LQ39" s="373"/>
      <c r="LR39" s="373"/>
      <c r="LS39" s="24"/>
      <c r="LT39" s="34"/>
      <c r="LU39" s="85"/>
      <c r="LV39" s="87">
        <f t="shared" si="47"/>
        <v>0</v>
      </c>
      <c r="LX39" s="549"/>
      <c r="LY39" s="373"/>
      <c r="LZ39" s="24"/>
      <c r="MA39" s="34"/>
      <c r="MB39" s="85"/>
      <c r="MC39" s="87">
        <f t="shared" si="48"/>
        <v>0</v>
      </c>
      <c r="ME39" s="549"/>
      <c r="MF39" s="373"/>
      <c r="MG39" s="24"/>
      <c r="MH39" s="34"/>
      <c r="MI39" s="85"/>
      <c r="MJ39" s="87">
        <f t="shared" si="49"/>
        <v>31145.5</v>
      </c>
      <c r="ML39" s="549"/>
      <c r="MM39" s="373"/>
      <c r="MN39" s="24"/>
      <c r="MO39" s="34"/>
      <c r="MP39" s="85"/>
      <c r="MQ39" s="87">
        <f t="shared" si="50"/>
        <v>0</v>
      </c>
      <c r="MS39" s="373"/>
      <c r="MT39" s="373"/>
      <c r="MU39" s="24"/>
      <c r="MV39" s="34"/>
      <c r="MW39" s="85"/>
      <c r="MX39" s="87">
        <f t="shared" si="51"/>
        <v>0</v>
      </c>
      <c r="MZ39" s="373"/>
      <c r="NA39" s="373"/>
      <c r="NB39" s="24"/>
      <c r="NC39" s="34"/>
      <c r="ND39" s="85"/>
      <c r="NE39" s="87">
        <f t="shared" si="52"/>
        <v>0</v>
      </c>
      <c r="NG39" s="549"/>
      <c r="NH39" s="373"/>
      <c r="NI39" s="24"/>
      <c r="NJ39" s="549"/>
      <c r="NK39" s="85"/>
      <c r="NL39" s="87">
        <f t="shared" si="53"/>
        <v>0</v>
      </c>
      <c r="NN39" s="373"/>
      <c r="NO39" s="373"/>
      <c r="NP39" s="24"/>
      <c r="NQ39" s="34"/>
      <c r="NR39" s="85"/>
      <c r="NS39" s="87">
        <f t="shared" si="54"/>
        <v>12799.5</v>
      </c>
      <c r="NU39" s="549"/>
      <c r="NV39" s="1200"/>
      <c r="NW39" s="373"/>
      <c r="NX39" s="24"/>
      <c r="NY39" s="34"/>
      <c r="NZ39" s="85"/>
      <c r="OA39" s="87">
        <f t="shared" si="0"/>
        <v>154427.23000000001</v>
      </c>
      <c r="OC39" s="549"/>
      <c r="OD39" s="373"/>
      <c r="OE39" s="24"/>
      <c r="OF39" s="34"/>
      <c r="OG39" s="85"/>
      <c r="OH39" s="87">
        <f t="shared" si="55"/>
        <v>0</v>
      </c>
      <c r="OJ39" s="373"/>
      <c r="OK39" s="373"/>
      <c r="OL39" s="24"/>
      <c r="OM39" s="34"/>
      <c r="ON39" s="85"/>
      <c r="OO39" s="87">
        <f t="shared" si="56"/>
        <v>0</v>
      </c>
      <c r="OQ39" s="386">
        <v>41324</v>
      </c>
      <c r="OR39" s="1378" t="s">
        <v>5252</v>
      </c>
      <c r="OS39" s="121">
        <v>1976</v>
      </c>
      <c r="OT39" s="53">
        <v>41325</v>
      </c>
      <c r="OU39" s="176">
        <v>1976</v>
      </c>
      <c r="OV39" s="87">
        <f t="shared" si="57"/>
        <v>1650</v>
      </c>
      <c r="OX39" s="386"/>
      <c r="OY39" s="1378"/>
      <c r="OZ39" s="121"/>
      <c r="PA39" s="53"/>
      <c r="PB39" s="176"/>
      <c r="PC39" s="87">
        <f t="shared" si="58"/>
        <v>21123.919999999998</v>
      </c>
      <c r="PE39" s="388"/>
      <c r="PF39" s="409"/>
      <c r="PG39" s="373"/>
      <c r="PH39" s="24"/>
      <c r="PI39" s="409"/>
      <c r="PJ39" s="85"/>
      <c r="PK39" s="87">
        <f t="shared" si="59"/>
        <v>63697.850000000006</v>
      </c>
      <c r="PM39" s="388"/>
      <c r="PN39" s="373"/>
      <c r="PO39" s="24"/>
      <c r="PP39" s="409"/>
      <c r="PQ39" s="85"/>
      <c r="PR39" s="87">
        <f t="shared" si="60"/>
        <v>0</v>
      </c>
      <c r="PT39" s="388"/>
      <c r="PU39" s="373"/>
      <c r="PV39" s="24"/>
      <c r="PW39" s="34"/>
      <c r="PX39" s="85"/>
      <c r="PY39" s="87">
        <f t="shared" si="61"/>
        <v>40407</v>
      </c>
      <c r="QA39" s="373"/>
      <c r="QB39" s="373"/>
      <c r="QC39" s="24"/>
      <c r="QD39" s="34"/>
      <c r="QE39" s="85"/>
      <c r="QF39" s="87">
        <f t="shared" si="62"/>
        <v>0</v>
      </c>
      <c r="QH39" s="373"/>
      <c r="QI39" s="373"/>
      <c r="QJ39" s="24"/>
      <c r="QK39" s="34"/>
      <c r="QL39" s="85"/>
      <c r="QM39" s="87">
        <f t="shared" si="63"/>
        <v>0</v>
      </c>
      <c r="QO39" s="373"/>
      <c r="QP39" s="373"/>
      <c r="QQ39" s="24"/>
      <c r="QR39" s="34"/>
      <c r="QS39" s="85"/>
      <c r="QT39" s="87">
        <f t="shared" si="64"/>
        <v>0</v>
      </c>
      <c r="QV39" s="576"/>
      <c r="QW39" s="657"/>
      <c r="QX39" s="276"/>
      <c r="QY39" s="121"/>
      <c r="QZ39" s="53"/>
      <c r="RA39" s="176"/>
      <c r="RB39" s="87">
        <f t="shared" si="65"/>
        <v>17854</v>
      </c>
      <c r="RD39" s="549"/>
      <c r="RE39" s="373"/>
      <c r="RF39" s="24"/>
      <c r="RG39" s="34"/>
      <c r="RH39" s="85"/>
      <c r="RI39" s="87">
        <f t="shared" si="66"/>
        <v>0</v>
      </c>
      <c r="RK39" s="549"/>
      <c r="RL39" s="373"/>
      <c r="RM39" s="24"/>
      <c r="RN39" s="34"/>
      <c r="RO39" s="85"/>
      <c r="RP39" s="87">
        <f t="shared" si="67"/>
        <v>0</v>
      </c>
      <c r="RR39" s="373"/>
      <c r="RS39" s="373"/>
      <c r="RT39" s="24"/>
      <c r="RU39" s="34"/>
      <c r="RV39" s="85"/>
      <c r="RW39" s="87">
        <f t="shared" si="68"/>
        <v>0</v>
      </c>
      <c r="RY39" s="373"/>
      <c r="RZ39" s="373"/>
      <c r="SA39" s="24"/>
      <c r="SB39" s="34"/>
      <c r="SC39" s="85"/>
      <c r="SD39" s="87">
        <f t="shared" si="69"/>
        <v>2910</v>
      </c>
      <c r="SF39" s="373"/>
      <c r="SG39" s="373"/>
      <c r="SH39" s="24"/>
      <c r="SI39" s="34"/>
      <c r="SJ39" s="85"/>
      <c r="SK39" s="87">
        <f t="shared" si="70"/>
        <v>0</v>
      </c>
      <c r="SM39" s="373"/>
      <c r="SN39" s="373"/>
      <c r="SO39" s="24"/>
      <c r="SP39" s="34"/>
      <c r="SQ39" s="85"/>
      <c r="SR39" s="87">
        <f t="shared" si="71"/>
        <v>0</v>
      </c>
      <c r="ST39" s="549"/>
      <c r="SU39" s="373"/>
      <c r="SV39" s="24"/>
      <c r="SW39" s="34"/>
      <c r="SX39" s="85"/>
      <c r="SY39" s="87">
        <f t="shared" si="72"/>
        <v>0</v>
      </c>
      <c r="TA39" s="549"/>
      <c r="TB39" s="373"/>
      <c r="TC39" s="24"/>
      <c r="TD39" s="34"/>
      <c r="TE39" s="85"/>
      <c r="TF39" s="87">
        <f t="shared" si="73"/>
        <v>-2822</v>
      </c>
      <c r="TH39" s="549"/>
      <c r="TI39" s="373"/>
      <c r="TJ39" s="24"/>
      <c r="TK39" s="34"/>
      <c r="TL39" s="85"/>
      <c r="TM39" s="87">
        <f t="shared" si="74"/>
        <v>0</v>
      </c>
      <c r="TO39" s="386"/>
      <c r="TP39" s="276"/>
      <c r="TQ39" s="121"/>
      <c r="TR39" s="386"/>
      <c r="TS39" s="176"/>
      <c r="TT39" s="87">
        <f t="shared" si="75"/>
        <v>7747</v>
      </c>
      <c r="TV39" s="549"/>
      <c r="TW39" s="373"/>
      <c r="TX39" s="24"/>
      <c r="TY39" s="34"/>
      <c r="TZ39" s="85"/>
      <c r="UA39" s="87">
        <f t="shared" si="76"/>
        <v>0</v>
      </c>
      <c r="UC39" s="373"/>
      <c r="UD39" s="373"/>
      <c r="UE39" s="24"/>
      <c r="UF39" s="34"/>
      <c r="UG39" s="85"/>
      <c r="UH39" s="87">
        <f t="shared" si="77"/>
        <v>978</v>
      </c>
      <c r="UJ39" s="373"/>
      <c r="UK39" s="373"/>
      <c r="UL39" s="24"/>
      <c r="UM39" s="34"/>
      <c r="UN39" s="85"/>
      <c r="UO39" s="87">
        <f t="shared" si="78"/>
        <v>0</v>
      </c>
      <c r="UQ39" s="373"/>
      <c r="UR39" s="373"/>
      <c r="US39" s="24"/>
      <c r="UT39" s="34"/>
      <c r="UU39" s="85"/>
      <c r="UV39" s="87">
        <f t="shared" si="79"/>
        <v>18891</v>
      </c>
      <c r="UX39" s="388"/>
      <c r="UY39" s="373"/>
      <c r="UZ39" s="24"/>
      <c r="VA39" s="34"/>
      <c r="VB39" s="85"/>
      <c r="VC39" s="87">
        <f t="shared" si="80"/>
        <v>6963.5</v>
      </c>
      <c r="VE39" s="549"/>
      <c r="VF39" s="373"/>
      <c r="VG39" s="24"/>
      <c r="VH39" s="34"/>
      <c r="VI39" s="85"/>
      <c r="VJ39" s="87">
        <f t="shared" si="81"/>
        <v>28439.5</v>
      </c>
      <c r="VL39" s="373"/>
      <c r="VM39" s="373"/>
      <c r="VN39" s="24"/>
      <c r="VO39" s="34"/>
      <c r="VP39" s="85"/>
      <c r="VQ39" s="87">
        <f t="shared" si="82"/>
        <v>0</v>
      </c>
      <c r="VS39" s="549"/>
      <c r="VT39" s="373"/>
      <c r="VU39" s="24"/>
      <c r="VV39" s="34"/>
      <c r="VW39" s="85"/>
      <c r="VX39" s="87">
        <f t="shared" si="83"/>
        <v>14289</v>
      </c>
      <c r="VZ39" s="549"/>
      <c r="WA39" s="373"/>
      <c r="WB39" s="24"/>
      <c r="WC39" s="34"/>
      <c r="WD39" s="85"/>
      <c r="WE39" s="87">
        <f t="shared" si="84"/>
        <v>0</v>
      </c>
      <c r="WG39" s="549"/>
      <c r="WH39" s="373"/>
      <c r="WI39" s="24"/>
      <c r="WJ39" s="34"/>
      <c r="WK39" s="85"/>
      <c r="WL39" s="87">
        <f t="shared" si="85"/>
        <v>0</v>
      </c>
      <c r="WN39" s="388"/>
      <c r="WO39" s="373"/>
      <c r="WP39" s="373"/>
      <c r="WQ39" s="24"/>
      <c r="WR39" s="34"/>
      <c r="WS39" s="85"/>
      <c r="WT39" s="87">
        <f t="shared" si="86"/>
        <v>43490</v>
      </c>
      <c r="WV39" s="388"/>
      <c r="WW39" s="373"/>
      <c r="WX39" s="24"/>
      <c r="WY39" s="34"/>
      <c r="WZ39" s="85"/>
      <c r="XA39" s="87">
        <f t="shared" si="87"/>
        <v>5292.5</v>
      </c>
      <c r="XC39" s="549"/>
      <c r="XD39" s="373"/>
      <c r="XE39" s="1250"/>
      <c r="XF39" s="1253"/>
      <c r="XG39" s="85"/>
      <c r="XH39" s="87">
        <f t="shared" si="252"/>
        <v>55495.199999999997</v>
      </c>
      <c r="XJ39" s="388"/>
      <c r="XK39" s="373"/>
      <c r="XL39" s="24"/>
      <c r="XM39" s="34"/>
      <c r="XN39" s="85"/>
      <c r="XO39" s="87">
        <f t="shared" si="238"/>
        <v>0</v>
      </c>
      <c r="XQ39" s="388"/>
      <c r="XR39" s="373"/>
      <c r="XS39" s="24"/>
      <c r="XT39" s="34"/>
      <c r="XU39" s="85"/>
      <c r="XV39" s="87">
        <f t="shared" si="89"/>
        <v>1786</v>
      </c>
      <c r="XX39" s="549"/>
      <c r="XY39" s="373"/>
      <c r="XZ39" s="24"/>
      <c r="YA39" s="34"/>
      <c r="YB39" s="85"/>
      <c r="YC39" s="87">
        <f t="shared" si="224"/>
        <v>0</v>
      </c>
      <c r="YE39" s="549"/>
      <c r="YF39" s="373"/>
      <c r="YG39" s="24"/>
      <c r="YH39" s="34"/>
      <c r="YI39" s="85"/>
      <c r="YJ39" s="87">
        <f t="shared" si="225"/>
        <v>0</v>
      </c>
      <c r="YL39" s="386"/>
      <c r="YM39" s="380"/>
      <c r="YN39" s="363"/>
      <c r="YO39" s="176"/>
      <c r="YP39" s="386"/>
      <c r="YQ39" s="176"/>
      <c r="YR39" s="87">
        <f t="shared" si="90"/>
        <v>76465</v>
      </c>
      <c r="YT39" s="576"/>
      <c r="YU39" s="276"/>
      <c r="YV39" s="121"/>
      <c r="YW39" s="386"/>
      <c r="YX39" s="176"/>
      <c r="YY39" s="87">
        <f t="shared" si="91"/>
        <v>2828</v>
      </c>
      <c r="ZA39" s="388"/>
      <c r="ZC39" s="1250"/>
      <c r="ZD39" s="34"/>
      <c r="ZE39" s="85"/>
      <c r="ZF39" s="87">
        <f t="shared" si="92"/>
        <v>11815.5</v>
      </c>
      <c r="ZH39" s="549"/>
      <c r="ZI39" s="373"/>
      <c r="ZJ39" s="24"/>
      <c r="ZK39" s="34"/>
      <c r="ZL39" s="85"/>
      <c r="ZM39" s="87">
        <f t="shared" si="93"/>
        <v>500</v>
      </c>
      <c r="ZO39" s="549"/>
      <c r="ZP39" s="373"/>
      <c r="ZQ39" s="24"/>
      <c r="ZR39" s="34"/>
      <c r="ZS39" s="85"/>
      <c r="ZT39" s="87">
        <f t="shared" si="94"/>
        <v>9482.5</v>
      </c>
      <c r="ZV39" s="549"/>
      <c r="ZW39" s="373"/>
      <c r="ZX39" s="24"/>
      <c r="ZY39" s="34"/>
      <c r="ZZ39" s="85"/>
      <c r="AAA39" s="87">
        <f t="shared" si="95"/>
        <v>0</v>
      </c>
      <c r="AAC39" s="549"/>
      <c r="AAD39" s="373"/>
      <c r="AAE39" s="24"/>
      <c r="AAF39" s="34"/>
      <c r="AAG39" s="85"/>
      <c r="AAH39" s="87">
        <f t="shared" si="96"/>
        <v>0</v>
      </c>
      <c r="AAJ39" s="549"/>
      <c r="AAK39" s="373"/>
      <c r="AAL39" s="24"/>
      <c r="AAM39" s="34"/>
      <c r="AAN39" s="85"/>
      <c r="AAO39" s="87">
        <f t="shared" si="97"/>
        <v>0</v>
      </c>
      <c r="AAQ39" s="549"/>
      <c r="AAR39" s="549"/>
      <c r="AAS39" s="373"/>
      <c r="AAT39" s="24"/>
      <c r="AAU39" s="34"/>
      <c r="AAV39" s="85"/>
      <c r="AAW39" s="87">
        <f t="shared" si="98"/>
        <v>7650</v>
      </c>
      <c r="AAY39" s="373"/>
      <c r="AAZ39" s="373"/>
      <c r="ABA39" s="24"/>
      <c r="ABB39" s="34"/>
      <c r="ABC39" s="85"/>
      <c r="ABD39" s="87">
        <f t="shared" si="242"/>
        <v>8470.5</v>
      </c>
      <c r="ABF39" s="373"/>
      <c r="ABG39" s="373"/>
      <c r="ABH39" s="24"/>
      <c r="ABI39" s="34"/>
      <c r="ABJ39" s="85"/>
      <c r="ABK39" s="87">
        <f t="shared" si="99"/>
        <v>70699</v>
      </c>
      <c r="ABM39" s="549"/>
      <c r="ABN39" s="373"/>
      <c r="ABO39" s="373"/>
      <c r="ABP39" s="24"/>
      <c r="ABQ39" s="34"/>
      <c r="ABR39" s="85"/>
      <c r="ABS39" s="87">
        <f t="shared" si="243"/>
        <v>0</v>
      </c>
      <c r="ABU39" s="388"/>
      <c r="ABV39" s="373"/>
      <c r="ABW39" s="24"/>
      <c r="ABX39" s="549"/>
      <c r="ABY39" s="85"/>
      <c r="ABZ39" s="87">
        <f t="shared" si="244"/>
        <v>0</v>
      </c>
      <c r="ACB39" s="373"/>
      <c r="ACC39" s="373"/>
      <c r="ACD39" s="24"/>
      <c r="ACE39" s="34"/>
      <c r="ACF39" s="85"/>
      <c r="ACG39" s="87">
        <f t="shared" si="245"/>
        <v>42311</v>
      </c>
      <c r="ACI39" s="386">
        <v>41328</v>
      </c>
      <c r="ACJ39" s="276" t="s">
        <v>5632</v>
      </c>
      <c r="ACK39" s="121">
        <v>9927</v>
      </c>
      <c r="ACL39" s="386"/>
      <c r="ACM39" s="176"/>
      <c r="ACN39" s="87">
        <f t="shared" si="239"/>
        <v>19922.5</v>
      </c>
      <c r="ACP39" s="34"/>
      <c r="ACQ39" s="373"/>
      <c r="ACR39" s="24"/>
      <c r="ACS39" s="34"/>
      <c r="ACT39" s="85"/>
      <c r="ACU39" s="87">
        <f t="shared" si="1"/>
        <v>0</v>
      </c>
      <c r="ACW39" s="373"/>
      <c r="ACX39" s="373"/>
      <c r="ACY39" s="24"/>
      <c r="ACZ39" s="34"/>
      <c r="ADA39" s="85"/>
      <c r="ADB39" s="87">
        <f t="shared" si="100"/>
        <v>0</v>
      </c>
      <c r="ADD39" s="373"/>
      <c r="ADE39" s="373"/>
      <c r="ADF39" s="24"/>
      <c r="ADG39" s="34"/>
      <c r="ADH39" s="85"/>
      <c r="ADI39" s="87">
        <f t="shared" si="101"/>
        <v>0</v>
      </c>
      <c r="ADK39" s="1261"/>
      <c r="ADL39" s="373"/>
      <c r="ADM39" s="24"/>
      <c r="ADN39" s="34"/>
      <c r="ADO39" s="85"/>
      <c r="ADP39" s="87">
        <f t="shared" si="102"/>
        <v>0</v>
      </c>
      <c r="ADR39" s="1261"/>
      <c r="ADS39" s="373"/>
      <c r="ADT39" s="24"/>
      <c r="ADU39" s="34"/>
      <c r="ADV39" s="85"/>
      <c r="ADW39" s="87">
        <f t="shared" si="103"/>
        <v>2582.5</v>
      </c>
      <c r="ADY39" s="1261"/>
      <c r="ADZ39" s="373"/>
      <c r="AEA39" s="24"/>
      <c r="AEB39" s="34"/>
      <c r="AEC39" s="85"/>
      <c r="AED39" s="87">
        <f t="shared" si="104"/>
        <v>0</v>
      </c>
      <c r="AEF39" s="1261"/>
      <c r="AEG39" s="373"/>
      <c r="AEH39" s="24"/>
      <c r="AEI39" s="34"/>
      <c r="AEJ39" s="85"/>
      <c r="AEK39" s="87">
        <f t="shared" si="105"/>
        <v>49429.5</v>
      </c>
      <c r="AEM39" s="1261"/>
      <c r="AEN39" s="373"/>
      <c r="AEO39" s="24"/>
      <c r="AEP39" s="34"/>
      <c r="AEQ39" s="85"/>
      <c r="AER39" s="87">
        <f t="shared" si="106"/>
        <v>0</v>
      </c>
      <c r="AET39" s="388"/>
      <c r="AEU39" s="373"/>
      <c r="AEV39" s="24"/>
      <c r="AEW39" s="34"/>
      <c r="AEX39" s="85"/>
      <c r="AEY39" s="87">
        <f t="shared" si="107"/>
        <v>3212.9950000000008</v>
      </c>
      <c r="AFA39" s="549"/>
      <c r="AFB39" s="373"/>
      <c r="AFC39" s="24"/>
      <c r="AFD39" s="34"/>
      <c r="AFE39" s="85"/>
      <c r="AFF39" s="87">
        <f t="shared" si="108"/>
        <v>17277</v>
      </c>
      <c r="AFI39" s="373"/>
      <c r="AFJ39" s="24"/>
      <c r="AFK39" s="388"/>
      <c r="AFL39" s="85"/>
      <c r="AFM39" s="87">
        <f t="shared" si="109"/>
        <v>0</v>
      </c>
      <c r="AFO39" s="549"/>
      <c r="AFP39" s="373"/>
      <c r="AFQ39" s="24"/>
      <c r="AFR39" s="34"/>
      <c r="AFS39" s="85"/>
      <c r="AFT39" s="87">
        <f t="shared" si="110"/>
        <v>0</v>
      </c>
      <c r="AFV39" s="549"/>
      <c r="AFW39" s="373"/>
      <c r="AFX39" s="24"/>
      <c r="AFY39" s="34"/>
      <c r="AFZ39" s="85"/>
      <c r="AGA39" s="87">
        <f t="shared" si="111"/>
        <v>33117</v>
      </c>
      <c r="AGC39" s="549"/>
      <c r="AGD39" s="373"/>
      <c r="AGE39" s="24"/>
      <c r="AGF39" s="34"/>
      <c r="AGG39" s="85"/>
      <c r="AGH39" s="87">
        <f t="shared" si="112"/>
        <v>2341</v>
      </c>
      <c r="AGJ39" s="549"/>
      <c r="AGK39" s="373"/>
      <c r="AGL39" s="24"/>
      <c r="AGM39" s="34"/>
      <c r="AGN39" s="85"/>
      <c r="AGO39" s="87">
        <f t="shared" si="113"/>
        <v>18000.5</v>
      </c>
      <c r="AGQ39" s="549"/>
      <c r="AGR39" s="373"/>
      <c r="AGS39" s="24"/>
      <c r="AGT39" s="34"/>
      <c r="AGU39" s="85"/>
      <c r="AGV39" s="87">
        <f t="shared" si="114"/>
        <v>0</v>
      </c>
      <c r="AGX39" s="34"/>
      <c r="AGY39" s="1249"/>
      <c r="AGZ39" s="24"/>
      <c r="AHA39" s="34"/>
      <c r="AHB39" s="85"/>
      <c r="AHC39" s="87">
        <f t="shared" si="115"/>
        <v>52560.5</v>
      </c>
      <c r="AHE39" s="34"/>
      <c r="AHF39" s="1249"/>
      <c r="AHG39" s="121"/>
      <c r="AHH39" s="34"/>
      <c r="AHI39" s="1052"/>
      <c r="AHJ39" s="87">
        <f t="shared" si="116"/>
        <v>0</v>
      </c>
      <c r="AHL39" s="388"/>
      <c r="AHM39" s="1249"/>
      <c r="AHN39" s="24"/>
      <c r="AHO39" s="34"/>
      <c r="AHP39" s="85"/>
      <c r="AHQ39" s="87">
        <f t="shared" si="117"/>
        <v>0</v>
      </c>
      <c r="AHS39" s="386"/>
      <c r="AHT39" s="276"/>
      <c r="AHU39" s="121"/>
      <c r="AHV39" s="53">
        <v>41074</v>
      </c>
      <c r="AHW39" s="176">
        <v>500</v>
      </c>
      <c r="AHX39" s="87">
        <f t="shared" si="118"/>
        <v>3432</v>
      </c>
      <c r="AHZ39" s="373"/>
      <c r="AIA39" s="373"/>
      <c r="AIB39" s="1249"/>
      <c r="AIC39" s="24"/>
      <c r="AID39" s="34"/>
      <c r="AIE39" s="85"/>
      <c r="AIF39" s="87">
        <f t="shared" si="119"/>
        <v>0</v>
      </c>
      <c r="AIH39" s="549"/>
      <c r="AII39" s="1249"/>
      <c r="AIJ39" s="24"/>
      <c r="AIK39" s="34"/>
      <c r="AIL39" s="85"/>
      <c r="AIM39" s="87">
        <f t="shared" si="120"/>
        <v>0</v>
      </c>
      <c r="AIO39" s="549"/>
      <c r="AIP39" s="1202"/>
      <c r="AIQ39" s="1249"/>
      <c r="AIR39" s="24"/>
      <c r="AIS39" s="34"/>
      <c r="AIT39" s="85"/>
      <c r="AIU39" s="87">
        <f t="shared" si="121"/>
        <v>0</v>
      </c>
      <c r="AIW39" s="549"/>
      <c r="AIX39" s="373"/>
      <c r="AIY39" s="24"/>
      <c r="AIZ39" s="34"/>
      <c r="AJA39" s="85"/>
      <c r="AJB39" s="87">
        <f t="shared" si="122"/>
        <v>409</v>
      </c>
      <c r="AJD39" s="549"/>
      <c r="AJE39" s="1249"/>
      <c r="AJF39" s="24"/>
      <c r="AJG39" s="34"/>
      <c r="AJH39" s="85"/>
      <c r="AJI39" s="87">
        <f t="shared" si="123"/>
        <v>800</v>
      </c>
      <c r="AJK39" s="549"/>
      <c r="AJL39" s="1249"/>
      <c r="AJM39" s="24"/>
      <c r="AJN39" s="34"/>
      <c r="AJO39" s="85"/>
      <c r="AJP39" s="87">
        <f t="shared" si="124"/>
        <v>3599</v>
      </c>
      <c r="AJR39" s="549"/>
      <c r="AJS39" s="373"/>
      <c r="AJT39" s="24"/>
      <c r="AJU39" s="34"/>
      <c r="AJV39" s="85"/>
      <c r="AJW39" s="87">
        <f t="shared" si="125"/>
        <v>37151</v>
      </c>
      <c r="AJY39" s="549"/>
      <c r="AJZ39" s="1249"/>
      <c r="AKA39" s="24"/>
      <c r="AKB39" s="34"/>
      <c r="AKC39" s="85"/>
      <c r="AKD39" s="87">
        <f t="shared" si="126"/>
        <v>0</v>
      </c>
      <c r="AKF39" s="549"/>
      <c r="AKG39" s="1249"/>
      <c r="AKH39" s="24"/>
      <c r="AKI39" s="34"/>
      <c r="AKJ39" s="85"/>
      <c r="AKK39" s="87">
        <f t="shared" si="127"/>
        <v>0</v>
      </c>
      <c r="AKM39" s="549"/>
      <c r="AKN39" s="1249"/>
      <c r="AKO39" s="24"/>
      <c r="AKP39" s="34"/>
      <c r="AKQ39" s="85"/>
      <c r="AKR39" s="87">
        <f t="shared" si="128"/>
        <v>0</v>
      </c>
      <c r="AKT39" s="388"/>
      <c r="AKU39" s="373"/>
      <c r="AKV39" s="1276"/>
      <c r="AKW39" s="1279"/>
      <c r="AKX39" s="85"/>
      <c r="AKY39" s="1280">
        <f t="shared" si="193"/>
        <v>0</v>
      </c>
      <c r="ALA39" s="388"/>
      <c r="ALB39" s="373"/>
      <c r="ALC39" s="1276"/>
      <c r="ALD39" s="1279"/>
      <c r="ALE39" s="85"/>
      <c r="ALF39" s="1280">
        <f t="shared" si="194"/>
        <v>0</v>
      </c>
      <c r="ALH39" s="388"/>
      <c r="ALI39" s="373"/>
      <c r="ALJ39" s="1276"/>
      <c r="ALK39" s="1386"/>
      <c r="ALL39" s="85"/>
      <c r="ALM39" s="1280">
        <f t="shared" si="195"/>
        <v>32402</v>
      </c>
      <c r="ALO39" s="373"/>
      <c r="ALP39" s="373"/>
      <c r="ALQ39" s="1276"/>
      <c r="ALR39" s="1279"/>
      <c r="ALS39" s="85"/>
      <c r="ALT39" s="1280">
        <f t="shared" si="196"/>
        <v>0</v>
      </c>
      <c r="ALV39" s="549"/>
      <c r="ALW39" s="373"/>
      <c r="ALX39" s="1276"/>
      <c r="ALY39" s="1279"/>
      <c r="ALZ39" s="85"/>
      <c r="AMA39" s="1280">
        <f t="shared" si="197"/>
        <v>731</v>
      </c>
      <c r="AMC39" s="373"/>
      <c r="AMD39" s="373"/>
      <c r="AME39" s="1276"/>
      <c r="AMF39" s="1279"/>
      <c r="AMG39" s="85"/>
      <c r="AMH39" s="1280">
        <f t="shared" si="198"/>
        <v>0</v>
      </c>
      <c r="AMJ39" s="373"/>
      <c r="AMK39" s="373"/>
      <c r="AML39" s="1304"/>
      <c r="AMM39" s="1279"/>
      <c r="AMN39" s="85"/>
      <c r="AMO39" s="1280">
        <f t="shared" si="199"/>
        <v>0</v>
      </c>
      <c r="AMQ39" s="53"/>
      <c r="AMR39" s="1385"/>
      <c r="AMS39" s="1274"/>
      <c r="AMT39" s="110"/>
      <c r="AMU39" s="176"/>
      <c r="AMV39" s="87">
        <f t="shared" si="129"/>
        <v>0</v>
      </c>
      <c r="AMX39" s="549"/>
      <c r="AMY39" s="373"/>
      <c r="AMZ39" s="1304"/>
      <c r="ANA39" s="1279"/>
      <c r="ANB39" s="85"/>
      <c r="ANC39" s="1280">
        <f t="shared" si="200"/>
        <v>0</v>
      </c>
      <c r="ANE39" s="388"/>
      <c r="ANF39" s="373"/>
      <c r="ANG39" s="1276"/>
      <c r="ANH39" s="1279"/>
      <c r="ANI39" s="85"/>
      <c r="ANJ39" s="1280">
        <f t="shared" si="253"/>
        <v>1947</v>
      </c>
      <c r="ANL39" s="34"/>
      <c r="ANM39" s="1353"/>
      <c r="ANN39" s="1276"/>
      <c r="ANO39" s="1279"/>
      <c r="ANP39" s="85"/>
      <c r="ANQ39" s="1280">
        <f t="shared" si="254"/>
        <v>0</v>
      </c>
      <c r="ANS39" s="34"/>
      <c r="ANT39" s="1353"/>
      <c r="ANU39" s="1276"/>
      <c r="ANV39" s="1279"/>
      <c r="ANW39" s="85"/>
      <c r="ANX39" s="1280">
        <f t="shared" si="255"/>
        <v>0</v>
      </c>
      <c r="ANZ39" s="34"/>
      <c r="AOA39" s="1353"/>
      <c r="AOB39" s="1276"/>
      <c r="AOC39" s="1279"/>
      <c r="AOD39" s="85"/>
      <c r="AOE39" s="1280">
        <f t="shared" si="256"/>
        <v>0</v>
      </c>
      <c r="AOG39" s="388"/>
      <c r="AOH39" s="1353"/>
      <c r="AOI39" s="1276"/>
      <c r="AOJ39" s="1279"/>
      <c r="AOK39" s="85"/>
      <c r="AOL39" s="1280">
        <f t="shared" si="257"/>
        <v>0</v>
      </c>
      <c r="AON39" s="388"/>
      <c r="AOO39" s="1353"/>
      <c r="AOP39" s="1276"/>
      <c r="AOQ39" s="1279"/>
      <c r="AOR39" s="85"/>
      <c r="AOS39" s="1280">
        <f t="shared" si="258"/>
        <v>0</v>
      </c>
      <c r="AOU39" s="388"/>
      <c r="AOV39" s="1353"/>
      <c r="AOW39" s="1276"/>
      <c r="AOX39" s="1279"/>
      <c r="AOY39" s="85"/>
      <c r="AOZ39" s="1280">
        <f t="shared" si="259"/>
        <v>0</v>
      </c>
      <c r="APB39" s="549"/>
      <c r="APC39" s="1353"/>
      <c r="APD39" s="1276"/>
      <c r="APE39" s="1279"/>
      <c r="APF39" s="85"/>
      <c r="APG39" s="1280">
        <f t="shared" si="260"/>
        <v>0</v>
      </c>
      <c r="API39" s="549"/>
      <c r="APJ39" s="1353"/>
      <c r="APK39" s="1276"/>
      <c r="APL39" s="1279"/>
      <c r="APM39" s="85"/>
      <c r="APN39" s="1280">
        <f t="shared" si="261"/>
        <v>0</v>
      </c>
      <c r="APP39" s="549"/>
      <c r="APQ39" s="373"/>
      <c r="APR39" s="1276"/>
      <c r="APS39" s="1279"/>
      <c r="APT39" s="85"/>
      <c r="APU39" s="1280">
        <f t="shared" si="210"/>
        <v>0</v>
      </c>
      <c r="APW39" s="373"/>
      <c r="APX39" s="373"/>
      <c r="APY39" s="1304"/>
      <c r="APZ39" s="1279"/>
      <c r="AQA39" s="85"/>
      <c r="AQB39" s="1280">
        <f t="shared" si="211"/>
        <v>0</v>
      </c>
      <c r="AQD39" s="549"/>
      <c r="AQE39" s="373"/>
      <c r="AQF39" s="24"/>
      <c r="AQG39" s="34"/>
      <c r="AQH39" s="85"/>
      <c r="AQI39" s="87">
        <f t="shared" si="226"/>
        <v>0</v>
      </c>
      <c r="AQK39" s="549"/>
      <c r="AQL39" s="549"/>
      <c r="AQM39" s="373"/>
      <c r="AQN39" s="24"/>
      <c r="AQO39" s="34"/>
      <c r="AQP39" s="85"/>
      <c r="AQQ39" s="87">
        <f t="shared" si="227"/>
        <v>0</v>
      </c>
      <c r="AQS39" s="549"/>
      <c r="AQT39" s="1249"/>
      <c r="AQU39" s="24"/>
      <c r="AQV39" s="34"/>
      <c r="AQW39" s="85"/>
      <c r="AQX39" s="87">
        <f t="shared" si="228"/>
        <v>0</v>
      </c>
      <c r="AQZ39" s="388"/>
      <c r="ARA39" s="1249"/>
      <c r="ARB39" s="24"/>
      <c r="ARC39" s="34"/>
      <c r="ARD39" s="85"/>
      <c r="ARE39" s="87">
        <f t="shared" si="229"/>
        <v>12197</v>
      </c>
      <c r="ARG39" s="549"/>
      <c r="ARH39" s="1202"/>
      <c r="ARI39" s="1249"/>
      <c r="ARJ39" s="24"/>
      <c r="ARK39" s="34"/>
      <c r="ARL39" s="85"/>
      <c r="ARM39" s="87">
        <f t="shared" si="230"/>
        <v>0</v>
      </c>
      <c r="ARO39" s="549"/>
      <c r="ARP39" s="1202"/>
      <c r="ARQ39" s="1249"/>
      <c r="ARR39" s="24"/>
      <c r="ARS39" s="34"/>
      <c r="ART39" s="85"/>
      <c r="ARU39" s="87">
        <f t="shared" si="231"/>
        <v>0</v>
      </c>
      <c r="ARV39" s="85"/>
      <c r="ARW39" s="34"/>
      <c r="ARX39" s="373"/>
      <c r="ARY39" s="24"/>
      <c r="ARZ39" s="34"/>
      <c r="ASA39" s="85"/>
      <c r="ASB39" s="87">
        <f t="shared" si="232"/>
        <v>17438</v>
      </c>
      <c r="ASD39" s="576"/>
      <c r="ASE39" s="276"/>
      <c r="ASF39" s="121"/>
      <c r="ASG39" s="53"/>
      <c r="ASH39" s="176"/>
      <c r="ASI39" s="87">
        <f t="shared" si="233"/>
        <v>31792</v>
      </c>
      <c r="ASK39" s="549"/>
      <c r="ASL39" s="373"/>
      <c r="ASM39" s="24"/>
      <c r="ASN39" s="34"/>
      <c r="ASO39" s="85"/>
      <c r="ASP39" s="87">
        <f t="shared" si="234"/>
        <v>3312</v>
      </c>
      <c r="ASR39" s="549"/>
      <c r="ASS39" s="373"/>
      <c r="AST39" s="24"/>
      <c r="ASU39" s="34"/>
      <c r="ASV39" s="85"/>
      <c r="ASW39" s="87">
        <f t="shared" si="235"/>
        <v>0</v>
      </c>
      <c r="ASY39" s="576"/>
      <c r="ASZ39" s="276"/>
      <c r="ATA39" s="121"/>
      <c r="ATB39" s="53"/>
      <c r="ATC39" s="176"/>
      <c r="ATD39" s="87">
        <f t="shared" si="236"/>
        <v>0</v>
      </c>
      <c r="ATF39" s="549"/>
      <c r="ATG39" s="373"/>
      <c r="ATH39" s="24"/>
      <c r="ATI39" s="34"/>
      <c r="ATJ39" s="85"/>
      <c r="ATK39" s="87">
        <f t="shared" si="212"/>
        <v>0</v>
      </c>
      <c r="ATM39" s="549"/>
      <c r="ATN39" s="373"/>
      <c r="ATO39" s="24"/>
      <c r="ATP39" s="34"/>
      <c r="ATQ39" s="85"/>
      <c r="ATR39" s="87">
        <f t="shared" si="213"/>
        <v>0</v>
      </c>
      <c r="ATT39" s="576"/>
      <c r="ATU39" s="276"/>
      <c r="ATV39" s="121"/>
      <c r="ATW39" s="53"/>
      <c r="ATX39" s="176"/>
      <c r="ATY39" s="87">
        <f t="shared" si="214"/>
        <v>0</v>
      </c>
      <c r="AUA39" s="53"/>
      <c r="AUB39" s="276"/>
      <c r="AUC39" s="121"/>
      <c r="AUD39" s="53"/>
      <c r="AUE39" s="176"/>
      <c r="AUF39" s="87">
        <f t="shared" si="215"/>
        <v>2068</v>
      </c>
      <c r="AUH39" s="549"/>
      <c r="AUI39" s="373"/>
      <c r="AUJ39" s="1388"/>
      <c r="AUK39" s="1279"/>
      <c r="AUL39" s="85"/>
      <c r="AUM39" s="87">
        <f t="shared" si="246"/>
        <v>0</v>
      </c>
      <c r="AUO39" s="549"/>
      <c r="AUP39" s="373"/>
      <c r="AUQ39" s="1250"/>
      <c r="AUR39" s="1279"/>
      <c r="AUS39" s="85"/>
      <c r="AUT39" s="87">
        <f t="shared" si="247"/>
        <v>2062.5</v>
      </c>
      <c r="AUV39" s="549"/>
      <c r="AUW39" s="373"/>
      <c r="AUX39" s="1388"/>
      <c r="AUY39" s="1279"/>
      <c r="AUZ39" s="85"/>
      <c r="AVA39" s="87">
        <f t="shared" si="248"/>
        <v>0</v>
      </c>
      <c r="AVC39" s="373"/>
      <c r="AVD39" s="373"/>
      <c r="AVE39" s="1388"/>
      <c r="AVF39" s="1279"/>
      <c r="AVG39" s="85"/>
      <c r="AVH39" s="87">
        <f t="shared" si="249"/>
        <v>0</v>
      </c>
      <c r="AVJ39" s="576">
        <v>41327</v>
      </c>
      <c r="AVK39" s="276" t="s">
        <v>5525</v>
      </c>
      <c r="AVL39" s="1318">
        <v>14606</v>
      </c>
      <c r="AVM39" s="110"/>
      <c r="AVN39" s="176"/>
      <c r="AVO39" s="87">
        <f t="shared" si="130"/>
        <v>23821</v>
      </c>
      <c r="AVQ39" s="576"/>
      <c r="AVR39" s="276"/>
      <c r="AVS39" s="1318"/>
      <c r="AVT39" s="110"/>
      <c r="AVU39" s="176"/>
      <c r="AVV39" s="87">
        <f t="shared" si="131"/>
        <v>0</v>
      </c>
      <c r="AVX39" s="576"/>
      <c r="AVY39" s="276"/>
      <c r="AVZ39" s="1318"/>
      <c r="AWA39" s="110"/>
      <c r="AWB39" s="176"/>
      <c r="AWC39" s="87">
        <f t="shared" si="132"/>
        <v>5941</v>
      </c>
      <c r="AWE39" s="549"/>
      <c r="AWF39" s="373"/>
      <c r="AWG39" s="1388"/>
      <c r="AWH39" s="1279"/>
      <c r="AWI39" s="85"/>
      <c r="AWJ39" s="87">
        <f t="shared" si="133"/>
        <v>0</v>
      </c>
      <c r="AWL39" s="549"/>
      <c r="AWM39" s="373"/>
      <c r="AWN39" s="1388"/>
      <c r="AWO39" s="1279"/>
      <c r="AWP39" s="85"/>
      <c r="AWQ39" s="87">
        <f t="shared" si="134"/>
        <v>0</v>
      </c>
      <c r="AWS39" s="373"/>
      <c r="AWT39" s="373"/>
      <c r="AWU39" s="1388"/>
      <c r="AWV39" s="1279"/>
      <c r="AWW39" s="85"/>
      <c r="AWX39" s="87">
        <f t="shared" si="135"/>
        <v>0</v>
      </c>
      <c r="AWZ39" s="388"/>
      <c r="AXA39" s="373"/>
      <c r="AXB39" s="1250"/>
      <c r="AXC39" s="1279"/>
      <c r="AXD39" s="85"/>
      <c r="AXE39" s="87">
        <f t="shared" si="136"/>
        <v>3053</v>
      </c>
      <c r="AXG39" s="388"/>
      <c r="AXH39" s="373"/>
      <c r="AXI39" s="1250"/>
      <c r="AXJ39" s="1279"/>
      <c r="AXK39" s="85"/>
      <c r="AXL39" s="87">
        <f t="shared" si="137"/>
        <v>0</v>
      </c>
      <c r="AXN39" s="388"/>
      <c r="AXO39" s="373"/>
      <c r="AXP39" s="1250"/>
      <c r="AXQ39" s="1279"/>
      <c r="AXR39" s="85"/>
      <c r="AXS39" s="87">
        <f t="shared" si="138"/>
        <v>1624.5</v>
      </c>
      <c r="AXU39" s="549"/>
      <c r="AXV39" s="373"/>
      <c r="AXW39" s="1388"/>
      <c r="AXX39" s="1118"/>
      <c r="AXY39" s="85"/>
      <c r="AXZ39" s="87">
        <f t="shared" si="139"/>
        <v>0</v>
      </c>
      <c r="AYB39" s="576"/>
      <c r="AYC39" s="276"/>
      <c r="AYD39" s="1045"/>
      <c r="AYE39" s="110"/>
      <c r="AYF39" s="176"/>
      <c r="AYG39" s="87">
        <f t="shared" si="140"/>
        <v>72158.2</v>
      </c>
      <c r="AYI39" s="373"/>
      <c r="AYJ39" s="373"/>
      <c r="AYK39" s="1388"/>
      <c r="AYL39" s="1279"/>
      <c r="AYM39" s="85"/>
      <c r="AYN39" s="87">
        <f t="shared" si="250"/>
        <v>0</v>
      </c>
      <c r="AYP39" s="373"/>
      <c r="AYQ39" s="373"/>
      <c r="AYR39" s="1388"/>
      <c r="AYS39" s="1279"/>
      <c r="AYT39" s="85"/>
      <c r="AYU39" s="87">
        <f t="shared" si="251"/>
        <v>0</v>
      </c>
      <c r="AYW39" s="386"/>
      <c r="AYX39" s="386"/>
      <c r="AYY39" s="363"/>
      <c r="AYZ39" s="176"/>
      <c r="AZA39" s="1419">
        <v>41304</v>
      </c>
      <c r="AZB39" s="1319">
        <v>13654</v>
      </c>
      <c r="AZC39" s="168">
        <f t="shared" si="141"/>
        <v>744205</v>
      </c>
      <c r="AZE39" s="373"/>
      <c r="AZF39" s="373"/>
      <c r="AZG39" s="1388"/>
      <c r="AZH39" s="1279"/>
      <c r="AZI39" s="85"/>
      <c r="AZJ39" s="87">
        <f t="shared" si="142"/>
        <v>0</v>
      </c>
      <c r="AZL39" s="373"/>
      <c r="AZM39" s="373"/>
      <c r="AZN39" s="1388"/>
      <c r="AZO39" s="1279"/>
      <c r="AZP39" s="85"/>
      <c r="AZQ39" s="87">
        <f t="shared" si="143"/>
        <v>0</v>
      </c>
      <c r="AZS39" s="373"/>
      <c r="AZT39" s="373"/>
      <c r="AZU39" s="1388"/>
      <c r="AZV39" s="1279"/>
      <c r="AZW39" s="85"/>
      <c r="AZX39" s="87">
        <f t="shared" si="144"/>
        <v>0</v>
      </c>
      <c r="AZZ39" s="373"/>
      <c r="BAA39" s="373"/>
      <c r="BAB39" s="1388"/>
      <c r="BAC39" s="1279"/>
      <c r="BAD39" s="85"/>
      <c r="BAE39" s="87">
        <f t="shared" si="145"/>
        <v>0</v>
      </c>
      <c r="BAG39" s="549"/>
      <c r="BAH39" s="373"/>
      <c r="BAI39" s="1388"/>
      <c r="BAJ39" s="1279"/>
      <c r="BAK39" s="85"/>
      <c r="BAL39" s="87">
        <f t="shared" si="146"/>
        <v>0</v>
      </c>
      <c r="BAN39" s="549"/>
      <c r="BAO39" s="373"/>
      <c r="BAP39" s="1388"/>
      <c r="BAQ39" s="1279"/>
      <c r="BAR39" s="85"/>
      <c r="BAS39" s="87">
        <f t="shared" si="147"/>
        <v>22116</v>
      </c>
      <c r="BAU39" s="388"/>
      <c r="BAV39" s="373"/>
      <c r="BAW39" s="1388"/>
      <c r="BAX39" s="1279"/>
      <c r="BAY39" s="85"/>
      <c r="BAZ39" s="87">
        <f t="shared" si="148"/>
        <v>4048</v>
      </c>
      <c r="BBB39" s="549"/>
      <c r="BBC39" s="373"/>
      <c r="BBD39" s="1388"/>
      <c r="BBE39" s="1118"/>
      <c r="BBF39" s="85"/>
      <c r="BBG39" s="87">
        <f t="shared" si="149"/>
        <v>19293.599999999999</v>
      </c>
      <c r="BBI39" s="373"/>
      <c r="BBJ39" s="373"/>
      <c r="BBK39" s="373"/>
      <c r="BBL39" s="1388"/>
      <c r="BBM39" s="1279"/>
      <c r="BBN39" s="85"/>
      <c r="BBO39" s="87">
        <f t="shared" si="150"/>
        <v>6485.25</v>
      </c>
      <c r="BBQ39" s="373"/>
      <c r="BBR39" s="373"/>
      <c r="BBS39" s="1388"/>
      <c r="BBT39" s="1279"/>
      <c r="BBU39" s="85"/>
      <c r="BBV39" s="87">
        <f t="shared" si="151"/>
        <v>0</v>
      </c>
      <c r="BBX39" s="388"/>
      <c r="BBY39" s="373"/>
      <c r="BBZ39" s="1388"/>
      <c r="BCA39" s="1279"/>
      <c r="BCB39" s="85"/>
      <c r="BCC39" s="87">
        <f t="shared" si="152"/>
        <v>0</v>
      </c>
      <c r="BCE39" s="388"/>
      <c r="BCF39" s="373"/>
      <c r="BCG39" s="1388"/>
      <c r="BCH39" s="1279"/>
      <c r="BCI39" s="85"/>
      <c r="BCJ39" s="87">
        <f t="shared" si="153"/>
        <v>0</v>
      </c>
      <c r="BCL39" s="386">
        <v>41315</v>
      </c>
      <c r="BCM39" s="276" t="s">
        <v>4527</v>
      </c>
      <c r="BCN39" s="121">
        <v>7799</v>
      </c>
      <c r="BCO39" s="576">
        <v>41315</v>
      </c>
      <c r="BCP39" s="58">
        <v>7799</v>
      </c>
      <c r="BCQ39" s="87">
        <f t="shared" si="154"/>
        <v>17174</v>
      </c>
      <c r="BCS39" s="388"/>
      <c r="BCT39" s="373"/>
      <c r="BCU39" s="1388"/>
      <c r="BCV39" s="1118"/>
      <c r="BCW39" s="85"/>
      <c r="BCX39" s="87">
        <f t="shared" si="155"/>
        <v>0</v>
      </c>
      <c r="BCZ39" s="373"/>
      <c r="BDA39" s="373"/>
      <c r="BDB39" s="1388"/>
      <c r="BDC39" s="1279"/>
      <c r="BDD39" s="85"/>
      <c r="BDE39" s="87">
        <f t="shared" si="156"/>
        <v>0</v>
      </c>
      <c r="BDG39" s="388"/>
      <c r="BDH39" s="373"/>
      <c r="BDI39" s="1388"/>
      <c r="BDJ39" s="1386"/>
      <c r="BDK39" s="85"/>
      <c r="BDL39" s="87">
        <f t="shared" si="157"/>
        <v>0</v>
      </c>
      <c r="BDN39" s="576"/>
      <c r="BDO39" s="276"/>
      <c r="BDP39" s="121"/>
      <c r="BDQ39" s="576"/>
      <c r="BDR39" s="176"/>
      <c r="BDS39" s="87">
        <f t="shared" si="158"/>
        <v>31279.599999999991</v>
      </c>
      <c r="BDU39" s="373"/>
      <c r="BDV39" s="373"/>
      <c r="BDW39" s="1388"/>
      <c r="BDX39" s="1279"/>
      <c r="BDY39" s="85"/>
      <c r="BDZ39" s="87">
        <f t="shared" si="159"/>
        <v>0</v>
      </c>
      <c r="BEB39" s="549"/>
      <c r="BEC39" s="373"/>
      <c r="BED39" s="1388"/>
      <c r="BEE39" s="1279"/>
      <c r="BEF39" s="85"/>
      <c r="BEG39" s="87">
        <f t="shared" si="160"/>
        <v>605.79999999999927</v>
      </c>
      <c r="BEI39" s="373"/>
      <c r="BEJ39" s="373"/>
      <c r="BEK39" s="373"/>
      <c r="BEL39" s="1388"/>
      <c r="BEM39" s="1279"/>
      <c r="BEN39" s="85"/>
      <c r="BEO39" s="87">
        <f t="shared" si="161"/>
        <v>0</v>
      </c>
      <c r="BEQ39" s="388"/>
      <c r="BER39" s="373"/>
      <c r="BES39" s="1388"/>
      <c r="BET39" s="1386"/>
      <c r="BEU39" s="85"/>
      <c r="BEV39" s="87">
        <f t="shared" si="162"/>
        <v>6853</v>
      </c>
      <c r="BEX39" s="388"/>
      <c r="BEY39" s="1200"/>
      <c r="BEZ39" s="373"/>
      <c r="BFA39" s="1388"/>
      <c r="BFB39" s="1386"/>
      <c r="BFC39" s="85"/>
      <c r="BFD39" s="87">
        <f t="shared" si="163"/>
        <v>0</v>
      </c>
      <c r="BFF39" s="34"/>
      <c r="BFG39" s="34"/>
      <c r="BFH39" s="373"/>
      <c r="BFI39" s="1250"/>
      <c r="BFJ39" s="1279"/>
      <c r="BFK39" s="85"/>
      <c r="BFL39" s="87">
        <f t="shared" si="164"/>
        <v>212313.94</v>
      </c>
      <c r="BFN39" s="549"/>
      <c r="BFO39" s="373"/>
      <c r="BFP39" s="1250"/>
      <c r="BFQ39" s="1118"/>
      <c r="BFR39" s="85"/>
      <c r="BFS39" s="87">
        <f t="shared" si="165"/>
        <v>0</v>
      </c>
      <c r="BFU39" s="388"/>
      <c r="BFV39" s="373"/>
      <c r="BFW39" s="1250"/>
      <c r="BFX39" s="1279"/>
      <c r="BFY39" s="85"/>
      <c r="BFZ39" s="87">
        <f t="shared" si="166"/>
        <v>0</v>
      </c>
      <c r="BGB39" s="549"/>
      <c r="BGC39" s="373"/>
      <c r="BGD39" s="1250"/>
      <c r="BGE39" s="1279"/>
      <c r="BGF39" s="85"/>
      <c r="BGG39" s="87">
        <f t="shared" si="167"/>
        <v>0</v>
      </c>
      <c r="BGI39" s="388"/>
      <c r="BGJ39" s="373"/>
      <c r="BGK39" s="1388"/>
      <c r="BGL39" s="1279"/>
      <c r="BGM39" s="85"/>
      <c r="BGN39" s="87">
        <f t="shared" si="240"/>
        <v>0</v>
      </c>
      <c r="BGP39" s="373"/>
      <c r="BGQ39" s="373"/>
      <c r="BGR39" s="1388"/>
      <c r="BGS39" s="1279"/>
      <c r="BGT39" s="85"/>
      <c r="BGU39" s="87">
        <f t="shared" si="241"/>
        <v>0</v>
      </c>
      <c r="BGW39" s="549"/>
      <c r="BGX39" s="373"/>
      <c r="BGY39" s="1388"/>
      <c r="BGZ39" s="1279"/>
      <c r="BHA39" s="85"/>
      <c r="BHB39" s="87">
        <f t="shared" si="168"/>
        <v>0</v>
      </c>
      <c r="BHD39" s="549"/>
      <c r="BHE39" s="549"/>
      <c r="BHF39" s="373"/>
      <c r="BHG39" s="1388"/>
      <c r="BHH39" s="1279"/>
      <c r="BHI39" s="85"/>
      <c r="BHJ39" s="87">
        <f t="shared" si="169"/>
        <v>78175.989999999991</v>
      </c>
      <c r="BHL39" s="549"/>
      <c r="BHM39" s="373"/>
      <c r="BHN39" s="1388"/>
      <c r="BHO39" s="1279"/>
      <c r="BHP39" s="85"/>
      <c r="BHQ39" s="87">
        <f t="shared" si="170"/>
        <v>0</v>
      </c>
      <c r="BHS39" s="388"/>
      <c r="BHT39" s="373"/>
      <c r="BHU39" s="1388"/>
      <c r="BHV39" s="1279"/>
      <c r="BHW39" s="85"/>
      <c r="BHX39" s="87">
        <f t="shared" si="171"/>
        <v>0</v>
      </c>
      <c r="BHZ39" s="549"/>
      <c r="BIA39" s="373"/>
      <c r="BIB39" s="1388"/>
      <c r="BIC39" s="1279"/>
      <c r="BID39" s="85"/>
      <c r="BIE39" s="87">
        <f t="shared" si="172"/>
        <v>0</v>
      </c>
      <c r="BIG39" s="549"/>
      <c r="BIH39" s="373"/>
      <c r="BII39" s="1388"/>
      <c r="BIJ39" s="1279"/>
      <c r="BIK39" s="85"/>
      <c r="BIL39" s="87">
        <f t="shared" si="173"/>
        <v>1424</v>
      </c>
      <c r="BIN39" s="549"/>
      <c r="BIO39" s="373"/>
      <c r="BIP39" s="1388"/>
      <c r="BIQ39" s="1279"/>
      <c r="BIR39" s="85"/>
      <c r="BIS39" s="87">
        <f t="shared" si="174"/>
        <v>0</v>
      </c>
      <c r="BIU39" s="34"/>
      <c r="BIV39" s="373"/>
      <c r="BIW39" s="121"/>
      <c r="BIX39" s="1279"/>
      <c r="BIY39" s="85"/>
      <c r="BIZ39" s="87">
        <f t="shared" si="175"/>
        <v>0</v>
      </c>
      <c r="BJB39" s="373"/>
      <c r="BJC39" s="373"/>
      <c r="BJD39" s="1388"/>
      <c r="BJE39" s="1279"/>
      <c r="BJF39" s="85"/>
      <c r="BJG39" s="87">
        <f t="shared" si="216"/>
        <v>3291.5</v>
      </c>
      <c r="BJI39" s="313"/>
      <c r="BJJ39" s="276"/>
      <c r="BJK39" s="121"/>
      <c r="BJL39" s="53">
        <v>41324</v>
      </c>
      <c r="BJM39" s="176">
        <v>14383.5</v>
      </c>
      <c r="BJN39" s="168">
        <f t="shared" si="217"/>
        <v>289.5</v>
      </c>
      <c r="BJP39" s="373"/>
      <c r="BJQ39" s="373"/>
      <c r="BJR39" s="1388"/>
      <c r="BJS39" s="1279"/>
      <c r="BJT39" s="85"/>
      <c r="BJU39" s="87">
        <f t="shared" si="218"/>
        <v>0</v>
      </c>
      <c r="BJW39" s="373"/>
      <c r="BJX39" s="373"/>
      <c r="BJY39" s="1388"/>
      <c r="BJZ39" s="1279"/>
      <c r="BKA39" s="85"/>
      <c r="BKB39" s="87">
        <f t="shared" si="219"/>
        <v>0</v>
      </c>
      <c r="BKD39" s="373"/>
      <c r="BKE39" s="373"/>
      <c r="BKF39" s="1388"/>
      <c r="BKG39" s="1279"/>
      <c r="BKH39" s="85"/>
      <c r="BKI39" s="87">
        <f t="shared" si="220"/>
        <v>0</v>
      </c>
      <c r="BKK39" s="373"/>
      <c r="BKL39" s="373"/>
      <c r="BKM39" s="1388"/>
      <c r="BKN39" s="1279"/>
      <c r="BKO39" s="85"/>
      <c r="BKP39" s="87">
        <f t="shared" si="221"/>
        <v>0</v>
      </c>
      <c r="BKR39" s="388"/>
      <c r="BKS39" s="373"/>
      <c r="BKT39" s="1250"/>
      <c r="BKU39" s="1279"/>
      <c r="BKV39" s="85"/>
      <c r="BKW39" s="87">
        <f t="shared" si="222"/>
        <v>0</v>
      </c>
      <c r="BKY39" s="549"/>
      <c r="BKZ39" s="373"/>
      <c r="BLA39" s="1388"/>
      <c r="BLB39" s="1279"/>
      <c r="BLC39" s="85"/>
      <c r="BLD39" s="87">
        <f t="shared" si="223"/>
        <v>0</v>
      </c>
      <c r="BLF39" s="549"/>
      <c r="BLG39" s="373"/>
      <c r="BLH39" s="1388"/>
      <c r="BLI39" s="1279"/>
      <c r="BLJ39" s="85"/>
      <c r="BLK39" s="87">
        <f t="shared" si="237"/>
        <v>0</v>
      </c>
      <c r="BLM39" s="373"/>
      <c r="BLN39" s="1200"/>
      <c r="BLO39" s="373"/>
      <c r="BLP39" s="1388"/>
      <c r="BLQ39" s="1279"/>
      <c r="BLR39" s="85"/>
      <c r="BLS39" s="87">
        <f t="shared" si="176"/>
        <v>118</v>
      </c>
      <c r="BLU39" s="373"/>
      <c r="BLV39" s="373"/>
      <c r="BLW39" s="1388"/>
      <c r="BLX39" s="1279"/>
      <c r="BLY39" s="85"/>
      <c r="BLZ39" s="87">
        <f t="shared" si="177"/>
        <v>0</v>
      </c>
      <c r="BMB39" s="34"/>
      <c r="BMC39" s="373"/>
      <c r="BMD39" s="1250"/>
      <c r="BME39" s="1279"/>
      <c r="BMF39" s="85"/>
      <c r="BMG39" s="87">
        <f t="shared" si="178"/>
        <v>21858</v>
      </c>
      <c r="BMI39" s="386">
        <v>41313</v>
      </c>
      <c r="BMJ39" s="276" t="s">
        <v>4286</v>
      </c>
      <c r="BMK39" s="1045">
        <v>4395.5</v>
      </c>
      <c r="BML39" s="1087">
        <v>41313</v>
      </c>
      <c r="BMM39" s="176">
        <v>4395.5</v>
      </c>
      <c r="BMN39" s="87">
        <f t="shared" si="179"/>
        <v>0</v>
      </c>
      <c r="BMQ39" s="1247"/>
      <c r="BMR39" s="430"/>
      <c r="BMS39" s="549"/>
      <c r="BMT39" s="1245"/>
      <c r="BMU39" s="87">
        <f t="shared" si="180"/>
        <v>700</v>
      </c>
      <c r="BMW39" s="373"/>
      <c r="BMX39" s="373"/>
      <c r="BMY39" s="1388"/>
      <c r="BMZ39" s="1279"/>
      <c r="BNA39" s="85"/>
      <c r="BNB39" s="87">
        <f t="shared" si="181"/>
        <v>0</v>
      </c>
      <c r="BND39" s="373"/>
      <c r="BNE39" s="373"/>
      <c r="BNF39" s="373"/>
      <c r="BNG39" s="1388"/>
      <c r="BNH39" s="1279"/>
      <c r="BNI39" s="85"/>
      <c r="BNJ39" s="87">
        <f t="shared" si="182"/>
        <v>0</v>
      </c>
      <c r="BNL39" s="549"/>
      <c r="BNM39" s="373"/>
      <c r="BNN39" s="1388"/>
      <c r="BNO39" s="1279"/>
      <c r="BNP39" s="85"/>
      <c r="BNQ39" s="87">
        <f t="shared" si="183"/>
        <v>0</v>
      </c>
      <c r="BNS39" s="549"/>
      <c r="BNT39" s="373"/>
      <c r="BNU39" s="1388"/>
      <c r="BNV39" s="1279"/>
      <c r="BNW39" s="85"/>
      <c r="BNX39" s="87">
        <f t="shared" si="184"/>
        <v>0</v>
      </c>
      <c r="BNZ39" s="373"/>
      <c r="BOA39" s="373"/>
      <c r="BOB39" s="1388"/>
      <c r="BOC39" s="1279"/>
      <c r="BOD39" s="85"/>
      <c r="BOE39" s="87">
        <f t="shared" si="185"/>
        <v>0</v>
      </c>
      <c r="BOG39" s="549"/>
      <c r="BOH39" s="373"/>
      <c r="BOI39" s="1388"/>
      <c r="BOJ39" s="1279"/>
      <c r="BOK39" s="85"/>
      <c r="BOL39" s="87">
        <f t="shared" si="186"/>
        <v>0</v>
      </c>
      <c r="BON39" s="549"/>
      <c r="BOO39" s="373"/>
      <c r="BOP39" s="1388"/>
      <c r="BOQ39" s="1279"/>
      <c r="BOR39" s="85"/>
      <c r="BOS39" s="87">
        <f t="shared" si="187"/>
        <v>0</v>
      </c>
      <c r="BOU39" s="373"/>
      <c r="BOV39" s="373"/>
      <c r="BOW39" s="1388"/>
      <c r="BOX39" s="1279"/>
      <c r="BOY39" s="85"/>
      <c r="BOZ39" s="87">
        <f t="shared" si="188"/>
        <v>0</v>
      </c>
      <c r="BPB39" s="373"/>
      <c r="BPC39" s="373"/>
      <c r="BPD39" s="1388"/>
      <c r="BPE39" s="1279"/>
      <c r="BPF39" s="85"/>
      <c r="BPG39" s="87">
        <f t="shared" si="189"/>
        <v>0</v>
      </c>
      <c r="BPI39" s="373"/>
      <c r="BPJ39" s="373"/>
      <c r="BPK39" s="1388"/>
      <c r="BPL39" s="1279"/>
      <c r="BPM39" s="85"/>
      <c r="BPN39" s="87">
        <f t="shared" si="190"/>
        <v>0</v>
      </c>
      <c r="BPP39" s="373"/>
      <c r="BPQ39" s="373"/>
      <c r="BPR39" s="1388"/>
      <c r="BPS39" s="1279"/>
      <c r="BPT39" s="85"/>
      <c r="BPU39" s="87">
        <f t="shared" si="191"/>
        <v>0</v>
      </c>
    </row>
    <row r="40" spans="1:1789">
      <c r="A40" s="373"/>
      <c r="B40" s="373"/>
      <c r="C40" s="24"/>
      <c r="D40" s="34"/>
      <c r="E40" s="85"/>
      <c r="F40" s="87">
        <f t="shared" si="2"/>
        <v>0</v>
      </c>
      <c r="H40" s="373"/>
      <c r="I40" s="373"/>
      <c r="J40" s="24"/>
      <c r="K40" s="34"/>
      <c r="L40" s="85"/>
      <c r="M40" s="87">
        <f t="shared" si="3"/>
        <v>0</v>
      </c>
      <c r="O40" s="373"/>
      <c r="P40" s="373"/>
      <c r="Q40" s="24"/>
      <c r="R40" s="34"/>
      <c r="S40" s="85"/>
      <c r="T40" s="87">
        <f t="shared" si="4"/>
        <v>0</v>
      </c>
      <c r="V40" s="373"/>
      <c r="W40" s="373"/>
      <c r="X40" s="24"/>
      <c r="Y40" s="34"/>
      <c r="Z40" s="85"/>
      <c r="AA40" s="87">
        <f t="shared" si="5"/>
        <v>6041</v>
      </c>
      <c r="AC40" s="373"/>
      <c r="AD40" s="373"/>
      <c r="AE40" s="24"/>
      <c r="AF40" s="34"/>
      <c r="AG40" s="85"/>
      <c r="AH40" s="87">
        <f t="shared" si="6"/>
        <v>0</v>
      </c>
      <c r="AJ40" s="386"/>
      <c r="AK40" s="276"/>
      <c r="AL40" s="121"/>
      <c r="AM40" s="386"/>
      <c r="AN40" s="176"/>
      <c r="AO40" s="87">
        <f t="shared" si="7"/>
        <v>79462.720000000016</v>
      </c>
      <c r="AQ40" s="373"/>
      <c r="AR40" s="373"/>
      <c r="AS40" s="24"/>
      <c r="AT40" s="34"/>
      <c r="AU40" s="85"/>
      <c r="AV40" s="87">
        <f t="shared" si="8"/>
        <v>0</v>
      </c>
      <c r="AX40" s="373"/>
      <c r="AY40" s="373"/>
      <c r="AZ40" s="24"/>
      <c r="BA40" s="34"/>
      <c r="BB40" s="85"/>
      <c r="BC40" s="87">
        <f t="shared" si="9"/>
        <v>0</v>
      </c>
      <c r="BE40" s="373"/>
      <c r="BF40" s="373"/>
      <c r="BG40" s="24"/>
      <c r="BH40" s="34"/>
      <c r="BI40" s="85"/>
      <c r="BJ40" s="87">
        <f t="shared" si="10"/>
        <v>0</v>
      </c>
      <c r="BL40" s="388">
        <v>41327</v>
      </c>
      <c r="BM40" s="373" t="s">
        <v>5579</v>
      </c>
      <c r="BN40" s="24">
        <v>3094.5</v>
      </c>
      <c r="BO40" s="34">
        <v>41327</v>
      </c>
      <c r="BP40" s="85">
        <v>3094.5</v>
      </c>
      <c r="BQ40" s="87">
        <f t="shared" si="11"/>
        <v>0</v>
      </c>
      <c r="BS40" s="576"/>
      <c r="BT40" s="276"/>
      <c r="BU40" s="121"/>
      <c r="BV40" s="53"/>
      <c r="BW40" s="176"/>
      <c r="BX40" s="87">
        <f t="shared" si="12"/>
        <v>40166.76</v>
      </c>
      <c r="BZ40" s="549"/>
      <c r="CA40" s="373"/>
      <c r="CB40" s="24"/>
      <c r="CC40" s="34"/>
      <c r="CD40" s="85"/>
      <c r="CE40" s="87">
        <f t="shared" si="13"/>
        <v>0</v>
      </c>
      <c r="CG40" s="549"/>
      <c r="CH40" s="373"/>
      <c r="CI40" s="24"/>
      <c r="CJ40" s="34"/>
      <c r="CK40" s="85"/>
      <c r="CL40" s="87">
        <f t="shared" si="14"/>
        <v>2443.5</v>
      </c>
      <c r="CN40" s="576">
        <v>41262</v>
      </c>
      <c r="CO40" s="1289" t="s">
        <v>3172</v>
      </c>
      <c r="CP40" s="276" t="s">
        <v>3173</v>
      </c>
      <c r="CQ40" s="121">
        <v>372906</v>
      </c>
      <c r="CR40" s="1202">
        <v>41325</v>
      </c>
      <c r="CS40" s="511">
        <v>372906</v>
      </c>
      <c r="CT40" s="87">
        <f t="shared" si="15"/>
        <v>540317.10000000009</v>
      </c>
      <c r="CV40" s="576"/>
      <c r="CW40" s="1289"/>
      <c r="CX40" s="276"/>
      <c r="CY40" s="121"/>
      <c r="CZ40" s="576"/>
      <c r="DA40" s="176"/>
      <c r="DB40" s="87">
        <f t="shared" si="16"/>
        <v>10052085.65</v>
      </c>
      <c r="DD40" s="388"/>
      <c r="DE40" s="373"/>
      <c r="DF40" s="24"/>
      <c r="DG40" s="34"/>
      <c r="DH40" s="85"/>
      <c r="DI40" s="87">
        <f t="shared" si="17"/>
        <v>1847</v>
      </c>
      <c r="DK40" s="388"/>
      <c r="DL40" s="373"/>
      <c r="DM40" s="24"/>
      <c r="DN40" s="34"/>
      <c r="DO40" s="85"/>
      <c r="DP40" s="87">
        <f t="shared" si="18"/>
        <v>0</v>
      </c>
      <c r="DR40" s="34"/>
      <c r="DS40" s="373"/>
      <c r="DT40" s="24"/>
      <c r="DU40" s="34"/>
      <c r="DV40" s="85"/>
      <c r="DW40" s="87">
        <f t="shared" si="19"/>
        <v>0</v>
      </c>
      <c r="DY40" s="388"/>
      <c r="DZ40" s="373"/>
      <c r="EA40" s="24"/>
      <c r="EB40" s="34"/>
      <c r="EC40" s="85"/>
      <c r="ED40" s="87">
        <f t="shared" si="20"/>
        <v>0</v>
      </c>
      <c r="EF40" s="549"/>
      <c r="EG40" s="373"/>
      <c r="EH40" s="24"/>
      <c r="EI40" s="34"/>
      <c r="EJ40" s="85"/>
      <c r="EK40" s="87">
        <f t="shared" si="21"/>
        <v>20966</v>
      </c>
      <c r="EM40" s="549"/>
      <c r="EN40" s="373"/>
      <c r="EO40" s="24"/>
      <c r="EP40" s="34"/>
      <c r="EQ40" s="85"/>
      <c r="ER40" s="87">
        <f t="shared" si="22"/>
        <v>0</v>
      </c>
      <c r="ET40" s="373"/>
      <c r="EU40" s="373"/>
      <c r="EV40" s="373"/>
      <c r="EW40" s="24"/>
      <c r="EX40" s="34"/>
      <c r="EY40" s="85"/>
      <c r="EZ40" s="87">
        <f t="shared" si="23"/>
        <v>1044.8300000000017</v>
      </c>
      <c r="FB40" s="53"/>
      <c r="FC40" s="276"/>
      <c r="FD40" s="121"/>
      <c r="FE40" s="53"/>
      <c r="FF40" s="176"/>
      <c r="FG40" s="87">
        <f t="shared" si="24"/>
        <v>0</v>
      </c>
      <c r="FI40" s="549"/>
      <c r="FJ40" s="373"/>
      <c r="FK40" s="373"/>
      <c r="FL40" s="24"/>
      <c r="FM40" s="34"/>
      <c r="FN40" s="85"/>
      <c r="FO40" s="87">
        <f t="shared" si="25"/>
        <v>0</v>
      </c>
      <c r="FQ40" s="34"/>
      <c r="FR40" s="373"/>
      <c r="FS40" s="24"/>
      <c r="FT40" s="34"/>
      <c r="FU40" s="85"/>
      <c r="FV40" s="87">
        <f t="shared" si="192"/>
        <v>0</v>
      </c>
      <c r="FX40" s="549"/>
      <c r="FY40" s="1202"/>
      <c r="FZ40" s="373"/>
      <c r="GA40" s="24"/>
      <c r="GB40" s="549"/>
      <c r="GC40" s="85"/>
      <c r="GD40" s="87">
        <f t="shared" si="26"/>
        <v>13137.5</v>
      </c>
      <c r="GF40" s="373"/>
      <c r="GG40" s="373"/>
      <c r="GH40" s="24"/>
      <c r="GI40" s="34"/>
      <c r="GJ40" s="85"/>
      <c r="GK40" s="87">
        <f t="shared" si="27"/>
        <v>4523</v>
      </c>
      <c r="GM40" s="549"/>
      <c r="GN40" s="373"/>
      <c r="GO40" s="373"/>
      <c r="GP40" s="24"/>
      <c r="GQ40" s="34"/>
      <c r="GR40" s="85"/>
      <c r="GS40" s="87">
        <f t="shared" si="28"/>
        <v>2511.6000000000004</v>
      </c>
      <c r="GU40" s="549"/>
      <c r="GV40" s="373"/>
      <c r="GW40" s="24"/>
      <c r="GX40" s="34"/>
      <c r="GY40" s="85"/>
      <c r="GZ40" s="87">
        <f t="shared" si="29"/>
        <v>0</v>
      </c>
      <c r="HB40" s="388"/>
      <c r="HC40" s="373"/>
      <c r="HD40" s="24"/>
      <c r="HE40" s="34"/>
      <c r="HF40" s="85"/>
      <c r="HG40" s="87">
        <f t="shared" si="30"/>
        <v>0</v>
      </c>
      <c r="HI40" s="388"/>
      <c r="HJ40" s="373"/>
      <c r="HK40" s="24"/>
      <c r="HL40" s="34"/>
      <c r="HM40" s="85"/>
      <c r="HN40" s="87">
        <f t="shared" si="31"/>
        <v>0</v>
      </c>
      <c r="HP40" s="388"/>
      <c r="HQ40" s="373"/>
      <c r="HR40" s="24"/>
      <c r="HS40" s="34"/>
      <c r="HT40" s="85"/>
      <c r="HU40" s="87">
        <f t="shared" si="32"/>
        <v>30</v>
      </c>
      <c r="HW40" s="373"/>
      <c r="HX40" s="373"/>
      <c r="HY40" s="24"/>
      <c r="HZ40" s="34"/>
      <c r="IA40" s="85"/>
      <c r="IB40" s="87">
        <f t="shared" si="33"/>
        <v>0</v>
      </c>
      <c r="ID40" s="576"/>
      <c r="IE40" s="276"/>
      <c r="IF40" s="121"/>
      <c r="IG40" s="53"/>
      <c r="IH40" s="176"/>
      <c r="II40" s="87">
        <f t="shared" si="34"/>
        <v>402</v>
      </c>
      <c r="IK40" s="549"/>
      <c r="IL40" s="373"/>
      <c r="IM40" s="24"/>
      <c r="IN40" s="34"/>
      <c r="IO40" s="85"/>
      <c r="IP40" s="87">
        <f t="shared" si="35"/>
        <v>3102</v>
      </c>
      <c r="IR40" s="388">
        <v>41303</v>
      </c>
      <c r="IS40" s="1247" t="s">
        <v>3267</v>
      </c>
      <c r="IT40" s="1052">
        <v>990</v>
      </c>
      <c r="IU40" s="388">
        <v>41310</v>
      </c>
      <c r="IV40" s="1052">
        <v>990</v>
      </c>
      <c r="IW40" s="87">
        <f t="shared" si="36"/>
        <v>0</v>
      </c>
      <c r="IY40" s="388">
        <v>41320</v>
      </c>
      <c r="IZ40" s="373" t="s">
        <v>4900</v>
      </c>
      <c r="JA40" s="24">
        <v>3300</v>
      </c>
      <c r="JB40" s="388">
        <v>41324</v>
      </c>
      <c r="JC40" s="85">
        <v>3300</v>
      </c>
      <c r="JD40" s="87">
        <f t="shared" si="37"/>
        <v>0</v>
      </c>
      <c r="JF40" s="388"/>
      <c r="JG40" s="373"/>
      <c r="JH40" s="24"/>
      <c r="JI40" s="388"/>
      <c r="JJ40" s="85"/>
      <c r="JK40" s="87">
        <f t="shared" si="38"/>
        <v>46365</v>
      </c>
      <c r="JM40" s="549"/>
      <c r="JN40" s="373"/>
      <c r="JO40" s="24"/>
      <c r="JP40" s="388"/>
      <c r="JQ40" s="85"/>
      <c r="JR40" s="87">
        <f t="shared" si="39"/>
        <v>132056.17000000001</v>
      </c>
      <c r="JT40" s="388"/>
      <c r="JU40" s="373"/>
      <c r="JV40" s="24"/>
      <c r="JW40" s="34"/>
      <c r="JX40" s="85"/>
      <c r="JY40" s="87">
        <f t="shared" si="40"/>
        <v>0</v>
      </c>
      <c r="KA40" s="388"/>
      <c r="KB40" s="373"/>
      <c r="KC40" s="24"/>
      <c r="KD40" s="34"/>
      <c r="KE40" s="85"/>
      <c r="KF40" s="87">
        <f t="shared" si="41"/>
        <v>0</v>
      </c>
      <c r="KH40" s="388"/>
      <c r="KI40" s="373"/>
      <c r="KJ40" s="24"/>
      <c r="KK40" s="34"/>
      <c r="KL40" s="85"/>
      <c r="KM40" s="87">
        <f t="shared" si="42"/>
        <v>0</v>
      </c>
      <c r="KO40" s="386"/>
      <c r="KP40" s="276"/>
      <c r="KQ40" s="121"/>
      <c r="KR40" s="53"/>
      <c r="KS40" s="176"/>
      <c r="KT40" s="87">
        <f t="shared" si="43"/>
        <v>1499.5</v>
      </c>
      <c r="KV40" s="373"/>
      <c r="KW40" s="373"/>
      <c r="KX40" s="24"/>
      <c r="KY40" s="34"/>
      <c r="KZ40" s="85"/>
      <c r="LA40" s="87">
        <f t="shared" si="44"/>
        <v>14519.5</v>
      </c>
      <c r="LC40" s="373"/>
      <c r="LD40" s="373"/>
      <c r="LE40" s="24"/>
      <c r="LF40" s="34"/>
      <c r="LG40" s="85"/>
      <c r="LH40" s="87">
        <f t="shared" si="45"/>
        <v>0</v>
      </c>
      <c r="LJ40" s="373"/>
      <c r="LK40" s="373"/>
      <c r="LL40" s="24"/>
      <c r="LM40" s="34"/>
      <c r="LN40" s="85"/>
      <c r="LO40" s="87">
        <f t="shared" si="46"/>
        <v>0</v>
      </c>
      <c r="LQ40" s="373"/>
      <c r="LR40" s="373"/>
      <c r="LS40" s="24"/>
      <c r="LT40" s="34"/>
      <c r="LU40" s="85"/>
      <c r="LV40" s="87">
        <f t="shared" si="47"/>
        <v>0</v>
      </c>
      <c r="LX40" s="549"/>
      <c r="LY40" s="373"/>
      <c r="LZ40" s="24"/>
      <c r="MA40" s="34"/>
      <c r="MB40" s="85"/>
      <c r="MC40" s="87">
        <f t="shared" si="48"/>
        <v>0</v>
      </c>
      <c r="ME40" s="549"/>
      <c r="MF40" s="373"/>
      <c r="MG40" s="24"/>
      <c r="MH40" s="34"/>
      <c r="MI40" s="85"/>
      <c r="MJ40" s="87">
        <f t="shared" si="49"/>
        <v>31145.5</v>
      </c>
      <c r="ML40" s="549"/>
      <c r="MM40" s="373"/>
      <c r="MN40" s="24"/>
      <c r="MO40" s="34"/>
      <c r="MP40" s="85"/>
      <c r="MQ40" s="87">
        <f t="shared" si="50"/>
        <v>0</v>
      </c>
      <c r="MS40" s="373"/>
      <c r="MT40" s="373"/>
      <c r="MU40" s="24"/>
      <c r="MV40" s="34"/>
      <c r="MW40" s="85"/>
      <c r="MX40" s="87">
        <f t="shared" si="51"/>
        <v>0</v>
      </c>
      <c r="MZ40" s="373"/>
      <c r="NA40" s="373"/>
      <c r="NB40" s="24"/>
      <c r="NC40" s="34"/>
      <c r="ND40" s="85"/>
      <c r="NE40" s="87">
        <f t="shared" si="52"/>
        <v>0</v>
      </c>
      <c r="NG40" s="549"/>
      <c r="NH40" s="373"/>
      <c r="NI40" s="24"/>
      <c r="NJ40" s="549"/>
      <c r="NK40" s="85"/>
      <c r="NL40" s="87">
        <f t="shared" si="53"/>
        <v>0</v>
      </c>
      <c r="NN40" s="373"/>
      <c r="NO40" s="373"/>
      <c r="NP40" s="24"/>
      <c r="NQ40" s="34"/>
      <c r="NR40" s="85"/>
      <c r="NS40" s="87">
        <f t="shared" si="54"/>
        <v>12799.5</v>
      </c>
      <c r="NU40" s="549"/>
      <c r="NV40" s="1200"/>
      <c r="NW40" s="373"/>
      <c r="NX40" s="24"/>
      <c r="NY40" s="34"/>
      <c r="NZ40" s="85"/>
      <c r="OA40" s="87">
        <f t="shared" si="0"/>
        <v>154427.23000000001</v>
      </c>
      <c r="OC40" s="549"/>
      <c r="OD40" s="373"/>
      <c r="OE40" s="24"/>
      <c r="OF40" s="34"/>
      <c r="OG40" s="85"/>
      <c r="OH40" s="87">
        <f t="shared" si="55"/>
        <v>0</v>
      </c>
      <c r="OJ40" s="373"/>
      <c r="OK40" s="373"/>
      <c r="OL40" s="24"/>
      <c r="OM40" s="34"/>
      <c r="ON40" s="85"/>
      <c r="OO40" s="87">
        <f t="shared" si="56"/>
        <v>0</v>
      </c>
      <c r="OQ40" s="386">
        <v>41324</v>
      </c>
      <c r="OR40" s="1378" t="s">
        <v>5287</v>
      </c>
      <c r="OS40" s="121">
        <v>9379.5</v>
      </c>
      <c r="OT40" s="53">
        <v>41325</v>
      </c>
      <c r="OU40" s="176">
        <v>9379.58</v>
      </c>
      <c r="OV40" s="87">
        <f t="shared" si="57"/>
        <v>1649.92</v>
      </c>
      <c r="OX40" s="386"/>
      <c r="OY40" s="1378"/>
      <c r="OZ40" s="121"/>
      <c r="PA40" s="53"/>
      <c r="PB40" s="176"/>
      <c r="PC40" s="87">
        <f t="shared" si="58"/>
        <v>21123.919999999998</v>
      </c>
      <c r="PE40" s="388"/>
      <c r="PF40" s="409"/>
      <c r="PG40" s="373"/>
      <c r="PH40" s="24"/>
      <c r="PI40" s="409"/>
      <c r="PJ40" s="85"/>
      <c r="PK40" s="87">
        <f t="shared" si="59"/>
        <v>63697.850000000006</v>
      </c>
      <c r="PM40" s="388"/>
      <c r="PN40" s="373"/>
      <c r="PO40" s="24"/>
      <c r="PP40" s="409"/>
      <c r="PQ40" s="85"/>
      <c r="PR40" s="87">
        <f t="shared" si="60"/>
        <v>0</v>
      </c>
      <c r="PT40" s="388"/>
      <c r="PU40" s="373"/>
      <c r="PV40" s="24"/>
      <c r="PW40" s="34"/>
      <c r="PX40" s="85"/>
      <c r="PY40" s="87">
        <f t="shared" si="61"/>
        <v>40407</v>
      </c>
      <c r="QA40" s="373"/>
      <c r="QB40" s="373"/>
      <c r="QC40" s="24"/>
      <c r="QD40" s="34"/>
      <c r="QE40" s="85"/>
      <c r="QF40" s="87">
        <f t="shared" si="62"/>
        <v>0</v>
      </c>
      <c r="QH40" s="373"/>
      <c r="QI40" s="373"/>
      <c r="QJ40" s="24"/>
      <c r="QK40" s="34"/>
      <c r="QL40" s="85"/>
      <c r="QM40" s="87">
        <f t="shared" si="63"/>
        <v>0</v>
      </c>
      <c r="QO40" s="373"/>
      <c r="QP40" s="373"/>
      <c r="QQ40" s="24"/>
      <c r="QR40" s="34"/>
      <c r="QS40" s="85"/>
      <c r="QT40" s="87">
        <f t="shared" si="64"/>
        <v>0</v>
      </c>
      <c r="QV40" s="576"/>
      <c r="QW40" s="657"/>
      <c r="QX40" s="276"/>
      <c r="QY40" s="121"/>
      <c r="QZ40" s="53"/>
      <c r="RA40" s="176"/>
      <c r="RB40" s="87">
        <f t="shared" si="65"/>
        <v>17854</v>
      </c>
      <c r="RD40" s="549"/>
      <c r="RE40" s="373"/>
      <c r="RF40" s="24"/>
      <c r="RG40" s="34"/>
      <c r="RH40" s="85"/>
      <c r="RI40" s="87">
        <f t="shared" si="66"/>
        <v>0</v>
      </c>
      <c r="RK40" s="549"/>
      <c r="RL40" s="373"/>
      <c r="RM40" s="24"/>
      <c r="RN40" s="34"/>
      <c r="RO40" s="85"/>
      <c r="RP40" s="87">
        <f t="shared" si="67"/>
        <v>0</v>
      </c>
      <c r="RR40" s="373"/>
      <c r="RS40" s="373"/>
      <c r="RT40" s="24"/>
      <c r="RU40" s="34"/>
      <c r="RV40" s="85"/>
      <c r="RW40" s="87">
        <f t="shared" si="68"/>
        <v>0</v>
      </c>
      <c r="RY40" s="373"/>
      <c r="RZ40" s="373"/>
      <c r="SA40" s="24"/>
      <c r="SB40" s="34"/>
      <c r="SC40" s="85"/>
      <c r="SD40" s="87">
        <f t="shared" si="69"/>
        <v>2910</v>
      </c>
      <c r="SF40" s="373"/>
      <c r="SG40" s="373"/>
      <c r="SH40" s="24"/>
      <c r="SI40" s="34"/>
      <c r="SJ40" s="85"/>
      <c r="SK40" s="87">
        <f t="shared" si="70"/>
        <v>0</v>
      </c>
      <c r="SM40" s="373"/>
      <c r="SN40" s="373"/>
      <c r="SO40" s="24"/>
      <c r="SP40" s="34"/>
      <c r="SQ40" s="85"/>
      <c r="SR40" s="87">
        <f t="shared" si="71"/>
        <v>0</v>
      </c>
      <c r="ST40" s="549"/>
      <c r="SU40" s="373"/>
      <c r="SV40" s="24"/>
      <c r="SW40" s="34"/>
      <c r="SX40" s="85"/>
      <c r="SY40" s="87">
        <f t="shared" si="72"/>
        <v>0</v>
      </c>
      <c r="TA40" s="549"/>
      <c r="TB40" s="373"/>
      <c r="TC40" s="24"/>
      <c r="TD40" s="34"/>
      <c r="TE40" s="85"/>
      <c r="TF40" s="87">
        <f t="shared" si="73"/>
        <v>-2822</v>
      </c>
      <c r="TH40" s="549"/>
      <c r="TI40" s="373"/>
      <c r="TJ40" s="24"/>
      <c r="TK40" s="34"/>
      <c r="TL40" s="85"/>
      <c r="TM40" s="87">
        <f t="shared" si="74"/>
        <v>0</v>
      </c>
      <c r="TO40" s="386"/>
      <c r="TP40" s="276"/>
      <c r="TQ40" s="121"/>
      <c r="TR40" s="386"/>
      <c r="TS40" s="58"/>
      <c r="TT40" s="87">
        <f t="shared" si="75"/>
        <v>7747</v>
      </c>
      <c r="TV40" s="549"/>
      <c r="TW40" s="373"/>
      <c r="TX40" s="24"/>
      <c r="TY40" s="34"/>
      <c r="TZ40" s="85"/>
      <c r="UA40" s="87">
        <f t="shared" si="76"/>
        <v>0</v>
      </c>
      <c r="UC40" s="373"/>
      <c r="UD40" s="373"/>
      <c r="UE40" s="24"/>
      <c r="UF40" s="34"/>
      <c r="UG40" s="85"/>
      <c r="UH40" s="87">
        <f t="shared" si="77"/>
        <v>978</v>
      </c>
      <c r="UJ40" s="373"/>
      <c r="UK40" s="373"/>
      <c r="UL40" s="24"/>
      <c r="UM40" s="34"/>
      <c r="UN40" s="85"/>
      <c r="UO40" s="87">
        <f t="shared" si="78"/>
        <v>0</v>
      </c>
      <c r="UQ40" s="373"/>
      <c r="UR40" s="373"/>
      <c r="US40" s="24"/>
      <c r="UT40" s="34"/>
      <c r="UU40" s="85"/>
      <c r="UV40" s="87">
        <f t="shared" si="79"/>
        <v>18891</v>
      </c>
      <c r="UX40" s="388"/>
      <c r="UY40" s="373"/>
      <c r="UZ40" s="24"/>
      <c r="VA40" s="34"/>
      <c r="VB40" s="85"/>
      <c r="VC40" s="87">
        <f t="shared" si="80"/>
        <v>6963.5</v>
      </c>
      <c r="VE40" s="549"/>
      <c r="VF40" s="373"/>
      <c r="VG40" s="24"/>
      <c r="VH40" s="34"/>
      <c r="VI40" s="85"/>
      <c r="VJ40" s="87">
        <f t="shared" si="81"/>
        <v>28439.5</v>
      </c>
      <c r="VL40" s="373"/>
      <c r="VM40" s="373"/>
      <c r="VN40" s="24"/>
      <c r="VO40" s="34"/>
      <c r="VP40" s="85"/>
      <c r="VQ40" s="87">
        <f t="shared" si="82"/>
        <v>0</v>
      </c>
      <c r="VS40" s="549"/>
      <c r="VT40" s="373"/>
      <c r="VU40" s="24"/>
      <c r="VV40" s="34"/>
      <c r="VW40" s="85"/>
      <c r="VX40" s="87">
        <f t="shared" si="83"/>
        <v>14289</v>
      </c>
      <c r="VZ40" s="549"/>
      <c r="WA40" s="373"/>
      <c r="WB40" s="24"/>
      <c r="WC40" s="34"/>
      <c r="WD40" s="85"/>
      <c r="WE40" s="87">
        <f t="shared" si="84"/>
        <v>0</v>
      </c>
      <c r="WG40" s="549"/>
      <c r="WH40" s="373"/>
      <c r="WI40" s="24"/>
      <c r="WJ40" s="34"/>
      <c r="WK40" s="85"/>
      <c r="WL40" s="87">
        <f t="shared" si="85"/>
        <v>0</v>
      </c>
      <c r="WN40" s="388"/>
      <c r="WO40" s="373"/>
      <c r="WP40" s="373"/>
      <c r="WQ40" s="24"/>
      <c r="WR40" s="34"/>
      <c r="WS40" s="85"/>
      <c r="WT40" s="87">
        <f t="shared" si="86"/>
        <v>43490</v>
      </c>
      <c r="WV40" s="388"/>
      <c r="WW40" s="373"/>
      <c r="WX40" s="24"/>
      <c r="WY40" s="34"/>
      <c r="WZ40" s="85"/>
      <c r="XA40" s="87">
        <f t="shared" si="87"/>
        <v>5292.5</v>
      </c>
      <c r="XC40" s="549"/>
      <c r="XD40" s="373"/>
      <c r="XE40" s="1250"/>
      <c r="XF40" s="1253"/>
      <c r="XG40" s="85"/>
      <c r="XH40" s="87">
        <f t="shared" si="252"/>
        <v>55495.199999999997</v>
      </c>
      <c r="XJ40" s="388"/>
      <c r="XK40" s="373"/>
      <c r="XL40" s="24"/>
      <c r="XM40" s="34"/>
      <c r="XN40" s="85"/>
      <c r="XO40" s="87">
        <f t="shared" si="238"/>
        <v>0</v>
      </c>
      <c r="XQ40" s="388"/>
      <c r="XR40" s="373"/>
      <c r="XS40" s="24"/>
      <c r="XT40" s="34"/>
      <c r="XU40" s="85"/>
      <c r="XV40" s="87">
        <f t="shared" si="89"/>
        <v>1786</v>
      </c>
      <c r="XX40" s="549"/>
      <c r="XY40" s="373"/>
      <c r="XZ40" s="24"/>
      <c r="YA40" s="34"/>
      <c r="YB40" s="85"/>
      <c r="YC40" s="87">
        <f t="shared" si="224"/>
        <v>0</v>
      </c>
      <c r="YE40" s="549"/>
      <c r="YF40" s="373"/>
      <c r="YG40" s="24"/>
      <c r="YH40" s="34"/>
      <c r="YI40" s="85"/>
      <c r="YJ40" s="87">
        <f t="shared" si="225"/>
        <v>0</v>
      </c>
      <c r="YL40" s="386"/>
      <c r="YM40" s="380"/>
      <c r="YN40" s="363"/>
      <c r="YO40" s="176"/>
      <c r="YP40" s="386"/>
      <c r="YQ40" s="176"/>
      <c r="YR40" s="87">
        <f t="shared" si="90"/>
        <v>76465</v>
      </c>
      <c r="YT40" s="576"/>
      <c r="YU40" s="276"/>
      <c r="YV40" s="121"/>
      <c r="YW40" s="386"/>
      <c r="YX40" s="176"/>
      <c r="YY40" s="87">
        <f t="shared" si="91"/>
        <v>2828</v>
      </c>
      <c r="ZA40" s="388"/>
      <c r="ZC40" s="1250"/>
      <c r="ZD40" s="34"/>
      <c r="ZE40" s="85"/>
      <c r="ZF40" s="87">
        <f t="shared" si="92"/>
        <v>11815.5</v>
      </c>
      <c r="ZH40" s="549"/>
      <c r="ZI40" s="373"/>
      <c r="ZJ40" s="24"/>
      <c r="ZK40" s="34"/>
      <c r="ZL40" s="85"/>
      <c r="ZM40" s="87">
        <f t="shared" si="93"/>
        <v>500</v>
      </c>
      <c r="ZO40" s="549"/>
      <c r="ZP40" s="373"/>
      <c r="ZQ40" s="24"/>
      <c r="ZR40" s="34"/>
      <c r="ZS40" s="85"/>
      <c r="ZT40" s="87">
        <f t="shared" si="94"/>
        <v>9482.5</v>
      </c>
      <c r="ZV40" s="549"/>
      <c r="ZW40" s="373"/>
      <c r="ZX40" s="24"/>
      <c r="ZY40" s="34"/>
      <c r="ZZ40" s="85"/>
      <c r="AAA40" s="87">
        <f t="shared" si="95"/>
        <v>0</v>
      </c>
      <c r="AAC40" s="549"/>
      <c r="AAD40" s="373"/>
      <c r="AAE40" s="24"/>
      <c r="AAF40" s="34"/>
      <c r="AAG40" s="85"/>
      <c r="AAH40" s="87">
        <f t="shared" si="96"/>
        <v>0</v>
      </c>
      <c r="AAJ40" s="549"/>
      <c r="AAK40" s="373"/>
      <c r="AAL40" s="24"/>
      <c r="AAM40" s="34"/>
      <c r="AAN40" s="85"/>
      <c r="AAO40" s="87">
        <f t="shared" si="97"/>
        <v>0</v>
      </c>
      <c r="AAQ40" s="549"/>
      <c r="AAR40" s="549"/>
      <c r="AAS40" s="373"/>
      <c r="AAT40" s="24"/>
      <c r="AAU40" s="34"/>
      <c r="AAV40" s="85"/>
      <c r="AAW40" s="87">
        <f t="shared" si="98"/>
        <v>7650</v>
      </c>
      <c r="AAY40" s="373"/>
      <c r="AAZ40" s="373"/>
      <c r="ABA40" s="24"/>
      <c r="ABB40" s="34"/>
      <c r="ABC40" s="85"/>
      <c r="ABD40" s="87">
        <f t="shared" si="242"/>
        <v>8470.5</v>
      </c>
      <c r="ABF40" s="373"/>
      <c r="ABG40" s="373"/>
      <c r="ABH40" s="24"/>
      <c r="ABI40" s="34"/>
      <c r="ABJ40" s="85"/>
      <c r="ABK40" s="87">
        <f t="shared" si="99"/>
        <v>70699</v>
      </c>
      <c r="ABM40" s="549"/>
      <c r="ABN40" s="373"/>
      <c r="ABO40" s="373"/>
      <c r="ABP40" s="24"/>
      <c r="ABQ40" s="34"/>
      <c r="ABR40" s="85"/>
      <c r="ABS40" s="87">
        <f t="shared" si="243"/>
        <v>0</v>
      </c>
      <c r="ABU40" s="388"/>
      <c r="ABV40" s="373"/>
      <c r="ABW40" s="24"/>
      <c r="ABX40" s="549"/>
      <c r="ABY40" s="85"/>
      <c r="ABZ40" s="87">
        <f t="shared" si="244"/>
        <v>0</v>
      </c>
      <c r="ACB40" s="373"/>
      <c r="ACC40" s="373"/>
      <c r="ACD40" s="24"/>
      <c r="ACE40" s="34"/>
      <c r="ACF40" s="85"/>
      <c r="ACG40" s="87">
        <f t="shared" si="245"/>
        <v>42311</v>
      </c>
      <c r="ACI40" s="386"/>
      <c r="ACJ40" s="276"/>
      <c r="ACK40" s="121"/>
      <c r="ACL40" s="386"/>
      <c r="ACM40" s="176"/>
      <c r="ACN40" s="87">
        <f t="shared" si="239"/>
        <v>19922.5</v>
      </c>
      <c r="ACP40" s="34"/>
      <c r="ACQ40" s="373"/>
      <c r="ACR40" s="24"/>
      <c r="ACS40" s="34"/>
      <c r="ACT40" s="85"/>
      <c r="ACU40" s="87">
        <f t="shared" si="1"/>
        <v>0</v>
      </c>
      <c r="ACW40" s="373"/>
      <c r="ACX40" s="373"/>
      <c r="ACY40" s="24"/>
      <c r="ACZ40" s="34"/>
      <c r="ADA40" s="85"/>
      <c r="ADB40" s="87">
        <f t="shared" si="100"/>
        <v>0</v>
      </c>
      <c r="ADD40" s="373"/>
      <c r="ADE40" s="373"/>
      <c r="ADF40" s="24"/>
      <c r="ADG40" s="34"/>
      <c r="ADH40" s="85"/>
      <c r="ADI40" s="87">
        <f t="shared" si="101"/>
        <v>0</v>
      </c>
      <c r="ADK40" s="1261"/>
      <c r="ADL40" s="373"/>
      <c r="ADM40" s="24"/>
      <c r="ADN40" s="34"/>
      <c r="ADO40" s="85"/>
      <c r="ADP40" s="87">
        <f t="shared" si="102"/>
        <v>0</v>
      </c>
      <c r="ADR40" s="1261"/>
      <c r="ADS40" s="373"/>
      <c r="ADT40" s="24"/>
      <c r="ADU40" s="34"/>
      <c r="ADV40" s="85"/>
      <c r="ADW40" s="87">
        <f t="shared" si="103"/>
        <v>2582.5</v>
      </c>
      <c r="ADY40" s="1261"/>
      <c r="ADZ40" s="373"/>
      <c r="AEA40" s="24"/>
      <c r="AEB40" s="34"/>
      <c r="AEC40" s="85"/>
      <c r="AED40" s="87">
        <f t="shared" si="104"/>
        <v>0</v>
      </c>
      <c r="AEF40" s="1261"/>
      <c r="AEG40" s="373"/>
      <c r="AEH40" s="24"/>
      <c r="AEI40" s="34"/>
      <c r="AEJ40" s="85"/>
      <c r="AEK40" s="87">
        <f t="shared" si="105"/>
        <v>49429.5</v>
      </c>
      <c r="AEM40" s="1261"/>
      <c r="AEN40" s="373"/>
      <c r="AEO40" s="24"/>
      <c r="AEP40" s="34"/>
      <c r="AEQ40" s="85"/>
      <c r="AER40" s="87">
        <f t="shared" si="106"/>
        <v>0</v>
      </c>
      <c r="AET40" s="388"/>
      <c r="AEU40" s="373"/>
      <c r="AEV40" s="24"/>
      <c r="AEW40" s="34"/>
      <c r="AEX40" s="85"/>
      <c r="AEY40" s="87">
        <f t="shared" si="107"/>
        <v>3212.9950000000008</v>
      </c>
      <c r="AFA40" s="549"/>
      <c r="AFB40" s="373"/>
      <c r="AFC40" s="24"/>
      <c r="AFD40" s="34"/>
      <c r="AFE40" s="85"/>
      <c r="AFF40" s="87">
        <f t="shared" si="108"/>
        <v>17277</v>
      </c>
      <c r="AFI40" s="373"/>
      <c r="AFJ40" s="24"/>
      <c r="AFK40" s="388"/>
      <c r="AFL40" s="85"/>
      <c r="AFM40" s="87">
        <f t="shared" si="109"/>
        <v>0</v>
      </c>
      <c r="AFO40" s="549"/>
      <c r="AFP40" s="373"/>
      <c r="AFQ40" s="24"/>
      <c r="AFR40" s="34"/>
      <c r="AFS40" s="85"/>
      <c r="AFT40" s="87">
        <f t="shared" si="110"/>
        <v>0</v>
      </c>
      <c r="AFV40" s="549"/>
      <c r="AFW40" s="373"/>
      <c r="AFX40" s="24"/>
      <c r="AFY40" s="34"/>
      <c r="AFZ40" s="85"/>
      <c r="AGA40" s="87">
        <f t="shared" si="111"/>
        <v>33117</v>
      </c>
      <c r="AGC40" s="549"/>
      <c r="AGD40" s="373"/>
      <c r="AGE40" s="24"/>
      <c r="AGF40" s="34"/>
      <c r="AGG40" s="85"/>
      <c r="AGH40" s="87">
        <f t="shared" si="112"/>
        <v>2341</v>
      </c>
      <c r="AGJ40" s="549"/>
      <c r="AGK40" s="373"/>
      <c r="AGL40" s="24"/>
      <c r="AGM40" s="34"/>
      <c r="AGN40" s="85"/>
      <c r="AGO40" s="87">
        <f t="shared" si="113"/>
        <v>18000.5</v>
      </c>
      <c r="AGQ40" s="549"/>
      <c r="AGR40" s="373"/>
      <c r="AGS40" s="24"/>
      <c r="AGT40" s="34"/>
      <c r="AGU40" s="85"/>
      <c r="AGV40" s="87">
        <f t="shared" si="114"/>
        <v>0</v>
      </c>
      <c r="AGX40" s="34"/>
      <c r="AGY40" s="1249"/>
      <c r="AGZ40" s="24"/>
      <c r="AHA40" s="34"/>
      <c r="AHB40" s="85"/>
      <c r="AHC40" s="87">
        <f t="shared" si="115"/>
        <v>52560.5</v>
      </c>
      <c r="AHE40" s="34"/>
      <c r="AHF40" s="1249"/>
      <c r="AHG40" s="121"/>
      <c r="AHH40" s="34"/>
      <c r="AHI40" s="1052"/>
      <c r="AHJ40" s="87">
        <f t="shared" si="116"/>
        <v>0</v>
      </c>
      <c r="AHL40" s="388"/>
      <c r="AHM40" s="1249"/>
      <c r="AHN40" s="24"/>
      <c r="AHO40" s="34"/>
      <c r="AHP40" s="85"/>
      <c r="AHQ40" s="87">
        <f t="shared" si="117"/>
        <v>0</v>
      </c>
      <c r="AHS40" s="386"/>
      <c r="AHT40" s="276"/>
      <c r="AHU40" s="121"/>
      <c r="AHV40" s="53">
        <v>41108</v>
      </c>
      <c r="AHW40" s="176">
        <v>500</v>
      </c>
      <c r="AHX40" s="87">
        <f t="shared" si="118"/>
        <v>2932</v>
      </c>
      <c r="AHZ40" s="373"/>
      <c r="AIA40" s="373"/>
      <c r="AIB40" s="1249"/>
      <c r="AIC40" s="24"/>
      <c r="AID40" s="34"/>
      <c r="AIE40" s="85"/>
      <c r="AIF40" s="87">
        <f t="shared" si="119"/>
        <v>0</v>
      </c>
      <c r="AIH40" s="549"/>
      <c r="AII40" s="1249"/>
      <c r="AIJ40" s="24"/>
      <c r="AIK40" s="34"/>
      <c r="AIL40" s="85"/>
      <c r="AIM40" s="87">
        <f t="shared" si="120"/>
        <v>0</v>
      </c>
      <c r="AIO40" s="549"/>
      <c r="AIP40" s="1202"/>
      <c r="AIQ40" s="1249"/>
      <c r="AIR40" s="24"/>
      <c r="AIS40" s="34"/>
      <c r="AIT40" s="85"/>
      <c r="AIU40" s="87">
        <f t="shared" si="121"/>
        <v>0</v>
      </c>
      <c r="AIW40" s="549"/>
      <c r="AIX40" s="1249"/>
      <c r="AIY40" s="24"/>
      <c r="AIZ40" s="34"/>
      <c r="AJA40" s="85"/>
      <c r="AJB40" s="87">
        <f t="shared" si="122"/>
        <v>409</v>
      </c>
      <c r="AJD40" s="549"/>
      <c r="AJE40" s="1249"/>
      <c r="AJF40" s="24"/>
      <c r="AJG40" s="34"/>
      <c r="AJH40" s="85"/>
      <c r="AJI40" s="87">
        <f t="shared" si="123"/>
        <v>800</v>
      </c>
      <c r="AJK40" s="549"/>
      <c r="AJL40" s="1249"/>
      <c r="AJM40" s="24"/>
      <c r="AJN40" s="34"/>
      <c r="AJO40" s="85"/>
      <c r="AJP40" s="87">
        <f t="shared" si="124"/>
        <v>3599</v>
      </c>
      <c r="AJR40" s="549"/>
      <c r="AJS40" s="373"/>
      <c r="AJT40" s="24"/>
      <c r="AJU40" s="34"/>
      <c r="AJV40" s="85"/>
      <c r="AJW40" s="87">
        <f t="shared" si="125"/>
        <v>37151</v>
      </c>
      <c r="AJY40" s="549"/>
      <c r="AJZ40" s="1249"/>
      <c r="AKA40" s="24"/>
      <c r="AKB40" s="34"/>
      <c r="AKC40" s="85"/>
      <c r="AKD40" s="87">
        <f t="shared" si="126"/>
        <v>0</v>
      </c>
      <c r="AKF40" s="549"/>
      <c r="AKG40" s="1249"/>
      <c r="AKH40" s="24"/>
      <c r="AKI40" s="34"/>
      <c r="AKJ40" s="85"/>
      <c r="AKK40" s="87">
        <f t="shared" si="127"/>
        <v>0</v>
      </c>
      <c r="AKM40" s="549"/>
      <c r="AKN40" s="1249"/>
      <c r="AKO40" s="24"/>
      <c r="AKP40" s="34"/>
      <c r="AKQ40" s="85"/>
      <c r="AKR40" s="87">
        <f t="shared" si="128"/>
        <v>0</v>
      </c>
      <c r="AKT40" s="388"/>
      <c r="AKU40" s="373"/>
      <c r="AKV40" s="1276"/>
      <c r="AKW40" s="1279"/>
      <c r="AKX40" s="85"/>
      <c r="AKY40" s="1280">
        <f t="shared" si="193"/>
        <v>0</v>
      </c>
      <c r="ALA40" s="388"/>
      <c r="ALB40" s="373"/>
      <c r="ALC40" s="1276"/>
      <c r="ALD40" s="1279"/>
      <c r="ALE40" s="85"/>
      <c r="ALF40" s="1280">
        <f t="shared" si="194"/>
        <v>0</v>
      </c>
      <c r="ALH40" s="388"/>
      <c r="ALI40" s="373"/>
      <c r="ALJ40" s="1276"/>
      <c r="ALK40" s="1386"/>
      <c r="ALL40" s="85"/>
      <c r="ALM40" s="1280">
        <f t="shared" si="195"/>
        <v>32402</v>
      </c>
      <c r="ALO40" s="373"/>
      <c r="ALP40" s="373"/>
      <c r="ALQ40" s="1276"/>
      <c r="ALR40" s="1279"/>
      <c r="ALS40" s="85"/>
      <c r="ALT40" s="1280">
        <f t="shared" si="196"/>
        <v>0</v>
      </c>
      <c r="ALV40" s="549"/>
      <c r="ALW40" s="373"/>
      <c r="ALX40" s="1276"/>
      <c r="ALY40" s="1279"/>
      <c r="ALZ40" s="85"/>
      <c r="AMA40" s="1280">
        <f t="shared" si="197"/>
        <v>731</v>
      </c>
      <c r="AMC40" s="373"/>
      <c r="AMD40" s="373"/>
      <c r="AME40" s="1276"/>
      <c r="AMF40" s="1279"/>
      <c r="AMG40" s="85"/>
      <c r="AMH40" s="1280">
        <f t="shared" si="198"/>
        <v>0</v>
      </c>
      <c r="AMJ40" s="373"/>
      <c r="AMK40" s="373"/>
      <c r="AML40" s="1304"/>
      <c r="AMM40" s="1279"/>
      <c r="AMN40" s="85"/>
      <c r="AMO40" s="1280">
        <f t="shared" si="199"/>
        <v>0</v>
      </c>
      <c r="AMQ40" s="53"/>
      <c r="AMR40" s="1385"/>
      <c r="AMS40" s="1274"/>
      <c r="AMT40" s="110"/>
      <c r="AMU40" s="176"/>
      <c r="AMV40" s="87">
        <f t="shared" si="129"/>
        <v>0</v>
      </c>
      <c r="AMX40" s="549"/>
      <c r="AMY40" s="373"/>
      <c r="AMZ40" s="1304"/>
      <c r="ANA40" s="1279"/>
      <c r="ANB40" s="85"/>
      <c r="ANC40" s="1280">
        <f t="shared" si="200"/>
        <v>0</v>
      </c>
      <c r="ANE40" s="388"/>
      <c r="ANF40" s="373"/>
      <c r="ANG40" s="1276"/>
      <c r="ANH40" s="1279"/>
      <c r="ANI40" s="85"/>
      <c r="ANJ40" s="1280">
        <f t="shared" si="253"/>
        <v>1947</v>
      </c>
      <c r="ANL40" s="34"/>
      <c r="ANM40" s="1353"/>
      <c r="ANN40" s="1276"/>
      <c r="ANO40" s="1279"/>
      <c r="ANP40" s="85"/>
      <c r="ANQ40" s="1280">
        <f t="shared" si="254"/>
        <v>0</v>
      </c>
      <c r="ANS40" s="34"/>
      <c r="ANT40" s="1353"/>
      <c r="ANU40" s="1276"/>
      <c r="ANV40" s="1279"/>
      <c r="ANW40" s="85"/>
      <c r="ANX40" s="1280">
        <f t="shared" si="255"/>
        <v>0</v>
      </c>
      <c r="ANZ40" s="34"/>
      <c r="AOA40" s="1353"/>
      <c r="AOB40" s="1276"/>
      <c r="AOC40" s="1279"/>
      <c r="AOD40" s="85"/>
      <c r="AOE40" s="1280">
        <f t="shared" si="256"/>
        <v>0</v>
      </c>
      <c r="AOG40" s="388"/>
      <c r="AOH40" s="1353"/>
      <c r="AOI40" s="1276"/>
      <c r="AOJ40" s="1279"/>
      <c r="AOK40" s="85"/>
      <c r="AOL40" s="1280">
        <f t="shared" si="257"/>
        <v>0</v>
      </c>
      <c r="AON40" s="388"/>
      <c r="AOO40" s="1353"/>
      <c r="AOP40" s="1276"/>
      <c r="AOQ40" s="1279"/>
      <c r="AOR40" s="85"/>
      <c r="AOS40" s="1280">
        <f t="shared" si="258"/>
        <v>0</v>
      </c>
      <c r="AOU40" s="388"/>
      <c r="AOV40" s="1353"/>
      <c r="AOW40" s="1276"/>
      <c r="AOX40" s="1279"/>
      <c r="AOY40" s="85"/>
      <c r="AOZ40" s="1280">
        <f t="shared" si="259"/>
        <v>0</v>
      </c>
      <c r="APB40" s="549"/>
      <c r="APC40" s="1353"/>
      <c r="APD40" s="1276"/>
      <c r="APE40" s="1279"/>
      <c r="APF40" s="85"/>
      <c r="APG40" s="1280">
        <f t="shared" si="260"/>
        <v>0</v>
      </c>
      <c r="API40" s="549"/>
      <c r="APJ40" s="1353"/>
      <c r="APK40" s="1276"/>
      <c r="APL40" s="1279"/>
      <c r="APM40" s="85"/>
      <c r="APN40" s="1280">
        <f t="shared" si="261"/>
        <v>0</v>
      </c>
      <c r="APP40" s="549"/>
      <c r="APQ40" s="373"/>
      <c r="APR40" s="1276"/>
      <c r="APS40" s="1279"/>
      <c r="APT40" s="85"/>
      <c r="APU40" s="1280">
        <f t="shared" si="210"/>
        <v>0</v>
      </c>
      <c r="APW40" s="373"/>
      <c r="APX40" s="373"/>
      <c r="APY40" s="1304"/>
      <c r="APZ40" s="1279"/>
      <c r="AQA40" s="85"/>
      <c r="AQB40" s="1280">
        <f t="shared" si="211"/>
        <v>0</v>
      </c>
      <c r="AQD40" s="549"/>
      <c r="AQE40" s="373"/>
      <c r="AQF40" s="24"/>
      <c r="AQG40" s="34"/>
      <c r="AQH40" s="85"/>
      <c r="AQI40" s="87">
        <f t="shared" si="226"/>
        <v>0</v>
      </c>
      <c r="AQK40" s="549"/>
      <c r="AQL40" s="549"/>
      <c r="AQM40" s="373"/>
      <c r="AQN40" s="24"/>
      <c r="AQO40" s="34"/>
      <c r="AQP40" s="85"/>
      <c r="AQQ40" s="87">
        <f t="shared" si="227"/>
        <v>0</v>
      </c>
      <c r="AQS40" s="549"/>
      <c r="AQT40" s="1249"/>
      <c r="AQU40" s="24"/>
      <c r="AQV40" s="34"/>
      <c r="AQW40" s="85"/>
      <c r="AQX40" s="87">
        <f t="shared" si="228"/>
        <v>0</v>
      </c>
      <c r="AQZ40" s="388"/>
      <c r="ARA40" s="1249"/>
      <c r="ARB40" s="24"/>
      <c r="ARC40" s="34"/>
      <c r="ARD40" s="85"/>
      <c r="ARE40" s="87">
        <f t="shared" si="229"/>
        <v>12197</v>
      </c>
      <c r="ARG40" s="549"/>
      <c r="ARH40" s="1202"/>
      <c r="ARI40" s="1249"/>
      <c r="ARJ40" s="24"/>
      <c r="ARK40" s="34"/>
      <c r="ARL40" s="85"/>
      <c r="ARM40" s="87">
        <f t="shared" si="230"/>
        <v>0</v>
      </c>
      <c r="ARO40" s="549"/>
      <c r="ARP40" s="1202"/>
      <c r="ARQ40" s="1249"/>
      <c r="ARR40" s="24"/>
      <c r="ARS40" s="34"/>
      <c r="ART40" s="85"/>
      <c r="ARU40" s="87">
        <f t="shared" si="231"/>
        <v>0</v>
      </c>
      <c r="ARV40" s="85"/>
      <c r="ARW40" s="34"/>
      <c r="ARX40" s="373"/>
      <c r="ARY40" s="24"/>
      <c r="ARZ40" s="34"/>
      <c r="ASA40" s="85"/>
      <c r="ASB40" s="87">
        <f t="shared" si="232"/>
        <v>17438</v>
      </c>
      <c r="ASD40" s="576"/>
      <c r="ASE40" s="276"/>
      <c r="ASF40" s="121"/>
      <c r="ASG40" s="53"/>
      <c r="ASH40" s="176"/>
      <c r="ASI40" s="87">
        <f t="shared" si="233"/>
        <v>31792</v>
      </c>
      <c r="ASK40" s="549"/>
      <c r="ASL40" s="373"/>
      <c r="ASM40" s="24"/>
      <c r="ASN40" s="34"/>
      <c r="ASO40" s="85"/>
      <c r="ASP40" s="87">
        <f t="shared" si="234"/>
        <v>3312</v>
      </c>
      <c r="ASR40" s="549"/>
      <c r="ASS40" s="373"/>
      <c r="AST40" s="24"/>
      <c r="ASU40" s="34"/>
      <c r="ASV40" s="85"/>
      <c r="ASW40" s="87">
        <f t="shared" si="235"/>
        <v>0</v>
      </c>
      <c r="ASY40" s="576"/>
      <c r="ASZ40" s="276"/>
      <c r="ATA40" s="121"/>
      <c r="ATB40" s="53"/>
      <c r="ATC40" s="176"/>
      <c r="ATD40" s="87">
        <f t="shared" si="236"/>
        <v>0</v>
      </c>
      <c r="ATF40" s="549"/>
      <c r="ATG40" s="373"/>
      <c r="ATH40" s="24"/>
      <c r="ATI40" s="34"/>
      <c r="ATJ40" s="85"/>
      <c r="ATK40" s="87">
        <f t="shared" si="212"/>
        <v>0</v>
      </c>
      <c r="ATM40" s="549"/>
      <c r="ATN40" s="373"/>
      <c r="ATO40" s="24"/>
      <c r="ATP40" s="34"/>
      <c r="ATQ40" s="85"/>
      <c r="ATR40" s="87">
        <f t="shared" si="213"/>
        <v>0</v>
      </c>
      <c r="ATT40" s="576"/>
      <c r="ATU40" s="276"/>
      <c r="ATV40" s="121"/>
      <c r="ATW40" s="53"/>
      <c r="ATX40" s="176"/>
      <c r="ATY40" s="168">
        <f t="shared" si="214"/>
        <v>0</v>
      </c>
      <c r="AUA40" s="53"/>
      <c r="AUB40" s="276"/>
      <c r="AUC40" s="121"/>
      <c r="AUD40" s="53"/>
      <c r="AUE40" s="176"/>
      <c r="AUF40" s="87">
        <f t="shared" si="215"/>
        <v>2068</v>
      </c>
      <c r="AUH40" s="549"/>
      <c r="AUI40" s="373"/>
      <c r="AUJ40" s="1388"/>
      <c r="AUK40" s="1279"/>
      <c r="AUL40" s="85"/>
      <c r="AUM40" s="87">
        <f t="shared" si="246"/>
        <v>0</v>
      </c>
      <c r="AUO40" s="549"/>
      <c r="AUP40" s="373"/>
      <c r="AUQ40" s="1250"/>
      <c r="AUR40" s="1279"/>
      <c r="AUS40" s="85"/>
      <c r="AUT40" s="87">
        <f t="shared" si="247"/>
        <v>2062.5</v>
      </c>
      <c r="AUV40" s="549"/>
      <c r="AUW40" s="373"/>
      <c r="AUX40" s="1388"/>
      <c r="AUY40" s="1279"/>
      <c r="AUZ40" s="85"/>
      <c r="AVA40" s="87">
        <f t="shared" si="248"/>
        <v>0</v>
      </c>
      <c r="AVC40" s="373"/>
      <c r="AVD40" s="373"/>
      <c r="AVE40" s="1388"/>
      <c r="AVF40" s="1279"/>
      <c r="AVG40" s="85"/>
      <c r="AVH40" s="87">
        <f t="shared" si="249"/>
        <v>0</v>
      </c>
      <c r="AVJ40" s="576">
        <v>41328</v>
      </c>
      <c r="AVK40" s="276" t="s">
        <v>5616</v>
      </c>
      <c r="AVL40" s="1318">
        <v>6938</v>
      </c>
      <c r="AVM40" s="110"/>
      <c r="AVN40" s="176"/>
      <c r="AVO40" s="87">
        <f t="shared" si="130"/>
        <v>30759</v>
      </c>
      <c r="AVQ40" s="576"/>
      <c r="AVR40" s="276"/>
      <c r="AVS40" s="1318"/>
      <c r="AVT40" s="110"/>
      <c r="AVU40" s="176"/>
      <c r="AVV40" s="87">
        <f t="shared" si="131"/>
        <v>0</v>
      </c>
      <c r="AVX40" s="576"/>
      <c r="AVY40" s="276"/>
      <c r="AVZ40" s="1318"/>
      <c r="AWA40" s="110"/>
      <c r="AWB40" s="176"/>
      <c r="AWC40" s="87">
        <f t="shared" si="132"/>
        <v>5941</v>
      </c>
      <c r="AWE40" s="549"/>
      <c r="AWF40" s="373"/>
      <c r="AWG40" s="1388"/>
      <c r="AWH40" s="1279"/>
      <c r="AWI40" s="85"/>
      <c r="AWJ40" s="87">
        <f t="shared" si="133"/>
        <v>0</v>
      </c>
      <c r="AWL40" s="549"/>
      <c r="AWM40" s="373"/>
      <c r="AWN40" s="1388"/>
      <c r="AWO40" s="1279"/>
      <c r="AWP40" s="85"/>
      <c r="AWQ40" s="87">
        <f t="shared" si="134"/>
        <v>0</v>
      </c>
      <c r="AWS40" s="373"/>
      <c r="AWT40" s="373"/>
      <c r="AWU40" s="1388"/>
      <c r="AWV40" s="1279"/>
      <c r="AWW40" s="85"/>
      <c r="AWX40" s="87">
        <f t="shared" si="135"/>
        <v>0</v>
      </c>
      <c r="AWZ40" s="388"/>
      <c r="AXA40" s="373"/>
      <c r="AXB40" s="1250"/>
      <c r="AXC40" s="1279"/>
      <c r="AXD40" s="85"/>
      <c r="AXE40" s="87">
        <f t="shared" si="136"/>
        <v>3053</v>
      </c>
      <c r="AXG40" s="388"/>
      <c r="AXH40" s="373"/>
      <c r="AXI40" s="1250"/>
      <c r="AXJ40" s="1279"/>
      <c r="AXK40" s="85"/>
      <c r="AXL40" s="87">
        <f t="shared" si="137"/>
        <v>0</v>
      </c>
      <c r="AXN40" s="388"/>
      <c r="AXO40" s="373"/>
      <c r="AXP40" s="1250"/>
      <c r="AXQ40" s="1279"/>
      <c r="AXR40" s="85"/>
      <c r="AXS40" s="87">
        <f t="shared" si="138"/>
        <v>1624.5</v>
      </c>
      <c r="AXU40" s="549"/>
      <c r="AXV40" s="1249"/>
      <c r="AXW40" s="1388"/>
      <c r="AXX40" s="1118"/>
      <c r="AXY40" s="85"/>
      <c r="AXZ40" s="87">
        <f t="shared" si="139"/>
        <v>0</v>
      </c>
      <c r="AYB40" s="576"/>
      <c r="AYC40" s="276"/>
      <c r="AYD40" s="1045"/>
      <c r="AYE40" s="110"/>
      <c r="AYF40" s="176"/>
      <c r="AYG40" s="87">
        <f t="shared" si="140"/>
        <v>72158.2</v>
      </c>
      <c r="AYI40" s="373"/>
      <c r="AYJ40" s="373"/>
      <c r="AYK40" s="1388"/>
      <c r="AYL40" s="1279"/>
      <c r="AYM40" s="85"/>
      <c r="AYN40" s="87">
        <f t="shared" si="250"/>
        <v>0</v>
      </c>
      <c r="AYP40" s="373"/>
      <c r="AYQ40" s="373"/>
      <c r="AYR40" s="1388"/>
      <c r="AYS40" s="1279"/>
      <c r="AYT40" s="85"/>
      <c r="AYU40" s="87">
        <f t="shared" si="251"/>
        <v>0</v>
      </c>
      <c r="AYW40" s="386"/>
      <c r="AYX40" s="386"/>
      <c r="AYY40" s="363"/>
      <c r="AYZ40" s="430"/>
      <c r="AZA40" s="1354"/>
      <c r="AZB40" s="1319"/>
      <c r="AZC40" s="168">
        <f t="shared" si="141"/>
        <v>744205</v>
      </c>
      <c r="AZE40" s="373"/>
      <c r="AZF40" s="373"/>
      <c r="AZG40" s="1388"/>
      <c r="AZH40" s="1279"/>
      <c r="AZI40" s="85"/>
      <c r="AZJ40" s="87">
        <f t="shared" si="142"/>
        <v>0</v>
      </c>
      <c r="AZL40" s="373"/>
      <c r="AZM40" s="373"/>
      <c r="AZN40" s="1388"/>
      <c r="AZO40" s="1279"/>
      <c r="AZP40" s="85"/>
      <c r="AZQ40" s="87">
        <f t="shared" si="143"/>
        <v>0</v>
      </c>
      <c r="AZS40" s="373"/>
      <c r="AZT40" s="373"/>
      <c r="AZU40" s="1388"/>
      <c r="AZV40" s="1279"/>
      <c r="AZW40" s="85"/>
      <c r="AZX40" s="87">
        <f t="shared" si="144"/>
        <v>0</v>
      </c>
      <c r="AZZ40" s="373"/>
      <c r="BAA40" s="373"/>
      <c r="BAB40" s="1388"/>
      <c r="BAC40" s="1279"/>
      <c r="BAD40" s="85"/>
      <c r="BAE40" s="87">
        <f t="shared" si="145"/>
        <v>0</v>
      </c>
      <c r="BAG40" s="549"/>
      <c r="BAH40" s="373"/>
      <c r="BAI40" s="1388"/>
      <c r="BAJ40" s="1279"/>
      <c r="BAK40" s="85"/>
      <c r="BAL40" s="87">
        <f t="shared" si="146"/>
        <v>0</v>
      </c>
      <c r="BAN40" s="549"/>
      <c r="BAO40" s="373"/>
      <c r="BAP40" s="1388"/>
      <c r="BAQ40" s="1279"/>
      <c r="BAR40" s="85"/>
      <c r="BAS40" s="87">
        <f t="shared" si="147"/>
        <v>22116</v>
      </c>
      <c r="BAU40" s="388"/>
      <c r="BAV40" s="373"/>
      <c r="BAW40" s="1388"/>
      <c r="BAX40" s="1279"/>
      <c r="BAY40" s="85"/>
      <c r="BAZ40" s="87">
        <f t="shared" si="148"/>
        <v>4048</v>
      </c>
      <c r="BBB40" s="549"/>
      <c r="BBC40" s="373"/>
      <c r="BBD40" s="1388"/>
      <c r="BBE40" s="1118"/>
      <c r="BBF40" s="85"/>
      <c r="BBG40" s="87">
        <f t="shared" si="149"/>
        <v>19293.599999999999</v>
      </c>
      <c r="BBI40" s="373"/>
      <c r="BBJ40" s="373"/>
      <c r="BBK40" s="373"/>
      <c r="BBL40" s="1388"/>
      <c r="BBM40" s="1279"/>
      <c r="BBN40" s="85"/>
      <c r="BBO40" s="87">
        <f t="shared" si="150"/>
        <v>6485.25</v>
      </c>
      <c r="BBQ40" s="373"/>
      <c r="BBR40" s="373"/>
      <c r="BBS40" s="1388"/>
      <c r="BBT40" s="1279"/>
      <c r="BBU40" s="85"/>
      <c r="BBV40" s="87">
        <f t="shared" si="151"/>
        <v>0</v>
      </c>
      <c r="BBX40" s="388"/>
      <c r="BBY40" s="373"/>
      <c r="BBZ40" s="1388"/>
      <c r="BCA40" s="1279"/>
      <c r="BCB40" s="85"/>
      <c r="BCC40" s="87">
        <f t="shared" si="152"/>
        <v>0</v>
      </c>
      <c r="BCE40" s="388"/>
      <c r="BCF40" s="373"/>
      <c r="BCG40" s="1388"/>
      <c r="BCH40" s="1279"/>
      <c r="BCI40" s="85"/>
      <c r="BCJ40" s="87">
        <f t="shared" si="153"/>
        <v>0</v>
      </c>
      <c r="BCL40" s="386">
        <v>41316</v>
      </c>
      <c r="BCM40" s="276" t="s">
        <v>4581</v>
      </c>
      <c r="BCN40" s="121">
        <v>4779.5</v>
      </c>
      <c r="BCO40" s="1087">
        <v>41316</v>
      </c>
      <c r="BCP40" s="176">
        <v>4779.5</v>
      </c>
      <c r="BCQ40" s="87">
        <f t="shared" si="154"/>
        <v>17174</v>
      </c>
      <c r="BCS40" s="388"/>
      <c r="BCT40" s="373"/>
      <c r="BCU40" s="1388"/>
      <c r="BCV40" s="1118"/>
      <c r="BCW40" s="85"/>
      <c r="BCX40" s="87">
        <f t="shared" si="155"/>
        <v>0</v>
      </c>
      <c r="BCZ40" s="373"/>
      <c r="BDA40" s="373"/>
      <c r="BDB40" s="1388"/>
      <c r="BDC40" s="1279"/>
      <c r="BDD40" s="85"/>
      <c r="BDE40" s="87">
        <f t="shared" si="156"/>
        <v>0</v>
      </c>
      <c r="BDG40" s="388"/>
      <c r="BDH40" s="373"/>
      <c r="BDI40" s="1388"/>
      <c r="BDJ40" s="1386"/>
      <c r="BDK40" s="85"/>
      <c r="BDL40" s="87">
        <f t="shared" si="157"/>
        <v>0</v>
      </c>
      <c r="BDN40" s="576"/>
      <c r="BDO40" s="276"/>
      <c r="BDP40" s="121"/>
      <c r="BDQ40" s="576"/>
      <c r="BDR40" s="176"/>
      <c r="BDS40" s="87">
        <f t="shared" si="158"/>
        <v>31279.599999999991</v>
      </c>
      <c r="BDU40" s="373"/>
      <c r="BDV40" s="373"/>
      <c r="BDW40" s="1388"/>
      <c r="BDX40" s="1279"/>
      <c r="BDY40" s="85"/>
      <c r="BDZ40" s="87">
        <f t="shared" si="159"/>
        <v>0</v>
      </c>
      <c r="BEB40" s="549"/>
      <c r="BEC40" s="373"/>
      <c r="BED40" s="1388"/>
      <c r="BEE40" s="1279"/>
      <c r="BEF40" s="85"/>
      <c r="BEG40" s="87">
        <f t="shared" si="160"/>
        <v>605.79999999999927</v>
      </c>
      <c r="BEI40" s="373"/>
      <c r="BEJ40" s="373"/>
      <c r="BEK40" s="373"/>
      <c r="BEL40" s="1388"/>
      <c r="BEM40" s="1279"/>
      <c r="BEN40" s="85"/>
      <c r="BEO40" s="87">
        <f t="shared" si="161"/>
        <v>0</v>
      </c>
      <c r="BEQ40" s="388"/>
      <c r="BER40" s="373"/>
      <c r="BES40" s="1388"/>
      <c r="BET40" s="1386"/>
      <c r="BEU40" s="85"/>
      <c r="BEV40" s="87">
        <f t="shared" si="162"/>
        <v>6853</v>
      </c>
      <c r="BEX40" s="388"/>
      <c r="BEY40" s="1200"/>
      <c r="BEZ40" s="373"/>
      <c r="BFA40" s="1388"/>
      <c r="BFB40" s="1386"/>
      <c r="BFC40" s="85"/>
      <c r="BFD40" s="87">
        <f t="shared" si="163"/>
        <v>0</v>
      </c>
      <c r="BFF40" s="373"/>
      <c r="BFG40" s="373"/>
      <c r="BFH40" s="373"/>
      <c r="BFI40" s="1250"/>
      <c r="BFJ40" s="1279"/>
      <c r="BFK40" s="85"/>
      <c r="BFL40" s="87">
        <f t="shared" si="164"/>
        <v>212313.94</v>
      </c>
      <c r="BFN40" s="549"/>
      <c r="BFO40" s="373"/>
      <c r="BFP40" s="1250"/>
      <c r="BFQ40" s="1118"/>
      <c r="BFR40" s="85"/>
      <c r="BFS40" s="87">
        <f t="shared" si="165"/>
        <v>0</v>
      </c>
      <c r="BFU40" s="388"/>
      <c r="BFV40" s="373"/>
      <c r="BFW40" s="1250"/>
      <c r="BFX40" s="1279"/>
      <c r="BFY40" s="85"/>
      <c r="BFZ40" s="87">
        <f t="shared" si="166"/>
        <v>0</v>
      </c>
      <c r="BGB40" s="549"/>
      <c r="BGC40" s="373"/>
      <c r="BGD40" s="1250"/>
      <c r="BGE40" s="1279"/>
      <c r="BGF40" s="85"/>
      <c r="BGG40" s="87">
        <f t="shared" si="167"/>
        <v>0</v>
      </c>
      <c r="BGI40" s="388"/>
      <c r="BGJ40" s="373"/>
      <c r="BGK40" s="1388"/>
      <c r="BGL40" s="1279"/>
      <c r="BGM40" s="85"/>
      <c r="BGN40" s="87">
        <f t="shared" si="240"/>
        <v>0</v>
      </c>
      <c r="BGP40" s="373"/>
      <c r="BGQ40" s="373"/>
      <c r="BGR40" s="1388"/>
      <c r="BGS40" s="1279"/>
      <c r="BGT40" s="85"/>
      <c r="BGU40" s="87">
        <f t="shared" si="241"/>
        <v>0</v>
      </c>
      <c r="BGW40" s="549"/>
      <c r="BGX40" s="373"/>
      <c r="BGY40" s="1388"/>
      <c r="BGZ40" s="1279"/>
      <c r="BHA40" s="85"/>
      <c r="BHB40" s="87">
        <f t="shared" si="168"/>
        <v>0</v>
      </c>
      <c r="BHD40" s="549"/>
      <c r="BHE40" s="549"/>
      <c r="BHF40" s="373"/>
      <c r="BHG40" s="1388"/>
      <c r="BHH40" s="1279"/>
      <c r="BHI40" s="85"/>
      <c r="BHJ40" s="87">
        <f t="shared" si="169"/>
        <v>78175.989999999991</v>
      </c>
      <c r="BHL40" s="549"/>
      <c r="BHM40" s="373"/>
      <c r="BHN40" s="1388"/>
      <c r="BHO40" s="1279"/>
      <c r="BHP40" s="85"/>
      <c r="BHQ40" s="87">
        <f t="shared" si="170"/>
        <v>0</v>
      </c>
      <c r="BHS40" s="388"/>
      <c r="BHT40" s="373"/>
      <c r="BHU40" s="1388"/>
      <c r="BHV40" s="1279"/>
      <c r="BHW40" s="85"/>
      <c r="BHX40" s="87">
        <f t="shared" si="171"/>
        <v>0</v>
      </c>
      <c r="BHZ40" s="549"/>
      <c r="BIA40" s="373"/>
      <c r="BIB40" s="1388"/>
      <c r="BIC40" s="1279"/>
      <c r="BID40" s="85"/>
      <c r="BIE40" s="87">
        <f t="shared" si="172"/>
        <v>0</v>
      </c>
      <c r="BIG40" s="549"/>
      <c r="BIH40" s="373"/>
      <c r="BII40" s="1388"/>
      <c r="BIJ40" s="1279"/>
      <c r="BIK40" s="85"/>
      <c r="BIL40" s="87">
        <f t="shared" si="173"/>
        <v>1424</v>
      </c>
      <c r="BIN40" s="549"/>
      <c r="BIO40" s="373"/>
      <c r="BIP40" s="1388"/>
      <c r="BIQ40" s="1279"/>
      <c r="BIR40" s="85"/>
      <c r="BIS40" s="87">
        <f t="shared" si="174"/>
        <v>0</v>
      </c>
      <c r="BIU40" s="373"/>
      <c r="BIV40" s="373"/>
      <c r="BIW40" s="1250"/>
      <c r="BIX40" s="1279"/>
      <c r="BIY40" s="85"/>
      <c r="BIZ40" s="87">
        <f t="shared" si="175"/>
        <v>0</v>
      </c>
      <c r="BJB40" s="373"/>
      <c r="BJC40" s="373"/>
      <c r="BJD40" s="1388"/>
      <c r="BJE40" s="1279"/>
      <c r="BJF40" s="85"/>
      <c r="BJG40" s="87">
        <f t="shared" si="216"/>
        <v>3291.5</v>
      </c>
      <c r="BJI40" s="313">
        <v>41323</v>
      </c>
      <c r="BJJ40" s="276" t="s">
        <v>5155</v>
      </c>
      <c r="BJK40" s="121">
        <v>22606</v>
      </c>
      <c r="BJL40" s="110">
        <v>41326</v>
      </c>
      <c r="BJM40" s="176">
        <v>22606</v>
      </c>
      <c r="BJN40" s="87">
        <f t="shared" si="217"/>
        <v>289.5</v>
      </c>
      <c r="BJP40" s="373"/>
      <c r="BJQ40" s="373"/>
      <c r="BJR40" s="1388"/>
      <c r="BJS40" s="1279"/>
      <c r="BJT40" s="85"/>
      <c r="BJU40" s="87">
        <f t="shared" si="218"/>
        <v>0</v>
      </c>
      <c r="BJW40" s="373"/>
      <c r="BJX40" s="373"/>
      <c r="BJY40" s="1388"/>
      <c r="BJZ40" s="1279"/>
      <c r="BKA40" s="85"/>
      <c r="BKB40" s="87">
        <f t="shared" si="219"/>
        <v>0</v>
      </c>
      <c r="BKD40" s="373"/>
      <c r="BKE40" s="373"/>
      <c r="BKF40" s="1388"/>
      <c r="BKG40" s="1279"/>
      <c r="BKH40" s="85"/>
      <c r="BKI40" s="87">
        <f t="shared" si="220"/>
        <v>0</v>
      </c>
      <c r="BKK40" s="373"/>
      <c r="BKL40" s="373"/>
      <c r="BKM40" s="1388"/>
      <c r="BKN40" s="1279"/>
      <c r="BKO40" s="85"/>
      <c r="BKP40" s="87">
        <f t="shared" si="221"/>
        <v>0</v>
      </c>
      <c r="BKR40" s="388"/>
      <c r="BKS40" s="373"/>
      <c r="BKT40" s="1388"/>
      <c r="BKU40" s="1279"/>
      <c r="BKV40" s="85"/>
      <c r="BKW40" s="87">
        <f t="shared" si="222"/>
        <v>0</v>
      </c>
      <c r="BKY40" s="549"/>
      <c r="BKZ40" s="373"/>
      <c r="BLA40" s="1388"/>
      <c r="BLB40" s="1279"/>
      <c r="BLC40" s="85"/>
      <c r="BLD40" s="87">
        <f t="shared" si="223"/>
        <v>0</v>
      </c>
      <c r="BLF40" s="549"/>
      <c r="BLG40" s="373"/>
      <c r="BLH40" s="1388"/>
      <c r="BLI40" s="1279"/>
      <c r="BLJ40" s="85"/>
      <c r="BLK40" s="87">
        <f t="shared" si="237"/>
        <v>0</v>
      </c>
      <c r="BLM40" s="373"/>
      <c r="BLN40" s="1200"/>
      <c r="BLO40" s="373"/>
      <c r="BLP40" s="1388"/>
      <c r="BLQ40" s="1279"/>
      <c r="BLR40" s="85"/>
      <c r="BLS40" s="87">
        <f t="shared" si="176"/>
        <v>118</v>
      </c>
      <c r="BLU40" s="373"/>
      <c r="BLV40" s="373"/>
      <c r="BLW40" s="1388"/>
      <c r="BLX40" s="1279"/>
      <c r="BLY40" s="85"/>
      <c r="BLZ40" s="87">
        <f t="shared" si="177"/>
        <v>0</v>
      </c>
      <c r="BMB40" s="34"/>
      <c r="BMC40" s="373"/>
      <c r="BMD40" s="1250"/>
      <c r="BME40" s="1279"/>
      <c r="BMF40" s="85"/>
      <c r="BMG40" s="87">
        <f t="shared" si="178"/>
        <v>21858</v>
      </c>
      <c r="BMI40" s="386">
        <v>41313</v>
      </c>
      <c r="BMJ40" s="1378" t="s">
        <v>4331</v>
      </c>
      <c r="BMK40" s="1045">
        <v>238</v>
      </c>
      <c r="BML40" s="576">
        <v>41313</v>
      </c>
      <c r="BMM40" s="317">
        <v>238</v>
      </c>
      <c r="BMN40" s="87">
        <f t="shared" si="179"/>
        <v>0</v>
      </c>
      <c r="BMQ40" s="1368"/>
      <c r="BMR40" s="430"/>
      <c r="BMS40" s="549"/>
      <c r="BMT40" s="1245"/>
      <c r="BMU40" s="87">
        <f t="shared" si="180"/>
        <v>700</v>
      </c>
      <c r="BMW40" s="373"/>
      <c r="BMX40" s="373"/>
      <c r="BMY40" s="1388"/>
      <c r="BMZ40" s="1279"/>
      <c r="BNA40" s="85"/>
      <c r="BNB40" s="87">
        <f t="shared" si="181"/>
        <v>0</v>
      </c>
      <c r="BND40" s="373"/>
      <c r="BNE40" s="373"/>
      <c r="BNF40" s="373"/>
      <c r="BNG40" s="1388"/>
      <c r="BNH40" s="1279"/>
      <c r="BNI40" s="85"/>
      <c r="BNJ40" s="87">
        <f t="shared" si="182"/>
        <v>0</v>
      </c>
      <c r="BNL40" s="549"/>
      <c r="BNM40" s="373"/>
      <c r="BNN40" s="1388"/>
      <c r="BNO40" s="1279"/>
      <c r="BNP40" s="85"/>
      <c r="BNQ40" s="87">
        <f t="shared" si="183"/>
        <v>0</v>
      </c>
      <c r="BNS40" s="549"/>
      <c r="BNT40" s="373"/>
      <c r="BNU40" s="1388"/>
      <c r="BNV40" s="1279"/>
      <c r="BNW40" s="85"/>
      <c r="BNX40" s="87">
        <f t="shared" si="184"/>
        <v>0</v>
      </c>
      <c r="BNZ40" s="373"/>
      <c r="BOA40" s="373"/>
      <c r="BOB40" s="1388"/>
      <c r="BOC40" s="1279"/>
      <c r="BOD40" s="85"/>
      <c r="BOE40" s="87">
        <f t="shared" si="185"/>
        <v>0</v>
      </c>
      <c r="BOG40" s="549"/>
      <c r="BOH40" s="373"/>
      <c r="BOI40" s="1388"/>
      <c r="BOJ40" s="1279"/>
      <c r="BOK40" s="85"/>
      <c r="BOL40" s="87">
        <f t="shared" si="186"/>
        <v>0</v>
      </c>
      <c r="BON40" s="549"/>
      <c r="BOO40" s="373"/>
      <c r="BOP40" s="1388"/>
      <c r="BOQ40" s="1279"/>
      <c r="BOR40" s="85"/>
      <c r="BOS40" s="87">
        <f t="shared" si="187"/>
        <v>0</v>
      </c>
      <c r="BOU40" s="373"/>
      <c r="BOV40" s="373"/>
      <c r="BOW40" s="1388"/>
      <c r="BOX40" s="1279"/>
      <c r="BOY40" s="85"/>
      <c r="BOZ40" s="87">
        <f t="shared" si="188"/>
        <v>0</v>
      </c>
      <c r="BPB40" s="373"/>
      <c r="BPC40" s="373"/>
      <c r="BPD40" s="1388"/>
      <c r="BPE40" s="1279"/>
      <c r="BPF40" s="85"/>
      <c r="BPG40" s="87">
        <f t="shared" si="189"/>
        <v>0</v>
      </c>
      <c r="BPI40" s="373"/>
      <c r="BPJ40" s="373"/>
      <c r="BPK40" s="1388"/>
      <c r="BPL40" s="1279"/>
      <c r="BPM40" s="85"/>
      <c r="BPN40" s="87">
        <f t="shared" si="190"/>
        <v>0</v>
      </c>
      <c r="BPP40" s="373"/>
      <c r="BPQ40" s="373"/>
      <c r="BPR40" s="1388"/>
      <c r="BPS40" s="1279"/>
      <c r="BPT40" s="85"/>
      <c r="BPU40" s="87">
        <f t="shared" si="191"/>
        <v>0</v>
      </c>
    </row>
    <row r="41" spans="1:1789">
      <c r="A41" s="373"/>
      <c r="B41" s="373"/>
      <c r="C41" s="24"/>
      <c r="D41" s="34"/>
      <c r="E41" s="85"/>
      <c r="F41" s="87">
        <f t="shared" si="2"/>
        <v>0</v>
      </c>
      <c r="H41" s="373"/>
      <c r="I41" s="373"/>
      <c r="J41" s="24"/>
      <c r="K41" s="34"/>
      <c r="L41" s="85"/>
      <c r="M41" s="87">
        <f t="shared" si="3"/>
        <v>0</v>
      </c>
      <c r="O41" s="373"/>
      <c r="P41" s="373"/>
      <c r="Q41" s="24"/>
      <c r="R41" s="34"/>
      <c r="S41" s="85"/>
      <c r="T41" s="87">
        <f t="shared" si="4"/>
        <v>0</v>
      </c>
      <c r="V41" s="373"/>
      <c r="W41" s="373"/>
      <c r="X41" s="24"/>
      <c r="Y41" s="34"/>
      <c r="Z41" s="85"/>
      <c r="AA41" s="87">
        <f t="shared" si="5"/>
        <v>6041</v>
      </c>
      <c r="AC41" s="373"/>
      <c r="AD41" s="373"/>
      <c r="AE41" s="24"/>
      <c r="AF41" s="34"/>
      <c r="AG41" s="85"/>
      <c r="AH41" s="87">
        <f t="shared" si="6"/>
        <v>0</v>
      </c>
      <c r="AJ41" s="388"/>
      <c r="AK41" s="373"/>
      <c r="AL41" s="24"/>
      <c r="AM41" s="388"/>
      <c r="AN41" s="85"/>
      <c r="AO41" s="87">
        <f t="shared" si="7"/>
        <v>79462.720000000016</v>
      </c>
      <c r="AQ41" s="373"/>
      <c r="AR41" s="373"/>
      <c r="AS41" s="24"/>
      <c r="AT41" s="34"/>
      <c r="AU41" s="85"/>
      <c r="AV41" s="87">
        <f t="shared" si="8"/>
        <v>0</v>
      </c>
      <c r="AX41" s="373"/>
      <c r="AY41" s="373"/>
      <c r="AZ41" s="24"/>
      <c r="BA41" s="34"/>
      <c r="BB41" s="85"/>
      <c r="BC41" s="87">
        <f t="shared" si="9"/>
        <v>0</v>
      </c>
      <c r="BE41" s="373"/>
      <c r="BF41" s="373"/>
      <c r="BG41" s="24"/>
      <c r="BH41" s="34"/>
      <c r="BI41" s="85"/>
      <c r="BJ41" s="87">
        <f t="shared" si="10"/>
        <v>0</v>
      </c>
      <c r="BL41" s="388">
        <v>41328</v>
      </c>
      <c r="BM41" s="373" t="s">
        <v>5661</v>
      </c>
      <c r="BN41" s="24">
        <v>1452</v>
      </c>
      <c r="BO41" s="34">
        <v>41328</v>
      </c>
      <c r="BP41" s="85">
        <v>1452</v>
      </c>
      <c r="BQ41" s="87">
        <f t="shared" si="11"/>
        <v>0</v>
      </c>
      <c r="BS41" s="576"/>
      <c r="BT41" s="276"/>
      <c r="BU41" s="121"/>
      <c r="BV41" s="53"/>
      <c r="BW41" s="176"/>
      <c r="BX41" s="87">
        <f t="shared" si="12"/>
        <v>40166.76</v>
      </c>
      <c r="BZ41" s="549"/>
      <c r="CA41" s="373"/>
      <c r="CB41" s="24"/>
      <c r="CC41" s="34"/>
      <c r="CD41" s="85"/>
      <c r="CE41" s="87">
        <f t="shared" si="13"/>
        <v>0</v>
      </c>
      <c r="CG41" s="549"/>
      <c r="CH41" s="373"/>
      <c r="CI41" s="24"/>
      <c r="CJ41" s="34"/>
      <c r="CK41" s="85"/>
      <c r="CL41" s="87">
        <f t="shared" si="14"/>
        <v>2443.5</v>
      </c>
      <c r="CN41" s="576">
        <v>41262</v>
      </c>
      <c r="CO41" s="1289" t="s">
        <v>3177</v>
      </c>
      <c r="CP41" s="276" t="s">
        <v>3178</v>
      </c>
      <c r="CQ41" s="121">
        <v>248194</v>
      </c>
      <c r="CR41" s="1202">
        <v>41325</v>
      </c>
      <c r="CS41" s="511">
        <v>248194</v>
      </c>
      <c r="CT41" s="87">
        <f t="shared" si="15"/>
        <v>540317.10000000009</v>
      </c>
      <c r="CV41" s="576"/>
      <c r="CW41" s="1289"/>
      <c r="CX41" s="276"/>
      <c r="CY41" s="121"/>
      <c r="CZ41" s="576"/>
      <c r="DA41" s="85"/>
      <c r="DB41" s="87">
        <f t="shared" si="16"/>
        <v>10052085.65</v>
      </c>
      <c r="DD41" s="388"/>
      <c r="DE41" s="373"/>
      <c r="DF41" s="24"/>
      <c r="DG41" s="34"/>
      <c r="DH41" s="85"/>
      <c r="DI41" s="87">
        <f t="shared" si="17"/>
        <v>1847</v>
      </c>
      <c r="DK41" s="388"/>
      <c r="DL41" s="373"/>
      <c r="DM41" s="24"/>
      <c r="DN41" s="34"/>
      <c r="DO41" s="85"/>
      <c r="DP41" s="87">
        <f t="shared" si="18"/>
        <v>0</v>
      </c>
      <c r="DR41" s="34"/>
      <c r="DS41" s="373"/>
      <c r="DT41" s="24"/>
      <c r="DU41" s="34"/>
      <c r="DV41" s="85"/>
      <c r="DW41" s="87">
        <f t="shared" si="19"/>
        <v>0</v>
      </c>
      <c r="DY41" s="388"/>
      <c r="DZ41" s="373"/>
      <c r="EA41" s="24"/>
      <c r="EB41" s="34"/>
      <c r="EC41" s="85"/>
      <c r="ED41" s="87">
        <f t="shared" si="20"/>
        <v>0</v>
      </c>
      <c r="EF41" s="549"/>
      <c r="EG41" s="373"/>
      <c r="EH41" s="24"/>
      <c r="EI41" s="34"/>
      <c r="EJ41" s="85"/>
      <c r="EK41" s="87">
        <f t="shared" si="21"/>
        <v>20966</v>
      </c>
      <c r="EM41" s="549"/>
      <c r="EN41" s="373"/>
      <c r="EO41" s="24"/>
      <c r="EP41" s="34"/>
      <c r="EQ41" s="85"/>
      <c r="ER41" s="87">
        <f t="shared" si="22"/>
        <v>0</v>
      </c>
      <c r="ET41" s="373"/>
      <c r="EU41" s="373"/>
      <c r="EV41" s="373"/>
      <c r="EW41" s="24"/>
      <c r="EX41" s="34"/>
      <c r="EY41" s="85"/>
      <c r="EZ41" s="87">
        <f t="shared" si="23"/>
        <v>1044.8300000000017</v>
      </c>
      <c r="FB41" s="53"/>
      <c r="FC41" s="276"/>
      <c r="FD41" s="121"/>
      <c r="FE41" s="53"/>
      <c r="FF41" s="176"/>
      <c r="FG41" s="87">
        <f t="shared" si="24"/>
        <v>0</v>
      </c>
      <c r="FI41" s="549"/>
      <c r="FJ41" s="373"/>
      <c r="FK41" s="373"/>
      <c r="FL41" s="24"/>
      <c r="FM41" s="34"/>
      <c r="FN41" s="85"/>
      <c r="FO41" s="87">
        <f t="shared" si="25"/>
        <v>0</v>
      </c>
      <c r="FQ41" s="34"/>
      <c r="FR41" s="373"/>
      <c r="FS41" s="24"/>
      <c r="FT41" s="34"/>
      <c r="FU41" s="85"/>
      <c r="FV41" s="87">
        <f t="shared" si="192"/>
        <v>0</v>
      </c>
      <c r="FX41" s="549"/>
      <c r="FY41" s="1202"/>
      <c r="FZ41" s="373"/>
      <c r="GA41" s="24"/>
      <c r="GB41" s="549"/>
      <c r="GC41" s="85"/>
      <c r="GD41" s="87">
        <f t="shared" si="26"/>
        <v>13137.5</v>
      </c>
      <c r="GF41" s="373"/>
      <c r="GG41" s="373"/>
      <c r="GH41" s="24"/>
      <c r="GI41" s="34"/>
      <c r="GJ41" s="85"/>
      <c r="GK41" s="87">
        <f t="shared" si="27"/>
        <v>4523</v>
      </c>
      <c r="GM41" s="549"/>
      <c r="GN41" s="373"/>
      <c r="GO41" s="373"/>
      <c r="GP41" s="24"/>
      <c r="GQ41" s="34"/>
      <c r="GR41" s="85"/>
      <c r="GS41" s="87">
        <f t="shared" si="28"/>
        <v>2511.6000000000004</v>
      </c>
      <c r="GU41" s="549"/>
      <c r="GV41" s="373"/>
      <c r="GW41" s="24"/>
      <c r="GX41" s="34"/>
      <c r="GY41" s="85"/>
      <c r="GZ41" s="87">
        <f t="shared" si="29"/>
        <v>0</v>
      </c>
      <c r="HB41" s="388"/>
      <c r="HC41" s="373"/>
      <c r="HD41" s="24"/>
      <c r="HE41" s="34"/>
      <c r="HF41" s="85"/>
      <c r="HG41" s="87">
        <f t="shared" si="30"/>
        <v>0</v>
      </c>
      <c r="HI41" s="388"/>
      <c r="HJ41" s="373"/>
      <c r="HK41" s="24"/>
      <c r="HL41" s="34"/>
      <c r="HM41" s="85"/>
      <c r="HN41" s="87">
        <f t="shared" si="31"/>
        <v>0</v>
      </c>
      <c r="HP41" s="388"/>
      <c r="HQ41" s="373"/>
      <c r="HR41" s="24"/>
      <c r="HS41" s="34"/>
      <c r="HT41" s="85"/>
      <c r="HU41" s="87">
        <f t="shared" si="32"/>
        <v>30</v>
      </c>
      <c r="HW41" s="373"/>
      <c r="HX41" s="373"/>
      <c r="HY41" s="24"/>
      <c r="HZ41" s="34"/>
      <c r="IA41" s="85"/>
      <c r="IB41" s="87">
        <f t="shared" si="33"/>
        <v>0</v>
      </c>
      <c r="ID41" s="576"/>
      <c r="IE41" s="276"/>
      <c r="IF41" s="121"/>
      <c r="IG41" s="53"/>
      <c r="IH41" s="176"/>
      <c r="II41" s="87">
        <f t="shared" si="34"/>
        <v>402</v>
      </c>
      <c r="IK41" s="549"/>
      <c r="IL41" s="373"/>
      <c r="IM41" s="24"/>
      <c r="IN41" s="34"/>
      <c r="IO41" s="85"/>
      <c r="IP41" s="87">
        <f t="shared" si="35"/>
        <v>3102</v>
      </c>
      <c r="IR41" s="388">
        <v>41303</v>
      </c>
      <c r="IS41" s="1247" t="s">
        <v>3270</v>
      </c>
      <c r="IT41" s="1052">
        <v>990</v>
      </c>
      <c r="IU41" s="388">
        <v>41310</v>
      </c>
      <c r="IV41" s="1052">
        <v>990</v>
      </c>
      <c r="IW41" s="87">
        <f t="shared" si="36"/>
        <v>0</v>
      </c>
      <c r="IY41" s="388">
        <v>41320</v>
      </c>
      <c r="IZ41" s="373" t="s">
        <v>4901</v>
      </c>
      <c r="JA41" s="24">
        <v>4950</v>
      </c>
      <c r="JB41" s="388">
        <v>41324</v>
      </c>
      <c r="JC41" s="85">
        <v>4950</v>
      </c>
      <c r="JD41" s="87">
        <f t="shared" si="37"/>
        <v>0</v>
      </c>
      <c r="JF41" s="388"/>
      <c r="JG41" s="373"/>
      <c r="JH41" s="24"/>
      <c r="JI41" s="388"/>
      <c r="JJ41" s="85"/>
      <c r="JK41" s="87">
        <f t="shared" si="38"/>
        <v>46365</v>
      </c>
      <c r="JM41" s="549"/>
      <c r="JN41" s="373"/>
      <c r="JO41" s="24"/>
      <c r="JP41" s="388"/>
      <c r="JQ41" s="85"/>
      <c r="JR41" s="87">
        <f t="shared" si="39"/>
        <v>132056.17000000001</v>
      </c>
      <c r="JT41" s="388"/>
      <c r="JU41" s="373"/>
      <c r="JV41" s="24"/>
      <c r="JW41" s="34"/>
      <c r="JX41" s="85"/>
      <c r="JY41" s="87">
        <f t="shared" si="40"/>
        <v>0</v>
      </c>
      <c r="KA41" s="388"/>
      <c r="KB41" s="373"/>
      <c r="KC41" s="24"/>
      <c r="KD41" s="34"/>
      <c r="KE41" s="85"/>
      <c r="KF41" s="87">
        <f t="shared" si="41"/>
        <v>0</v>
      </c>
      <c r="KH41" s="388"/>
      <c r="KI41" s="373"/>
      <c r="KJ41" s="24"/>
      <c r="KK41" s="34"/>
      <c r="KL41" s="85"/>
      <c r="KM41" s="87">
        <f t="shared" si="42"/>
        <v>0</v>
      </c>
      <c r="KO41" s="386"/>
      <c r="KP41" s="276"/>
      <c r="KQ41" s="121"/>
      <c r="KR41" s="53"/>
      <c r="KS41" s="176"/>
      <c r="KT41" s="87">
        <f t="shared" si="43"/>
        <v>1499.5</v>
      </c>
      <c r="KV41" s="373"/>
      <c r="KW41" s="373"/>
      <c r="KX41" s="24"/>
      <c r="KY41" s="34"/>
      <c r="KZ41" s="85"/>
      <c r="LA41" s="87">
        <f t="shared" si="44"/>
        <v>14519.5</v>
      </c>
      <c r="LC41" s="373"/>
      <c r="LD41" s="373"/>
      <c r="LE41" s="24"/>
      <c r="LF41" s="34"/>
      <c r="LG41" s="85"/>
      <c r="LH41" s="87">
        <f t="shared" si="45"/>
        <v>0</v>
      </c>
      <c r="LJ41" s="373"/>
      <c r="LK41" s="373"/>
      <c r="LL41" s="24"/>
      <c r="LM41" s="34"/>
      <c r="LN41" s="85"/>
      <c r="LO41" s="87">
        <f t="shared" si="46"/>
        <v>0</v>
      </c>
      <c r="LQ41" s="373"/>
      <c r="LR41" s="373"/>
      <c r="LS41" s="24"/>
      <c r="LT41" s="34"/>
      <c r="LU41" s="85"/>
      <c r="LV41" s="87">
        <f t="shared" si="47"/>
        <v>0</v>
      </c>
      <c r="LX41" s="549"/>
      <c r="LY41" s="373"/>
      <c r="LZ41" s="24"/>
      <c r="MA41" s="34"/>
      <c r="MB41" s="85"/>
      <c r="MC41" s="87">
        <f t="shared" si="48"/>
        <v>0</v>
      </c>
      <c r="ME41" s="549"/>
      <c r="MF41" s="373"/>
      <c r="MG41" s="24"/>
      <c r="MH41" s="34"/>
      <c r="MI41" s="85"/>
      <c r="MJ41" s="87">
        <f t="shared" si="49"/>
        <v>31145.5</v>
      </c>
      <c r="ML41" s="549"/>
      <c r="MM41" s="373"/>
      <c r="MN41" s="24"/>
      <c r="MO41" s="34"/>
      <c r="MP41" s="85"/>
      <c r="MQ41" s="87">
        <f t="shared" si="50"/>
        <v>0</v>
      </c>
      <c r="MS41" s="373"/>
      <c r="MT41" s="373"/>
      <c r="MU41" s="24"/>
      <c r="MV41" s="34"/>
      <c r="MW41" s="85"/>
      <c r="MX41" s="87">
        <f t="shared" si="51"/>
        <v>0</v>
      </c>
      <c r="MZ41" s="373"/>
      <c r="NA41" s="373"/>
      <c r="NB41" s="24"/>
      <c r="NC41" s="34"/>
      <c r="ND41" s="85"/>
      <c r="NE41" s="87">
        <f t="shared" si="52"/>
        <v>0</v>
      </c>
      <c r="NG41" s="549"/>
      <c r="NH41" s="373"/>
      <c r="NI41" s="24"/>
      <c r="NJ41" s="549"/>
      <c r="NK41" s="85"/>
      <c r="NL41" s="87">
        <f t="shared" si="53"/>
        <v>0</v>
      </c>
      <c r="NN41" s="373"/>
      <c r="NO41" s="373"/>
      <c r="NP41" s="24"/>
      <c r="NQ41" s="34"/>
      <c r="NR41" s="85"/>
      <c r="NS41" s="87">
        <f t="shared" si="54"/>
        <v>12799.5</v>
      </c>
      <c r="NU41" s="549"/>
      <c r="NV41" s="1200"/>
      <c r="NW41" s="373"/>
      <c r="NX41" s="24"/>
      <c r="NY41" s="34"/>
      <c r="NZ41" s="85"/>
      <c r="OA41" s="87">
        <f t="shared" si="0"/>
        <v>154427.23000000001</v>
      </c>
      <c r="OC41" s="549"/>
      <c r="OD41" s="373"/>
      <c r="OE41" s="24"/>
      <c r="OF41" s="34"/>
      <c r="OG41" s="85"/>
      <c r="OH41" s="87">
        <f t="shared" si="55"/>
        <v>0</v>
      </c>
      <c r="OJ41" s="373"/>
      <c r="OK41" s="373"/>
      <c r="OL41" s="24"/>
      <c r="OM41" s="34"/>
      <c r="ON41" s="85"/>
      <c r="OO41" s="87">
        <f t="shared" si="56"/>
        <v>0</v>
      </c>
      <c r="OQ41" s="386">
        <v>41325</v>
      </c>
      <c r="OR41" s="1378" t="s">
        <v>5363</v>
      </c>
      <c r="OS41" s="121">
        <v>7264.5</v>
      </c>
      <c r="OT41" s="53">
        <v>41326</v>
      </c>
      <c r="OU41" s="58">
        <v>7264.5</v>
      </c>
      <c r="OV41" s="87">
        <f t="shared" si="57"/>
        <v>1649.92</v>
      </c>
      <c r="OX41" s="386"/>
      <c r="OY41" s="1378"/>
      <c r="OZ41" s="121"/>
      <c r="PA41" s="53"/>
      <c r="PB41" s="176"/>
      <c r="PC41" s="87">
        <f t="shared" si="58"/>
        <v>21123.919999999998</v>
      </c>
      <c r="PE41" s="388"/>
      <c r="PF41" s="409"/>
      <c r="PG41" s="373"/>
      <c r="PH41" s="24"/>
      <c r="PI41" s="409"/>
      <c r="PJ41" s="85"/>
      <c r="PK41" s="87">
        <f t="shared" si="59"/>
        <v>63697.850000000006</v>
      </c>
      <c r="PM41" s="388"/>
      <c r="PN41" s="373"/>
      <c r="PO41" s="24"/>
      <c r="PP41" s="409"/>
      <c r="PQ41" s="85"/>
      <c r="PR41" s="87">
        <f t="shared" si="60"/>
        <v>0</v>
      </c>
      <c r="PT41" s="388"/>
      <c r="PU41" s="373"/>
      <c r="PV41" s="24"/>
      <c r="PW41" s="34"/>
      <c r="PX41" s="85"/>
      <c r="PY41" s="87">
        <f t="shared" si="61"/>
        <v>40407</v>
      </c>
      <c r="QA41" s="373"/>
      <c r="QB41" s="373"/>
      <c r="QC41" s="24"/>
      <c r="QD41" s="34"/>
      <c r="QE41" s="85"/>
      <c r="QF41" s="87">
        <f t="shared" si="62"/>
        <v>0</v>
      </c>
      <c r="QH41" s="373"/>
      <c r="QI41" s="373"/>
      <c r="QJ41" s="24"/>
      <c r="QK41" s="34"/>
      <c r="QL41" s="85"/>
      <c r="QM41" s="87">
        <f t="shared" si="63"/>
        <v>0</v>
      </c>
      <c r="QO41" s="373"/>
      <c r="QP41" s="373"/>
      <c r="QQ41" s="24"/>
      <c r="QR41" s="34"/>
      <c r="QS41" s="85"/>
      <c r="QT41" s="87">
        <f t="shared" si="64"/>
        <v>0</v>
      </c>
      <c r="QV41" s="549"/>
      <c r="QW41" s="1202"/>
      <c r="QX41" s="373"/>
      <c r="QY41" s="24"/>
      <c r="QZ41" s="34"/>
      <c r="RA41" s="85"/>
      <c r="RB41" s="87">
        <f t="shared" si="65"/>
        <v>17854</v>
      </c>
      <c r="RD41" s="549"/>
      <c r="RE41" s="373"/>
      <c r="RF41" s="24"/>
      <c r="RG41" s="34"/>
      <c r="RH41" s="85"/>
      <c r="RI41" s="87">
        <f t="shared" si="66"/>
        <v>0</v>
      </c>
      <c r="RK41" s="549"/>
      <c r="RL41" s="373"/>
      <c r="RM41" s="24"/>
      <c r="RN41" s="34"/>
      <c r="RO41" s="85"/>
      <c r="RP41" s="87">
        <f t="shared" si="67"/>
        <v>0</v>
      </c>
      <c r="RR41" s="373"/>
      <c r="RS41" s="373"/>
      <c r="RT41" s="24"/>
      <c r="RU41" s="34"/>
      <c r="RV41" s="85"/>
      <c r="RW41" s="87">
        <f t="shared" si="68"/>
        <v>0</v>
      </c>
      <c r="RY41" s="373"/>
      <c r="RZ41" s="373"/>
      <c r="SA41" s="24"/>
      <c r="SB41" s="34"/>
      <c r="SC41" s="85"/>
      <c r="SD41" s="87">
        <f t="shared" si="69"/>
        <v>2910</v>
      </c>
      <c r="SF41" s="373"/>
      <c r="SG41" s="373"/>
      <c r="SH41" s="24"/>
      <c r="SI41" s="34"/>
      <c r="SJ41" s="85"/>
      <c r="SK41" s="87">
        <f t="shared" si="70"/>
        <v>0</v>
      </c>
      <c r="SM41" s="373"/>
      <c r="SN41" s="373"/>
      <c r="SO41" s="24"/>
      <c r="SP41" s="34"/>
      <c r="SQ41" s="85"/>
      <c r="SR41" s="87">
        <f t="shared" si="71"/>
        <v>0</v>
      </c>
      <c r="ST41" s="549"/>
      <c r="SU41" s="373"/>
      <c r="SV41" s="24"/>
      <c r="SW41" s="34"/>
      <c r="SX41" s="85"/>
      <c r="SY41" s="87">
        <f t="shared" si="72"/>
        <v>0</v>
      </c>
      <c r="TA41" s="549"/>
      <c r="TB41" s="373"/>
      <c r="TC41" s="24"/>
      <c r="TD41" s="34"/>
      <c r="TE41" s="85"/>
      <c r="TF41" s="87">
        <f t="shared" si="73"/>
        <v>-2822</v>
      </c>
      <c r="TH41" s="549"/>
      <c r="TI41" s="373"/>
      <c r="TJ41" s="24"/>
      <c r="TK41" s="34"/>
      <c r="TL41" s="85"/>
      <c r="TM41" s="87">
        <f t="shared" si="74"/>
        <v>0</v>
      </c>
      <c r="TO41" s="388"/>
      <c r="TP41" s="373"/>
      <c r="TQ41" s="24"/>
      <c r="TR41" s="388"/>
      <c r="TS41" s="85"/>
      <c r="TT41" s="87">
        <f t="shared" si="75"/>
        <v>7747</v>
      </c>
      <c r="TV41" s="549"/>
      <c r="TW41" s="373"/>
      <c r="TX41" s="24"/>
      <c r="TY41" s="34"/>
      <c r="TZ41" s="85"/>
      <c r="UA41" s="87">
        <f t="shared" si="76"/>
        <v>0</v>
      </c>
      <c r="UC41" s="373"/>
      <c r="UD41" s="373"/>
      <c r="UE41" s="24"/>
      <c r="UF41" s="34"/>
      <c r="UG41" s="85"/>
      <c r="UH41" s="87">
        <f t="shared" si="77"/>
        <v>978</v>
      </c>
      <c r="UJ41" s="373"/>
      <c r="UK41" s="373"/>
      <c r="UL41" s="24"/>
      <c r="UM41" s="34"/>
      <c r="UN41" s="85"/>
      <c r="UO41" s="87">
        <f t="shared" si="78"/>
        <v>0</v>
      </c>
      <c r="UQ41" s="373"/>
      <c r="UR41" s="373"/>
      <c r="US41" s="24"/>
      <c r="UT41" s="34"/>
      <c r="UU41" s="85"/>
      <c r="UV41" s="87">
        <f t="shared" si="79"/>
        <v>18891</v>
      </c>
      <c r="UX41" s="388"/>
      <c r="UY41" s="373"/>
      <c r="UZ41" s="24"/>
      <c r="VA41" s="34"/>
      <c r="VB41" s="85"/>
      <c r="VC41" s="87">
        <f t="shared" si="80"/>
        <v>6963.5</v>
      </c>
      <c r="VE41" s="549"/>
      <c r="VF41" s="373"/>
      <c r="VG41" s="24"/>
      <c r="VH41" s="34"/>
      <c r="VI41" s="85"/>
      <c r="VJ41" s="87">
        <f t="shared" si="81"/>
        <v>28439.5</v>
      </c>
      <c r="VL41" s="373"/>
      <c r="VM41" s="373"/>
      <c r="VN41" s="24"/>
      <c r="VO41" s="34"/>
      <c r="VP41" s="85"/>
      <c r="VQ41" s="87">
        <f t="shared" si="82"/>
        <v>0</v>
      </c>
      <c r="VS41" s="549"/>
      <c r="VT41" s="373"/>
      <c r="VU41" s="24"/>
      <c r="VV41" s="34"/>
      <c r="VW41" s="85"/>
      <c r="VX41" s="87">
        <f t="shared" si="83"/>
        <v>14289</v>
      </c>
      <c r="VZ41" s="549"/>
      <c r="WA41" s="373"/>
      <c r="WB41" s="24"/>
      <c r="WC41" s="34"/>
      <c r="WD41" s="85"/>
      <c r="WE41" s="87">
        <f t="shared" si="84"/>
        <v>0</v>
      </c>
      <c r="WG41" s="549"/>
      <c r="WH41" s="373"/>
      <c r="WI41" s="24"/>
      <c r="WJ41" s="34"/>
      <c r="WK41" s="85"/>
      <c r="WL41" s="87">
        <f t="shared" si="85"/>
        <v>0</v>
      </c>
      <c r="WN41" s="388"/>
      <c r="WO41" s="373"/>
      <c r="WP41" s="373"/>
      <c r="WQ41" s="24"/>
      <c r="WR41" s="34"/>
      <c r="WS41" s="85"/>
      <c r="WT41" s="87">
        <f t="shared" si="86"/>
        <v>43490</v>
      </c>
      <c r="WV41" s="388"/>
      <c r="WW41" s="373"/>
      <c r="WX41" s="24"/>
      <c r="WY41" s="34"/>
      <c r="WZ41" s="85"/>
      <c r="XA41" s="87">
        <f t="shared" si="87"/>
        <v>5292.5</v>
      </c>
      <c r="XC41" s="549"/>
      <c r="XD41" s="373"/>
      <c r="XE41" s="24"/>
      <c r="XF41" s="1253"/>
      <c r="XG41" s="85"/>
      <c r="XH41" s="87">
        <f t="shared" si="252"/>
        <v>55495.199999999997</v>
      </c>
      <c r="XJ41" s="388"/>
      <c r="XK41" s="373"/>
      <c r="XL41" s="24"/>
      <c r="XM41" s="34"/>
      <c r="XN41" s="85"/>
      <c r="XO41" s="87">
        <f t="shared" si="238"/>
        <v>0</v>
      </c>
      <c r="XQ41" s="388"/>
      <c r="XR41" s="373"/>
      <c r="XS41" s="24"/>
      <c r="XT41" s="34"/>
      <c r="XU41" s="85"/>
      <c r="XV41" s="87">
        <f t="shared" si="89"/>
        <v>1786</v>
      </c>
      <c r="XX41" s="549"/>
      <c r="XY41" s="373"/>
      <c r="XZ41" s="24"/>
      <c r="YA41" s="34"/>
      <c r="YB41" s="85"/>
      <c r="YC41" s="87">
        <f t="shared" si="224"/>
        <v>0</v>
      </c>
      <c r="YE41" s="549"/>
      <c r="YF41" s="373"/>
      <c r="YG41" s="24"/>
      <c r="YH41" s="34"/>
      <c r="YI41" s="85"/>
      <c r="YJ41" s="87">
        <f t="shared" si="225"/>
        <v>0</v>
      </c>
      <c r="YL41" s="386"/>
      <c r="YM41" s="380"/>
      <c r="YN41" s="363"/>
      <c r="YO41" s="176"/>
      <c r="YP41" s="386"/>
      <c r="YQ41" s="176"/>
      <c r="YR41" s="87">
        <f t="shared" si="90"/>
        <v>76465</v>
      </c>
      <c r="YT41" s="576"/>
      <c r="YU41" s="276"/>
      <c r="YV41" s="121"/>
      <c r="YW41" s="386"/>
      <c r="YX41" s="176"/>
      <c r="YY41" s="87">
        <f t="shared" si="91"/>
        <v>2828</v>
      </c>
      <c r="ZA41" s="388"/>
      <c r="ZC41" s="1250"/>
      <c r="ZD41" s="34"/>
      <c r="ZE41" s="85"/>
      <c r="ZF41" s="87">
        <f t="shared" si="92"/>
        <v>11815.5</v>
      </c>
      <c r="ZH41" s="549"/>
      <c r="ZI41" s="373"/>
      <c r="ZJ41" s="24"/>
      <c r="ZK41" s="34"/>
      <c r="ZL41" s="85"/>
      <c r="ZM41" s="87">
        <f t="shared" si="93"/>
        <v>500</v>
      </c>
      <c r="ZO41" s="549"/>
      <c r="ZP41" s="373"/>
      <c r="ZQ41" s="24"/>
      <c r="ZR41" s="34"/>
      <c r="ZS41" s="85"/>
      <c r="ZT41" s="87">
        <f t="shared" si="94"/>
        <v>9482.5</v>
      </c>
      <c r="ZV41" s="549"/>
      <c r="ZW41" s="373"/>
      <c r="ZX41" s="24"/>
      <c r="ZY41" s="34"/>
      <c r="ZZ41" s="85"/>
      <c r="AAA41" s="87">
        <f t="shared" si="95"/>
        <v>0</v>
      </c>
      <c r="AAC41" s="549"/>
      <c r="AAD41" s="373"/>
      <c r="AAE41" s="24"/>
      <c r="AAF41" s="34"/>
      <c r="AAG41" s="85"/>
      <c r="AAH41" s="87">
        <f t="shared" si="96"/>
        <v>0</v>
      </c>
      <c r="AAJ41" s="549"/>
      <c r="AAK41" s="373"/>
      <c r="AAL41" s="24"/>
      <c r="AAM41" s="34"/>
      <c r="AAN41" s="85"/>
      <c r="AAO41" s="87">
        <f t="shared" si="97"/>
        <v>0</v>
      </c>
      <c r="AAQ41" s="549"/>
      <c r="AAR41" s="549"/>
      <c r="AAS41" s="373"/>
      <c r="AAT41" s="24"/>
      <c r="AAU41" s="34"/>
      <c r="AAV41" s="85"/>
      <c r="AAW41" s="87">
        <f t="shared" si="98"/>
        <v>7650</v>
      </c>
      <c r="AAY41" s="373"/>
      <c r="AAZ41" s="373"/>
      <c r="ABA41" s="24"/>
      <c r="ABB41" s="34"/>
      <c r="ABC41" s="85"/>
      <c r="ABD41" s="87">
        <f t="shared" si="242"/>
        <v>8470.5</v>
      </c>
      <c r="ABF41" s="373"/>
      <c r="ABG41" s="373"/>
      <c r="ABH41" s="24"/>
      <c r="ABI41" s="34"/>
      <c r="ABJ41" s="85"/>
      <c r="ABK41" s="87">
        <f t="shared" si="99"/>
        <v>70699</v>
      </c>
      <c r="ABM41" s="549"/>
      <c r="ABN41" s="373"/>
      <c r="ABO41" s="373"/>
      <c r="ABP41" s="24"/>
      <c r="ABQ41" s="34"/>
      <c r="ABR41" s="85"/>
      <c r="ABS41" s="87">
        <f t="shared" si="243"/>
        <v>0</v>
      </c>
      <c r="ABU41" s="388"/>
      <c r="ABV41" s="373"/>
      <c r="ABW41" s="24"/>
      <c r="ABX41" s="549"/>
      <c r="ABY41" s="85"/>
      <c r="ABZ41" s="87">
        <f t="shared" si="244"/>
        <v>0</v>
      </c>
      <c r="ACB41" s="373"/>
      <c r="ACC41" s="373"/>
      <c r="ACD41" s="24"/>
      <c r="ACE41" s="34"/>
      <c r="ACF41" s="85"/>
      <c r="ACG41" s="87">
        <f t="shared" si="245"/>
        <v>42311</v>
      </c>
      <c r="ACI41" s="388"/>
      <c r="ACJ41" s="373"/>
      <c r="ACK41" s="24"/>
      <c r="ACL41" s="388"/>
      <c r="ACM41" s="85"/>
      <c r="ACN41" s="87">
        <f t="shared" si="239"/>
        <v>19922.5</v>
      </c>
      <c r="ACP41" s="34"/>
      <c r="ACQ41" s="373"/>
      <c r="ACR41" s="24"/>
      <c r="ACS41" s="34"/>
      <c r="ACT41" s="85"/>
      <c r="ACU41" s="87">
        <f t="shared" si="1"/>
        <v>0</v>
      </c>
      <c r="ACW41" s="373"/>
      <c r="ACX41" s="373"/>
      <c r="ACY41" s="24"/>
      <c r="ACZ41" s="34"/>
      <c r="ADA41" s="85"/>
      <c r="ADB41" s="87">
        <f t="shared" si="100"/>
        <v>0</v>
      </c>
      <c r="ADD41" s="373"/>
      <c r="ADE41" s="373"/>
      <c r="ADF41" s="24"/>
      <c r="ADG41" s="34"/>
      <c r="ADH41" s="85"/>
      <c r="ADI41" s="87">
        <f t="shared" si="101"/>
        <v>0</v>
      </c>
      <c r="ADK41" s="1261"/>
      <c r="ADL41" s="373"/>
      <c r="ADM41" s="24"/>
      <c r="ADN41" s="34"/>
      <c r="ADO41" s="85"/>
      <c r="ADP41" s="87">
        <f t="shared" si="102"/>
        <v>0</v>
      </c>
      <c r="ADR41" s="1261"/>
      <c r="ADS41" s="373"/>
      <c r="ADT41" s="24"/>
      <c r="ADU41" s="34"/>
      <c r="ADV41" s="85"/>
      <c r="ADW41" s="87">
        <f t="shared" si="103"/>
        <v>2582.5</v>
      </c>
      <c r="ADY41" s="1261"/>
      <c r="ADZ41" s="373"/>
      <c r="AEA41" s="24"/>
      <c r="AEB41" s="34"/>
      <c r="AEC41" s="85"/>
      <c r="AED41" s="87">
        <f t="shared" si="104"/>
        <v>0</v>
      </c>
      <c r="AEF41" s="1261"/>
      <c r="AEG41" s="373"/>
      <c r="AEH41" s="24"/>
      <c r="AEI41" s="34"/>
      <c r="AEJ41" s="85"/>
      <c r="AEK41" s="87">
        <f t="shared" si="105"/>
        <v>49429.5</v>
      </c>
      <c r="AEM41" s="1261"/>
      <c r="AEN41" s="373"/>
      <c r="AEO41" s="24"/>
      <c r="AEP41" s="34"/>
      <c r="AEQ41" s="85"/>
      <c r="AER41" s="87">
        <f t="shared" si="106"/>
        <v>0</v>
      </c>
      <c r="AET41" s="388"/>
      <c r="AEU41" s="373"/>
      <c r="AEV41" s="24"/>
      <c r="AEW41" s="34"/>
      <c r="AEX41" s="85"/>
      <c r="AEY41" s="87">
        <f t="shared" si="107"/>
        <v>3212.9950000000008</v>
      </c>
      <c r="AFA41" s="549"/>
      <c r="AFB41" s="373"/>
      <c r="AFC41" s="24"/>
      <c r="AFD41" s="34"/>
      <c r="AFE41" s="85"/>
      <c r="AFF41" s="87">
        <f t="shared" si="108"/>
        <v>17277</v>
      </c>
      <c r="AFI41" s="373"/>
      <c r="AFJ41" s="24"/>
      <c r="AFK41" s="388"/>
      <c r="AFL41" s="85"/>
      <c r="AFM41" s="87">
        <f t="shared" si="109"/>
        <v>0</v>
      </c>
      <c r="AFO41" s="549"/>
      <c r="AFP41" s="373"/>
      <c r="AFQ41" s="24"/>
      <c r="AFR41" s="34"/>
      <c r="AFS41" s="85"/>
      <c r="AFT41" s="87">
        <f t="shared" si="110"/>
        <v>0</v>
      </c>
      <c r="AFV41" s="549"/>
      <c r="AFW41" s="373"/>
      <c r="AFX41" s="24"/>
      <c r="AFY41" s="34"/>
      <c r="AFZ41" s="85"/>
      <c r="AGA41" s="87">
        <f t="shared" si="111"/>
        <v>33117</v>
      </c>
      <c r="AGC41" s="549"/>
      <c r="AGD41" s="373"/>
      <c r="AGE41" s="24"/>
      <c r="AGF41" s="34"/>
      <c r="AGG41" s="85"/>
      <c r="AGH41" s="87">
        <f t="shared" si="112"/>
        <v>2341</v>
      </c>
      <c r="AGJ41" s="549"/>
      <c r="AGK41" s="373"/>
      <c r="AGL41" s="24"/>
      <c r="AGM41" s="34"/>
      <c r="AGN41" s="85"/>
      <c r="AGO41" s="87">
        <f t="shared" si="113"/>
        <v>18000.5</v>
      </c>
      <c r="AGQ41" s="549"/>
      <c r="AGR41" s="373"/>
      <c r="AGS41" s="24"/>
      <c r="AGT41" s="34"/>
      <c r="AGU41" s="85"/>
      <c r="AGV41" s="87">
        <f t="shared" si="114"/>
        <v>0</v>
      </c>
      <c r="AGX41" s="34"/>
      <c r="AGY41" s="1249"/>
      <c r="AGZ41" s="24"/>
      <c r="AHA41" s="34"/>
      <c r="AHB41" s="85"/>
      <c r="AHC41" s="87">
        <f t="shared" si="115"/>
        <v>52560.5</v>
      </c>
      <c r="AHE41" s="34"/>
      <c r="AHF41" s="1249"/>
      <c r="AHG41" s="121"/>
      <c r="AHH41" s="1261"/>
      <c r="AHI41" s="1052"/>
      <c r="AHJ41" s="87">
        <f t="shared" si="116"/>
        <v>0</v>
      </c>
      <c r="AHL41" s="388"/>
      <c r="AHM41" s="1249"/>
      <c r="AHN41" s="24"/>
      <c r="AHO41" s="34"/>
      <c r="AHP41" s="85"/>
      <c r="AHQ41" s="87">
        <f t="shared" si="117"/>
        <v>0</v>
      </c>
      <c r="AHS41" s="386"/>
      <c r="AHT41" s="276"/>
      <c r="AHU41" s="121"/>
      <c r="AHV41" s="53">
        <v>41110</v>
      </c>
      <c r="AHW41" s="176">
        <v>500</v>
      </c>
      <c r="AHX41" s="87">
        <f t="shared" si="118"/>
        <v>2432</v>
      </c>
      <c r="AHZ41" s="373"/>
      <c r="AIA41" s="373"/>
      <c r="AIB41" s="1249"/>
      <c r="AIC41" s="24"/>
      <c r="AID41" s="34"/>
      <c r="AIE41" s="85"/>
      <c r="AIF41" s="87">
        <f t="shared" si="119"/>
        <v>0</v>
      </c>
      <c r="AIH41" s="549"/>
      <c r="AII41" s="1249"/>
      <c r="AIJ41" s="24"/>
      <c r="AIK41" s="34"/>
      <c r="AIL41" s="85"/>
      <c r="AIM41" s="87">
        <f t="shared" si="120"/>
        <v>0</v>
      </c>
      <c r="AIO41" s="549"/>
      <c r="AIP41" s="1202"/>
      <c r="AIQ41" s="1249"/>
      <c r="AIR41" s="24"/>
      <c r="AIS41" s="34"/>
      <c r="AIT41" s="85"/>
      <c r="AIU41" s="87">
        <f t="shared" si="121"/>
        <v>0</v>
      </c>
      <c r="AIW41" s="549"/>
      <c r="AIX41" s="1249"/>
      <c r="AIY41" s="24"/>
      <c r="AIZ41" s="34"/>
      <c r="AJA41" s="85"/>
      <c r="AJB41" s="87">
        <f t="shared" si="122"/>
        <v>409</v>
      </c>
      <c r="AJD41" s="549"/>
      <c r="AJE41" s="1249"/>
      <c r="AJF41" s="24"/>
      <c r="AJG41" s="34"/>
      <c r="AJH41" s="85"/>
      <c r="AJI41" s="87">
        <f t="shared" si="123"/>
        <v>800</v>
      </c>
      <c r="AJK41" s="549"/>
      <c r="AJL41" s="1249"/>
      <c r="AJM41" s="24"/>
      <c r="AJN41" s="34"/>
      <c r="AJO41" s="85"/>
      <c r="AJP41" s="87">
        <f t="shared" si="124"/>
        <v>3599</v>
      </c>
      <c r="AJR41" s="549"/>
      <c r="AJS41" s="373"/>
      <c r="AJT41" s="24"/>
      <c r="AJU41" s="34"/>
      <c r="AJV41" s="85"/>
      <c r="AJW41" s="87">
        <f t="shared" si="125"/>
        <v>37151</v>
      </c>
      <c r="AJY41" s="549"/>
      <c r="AJZ41" s="1249"/>
      <c r="AKA41" s="24"/>
      <c r="AKB41" s="34"/>
      <c r="AKC41" s="85"/>
      <c r="AKD41" s="87">
        <f t="shared" si="126"/>
        <v>0</v>
      </c>
      <c r="AKF41" s="549"/>
      <c r="AKG41" s="1249"/>
      <c r="AKH41" s="24"/>
      <c r="AKI41" s="34"/>
      <c r="AKJ41" s="85"/>
      <c r="AKK41" s="87">
        <f t="shared" si="127"/>
        <v>0</v>
      </c>
      <c r="AKM41" s="549"/>
      <c r="AKN41" s="1249"/>
      <c r="AKO41" s="24"/>
      <c r="AKP41" s="34"/>
      <c r="AKQ41" s="85"/>
      <c r="AKR41" s="87">
        <f t="shared" si="128"/>
        <v>0</v>
      </c>
      <c r="AKT41" s="388"/>
      <c r="AKU41" s="373"/>
      <c r="AKV41" s="1276"/>
      <c r="AKW41" s="1279"/>
      <c r="AKX41" s="85"/>
      <c r="AKY41" s="1280">
        <f t="shared" si="193"/>
        <v>0</v>
      </c>
      <c r="ALA41" s="388"/>
      <c r="ALB41" s="373"/>
      <c r="ALC41" s="1276"/>
      <c r="ALD41" s="1279"/>
      <c r="ALE41" s="85"/>
      <c r="ALF41" s="1280">
        <f t="shared" si="194"/>
        <v>0</v>
      </c>
      <c r="ALH41" s="388"/>
      <c r="ALI41" s="373"/>
      <c r="ALJ41" s="1276"/>
      <c r="ALK41" s="1386"/>
      <c r="ALL41" s="85"/>
      <c r="ALM41" s="1280">
        <f t="shared" si="195"/>
        <v>32402</v>
      </c>
      <c r="ALO41" s="373"/>
      <c r="ALP41" s="373"/>
      <c r="ALQ41" s="1276"/>
      <c r="ALR41" s="1279"/>
      <c r="ALS41" s="85"/>
      <c r="ALT41" s="1280">
        <f t="shared" si="196"/>
        <v>0</v>
      </c>
      <c r="ALV41" s="549"/>
      <c r="ALW41" s="373"/>
      <c r="ALX41" s="1276"/>
      <c r="ALY41" s="1279"/>
      <c r="ALZ41" s="85"/>
      <c r="AMA41" s="1280">
        <f t="shared" si="197"/>
        <v>731</v>
      </c>
      <c r="AMC41" s="373"/>
      <c r="AMD41" s="373"/>
      <c r="AME41" s="1276"/>
      <c r="AMF41" s="1279"/>
      <c r="AMG41" s="85"/>
      <c r="AMH41" s="1280">
        <f t="shared" si="198"/>
        <v>0</v>
      </c>
      <c r="AMJ41" s="373"/>
      <c r="AMK41" s="373"/>
      <c r="AML41" s="1304"/>
      <c r="AMM41" s="1279"/>
      <c r="AMN41" s="85"/>
      <c r="AMO41" s="1280">
        <f t="shared" si="199"/>
        <v>0</v>
      </c>
      <c r="AMQ41" s="53"/>
      <c r="AMR41" s="1385"/>
      <c r="AMS41" s="1274"/>
      <c r="AMT41" s="110"/>
      <c r="AMU41" s="176"/>
      <c r="AMV41" s="87">
        <f t="shared" si="129"/>
        <v>0</v>
      </c>
      <c r="AMX41" s="549"/>
      <c r="AMY41" s="373"/>
      <c r="AMZ41" s="1304"/>
      <c r="ANA41" s="1279"/>
      <c r="ANB41" s="85"/>
      <c r="ANC41" s="1280">
        <f t="shared" si="200"/>
        <v>0</v>
      </c>
      <c r="ANE41" s="388"/>
      <c r="ANF41" s="373"/>
      <c r="ANG41" s="1276"/>
      <c r="ANH41" s="1279"/>
      <c r="ANI41" s="85"/>
      <c r="ANJ41" s="1280">
        <f t="shared" si="253"/>
        <v>1947</v>
      </c>
      <c r="ANL41" s="34"/>
      <c r="ANM41" s="1353"/>
      <c r="ANN41" s="1276"/>
      <c r="ANO41" s="1279"/>
      <c r="ANP41" s="85"/>
      <c r="ANQ41" s="1280">
        <f t="shared" si="254"/>
        <v>0</v>
      </c>
      <c r="ANS41" s="34"/>
      <c r="ANT41" s="1353"/>
      <c r="ANU41" s="1276"/>
      <c r="ANV41" s="1279"/>
      <c r="ANW41" s="85"/>
      <c r="ANX41" s="1280">
        <f t="shared" si="255"/>
        <v>0</v>
      </c>
      <c r="ANZ41" s="34"/>
      <c r="AOA41" s="1353"/>
      <c r="AOB41" s="1276"/>
      <c r="AOC41" s="1279"/>
      <c r="AOD41" s="85"/>
      <c r="AOE41" s="1280">
        <f t="shared" si="256"/>
        <v>0</v>
      </c>
      <c r="AOG41" s="388"/>
      <c r="AOH41" s="1353"/>
      <c r="AOI41" s="1276"/>
      <c r="AOJ41" s="1279"/>
      <c r="AOK41" s="85"/>
      <c r="AOL41" s="1280">
        <f t="shared" si="257"/>
        <v>0</v>
      </c>
      <c r="AON41" s="388"/>
      <c r="AOO41" s="1353"/>
      <c r="AOP41" s="1276"/>
      <c r="AOQ41" s="1279"/>
      <c r="AOR41" s="85"/>
      <c r="AOS41" s="1280">
        <f t="shared" si="258"/>
        <v>0</v>
      </c>
      <c r="AOU41" s="388"/>
      <c r="AOV41" s="1353"/>
      <c r="AOW41" s="1276"/>
      <c r="AOX41" s="1279"/>
      <c r="AOY41" s="85"/>
      <c r="AOZ41" s="1280">
        <f t="shared" si="259"/>
        <v>0</v>
      </c>
      <c r="APB41" s="549"/>
      <c r="APC41" s="1353"/>
      <c r="APD41" s="1276"/>
      <c r="APE41" s="1279"/>
      <c r="APF41" s="85"/>
      <c r="APG41" s="1280">
        <f t="shared" si="260"/>
        <v>0</v>
      </c>
      <c r="API41" s="549"/>
      <c r="APJ41" s="1353"/>
      <c r="APK41" s="1276"/>
      <c r="APL41" s="1279"/>
      <c r="APM41" s="85"/>
      <c r="APN41" s="1280">
        <f t="shared" si="261"/>
        <v>0</v>
      </c>
      <c r="APP41" s="549"/>
      <c r="APQ41" s="373"/>
      <c r="APR41" s="1276"/>
      <c r="APS41" s="1279"/>
      <c r="APT41" s="85"/>
      <c r="APU41" s="1280">
        <f t="shared" si="210"/>
        <v>0</v>
      </c>
      <c r="APW41" s="373"/>
      <c r="APX41" s="373"/>
      <c r="APY41" s="1304"/>
      <c r="APZ41" s="1279"/>
      <c r="AQA41" s="85"/>
      <c r="AQB41" s="1280">
        <f t="shared" si="211"/>
        <v>0</v>
      </c>
      <c r="AQD41" s="549"/>
      <c r="AQE41" s="373"/>
      <c r="AQF41" s="24"/>
      <c r="AQG41" s="34"/>
      <c r="AQH41" s="85"/>
      <c r="AQI41" s="87">
        <f t="shared" si="226"/>
        <v>0</v>
      </c>
      <c r="AQK41" s="549"/>
      <c r="AQL41" s="549"/>
      <c r="AQM41" s="373"/>
      <c r="AQN41" s="24"/>
      <c r="AQO41" s="34"/>
      <c r="AQP41" s="85"/>
      <c r="AQQ41" s="87">
        <f t="shared" si="227"/>
        <v>0</v>
      </c>
      <c r="AQS41" s="549"/>
      <c r="AQT41" s="1249"/>
      <c r="AQU41" s="24"/>
      <c r="AQV41" s="34"/>
      <c r="AQW41" s="85"/>
      <c r="AQX41" s="87">
        <f t="shared" si="228"/>
        <v>0</v>
      </c>
      <c r="AQZ41" s="388"/>
      <c r="ARA41" s="1249"/>
      <c r="ARB41" s="24"/>
      <c r="ARC41" s="34"/>
      <c r="ARD41" s="85"/>
      <c r="ARE41" s="87">
        <f t="shared" si="229"/>
        <v>12197</v>
      </c>
      <c r="ARG41" s="549"/>
      <c r="ARH41" s="1202"/>
      <c r="ARI41" s="1249"/>
      <c r="ARJ41" s="24"/>
      <c r="ARK41" s="34"/>
      <c r="ARL41" s="85"/>
      <c r="ARM41" s="87">
        <f t="shared" si="230"/>
        <v>0</v>
      </c>
      <c r="ARO41" s="549"/>
      <c r="ARP41" s="1202"/>
      <c r="ARQ41" s="1249"/>
      <c r="ARR41" s="24"/>
      <c r="ARS41" s="34"/>
      <c r="ART41" s="85"/>
      <c r="ARU41" s="87">
        <f t="shared" si="231"/>
        <v>0</v>
      </c>
      <c r="ARV41" s="85"/>
      <c r="ARW41" s="34"/>
      <c r="ARX41" s="373"/>
      <c r="ARY41" s="24"/>
      <c r="ARZ41" s="34"/>
      <c r="ASA41" s="85"/>
      <c r="ASB41" s="87">
        <f t="shared" si="232"/>
        <v>17438</v>
      </c>
      <c r="ASD41" s="576"/>
      <c r="ASE41" s="276"/>
      <c r="ASF41" s="121"/>
      <c r="ASG41" s="53"/>
      <c r="ASH41" s="176"/>
      <c r="ASI41" s="87">
        <f t="shared" si="233"/>
        <v>31792</v>
      </c>
      <c r="ASK41" s="549"/>
      <c r="ASL41" s="373"/>
      <c r="ASM41" s="24"/>
      <c r="ASN41" s="34"/>
      <c r="ASO41" s="85"/>
      <c r="ASP41" s="87">
        <f t="shared" si="234"/>
        <v>3312</v>
      </c>
      <c r="ASR41" s="549"/>
      <c r="ASS41" s="373"/>
      <c r="AST41" s="24"/>
      <c r="ASU41" s="34"/>
      <c r="ASV41" s="85"/>
      <c r="ASW41" s="87">
        <f t="shared" si="235"/>
        <v>0</v>
      </c>
      <c r="ASY41" s="576"/>
      <c r="ASZ41" s="276"/>
      <c r="ATA41" s="121"/>
      <c r="ATB41" s="53"/>
      <c r="ATC41" s="176"/>
      <c r="ATD41" s="87">
        <f t="shared" si="236"/>
        <v>0</v>
      </c>
      <c r="ATF41" s="549"/>
      <c r="ATG41" s="373"/>
      <c r="ATH41" s="24"/>
      <c r="ATI41" s="34"/>
      <c r="ATJ41" s="85"/>
      <c r="ATK41" s="87">
        <f t="shared" si="212"/>
        <v>0</v>
      </c>
      <c r="ATM41" s="549"/>
      <c r="ATN41" s="373"/>
      <c r="ATO41" s="24"/>
      <c r="ATP41" s="34"/>
      <c r="ATQ41" s="85"/>
      <c r="ATR41" s="87">
        <f t="shared" si="213"/>
        <v>0</v>
      </c>
      <c r="ATT41" s="576"/>
      <c r="ATU41" s="276"/>
      <c r="ATV41" s="121"/>
      <c r="ATW41" s="53"/>
      <c r="ATX41" s="176"/>
      <c r="ATY41" s="87">
        <f t="shared" si="214"/>
        <v>0</v>
      </c>
      <c r="AUA41" s="53"/>
      <c r="AUB41" s="276"/>
      <c r="AUC41" s="121"/>
      <c r="AUD41" s="53"/>
      <c r="AUE41" s="176"/>
      <c r="AUF41" s="87">
        <f t="shared" si="215"/>
        <v>2068</v>
      </c>
      <c r="AUH41" s="549"/>
      <c r="AUI41" s="373"/>
      <c r="AUJ41" s="1388"/>
      <c r="AUK41" s="1279"/>
      <c r="AUL41" s="85"/>
      <c r="AUM41" s="87">
        <f t="shared" si="246"/>
        <v>0</v>
      </c>
      <c r="AUO41" s="549"/>
      <c r="AUP41" s="373"/>
      <c r="AUQ41" s="1250"/>
      <c r="AUR41" s="1279"/>
      <c r="AUS41" s="85"/>
      <c r="AUT41" s="87">
        <f t="shared" si="247"/>
        <v>2062.5</v>
      </c>
      <c r="AUV41" s="549"/>
      <c r="AUW41" s="373"/>
      <c r="AUX41" s="1388"/>
      <c r="AUY41" s="1279"/>
      <c r="AUZ41" s="85"/>
      <c r="AVA41" s="87">
        <f t="shared" si="248"/>
        <v>0</v>
      </c>
      <c r="AVC41" s="373"/>
      <c r="AVD41" s="373"/>
      <c r="AVE41" s="1388"/>
      <c r="AVF41" s="1279"/>
      <c r="AVG41" s="85"/>
      <c r="AVH41" s="87">
        <f t="shared" si="249"/>
        <v>0</v>
      </c>
      <c r="AVJ41" s="576"/>
      <c r="AVK41" s="276"/>
      <c r="AVL41" s="1318"/>
      <c r="AVM41" s="110"/>
      <c r="AVN41" s="176"/>
      <c r="AVO41" s="87">
        <f t="shared" si="130"/>
        <v>30759</v>
      </c>
      <c r="AVQ41" s="576"/>
      <c r="AVR41" s="276"/>
      <c r="AVS41" s="1318"/>
      <c r="AVT41" s="110"/>
      <c r="AVU41" s="176"/>
      <c r="AVV41" s="87">
        <f t="shared" si="131"/>
        <v>0</v>
      </c>
      <c r="AVX41" s="576"/>
      <c r="AVY41" s="276"/>
      <c r="AVZ41" s="1318"/>
      <c r="AWA41" s="110"/>
      <c r="AWB41" s="176"/>
      <c r="AWC41" s="87">
        <f t="shared" si="132"/>
        <v>5941</v>
      </c>
      <c r="AWE41" s="549"/>
      <c r="AWF41" s="373"/>
      <c r="AWG41" s="1388"/>
      <c r="AWH41" s="1279"/>
      <c r="AWI41" s="85"/>
      <c r="AWJ41" s="87">
        <f t="shared" si="133"/>
        <v>0</v>
      </c>
      <c r="AWL41" s="549"/>
      <c r="AWM41" s="373"/>
      <c r="AWN41" s="1388"/>
      <c r="AWO41" s="1279"/>
      <c r="AWP41" s="85"/>
      <c r="AWQ41" s="87">
        <f t="shared" si="134"/>
        <v>0</v>
      </c>
      <c r="AWS41" s="373"/>
      <c r="AWT41" s="373"/>
      <c r="AWU41" s="1388"/>
      <c r="AWV41" s="1279"/>
      <c r="AWW41" s="85"/>
      <c r="AWX41" s="87">
        <f t="shared" si="135"/>
        <v>0</v>
      </c>
      <c r="AWZ41" s="388"/>
      <c r="AXA41" s="373"/>
      <c r="AXB41" s="1250"/>
      <c r="AXC41" s="1279"/>
      <c r="AXD41" s="85"/>
      <c r="AXE41" s="87">
        <f t="shared" si="136"/>
        <v>3053</v>
      </c>
      <c r="AXG41" s="388"/>
      <c r="AXH41" s="373"/>
      <c r="AXI41" s="1250"/>
      <c r="AXJ41" s="1279"/>
      <c r="AXK41" s="85"/>
      <c r="AXL41" s="87">
        <f t="shared" si="137"/>
        <v>0</v>
      </c>
      <c r="AXN41" s="388"/>
      <c r="AXO41" s="373"/>
      <c r="AXP41" s="1250"/>
      <c r="AXQ41" s="1279"/>
      <c r="AXR41" s="85"/>
      <c r="AXS41" s="87">
        <f t="shared" si="138"/>
        <v>1624.5</v>
      </c>
      <c r="AXU41" s="549"/>
      <c r="AXV41" s="1249"/>
      <c r="AXW41" s="1388"/>
      <c r="AXX41" s="1118"/>
      <c r="AXY41" s="85"/>
      <c r="AXZ41" s="87">
        <f t="shared" si="139"/>
        <v>0</v>
      </c>
      <c r="AYB41" s="576"/>
      <c r="AYC41" s="276"/>
      <c r="AYD41" s="1045"/>
      <c r="AYE41" s="110"/>
      <c r="AYF41" s="176"/>
      <c r="AYG41" s="87">
        <f t="shared" si="140"/>
        <v>72158.2</v>
      </c>
      <c r="AYI41" s="373"/>
      <c r="AYJ41" s="373"/>
      <c r="AYK41" s="1388"/>
      <c r="AYL41" s="1279"/>
      <c r="AYM41" s="85"/>
      <c r="AYN41" s="87">
        <f t="shared" si="250"/>
        <v>0</v>
      </c>
      <c r="AYP41" s="373"/>
      <c r="AYQ41" s="373"/>
      <c r="AYR41" s="1388"/>
      <c r="AYS41" s="1279"/>
      <c r="AYT41" s="85"/>
      <c r="AYU41" s="87">
        <f t="shared" si="251"/>
        <v>0</v>
      </c>
      <c r="AYW41" s="386"/>
      <c r="AYX41" s="386"/>
      <c r="AYY41" s="363"/>
      <c r="AYZ41" s="176"/>
      <c r="AZA41" s="1354"/>
      <c r="AZB41" s="1319"/>
      <c r="AZC41" s="168">
        <f t="shared" si="141"/>
        <v>744205</v>
      </c>
      <c r="AZE41" s="373"/>
      <c r="AZF41" s="373"/>
      <c r="AZG41" s="1388"/>
      <c r="AZH41" s="1279"/>
      <c r="AZI41" s="85"/>
      <c r="AZJ41" s="87">
        <f t="shared" si="142"/>
        <v>0</v>
      </c>
      <c r="AZL41" s="373"/>
      <c r="AZM41" s="373"/>
      <c r="AZN41" s="1388"/>
      <c r="AZO41" s="1279"/>
      <c r="AZP41" s="85"/>
      <c r="AZQ41" s="87">
        <f t="shared" si="143"/>
        <v>0</v>
      </c>
      <c r="AZS41" s="373"/>
      <c r="AZT41" s="373"/>
      <c r="AZU41" s="1388"/>
      <c r="AZV41" s="1279"/>
      <c r="AZW41" s="85"/>
      <c r="AZX41" s="87">
        <f t="shared" si="144"/>
        <v>0</v>
      </c>
      <c r="AZZ41" s="373"/>
      <c r="BAA41" s="373"/>
      <c r="BAB41" s="1388"/>
      <c r="BAC41" s="1279"/>
      <c r="BAD41" s="85"/>
      <c r="BAE41" s="87">
        <f t="shared" si="145"/>
        <v>0</v>
      </c>
      <c r="BAG41" s="549"/>
      <c r="BAH41" s="373"/>
      <c r="BAI41" s="1388"/>
      <c r="BAJ41" s="1279"/>
      <c r="BAK41" s="85"/>
      <c r="BAL41" s="87">
        <f t="shared" si="146"/>
        <v>0</v>
      </c>
      <c r="BAN41" s="549"/>
      <c r="BAO41" s="373"/>
      <c r="BAP41" s="1388"/>
      <c r="BAQ41" s="1279"/>
      <c r="BAR41" s="85"/>
      <c r="BAS41" s="87">
        <f t="shared" si="147"/>
        <v>22116</v>
      </c>
      <c r="BAU41" s="388"/>
      <c r="BAV41" s="373"/>
      <c r="BAW41" s="1388"/>
      <c r="BAX41" s="1279"/>
      <c r="BAY41" s="85"/>
      <c r="BAZ41" s="87">
        <f t="shared" si="148"/>
        <v>4048</v>
      </c>
      <c r="BBB41" s="549"/>
      <c r="BBC41" s="373"/>
      <c r="BBD41" s="1388"/>
      <c r="BBE41" s="1118"/>
      <c r="BBF41" s="85"/>
      <c r="BBG41" s="87">
        <f t="shared" si="149"/>
        <v>19293.599999999999</v>
      </c>
      <c r="BBI41" s="373"/>
      <c r="BBJ41" s="373"/>
      <c r="BBK41" s="373"/>
      <c r="BBL41" s="1388"/>
      <c r="BBM41" s="1279"/>
      <c r="BBN41" s="85"/>
      <c r="BBO41" s="87">
        <f t="shared" si="150"/>
        <v>6485.25</v>
      </c>
      <c r="BBQ41" s="373"/>
      <c r="BBR41" s="373"/>
      <c r="BBS41" s="1388"/>
      <c r="BBT41" s="1279"/>
      <c r="BBU41" s="85"/>
      <c r="BBV41" s="87">
        <f t="shared" si="151"/>
        <v>0</v>
      </c>
      <c r="BBX41" s="388"/>
      <c r="BBY41" s="373"/>
      <c r="BBZ41" s="1388"/>
      <c r="BCA41" s="1279"/>
      <c r="BCB41" s="85"/>
      <c r="BCC41" s="87">
        <f t="shared" si="152"/>
        <v>0</v>
      </c>
      <c r="BCE41" s="388"/>
      <c r="BCF41" s="373"/>
      <c r="BCG41" s="1388"/>
      <c r="BCH41" s="1279"/>
      <c r="BCI41" s="85"/>
      <c r="BCJ41" s="87">
        <f t="shared" si="153"/>
        <v>0</v>
      </c>
      <c r="BCL41" s="568">
        <v>41317</v>
      </c>
      <c r="BCM41" s="276" t="s">
        <v>4667</v>
      </c>
      <c r="BCN41" s="1045">
        <v>5814.5</v>
      </c>
      <c r="BCO41" s="1087">
        <v>41317</v>
      </c>
      <c r="BCP41" s="176">
        <v>5814.5</v>
      </c>
      <c r="BCQ41" s="87">
        <f t="shared" si="154"/>
        <v>17174</v>
      </c>
      <c r="BCS41" s="388"/>
      <c r="BCT41" s="373"/>
      <c r="BCU41" s="1388"/>
      <c r="BCV41" s="1118"/>
      <c r="BCW41" s="85"/>
      <c r="BCX41" s="87">
        <f t="shared" si="155"/>
        <v>0</v>
      </c>
      <c r="BCZ41" s="373"/>
      <c r="BDA41" s="373"/>
      <c r="BDB41" s="1388"/>
      <c r="BDC41" s="1279"/>
      <c r="BDD41" s="85"/>
      <c r="BDE41" s="87">
        <f t="shared" si="156"/>
        <v>0</v>
      </c>
      <c r="BDG41" s="388"/>
      <c r="BDH41" s="373"/>
      <c r="BDI41" s="1388"/>
      <c r="BDJ41" s="1386"/>
      <c r="BDK41" s="85"/>
      <c r="BDL41" s="87">
        <f t="shared" si="157"/>
        <v>0</v>
      </c>
      <c r="BDN41" s="576"/>
      <c r="BDO41" s="276"/>
      <c r="BDP41" s="1045"/>
      <c r="BDQ41" s="1087"/>
      <c r="BDR41" s="176"/>
      <c r="BDS41" s="87">
        <f t="shared" si="158"/>
        <v>31279.599999999991</v>
      </c>
      <c r="BDU41" s="373"/>
      <c r="BDV41" s="373"/>
      <c r="BDW41" s="1388"/>
      <c r="BDX41" s="1279"/>
      <c r="BDY41" s="85"/>
      <c r="BDZ41" s="87">
        <f t="shared" si="159"/>
        <v>0</v>
      </c>
      <c r="BEB41" s="549"/>
      <c r="BEC41" s="373"/>
      <c r="BED41" s="1388"/>
      <c r="BEE41" s="1279"/>
      <c r="BEF41" s="85"/>
      <c r="BEG41" s="87">
        <f t="shared" si="160"/>
        <v>605.79999999999927</v>
      </c>
      <c r="BEI41" s="373"/>
      <c r="BEJ41" s="373"/>
      <c r="BEK41" s="373"/>
      <c r="BEL41" s="1388"/>
      <c r="BEM41" s="1279"/>
      <c r="BEN41" s="85"/>
      <c r="BEO41" s="87">
        <f t="shared" si="161"/>
        <v>0</v>
      </c>
      <c r="BEQ41" s="388"/>
      <c r="BER41" s="373"/>
      <c r="BES41" s="1388"/>
      <c r="BET41" s="1386"/>
      <c r="BEU41" s="85"/>
      <c r="BEV41" s="87">
        <f t="shared" si="162"/>
        <v>6853</v>
      </c>
      <c r="BEX41" s="388"/>
      <c r="BEY41" s="1200"/>
      <c r="BEZ41" s="373"/>
      <c r="BFA41" s="1388"/>
      <c r="BFB41" s="1386"/>
      <c r="BFC41" s="85"/>
      <c r="BFD41" s="87">
        <f t="shared" si="163"/>
        <v>0</v>
      </c>
      <c r="BFF41" s="373"/>
      <c r="BFG41" s="373"/>
      <c r="BFH41" s="373"/>
      <c r="BFI41" s="1250"/>
      <c r="BFJ41" s="1279"/>
      <c r="BFK41" s="85"/>
      <c r="BFL41" s="87">
        <f t="shared" si="164"/>
        <v>212313.94</v>
      </c>
      <c r="BFN41" s="549"/>
      <c r="BFO41" s="373"/>
      <c r="BFP41" s="1250"/>
      <c r="BFQ41" s="1118"/>
      <c r="BFR41" s="85"/>
      <c r="BFS41" s="87">
        <f t="shared" si="165"/>
        <v>0</v>
      </c>
      <c r="BFU41" s="388"/>
      <c r="BFV41" s="1249"/>
      <c r="BFW41" s="1250"/>
      <c r="BFX41" s="1279"/>
      <c r="BFY41" s="85"/>
      <c r="BFZ41" s="87">
        <f t="shared" si="166"/>
        <v>0</v>
      </c>
      <c r="BGB41" s="549"/>
      <c r="BGC41" s="1249"/>
      <c r="BGD41" s="1250"/>
      <c r="BGE41" s="1279"/>
      <c r="BGF41" s="85"/>
      <c r="BGG41" s="87">
        <f t="shared" si="167"/>
        <v>0</v>
      </c>
      <c r="BGI41" s="388"/>
      <c r="BGJ41" s="373"/>
      <c r="BGK41" s="1388"/>
      <c r="BGL41" s="1279"/>
      <c r="BGM41" s="85"/>
      <c r="BGN41" s="87">
        <f t="shared" si="240"/>
        <v>0</v>
      </c>
      <c r="BGP41" s="373"/>
      <c r="BGQ41" s="373"/>
      <c r="BGR41" s="1388"/>
      <c r="BGS41" s="1279"/>
      <c r="BGT41" s="85"/>
      <c r="BGU41" s="87">
        <f t="shared" si="241"/>
        <v>0</v>
      </c>
      <c r="BGW41" s="549"/>
      <c r="BGX41" s="373"/>
      <c r="BGY41" s="1388"/>
      <c r="BGZ41" s="1279"/>
      <c r="BHA41" s="85"/>
      <c r="BHB41" s="87">
        <f t="shared" si="168"/>
        <v>0</v>
      </c>
      <c r="BHD41" s="549"/>
      <c r="BHE41" s="549"/>
      <c r="BHF41" s="373"/>
      <c r="BHG41" s="1388"/>
      <c r="BHH41" s="1279"/>
      <c r="BHI41" s="85"/>
      <c r="BHJ41" s="87">
        <f t="shared" si="169"/>
        <v>78175.989999999991</v>
      </c>
      <c r="BHL41" s="549"/>
      <c r="BHM41" s="373"/>
      <c r="BHN41" s="1388"/>
      <c r="BHO41" s="1279"/>
      <c r="BHP41" s="85"/>
      <c r="BHQ41" s="87">
        <f t="shared" si="170"/>
        <v>0</v>
      </c>
      <c r="BHS41" s="388"/>
      <c r="BHT41" s="373"/>
      <c r="BHU41" s="1388"/>
      <c r="BHV41" s="1279"/>
      <c r="BHW41" s="85"/>
      <c r="BHX41" s="87">
        <f t="shared" si="171"/>
        <v>0</v>
      </c>
      <c r="BHZ41" s="549"/>
      <c r="BIA41" s="373"/>
      <c r="BIB41" s="1388"/>
      <c r="BIC41" s="1279"/>
      <c r="BID41" s="85"/>
      <c r="BIE41" s="87">
        <f t="shared" si="172"/>
        <v>0</v>
      </c>
      <c r="BIG41" s="549"/>
      <c r="BIH41" s="373"/>
      <c r="BII41" s="1388"/>
      <c r="BIJ41" s="1279"/>
      <c r="BIK41" s="85"/>
      <c r="BIL41" s="87">
        <f t="shared" si="173"/>
        <v>1424</v>
      </c>
      <c r="BIN41" s="549"/>
      <c r="BIO41" s="373"/>
      <c r="BIP41" s="1388"/>
      <c r="BIQ41" s="1279"/>
      <c r="BIR41" s="85"/>
      <c r="BIS41" s="87">
        <f t="shared" si="174"/>
        <v>0</v>
      </c>
      <c r="BIU41" s="34"/>
      <c r="BIV41" s="1247"/>
      <c r="BIW41" s="1262"/>
      <c r="BIX41" s="1279"/>
      <c r="BIY41" s="85"/>
      <c r="BIZ41" s="87">
        <f t="shared" si="175"/>
        <v>0</v>
      </c>
      <c r="BJB41" s="373"/>
      <c r="BJC41" s="373"/>
      <c r="BJD41" s="1388"/>
      <c r="BJE41" s="1279"/>
      <c r="BJF41" s="85"/>
      <c r="BJG41" s="87">
        <f t="shared" si="216"/>
        <v>3291.5</v>
      </c>
      <c r="BJI41" s="53">
        <v>41324</v>
      </c>
      <c r="BJJ41" s="276" t="s">
        <v>5269</v>
      </c>
      <c r="BJK41" s="1045">
        <v>24955</v>
      </c>
      <c r="BJL41" s="110">
        <v>41326</v>
      </c>
      <c r="BJM41" s="176">
        <v>6828.5</v>
      </c>
      <c r="BJN41" s="87">
        <f t="shared" si="217"/>
        <v>18416</v>
      </c>
      <c r="BJP41" s="373"/>
      <c r="BJQ41" s="373"/>
      <c r="BJR41" s="1388"/>
      <c r="BJS41" s="1279"/>
      <c r="BJT41" s="85"/>
      <c r="BJU41" s="87">
        <f t="shared" si="218"/>
        <v>0</v>
      </c>
      <c r="BJW41" s="373"/>
      <c r="BJX41" s="373"/>
      <c r="BJY41" s="1388"/>
      <c r="BJZ41" s="1279"/>
      <c r="BKA41" s="85"/>
      <c r="BKB41" s="87">
        <f t="shared" si="219"/>
        <v>0</v>
      </c>
      <c r="BKD41" s="373"/>
      <c r="BKE41" s="373"/>
      <c r="BKF41" s="1388"/>
      <c r="BKG41" s="1279"/>
      <c r="BKH41" s="85"/>
      <c r="BKI41" s="87">
        <f t="shared" si="220"/>
        <v>0</v>
      </c>
      <c r="BKK41" s="373"/>
      <c r="BKL41" s="373"/>
      <c r="BKM41" s="1388"/>
      <c r="BKN41" s="1279"/>
      <c r="BKO41" s="85"/>
      <c r="BKP41" s="87">
        <f t="shared" si="221"/>
        <v>0</v>
      </c>
      <c r="BKR41" s="388"/>
      <c r="BKS41" s="373"/>
      <c r="BKT41" s="1388"/>
      <c r="BKU41" s="1279"/>
      <c r="BKV41" s="85"/>
      <c r="BKW41" s="87">
        <f t="shared" si="222"/>
        <v>0</v>
      </c>
      <c r="BKY41" s="549"/>
      <c r="BKZ41" s="373"/>
      <c r="BLA41" s="1388"/>
      <c r="BLB41" s="1279"/>
      <c r="BLC41" s="85"/>
      <c r="BLD41" s="87">
        <f t="shared" si="223"/>
        <v>0</v>
      </c>
      <c r="BLF41" s="549"/>
      <c r="BLG41" s="373"/>
      <c r="BLH41" s="1388"/>
      <c r="BLI41" s="1279"/>
      <c r="BLJ41" s="85"/>
      <c r="BLK41" s="87">
        <f t="shared" si="237"/>
        <v>0</v>
      </c>
      <c r="BLM41" s="373"/>
      <c r="BLN41" s="1200"/>
      <c r="BLO41" s="373"/>
      <c r="BLP41" s="1388"/>
      <c r="BLQ41" s="1279"/>
      <c r="BLR41" s="85"/>
      <c r="BLS41" s="87">
        <f t="shared" si="176"/>
        <v>118</v>
      </c>
      <c r="BLU41" s="373"/>
      <c r="BLV41" s="373"/>
      <c r="BLW41" s="1388"/>
      <c r="BLX41" s="1279"/>
      <c r="BLY41" s="85"/>
      <c r="BLZ41" s="87">
        <f t="shared" si="177"/>
        <v>0</v>
      </c>
      <c r="BMB41" s="373"/>
      <c r="BMC41" s="373"/>
      <c r="BMD41" s="1250"/>
      <c r="BME41" s="1279"/>
      <c r="BMF41" s="85"/>
      <c r="BMG41" s="87">
        <f t="shared" si="178"/>
        <v>21858</v>
      </c>
      <c r="BMI41" s="386">
        <v>41314</v>
      </c>
      <c r="BMJ41" s="50" t="s">
        <v>4420</v>
      </c>
      <c r="BMK41" s="1045">
        <v>838</v>
      </c>
      <c r="BML41" s="576">
        <v>41314</v>
      </c>
      <c r="BMM41" s="317">
        <v>838</v>
      </c>
      <c r="BMN41" s="87">
        <f t="shared" si="179"/>
        <v>0</v>
      </c>
      <c r="BMQ41" s="1247"/>
      <c r="BMR41" s="430"/>
      <c r="BMS41" s="549"/>
      <c r="BMT41" s="1245"/>
      <c r="BMU41" s="87">
        <f t="shared" si="180"/>
        <v>700</v>
      </c>
      <c r="BMW41" s="373"/>
      <c r="BMX41" s="373"/>
      <c r="BMY41" s="1388"/>
      <c r="BMZ41" s="1279"/>
      <c r="BNA41" s="85"/>
      <c r="BNB41" s="87">
        <f t="shared" si="181"/>
        <v>0</v>
      </c>
      <c r="BND41" s="373"/>
      <c r="BNE41" s="373"/>
      <c r="BNF41" s="373"/>
      <c r="BNG41" s="1388"/>
      <c r="BNH41" s="1279"/>
      <c r="BNI41" s="85"/>
      <c r="BNJ41" s="87">
        <f t="shared" si="182"/>
        <v>0</v>
      </c>
      <c r="BNL41" s="549"/>
      <c r="BNM41" s="373"/>
      <c r="BNN41" s="1388"/>
      <c r="BNO41" s="1279"/>
      <c r="BNP41" s="85"/>
      <c r="BNQ41" s="87">
        <f t="shared" si="183"/>
        <v>0</v>
      </c>
      <c r="BNS41" s="549"/>
      <c r="BNT41" s="373"/>
      <c r="BNU41" s="1388"/>
      <c r="BNV41" s="1279"/>
      <c r="BNW41" s="85"/>
      <c r="BNX41" s="87">
        <f t="shared" si="184"/>
        <v>0</v>
      </c>
      <c r="BNZ41" s="373"/>
      <c r="BOA41" s="373"/>
      <c r="BOB41" s="1388"/>
      <c r="BOC41" s="1279"/>
      <c r="BOD41" s="85"/>
      <c r="BOE41" s="87">
        <f t="shared" si="185"/>
        <v>0</v>
      </c>
      <c r="BOG41" s="549"/>
      <c r="BOH41" s="373"/>
      <c r="BOI41" s="1388"/>
      <c r="BOJ41" s="1279"/>
      <c r="BOK41" s="85"/>
      <c r="BOL41" s="87">
        <f t="shared" si="186"/>
        <v>0</v>
      </c>
      <c r="BON41" s="549"/>
      <c r="BOO41" s="373"/>
      <c r="BOP41" s="1388"/>
      <c r="BOQ41" s="1279"/>
      <c r="BOR41" s="85"/>
      <c r="BOS41" s="87">
        <f t="shared" si="187"/>
        <v>0</v>
      </c>
      <c r="BOU41" s="373"/>
      <c r="BOV41" s="373"/>
      <c r="BOW41" s="1388"/>
      <c r="BOX41" s="1279"/>
      <c r="BOY41" s="85"/>
      <c r="BOZ41" s="87">
        <f t="shared" si="188"/>
        <v>0</v>
      </c>
      <c r="BPB41" s="373"/>
      <c r="BPC41" s="373"/>
      <c r="BPD41" s="1388"/>
      <c r="BPE41" s="1279"/>
      <c r="BPF41" s="85"/>
      <c r="BPG41" s="87">
        <f t="shared" si="189"/>
        <v>0</v>
      </c>
      <c r="BPI41" s="373"/>
      <c r="BPJ41" s="373"/>
      <c r="BPK41" s="1388"/>
      <c r="BPL41" s="1279"/>
      <c r="BPM41" s="85"/>
      <c r="BPN41" s="87">
        <f t="shared" si="190"/>
        <v>0</v>
      </c>
      <c r="BPP41" s="373"/>
      <c r="BPQ41" s="373"/>
      <c r="BPR41" s="1388"/>
      <c r="BPS41" s="1279"/>
      <c r="BPT41" s="85"/>
      <c r="BPU41" s="87">
        <f t="shared" si="191"/>
        <v>0</v>
      </c>
    </row>
    <row r="42" spans="1:1789">
      <c r="A42" s="373"/>
      <c r="B42" s="373"/>
      <c r="C42" s="24"/>
      <c r="D42" s="34"/>
      <c r="E42" s="85"/>
      <c r="F42" s="87">
        <f t="shared" si="2"/>
        <v>0</v>
      </c>
      <c r="H42" s="373"/>
      <c r="I42" s="373"/>
      <c r="J42" s="24"/>
      <c r="K42" s="34"/>
      <c r="L42" s="85"/>
      <c r="M42" s="87">
        <f t="shared" si="3"/>
        <v>0</v>
      </c>
      <c r="O42" s="373"/>
      <c r="P42" s="373"/>
      <c r="Q42" s="24"/>
      <c r="R42" s="34"/>
      <c r="S42" s="85"/>
      <c r="T42" s="87">
        <f t="shared" si="4"/>
        <v>0</v>
      </c>
      <c r="V42" s="373"/>
      <c r="W42" s="373"/>
      <c r="X42" s="24"/>
      <c r="Y42" s="34"/>
      <c r="Z42" s="85"/>
      <c r="AA42" s="87">
        <f t="shared" si="5"/>
        <v>6041</v>
      </c>
      <c r="AC42" s="373"/>
      <c r="AD42" s="373"/>
      <c r="AE42" s="24"/>
      <c r="AF42" s="34"/>
      <c r="AG42" s="85"/>
      <c r="AH42" s="87">
        <f t="shared" si="6"/>
        <v>0</v>
      </c>
      <c r="AJ42" s="388"/>
      <c r="AK42" s="373"/>
      <c r="AL42" s="24"/>
      <c r="AM42" s="388"/>
      <c r="AN42" s="85"/>
      <c r="AO42" s="87">
        <f t="shared" si="7"/>
        <v>79462.720000000016</v>
      </c>
      <c r="AQ42" s="373"/>
      <c r="AR42" s="373"/>
      <c r="AS42" s="24"/>
      <c r="AT42" s="34"/>
      <c r="AU42" s="85"/>
      <c r="AV42" s="87">
        <f t="shared" si="8"/>
        <v>0</v>
      </c>
      <c r="AX42" s="373"/>
      <c r="AY42" s="373"/>
      <c r="AZ42" s="24"/>
      <c r="BA42" s="34"/>
      <c r="BB42" s="85"/>
      <c r="BC42" s="87">
        <f t="shared" si="9"/>
        <v>0</v>
      </c>
      <c r="BE42" s="373"/>
      <c r="BF42" s="373"/>
      <c r="BG42" s="24"/>
      <c r="BH42" s="34"/>
      <c r="BI42" s="85"/>
      <c r="BJ42" s="87">
        <f t="shared" si="10"/>
        <v>0</v>
      </c>
      <c r="BL42" s="388">
        <v>41328</v>
      </c>
      <c r="BM42" s="373" t="s">
        <v>5662</v>
      </c>
      <c r="BN42" s="24">
        <v>928</v>
      </c>
      <c r="BO42" s="34">
        <v>41328</v>
      </c>
      <c r="BP42" s="85">
        <v>928</v>
      </c>
      <c r="BQ42" s="87">
        <f t="shared" si="11"/>
        <v>0</v>
      </c>
      <c r="BS42" s="576"/>
      <c r="BT42" s="276"/>
      <c r="BU42" s="121"/>
      <c r="BV42" s="53"/>
      <c r="BW42" s="176"/>
      <c r="BX42" s="87">
        <f t="shared" si="12"/>
        <v>40166.76</v>
      </c>
      <c r="BZ42" s="549"/>
      <c r="CA42" s="373"/>
      <c r="CB42" s="24"/>
      <c r="CC42" s="34"/>
      <c r="CD42" s="85"/>
      <c r="CE42" s="87">
        <f t="shared" si="13"/>
        <v>0</v>
      </c>
      <c r="CG42" s="549"/>
      <c r="CH42" s="373"/>
      <c r="CI42" s="24"/>
      <c r="CJ42" s="34"/>
      <c r="CK42" s="85"/>
      <c r="CL42" s="87">
        <f t="shared" si="14"/>
        <v>2443.5</v>
      </c>
      <c r="CN42" s="576">
        <v>41262</v>
      </c>
      <c r="CO42" s="1289"/>
      <c r="CP42" s="276" t="s">
        <v>3183</v>
      </c>
      <c r="CQ42" s="121">
        <v>21012.95</v>
      </c>
      <c r="CR42" s="1202"/>
      <c r="CS42" s="511"/>
      <c r="CT42" s="87">
        <f t="shared" si="15"/>
        <v>561330.05000000005</v>
      </c>
      <c r="CV42" s="576"/>
      <c r="CW42" s="1289"/>
      <c r="CX42" s="276"/>
      <c r="CY42" s="121"/>
      <c r="CZ42" s="576"/>
      <c r="DA42" s="85"/>
      <c r="DB42" s="87">
        <f t="shared" si="16"/>
        <v>10052085.65</v>
      </c>
      <c r="DD42" s="388"/>
      <c r="DE42" s="373"/>
      <c r="DF42" s="24"/>
      <c r="DG42" s="34"/>
      <c r="DH42" s="85"/>
      <c r="DI42" s="87">
        <f t="shared" si="17"/>
        <v>1847</v>
      </c>
      <c r="DK42" s="388"/>
      <c r="DL42" s="373"/>
      <c r="DM42" s="24"/>
      <c r="DN42" s="34"/>
      <c r="DO42" s="85"/>
      <c r="DP42" s="87">
        <f t="shared" si="18"/>
        <v>0</v>
      </c>
      <c r="DR42" s="373"/>
      <c r="DS42" s="373"/>
      <c r="DT42" s="24"/>
      <c r="DU42" s="34"/>
      <c r="DV42" s="85"/>
      <c r="DW42" s="87">
        <f t="shared" si="19"/>
        <v>0</v>
      </c>
      <c r="DY42" s="388"/>
      <c r="DZ42" s="373"/>
      <c r="EA42" s="24"/>
      <c r="EB42" s="34"/>
      <c r="EC42" s="85"/>
      <c r="ED42" s="87">
        <f t="shared" si="20"/>
        <v>0</v>
      </c>
      <c r="EF42" s="549"/>
      <c r="EG42" s="373"/>
      <c r="EH42" s="24"/>
      <c r="EI42" s="34"/>
      <c r="EJ42" s="85"/>
      <c r="EK42" s="87">
        <f t="shared" si="21"/>
        <v>20966</v>
      </c>
      <c r="EM42" s="549"/>
      <c r="EN42" s="373"/>
      <c r="EO42" s="24"/>
      <c r="EP42" s="34"/>
      <c r="EQ42" s="85"/>
      <c r="ER42" s="87">
        <f t="shared" si="22"/>
        <v>0</v>
      </c>
      <c r="ET42" s="373"/>
      <c r="EU42" s="373"/>
      <c r="EV42" s="373"/>
      <c r="EW42" s="24"/>
      <c r="EX42" s="34"/>
      <c r="EY42" s="85"/>
      <c r="EZ42" s="87">
        <f t="shared" si="23"/>
        <v>1044.8300000000017</v>
      </c>
      <c r="FB42" s="53"/>
      <c r="FC42" s="276"/>
      <c r="FD42" s="121"/>
      <c r="FE42" s="53"/>
      <c r="FF42" s="176"/>
      <c r="FG42" s="87">
        <f t="shared" si="24"/>
        <v>0</v>
      </c>
      <c r="FI42" s="549"/>
      <c r="FJ42" s="373"/>
      <c r="FK42" s="373"/>
      <c r="FL42" s="24"/>
      <c r="FM42" s="34"/>
      <c r="FN42" s="85"/>
      <c r="FO42" s="87">
        <f t="shared" si="25"/>
        <v>0</v>
      </c>
      <c r="FQ42" s="34"/>
      <c r="FR42" s="373"/>
      <c r="FS42" s="24"/>
      <c r="FT42" s="34"/>
      <c r="FU42" s="85"/>
      <c r="FV42" s="87">
        <f t="shared" si="192"/>
        <v>0</v>
      </c>
      <c r="FX42" s="549"/>
      <c r="FY42" s="1202"/>
      <c r="FZ42" s="373"/>
      <c r="GA42" s="24"/>
      <c r="GB42" s="549"/>
      <c r="GC42" s="85"/>
      <c r="GD42" s="87">
        <f t="shared" si="26"/>
        <v>13137.5</v>
      </c>
      <c r="GF42" s="373"/>
      <c r="GG42" s="373"/>
      <c r="GH42" s="24"/>
      <c r="GI42" s="34"/>
      <c r="GJ42" s="85"/>
      <c r="GK42" s="87">
        <f t="shared" si="27"/>
        <v>4523</v>
      </c>
      <c r="GM42" s="549"/>
      <c r="GN42" s="373"/>
      <c r="GO42" s="373"/>
      <c r="GP42" s="24"/>
      <c r="GQ42" s="34"/>
      <c r="GR42" s="85"/>
      <c r="GS42" s="87">
        <f t="shared" si="28"/>
        <v>2511.6000000000004</v>
      </c>
      <c r="GU42" s="549"/>
      <c r="GV42" s="373"/>
      <c r="GW42" s="24"/>
      <c r="GX42" s="34"/>
      <c r="GY42" s="85"/>
      <c r="GZ42" s="87">
        <f t="shared" si="29"/>
        <v>0</v>
      </c>
      <c r="HB42" s="388"/>
      <c r="HC42" s="373"/>
      <c r="HD42" s="24"/>
      <c r="HE42" s="34"/>
      <c r="HF42" s="85"/>
      <c r="HG42" s="87">
        <f t="shared" si="30"/>
        <v>0</v>
      </c>
      <c r="HI42" s="388"/>
      <c r="HJ42" s="373"/>
      <c r="HK42" s="24"/>
      <c r="HL42" s="34"/>
      <c r="HM42" s="85"/>
      <c r="HN42" s="87">
        <f t="shared" si="31"/>
        <v>0</v>
      </c>
      <c r="HP42" s="388"/>
      <c r="HQ42" s="373"/>
      <c r="HR42" s="24"/>
      <c r="HS42" s="34"/>
      <c r="HT42" s="85"/>
      <c r="HU42" s="87">
        <f t="shared" si="32"/>
        <v>30</v>
      </c>
      <c r="HW42" s="373"/>
      <c r="HX42" s="373"/>
      <c r="HY42" s="24"/>
      <c r="HZ42" s="34"/>
      <c r="IA42" s="85"/>
      <c r="IB42" s="87">
        <f t="shared" si="33"/>
        <v>0</v>
      </c>
      <c r="ID42" s="576"/>
      <c r="IE42" s="276"/>
      <c r="IF42" s="121"/>
      <c r="IG42" s="53"/>
      <c r="IH42" s="176"/>
      <c r="II42" s="87">
        <f t="shared" si="34"/>
        <v>402</v>
      </c>
      <c r="IK42" s="549"/>
      <c r="IL42" s="373"/>
      <c r="IM42" s="24"/>
      <c r="IN42" s="34"/>
      <c r="IO42" s="85"/>
      <c r="IP42" s="87">
        <f t="shared" si="35"/>
        <v>3102</v>
      </c>
      <c r="IR42" s="388">
        <v>41303</v>
      </c>
      <c r="IS42" s="1423" t="s">
        <v>3273</v>
      </c>
      <c r="IT42" s="1262">
        <v>1155</v>
      </c>
      <c r="IU42" s="388">
        <v>41310</v>
      </c>
      <c r="IV42" s="1262">
        <v>1155</v>
      </c>
      <c r="IW42" s="87">
        <f t="shared" si="36"/>
        <v>0</v>
      </c>
      <c r="IY42" s="388">
        <v>41320</v>
      </c>
      <c r="IZ42" s="1247" t="s">
        <v>4902</v>
      </c>
      <c r="JA42" s="85">
        <v>1155</v>
      </c>
      <c r="JB42" s="388">
        <v>41324</v>
      </c>
      <c r="JC42" s="85">
        <v>1155</v>
      </c>
      <c r="JD42" s="87">
        <f t="shared" si="37"/>
        <v>0</v>
      </c>
      <c r="JF42" s="388"/>
      <c r="JG42" s="1247"/>
      <c r="JH42" s="85"/>
      <c r="JI42" s="388"/>
      <c r="JJ42" s="85"/>
      <c r="JK42" s="87">
        <f t="shared" si="38"/>
        <v>46365</v>
      </c>
      <c r="JM42" s="549"/>
      <c r="JN42" s="373"/>
      <c r="JO42" s="24"/>
      <c r="JP42" s="34"/>
      <c r="JQ42" s="85"/>
      <c r="JR42" s="87">
        <f t="shared" si="39"/>
        <v>132056.17000000001</v>
      </c>
      <c r="JT42" s="388"/>
      <c r="JU42" s="373"/>
      <c r="JV42" s="24"/>
      <c r="JW42" s="34"/>
      <c r="JX42" s="85"/>
      <c r="JY42" s="87">
        <f t="shared" si="40"/>
        <v>0</v>
      </c>
      <c r="KA42" s="388"/>
      <c r="KB42" s="373"/>
      <c r="KC42" s="24"/>
      <c r="KD42" s="34"/>
      <c r="KE42" s="85"/>
      <c r="KF42" s="87">
        <f t="shared" si="41"/>
        <v>0</v>
      </c>
      <c r="KH42" s="388"/>
      <c r="KI42" s="373"/>
      <c r="KJ42" s="24"/>
      <c r="KK42" s="34"/>
      <c r="KL42" s="85"/>
      <c r="KM42" s="87">
        <f t="shared" si="42"/>
        <v>0</v>
      </c>
      <c r="KO42" s="388"/>
      <c r="KP42" s="373"/>
      <c r="KQ42" s="24"/>
      <c r="KR42" s="34"/>
      <c r="KS42" s="85"/>
      <c r="KT42" s="87">
        <f t="shared" si="43"/>
        <v>1499.5</v>
      </c>
      <c r="KV42" s="373"/>
      <c r="KW42" s="373"/>
      <c r="KX42" s="24"/>
      <c r="KY42" s="34"/>
      <c r="KZ42" s="85"/>
      <c r="LA42" s="87">
        <f t="shared" si="44"/>
        <v>14519.5</v>
      </c>
      <c r="LC42" s="373"/>
      <c r="LD42" s="373"/>
      <c r="LE42" s="24"/>
      <c r="LF42" s="34"/>
      <c r="LG42" s="85"/>
      <c r="LH42" s="87">
        <f t="shared" si="45"/>
        <v>0</v>
      </c>
      <c r="LJ42" s="373"/>
      <c r="LK42" s="373"/>
      <c r="LL42" s="24"/>
      <c r="LM42" s="34"/>
      <c r="LN42" s="85"/>
      <c r="LO42" s="87">
        <f t="shared" si="46"/>
        <v>0</v>
      </c>
      <c r="LQ42" s="373"/>
      <c r="LR42" s="373"/>
      <c r="LS42" s="24"/>
      <c r="LT42" s="34"/>
      <c r="LU42" s="85"/>
      <c r="LV42" s="87">
        <f t="shared" si="47"/>
        <v>0</v>
      </c>
      <c r="LX42" s="549"/>
      <c r="LY42" s="373"/>
      <c r="LZ42" s="24"/>
      <c r="MA42" s="34"/>
      <c r="MB42" s="85"/>
      <c r="MC42" s="87">
        <f t="shared" si="48"/>
        <v>0</v>
      </c>
      <c r="ME42" s="549"/>
      <c r="MF42" s="373"/>
      <c r="MG42" s="24"/>
      <c r="MH42" s="34"/>
      <c r="MI42" s="85"/>
      <c r="MJ42" s="87">
        <f t="shared" si="49"/>
        <v>31145.5</v>
      </c>
      <c r="ML42" s="549"/>
      <c r="MM42" s="373"/>
      <c r="MN42" s="24"/>
      <c r="MO42" s="34"/>
      <c r="MP42" s="85"/>
      <c r="MQ42" s="87">
        <f t="shared" si="50"/>
        <v>0</v>
      </c>
      <c r="MS42" s="373"/>
      <c r="MT42" s="373"/>
      <c r="MU42" s="24"/>
      <c r="MV42" s="34"/>
      <c r="MW42" s="85"/>
      <c r="MX42" s="87">
        <f t="shared" si="51"/>
        <v>0</v>
      </c>
      <c r="MZ42" s="373"/>
      <c r="NA42" s="373"/>
      <c r="NB42" s="24"/>
      <c r="NC42" s="34"/>
      <c r="ND42" s="85"/>
      <c r="NE42" s="87">
        <f t="shared" si="52"/>
        <v>0</v>
      </c>
      <c r="NG42" s="549"/>
      <c r="NH42" s="373"/>
      <c r="NI42" s="24"/>
      <c r="NJ42" s="549"/>
      <c r="NK42" s="85"/>
      <c r="NL42" s="87">
        <f t="shared" si="53"/>
        <v>0</v>
      </c>
      <c r="NN42" s="373"/>
      <c r="NO42" s="373"/>
      <c r="NP42" s="24"/>
      <c r="NQ42" s="34"/>
      <c r="NR42" s="85"/>
      <c r="NS42" s="87">
        <f t="shared" si="54"/>
        <v>12799.5</v>
      </c>
      <c r="NU42" s="549"/>
      <c r="NV42" s="1200"/>
      <c r="NW42" s="373"/>
      <c r="NX42" s="24"/>
      <c r="NY42" s="34"/>
      <c r="NZ42" s="85"/>
      <c r="OA42" s="87">
        <f t="shared" si="0"/>
        <v>154427.23000000001</v>
      </c>
      <c r="OC42" s="549"/>
      <c r="OD42" s="373"/>
      <c r="OE42" s="24"/>
      <c r="OF42" s="34"/>
      <c r="OG42" s="85"/>
      <c r="OH42" s="87">
        <f t="shared" si="55"/>
        <v>0</v>
      </c>
      <c r="OJ42" s="373"/>
      <c r="OK42" s="373"/>
      <c r="OL42" s="24"/>
      <c r="OM42" s="34"/>
      <c r="ON42" s="85"/>
      <c r="OO42" s="87">
        <f t="shared" si="56"/>
        <v>0</v>
      </c>
      <c r="OQ42" s="386">
        <v>41326</v>
      </c>
      <c r="OR42" s="1258" t="s">
        <v>5431</v>
      </c>
      <c r="OS42" s="176">
        <v>4306</v>
      </c>
      <c r="OT42" s="54">
        <v>41327</v>
      </c>
      <c r="OU42" s="176">
        <v>4306</v>
      </c>
      <c r="OV42" s="87">
        <f t="shared" si="57"/>
        <v>1649.92</v>
      </c>
      <c r="OX42" s="386"/>
      <c r="OY42" s="1378"/>
      <c r="OZ42" s="121"/>
      <c r="PA42" s="53"/>
      <c r="PB42" s="176"/>
      <c r="PC42" s="87">
        <f t="shared" si="58"/>
        <v>21123.919999999998</v>
      </c>
      <c r="PE42" s="388"/>
      <c r="PF42" s="409"/>
      <c r="PG42" s="373"/>
      <c r="PH42" s="24"/>
      <c r="PI42" s="409"/>
      <c r="PJ42" s="85"/>
      <c r="PK42" s="87">
        <f t="shared" si="59"/>
        <v>63697.850000000006</v>
      </c>
      <c r="PM42" s="388"/>
      <c r="PN42" s="373"/>
      <c r="PO42" s="24"/>
      <c r="PP42" s="409"/>
      <c r="PQ42" s="85"/>
      <c r="PR42" s="87">
        <f t="shared" si="60"/>
        <v>0</v>
      </c>
      <c r="PT42" s="388"/>
      <c r="PU42" s="373"/>
      <c r="PV42" s="24"/>
      <c r="PW42" s="34"/>
      <c r="PX42" s="85"/>
      <c r="PY42" s="87">
        <f t="shared" si="61"/>
        <v>40407</v>
      </c>
      <c r="QA42" s="373"/>
      <c r="QB42" s="373"/>
      <c r="QC42" s="24"/>
      <c r="QD42" s="34"/>
      <c r="QE42" s="85"/>
      <c r="QF42" s="87">
        <f t="shared" si="62"/>
        <v>0</v>
      </c>
      <c r="QH42" s="373"/>
      <c r="QI42" s="373"/>
      <c r="QJ42" s="24"/>
      <c r="QK42" s="34"/>
      <c r="QL42" s="85"/>
      <c r="QM42" s="87">
        <f t="shared" si="63"/>
        <v>0</v>
      </c>
      <c r="QO42" s="373"/>
      <c r="QP42" s="373"/>
      <c r="QQ42" s="24"/>
      <c r="QR42" s="34"/>
      <c r="QS42" s="85"/>
      <c r="QT42" s="87">
        <f t="shared" si="64"/>
        <v>0</v>
      </c>
      <c r="QV42" s="549"/>
      <c r="QW42" s="1202"/>
      <c r="QX42" s="1247"/>
      <c r="QY42" s="85"/>
      <c r="QZ42" s="34"/>
      <c r="RA42" s="85"/>
      <c r="RB42" s="87">
        <f t="shared" si="65"/>
        <v>17854</v>
      </c>
      <c r="RD42" s="549"/>
      <c r="RE42" s="373"/>
      <c r="RF42" s="24"/>
      <c r="RG42" s="34"/>
      <c r="RH42" s="85"/>
      <c r="RI42" s="87">
        <f t="shared" si="66"/>
        <v>0</v>
      </c>
      <c r="RK42" s="549"/>
      <c r="RL42" s="373"/>
      <c r="RM42" s="24"/>
      <c r="RN42" s="34"/>
      <c r="RO42" s="85"/>
      <c r="RP42" s="87">
        <f t="shared" si="67"/>
        <v>0</v>
      </c>
      <c r="RR42" s="373"/>
      <c r="RS42" s="373"/>
      <c r="RT42" s="24"/>
      <c r="RU42" s="34"/>
      <c r="RV42" s="85"/>
      <c r="RW42" s="87">
        <f t="shared" si="68"/>
        <v>0</v>
      </c>
      <c r="RY42" s="373"/>
      <c r="RZ42" s="373"/>
      <c r="SA42" s="24"/>
      <c r="SB42" s="34"/>
      <c r="SC42" s="85"/>
      <c r="SD42" s="87">
        <f t="shared" si="69"/>
        <v>2910</v>
      </c>
      <c r="SF42" s="373"/>
      <c r="SG42" s="373"/>
      <c r="SH42" s="24"/>
      <c r="SI42" s="34"/>
      <c r="SJ42" s="85"/>
      <c r="SK42" s="87">
        <f t="shared" si="70"/>
        <v>0</v>
      </c>
      <c r="SM42" s="373"/>
      <c r="SN42" s="373"/>
      <c r="SO42" s="24"/>
      <c r="SP42" s="34"/>
      <c r="SQ42" s="85"/>
      <c r="SR42" s="87">
        <f t="shared" si="71"/>
        <v>0</v>
      </c>
      <c r="ST42" s="549"/>
      <c r="SU42" s="373"/>
      <c r="SV42" s="24"/>
      <c r="SW42" s="34"/>
      <c r="SX42" s="85"/>
      <c r="SY42" s="87">
        <f t="shared" si="72"/>
        <v>0</v>
      </c>
      <c r="TA42" s="549"/>
      <c r="TB42" s="373"/>
      <c r="TC42" s="24"/>
      <c r="TD42" s="34"/>
      <c r="TE42" s="85"/>
      <c r="TF42" s="87">
        <f t="shared" si="73"/>
        <v>-2822</v>
      </c>
      <c r="TH42" s="549"/>
      <c r="TI42" s="373"/>
      <c r="TJ42" s="24"/>
      <c r="TK42" s="34"/>
      <c r="TL42" s="85"/>
      <c r="TM42" s="87">
        <f t="shared" si="74"/>
        <v>0</v>
      </c>
      <c r="TO42" s="388"/>
      <c r="TP42" s="1247"/>
      <c r="TQ42" s="85"/>
      <c r="TR42" s="388"/>
      <c r="TS42" s="85"/>
      <c r="TT42" s="87">
        <f t="shared" si="75"/>
        <v>7747</v>
      </c>
      <c r="TV42" s="549"/>
      <c r="TW42" s="373"/>
      <c r="TX42" s="24"/>
      <c r="TY42" s="34"/>
      <c r="TZ42" s="85"/>
      <c r="UA42" s="87">
        <f t="shared" si="76"/>
        <v>0</v>
      </c>
      <c r="UC42" s="373"/>
      <c r="UD42" s="373"/>
      <c r="UE42" s="24"/>
      <c r="UF42" s="34"/>
      <c r="UG42" s="85"/>
      <c r="UH42" s="87">
        <f t="shared" si="77"/>
        <v>978</v>
      </c>
      <c r="UJ42" s="373"/>
      <c r="UK42" s="373"/>
      <c r="UL42" s="24"/>
      <c r="UM42" s="34"/>
      <c r="UN42" s="85"/>
      <c r="UO42" s="87">
        <f t="shared" si="78"/>
        <v>0</v>
      </c>
      <c r="UQ42" s="373"/>
      <c r="UR42" s="373"/>
      <c r="US42" s="24"/>
      <c r="UT42" s="34"/>
      <c r="UU42" s="85"/>
      <c r="UV42" s="87">
        <f t="shared" si="79"/>
        <v>18891</v>
      </c>
      <c r="UX42" s="388"/>
      <c r="UY42" s="373"/>
      <c r="UZ42" s="24"/>
      <c r="VA42" s="34"/>
      <c r="VB42" s="85"/>
      <c r="VC42" s="87">
        <f t="shared" si="80"/>
        <v>6963.5</v>
      </c>
      <c r="VE42" s="549"/>
      <c r="VF42" s="373"/>
      <c r="VG42" s="24"/>
      <c r="VH42" s="34"/>
      <c r="VI42" s="85"/>
      <c r="VJ42" s="87">
        <f t="shared" si="81"/>
        <v>28439.5</v>
      </c>
      <c r="VL42" s="373"/>
      <c r="VM42" s="373"/>
      <c r="VN42" s="24"/>
      <c r="VO42" s="34"/>
      <c r="VP42" s="85"/>
      <c r="VQ42" s="87">
        <f t="shared" si="82"/>
        <v>0</v>
      </c>
      <c r="VS42" s="549"/>
      <c r="VT42" s="373"/>
      <c r="VU42" s="24"/>
      <c r="VV42" s="34"/>
      <c r="VW42" s="85"/>
      <c r="VX42" s="87">
        <f t="shared" si="83"/>
        <v>14289</v>
      </c>
      <c r="VZ42" s="549"/>
      <c r="WA42" s="373"/>
      <c r="WB42" s="24"/>
      <c r="WC42" s="34"/>
      <c r="WD42" s="85"/>
      <c r="WE42" s="87">
        <f t="shared" si="84"/>
        <v>0</v>
      </c>
      <c r="WG42" s="549"/>
      <c r="WH42" s="373"/>
      <c r="WI42" s="24"/>
      <c r="WJ42" s="34"/>
      <c r="WK42" s="85"/>
      <c r="WL42" s="87">
        <f t="shared" si="85"/>
        <v>0</v>
      </c>
      <c r="WN42" s="388"/>
      <c r="WO42" s="373"/>
      <c r="WP42" s="373"/>
      <c r="WQ42" s="24"/>
      <c r="WR42" s="34"/>
      <c r="WS42" s="85"/>
      <c r="WT42" s="87">
        <f t="shared" si="86"/>
        <v>43490</v>
      </c>
      <c r="WV42" s="388"/>
      <c r="WW42" s="373"/>
      <c r="WX42" s="24"/>
      <c r="WY42" s="34"/>
      <c r="WZ42" s="85"/>
      <c r="XA42" s="87">
        <f t="shared" si="87"/>
        <v>5292.5</v>
      </c>
      <c r="XC42" s="549"/>
      <c r="XD42" s="373"/>
      <c r="XE42" s="24"/>
      <c r="XF42" s="1253"/>
      <c r="XG42" s="85"/>
      <c r="XH42" s="87">
        <f t="shared" si="88"/>
        <v>55495.199999999997</v>
      </c>
      <c r="XJ42" s="388"/>
      <c r="XK42" s="373"/>
      <c r="XL42" s="24"/>
      <c r="XM42" s="34"/>
      <c r="XN42" s="85"/>
      <c r="XO42" s="87">
        <f t="shared" si="238"/>
        <v>0</v>
      </c>
      <c r="XQ42" s="388"/>
      <c r="XR42" s="373"/>
      <c r="XS42" s="24"/>
      <c r="XT42" s="34"/>
      <c r="XU42" s="85"/>
      <c r="XV42" s="87">
        <f t="shared" si="89"/>
        <v>1786</v>
      </c>
      <c r="XX42" s="549"/>
      <c r="XY42" s="373"/>
      <c r="XZ42" s="24"/>
      <c r="YA42" s="34"/>
      <c r="YB42" s="85"/>
      <c r="YC42" s="87">
        <f t="shared" si="224"/>
        <v>0</v>
      </c>
      <c r="YE42" s="549"/>
      <c r="YF42" s="373"/>
      <c r="YG42" s="24"/>
      <c r="YH42" s="34"/>
      <c r="YI42" s="85"/>
      <c r="YJ42" s="87">
        <f t="shared" si="225"/>
        <v>0</v>
      </c>
      <c r="YL42" s="386"/>
      <c r="YM42" s="380"/>
      <c r="YN42" s="363"/>
      <c r="YO42" s="176"/>
      <c r="YP42" s="386"/>
      <c r="YQ42" s="176"/>
      <c r="YR42" s="87">
        <f t="shared" si="90"/>
        <v>76465</v>
      </c>
      <c r="YT42" s="576"/>
      <c r="YU42" s="276"/>
      <c r="YV42" s="121"/>
      <c r="YW42" s="386"/>
      <c r="YX42" s="176"/>
      <c r="YY42" s="87">
        <f t="shared" si="91"/>
        <v>2828</v>
      </c>
      <c r="ZA42" s="388"/>
      <c r="ZC42" s="1250"/>
      <c r="ZD42" s="34"/>
      <c r="ZE42" s="85"/>
      <c r="ZF42" s="87">
        <f t="shared" si="92"/>
        <v>11815.5</v>
      </c>
      <c r="ZH42" s="549"/>
      <c r="ZI42" s="373"/>
      <c r="ZJ42" s="24"/>
      <c r="ZK42" s="34"/>
      <c r="ZL42" s="85"/>
      <c r="ZM42" s="87">
        <f t="shared" si="93"/>
        <v>500</v>
      </c>
      <c r="ZO42" s="549"/>
      <c r="ZP42" s="373"/>
      <c r="ZQ42" s="24"/>
      <c r="ZR42" s="34"/>
      <c r="ZS42" s="85"/>
      <c r="ZT42" s="87">
        <f t="shared" si="94"/>
        <v>9482.5</v>
      </c>
      <c r="ZV42" s="549"/>
      <c r="ZW42" s="373"/>
      <c r="ZX42" s="24"/>
      <c r="ZY42" s="34"/>
      <c r="ZZ42" s="85"/>
      <c r="AAA42" s="87">
        <f t="shared" si="95"/>
        <v>0</v>
      </c>
      <c r="AAC42" s="549"/>
      <c r="AAD42" s="373"/>
      <c r="AAE42" s="24"/>
      <c r="AAF42" s="34"/>
      <c r="AAG42" s="85"/>
      <c r="AAH42" s="87">
        <f t="shared" si="96"/>
        <v>0</v>
      </c>
      <c r="AAJ42" s="549"/>
      <c r="AAK42" s="373"/>
      <c r="AAL42" s="24"/>
      <c r="AAM42" s="34"/>
      <c r="AAN42" s="85"/>
      <c r="AAO42" s="87">
        <f t="shared" si="97"/>
        <v>0</v>
      </c>
      <c r="AAQ42" s="549"/>
      <c r="AAR42" s="549"/>
      <c r="AAS42" s="373"/>
      <c r="AAT42" s="24"/>
      <c r="AAU42" s="34"/>
      <c r="AAV42" s="85"/>
      <c r="AAW42" s="87">
        <f t="shared" si="98"/>
        <v>7650</v>
      </c>
      <c r="AAY42" s="373"/>
      <c r="AAZ42" s="373"/>
      <c r="ABA42" s="24"/>
      <c r="ABB42" s="34"/>
      <c r="ABC42" s="85"/>
      <c r="ABD42" s="87">
        <f t="shared" si="242"/>
        <v>8470.5</v>
      </c>
      <c r="ABF42" s="373"/>
      <c r="ABG42" s="373"/>
      <c r="ABH42" s="24"/>
      <c r="ABI42" s="34"/>
      <c r="ABJ42" s="85"/>
      <c r="ABK42" s="87">
        <f t="shared" si="99"/>
        <v>70699</v>
      </c>
      <c r="ABM42" s="549"/>
      <c r="ABN42" s="373"/>
      <c r="ABO42" s="373"/>
      <c r="ABP42" s="24"/>
      <c r="ABQ42" s="34"/>
      <c r="ABR42" s="85"/>
      <c r="ABS42" s="87">
        <f t="shared" si="243"/>
        <v>0</v>
      </c>
      <c r="ABU42" s="388"/>
      <c r="ABV42" s="373"/>
      <c r="ABW42" s="24"/>
      <c r="ABX42" s="549"/>
      <c r="ABY42" s="85"/>
      <c r="ABZ42" s="87">
        <f t="shared" si="244"/>
        <v>0</v>
      </c>
      <c r="ACB42" s="373"/>
      <c r="ACC42" s="373"/>
      <c r="ACD42" s="24"/>
      <c r="ACE42" s="34"/>
      <c r="ACF42" s="85"/>
      <c r="ACG42" s="87">
        <f t="shared" si="245"/>
        <v>42311</v>
      </c>
      <c r="ACI42" s="388"/>
      <c r="ACJ42" s="373"/>
      <c r="ACK42" s="24"/>
      <c r="ACL42" s="388"/>
      <c r="ACM42" s="85"/>
      <c r="ACN42" s="87">
        <f t="shared" si="239"/>
        <v>19922.5</v>
      </c>
      <c r="ACP42" s="373"/>
      <c r="ACQ42" s="373"/>
      <c r="ACR42" s="24"/>
      <c r="ACS42" s="34"/>
      <c r="ACT42" s="85"/>
      <c r="ACU42" s="87">
        <f t="shared" si="1"/>
        <v>0</v>
      </c>
      <c r="ACW42" s="373"/>
      <c r="ACX42" s="373"/>
      <c r="ACY42" s="24"/>
      <c r="ACZ42" s="34"/>
      <c r="ADA42" s="85"/>
      <c r="ADB42" s="87">
        <f t="shared" si="100"/>
        <v>0</v>
      </c>
      <c r="ADD42" s="373"/>
      <c r="ADE42" s="373"/>
      <c r="ADF42" s="24"/>
      <c r="ADG42" s="34"/>
      <c r="ADH42" s="85"/>
      <c r="ADI42" s="87">
        <f t="shared" si="101"/>
        <v>0</v>
      </c>
      <c r="ADK42" s="373"/>
      <c r="ADL42" s="373"/>
      <c r="ADM42" s="24"/>
      <c r="ADN42" s="34"/>
      <c r="ADO42" s="85"/>
      <c r="ADP42" s="87">
        <f t="shared" si="102"/>
        <v>0</v>
      </c>
      <c r="ADR42" s="373"/>
      <c r="ADS42" s="373"/>
      <c r="ADT42" s="24"/>
      <c r="ADU42" s="34"/>
      <c r="ADV42" s="85"/>
      <c r="ADW42" s="87">
        <f t="shared" si="103"/>
        <v>2582.5</v>
      </c>
      <c r="ADY42" s="373"/>
      <c r="ADZ42" s="373"/>
      <c r="AEA42" s="24"/>
      <c r="AEB42" s="34"/>
      <c r="AEC42" s="85"/>
      <c r="AED42" s="87">
        <f t="shared" si="104"/>
        <v>0</v>
      </c>
      <c r="AEF42" s="373"/>
      <c r="AEG42" s="373"/>
      <c r="AEH42" s="24"/>
      <c r="AEI42" s="34"/>
      <c r="AEJ42" s="85"/>
      <c r="AEK42" s="87">
        <f t="shared" si="105"/>
        <v>49429.5</v>
      </c>
      <c r="AEM42" s="373"/>
      <c r="AEN42" s="373"/>
      <c r="AEO42" s="24"/>
      <c r="AEP42" s="34"/>
      <c r="AEQ42" s="85"/>
      <c r="AER42" s="87">
        <f t="shared" si="106"/>
        <v>0</v>
      </c>
      <c r="AET42" s="388"/>
      <c r="AEU42" s="373"/>
      <c r="AEV42" s="24"/>
      <c r="AEW42" s="34"/>
      <c r="AEX42" s="85"/>
      <c r="AEY42" s="87">
        <f t="shared" si="107"/>
        <v>3212.9950000000008</v>
      </c>
      <c r="AFA42" s="549"/>
      <c r="AFB42" s="373"/>
      <c r="AFC42" s="24"/>
      <c r="AFD42" s="34"/>
      <c r="AFE42" s="85"/>
      <c r="AFF42" s="87">
        <f t="shared" si="108"/>
        <v>17277</v>
      </c>
      <c r="AFI42" s="1247"/>
      <c r="AFJ42" s="85"/>
      <c r="AFK42" s="388"/>
      <c r="AFL42" s="85"/>
      <c r="AFM42" s="87">
        <f t="shared" si="109"/>
        <v>0</v>
      </c>
      <c r="AFO42" s="549"/>
      <c r="AFP42" s="373"/>
      <c r="AFQ42" s="24"/>
      <c r="AFR42" s="34"/>
      <c r="AFS42" s="85"/>
      <c r="AFT42" s="87">
        <f t="shared" si="110"/>
        <v>0</v>
      </c>
      <c r="AFV42" s="549"/>
      <c r="AFW42" s="373"/>
      <c r="AFX42" s="24"/>
      <c r="AFY42" s="34"/>
      <c r="AFZ42" s="85"/>
      <c r="AGA42" s="87">
        <f t="shared" si="111"/>
        <v>33117</v>
      </c>
      <c r="AGC42" s="549"/>
      <c r="AGD42" s="373"/>
      <c r="AGE42" s="24"/>
      <c r="AGF42" s="34"/>
      <c r="AGG42" s="85"/>
      <c r="AGH42" s="87">
        <f t="shared" si="112"/>
        <v>2341</v>
      </c>
      <c r="AGJ42" s="549"/>
      <c r="AGK42" s="373"/>
      <c r="AGL42" s="24"/>
      <c r="AGM42" s="34"/>
      <c r="AGN42" s="85"/>
      <c r="AGO42" s="87">
        <f t="shared" si="113"/>
        <v>18000.5</v>
      </c>
      <c r="AGQ42" s="549"/>
      <c r="AGR42" s="373"/>
      <c r="AGS42" s="24"/>
      <c r="AGT42" s="34"/>
      <c r="AGU42" s="85"/>
      <c r="AGV42" s="87">
        <f t="shared" si="114"/>
        <v>0</v>
      </c>
      <c r="AGX42" s="34"/>
      <c r="AGY42" s="1249"/>
      <c r="AGZ42" s="24"/>
      <c r="AHA42" s="34"/>
      <c r="AHB42" s="85"/>
      <c r="AHC42" s="87">
        <f t="shared" si="115"/>
        <v>52560.5</v>
      </c>
      <c r="AHE42" s="34"/>
      <c r="AHF42" s="1249"/>
      <c r="AHG42" s="121"/>
      <c r="AHH42" s="1261"/>
      <c r="AHI42" s="1052"/>
      <c r="AHJ42" s="87">
        <f t="shared" si="116"/>
        <v>0</v>
      </c>
      <c r="AHL42" s="388"/>
      <c r="AHM42" s="1249"/>
      <c r="AHN42" s="24"/>
      <c r="AHO42" s="34"/>
      <c r="AHP42" s="85"/>
      <c r="AHQ42" s="87">
        <f t="shared" si="117"/>
        <v>0</v>
      </c>
      <c r="AHS42" s="386"/>
      <c r="AHT42" s="276"/>
      <c r="AHU42" s="121"/>
      <c r="AHV42" s="53">
        <v>41113</v>
      </c>
      <c r="AHW42" s="176">
        <v>500</v>
      </c>
      <c r="AHX42" s="87">
        <f t="shared" si="118"/>
        <v>1932</v>
      </c>
      <c r="AHZ42" s="373"/>
      <c r="AIA42" s="373"/>
      <c r="AIB42" s="1249"/>
      <c r="AIC42" s="24"/>
      <c r="AID42" s="34"/>
      <c r="AIE42" s="85"/>
      <c r="AIF42" s="87">
        <f t="shared" si="119"/>
        <v>0</v>
      </c>
      <c r="AIH42" s="549"/>
      <c r="AII42" s="1249"/>
      <c r="AIJ42" s="24"/>
      <c r="AIK42" s="34"/>
      <c r="AIL42" s="85"/>
      <c r="AIM42" s="87">
        <f t="shared" si="120"/>
        <v>0</v>
      </c>
      <c r="AIO42" s="549"/>
      <c r="AIP42" s="1202"/>
      <c r="AIQ42" s="1249"/>
      <c r="AIR42" s="24"/>
      <c r="AIS42" s="34"/>
      <c r="AIT42" s="85"/>
      <c r="AIU42" s="87">
        <f t="shared" si="121"/>
        <v>0</v>
      </c>
      <c r="AIW42" s="549"/>
      <c r="AIX42" s="1249"/>
      <c r="AIY42" s="24"/>
      <c r="AIZ42" s="34"/>
      <c r="AJA42" s="85"/>
      <c r="AJB42" s="87">
        <f t="shared" si="122"/>
        <v>409</v>
      </c>
      <c r="AJD42" s="549"/>
      <c r="AJE42" s="1249"/>
      <c r="AJF42" s="24"/>
      <c r="AJG42" s="34"/>
      <c r="AJH42" s="85"/>
      <c r="AJI42" s="87">
        <f t="shared" si="123"/>
        <v>800</v>
      </c>
      <c r="AJK42" s="549"/>
      <c r="AJL42" s="1249"/>
      <c r="AJM42" s="24"/>
      <c r="AJN42" s="34"/>
      <c r="AJO42" s="85"/>
      <c r="AJP42" s="87">
        <f t="shared" si="124"/>
        <v>3599</v>
      </c>
      <c r="AJR42" s="549"/>
      <c r="AJS42" s="373"/>
      <c r="AJT42" s="24"/>
      <c r="AJU42" s="34"/>
      <c r="AJV42" s="85"/>
      <c r="AJW42" s="87">
        <f t="shared" si="125"/>
        <v>37151</v>
      </c>
      <c r="AJY42" s="549"/>
      <c r="AJZ42" s="1249"/>
      <c r="AKA42" s="24"/>
      <c r="AKB42" s="34"/>
      <c r="AKC42" s="85"/>
      <c r="AKD42" s="87">
        <f t="shared" si="126"/>
        <v>0</v>
      </c>
      <c r="AKF42" s="549"/>
      <c r="AKG42" s="1249"/>
      <c r="AKH42" s="24"/>
      <c r="AKI42" s="34"/>
      <c r="AKJ42" s="85"/>
      <c r="AKK42" s="87">
        <f t="shared" si="127"/>
        <v>0</v>
      </c>
      <c r="AKM42" s="549"/>
      <c r="AKN42" s="1249"/>
      <c r="AKO42" s="24"/>
      <c r="AKP42" s="34"/>
      <c r="AKQ42" s="85"/>
      <c r="AKR42" s="87">
        <f t="shared" si="128"/>
        <v>0</v>
      </c>
      <c r="AKT42" s="388"/>
      <c r="AKU42" s="373"/>
      <c r="AKV42" s="1276"/>
      <c r="AKW42" s="1279"/>
      <c r="AKX42" s="85"/>
      <c r="AKY42" s="1280">
        <f t="shared" si="193"/>
        <v>0</v>
      </c>
      <c r="ALA42" s="388"/>
      <c r="ALB42" s="373"/>
      <c r="ALC42" s="1276"/>
      <c r="ALD42" s="1279"/>
      <c r="ALE42" s="85"/>
      <c r="ALF42" s="1280">
        <f t="shared" si="194"/>
        <v>0</v>
      </c>
      <c r="ALH42" s="388"/>
      <c r="ALI42" s="373"/>
      <c r="ALJ42" s="1276"/>
      <c r="ALK42" s="1386"/>
      <c r="ALL42" s="85"/>
      <c r="ALM42" s="1280">
        <f t="shared" si="195"/>
        <v>32402</v>
      </c>
      <c r="ALO42" s="373"/>
      <c r="ALP42" s="373"/>
      <c r="ALQ42" s="1276"/>
      <c r="ALR42" s="1279"/>
      <c r="ALS42" s="85"/>
      <c r="ALT42" s="1280">
        <f t="shared" si="196"/>
        <v>0</v>
      </c>
      <c r="ALV42" s="549"/>
      <c r="ALW42" s="373"/>
      <c r="ALX42" s="1276"/>
      <c r="ALY42" s="1279"/>
      <c r="ALZ42" s="85"/>
      <c r="AMA42" s="1280">
        <f t="shared" si="197"/>
        <v>731</v>
      </c>
      <c r="AMC42" s="373"/>
      <c r="AMD42" s="373"/>
      <c r="AME42" s="1276"/>
      <c r="AMF42" s="1279"/>
      <c r="AMG42" s="85"/>
      <c r="AMH42" s="1280">
        <f t="shared" si="198"/>
        <v>0</v>
      </c>
      <c r="AMJ42" s="373"/>
      <c r="AMK42" s="373"/>
      <c r="AML42" s="1304"/>
      <c r="AMM42" s="1279"/>
      <c r="AMN42" s="85"/>
      <c r="AMO42" s="1280">
        <f t="shared" si="199"/>
        <v>0</v>
      </c>
      <c r="AMQ42" s="53"/>
      <c r="AMR42" s="1385"/>
      <c r="AMS42" s="1274"/>
      <c r="AMT42" s="110"/>
      <c r="AMU42" s="176"/>
      <c r="AMV42" s="87">
        <f t="shared" si="129"/>
        <v>0</v>
      </c>
      <c r="AMX42" s="549"/>
      <c r="AMY42" s="373"/>
      <c r="AMZ42" s="1304"/>
      <c r="ANA42" s="1279"/>
      <c r="ANB42" s="85"/>
      <c r="ANC42" s="1280">
        <f t="shared" si="200"/>
        <v>0</v>
      </c>
      <c r="ANE42" s="388"/>
      <c r="ANF42" s="1353"/>
      <c r="ANG42" s="1276"/>
      <c r="ANH42" s="1279"/>
      <c r="ANI42" s="85"/>
      <c r="ANJ42" s="1280">
        <f t="shared" si="253"/>
        <v>1947</v>
      </c>
      <c r="ANL42" s="34"/>
      <c r="ANM42" s="1353"/>
      <c r="ANN42" s="1276"/>
      <c r="ANO42" s="1279"/>
      <c r="ANP42" s="85"/>
      <c r="ANQ42" s="1280">
        <f t="shared" si="254"/>
        <v>0</v>
      </c>
      <c r="ANS42" s="34"/>
      <c r="ANT42" s="1353"/>
      <c r="ANU42" s="1276"/>
      <c r="ANV42" s="1279"/>
      <c r="ANW42" s="85"/>
      <c r="ANX42" s="1280">
        <f t="shared" si="255"/>
        <v>0</v>
      </c>
      <c r="ANZ42" s="34"/>
      <c r="AOA42" s="1353"/>
      <c r="AOB42" s="1276"/>
      <c r="AOC42" s="1279"/>
      <c r="AOD42" s="85"/>
      <c r="AOE42" s="1280">
        <f t="shared" si="256"/>
        <v>0</v>
      </c>
      <c r="AOG42" s="388"/>
      <c r="AOH42" s="1353"/>
      <c r="AOI42" s="1276"/>
      <c r="AOJ42" s="1279"/>
      <c r="AOK42" s="85"/>
      <c r="AOL42" s="1280">
        <f t="shared" si="257"/>
        <v>0</v>
      </c>
      <c r="AON42" s="388"/>
      <c r="AOO42" s="1353"/>
      <c r="AOP42" s="1276"/>
      <c r="AOQ42" s="1279"/>
      <c r="AOR42" s="85"/>
      <c r="AOS42" s="1280">
        <f t="shared" si="258"/>
        <v>0</v>
      </c>
      <c r="AOU42" s="388"/>
      <c r="AOV42" s="1353"/>
      <c r="AOW42" s="1276"/>
      <c r="AOX42" s="1279"/>
      <c r="AOY42" s="85"/>
      <c r="AOZ42" s="1280">
        <f t="shared" si="259"/>
        <v>0</v>
      </c>
      <c r="APB42" s="549"/>
      <c r="APC42" s="1353"/>
      <c r="APD42" s="1276"/>
      <c r="APE42" s="1279"/>
      <c r="APF42" s="85"/>
      <c r="APG42" s="1280">
        <f t="shared" si="260"/>
        <v>0</v>
      </c>
      <c r="API42" s="549"/>
      <c r="APJ42" s="1353"/>
      <c r="APK42" s="1276"/>
      <c r="APL42" s="1279"/>
      <c r="APM42" s="85"/>
      <c r="APN42" s="1280">
        <f t="shared" si="261"/>
        <v>0</v>
      </c>
      <c r="APP42" s="549"/>
      <c r="APQ42" s="373"/>
      <c r="APR42" s="1276"/>
      <c r="APS42" s="1279"/>
      <c r="APT42" s="85"/>
      <c r="APU42" s="1280">
        <f t="shared" si="210"/>
        <v>0</v>
      </c>
      <c r="APW42" s="373"/>
      <c r="APX42" s="373"/>
      <c r="APY42" s="1304"/>
      <c r="APZ42" s="1279"/>
      <c r="AQA42" s="85"/>
      <c r="AQB42" s="1280">
        <f t="shared" si="211"/>
        <v>0</v>
      </c>
      <c r="AQD42" s="549"/>
      <c r="AQE42" s="373"/>
      <c r="AQF42" s="24"/>
      <c r="AQG42" s="34"/>
      <c r="AQH42" s="85"/>
      <c r="AQI42" s="87">
        <f t="shared" si="226"/>
        <v>0</v>
      </c>
      <c r="AQK42" s="549"/>
      <c r="AQL42" s="549"/>
      <c r="AQM42" s="373"/>
      <c r="AQN42" s="24"/>
      <c r="AQO42" s="34"/>
      <c r="AQP42" s="85"/>
      <c r="AQQ42" s="87">
        <f t="shared" si="227"/>
        <v>0</v>
      </c>
      <c r="AQS42" s="549"/>
      <c r="AQT42" s="1249"/>
      <c r="AQU42" s="24"/>
      <c r="AQV42" s="34"/>
      <c r="AQW42" s="85"/>
      <c r="AQX42" s="87">
        <f t="shared" si="228"/>
        <v>0</v>
      </c>
      <c r="AQZ42" s="388"/>
      <c r="ARA42" s="1249"/>
      <c r="ARB42" s="24"/>
      <c r="ARC42" s="34"/>
      <c r="ARD42" s="85"/>
      <c r="ARE42" s="87">
        <f t="shared" si="229"/>
        <v>12197</v>
      </c>
      <c r="ARG42" s="549"/>
      <c r="ARH42" s="1202"/>
      <c r="ARI42" s="1249"/>
      <c r="ARJ42" s="24"/>
      <c r="ARK42" s="34"/>
      <c r="ARL42" s="85"/>
      <c r="ARM42" s="87">
        <f t="shared" si="230"/>
        <v>0</v>
      </c>
      <c r="ARO42" s="549"/>
      <c r="ARP42" s="1202"/>
      <c r="ARQ42" s="1249"/>
      <c r="ARR42" s="24"/>
      <c r="ARS42" s="34"/>
      <c r="ART42" s="85"/>
      <c r="ARU42" s="87">
        <f t="shared" si="231"/>
        <v>0</v>
      </c>
      <c r="ARV42" s="85"/>
      <c r="ARW42" s="34"/>
      <c r="ARX42" s="373"/>
      <c r="ARY42" s="24"/>
      <c r="ARZ42" s="34"/>
      <c r="ASA42" s="85"/>
      <c r="ASB42" s="87">
        <f t="shared" si="232"/>
        <v>17438</v>
      </c>
      <c r="ASD42" s="576"/>
      <c r="ASE42" s="276"/>
      <c r="ASF42" s="121"/>
      <c r="ASG42" s="53"/>
      <c r="ASH42" s="176"/>
      <c r="ASI42" s="87">
        <f t="shared" si="233"/>
        <v>31792</v>
      </c>
      <c r="ASK42" s="549"/>
      <c r="ASL42" s="373"/>
      <c r="ASM42" s="24"/>
      <c r="ASN42" s="34"/>
      <c r="ASO42" s="85"/>
      <c r="ASP42" s="87">
        <f t="shared" si="234"/>
        <v>3312</v>
      </c>
      <c r="ASR42" s="549"/>
      <c r="ASS42" s="373"/>
      <c r="AST42" s="24"/>
      <c r="ASU42" s="34"/>
      <c r="ASV42" s="85"/>
      <c r="ASW42" s="87">
        <f t="shared" si="235"/>
        <v>0</v>
      </c>
      <c r="ASY42" s="576"/>
      <c r="ASZ42" s="276"/>
      <c r="ATA42" s="121"/>
      <c r="ATB42" s="53"/>
      <c r="ATC42" s="176"/>
      <c r="ATD42" s="87">
        <f t="shared" si="236"/>
        <v>0</v>
      </c>
      <c r="ATF42" s="549"/>
      <c r="ATG42" s="373"/>
      <c r="ATH42" s="24"/>
      <c r="ATI42" s="34"/>
      <c r="ATJ42" s="85"/>
      <c r="ATK42" s="87">
        <f t="shared" si="212"/>
        <v>0</v>
      </c>
      <c r="ATM42" s="549"/>
      <c r="ATN42" s="373"/>
      <c r="ATO42" s="24"/>
      <c r="ATP42" s="34"/>
      <c r="ATQ42" s="85"/>
      <c r="ATR42" s="87">
        <f t="shared" si="213"/>
        <v>0</v>
      </c>
      <c r="ATT42" s="576"/>
      <c r="ATU42" s="276"/>
      <c r="ATV42" s="121"/>
      <c r="ATW42" s="53"/>
      <c r="ATX42" s="176"/>
      <c r="ATY42" s="87">
        <f t="shared" si="214"/>
        <v>0</v>
      </c>
      <c r="AUA42" s="53"/>
      <c r="AUB42" s="276"/>
      <c r="AUC42" s="121"/>
      <c r="AUD42" s="53"/>
      <c r="AUE42" s="176"/>
      <c r="AUF42" s="87">
        <f t="shared" si="215"/>
        <v>2068</v>
      </c>
      <c r="AUH42" s="549"/>
      <c r="AUI42" s="373"/>
      <c r="AUJ42" s="1388"/>
      <c r="AUK42" s="1279"/>
      <c r="AUL42" s="85"/>
      <c r="AUM42" s="87">
        <f t="shared" si="246"/>
        <v>0</v>
      </c>
      <c r="AUO42" s="549"/>
      <c r="AUP42" s="373"/>
      <c r="AUQ42" s="1250"/>
      <c r="AUR42" s="1279"/>
      <c r="AUS42" s="85"/>
      <c r="AUT42" s="87">
        <f t="shared" si="247"/>
        <v>2062.5</v>
      </c>
      <c r="AUV42" s="549"/>
      <c r="AUW42" s="373"/>
      <c r="AUX42" s="1388"/>
      <c r="AUY42" s="1279"/>
      <c r="AUZ42" s="85"/>
      <c r="AVA42" s="87">
        <f t="shared" si="248"/>
        <v>0</v>
      </c>
      <c r="AVC42" s="373"/>
      <c r="AVD42" s="373"/>
      <c r="AVE42" s="1388"/>
      <c r="AVF42" s="1279"/>
      <c r="AVG42" s="85"/>
      <c r="AVH42" s="87">
        <f t="shared" si="249"/>
        <v>0</v>
      </c>
      <c r="AVJ42" s="576"/>
      <c r="AVK42" s="363"/>
      <c r="AVL42" s="591"/>
      <c r="AVM42" s="110"/>
      <c r="AVN42" s="176"/>
      <c r="AVO42" s="87">
        <f t="shared" si="130"/>
        <v>30759</v>
      </c>
      <c r="AVQ42" s="576"/>
      <c r="AVR42" s="363"/>
      <c r="AVS42" s="591"/>
      <c r="AVT42" s="110"/>
      <c r="AVU42" s="176"/>
      <c r="AVV42" s="87">
        <f t="shared" si="131"/>
        <v>0</v>
      </c>
      <c r="AVX42" s="576"/>
      <c r="AVY42" s="363"/>
      <c r="AVZ42" s="591"/>
      <c r="AWA42" s="110"/>
      <c r="AWB42" s="176"/>
      <c r="AWC42" s="87">
        <f t="shared" si="132"/>
        <v>5941</v>
      </c>
      <c r="AWE42" s="549"/>
      <c r="AWF42" s="373"/>
      <c r="AWG42" s="1388"/>
      <c r="AWH42" s="1279"/>
      <c r="AWI42" s="85"/>
      <c r="AWJ42" s="87">
        <f t="shared" si="133"/>
        <v>0</v>
      </c>
      <c r="AWL42" s="549"/>
      <c r="AWM42" s="373"/>
      <c r="AWN42" s="1388"/>
      <c r="AWO42" s="1279"/>
      <c r="AWP42" s="85"/>
      <c r="AWQ42" s="87">
        <f t="shared" si="134"/>
        <v>0</v>
      </c>
      <c r="AWS42" s="373"/>
      <c r="AWT42" s="373"/>
      <c r="AWU42" s="1388"/>
      <c r="AWV42" s="1279"/>
      <c r="AWW42" s="85"/>
      <c r="AWX42" s="87">
        <f t="shared" si="135"/>
        <v>0</v>
      </c>
      <c r="AWZ42" s="388"/>
      <c r="AXA42" s="1247"/>
      <c r="AXB42" s="1262"/>
      <c r="AXC42" s="1279"/>
      <c r="AXD42" s="85"/>
      <c r="AXE42" s="87">
        <f t="shared" si="136"/>
        <v>3053</v>
      </c>
      <c r="AXG42" s="388"/>
      <c r="AXH42" s="373"/>
      <c r="AXI42" s="1250"/>
      <c r="AXJ42" s="1279"/>
      <c r="AXK42" s="85"/>
      <c r="AXL42" s="87">
        <f t="shared" si="137"/>
        <v>0</v>
      </c>
      <c r="AXN42" s="388"/>
      <c r="AXO42" s="373"/>
      <c r="AXP42" s="1250"/>
      <c r="AXQ42" s="1279"/>
      <c r="AXR42" s="85"/>
      <c r="AXS42" s="87">
        <f t="shared" si="138"/>
        <v>1624.5</v>
      </c>
      <c r="AXU42" s="549"/>
      <c r="AXV42" s="1249"/>
      <c r="AXW42" s="1388"/>
      <c r="AXX42" s="1118"/>
      <c r="AXY42" s="85"/>
      <c r="AXZ42" s="87">
        <f t="shared" si="139"/>
        <v>0</v>
      </c>
      <c r="AYB42" s="576"/>
      <c r="AYC42" s="363"/>
      <c r="AYD42" s="430"/>
      <c r="AYE42" s="110"/>
      <c r="AYF42" s="176"/>
      <c r="AYG42" s="87">
        <f t="shared" si="140"/>
        <v>72158.2</v>
      </c>
      <c r="AYI42" s="373"/>
      <c r="AYJ42" s="373"/>
      <c r="AYK42" s="1388"/>
      <c r="AYL42" s="1279"/>
      <c r="AYM42" s="85"/>
      <c r="AYN42" s="87">
        <f t="shared" si="250"/>
        <v>0</v>
      </c>
      <c r="AYP42" s="373"/>
      <c r="AYQ42" s="373"/>
      <c r="AYR42" s="1388"/>
      <c r="AYS42" s="1279"/>
      <c r="AYT42" s="85"/>
      <c r="AYU42" s="87">
        <f t="shared" si="251"/>
        <v>0</v>
      </c>
      <c r="AYW42" s="386"/>
      <c r="AYX42" s="386"/>
      <c r="AYY42" s="363"/>
      <c r="AYZ42" s="430"/>
      <c r="AZB42" s="1052"/>
      <c r="AZC42" s="168">
        <f t="shared" si="141"/>
        <v>744205</v>
      </c>
      <c r="AZE42" s="373"/>
      <c r="AZF42" s="373"/>
      <c r="AZG42" s="1388"/>
      <c r="AZH42" s="1279"/>
      <c r="AZI42" s="85"/>
      <c r="AZJ42" s="87">
        <f t="shared" si="142"/>
        <v>0</v>
      </c>
      <c r="AZL42" s="373"/>
      <c r="AZM42" s="373"/>
      <c r="AZN42" s="1388"/>
      <c r="AZO42" s="1279"/>
      <c r="AZP42" s="85"/>
      <c r="AZQ42" s="87">
        <f t="shared" si="143"/>
        <v>0</v>
      </c>
      <c r="AZS42" s="373"/>
      <c r="AZT42" s="373"/>
      <c r="AZU42" s="1388"/>
      <c r="AZV42" s="1279"/>
      <c r="AZW42" s="85"/>
      <c r="AZX42" s="87">
        <f t="shared" si="144"/>
        <v>0</v>
      </c>
      <c r="AZZ42" s="373"/>
      <c r="BAA42" s="373"/>
      <c r="BAB42" s="1388"/>
      <c r="BAC42" s="1279"/>
      <c r="BAD42" s="85"/>
      <c r="BAE42" s="87">
        <f t="shared" si="145"/>
        <v>0</v>
      </c>
      <c r="BAG42" s="549"/>
      <c r="BAH42" s="373"/>
      <c r="BAI42" s="1388"/>
      <c r="BAJ42" s="1279"/>
      <c r="BAK42" s="85"/>
      <c r="BAL42" s="87">
        <f t="shared" si="146"/>
        <v>0</v>
      </c>
      <c r="BAN42" s="549"/>
      <c r="BAO42" s="373"/>
      <c r="BAP42" s="1388"/>
      <c r="BAQ42" s="1279"/>
      <c r="BAR42" s="85"/>
      <c r="BAS42" s="87">
        <f t="shared" si="147"/>
        <v>22116</v>
      </c>
      <c r="BAU42" s="388"/>
      <c r="BAV42" s="373"/>
      <c r="BAW42" s="1388"/>
      <c r="BAX42" s="1279"/>
      <c r="BAY42" s="85"/>
      <c r="BAZ42" s="87">
        <f t="shared" si="148"/>
        <v>4048</v>
      </c>
      <c r="BBB42" s="549"/>
      <c r="BBC42" s="373"/>
      <c r="BBD42" s="1388"/>
      <c r="BBE42" s="1118"/>
      <c r="BBF42" s="85"/>
      <c r="BBG42" s="87">
        <f t="shared" si="149"/>
        <v>19293.599999999999</v>
      </c>
      <c r="BBI42" s="373"/>
      <c r="BBJ42" s="373"/>
      <c r="BBK42" s="373"/>
      <c r="BBL42" s="1388"/>
      <c r="BBM42" s="1279"/>
      <c r="BBN42" s="85"/>
      <c r="BBO42" s="87">
        <f t="shared" si="150"/>
        <v>6485.25</v>
      </c>
      <c r="BBQ42" s="373"/>
      <c r="BBR42" s="373"/>
      <c r="BBS42" s="1388"/>
      <c r="BBT42" s="1279"/>
      <c r="BBU42" s="85"/>
      <c r="BBV42" s="87">
        <f t="shared" si="151"/>
        <v>0</v>
      </c>
      <c r="BBX42" s="388"/>
      <c r="BBY42" s="373"/>
      <c r="BBZ42" s="1388"/>
      <c r="BCA42" s="1279"/>
      <c r="BCB42" s="85"/>
      <c r="BCC42" s="87">
        <f t="shared" si="152"/>
        <v>0</v>
      </c>
      <c r="BCE42" s="388"/>
      <c r="BCF42" s="373"/>
      <c r="BCG42" s="1388"/>
      <c r="BCH42" s="1279"/>
      <c r="BCI42" s="85"/>
      <c r="BCJ42" s="87">
        <f t="shared" si="153"/>
        <v>0</v>
      </c>
      <c r="BCL42" s="386">
        <v>41318</v>
      </c>
      <c r="BCM42" s="276" t="s">
        <v>4715</v>
      </c>
      <c r="BCN42" s="1045">
        <v>1085</v>
      </c>
      <c r="BCO42" s="1087">
        <v>41318</v>
      </c>
      <c r="BCP42" s="176">
        <v>1085</v>
      </c>
      <c r="BCQ42" s="87">
        <f t="shared" si="154"/>
        <v>17174</v>
      </c>
      <c r="BCS42" s="388"/>
      <c r="BCT42" s="373"/>
      <c r="BCU42" s="1388"/>
      <c r="BCV42" s="1118"/>
      <c r="BCW42" s="85"/>
      <c r="BCX42" s="87">
        <f t="shared" si="155"/>
        <v>0</v>
      </c>
      <c r="BCZ42" s="373"/>
      <c r="BDA42" s="373"/>
      <c r="BDB42" s="1388"/>
      <c r="BDC42" s="1279"/>
      <c r="BDD42" s="85"/>
      <c r="BDE42" s="87">
        <f t="shared" si="156"/>
        <v>0</v>
      </c>
      <c r="BDG42" s="388"/>
      <c r="BDH42" s="373"/>
      <c r="BDI42" s="1388"/>
      <c r="BDJ42" s="1386"/>
      <c r="BDK42" s="85"/>
      <c r="BDL42" s="87">
        <f t="shared" si="157"/>
        <v>0</v>
      </c>
      <c r="BDN42" s="576"/>
      <c r="BDO42" s="276"/>
      <c r="BDP42" s="1045"/>
      <c r="BDQ42" s="1087"/>
      <c r="BDR42" s="176"/>
      <c r="BDS42" s="87">
        <f t="shared" si="158"/>
        <v>31279.599999999991</v>
      </c>
      <c r="BDU42" s="373"/>
      <c r="BDV42" s="373"/>
      <c r="BDW42" s="1388"/>
      <c r="BDX42" s="1279"/>
      <c r="BDY42" s="85"/>
      <c r="BDZ42" s="87">
        <f t="shared" si="159"/>
        <v>0</v>
      </c>
      <c r="BEB42" s="549"/>
      <c r="BEC42" s="373"/>
      <c r="BED42" s="1388"/>
      <c r="BEE42" s="1279"/>
      <c r="BEF42" s="85"/>
      <c r="BEG42" s="87">
        <f t="shared" si="160"/>
        <v>605.79999999999927</v>
      </c>
      <c r="BEI42" s="373"/>
      <c r="BEJ42" s="373"/>
      <c r="BEK42" s="373"/>
      <c r="BEL42" s="1388"/>
      <c r="BEM42" s="1279"/>
      <c r="BEN42" s="85"/>
      <c r="BEO42" s="87">
        <f t="shared" si="161"/>
        <v>0</v>
      </c>
      <c r="BEQ42" s="388"/>
      <c r="BER42" s="373"/>
      <c r="BES42" s="1388"/>
      <c r="BET42" s="1386"/>
      <c r="BEU42" s="85"/>
      <c r="BEV42" s="87">
        <f t="shared" si="162"/>
        <v>6853</v>
      </c>
      <c r="BEX42" s="388"/>
      <c r="BEY42" s="1200"/>
      <c r="BEZ42" s="373"/>
      <c r="BFA42" s="1388"/>
      <c r="BFB42" s="1386"/>
      <c r="BFC42" s="85"/>
      <c r="BFD42" s="87">
        <f t="shared" si="163"/>
        <v>0</v>
      </c>
      <c r="BFF42" s="373"/>
      <c r="BFG42" s="373"/>
      <c r="BFH42" s="373"/>
      <c r="BFI42" s="1250"/>
      <c r="BFJ42" s="1279"/>
      <c r="BFK42" s="85"/>
      <c r="BFL42" s="87">
        <f t="shared" si="164"/>
        <v>212313.94</v>
      </c>
      <c r="BFN42" s="549"/>
      <c r="BFO42" s="1247"/>
      <c r="BFP42" s="1262"/>
      <c r="BFQ42" s="1118"/>
      <c r="BFR42" s="85"/>
      <c r="BFS42" s="87">
        <f t="shared" si="165"/>
        <v>0</v>
      </c>
      <c r="BFU42" s="388"/>
      <c r="BFV42" s="373"/>
      <c r="BFW42" s="1250"/>
      <c r="BFX42" s="1279"/>
      <c r="BFY42" s="85"/>
      <c r="BFZ42" s="87">
        <f t="shared" si="166"/>
        <v>0</v>
      </c>
      <c r="BGB42" s="549"/>
      <c r="BGC42" s="373"/>
      <c r="BGD42" s="1250"/>
      <c r="BGE42" s="1279"/>
      <c r="BGF42" s="85"/>
      <c r="BGG42" s="87">
        <f t="shared" si="167"/>
        <v>0</v>
      </c>
      <c r="BGI42" s="388"/>
      <c r="BGJ42" s="373"/>
      <c r="BGK42" s="1388"/>
      <c r="BGL42" s="1279"/>
      <c r="BGM42" s="85"/>
      <c r="BGN42" s="87">
        <f t="shared" si="240"/>
        <v>0</v>
      </c>
      <c r="BGP42" s="373"/>
      <c r="BGQ42" s="373"/>
      <c r="BGR42" s="1388"/>
      <c r="BGS42" s="1279"/>
      <c r="BGT42" s="85"/>
      <c r="BGU42" s="87">
        <f t="shared" si="241"/>
        <v>0</v>
      </c>
      <c r="BGW42" s="549"/>
      <c r="BGX42" s="373"/>
      <c r="BGY42" s="1388"/>
      <c r="BGZ42" s="1279"/>
      <c r="BHA42" s="85"/>
      <c r="BHB42" s="87">
        <f t="shared" si="168"/>
        <v>0</v>
      </c>
      <c r="BHD42" s="549"/>
      <c r="BHE42" s="549"/>
      <c r="BHF42" s="373"/>
      <c r="BHG42" s="1388"/>
      <c r="BHH42" s="1279"/>
      <c r="BHI42" s="85"/>
      <c r="BHJ42" s="87">
        <f t="shared" si="169"/>
        <v>78175.989999999991</v>
      </c>
      <c r="BHL42" s="549"/>
      <c r="BHM42" s="373"/>
      <c r="BHN42" s="1388"/>
      <c r="BHO42" s="1279"/>
      <c r="BHP42" s="85"/>
      <c r="BHQ42" s="87">
        <f t="shared" si="170"/>
        <v>0</v>
      </c>
      <c r="BHS42" s="388"/>
      <c r="BHT42" s="373"/>
      <c r="BHU42" s="1388"/>
      <c r="BHV42" s="1279"/>
      <c r="BHW42" s="85"/>
      <c r="BHX42" s="87">
        <f t="shared" si="171"/>
        <v>0</v>
      </c>
      <c r="BHZ42" s="549"/>
      <c r="BIA42" s="373"/>
      <c r="BIB42" s="1388"/>
      <c r="BIC42" s="1279"/>
      <c r="BID42" s="85"/>
      <c r="BIE42" s="87">
        <f t="shared" si="172"/>
        <v>0</v>
      </c>
      <c r="BIG42" s="549"/>
      <c r="BIH42" s="373"/>
      <c r="BII42" s="1388"/>
      <c r="BIJ42" s="1279"/>
      <c r="BIK42" s="85"/>
      <c r="BIL42" s="87">
        <f t="shared" si="173"/>
        <v>1424</v>
      </c>
      <c r="BIN42" s="549"/>
      <c r="BIO42" s="373"/>
      <c r="BIP42" s="1388"/>
      <c r="BIQ42" s="1279"/>
      <c r="BIR42" s="85"/>
      <c r="BIS42" s="87">
        <f t="shared" si="174"/>
        <v>0</v>
      </c>
      <c r="BIU42" s="34"/>
      <c r="BIV42" s="1247"/>
      <c r="BIW42" s="1262"/>
      <c r="BIX42" s="1279"/>
      <c r="BIY42" s="85"/>
      <c r="BIZ42" s="87">
        <f t="shared" si="175"/>
        <v>0</v>
      </c>
      <c r="BJB42" s="373"/>
      <c r="BJC42" s="373"/>
      <c r="BJD42" s="1388"/>
      <c r="BJE42" s="1279"/>
      <c r="BJF42" s="85"/>
      <c r="BJG42" s="87">
        <f t="shared" si="216"/>
        <v>3291.5</v>
      </c>
      <c r="BJI42" s="53"/>
      <c r="BJJ42" s="276"/>
      <c r="BJK42" s="1045"/>
      <c r="BJL42" s="110"/>
      <c r="BJM42" s="176"/>
      <c r="BJN42" s="87">
        <f t="shared" si="217"/>
        <v>18416</v>
      </c>
      <c r="BJP42" s="373"/>
      <c r="BJQ42" s="373"/>
      <c r="BJR42" s="1388"/>
      <c r="BJS42" s="1279"/>
      <c r="BJT42" s="85"/>
      <c r="BJU42" s="87">
        <f t="shared" si="218"/>
        <v>0</v>
      </c>
      <c r="BJW42" s="373"/>
      <c r="BJX42" s="373"/>
      <c r="BJY42" s="1388"/>
      <c r="BJZ42" s="1279"/>
      <c r="BKA42" s="85"/>
      <c r="BKB42" s="87">
        <f t="shared" si="219"/>
        <v>0</v>
      </c>
      <c r="BKD42" s="373"/>
      <c r="BKE42" s="373"/>
      <c r="BKF42" s="1388"/>
      <c r="BKG42" s="1279"/>
      <c r="BKH42" s="85"/>
      <c r="BKI42" s="87">
        <f t="shared" si="220"/>
        <v>0</v>
      </c>
      <c r="BKK42" s="373"/>
      <c r="BKL42" s="373"/>
      <c r="BKM42" s="1388"/>
      <c r="BKN42" s="1279"/>
      <c r="BKO42" s="85"/>
      <c r="BKP42" s="87">
        <f t="shared" si="221"/>
        <v>0</v>
      </c>
      <c r="BKR42" s="388"/>
      <c r="BKS42" s="373"/>
      <c r="BKT42" s="1388"/>
      <c r="BKU42" s="1279"/>
      <c r="BKV42" s="85"/>
      <c r="BKW42" s="87">
        <f t="shared" si="222"/>
        <v>0</v>
      </c>
      <c r="BKY42" s="549"/>
      <c r="BKZ42" s="373"/>
      <c r="BLA42" s="1388"/>
      <c r="BLB42" s="1279"/>
      <c r="BLC42" s="85"/>
      <c r="BLD42" s="87">
        <f t="shared" si="223"/>
        <v>0</v>
      </c>
      <c r="BLF42" s="549"/>
      <c r="BLG42" s="373"/>
      <c r="BLH42" s="1388"/>
      <c r="BLI42" s="1279"/>
      <c r="BLJ42" s="85"/>
      <c r="BLK42" s="87">
        <f t="shared" si="237"/>
        <v>0</v>
      </c>
      <c r="BLM42" s="373"/>
      <c r="BLN42" s="1200"/>
      <c r="BLO42" s="373"/>
      <c r="BLP42" s="1388"/>
      <c r="BLQ42" s="1279"/>
      <c r="BLR42" s="85"/>
      <c r="BLS42" s="87">
        <f t="shared" si="176"/>
        <v>118</v>
      </c>
      <c r="BLU42" s="373"/>
      <c r="BLV42" s="373"/>
      <c r="BLW42" s="1388"/>
      <c r="BLX42" s="1279"/>
      <c r="BLY42" s="85"/>
      <c r="BLZ42" s="87">
        <f t="shared" si="177"/>
        <v>0</v>
      </c>
      <c r="BMB42" s="373"/>
      <c r="BMC42" s="373"/>
      <c r="BMD42" s="1250"/>
      <c r="BME42" s="1279"/>
      <c r="BMF42" s="85"/>
      <c r="BMG42" s="87">
        <f t="shared" si="178"/>
        <v>21858</v>
      </c>
      <c r="BMI42" s="386">
        <v>41314</v>
      </c>
      <c r="BMJ42" s="1925" t="s">
        <v>4425</v>
      </c>
      <c r="BMK42" s="1045">
        <v>4431</v>
      </c>
      <c r="BML42" s="576">
        <v>41314</v>
      </c>
      <c r="BMM42" s="317">
        <v>4431</v>
      </c>
      <c r="BMN42" s="87">
        <f t="shared" si="179"/>
        <v>0</v>
      </c>
      <c r="BMQ42" s="1247"/>
      <c r="BMR42" s="430"/>
      <c r="BMS42" s="549"/>
      <c r="BMT42" s="1245"/>
      <c r="BMU42" s="87">
        <f t="shared" si="180"/>
        <v>700</v>
      </c>
      <c r="BMW42" s="373"/>
      <c r="BMX42" s="373"/>
      <c r="BMY42" s="1388"/>
      <c r="BMZ42" s="1279"/>
      <c r="BNA42" s="85"/>
      <c r="BNB42" s="87">
        <f t="shared" si="181"/>
        <v>0</v>
      </c>
      <c r="BND42" s="373"/>
      <c r="BNE42" s="373"/>
      <c r="BNF42" s="373"/>
      <c r="BNG42" s="1388"/>
      <c r="BNH42" s="1279"/>
      <c r="BNI42" s="85"/>
      <c r="BNJ42" s="87">
        <f t="shared" si="182"/>
        <v>0</v>
      </c>
      <c r="BNL42" s="549"/>
      <c r="BNM42" s="373"/>
      <c r="BNN42" s="1388"/>
      <c r="BNO42" s="1279"/>
      <c r="BNP42" s="85"/>
      <c r="BNQ42" s="87">
        <f t="shared" si="183"/>
        <v>0</v>
      </c>
      <c r="BNS42" s="549"/>
      <c r="BNT42" s="373"/>
      <c r="BNU42" s="1388"/>
      <c r="BNV42" s="1279"/>
      <c r="BNW42" s="85"/>
      <c r="BNX42" s="87">
        <f t="shared" si="184"/>
        <v>0</v>
      </c>
      <c r="BNZ42" s="373"/>
      <c r="BOA42" s="373"/>
      <c r="BOB42" s="1388"/>
      <c r="BOC42" s="1279"/>
      <c r="BOD42" s="85"/>
      <c r="BOE42" s="87">
        <f t="shared" si="185"/>
        <v>0</v>
      </c>
      <c r="BOG42" s="549"/>
      <c r="BOH42" s="373"/>
      <c r="BOI42" s="1388"/>
      <c r="BOJ42" s="1279"/>
      <c r="BOK42" s="85"/>
      <c r="BOL42" s="87">
        <f t="shared" si="186"/>
        <v>0</v>
      </c>
      <c r="BON42" s="549"/>
      <c r="BOO42" s="373"/>
      <c r="BOP42" s="1388"/>
      <c r="BOQ42" s="1279"/>
      <c r="BOR42" s="85"/>
      <c r="BOS42" s="87">
        <f t="shared" si="187"/>
        <v>0</v>
      </c>
      <c r="BOU42" s="373"/>
      <c r="BOV42" s="373"/>
      <c r="BOW42" s="1388"/>
      <c r="BOX42" s="1279"/>
      <c r="BOY42" s="85"/>
      <c r="BOZ42" s="87">
        <f t="shared" si="188"/>
        <v>0</v>
      </c>
      <c r="BPB42" s="373"/>
      <c r="BPC42" s="373"/>
      <c r="BPD42" s="1388"/>
      <c r="BPE42" s="1279"/>
      <c r="BPF42" s="85"/>
      <c r="BPG42" s="87">
        <f t="shared" si="189"/>
        <v>0</v>
      </c>
      <c r="BPI42" s="373"/>
      <c r="BPJ42" s="373"/>
      <c r="BPK42" s="1388"/>
      <c r="BPL42" s="1279"/>
      <c r="BPM42" s="85"/>
      <c r="BPN42" s="87">
        <f t="shared" si="190"/>
        <v>0</v>
      </c>
      <c r="BPP42" s="373"/>
      <c r="BPQ42" s="373"/>
      <c r="BPR42" s="1388"/>
      <c r="BPS42" s="1279"/>
      <c r="BPT42" s="85"/>
      <c r="BPU42" s="87">
        <f t="shared" si="191"/>
        <v>0</v>
      </c>
    </row>
    <row r="43" spans="1:1789">
      <c r="A43" s="373"/>
      <c r="B43" s="373"/>
      <c r="C43" s="24"/>
      <c r="D43" s="34"/>
      <c r="E43" s="85"/>
      <c r="F43" s="87">
        <f t="shared" si="2"/>
        <v>0</v>
      </c>
      <c r="H43" s="373"/>
      <c r="I43" s="373"/>
      <c r="J43" s="24"/>
      <c r="K43" s="34"/>
      <c r="L43" s="85"/>
      <c r="M43" s="87">
        <f t="shared" si="3"/>
        <v>0</v>
      </c>
      <c r="O43" s="373"/>
      <c r="P43" s="373"/>
      <c r="Q43" s="24"/>
      <c r="R43" s="34"/>
      <c r="S43" s="85"/>
      <c r="T43" s="87">
        <f t="shared" si="4"/>
        <v>0</v>
      </c>
      <c r="V43" s="373"/>
      <c r="W43" s="373"/>
      <c r="X43" s="24"/>
      <c r="Y43" s="34"/>
      <c r="Z43" s="85"/>
      <c r="AA43" s="87">
        <f t="shared" si="5"/>
        <v>6041</v>
      </c>
      <c r="AC43" s="373"/>
      <c r="AD43" s="373"/>
      <c r="AE43" s="24"/>
      <c r="AF43" s="34"/>
      <c r="AG43" s="85"/>
      <c r="AH43" s="87">
        <f t="shared" si="6"/>
        <v>0</v>
      </c>
      <c r="AJ43" s="388"/>
      <c r="AK43" s="373"/>
      <c r="AL43" s="24"/>
      <c r="AM43" s="388"/>
      <c r="AN43" s="85"/>
      <c r="AO43" s="87">
        <f t="shared" si="7"/>
        <v>79462.720000000016</v>
      </c>
      <c r="AQ43" s="373"/>
      <c r="AR43" s="373"/>
      <c r="AS43" s="24"/>
      <c r="AT43" s="34"/>
      <c r="AU43" s="85"/>
      <c r="AV43" s="87">
        <f t="shared" si="8"/>
        <v>0</v>
      </c>
      <c r="AX43" s="373"/>
      <c r="AY43" s="373"/>
      <c r="AZ43" s="24"/>
      <c r="BA43" s="34"/>
      <c r="BB43" s="85"/>
      <c r="BC43" s="87">
        <f t="shared" si="9"/>
        <v>0</v>
      </c>
      <c r="BE43" s="373"/>
      <c r="BF43" s="373"/>
      <c r="BG43" s="24"/>
      <c r="BH43" s="34"/>
      <c r="BI43" s="85"/>
      <c r="BJ43" s="87">
        <f t="shared" si="10"/>
        <v>0</v>
      </c>
      <c r="BL43" s="388"/>
      <c r="BM43" s="373"/>
      <c r="BN43" s="24"/>
      <c r="BO43" s="34"/>
      <c r="BP43" s="85"/>
      <c r="BQ43" s="87">
        <f t="shared" si="11"/>
        <v>0</v>
      </c>
      <c r="BS43" s="576"/>
      <c r="BT43" s="276"/>
      <c r="BU43" s="121"/>
      <c r="BV43" s="53"/>
      <c r="BW43" s="176"/>
      <c r="BX43" s="87">
        <f t="shared" si="12"/>
        <v>40166.76</v>
      </c>
      <c r="BZ43" s="549"/>
      <c r="CA43" s="373"/>
      <c r="CB43" s="24"/>
      <c r="CC43" s="34"/>
      <c r="CD43" s="85"/>
      <c r="CE43" s="87">
        <f t="shared" si="13"/>
        <v>0</v>
      </c>
      <c r="CG43" s="549"/>
      <c r="CH43" s="373"/>
      <c r="CI43" s="24"/>
      <c r="CJ43" s="34"/>
      <c r="CK43" s="85"/>
      <c r="CL43" s="87">
        <f t="shared" si="14"/>
        <v>2443.5</v>
      </c>
      <c r="CN43" s="576">
        <v>41263</v>
      </c>
      <c r="CO43" s="1289" t="s">
        <v>3187</v>
      </c>
      <c r="CP43" s="276" t="s">
        <v>3188</v>
      </c>
      <c r="CQ43" s="121">
        <v>498263</v>
      </c>
      <c r="CR43" s="1202">
        <v>41325</v>
      </c>
      <c r="CS43" s="511">
        <v>498263</v>
      </c>
      <c r="CT43" s="87">
        <f t="shared" si="15"/>
        <v>561330.05000000005</v>
      </c>
      <c r="CV43" s="576"/>
      <c r="CW43" s="1289"/>
      <c r="CX43" s="363"/>
      <c r="CY43" s="176"/>
      <c r="CZ43" s="576"/>
      <c r="DA43" s="85"/>
      <c r="DB43" s="87">
        <f t="shared" si="16"/>
        <v>10052085.65</v>
      </c>
      <c r="DD43" s="388"/>
      <c r="DE43" s="373"/>
      <c r="DF43" s="24"/>
      <c r="DG43" s="34"/>
      <c r="DH43" s="85"/>
      <c r="DI43" s="87">
        <f t="shared" si="17"/>
        <v>1847</v>
      </c>
      <c r="DK43" s="388"/>
      <c r="DL43" s="373"/>
      <c r="DM43" s="24"/>
      <c r="DN43" s="34"/>
      <c r="DO43" s="85"/>
      <c r="DP43" s="87">
        <f t="shared" si="18"/>
        <v>0</v>
      </c>
      <c r="DR43" s="373"/>
      <c r="DS43" s="373"/>
      <c r="DT43" s="24"/>
      <c r="DU43" s="34"/>
      <c r="DV43" s="85"/>
      <c r="DW43" s="87">
        <f t="shared" si="19"/>
        <v>0</v>
      </c>
      <c r="DY43" s="388"/>
      <c r="DZ43" s="373"/>
      <c r="EA43" s="24"/>
      <c r="EB43" s="34"/>
      <c r="EC43" s="85"/>
      <c r="ED43" s="87">
        <f t="shared" si="20"/>
        <v>0</v>
      </c>
      <c r="EF43" s="549"/>
      <c r="EG43" s="373"/>
      <c r="EH43" s="24"/>
      <c r="EI43" s="34"/>
      <c r="EJ43" s="85"/>
      <c r="EK43" s="87">
        <f t="shared" si="21"/>
        <v>20966</v>
      </c>
      <c r="EM43" s="549"/>
      <c r="EN43" s="373"/>
      <c r="EO43" s="24"/>
      <c r="EP43" s="34"/>
      <c r="EQ43" s="85"/>
      <c r="ER43" s="87">
        <f t="shared" si="22"/>
        <v>0</v>
      </c>
      <c r="ET43" s="373"/>
      <c r="EU43" s="373"/>
      <c r="EV43" s="373"/>
      <c r="EW43" s="24"/>
      <c r="EX43" s="34"/>
      <c r="EY43" s="85"/>
      <c r="EZ43" s="87">
        <f t="shared" si="23"/>
        <v>1044.8300000000017</v>
      </c>
      <c r="FB43" s="53"/>
      <c r="FC43" s="276"/>
      <c r="FD43" s="121"/>
      <c r="FE43" s="53"/>
      <c r="FF43" s="176"/>
      <c r="FG43" s="168">
        <f t="shared" si="24"/>
        <v>0</v>
      </c>
      <c r="FI43" s="549"/>
      <c r="FJ43" s="373"/>
      <c r="FK43" s="373"/>
      <c r="FL43" s="24"/>
      <c r="FM43" s="34"/>
      <c r="FN43" s="85"/>
      <c r="FO43" s="87">
        <f t="shared" si="25"/>
        <v>0</v>
      </c>
      <c r="FQ43" s="34"/>
      <c r="FR43" s="373"/>
      <c r="FS43" s="24"/>
      <c r="FT43" s="34"/>
      <c r="FU43" s="85"/>
      <c r="FV43" s="87">
        <f t="shared" si="192"/>
        <v>0</v>
      </c>
      <c r="FX43" s="549"/>
      <c r="FY43" s="1202"/>
      <c r="FZ43" s="373"/>
      <c r="GA43" s="24"/>
      <c r="GB43" s="549"/>
      <c r="GC43" s="85"/>
      <c r="GD43" s="87">
        <f t="shared" si="26"/>
        <v>13137.5</v>
      </c>
      <c r="GF43" s="373"/>
      <c r="GG43" s="373"/>
      <c r="GH43" s="24"/>
      <c r="GI43" s="34"/>
      <c r="GJ43" s="85"/>
      <c r="GK43" s="87">
        <f t="shared" si="27"/>
        <v>4523</v>
      </c>
      <c r="GM43" s="549"/>
      <c r="GN43" s="373"/>
      <c r="GO43" s="373"/>
      <c r="GP43" s="24"/>
      <c r="GQ43" s="34"/>
      <c r="GR43" s="85"/>
      <c r="GS43" s="87">
        <f t="shared" si="28"/>
        <v>2511.6000000000004</v>
      </c>
      <c r="GU43" s="549"/>
      <c r="GV43" s="373"/>
      <c r="GW43" s="24"/>
      <c r="GX43" s="34"/>
      <c r="GY43" s="85"/>
      <c r="GZ43" s="87">
        <f t="shared" si="29"/>
        <v>0</v>
      </c>
      <c r="HB43" s="388"/>
      <c r="HC43" s="373"/>
      <c r="HD43" s="24"/>
      <c r="HE43" s="34"/>
      <c r="HF43" s="85"/>
      <c r="HG43" s="87">
        <f t="shared" si="30"/>
        <v>0</v>
      </c>
      <c r="HI43" s="388"/>
      <c r="HJ43" s="373"/>
      <c r="HK43" s="24"/>
      <c r="HL43" s="34"/>
      <c r="HM43" s="85"/>
      <c r="HN43" s="87">
        <f t="shared" si="31"/>
        <v>0</v>
      </c>
      <c r="HP43" s="388"/>
      <c r="HQ43" s="373"/>
      <c r="HR43" s="24"/>
      <c r="HS43" s="34"/>
      <c r="HT43" s="85"/>
      <c r="HU43" s="87">
        <f t="shared" si="32"/>
        <v>30</v>
      </c>
      <c r="HW43" s="373"/>
      <c r="HX43" s="373"/>
      <c r="HY43" s="24"/>
      <c r="HZ43" s="34"/>
      <c r="IA43" s="85"/>
      <c r="IB43" s="87">
        <f t="shared" si="33"/>
        <v>0</v>
      </c>
      <c r="ID43" s="576"/>
      <c r="IE43" s="276"/>
      <c r="IF43" s="121"/>
      <c r="IG43" s="53"/>
      <c r="IH43" s="176"/>
      <c r="II43" s="87">
        <f t="shared" si="34"/>
        <v>402</v>
      </c>
      <c r="IK43" s="549"/>
      <c r="IL43" s="373"/>
      <c r="IM43" s="24"/>
      <c r="IN43" s="34"/>
      <c r="IO43" s="85"/>
      <c r="IP43" s="87">
        <f t="shared" si="35"/>
        <v>3102</v>
      </c>
      <c r="IR43" s="388">
        <v>41304</v>
      </c>
      <c r="IS43" s="373" t="s">
        <v>2928</v>
      </c>
      <c r="IT43" s="24">
        <v>990</v>
      </c>
      <c r="IU43" s="388">
        <v>41310</v>
      </c>
      <c r="IV43" s="24">
        <v>990</v>
      </c>
      <c r="IW43" s="87">
        <f t="shared" si="36"/>
        <v>0</v>
      </c>
      <c r="IY43" s="388">
        <v>41320</v>
      </c>
      <c r="IZ43" s="1247" t="s">
        <v>4903</v>
      </c>
      <c r="JA43" s="85">
        <v>1320</v>
      </c>
      <c r="JB43" s="388">
        <v>41324</v>
      </c>
      <c r="JC43" s="58">
        <v>1320</v>
      </c>
      <c r="JD43" s="87">
        <f t="shared" si="37"/>
        <v>0</v>
      </c>
      <c r="JF43" s="388"/>
      <c r="JG43" s="1247"/>
      <c r="JH43" s="85"/>
      <c r="JI43" s="388"/>
      <c r="JJ43" s="58"/>
      <c r="JK43" s="87">
        <f t="shared" si="38"/>
        <v>46365</v>
      </c>
      <c r="JM43" s="549"/>
      <c r="JN43" s="1247"/>
      <c r="JO43" s="85"/>
      <c r="JP43" s="34"/>
      <c r="JQ43" s="176"/>
      <c r="JR43" s="87">
        <f>JR42+JO43-JQ43</f>
        <v>132056.17000000001</v>
      </c>
      <c r="JT43" s="388"/>
      <c r="JU43" s="373"/>
      <c r="JV43" s="24"/>
      <c r="JW43" s="34"/>
      <c r="JX43" s="85"/>
      <c r="JY43" s="87">
        <f t="shared" si="40"/>
        <v>0</v>
      </c>
      <c r="KA43" s="388"/>
      <c r="KB43" s="373"/>
      <c r="KC43" s="24"/>
      <c r="KD43" s="34"/>
      <c r="KE43" s="85"/>
      <c r="KF43" s="87">
        <f t="shared" si="41"/>
        <v>0</v>
      </c>
      <c r="KH43" s="388"/>
      <c r="KI43" s="373"/>
      <c r="KJ43" s="24"/>
      <c r="KK43" s="34"/>
      <c r="KL43" s="85"/>
      <c r="KM43" s="87">
        <f t="shared" si="42"/>
        <v>0</v>
      </c>
      <c r="KO43" s="388"/>
      <c r="KP43" s="373"/>
      <c r="KQ43" s="24"/>
      <c r="KR43" s="34"/>
      <c r="KS43" s="85"/>
      <c r="KT43" s="87">
        <f t="shared" si="43"/>
        <v>1499.5</v>
      </c>
      <c r="KV43" s="373"/>
      <c r="KW43" s="373"/>
      <c r="KX43" s="24"/>
      <c r="KY43" s="34"/>
      <c r="KZ43" s="85"/>
      <c r="LA43" s="87">
        <f t="shared" si="44"/>
        <v>14519.5</v>
      </c>
      <c r="LC43" s="373"/>
      <c r="LD43" s="373"/>
      <c r="LE43" s="24"/>
      <c r="LF43" s="34"/>
      <c r="LG43" s="85"/>
      <c r="LH43" s="87">
        <f t="shared" si="45"/>
        <v>0</v>
      </c>
      <c r="LJ43" s="373"/>
      <c r="LK43" s="373"/>
      <c r="LL43" s="24"/>
      <c r="LM43" s="34"/>
      <c r="LN43" s="85"/>
      <c r="LO43" s="87">
        <f t="shared" si="46"/>
        <v>0</v>
      </c>
      <c r="LQ43" s="373"/>
      <c r="LR43" s="373"/>
      <c r="LS43" s="24"/>
      <c r="LT43" s="34"/>
      <c r="LU43" s="85"/>
      <c r="LV43" s="87">
        <f t="shared" si="47"/>
        <v>0</v>
      </c>
      <c r="LX43" s="549"/>
      <c r="LY43" s="373"/>
      <c r="LZ43" s="24"/>
      <c r="MA43" s="34"/>
      <c r="MB43" s="85"/>
      <c r="MC43" s="87">
        <f t="shared" si="48"/>
        <v>0</v>
      </c>
      <c r="ME43" s="549"/>
      <c r="MF43" s="373"/>
      <c r="MG43" s="24"/>
      <c r="MH43" s="34"/>
      <c r="MI43" s="85"/>
      <c r="MJ43" s="87">
        <f t="shared" si="49"/>
        <v>31145.5</v>
      </c>
      <c r="ML43" s="549"/>
      <c r="MM43" s="373"/>
      <c r="MN43" s="24"/>
      <c r="MO43" s="34"/>
      <c r="MP43" s="85"/>
      <c r="MQ43" s="87">
        <f t="shared" si="50"/>
        <v>0</v>
      </c>
      <c r="MS43" s="373"/>
      <c r="MT43" s="373"/>
      <c r="MU43" s="24"/>
      <c r="MV43" s="34"/>
      <c r="MW43" s="85"/>
      <c r="MX43" s="87">
        <f t="shared" si="51"/>
        <v>0</v>
      </c>
      <c r="MZ43" s="373"/>
      <c r="NA43" s="373"/>
      <c r="NB43" s="24"/>
      <c r="NC43" s="34"/>
      <c r="ND43" s="85"/>
      <c r="NE43" s="87">
        <f t="shared" si="52"/>
        <v>0</v>
      </c>
      <c r="NG43" s="549"/>
      <c r="NH43" s="373"/>
      <c r="NI43" s="24"/>
      <c r="NJ43" s="549"/>
      <c r="NK43" s="85"/>
      <c r="NL43" s="87">
        <f t="shared" si="53"/>
        <v>0</v>
      </c>
      <c r="NN43" s="373"/>
      <c r="NO43" s="373"/>
      <c r="NP43" s="24"/>
      <c r="NQ43" s="34"/>
      <c r="NR43" s="85"/>
      <c r="NS43" s="87">
        <f t="shared" si="54"/>
        <v>12799.5</v>
      </c>
      <c r="NU43" s="549"/>
      <c r="NV43" s="1200"/>
      <c r="NW43" s="373"/>
      <c r="NX43" s="24"/>
      <c r="NY43" s="34"/>
      <c r="NZ43" s="85"/>
      <c r="OA43" s="87">
        <f t="shared" si="0"/>
        <v>154427.23000000001</v>
      </c>
      <c r="OC43" s="549"/>
      <c r="OD43" s="373"/>
      <c r="OE43" s="24"/>
      <c r="OF43" s="34"/>
      <c r="OG43" s="85"/>
      <c r="OH43" s="87">
        <f t="shared" si="55"/>
        <v>0</v>
      </c>
      <c r="OJ43" s="373"/>
      <c r="OK43" s="373"/>
      <c r="OL43" s="24"/>
      <c r="OM43" s="34"/>
      <c r="ON43" s="85"/>
      <c r="OO43" s="87">
        <f t="shared" si="56"/>
        <v>0</v>
      </c>
      <c r="OQ43" s="386">
        <v>41326</v>
      </c>
      <c r="OR43" s="1258" t="s">
        <v>5442</v>
      </c>
      <c r="OS43" s="176">
        <v>4715</v>
      </c>
      <c r="OT43" s="1389">
        <v>41326</v>
      </c>
      <c r="OU43" s="176">
        <v>4715</v>
      </c>
      <c r="OV43" s="87">
        <f t="shared" si="57"/>
        <v>1649.92</v>
      </c>
      <c r="OX43" s="386"/>
      <c r="OY43" s="1258"/>
      <c r="OZ43" s="176"/>
      <c r="PA43" s="53"/>
      <c r="PB43" s="176"/>
      <c r="PC43" s="87">
        <f t="shared" si="58"/>
        <v>21123.919999999998</v>
      </c>
      <c r="PE43" s="388"/>
      <c r="PF43" s="409"/>
      <c r="PG43" s="373"/>
      <c r="PH43" s="24"/>
      <c r="PI43" s="34"/>
      <c r="PJ43" s="85"/>
      <c r="PK43" s="87">
        <f t="shared" si="59"/>
        <v>63697.850000000006</v>
      </c>
      <c r="PM43" s="388"/>
      <c r="PN43" s="373"/>
      <c r="PO43" s="24"/>
      <c r="PP43" s="34"/>
      <c r="PQ43" s="85"/>
      <c r="PR43" s="87">
        <f t="shared" si="60"/>
        <v>0</v>
      </c>
      <c r="PT43" s="388"/>
      <c r="PU43" s="373"/>
      <c r="PV43" s="24"/>
      <c r="PW43" s="34"/>
      <c r="PX43" s="85"/>
      <c r="PY43" s="87">
        <f t="shared" si="61"/>
        <v>40407</v>
      </c>
      <c r="QA43" s="373"/>
      <c r="QB43" s="373"/>
      <c r="QC43" s="24"/>
      <c r="QD43" s="34"/>
      <c r="QE43" s="85"/>
      <c r="QF43" s="87">
        <f t="shared" si="62"/>
        <v>0</v>
      </c>
      <c r="QH43" s="373"/>
      <c r="QI43" s="373"/>
      <c r="QJ43" s="24"/>
      <c r="QK43" s="34"/>
      <c r="QL43" s="85"/>
      <c r="QM43" s="87">
        <f t="shared" si="63"/>
        <v>0</v>
      </c>
      <c r="QO43" s="373"/>
      <c r="QP43" s="373"/>
      <c r="QQ43" s="24"/>
      <c r="QR43" s="34"/>
      <c r="QS43" s="85"/>
      <c r="QT43" s="87">
        <f t="shared" si="64"/>
        <v>0</v>
      </c>
      <c r="QV43" s="549"/>
      <c r="QW43" s="1202"/>
      <c r="QX43" s="1247"/>
      <c r="QY43" s="85"/>
      <c r="QZ43" s="34"/>
      <c r="RA43" s="85"/>
      <c r="RB43" s="87">
        <f t="shared" si="65"/>
        <v>17854</v>
      </c>
      <c r="RD43" s="549"/>
      <c r="RE43" s="373"/>
      <c r="RF43" s="24"/>
      <c r="RG43" s="34"/>
      <c r="RH43" s="85"/>
      <c r="RI43" s="87">
        <f t="shared" si="66"/>
        <v>0</v>
      </c>
      <c r="RK43" s="549"/>
      <c r="RL43" s="373"/>
      <c r="RM43" s="24"/>
      <c r="RN43" s="34"/>
      <c r="RO43" s="85"/>
      <c r="RP43" s="87">
        <f t="shared" si="67"/>
        <v>0</v>
      </c>
      <c r="RR43" s="373"/>
      <c r="RS43" s="373"/>
      <c r="RT43" s="24"/>
      <c r="RU43" s="34"/>
      <c r="RV43" s="85"/>
      <c r="RW43" s="87">
        <f t="shared" si="68"/>
        <v>0</v>
      </c>
      <c r="RY43" s="373"/>
      <c r="RZ43" s="373"/>
      <c r="SA43" s="24"/>
      <c r="SB43" s="34"/>
      <c r="SC43" s="85"/>
      <c r="SD43" s="87">
        <f t="shared" si="69"/>
        <v>2910</v>
      </c>
      <c r="SF43" s="373"/>
      <c r="SG43" s="373"/>
      <c r="SH43" s="24"/>
      <c r="SI43" s="34"/>
      <c r="SJ43" s="85"/>
      <c r="SK43" s="87">
        <f t="shared" si="70"/>
        <v>0</v>
      </c>
      <c r="SM43" s="373"/>
      <c r="SN43" s="373"/>
      <c r="SO43" s="24"/>
      <c r="SP43" s="34"/>
      <c r="SQ43" s="85"/>
      <c r="SR43" s="87">
        <f t="shared" si="71"/>
        <v>0</v>
      </c>
      <c r="ST43" s="549"/>
      <c r="SU43" s="373"/>
      <c r="SV43" s="24"/>
      <c r="SW43" s="34"/>
      <c r="SX43" s="85"/>
      <c r="SY43" s="87">
        <f t="shared" si="72"/>
        <v>0</v>
      </c>
      <c r="TA43" s="549"/>
      <c r="TB43" s="373"/>
      <c r="TC43" s="24"/>
      <c r="TD43" s="34"/>
      <c r="TE43" s="85"/>
      <c r="TF43" s="87">
        <f t="shared" si="73"/>
        <v>-2822</v>
      </c>
      <c r="TH43" s="549"/>
      <c r="TI43" s="373"/>
      <c r="TJ43" s="24"/>
      <c r="TK43" s="34"/>
      <c r="TL43" s="85"/>
      <c r="TM43" s="87">
        <f t="shared" si="74"/>
        <v>0</v>
      </c>
      <c r="TO43" s="388"/>
      <c r="TP43" s="991"/>
      <c r="TQ43" s="85"/>
      <c r="TR43" s="388"/>
      <c r="TS43" s="176"/>
      <c r="TT43" s="87">
        <f t="shared" si="75"/>
        <v>7747</v>
      </c>
      <c r="TV43" s="549"/>
      <c r="TW43" s="373"/>
      <c r="TX43" s="24"/>
      <c r="TY43" s="34"/>
      <c r="TZ43" s="85"/>
      <c r="UA43" s="87">
        <f t="shared" si="76"/>
        <v>0</v>
      </c>
      <c r="UC43" s="373"/>
      <c r="UD43" s="373"/>
      <c r="UE43" s="24"/>
      <c r="UF43" s="34"/>
      <c r="UG43" s="85"/>
      <c r="UH43" s="87">
        <f t="shared" si="77"/>
        <v>978</v>
      </c>
      <c r="UJ43" s="373"/>
      <c r="UK43" s="373"/>
      <c r="UL43" s="24"/>
      <c r="UM43" s="34"/>
      <c r="UN43" s="85"/>
      <c r="UO43" s="87">
        <f t="shared" si="78"/>
        <v>0</v>
      </c>
      <c r="UQ43" s="373"/>
      <c r="UR43" s="373"/>
      <c r="US43" s="24"/>
      <c r="UT43" s="34"/>
      <c r="UU43" s="85"/>
      <c r="UV43" s="87">
        <f t="shared" si="79"/>
        <v>18891</v>
      </c>
      <c r="UX43" s="388"/>
      <c r="UY43" s="373"/>
      <c r="UZ43" s="24"/>
      <c r="VA43" s="34"/>
      <c r="VB43" s="85"/>
      <c r="VC43" s="87">
        <f t="shared" si="80"/>
        <v>6963.5</v>
      </c>
      <c r="VE43" s="549"/>
      <c r="VF43" s="373"/>
      <c r="VG43" s="24"/>
      <c r="VH43" s="34"/>
      <c r="VI43" s="85"/>
      <c r="VJ43" s="87">
        <f t="shared" si="81"/>
        <v>28439.5</v>
      </c>
      <c r="VL43" s="373"/>
      <c r="VM43" s="373"/>
      <c r="VN43" s="24"/>
      <c r="VO43" s="34"/>
      <c r="VP43" s="85"/>
      <c r="VQ43" s="87">
        <f t="shared" si="82"/>
        <v>0</v>
      </c>
      <c r="VS43" s="549"/>
      <c r="VT43" s="373"/>
      <c r="VU43" s="24"/>
      <c r="VV43" s="34"/>
      <c r="VW43" s="85"/>
      <c r="VX43" s="87">
        <f t="shared" si="83"/>
        <v>14289</v>
      </c>
      <c r="VZ43" s="549"/>
      <c r="WA43" s="373"/>
      <c r="WB43" s="24"/>
      <c r="WC43" s="34"/>
      <c r="WD43" s="85"/>
      <c r="WE43" s="87">
        <f t="shared" si="84"/>
        <v>0</v>
      </c>
      <c r="WG43" s="549"/>
      <c r="WH43" s="373"/>
      <c r="WI43" s="24"/>
      <c r="WJ43" s="34"/>
      <c r="WK43" s="85"/>
      <c r="WL43" s="87">
        <f t="shared" si="85"/>
        <v>0</v>
      </c>
      <c r="WN43" s="388"/>
      <c r="WO43" s="373"/>
      <c r="WP43" s="373"/>
      <c r="WQ43" s="24"/>
      <c r="WR43" s="34"/>
      <c r="WS43" s="85"/>
      <c r="WT43" s="87">
        <f t="shared" si="86"/>
        <v>43490</v>
      </c>
      <c r="WV43" s="388"/>
      <c r="WW43" s="373"/>
      <c r="WX43" s="24"/>
      <c r="WY43" s="34"/>
      <c r="WZ43" s="85"/>
      <c r="XA43" s="87">
        <f t="shared" si="87"/>
        <v>5292.5</v>
      </c>
      <c r="XC43" s="549"/>
      <c r="XD43" s="1247"/>
      <c r="XE43" s="85"/>
      <c r="XF43" s="1253"/>
      <c r="XG43" s="176"/>
      <c r="XH43" s="87">
        <f t="shared" si="88"/>
        <v>55495.199999999997</v>
      </c>
      <c r="XJ43" s="388"/>
      <c r="XK43" s="373"/>
      <c r="XL43" s="24"/>
      <c r="XM43" s="34"/>
      <c r="XN43" s="85"/>
      <c r="XO43" s="87">
        <f t="shared" si="238"/>
        <v>0</v>
      </c>
      <c r="XQ43" s="388"/>
      <c r="XR43" s="373"/>
      <c r="XS43" s="24"/>
      <c r="XT43" s="34"/>
      <c r="XU43" s="85"/>
      <c r="XV43" s="87">
        <f t="shared" si="89"/>
        <v>1786</v>
      </c>
      <c r="XX43" s="549"/>
      <c r="XY43" s="373"/>
      <c r="XZ43" s="24"/>
      <c r="YA43" s="34"/>
      <c r="YB43" s="85"/>
      <c r="YC43" s="87">
        <f t="shared" si="224"/>
        <v>0</v>
      </c>
      <c r="YE43" s="549"/>
      <c r="YF43" s="373"/>
      <c r="YG43" s="24"/>
      <c r="YH43" s="34"/>
      <c r="YI43" s="85"/>
      <c r="YJ43" s="87">
        <f t="shared" si="225"/>
        <v>0</v>
      </c>
      <c r="YL43" s="386"/>
      <c r="YM43" s="380"/>
      <c r="YN43" s="363"/>
      <c r="YO43" s="176"/>
      <c r="YP43" s="386"/>
      <c r="YQ43" s="176"/>
      <c r="YR43" s="87">
        <f t="shared" si="90"/>
        <v>76465</v>
      </c>
      <c r="YT43" s="576"/>
      <c r="YU43" s="276"/>
      <c r="YV43" s="121"/>
      <c r="YW43" s="386"/>
      <c r="YX43" s="176"/>
      <c r="YY43" s="87">
        <f t="shared" si="91"/>
        <v>2828</v>
      </c>
      <c r="ZA43" s="388"/>
      <c r="ZC43" s="1250"/>
      <c r="ZD43" s="34"/>
      <c r="ZE43" s="85"/>
      <c r="ZF43" s="87">
        <f t="shared" si="92"/>
        <v>11815.5</v>
      </c>
      <c r="ZH43" s="549"/>
      <c r="ZI43" s="373"/>
      <c r="ZJ43" s="24"/>
      <c r="ZK43" s="34"/>
      <c r="ZL43" s="85"/>
      <c r="ZM43" s="87">
        <f t="shared" si="93"/>
        <v>500</v>
      </c>
      <c r="ZO43" s="549"/>
      <c r="ZP43" s="373"/>
      <c r="ZQ43" s="24"/>
      <c r="ZR43" s="34"/>
      <c r="ZS43" s="85"/>
      <c r="ZT43" s="87">
        <f t="shared" si="94"/>
        <v>9482.5</v>
      </c>
      <c r="ZV43" s="549"/>
      <c r="ZW43" s="373"/>
      <c r="ZX43" s="24"/>
      <c r="ZY43" s="34"/>
      <c r="ZZ43" s="85"/>
      <c r="AAA43" s="87">
        <f t="shared" si="95"/>
        <v>0</v>
      </c>
      <c r="AAC43" s="549"/>
      <c r="AAD43" s="373"/>
      <c r="AAE43" s="24"/>
      <c r="AAF43" s="34"/>
      <c r="AAG43" s="85"/>
      <c r="AAH43" s="87">
        <f t="shared" si="96"/>
        <v>0</v>
      </c>
      <c r="AAJ43" s="549"/>
      <c r="AAK43" s="373"/>
      <c r="AAL43" s="24"/>
      <c r="AAM43" s="34"/>
      <c r="AAN43" s="85"/>
      <c r="AAO43" s="87">
        <f t="shared" si="97"/>
        <v>0</v>
      </c>
      <c r="AAQ43" s="549"/>
      <c r="AAR43" s="549"/>
      <c r="AAS43" s="373"/>
      <c r="AAT43" s="24"/>
      <c r="AAU43" s="34"/>
      <c r="AAV43" s="85"/>
      <c r="AAW43" s="87">
        <f t="shared" si="98"/>
        <v>7650</v>
      </c>
      <c r="AAY43" s="373"/>
      <c r="AAZ43" s="373"/>
      <c r="ABA43" s="24"/>
      <c r="ABB43" s="34"/>
      <c r="ABC43" s="85"/>
      <c r="ABD43" s="87">
        <f t="shared" si="242"/>
        <v>8470.5</v>
      </c>
      <c r="ABF43" s="373"/>
      <c r="ABG43" s="373"/>
      <c r="ABH43" s="24"/>
      <c r="ABI43" s="34"/>
      <c r="ABJ43" s="85"/>
      <c r="ABK43" s="87">
        <f t="shared" si="99"/>
        <v>70699</v>
      </c>
      <c r="ABM43" s="549"/>
      <c r="ABN43" s="373"/>
      <c r="ABO43" s="373"/>
      <c r="ABP43" s="24"/>
      <c r="ABQ43" s="34"/>
      <c r="ABR43" s="85"/>
      <c r="ABS43" s="87">
        <f t="shared" si="243"/>
        <v>0</v>
      </c>
      <c r="ABU43" s="388"/>
      <c r="ABV43" s="373"/>
      <c r="ABW43" s="24"/>
      <c r="ABX43" s="549"/>
      <c r="ABY43" s="85"/>
      <c r="ABZ43" s="87">
        <f t="shared" si="244"/>
        <v>0</v>
      </c>
      <c r="ACB43" s="373"/>
      <c r="ACC43" s="373"/>
      <c r="ACD43" s="24"/>
      <c r="ACE43" s="34"/>
      <c r="ACF43" s="85"/>
      <c r="ACG43" s="87">
        <f t="shared" si="245"/>
        <v>42311</v>
      </c>
      <c r="ACI43" s="388"/>
      <c r="ACJ43" s="373"/>
      <c r="ACK43" s="24"/>
      <c r="ACL43" s="388"/>
      <c r="ACM43" s="85"/>
      <c r="ACN43" s="87">
        <f t="shared" si="239"/>
        <v>19922.5</v>
      </c>
      <c r="ACP43" s="373"/>
      <c r="ACQ43" s="373"/>
      <c r="ACR43" s="24"/>
      <c r="ACS43" s="34"/>
      <c r="ACT43" s="85"/>
      <c r="ACU43" s="87">
        <f t="shared" si="1"/>
        <v>0</v>
      </c>
      <c r="ACW43" s="373"/>
      <c r="ACX43" s="373"/>
      <c r="ACY43" s="24"/>
      <c r="ACZ43" s="34"/>
      <c r="ADA43" s="85"/>
      <c r="ADB43" s="87">
        <f t="shared" si="100"/>
        <v>0</v>
      </c>
      <c r="ADD43" s="373"/>
      <c r="ADE43" s="373"/>
      <c r="ADF43" s="24"/>
      <c r="ADG43" s="34"/>
      <c r="ADH43" s="85"/>
      <c r="ADI43" s="87">
        <f t="shared" si="101"/>
        <v>0</v>
      </c>
      <c r="ADK43" s="373"/>
      <c r="ADL43" s="373"/>
      <c r="ADM43" s="24"/>
      <c r="ADN43" s="34"/>
      <c r="ADO43" s="85"/>
      <c r="ADP43" s="87">
        <f t="shared" si="102"/>
        <v>0</v>
      </c>
      <c r="ADR43" s="373"/>
      <c r="ADS43" s="373"/>
      <c r="ADT43" s="24"/>
      <c r="ADU43" s="34"/>
      <c r="ADV43" s="85"/>
      <c r="ADW43" s="87">
        <f t="shared" si="103"/>
        <v>2582.5</v>
      </c>
      <c r="ADY43" s="373"/>
      <c r="ADZ43" s="373"/>
      <c r="AEA43" s="24"/>
      <c r="AEB43" s="34"/>
      <c r="AEC43" s="85"/>
      <c r="AED43" s="87">
        <f t="shared" si="104"/>
        <v>0</v>
      </c>
      <c r="AEF43" s="373"/>
      <c r="AEG43" s="373"/>
      <c r="AEH43" s="24"/>
      <c r="AEI43" s="34"/>
      <c r="AEJ43" s="85"/>
      <c r="AEK43" s="87">
        <f t="shared" si="105"/>
        <v>49429.5</v>
      </c>
      <c r="AEM43" s="373"/>
      <c r="AEN43" s="373"/>
      <c r="AEO43" s="24"/>
      <c r="AEP43" s="34"/>
      <c r="AEQ43" s="85"/>
      <c r="AER43" s="87">
        <f t="shared" si="106"/>
        <v>0</v>
      </c>
      <c r="AET43" s="388"/>
      <c r="AEU43" s="373"/>
      <c r="AEV43" s="24"/>
      <c r="AEW43" s="34"/>
      <c r="AEX43" s="85"/>
      <c r="AEY43" s="87">
        <f t="shared" si="107"/>
        <v>3212.9950000000008</v>
      </c>
      <c r="AFA43" s="549"/>
      <c r="AFB43" s="373"/>
      <c r="AFC43" s="24"/>
      <c r="AFD43" s="34"/>
      <c r="AFE43" s="85"/>
      <c r="AFF43" s="87">
        <f t="shared" si="108"/>
        <v>17277</v>
      </c>
      <c r="AFI43" s="1247"/>
      <c r="AFJ43" s="85"/>
      <c r="AFK43" s="388"/>
      <c r="AFL43" s="176"/>
      <c r="AFM43" s="87">
        <f t="shared" si="109"/>
        <v>0</v>
      </c>
      <c r="AFO43" s="549"/>
      <c r="AFP43" s="373"/>
      <c r="AFQ43" s="24"/>
      <c r="AFR43" s="34"/>
      <c r="AFS43" s="85"/>
      <c r="AFT43" s="87">
        <f t="shared" si="110"/>
        <v>0</v>
      </c>
      <c r="AFV43" s="549"/>
      <c r="AFW43" s="373"/>
      <c r="AFX43" s="24"/>
      <c r="AFY43" s="34"/>
      <c r="AFZ43" s="85"/>
      <c r="AGA43" s="87">
        <f t="shared" si="111"/>
        <v>33117</v>
      </c>
      <c r="AGC43" s="549"/>
      <c r="AGD43" s="373"/>
      <c r="AGE43" s="24"/>
      <c r="AGF43" s="34"/>
      <c r="AGG43" s="85"/>
      <c r="AGH43" s="87">
        <f t="shared" si="112"/>
        <v>2341</v>
      </c>
      <c r="AGJ43" s="549"/>
      <c r="AGK43" s="373"/>
      <c r="AGL43" s="24"/>
      <c r="AGM43" s="34"/>
      <c r="AGN43" s="85"/>
      <c r="AGO43" s="87">
        <f t="shared" si="113"/>
        <v>18000.5</v>
      </c>
      <c r="AGQ43" s="549"/>
      <c r="AGR43" s="373"/>
      <c r="AGS43" s="24"/>
      <c r="AGT43" s="34"/>
      <c r="AGU43" s="85"/>
      <c r="AGV43" s="87">
        <f t="shared" si="114"/>
        <v>0</v>
      </c>
      <c r="AGX43" s="34"/>
      <c r="AGY43" s="1249"/>
      <c r="AGZ43" s="24"/>
      <c r="AHA43" s="34"/>
      <c r="AHB43" s="85"/>
      <c r="AHC43" s="87">
        <f t="shared" si="115"/>
        <v>52560.5</v>
      </c>
      <c r="AHE43" s="34"/>
      <c r="AHF43" s="1249"/>
      <c r="AHG43" s="121"/>
      <c r="AHH43" s="1261"/>
      <c r="AHI43" s="1052"/>
      <c r="AHJ43" s="87">
        <f t="shared" si="116"/>
        <v>0</v>
      </c>
      <c r="AHL43" s="388"/>
      <c r="AHM43" s="1249"/>
      <c r="AHN43" s="24"/>
      <c r="AHO43" s="34"/>
      <c r="AHP43" s="85"/>
      <c r="AHQ43" s="87">
        <f t="shared" si="117"/>
        <v>0</v>
      </c>
      <c r="AHS43" s="386"/>
      <c r="AHT43" s="276"/>
      <c r="AHU43" s="121"/>
      <c r="AHV43" s="53">
        <v>41116</v>
      </c>
      <c r="AHW43" s="176">
        <v>200</v>
      </c>
      <c r="AHX43" s="87">
        <f t="shared" si="118"/>
        <v>1732</v>
      </c>
      <c r="AHZ43" s="373"/>
      <c r="AIA43" s="373"/>
      <c r="AIB43" s="1249"/>
      <c r="AIC43" s="24"/>
      <c r="AID43" s="34"/>
      <c r="AIE43" s="85"/>
      <c r="AIF43" s="87">
        <f t="shared" si="119"/>
        <v>0</v>
      </c>
      <c r="AIH43" s="549"/>
      <c r="AII43" s="1249"/>
      <c r="AIJ43" s="24"/>
      <c r="AIK43" s="34"/>
      <c r="AIL43" s="85"/>
      <c r="AIM43" s="87">
        <f t="shared" si="120"/>
        <v>0</v>
      </c>
      <c r="AIO43" s="549"/>
      <c r="AIP43" s="1202"/>
      <c r="AIQ43" s="1249"/>
      <c r="AIR43" s="24"/>
      <c r="AIS43" s="34"/>
      <c r="AIT43" s="85"/>
      <c r="AIU43" s="87">
        <f t="shared" si="121"/>
        <v>0</v>
      </c>
      <c r="AIW43" s="549"/>
      <c r="AIX43" s="1249"/>
      <c r="AIY43" s="24"/>
      <c r="AIZ43" s="34"/>
      <c r="AJA43" s="85"/>
      <c r="AJB43" s="87">
        <f t="shared" si="122"/>
        <v>409</v>
      </c>
      <c r="AJD43" s="549"/>
      <c r="AJE43" s="1249"/>
      <c r="AJF43" s="24"/>
      <c r="AJG43" s="34"/>
      <c r="AJH43" s="85"/>
      <c r="AJI43" s="87">
        <f t="shared" si="123"/>
        <v>800</v>
      </c>
      <c r="AJK43" s="549"/>
      <c r="AJL43" s="1249"/>
      <c r="AJM43" s="24"/>
      <c r="AJN43" s="34"/>
      <c r="AJO43" s="85"/>
      <c r="AJP43" s="87">
        <f t="shared" si="124"/>
        <v>3599</v>
      </c>
      <c r="AJR43" s="549"/>
      <c r="AJS43" s="373"/>
      <c r="AJT43" s="24"/>
      <c r="AJU43" s="34"/>
      <c r="AJV43" s="85"/>
      <c r="AJW43" s="87">
        <f t="shared" si="125"/>
        <v>37151</v>
      </c>
      <c r="AJY43" s="549"/>
      <c r="AJZ43" s="1249"/>
      <c r="AKA43" s="24"/>
      <c r="AKB43" s="34"/>
      <c r="AKC43" s="85"/>
      <c r="AKD43" s="87">
        <f t="shared" si="126"/>
        <v>0</v>
      </c>
      <c r="AKF43" s="549"/>
      <c r="AKG43" s="1249"/>
      <c r="AKH43" s="24"/>
      <c r="AKI43" s="34"/>
      <c r="AKJ43" s="85"/>
      <c r="AKK43" s="87">
        <f t="shared" si="127"/>
        <v>0</v>
      </c>
      <c r="AKM43" s="549"/>
      <c r="AKN43" s="1249"/>
      <c r="AKO43" s="24"/>
      <c r="AKP43" s="34"/>
      <c r="AKQ43" s="85"/>
      <c r="AKR43" s="87">
        <f t="shared" si="128"/>
        <v>0</v>
      </c>
      <c r="AKT43" s="388"/>
      <c r="AKU43" s="373"/>
      <c r="AKV43" s="1304"/>
      <c r="AKW43" s="1279"/>
      <c r="AKX43" s="85"/>
      <c r="AKY43" s="1280">
        <f t="shared" si="193"/>
        <v>0</v>
      </c>
      <c r="ALA43" s="388"/>
      <c r="ALB43" s="373"/>
      <c r="ALC43" s="1304"/>
      <c r="ALD43" s="1279"/>
      <c r="ALE43" s="85"/>
      <c r="ALF43" s="1280">
        <f t="shared" si="194"/>
        <v>0</v>
      </c>
      <c r="ALH43" s="388"/>
      <c r="ALI43" s="373"/>
      <c r="ALJ43" s="1304"/>
      <c r="ALK43" s="1386"/>
      <c r="ALL43" s="85"/>
      <c r="ALM43" s="1280">
        <f t="shared" si="195"/>
        <v>32402</v>
      </c>
      <c r="ALO43" s="373"/>
      <c r="ALP43" s="373"/>
      <c r="ALQ43" s="1304"/>
      <c r="ALR43" s="1279"/>
      <c r="ALS43" s="85"/>
      <c r="ALT43" s="1280">
        <f t="shared" si="196"/>
        <v>0</v>
      </c>
      <c r="ALV43" s="549"/>
      <c r="ALW43" s="373"/>
      <c r="ALX43" s="1304"/>
      <c r="ALY43" s="1279"/>
      <c r="ALZ43" s="85"/>
      <c r="AMA43" s="1280">
        <f t="shared" si="197"/>
        <v>731</v>
      </c>
      <c r="AMC43" s="373"/>
      <c r="AMD43" s="373"/>
      <c r="AME43" s="1304"/>
      <c r="AMF43" s="1279"/>
      <c r="AMG43" s="85"/>
      <c r="AMH43" s="1280">
        <f t="shared" si="198"/>
        <v>0</v>
      </c>
      <c r="AMJ43" s="373"/>
      <c r="AMK43" s="373"/>
      <c r="AML43" s="1304"/>
      <c r="AMM43" s="1279"/>
      <c r="AMN43" s="85"/>
      <c r="AMO43" s="1280">
        <f t="shared" si="199"/>
        <v>0</v>
      </c>
      <c r="AMQ43" s="53"/>
      <c r="AMR43" s="1385"/>
      <c r="AMS43" s="1274"/>
      <c r="AMT43" s="110"/>
      <c r="AMU43" s="176"/>
      <c r="AMV43" s="87">
        <f t="shared" si="129"/>
        <v>0</v>
      </c>
      <c r="AMX43" s="549"/>
      <c r="AMY43" s="373"/>
      <c r="AMZ43" s="1304"/>
      <c r="ANA43" s="1279"/>
      <c r="ANB43" s="85"/>
      <c r="ANC43" s="1280">
        <f t="shared" si="200"/>
        <v>0</v>
      </c>
      <c r="ANE43" s="388"/>
      <c r="ANF43" s="1353"/>
      <c r="ANG43" s="1276"/>
      <c r="ANH43" s="1279"/>
      <c r="ANI43" s="85"/>
      <c r="ANJ43" s="1280">
        <f t="shared" si="253"/>
        <v>1947</v>
      </c>
      <c r="ANL43" s="34"/>
      <c r="ANM43" s="1353"/>
      <c r="ANN43" s="1276"/>
      <c r="ANO43" s="1279"/>
      <c r="ANP43" s="85"/>
      <c r="ANQ43" s="1280">
        <f t="shared" si="254"/>
        <v>0</v>
      </c>
      <c r="ANS43" s="34"/>
      <c r="ANT43" s="1353"/>
      <c r="ANU43" s="1276"/>
      <c r="ANV43" s="1279"/>
      <c r="ANW43" s="85"/>
      <c r="ANX43" s="1280">
        <f t="shared" si="255"/>
        <v>0</v>
      </c>
      <c r="ANZ43" s="34"/>
      <c r="AOA43" s="1353"/>
      <c r="AOB43" s="1276"/>
      <c r="AOC43" s="1279"/>
      <c r="AOD43" s="85"/>
      <c r="AOE43" s="1280">
        <f t="shared" si="256"/>
        <v>0</v>
      </c>
      <c r="AOG43" s="388"/>
      <c r="AOH43" s="1353"/>
      <c r="AOI43" s="1276"/>
      <c r="AOJ43" s="1279"/>
      <c r="AOK43" s="85"/>
      <c r="AOL43" s="1280">
        <f t="shared" si="257"/>
        <v>0</v>
      </c>
      <c r="AON43" s="388"/>
      <c r="AOO43" s="1353"/>
      <c r="AOP43" s="1276"/>
      <c r="AOQ43" s="1279"/>
      <c r="AOR43" s="85"/>
      <c r="AOS43" s="1280">
        <f t="shared" si="258"/>
        <v>0</v>
      </c>
      <c r="AOU43" s="388"/>
      <c r="AOV43" s="1353"/>
      <c r="AOW43" s="1276"/>
      <c r="AOX43" s="1279"/>
      <c r="AOY43" s="85"/>
      <c r="AOZ43" s="1280">
        <f t="shared" si="259"/>
        <v>0</v>
      </c>
      <c r="APB43" s="549"/>
      <c r="APC43" s="1353"/>
      <c r="APD43" s="1276"/>
      <c r="APE43" s="1279"/>
      <c r="APF43" s="85"/>
      <c r="APG43" s="1280">
        <f t="shared" si="260"/>
        <v>0</v>
      </c>
      <c r="API43" s="549"/>
      <c r="APJ43" s="1353"/>
      <c r="APK43" s="1276"/>
      <c r="APL43" s="1279"/>
      <c r="APM43" s="85"/>
      <c r="APN43" s="1280">
        <f t="shared" si="261"/>
        <v>0</v>
      </c>
      <c r="APP43" s="549"/>
      <c r="APQ43" s="373"/>
      <c r="APR43" s="1276"/>
      <c r="APS43" s="1279"/>
      <c r="APT43" s="85"/>
      <c r="APU43" s="1280">
        <f t="shared" si="210"/>
        <v>0</v>
      </c>
      <c r="APW43" s="373"/>
      <c r="APX43" s="373"/>
      <c r="APY43" s="1304"/>
      <c r="APZ43" s="1279"/>
      <c r="AQA43" s="85"/>
      <c r="AQB43" s="1280">
        <f t="shared" si="211"/>
        <v>0</v>
      </c>
      <c r="AQD43" s="549"/>
      <c r="AQE43" s="373"/>
      <c r="AQF43" s="24"/>
      <c r="AQG43" s="34"/>
      <c r="AQH43" s="85"/>
      <c r="AQI43" s="87">
        <f t="shared" si="226"/>
        <v>0</v>
      </c>
      <c r="AQK43" s="549"/>
      <c r="AQL43" s="549"/>
      <c r="AQM43" s="373"/>
      <c r="AQN43" s="24"/>
      <c r="AQO43" s="34"/>
      <c r="AQP43" s="85"/>
      <c r="AQQ43" s="87">
        <f t="shared" si="227"/>
        <v>0</v>
      </c>
      <c r="AQS43" s="549"/>
      <c r="AQT43" s="1249"/>
      <c r="AQU43" s="24"/>
      <c r="AQV43" s="34"/>
      <c r="AQW43" s="85"/>
      <c r="AQX43" s="87">
        <f t="shared" si="228"/>
        <v>0</v>
      </c>
      <c r="AQZ43" s="388"/>
      <c r="ARA43" s="1249"/>
      <c r="ARB43" s="24"/>
      <c r="ARC43" s="34"/>
      <c r="ARD43" s="85"/>
      <c r="ARE43" s="87">
        <f t="shared" si="229"/>
        <v>12197</v>
      </c>
      <c r="ARG43" s="549"/>
      <c r="ARH43" s="1202"/>
      <c r="ARI43" s="1249"/>
      <c r="ARJ43" s="24"/>
      <c r="ARK43" s="34"/>
      <c r="ARL43" s="85"/>
      <c r="ARM43" s="87">
        <f t="shared" si="230"/>
        <v>0</v>
      </c>
      <c r="ARO43" s="549"/>
      <c r="ARP43" s="1202"/>
      <c r="ARQ43" s="1249"/>
      <c r="ARR43" s="24"/>
      <c r="ARS43" s="34"/>
      <c r="ART43" s="85"/>
      <c r="ARU43" s="87">
        <f t="shared" si="231"/>
        <v>0</v>
      </c>
      <c r="ARV43" s="85"/>
      <c r="ARW43" s="34"/>
      <c r="ARX43" s="373"/>
      <c r="ARY43" s="24"/>
      <c r="ARZ43" s="34"/>
      <c r="ASA43" s="85"/>
      <c r="ASB43" s="87">
        <f t="shared" si="232"/>
        <v>17438</v>
      </c>
      <c r="ASD43" s="576"/>
      <c r="ASE43" s="276"/>
      <c r="ASF43" s="121"/>
      <c r="ASG43" s="53"/>
      <c r="ASH43" s="176"/>
      <c r="ASI43" s="87">
        <f t="shared" si="233"/>
        <v>31792</v>
      </c>
      <c r="ASK43" s="549"/>
      <c r="ASL43" s="373"/>
      <c r="ASM43" s="24"/>
      <c r="ASN43" s="34"/>
      <c r="ASO43" s="85"/>
      <c r="ASP43" s="87">
        <f t="shared" si="234"/>
        <v>3312</v>
      </c>
      <c r="ASR43" s="549"/>
      <c r="ASS43" s="373"/>
      <c r="AST43" s="24"/>
      <c r="ASU43" s="34"/>
      <c r="ASV43" s="85"/>
      <c r="ASW43" s="87">
        <f t="shared" si="235"/>
        <v>0</v>
      </c>
      <c r="ASY43" s="576"/>
      <c r="ASZ43" s="276"/>
      <c r="ATA43" s="121"/>
      <c r="ATB43" s="53"/>
      <c r="ATC43" s="176"/>
      <c r="ATD43" s="87">
        <f t="shared" si="236"/>
        <v>0</v>
      </c>
      <c r="ATF43" s="549"/>
      <c r="ATG43" s="373"/>
      <c r="ATH43" s="24"/>
      <c r="ATI43" s="34"/>
      <c r="ATJ43" s="85"/>
      <c r="ATK43" s="87">
        <f t="shared" si="212"/>
        <v>0</v>
      </c>
      <c r="ATM43" s="549"/>
      <c r="ATN43" s="373"/>
      <c r="ATO43" s="24"/>
      <c r="ATP43" s="34"/>
      <c r="ATQ43" s="85"/>
      <c r="ATR43" s="87">
        <f t="shared" si="213"/>
        <v>0</v>
      </c>
      <c r="ATT43" s="576"/>
      <c r="ATU43" s="276"/>
      <c r="ATV43" s="121"/>
      <c r="ATW43" s="53"/>
      <c r="ATX43" s="176"/>
      <c r="ATY43" s="168">
        <f t="shared" si="214"/>
        <v>0</v>
      </c>
      <c r="AUA43" s="53"/>
      <c r="AUB43" s="276"/>
      <c r="AUC43" s="121"/>
      <c r="AUD43" s="53"/>
      <c r="AUE43" s="176"/>
      <c r="AUF43" s="168">
        <f t="shared" si="215"/>
        <v>2068</v>
      </c>
      <c r="AUH43" s="549"/>
      <c r="AUI43" s="373"/>
      <c r="AUJ43" s="24"/>
      <c r="AUK43" s="1279"/>
      <c r="AUL43" s="85"/>
      <c r="AUM43" s="87">
        <f t="shared" si="246"/>
        <v>0</v>
      </c>
      <c r="AUO43" s="549"/>
      <c r="AUP43" s="373"/>
      <c r="AUQ43" s="1250"/>
      <c r="AUR43" s="1279"/>
      <c r="AUS43" s="85"/>
      <c r="AUT43" s="87">
        <f t="shared" si="247"/>
        <v>2062.5</v>
      </c>
      <c r="AUV43" s="549"/>
      <c r="AUW43" s="373"/>
      <c r="AUX43" s="24"/>
      <c r="AUY43" s="1279"/>
      <c r="AUZ43" s="85"/>
      <c r="AVA43" s="87">
        <f t="shared" si="248"/>
        <v>0</v>
      </c>
      <c r="AVC43" s="34"/>
      <c r="AVD43" s="373"/>
      <c r="AVE43" s="24"/>
      <c r="AVF43" s="1279"/>
      <c r="AVG43" s="85"/>
      <c r="AVH43" s="87">
        <f t="shared" si="249"/>
        <v>0</v>
      </c>
      <c r="AVJ43" s="576"/>
      <c r="AVK43" s="363"/>
      <c r="AVL43" s="591"/>
      <c r="AVM43" s="110"/>
      <c r="AVN43" s="176"/>
      <c r="AVO43" s="87">
        <f t="shared" si="130"/>
        <v>30759</v>
      </c>
      <c r="AVQ43" s="576"/>
      <c r="AVR43" s="1258"/>
      <c r="AVS43" s="591"/>
      <c r="AVT43" s="110"/>
      <c r="AVU43" s="176"/>
      <c r="AVV43" s="87">
        <f t="shared" si="131"/>
        <v>0</v>
      </c>
      <c r="AVX43" s="576"/>
      <c r="AVY43" s="363"/>
      <c r="AVZ43" s="591"/>
      <c r="AWA43" s="110"/>
      <c r="AWB43" s="176"/>
      <c r="AWC43" s="87">
        <f t="shared" si="132"/>
        <v>5941</v>
      </c>
      <c r="AWE43" s="549"/>
      <c r="AWF43" s="373"/>
      <c r="AWG43" s="24"/>
      <c r="AWH43" s="1279"/>
      <c r="AWI43" s="85"/>
      <c r="AWJ43" s="87">
        <f t="shared" si="133"/>
        <v>0</v>
      </c>
      <c r="AWL43" s="549"/>
      <c r="AWM43" s="373"/>
      <c r="AWN43" s="24"/>
      <c r="AWO43" s="1279"/>
      <c r="AWP43" s="85"/>
      <c r="AWQ43" s="87">
        <f t="shared" si="134"/>
        <v>0</v>
      </c>
      <c r="AWS43" s="34"/>
      <c r="AWT43" s="373"/>
      <c r="AWU43" s="24"/>
      <c r="AWV43" s="1279"/>
      <c r="AWW43" s="85"/>
      <c r="AWX43" s="87">
        <f t="shared" si="135"/>
        <v>0</v>
      </c>
      <c r="AWZ43" s="388"/>
      <c r="AXA43" s="1247"/>
      <c r="AXB43" s="85"/>
      <c r="AXC43" s="1279"/>
      <c r="AXD43" s="85"/>
      <c r="AXE43" s="87">
        <f t="shared" si="136"/>
        <v>3053</v>
      </c>
      <c r="AXG43" s="388"/>
      <c r="AXH43" s="373"/>
      <c r="AXI43" s="24"/>
      <c r="AXJ43" s="1279"/>
      <c r="AXK43" s="85"/>
      <c r="AXL43" s="87">
        <f t="shared" si="137"/>
        <v>0</v>
      </c>
      <c r="AXN43" s="388"/>
      <c r="AXO43" s="373"/>
      <c r="AXP43" s="24"/>
      <c r="AXQ43" s="1279"/>
      <c r="AXR43" s="85"/>
      <c r="AXS43" s="87">
        <f t="shared" si="138"/>
        <v>1624.5</v>
      </c>
      <c r="AXU43" s="549"/>
      <c r="AXV43" s="373"/>
      <c r="AXW43" s="24"/>
      <c r="AXX43" s="1118"/>
      <c r="AXY43" s="85"/>
      <c r="AXZ43" s="87">
        <f t="shared" si="139"/>
        <v>0</v>
      </c>
      <c r="AYB43" s="576"/>
      <c r="AYC43" s="363"/>
      <c r="AYD43" s="430"/>
      <c r="AYE43" s="110"/>
      <c r="AYF43" s="176"/>
      <c r="AYG43" s="87">
        <f t="shared" si="140"/>
        <v>72158.2</v>
      </c>
      <c r="AYI43" s="34"/>
      <c r="AYJ43" s="373"/>
      <c r="AYK43" s="24"/>
      <c r="AYL43" s="1279"/>
      <c r="AYM43" s="85"/>
      <c r="AYN43" s="87">
        <f t="shared" si="250"/>
        <v>0</v>
      </c>
      <c r="AYP43" s="34"/>
      <c r="AYQ43" s="373"/>
      <c r="AYR43" s="24"/>
      <c r="AYS43" s="1279"/>
      <c r="AYT43" s="85"/>
      <c r="AYU43" s="87">
        <f t="shared" si="251"/>
        <v>0</v>
      </c>
      <c r="AYW43" s="386"/>
      <c r="AYX43" s="386"/>
      <c r="AYY43" s="363"/>
      <c r="AYZ43" s="176"/>
      <c r="AZA43" s="522"/>
      <c r="AZB43" s="176"/>
      <c r="AZC43" s="168">
        <f t="shared" si="141"/>
        <v>744205</v>
      </c>
      <c r="AZE43" s="34"/>
      <c r="AZF43" s="373"/>
      <c r="AZG43" s="24"/>
      <c r="AZH43" s="1279"/>
      <c r="AZI43" s="85"/>
      <c r="AZJ43" s="87">
        <f t="shared" si="142"/>
        <v>0</v>
      </c>
      <c r="AZL43" s="34"/>
      <c r="AZM43" s="373"/>
      <c r="AZN43" s="24"/>
      <c r="AZO43" s="1279"/>
      <c r="AZP43" s="85"/>
      <c r="AZQ43" s="87">
        <f t="shared" si="143"/>
        <v>0</v>
      </c>
      <c r="AZS43" s="34"/>
      <c r="AZT43" s="373"/>
      <c r="AZU43" s="24"/>
      <c r="AZV43" s="1279"/>
      <c r="AZW43" s="85"/>
      <c r="AZX43" s="87">
        <f t="shared" si="144"/>
        <v>0</v>
      </c>
      <c r="AZZ43" s="34"/>
      <c r="BAA43" s="373"/>
      <c r="BAB43" s="24"/>
      <c r="BAC43" s="1279"/>
      <c r="BAD43" s="85"/>
      <c r="BAE43" s="87">
        <f t="shared" si="145"/>
        <v>0</v>
      </c>
      <c r="BAG43" s="549"/>
      <c r="BAH43" s="373"/>
      <c r="BAI43" s="24"/>
      <c r="BAJ43" s="1279"/>
      <c r="BAK43" s="85"/>
      <c r="BAL43" s="87">
        <f t="shared" si="146"/>
        <v>0</v>
      </c>
      <c r="BAN43" s="549"/>
      <c r="BAO43" s="373"/>
      <c r="BAP43" s="24"/>
      <c r="BAQ43" s="1279"/>
      <c r="BAR43" s="85"/>
      <c r="BAS43" s="87">
        <f t="shared" si="147"/>
        <v>22116</v>
      </c>
      <c r="BAU43" s="388"/>
      <c r="BAV43" s="373"/>
      <c r="BAW43" s="24"/>
      <c r="BAX43" s="1279"/>
      <c r="BAY43" s="85"/>
      <c r="BAZ43" s="87">
        <f t="shared" si="148"/>
        <v>4048</v>
      </c>
      <c r="BBB43" s="549"/>
      <c r="BBC43" s="373"/>
      <c r="BBD43" s="24"/>
      <c r="BBE43" s="1118"/>
      <c r="BBF43" s="85"/>
      <c r="BBG43" s="87">
        <f t="shared" si="149"/>
        <v>19293.599999999999</v>
      </c>
      <c r="BBI43" s="34"/>
      <c r="BBJ43" s="34"/>
      <c r="BBK43" s="373"/>
      <c r="BBL43" s="24"/>
      <c r="BBM43" s="1279"/>
      <c r="BBN43" s="85"/>
      <c r="BBO43" s="87">
        <f t="shared" si="150"/>
        <v>6485.25</v>
      </c>
      <c r="BBQ43" s="34"/>
      <c r="BBR43" s="373"/>
      <c r="BBS43" s="24"/>
      <c r="BBT43" s="1279"/>
      <c r="BBU43" s="85"/>
      <c r="BBV43" s="87">
        <f t="shared" si="151"/>
        <v>0</v>
      </c>
      <c r="BBX43" s="388"/>
      <c r="BBY43" s="373"/>
      <c r="BBZ43" s="24"/>
      <c r="BCA43" s="1279"/>
      <c r="BCB43" s="85"/>
      <c r="BCC43" s="87">
        <f t="shared" si="152"/>
        <v>0</v>
      </c>
      <c r="BCE43" s="388"/>
      <c r="BCF43" s="373"/>
      <c r="BCG43" s="24"/>
      <c r="BCH43" s="1279"/>
      <c r="BCI43" s="85"/>
      <c r="BCJ43" s="87">
        <f t="shared" si="153"/>
        <v>0</v>
      </c>
      <c r="BCL43" s="386">
        <v>41319</v>
      </c>
      <c r="BCM43" s="276" t="s">
        <v>4799</v>
      </c>
      <c r="BCN43" s="1045">
        <v>6706.5</v>
      </c>
      <c r="BCO43" s="1087">
        <v>41319</v>
      </c>
      <c r="BCP43" s="176">
        <v>6706.5</v>
      </c>
      <c r="BCQ43" s="87">
        <f t="shared" si="154"/>
        <v>17174</v>
      </c>
      <c r="BCS43" s="388"/>
      <c r="BCT43" s="373"/>
      <c r="BCU43" s="24"/>
      <c r="BCV43" s="1118"/>
      <c r="BCW43" s="85"/>
      <c r="BCX43" s="87">
        <f t="shared" si="155"/>
        <v>0</v>
      </c>
      <c r="BCZ43" s="34"/>
      <c r="BDA43" s="373"/>
      <c r="BDB43" s="24"/>
      <c r="BDC43" s="1279"/>
      <c r="BDD43" s="85"/>
      <c r="BDE43" s="87">
        <f t="shared" si="156"/>
        <v>0</v>
      </c>
      <c r="BDG43" s="388"/>
      <c r="BDH43" s="373"/>
      <c r="BDI43" s="24"/>
      <c r="BDJ43" s="1386"/>
      <c r="BDK43" s="85"/>
      <c r="BDL43" s="87">
        <f t="shared" si="157"/>
        <v>0</v>
      </c>
      <c r="BDN43" s="576"/>
      <c r="BDO43" s="276"/>
      <c r="BDP43" s="1045"/>
      <c r="BDQ43" s="1087"/>
      <c r="BDR43" s="176"/>
      <c r="BDS43" s="87">
        <f t="shared" si="158"/>
        <v>31279.599999999991</v>
      </c>
      <c r="BDU43" s="34"/>
      <c r="BDV43" s="373"/>
      <c r="BDW43" s="24"/>
      <c r="BDX43" s="1279"/>
      <c r="BDY43" s="85"/>
      <c r="BDZ43" s="87">
        <f t="shared" si="159"/>
        <v>0</v>
      </c>
      <c r="BEB43" s="549"/>
      <c r="BEC43" s="373"/>
      <c r="BED43" s="24"/>
      <c r="BEE43" s="1279"/>
      <c r="BEF43" s="85"/>
      <c r="BEG43" s="87">
        <f t="shared" si="160"/>
        <v>605.79999999999927</v>
      </c>
      <c r="BEI43" s="34"/>
      <c r="BEJ43" s="34"/>
      <c r="BEK43" s="373"/>
      <c r="BEL43" s="24"/>
      <c r="BEM43" s="1279"/>
      <c r="BEN43" s="85"/>
      <c r="BEO43" s="87">
        <f t="shared" si="161"/>
        <v>0</v>
      </c>
      <c r="BEQ43" s="388"/>
      <c r="BER43" s="373"/>
      <c r="BES43" s="24"/>
      <c r="BET43" s="1386"/>
      <c r="BEU43" s="85"/>
      <c r="BEV43" s="87">
        <f t="shared" si="162"/>
        <v>6853</v>
      </c>
      <c r="BEX43" s="388"/>
      <c r="BEY43" s="409"/>
      <c r="BEZ43" s="373"/>
      <c r="BFA43" s="24"/>
      <c r="BFB43" s="1386"/>
      <c r="BFC43" s="85"/>
      <c r="BFD43" s="87">
        <f t="shared" si="163"/>
        <v>0</v>
      </c>
      <c r="BFF43" s="34"/>
      <c r="BFG43" s="34"/>
      <c r="BFH43" s="373"/>
      <c r="BFI43" s="1250"/>
      <c r="BFJ43" s="1279"/>
      <c r="BFK43" s="85"/>
      <c r="BFL43" s="87">
        <f t="shared" si="164"/>
        <v>212313.94</v>
      </c>
      <c r="BFN43" s="549"/>
      <c r="BFO43" s="1247"/>
      <c r="BFP43" s="1262"/>
      <c r="BFQ43" s="1118"/>
      <c r="BFR43" s="176"/>
      <c r="BFS43" s="87">
        <f t="shared" si="165"/>
        <v>0</v>
      </c>
      <c r="BFU43" s="388"/>
      <c r="BFV43" s="373"/>
      <c r="BFW43" s="1250"/>
      <c r="BFX43" s="1279"/>
      <c r="BFY43" s="85"/>
      <c r="BFZ43" s="87">
        <f>BFZ42+BFW43-BFY43</f>
        <v>0</v>
      </c>
      <c r="BGB43" s="549"/>
      <c r="BGC43" s="373"/>
      <c r="BGD43" s="1250"/>
      <c r="BGE43" s="1279"/>
      <c r="BGF43" s="85"/>
      <c r="BGG43" s="87">
        <f>BGG42+BGD43-BGF43</f>
        <v>0</v>
      </c>
      <c r="BGI43" s="388"/>
      <c r="BGJ43" s="373"/>
      <c r="BGK43" s="24"/>
      <c r="BGL43" s="1279"/>
      <c r="BGM43" s="85"/>
      <c r="BGN43" s="87">
        <f t="shared" si="240"/>
        <v>0</v>
      </c>
      <c r="BGP43" s="34"/>
      <c r="BGQ43" s="373"/>
      <c r="BGR43" s="24"/>
      <c r="BGS43" s="1279"/>
      <c r="BGT43" s="85"/>
      <c r="BGU43" s="87">
        <f t="shared" si="241"/>
        <v>0</v>
      </c>
      <c r="BGW43" s="549"/>
      <c r="BGX43" s="373"/>
      <c r="BGY43" s="24"/>
      <c r="BGZ43" s="1279"/>
      <c r="BHA43" s="85"/>
      <c r="BHB43" s="87">
        <f t="shared" si="168"/>
        <v>0</v>
      </c>
      <c r="BHD43" s="549"/>
      <c r="BHE43" s="549"/>
      <c r="BHF43" s="373"/>
      <c r="BHG43" s="24"/>
      <c r="BHH43" s="1279"/>
      <c r="BHI43" s="85"/>
      <c r="BHJ43" s="87">
        <f t="shared" si="169"/>
        <v>78175.989999999991</v>
      </c>
      <c r="BHL43" s="549"/>
      <c r="BHM43" s="373"/>
      <c r="BHN43" s="24"/>
      <c r="BHO43" s="1279"/>
      <c r="BHP43" s="85"/>
      <c r="BHQ43" s="87">
        <f t="shared" si="170"/>
        <v>0</v>
      </c>
      <c r="BHS43" s="388"/>
      <c r="BHT43" s="373"/>
      <c r="BHU43" s="24"/>
      <c r="BHV43" s="1279"/>
      <c r="BHW43" s="85"/>
      <c r="BHX43" s="87">
        <f t="shared" si="171"/>
        <v>0</v>
      </c>
      <c r="BHZ43" s="549"/>
      <c r="BIA43" s="373"/>
      <c r="BIB43" s="24"/>
      <c r="BIC43" s="1279"/>
      <c r="BID43" s="85"/>
      <c r="BIE43" s="87">
        <f t="shared" si="172"/>
        <v>0</v>
      </c>
      <c r="BIG43" s="549"/>
      <c r="BIH43" s="373"/>
      <c r="BII43" s="24"/>
      <c r="BIJ43" s="1279"/>
      <c r="BIK43" s="85"/>
      <c r="BIL43" s="87">
        <f t="shared" si="173"/>
        <v>1424</v>
      </c>
      <c r="BIN43" s="549"/>
      <c r="BIO43" s="373"/>
      <c r="BIP43" s="24"/>
      <c r="BIQ43" s="1279"/>
      <c r="BIR43" s="85"/>
      <c r="BIS43" s="87">
        <f t="shared" si="174"/>
        <v>0</v>
      </c>
      <c r="BIU43" s="34"/>
      <c r="BIV43" s="1247"/>
      <c r="BIW43" s="1262"/>
      <c r="BIX43" s="1279"/>
      <c r="BIY43" s="176"/>
      <c r="BIZ43" s="87">
        <f t="shared" si="175"/>
        <v>0</v>
      </c>
      <c r="BJB43" s="34"/>
      <c r="BJC43" s="373"/>
      <c r="BJD43" s="24"/>
      <c r="BJE43" s="1279"/>
      <c r="BJF43" s="85"/>
      <c r="BJG43" s="87">
        <f t="shared" si="216"/>
        <v>3291.5</v>
      </c>
      <c r="BJI43" s="53">
        <v>41325</v>
      </c>
      <c r="BJJ43" s="276" t="s">
        <v>5362</v>
      </c>
      <c r="BJK43" s="1045">
        <v>21765</v>
      </c>
      <c r="BJL43" s="110"/>
      <c r="BJM43" s="176"/>
      <c r="BJN43" s="168">
        <f t="shared" si="217"/>
        <v>40181</v>
      </c>
      <c r="BJP43" s="34"/>
      <c r="BJQ43" s="373"/>
      <c r="BJR43" s="24"/>
      <c r="BJS43" s="1279"/>
      <c r="BJT43" s="85"/>
      <c r="BJU43" s="87">
        <f t="shared" si="218"/>
        <v>0</v>
      </c>
      <c r="BJW43" s="34"/>
      <c r="BJX43" s="373"/>
      <c r="BJY43" s="24"/>
      <c r="BJZ43" s="1279"/>
      <c r="BKA43" s="85"/>
      <c r="BKB43" s="87">
        <f t="shared" si="219"/>
        <v>0</v>
      </c>
      <c r="BKD43" s="34"/>
      <c r="BKE43" s="373"/>
      <c r="BKF43" s="24"/>
      <c r="BKG43" s="1279"/>
      <c r="BKH43" s="85"/>
      <c r="BKI43" s="87">
        <f t="shared" si="220"/>
        <v>0</v>
      </c>
      <c r="BKK43" s="34"/>
      <c r="BKL43" s="373"/>
      <c r="BKM43" s="24"/>
      <c r="BKN43" s="1279"/>
      <c r="BKO43" s="85"/>
      <c r="BKP43" s="87">
        <f t="shared" si="221"/>
        <v>0</v>
      </c>
      <c r="BKR43" s="388"/>
      <c r="BKS43" s="373"/>
      <c r="BKT43" s="24"/>
      <c r="BKU43" s="1279"/>
      <c r="BKV43" s="85"/>
      <c r="BKW43" s="87">
        <f t="shared" si="222"/>
        <v>0</v>
      </c>
      <c r="BKY43" s="549"/>
      <c r="BKZ43" s="373"/>
      <c r="BLA43" s="24"/>
      <c r="BLB43" s="1279"/>
      <c r="BLC43" s="85"/>
      <c r="BLD43" s="87">
        <f t="shared" si="223"/>
        <v>0</v>
      </c>
      <c r="BLF43" s="549"/>
      <c r="BLG43" s="373"/>
      <c r="BLH43" s="24"/>
      <c r="BLI43" s="1279"/>
      <c r="BLJ43" s="85"/>
      <c r="BLK43" s="87">
        <f t="shared" si="237"/>
        <v>0</v>
      </c>
      <c r="BLM43" s="34"/>
      <c r="BLN43" s="409"/>
      <c r="BLO43" s="373"/>
      <c r="BLP43" s="24"/>
      <c r="BLQ43" s="1279"/>
      <c r="BLR43" s="85"/>
      <c r="BLS43" s="87">
        <f t="shared" si="176"/>
        <v>118</v>
      </c>
      <c r="BLU43" s="34"/>
      <c r="BLV43" s="373"/>
      <c r="BLW43" s="24"/>
      <c r="BLX43" s="1279"/>
      <c r="BLY43" s="85"/>
      <c r="BLZ43" s="87">
        <f t="shared" si="177"/>
        <v>0</v>
      </c>
      <c r="BMB43" s="34"/>
      <c r="BMC43" s="373"/>
      <c r="BMD43" s="1250"/>
      <c r="BME43" s="1279"/>
      <c r="BMF43" s="85"/>
      <c r="BMG43" s="87">
        <f t="shared" si="178"/>
        <v>21858</v>
      </c>
      <c r="BMI43" s="386">
        <v>41314</v>
      </c>
      <c r="BMJ43" s="50" t="s">
        <v>4445</v>
      </c>
      <c r="BMK43" s="1045">
        <v>285</v>
      </c>
      <c r="BML43" s="576">
        <v>41314</v>
      </c>
      <c r="BMM43" s="317">
        <v>285</v>
      </c>
      <c r="BMN43" s="87">
        <f t="shared" si="179"/>
        <v>0</v>
      </c>
      <c r="BMQ43" s="1368"/>
      <c r="BMR43" s="430"/>
      <c r="BMS43" s="549"/>
      <c r="BMT43" s="1245"/>
      <c r="BMU43" s="168">
        <f t="shared" si="180"/>
        <v>700</v>
      </c>
      <c r="BMW43" s="34"/>
      <c r="BMX43" s="373"/>
      <c r="BMY43" s="24"/>
      <c r="BMZ43" s="1279"/>
      <c r="BNA43" s="85"/>
      <c r="BNB43" s="87">
        <f t="shared" si="181"/>
        <v>0</v>
      </c>
      <c r="BND43" s="34"/>
      <c r="BNE43" s="34"/>
      <c r="BNF43" s="373"/>
      <c r="BNG43" s="24"/>
      <c r="BNH43" s="1279"/>
      <c r="BNI43" s="85"/>
      <c r="BNJ43" s="87">
        <f t="shared" si="182"/>
        <v>0</v>
      </c>
      <c r="BNL43" s="549"/>
      <c r="BNM43" s="373"/>
      <c r="BNN43" s="24"/>
      <c r="BNO43" s="1279"/>
      <c r="BNP43" s="85"/>
      <c r="BNQ43" s="87">
        <f t="shared" si="183"/>
        <v>0</v>
      </c>
      <c r="BNS43" s="549"/>
      <c r="BNT43" s="373"/>
      <c r="BNU43" s="24"/>
      <c r="BNV43" s="1279"/>
      <c r="BNW43" s="85"/>
      <c r="BNX43" s="87">
        <f t="shared" si="184"/>
        <v>0</v>
      </c>
      <c r="BNZ43" s="34"/>
      <c r="BOA43" s="373"/>
      <c r="BOB43" s="24"/>
      <c r="BOC43" s="1279"/>
      <c r="BOD43" s="85"/>
      <c r="BOE43" s="87">
        <f t="shared" si="185"/>
        <v>0</v>
      </c>
      <c r="BOG43" s="549"/>
      <c r="BOH43" s="373"/>
      <c r="BOI43" s="24"/>
      <c r="BOJ43" s="1279"/>
      <c r="BOK43" s="85"/>
      <c r="BOL43" s="87">
        <f t="shared" si="186"/>
        <v>0</v>
      </c>
      <c r="BON43" s="549"/>
      <c r="BOO43" s="373"/>
      <c r="BOP43" s="24"/>
      <c r="BOQ43" s="1279"/>
      <c r="BOR43" s="85"/>
      <c r="BOS43" s="87">
        <f t="shared" si="187"/>
        <v>0</v>
      </c>
      <c r="BOU43" s="34"/>
      <c r="BOV43" s="373"/>
      <c r="BOW43" s="24"/>
      <c r="BOX43" s="1279"/>
      <c r="BOY43" s="85"/>
      <c r="BOZ43" s="87">
        <f t="shared" si="188"/>
        <v>0</v>
      </c>
      <c r="BPB43" s="34"/>
      <c r="BPC43" s="373"/>
      <c r="BPD43" s="24"/>
      <c r="BPE43" s="1279"/>
      <c r="BPF43" s="85"/>
      <c r="BPG43" s="87">
        <f t="shared" si="189"/>
        <v>0</v>
      </c>
      <c r="BPI43" s="34"/>
      <c r="BPJ43" s="373"/>
      <c r="BPK43" s="24"/>
      <c r="BPL43" s="1279"/>
      <c r="BPM43" s="85"/>
      <c r="BPN43" s="87">
        <f t="shared" si="190"/>
        <v>0</v>
      </c>
      <c r="BPP43" s="34"/>
      <c r="BPQ43" s="373"/>
      <c r="BPR43" s="24"/>
      <c r="BPS43" s="1279"/>
      <c r="BPT43" s="85"/>
      <c r="BPU43" s="87">
        <f t="shared" si="191"/>
        <v>0</v>
      </c>
    </row>
    <row r="44" spans="1:1789" ht="15.75" thickBot="1">
      <c r="A44" s="373"/>
      <c r="B44" s="373"/>
      <c r="C44" s="1390"/>
      <c r="D44" s="1391"/>
      <c r="E44" s="1391"/>
      <c r="F44" s="1392"/>
      <c r="H44" s="373"/>
      <c r="I44" s="373"/>
      <c r="J44" s="1390"/>
      <c r="K44" s="1391"/>
      <c r="L44" s="1391"/>
      <c r="M44" s="1392"/>
      <c r="O44" s="373"/>
      <c r="P44" s="373"/>
      <c r="Q44" s="1390"/>
      <c r="R44" s="1391"/>
      <c r="S44" s="1391"/>
      <c r="T44" s="1392"/>
      <c r="V44" s="373"/>
      <c r="W44" s="373"/>
      <c r="X44" s="1390"/>
      <c r="Y44" s="1391"/>
      <c r="Z44" s="1391"/>
      <c r="AA44" s="1392"/>
      <c r="AC44" s="373"/>
      <c r="AD44" s="373"/>
      <c r="AE44" s="1390"/>
      <c r="AF44" s="1391"/>
      <c r="AG44" s="1391"/>
      <c r="AH44" s="1392"/>
      <c r="AJ44" s="388"/>
      <c r="AK44" s="373"/>
      <c r="AL44" s="24"/>
      <c r="AM44" s="388"/>
      <c r="AN44" s="85"/>
      <c r="AO44" s="87">
        <f t="shared" si="7"/>
        <v>79462.720000000016</v>
      </c>
      <c r="AQ44" s="373"/>
      <c r="AR44" s="373"/>
      <c r="AS44" s="1390"/>
      <c r="AT44" s="1391"/>
      <c r="AU44" s="1391"/>
      <c r="AV44" s="1392"/>
      <c r="AX44" s="373"/>
      <c r="AY44" s="373"/>
      <c r="AZ44" s="1390"/>
      <c r="BA44" s="1391"/>
      <c r="BB44" s="1391"/>
      <c r="BC44" s="1392"/>
      <c r="BE44" s="373"/>
      <c r="BF44" s="373"/>
      <c r="BG44" s="1390"/>
      <c r="BH44" s="1391"/>
      <c r="BI44" s="1391"/>
      <c r="BJ44" s="1392"/>
      <c r="BL44" s="388"/>
      <c r="BM44" s="373"/>
      <c r="BN44" s="1390"/>
      <c r="BO44" s="1391"/>
      <c r="BP44" s="1391"/>
      <c r="BQ44" s="1392"/>
      <c r="BS44" s="549"/>
      <c r="BT44" s="373"/>
      <c r="BU44" s="1390"/>
      <c r="BV44" s="1391"/>
      <c r="BW44" s="1391"/>
      <c r="BX44" s="1392"/>
      <c r="BZ44" s="549"/>
      <c r="CA44" s="373"/>
      <c r="CB44" s="1390"/>
      <c r="CC44" s="1391"/>
      <c r="CD44" s="1391"/>
      <c r="CE44" s="1392"/>
      <c r="CG44" s="549"/>
      <c r="CH44" s="373"/>
      <c r="CI44" s="1390"/>
      <c r="CJ44" s="1391"/>
      <c r="CK44" s="1391"/>
      <c r="CL44" s="1392"/>
      <c r="CN44" s="576">
        <v>41264</v>
      </c>
      <c r="CO44" s="1289"/>
      <c r="CP44" s="276" t="s">
        <v>3191</v>
      </c>
      <c r="CQ44" s="121">
        <v>25435</v>
      </c>
      <c r="CR44" s="1393"/>
      <c r="CS44" s="511"/>
      <c r="CT44" s="87">
        <f t="shared" si="15"/>
        <v>586765.05000000005</v>
      </c>
      <c r="CV44" s="549"/>
      <c r="CW44" s="1394"/>
      <c r="CX44" s="1247"/>
      <c r="CY44" s="85"/>
      <c r="CZ44" s="1028"/>
      <c r="DA44" s="85"/>
      <c r="DB44" s="87">
        <f t="shared" si="16"/>
        <v>10052085.65</v>
      </c>
      <c r="DD44" s="388"/>
      <c r="DE44" s="373"/>
      <c r="DF44" s="1390"/>
      <c r="DG44" s="1391"/>
      <c r="DH44" s="1391"/>
      <c r="DI44" s="1392"/>
      <c r="DK44" s="388"/>
      <c r="DL44" s="373"/>
      <c r="DM44" s="1390"/>
      <c r="DN44" s="1391"/>
      <c r="DO44" s="1391"/>
      <c r="DP44" s="1392"/>
      <c r="DR44" s="373"/>
      <c r="DS44" s="373"/>
      <c r="DT44" s="1390"/>
      <c r="DU44" s="1391"/>
      <c r="DV44" s="1391"/>
      <c r="DW44" s="1392"/>
      <c r="DY44" s="388"/>
      <c r="DZ44" s="373"/>
      <c r="EA44" s="1390"/>
      <c r="EB44" s="1391"/>
      <c r="EC44" s="1391"/>
      <c r="ED44" s="1392"/>
      <c r="EF44" s="549"/>
      <c r="EG44" s="373"/>
      <c r="EH44" s="1390"/>
      <c r="EI44" s="1391"/>
      <c r="EJ44" s="1391"/>
      <c r="EK44" s="1392"/>
      <c r="EM44" s="549"/>
      <c r="EN44" s="373"/>
      <c r="EO44" s="1390"/>
      <c r="EP44" s="1391"/>
      <c r="EQ44" s="1391"/>
      <c r="ER44" s="1392"/>
      <c r="ET44" s="373"/>
      <c r="EU44" s="373"/>
      <c r="EV44" s="373"/>
      <c r="EW44" s="1390"/>
      <c r="EX44" s="1391"/>
      <c r="EY44" s="1391"/>
      <c r="EZ44" s="1392"/>
      <c r="FB44" s="53"/>
      <c r="FC44" s="276"/>
      <c r="FD44" s="176"/>
      <c r="FE44" s="1173"/>
      <c r="FF44" s="176"/>
      <c r="FG44" s="168">
        <f t="shared" si="24"/>
        <v>0</v>
      </c>
      <c r="FI44" s="549"/>
      <c r="FJ44" s="373"/>
      <c r="FK44" s="373"/>
      <c r="FL44" s="1390"/>
      <c r="FM44" s="1391"/>
      <c r="FN44" s="1391"/>
      <c r="FO44" s="1392"/>
      <c r="FQ44" s="373"/>
      <c r="FR44" s="373"/>
      <c r="FS44" s="1390"/>
      <c r="FT44" s="1391"/>
      <c r="FU44" s="1391"/>
      <c r="FV44" s="1392"/>
      <c r="FX44" s="549"/>
      <c r="FY44" s="1202"/>
      <c r="FZ44" s="373"/>
      <c r="GA44" s="24"/>
      <c r="GB44" s="549"/>
      <c r="GC44" s="85"/>
      <c r="GD44" s="87">
        <f t="shared" si="26"/>
        <v>13137.5</v>
      </c>
      <c r="GF44" s="373"/>
      <c r="GG44" s="373"/>
      <c r="GH44" s="1390"/>
      <c r="GI44" s="1391"/>
      <c r="GJ44" s="1391"/>
      <c r="GK44" s="1392"/>
      <c r="GM44" s="549"/>
      <c r="GN44" s="373"/>
      <c r="GO44" s="373"/>
      <c r="GP44" s="1390"/>
      <c r="GQ44" s="1391"/>
      <c r="GR44" s="1391"/>
      <c r="GS44" s="1392"/>
      <c r="GU44" s="549"/>
      <c r="GV44" s="373"/>
      <c r="GW44" s="1390"/>
      <c r="GX44" s="1391"/>
      <c r="GY44" s="1391"/>
      <c r="GZ44" s="1392"/>
      <c r="HB44" s="388"/>
      <c r="HC44" s="373"/>
      <c r="HD44" s="1390"/>
      <c r="HE44" s="1391"/>
      <c r="HF44" s="1391"/>
      <c r="HG44" s="1392"/>
      <c r="HI44" s="388"/>
      <c r="HJ44" s="373"/>
      <c r="HK44" s="1390"/>
      <c r="HL44" s="1391"/>
      <c r="HM44" s="1391"/>
      <c r="HN44" s="1392"/>
      <c r="HP44" s="388"/>
      <c r="HQ44" s="373"/>
      <c r="HR44" s="1390"/>
      <c r="HS44" s="1391"/>
      <c r="HT44" s="1391"/>
      <c r="HU44" s="1392"/>
      <c r="HW44" s="373"/>
      <c r="HX44" s="373"/>
      <c r="HY44" s="1390"/>
      <c r="HZ44" s="1391"/>
      <c r="IA44" s="1391"/>
      <c r="IB44" s="1392"/>
      <c r="ID44" s="549"/>
      <c r="IE44" s="373"/>
      <c r="IF44" s="24"/>
      <c r="IG44" s="34"/>
      <c r="IH44" s="85"/>
      <c r="II44" s="87">
        <f t="shared" si="34"/>
        <v>402</v>
      </c>
      <c r="IK44" s="549"/>
      <c r="IL44" s="373"/>
      <c r="IM44" s="1304"/>
      <c r="IN44" s="34"/>
      <c r="IO44" s="85"/>
      <c r="IP44" s="87">
        <f t="shared" si="35"/>
        <v>3102</v>
      </c>
      <c r="IR44" s="388">
        <v>41304</v>
      </c>
      <c r="IS44" s="373" t="s">
        <v>2965</v>
      </c>
      <c r="IT44" s="24">
        <v>3300</v>
      </c>
      <c r="IU44" s="388">
        <v>41310</v>
      </c>
      <c r="IV44" s="24">
        <v>3300</v>
      </c>
      <c r="IW44" s="87">
        <f t="shared" si="36"/>
        <v>0</v>
      </c>
      <c r="IY44" s="388">
        <v>41321</v>
      </c>
      <c r="IZ44" s="1247" t="s">
        <v>4987</v>
      </c>
      <c r="JA44" s="1052">
        <v>4950</v>
      </c>
      <c r="JB44" s="388">
        <v>41324</v>
      </c>
      <c r="JC44" s="85">
        <v>4950</v>
      </c>
      <c r="JD44" s="87">
        <f t="shared" si="37"/>
        <v>0</v>
      </c>
      <c r="JF44" s="388"/>
      <c r="JG44" s="1247"/>
      <c r="JH44" s="1052"/>
      <c r="JI44" s="388"/>
      <c r="JJ44" s="85"/>
      <c r="JK44" s="87">
        <f t="shared" si="38"/>
        <v>46365</v>
      </c>
      <c r="JM44" s="549"/>
      <c r="JN44" s="1247"/>
      <c r="JO44" s="85"/>
      <c r="JP44" s="85"/>
      <c r="JQ44" s="85"/>
      <c r="JR44" s="87">
        <f t="shared" ref="JR44:JR60" si="262">JR43+JO44-JQ44</f>
        <v>132056.17000000001</v>
      </c>
      <c r="JT44" s="388"/>
      <c r="JU44" s="373"/>
      <c r="JV44" s="1390"/>
      <c r="JW44" s="1391"/>
      <c r="JX44" s="1391"/>
      <c r="JY44" s="1392"/>
      <c r="KA44" s="388"/>
      <c r="KB44" s="373"/>
      <c r="KC44" s="1390"/>
      <c r="KD44" s="1391"/>
      <c r="KE44" s="1391"/>
      <c r="KF44" s="1392"/>
      <c r="KH44" s="388"/>
      <c r="KI44" s="373"/>
      <c r="KJ44" s="1390"/>
      <c r="KK44" s="1391"/>
      <c r="KL44" s="1391"/>
      <c r="KM44" s="1392"/>
      <c r="KO44" s="388"/>
      <c r="KP44" s="373"/>
      <c r="KQ44" s="1390"/>
      <c r="KR44" s="1391"/>
      <c r="KS44" s="1391"/>
      <c r="KT44" s="1392"/>
      <c r="KV44" s="373"/>
      <c r="KW44" s="373"/>
      <c r="KX44" s="1390"/>
      <c r="KY44" s="1391"/>
      <c r="KZ44" s="1391"/>
      <c r="LA44" s="1392"/>
      <c r="LC44" s="373"/>
      <c r="LD44" s="373"/>
      <c r="LE44" s="1390"/>
      <c r="LF44" s="1391"/>
      <c r="LG44" s="1391"/>
      <c r="LH44" s="1392"/>
      <c r="LJ44" s="373"/>
      <c r="LK44" s="373"/>
      <c r="LL44" s="1390"/>
      <c r="LM44" s="1391"/>
      <c r="LN44" s="1391"/>
      <c r="LO44" s="1392"/>
      <c r="LQ44" s="373"/>
      <c r="LR44" s="373"/>
      <c r="LS44" s="1390"/>
      <c r="LT44" s="1391"/>
      <c r="LU44" s="1391"/>
      <c r="LV44" s="1392"/>
      <c r="LX44" s="549"/>
      <c r="LY44" s="373"/>
      <c r="LZ44" s="1390"/>
      <c r="MA44" s="1391"/>
      <c r="MB44" s="1391"/>
      <c r="MC44" s="1392"/>
      <c r="ME44" s="549"/>
      <c r="MF44" s="373"/>
      <c r="MG44" s="1390"/>
      <c r="MH44" s="1391"/>
      <c r="MI44" s="1391"/>
      <c r="MJ44" s="1392"/>
      <c r="ML44" s="549"/>
      <c r="MM44" s="373"/>
      <c r="MN44" s="1390"/>
      <c r="MO44" s="1391"/>
      <c r="MP44" s="1391"/>
      <c r="MQ44" s="1392"/>
      <c r="MS44" s="373"/>
      <c r="MT44" s="373"/>
      <c r="MU44" s="1390"/>
      <c r="MV44" s="1391"/>
      <c r="MW44" s="1391"/>
      <c r="MX44" s="1392"/>
      <c r="MZ44" s="373"/>
      <c r="NA44" s="373"/>
      <c r="NB44" s="1390"/>
      <c r="NC44" s="1391"/>
      <c r="ND44" s="1391"/>
      <c r="NE44" s="1392"/>
      <c r="NG44" s="549"/>
      <c r="NH44" s="373"/>
      <c r="NI44" s="1390"/>
      <c r="NJ44" s="1395"/>
      <c r="NK44" s="1391"/>
      <c r="NL44" s="1392"/>
      <c r="NN44" s="373"/>
      <c r="NO44" s="373"/>
      <c r="NP44" s="1390"/>
      <c r="NQ44" s="1391"/>
      <c r="NR44" s="1391"/>
      <c r="NS44" s="1392"/>
      <c r="NU44" s="549"/>
      <c r="NV44" s="1200"/>
      <c r="NW44" s="373"/>
      <c r="NX44" s="1390"/>
      <c r="NY44" s="1391"/>
      <c r="NZ44" s="1391"/>
      <c r="OA44" s="1392"/>
      <c r="OC44" s="549"/>
      <c r="OD44" s="373"/>
      <c r="OE44" s="1390"/>
      <c r="OF44" s="1391"/>
      <c r="OG44" s="1391"/>
      <c r="OH44" s="1392"/>
      <c r="OJ44" s="373"/>
      <c r="OK44" s="373"/>
      <c r="OL44" s="1390"/>
      <c r="OM44" s="1391"/>
      <c r="ON44" s="1391"/>
      <c r="OO44" s="1392"/>
      <c r="OQ44" s="386">
        <v>41326</v>
      </c>
      <c r="OR44" s="1258" t="s">
        <v>5463</v>
      </c>
      <c r="OS44" s="176">
        <v>1994.5</v>
      </c>
      <c r="OT44" s="53">
        <v>41327</v>
      </c>
      <c r="OU44" s="176">
        <v>1994.5</v>
      </c>
      <c r="OV44" s="87">
        <f t="shared" si="57"/>
        <v>1649.92</v>
      </c>
      <c r="OX44" s="386"/>
      <c r="OY44" s="1258"/>
      <c r="OZ44" s="176"/>
      <c r="PA44" s="1389"/>
      <c r="PB44" s="176"/>
      <c r="PC44" s="87">
        <f t="shared" si="58"/>
        <v>21123.919999999998</v>
      </c>
      <c r="PE44" s="388"/>
      <c r="PF44" s="409"/>
      <c r="PG44" s="373"/>
      <c r="PH44" s="85"/>
      <c r="PI44" s="85"/>
      <c r="PJ44" s="85"/>
      <c r="PK44" s="87">
        <f t="shared" si="59"/>
        <v>63697.850000000006</v>
      </c>
      <c r="PM44" s="388"/>
      <c r="PN44" s="373"/>
      <c r="PO44" s="85"/>
      <c r="PP44" s="85"/>
      <c r="PQ44" s="85"/>
      <c r="PR44" s="87">
        <f t="shared" si="60"/>
        <v>0</v>
      </c>
      <c r="PT44" s="388"/>
      <c r="PU44" s="373"/>
      <c r="PV44" s="1390"/>
      <c r="PW44" s="1391"/>
      <c r="PX44" s="1391"/>
      <c r="PY44" s="1392"/>
      <c r="QA44" s="373"/>
      <c r="QB44" s="373"/>
      <c r="QC44" s="1390"/>
      <c r="QD44" s="1391"/>
      <c r="QE44" s="1391"/>
      <c r="QF44" s="1392"/>
      <c r="QH44" s="373"/>
      <c r="QI44" s="373"/>
      <c r="QJ44" s="1390"/>
      <c r="QK44" s="1391"/>
      <c r="QL44" s="1391"/>
      <c r="QM44" s="1392"/>
      <c r="QO44" s="373"/>
      <c r="QP44" s="373"/>
      <c r="QQ44" s="1390"/>
      <c r="QR44" s="1391"/>
      <c r="QS44" s="1391"/>
      <c r="QT44" s="1392"/>
      <c r="QV44" s="549"/>
      <c r="QW44" s="1202"/>
      <c r="QX44" s="1247"/>
      <c r="QY44" s="85"/>
      <c r="QZ44" s="34"/>
      <c r="RA44" s="85"/>
      <c r="RB44" s="87">
        <f t="shared" si="65"/>
        <v>17854</v>
      </c>
      <c r="RD44" s="549"/>
      <c r="RE44" s="373"/>
      <c r="RF44" s="1390"/>
      <c r="RG44" s="1391"/>
      <c r="RH44" s="1391"/>
      <c r="RI44" s="1392"/>
      <c r="RK44" s="549"/>
      <c r="RL44" s="373"/>
      <c r="RM44" s="1390"/>
      <c r="RN44" s="1391"/>
      <c r="RO44" s="1391"/>
      <c r="RP44" s="1392"/>
      <c r="RR44" s="373"/>
      <c r="RS44" s="373"/>
      <c r="RT44" s="1390"/>
      <c r="RU44" s="1391"/>
      <c r="RV44" s="1391"/>
      <c r="RW44" s="1392"/>
      <c r="RY44" s="373"/>
      <c r="RZ44" s="373"/>
      <c r="SA44" s="1390"/>
      <c r="SB44" s="1391"/>
      <c r="SC44" s="1391"/>
      <c r="SD44" s="1392"/>
      <c r="SF44" s="373"/>
      <c r="SG44" s="373"/>
      <c r="SH44" s="1390"/>
      <c r="SI44" s="1391"/>
      <c r="SJ44" s="1391"/>
      <c r="SK44" s="1392"/>
      <c r="SM44" s="373"/>
      <c r="SN44" s="373"/>
      <c r="SO44" s="1390"/>
      <c r="SP44" s="1391"/>
      <c r="SQ44" s="1391"/>
      <c r="SR44" s="1392"/>
      <c r="ST44" s="549"/>
      <c r="SU44" s="373"/>
      <c r="SV44" s="1390"/>
      <c r="SW44" s="1391"/>
      <c r="SX44" s="1391"/>
      <c r="SY44" s="1392"/>
      <c r="TA44" s="549"/>
      <c r="TB44" s="373"/>
      <c r="TC44" s="1390"/>
      <c r="TD44" s="1391"/>
      <c r="TE44" s="1391"/>
      <c r="TF44" s="1392"/>
      <c r="TH44" s="549"/>
      <c r="TI44" s="373"/>
      <c r="TJ44" s="1390"/>
      <c r="TK44" s="1391"/>
      <c r="TL44" s="1391"/>
      <c r="TM44" s="1392"/>
      <c r="TO44" s="388"/>
      <c r="TP44" s="1247"/>
      <c r="TQ44" s="85"/>
      <c r="TR44" s="1396"/>
      <c r="TS44" s="85"/>
      <c r="TT44" s="87">
        <f t="shared" si="75"/>
        <v>7747</v>
      </c>
      <c r="TV44" s="549"/>
      <c r="TW44" s="373"/>
      <c r="TX44" s="1390"/>
      <c r="TY44" s="1391"/>
      <c r="TZ44" s="1391"/>
      <c r="UA44" s="1392"/>
      <c r="UC44" s="373"/>
      <c r="UD44" s="373"/>
      <c r="UE44" s="1390"/>
      <c r="UF44" s="1391"/>
      <c r="UG44" s="1391"/>
      <c r="UH44" s="1392"/>
      <c r="UJ44" s="373"/>
      <c r="UK44" s="373"/>
      <c r="UL44" s="1390"/>
      <c r="UM44" s="1391"/>
      <c r="UN44" s="1391"/>
      <c r="UO44" s="1392"/>
      <c r="UQ44" s="373"/>
      <c r="UR44" s="373"/>
      <c r="US44" s="1390"/>
      <c r="UT44" s="1391"/>
      <c r="UU44" s="1391"/>
      <c r="UV44" s="1392"/>
      <c r="UX44" s="388"/>
      <c r="UY44" s="373"/>
      <c r="UZ44" s="1390"/>
      <c r="VA44" s="1391"/>
      <c r="VB44" s="1391"/>
      <c r="VC44" s="1392"/>
      <c r="VE44" s="549"/>
      <c r="VF44" s="373"/>
      <c r="VG44" s="1390"/>
      <c r="VH44" s="1391"/>
      <c r="VI44" s="1391"/>
      <c r="VJ44" s="1392"/>
      <c r="VL44" s="373"/>
      <c r="VM44" s="373"/>
      <c r="VN44" s="1390"/>
      <c r="VO44" s="1391"/>
      <c r="VP44" s="1391"/>
      <c r="VQ44" s="1392"/>
      <c r="VS44" s="549"/>
      <c r="VT44" s="373"/>
      <c r="VU44" s="1390"/>
      <c r="VV44" s="1391"/>
      <c r="VW44" s="1391"/>
      <c r="VX44" s="1392"/>
      <c r="VZ44" s="549"/>
      <c r="WA44" s="373"/>
      <c r="WB44" s="1390"/>
      <c r="WC44" s="1391"/>
      <c r="WD44" s="1391"/>
      <c r="WE44" s="1392"/>
      <c r="WG44" s="549"/>
      <c r="WH44" s="373"/>
      <c r="WI44" s="1390"/>
      <c r="WJ44" s="1391"/>
      <c r="WK44" s="1391"/>
      <c r="WL44" s="1392"/>
      <c r="WN44" s="388"/>
      <c r="WO44" s="373"/>
      <c r="WP44" s="373"/>
      <c r="WQ44" s="1390"/>
      <c r="WR44" s="1391"/>
      <c r="WS44" s="1391"/>
      <c r="WT44" s="1392"/>
      <c r="WV44" s="388"/>
      <c r="WW44" s="373"/>
      <c r="WX44" s="1390"/>
      <c r="WY44" s="1391"/>
      <c r="WZ44" s="1391"/>
      <c r="XA44" s="1392"/>
      <c r="XC44" s="549"/>
      <c r="XD44" s="1247"/>
      <c r="XE44" s="85"/>
      <c r="XF44" s="1253"/>
      <c r="XG44" s="85"/>
      <c r="XH44" s="87">
        <f t="shared" si="88"/>
        <v>55495.199999999997</v>
      </c>
      <c r="XJ44" s="388"/>
      <c r="XK44" s="373"/>
      <c r="XL44" s="1390"/>
      <c r="XM44" s="1391"/>
      <c r="XN44" s="1391"/>
      <c r="XO44" s="1392"/>
      <c r="XQ44" s="388"/>
      <c r="XR44" s="373"/>
      <c r="XS44" s="1390"/>
      <c r="XT44" s="1391"/>
      <c r="XU44" s="1391"/>
      <c r="XV44" s="1392"/>
      <c r="XX44" s="549"/>
      <c r="XY44" s="373"/>
      <c r="XZ44" s="1390"/>
      <c r="YA44" s="1391"/>
      <c r="YB44" s="1391"/>
      <c r="YC44" s="1392"/>
      <c r="YE44" s="549"/>
      <c r="YF44" s="373"/>
      <c r="YG44" s="1390"/>
      <c r="YH44" s="1391"/>
      <c r="YI44" s="1391"/>
      <c r="YJ44" s="1392"/>
      <c r="YL44" s="388"/>
      <c r="YM44" s="1200"/>
      <c r="YN44" s="1247"/>
      <c r="YO44" s="85"/>
      <c r="YP44" s="1396"/>
      <c r="YQ44" s="1262"/>
      <c r="YR44" s="87">
        <f t="shared" si="90"/>
        <v>76465</v>
      </c>
      <c r="YT44" s="549"/>
      <c r="YU44" s="373"/>
      <c r="YV44" s="1390"/>
      <c r="YW44" s="1397"/>
      <c r="YX44" s="1391"/>
      <c r="YY44" s="1392"/>
      <c r="ZA44" s="388"/>
      <c r="ZC44" s="1262"/>
      <c r="ZD44" s="85"/>
      <c r="ZE44" s="176"/>
      <c r="ZF44" s="87">
        <f t="shared" si="92"/>
        <v>11815.5</v>
      </c>
      <c r="ZH44" s="549"/>
      <c r="ZI44" s="373"/>
      <c r="ZJ44" s="1390"/>
      <c r="ZK44" s="1391"/>
      <c r="ZL44" s="1391"/>
      <c r="ZM44" s="1392"/>
      <c r="ZO44" s="549"/>
      <c r="ZP44" s="373"/>
      <c r="ZQ44" s="1390"/>
      <c r="ZR44" s="1391"/>
      <c r="ZS44" s="1391"/>
      <c r="ZT44" s="1392"/>
      <c r="ZV44" s="549"/>
      <c r="ZW44" s="373"/>
      <c r="ZX44" s="1390"/>
      <c r="ZY44" s="1391"/>
      <c r="ZZ44" s="1391"/>
      <c r="AAA44" s="1392"/>
      <c r="AAC44" s="549"/>
      <c r="AAD44" s="373"/>
      <c r="AAE44" s="1390"/>
      <c r="AAF44" s="1391"/>
      <c r="AAG44" s="1391"/>
      <c r="AAH44" s="1392"/>
      <c r="AAJ44" s="549"/>
      <c r="AAK44" s="373"/>
      <c r="AAL44" s="1390"/>
      <c r="AAM44" s="1391"/>
      <c r="AAN44" s="1391"/>
      <c r="AAO44" s="1392"/>
      <c r="AAQ44" s="549"/>
      <c r="AAR44" s="549"/>
      <c r="AAS44" s="373"/>
      <c r="AAT44" s="1390"/>
      <c r="AAU44" s="1391"/>
      <c r="AAV44" s="1391"/>
      <c r="AAW44" s="1392"/>
      <c r="AAY44" s="373"/>
      <c r="AAZ44" s="373"/>
      <c r="ABA44" s="1390"/>
      <c r="ABB44" s="1391"/>
      <c r="ABC44" s="1391"/>
      <c r="ABD44" s="1392"/>
      <c r="ABF44" s="373"/>
      <c r="ABG44" s="373"/>
      <c r="ABH44" s="1390"/>
      <c r="ABI44" s="1391"/>
      <c r="ABJ44" s="1391"/>
      <c r="ABK44" s="1392"/>
      <c r="ABM44" s="549"/>
      <c r="ABN44" s="373"/>
      <c r="ABO44" s="373"/>
      <c r="ABP44" s="1390"/>
      <c r="ABQ44" s="1391"/>
      <c r="ABR44" s="1391"/>
      <c r="ABS44" s="1392"/>
      <c r="ABU44" s="388"/>
      <c r="ABV44" s="373"/>
      <c r="ABW44" s="1390"/>
      <c r="ABX44" s="1395"/>
      <c r="ABY44" s="1391"/>
      <c r="ABZ44" s="1392"/>
      <c r="ACB44" s="373"/>
      <c r="ACC44" s="373"/>
      <c r="ACD44" s="1390"/>
      <c r="ACE44" s="1391"/>
      <c r="ACF44" s="1391"/>
      <c r="ACG44" s="1392"/>
      <c r="ACI44" s="388"/>
      <c r="ACJ44" s="373"/>
      <c r="ACK44" s="1390"/>
      <c r="ACL44" s="1397"/>
      <c r="ACM44" s="1391"/>
      <c r="ACN44" s="1392"/>
      <c r="ACP44" s="373"/>
      <c r="ACQ44" s="373"/>
      <c r="ACR44" s="1390"/>
      <c r="ACS44" s="1391"/>
      <c r="ACT44" s="1391"/>
      <c r="ACU44" s="1392"/>
      <c r="ACW44" s="373"/>
      <c r="ACX44" s="373"/>
      <c r="ACY44" s="1390"/>
      <c r="ACZ44" s="1391"/>
      <c r="ADA44" s="1391"/>
      <c r="ADB44" s="1392"/>
      <c r="ADD44" s="373"/>
      <c r="ADE44" s="373"/>
      <c r="ADF44" s="1390"/>
      <c r="ADG44" s="1391"/>
      <c r="ADH44" s="1391"/>
      <c r="ADI44" s="1392"/>
      <c r="ADK44" s="373"/>
      <c r="ADL44" s="373"/>
      <c r="ADM44" s="1390"/>
      <c r="ADN44" s="1391"/>
      <c r="ADO44" s="1391"/>
      <c r="ADP44" s="1392"/>
      <c r="ADR44" s="373"/>
      <c r="ADS44" s="373"/>
      <c r="ADT44" s="1390"/>
      <c r="ADU44" s="1391"/>
      <c r="ADV44" s="1391"/>
      <c r="ADW44" s="1392"/>
      <c r="ADY44" s="373"/>
      <c r="ADZ44" s="373"/>
      <c r="AEA44" s="1390"/>
      <c r="AEB44" s="1391"/>
      <c r="AEC44" s="1391"/>
      <c r="AED44" s="1392"/>
      <c r="AEF44" s="373"/>
      <c r="AEG44" s="373"/>
      <c r="AEH44" s="1390"/>
      <c r="AEI44" s="1391"/>
      <c r="AEJ44" s="1391"/>
      <c r="AEK44" s="1392"/>
      <c r="AEM44" s="373"/>
      <c r="AEN44" s="373"/>
      <c r="AEO44" s="1390"/>
      <c r="AEP44" s="1391"/>
      <c r="AEQ44" s="1391"/>
      <c r="AER44" s="1392"/>
      <c r="AET44" s="388"/>
      <c r="AEU44" s="373"/>
      <c r="AEV44" s="1390"/>
      <c r="AEW44" s="1391"/>
      <c r="AEX44" s="1391"/>
      <c r="AEY44" s="1392"/>
      <c r="AFA44" s="549"/>
      <c r="AFB44" s="373"/>
      <c r="AFC44" s="1390"/>
      <c r="AFD44" s="1391"/>
      <c r="AFE44" s="1391"/>
      <c r="AFF44" s="1392"/>
      <c r="AFI44" s="1247"/>
      <c r="AFJ44" s="85"/>
      <c r="AFK44" s="1396"/>
      <c r="AFL44" s="85"/>
      <c r="AFM44" s="87">
        <f t="shared" si="109"/>
        <v>0</v>
      </c>
      <c r="AFO44" s="549"/>
      <c r="AFP44" s="373"/>
      <c r="AFQ44" s="1390"/>
      <c r="AFR44" s="1391"/>
      <c r="AFS44" s="1391"/>
      <c r="AFT44" s="1392"/>
      <c r="AFV44" s="549"/>
      <c r="AFW44" s="373"/>
      <c r="AFX44" s="1390"/>
      <c r="AFY44" s="1391"/>
      <c r="AFZ44" s="1391"/>
      <c r="AGA44" s="1392"/>
      <c r="AGC44" s="549"/>
      <c r="AGD44" s="373"/>
      <c r="AGE44" s="1390"/>
      <c r="AGF44" s="1391"/>
      <c r="AGG44" s="1391"/>
      <c r="AGH44" s="1392"/>
      <c r="AGJ44" s="549"/>
      <c r="AGK44" s="373"/>
      <c r="AGL44" s="1390"/>
      <c r="AGM44" s="1391"/>
      <c r="AGN44" s="1391"/>
      <c r="AGO44" s="1392"/>
      <c r="AGQ44" s="549"/>
      <c r="AGR44" s="373"/>
      <c r="AGS44" s="1390"/>
      <c r="AGT44" s="1391"/>
      <c r="AGU44" s="1391"/>
      <c r="AGV44" s="1392"/>
      <c r="AGX44" s="34"/>
      <c r="AGY44" s="1249"/>
      <c r="AGZ44" s="24"/>
      <c r="AHA44" s="34"/>
      <c r="AHB44" s="85"/>
      <c r="AHC44" s="87">
        <f t="shared" si="115"/>
        <v>52560.5</v>
      </c>
      <c r="AHE44" s="34"/>
      <c r="AHF44" s="1249"/>
      <c r="AHG44" s="85"/>
      <c r="AHH44" s="1398"/>
      <c r="AHI44" s="1262"/>
      <c r="AHJ44" s="87">
        <f t="shared" si="116"/>
        <v>0</v>
      </c>
      <c r="AHL44" s="388"/>
      <c r="AHM44" s="1249"/>
      <c r="AHN44" s="85"/>
      <c r="AHO44" s="85"/>
      <c r="AHP44" s="85"/>
      <c r="AHQ44" s="87">
        <f t="shared" si="117"/>
        <v>0</v>
      </c>
      <c r="AHS44" s="386"/>
      <c r="AHT44" s="276"/>
      <c r="AHU44" s="121"/>
      <c r="AHV44" s="53">
        <v>41122</v>
      </c>
      <c r="AHW44" s="176">
        <v>728</v>
      </c>
      <c r="AHX44" s="87">
        <f t="shared" si="118"/>
        <v>1004</v>
      </c>
      <c r="AHZ44" s="373"/>
      <c r="AIA44" s="373"/>
      <c r="AIB44" s="1249"/>
      <c r="AIC44" s="1390"/>
      <c r="AID44" s="1391"/>
      <c r="AIE44" s="1391"/>
      <c r="AIF44" s="1392"/>
      <c r="AIH44" s="549"/>
      <c r="AII44" s="1249"/>
      <c r="AIJ44" s="1390"/>
      <c r="AIK44" s="1391"/>
      <c r="AIL44" s="1391"/>
      <c r="AIM44" s="1392"/>
      <c r="AIO44" s="549"/>
      <c r="AIP44" s="1202"/>
      <c r="AIQ44" s="1249"/>
      <c r="AIR44" s="1390"/>
      <c r="AIS44" s="1391"/>
      <c r="AIT44" s="1391"/>
      <c r="AIU44" s="1392"/>
      <c r="AIW44" s="549"/>
      <c r="AIX44" s="1249"/>
      <c r="AIY44" s="1390"/>
      <c r="AIZ44" s="1391"/>
      <c r="AJA44" s="1391"/>
      <c r="AJB44" s="1392"/>
      <c r="AJD44" s="549"/>
      <c r="AJE44" s="1249"/>
      <c r="AJF44" s="1390"/>
      <c r="AJG44" s="1391"/>
      <c r="AJH44" s="1391"/>
      <c r="AJI44" s="1392"/>
      <c r="AJK44" s="549"/>
      <c r="AJL44" s="1249"/>
      <c r="AJM44" s="1390"/>
      <c r="AJN44" s="1391"/>
      <c r="AJO44" s="1391"/>
      <c r="AJP44" s="1392"/>
      <c r="AJR44" s="549"/>
      <c r="AJS44" s="373"/>
      <c r="AJT44" s="24"/>
      <c r="AJU44" s="34"/>
      <c r="AJV44" s="85"/>
      <c r="AJW44" s="87">
        <f t="shared" si="125"/>
        <v>37151</v>
      </c>
      <c r="AJY44" s="549"/>
      <c r="AJZ44" s="1249"/>
      <c r="AKA44" s="1390"/>
      <c r="AKB44" s="1391"/>
      <c r="AKC44" s="1391"/>
      <c r="AKD44" s="1392"/>
      <c r="AKF44" s="549"/>
      <c r="AKG44" s="1249"/>
      <c r="AKH44" s="1390"/>
      <c r="AKI44" s="1391"/>
      <c r="AKJ44" s="1391"/>
      <c r="AKK44" s="1392"/>
      <c r="AKM44" s="549"/>
      <c r="AKN44" s="1249"/>
      <c r="AKO44" s="1390"/>
      <c r="AKP44" s="1391"/>
      <c r="AKQ44" s="1391"/>
      <c r="AKR44" s="1392"/>
      <c r="AKT44" s="388"/>
      <c r="AKU44" s="373"/>
      <c r="AKV44" s="1399"/>
      <c r="AKW44" s="1400"/>
      <c r="AKX44" s="1400"/>
      <c r="AKY44" s="1401"/>
      <c r="ALA44" s="388"/>
      <c r="ALB44" s="373"/>
      <c r="ALC44" s="1399"/>
      <c r="ALD44" s="1400"/>
      <c r="ALE44" s="1400"/>
      <c r="ALF44" s="1401"/>
      <c r="ALH44" s="388"/>
      <c r="ALI44" s="373"/>
      <c r="ALJ44" s="1399"/>
      <c r="ALK44" s="1402"/>
      <c r="ALL44" s="1400"/>
      <c r="ALM44" s="1401"/>
      <c r="ALO44" s="373"/>
      <c r="ALP44" s="373"/>
      <c r="ALQ44" s="1399"/>
      <c r="ALR44" s="1400"/>
      <c r="ALS44" s="1400"/>
      <c r="ALT44" s="1401"/>
      <c r="ALV44" s="549"/>
      <c r="ALW44" s="373"/>
      <c r="ALX44" s="1399"/>
      <c r="ALY44" s="1400"/>
      <c r="ALZ44" s="1400"/>
      <c r="AMA44" s="1401"/>
      <c r="AMC44" s="373"/>
      <c r="AMD44" s="373"/>
      <c r="AME44" s="1399"/>
      <c r="AMF44" s="1400"/>
      <c r="AMG44" s="1400"/>
      <c r="AMH44" s="1401"/>
      <c r="AMJ44" s="373"/>
      <c r="AMK44" s="373"/>
      <c r="AML44" s="1399"/>
      <c r="AMM44" s="1400"/>
      <c r="AMN44" s="1400"/>
      <c r="AMO44" s="1401"/>
      <c r="AMQ44" s="53"/>
      <c r="AMR44" s="1403"/>
      <c r="AMS44" s="1404"/>
      <c r="AMT44" s="1405"/>
      <c r="AMU44" s="624"/>
      <c r="AMV44" s="1392">
        <f t="shared" si="129"/>
        <v>0</v>
      </c>
      <c r="AMX44" s="549"/>
      <c r="AMY44" s="373"/>
      <c r="AMZ44" s="1399"/>
      <c r="ANA44" s="1400"/>
      <c r="ANB44" s="1400"/>
      <c r="ANC44" s="1401"/>
      <c r="ANE44" s="388"/>
      <c r="ANF44" s="1353"/>
      <c r="ANG44" s="1304"/>
      <c r="ANH44" s="1279"/>
      <c r="ANI44" s="85"/>
      <c r="ANJ44" s="1280">
        <f t="shared" ref="ANJ44:ANJ50" si="263">ANJ43+ANG44-ANI44</f>
        <v>1947</v>
      </c>
      <c r="ANL44" s="34"/>
      <c r="ANM44" s="1353"/>
      <c r="ANN44" s="1304"/>
      <c r="ANO44" s="1279"/>
      <c r="ANP44" s="85"/>
      <c r="ANQ44" s="1280">
        <f t="shared" ref="ANQ44:ANQ50" si="264">ANQ43+ANN44-ANP44</f>
        <v>0</v>
      </c>
      <c r="ANS44" s="34"/>
      <c r="ANT44" s="1353"/>
      <c r="ANU44" s="1304"/>
      <c r="ANV44" s="1279"/>
      <c r="ANW44" s="85"/>
      <c r="ANX44" s="1280">
        <f t="shared" ref="ANX44:ANX50" si="265">ANX43+ANU44-ANW44</f>
        <v>0</v>
      </c>
      <c r="ANZ44" s="34"/>
      <c r="AOA44" s="1353"/>
      <c r="AOB44" s="1304"/>
      <c r="AOC44" s="1279"/>
      <c r="AOD44" s="85"/>
      <c r="AOE44" s="1280">
        <f t="shared" ref="AOE44:AOE50" si="266">AOE43+AOB44-AOD44</f>
        <v>0</v>
      </c>
      <c r="AOG44" s="388"/>
      <c r="AOH44" s="1353"/>
      <c r="AOI44" s="1276"/>
      <c r="AOJ44" s="1279"/>
      <c r="AOK44" s="85"/>
      <c r="AOL44" s="1280">
        <f t="shared" ref="AOL44:AOL50" si="267">AOL43+AOI44-AOK44</f>
        <v>0</v>
      </c>
      <c r="AON44" s="388"/>
      <c r="AOO44" s="1353"/>
      <c r="AOP44" s="1276"/>
      <c r="AOQ44" s="1279"/>
      <c r="AOR44" s="85"/>
      <c r="AOS44" s="1280">
        <f t="shared" ref="AOS44:AOS50" si="268">AOS43+AOP44-AOR44</f>
        <v>0</v>
      </c>
      <c r="AOU44" s="388"/>
      <c r="AOV44" s="1353"/>
      <c r="AOW44" s="1276"/>
      <c r="AOX44" s="1279"/>
      <c r="AOY44" s="85"/>
      <c r="AOZ44" s="1280">
        <f t="shared" ref="AOZ44:AOZ50" si="269">AOZ43+AOW44-AOY44</f>
        <v>0</v>
      </c>
      <c r="APB44" s="549"/>
      <c r="APC44" s="1353"/>
      <c r="APD44" s="1304"/>
      <c r="APE44" s="1279"/>
      <c r="APF44" s="85"/>
      <c r="APG44" s="1280">
        <f t="shared" ref="APG44:APG50" si="270">APG43+APD44-APF44</f>
        <v>0</v>
      </c>
      <c r="API44" s="549"/>
      <c r="APJ44" s="1353"/>
      <c r="APK44" s="1304"/>
      <c r="APL44" s="1279"/>
      <c r="APM44" s="85"/>
      <c r="APN44" s="1280">
        <f t="shared" ref="APN44:APN50" si="271">APN43+APK44-APM44</f>
        <v>0</v>
      </c>
      <c r="APP44" s="549"/>
      <c r="APQ44" s="373"/>
      <c r="APR44" s="1406"/>
      <c r="APS44" s="1400"/>
      <c r="APT44" s="1400"/>
      <c r="APU44" s="1401"/>
      <c r="APW44" s="373"/>
      <c r="APX44" s="373"/>
      <c r="APY44" s="1399"/>
      <c r="APZ44" s="1400"/>
      <c r="AQA44" s="1400"/>
      <c r="AQB44" s="1401"/>
      <c r="AQD44" s="549"/>
      <c r="AQE44" s="373"/>
      <c r="AQF44" s="1390"/>
      <c r="AQG44" s="1391"/>
      <c r="AQH44" s="1391"/>
      <c r="AQI44" s="1392"/>
      <c r="AQK44" s="549"/>
      <c r="AQL44" s="549"/>
      <c r="AQM44" s="373"/>
      <c r="AQN44" s="1390"/>
      <c r="AQO44" s="1391"/>
      <c r="AQP44" s="1391"/>
      <c r="AQQ44" s="1392"/>
      <c r="AQS44" s="549"/>
      <c r="AQT44" s="1249"/>
      <c r="AQU44" s="1390"/>
      <c r="AQV44" s="1391"/>
      <c r="AQW44" s="1391"/>
      <c r="AQX44" s="1392"/>
      <c r="AQZ44" s="388"/>
      <c r="ARA44" s="1249"/>
      <c r="ARB44" s="1390"/>
      <c r="ARC44" s="1391"/>
      <c r="ARD44" s="1391"/>
      <c r="ARE44" s="1392"/>
      <c r="ARG44" s="549"/>
      <c r="ARH44" s="1202"/>
      <c r="ARI44" s="1249"/>
      <c r="ARJ44" s="1390"/>
      <c r="ARK44" s="1391"/>
      <c r="ARL44" s="1391"/>
      <c r="ARM44" s="1392"/>
      <c r="ARO44" s="549"/>
      <c r="ARP44" s="1202"/>
      <c r="ARQ44" s="1249"/>
      <c r="ARR44" s="1390"/>
      <c r="ARS44" s="1391"/>
      <c r="ART44" s="1391"/>
      <c r="ARU44" s="1392"/>
      <c r="ARV44" s="85"/>
      <c r="ARW44" s="34"/>
      <c r="ARX44" s="373"/>
      <c r="ARY44" s="1390"/>
      <c r="ARZ44" s="1391"/>
      <c r="ASA44" s="1391"/>
      <c r="ASB44" s="1392"/>
      <c r="ASD44" s="576"/>
      <c r="ASE44" s="363"/>
      <c r="ASF44" s="176"/>
      <c r="ASG44" s="1173"/>
      <c r="ASH44" s="176"/>
      <c r="ASI44" s="87">
        <f t="shared" si="233"/>
        <v>31792</v>
      </c>
      <c r="ASK44" s="549"/>
      <c r="ASL44" s="373"/>
      <c r="ASM44" s="1390"/>
      <c r="ASN44" s="1391"/>
      <c r="ASO44" s="1391"/>
      <c r="ASP44" s="1392"/>
      <c r="ASR44" s="549"/>
      <c r="ASS44" s="373"/>
      <c r="AST44" s="1390"/>
      <c r="ASU44" s="1391"/>
      <c r="ASV44" s="1391"/>
      <c r="ASW44" s="1392"/>
      <c r="ASY44" s="576"/>
      <c r="ASZ44" s="276"/>
      <c r="ATA44" s="176"/>
      <c r="ATB44" s="53"/>
      <c r="ATC44" s="176"/>
      <c r="ATD44" s="87">
        <f t="shared" si="236"/>
        <v>0</v>
      </c>
      <c r="ATF44" s="549"/>
      <c r="ATG44" s="373"/>
      <c r="ATH44" s="1390"/>
      <c r="ATI44" s="1391"/>
      <c r="ATJ44" s="1391"/>
      <c r="ATK44" s="1392"/>
      <c r="ATM44" s="549"/>
      <c r="ATN44" s="373"/>
      <c r="ATO44" s="1390"/>
      <c r="ATP44" s="1391"/>
      <c r="ATQ44" s="1391"/>
      <c r="ATR44" s="1392"/>
      <c r="ATT44" s="576"/>
      <c r="ATU44" s="50"/>
      <c r="ATV44" s="121"/>
      <c r="ATW44" s="110"/>
      <c r="ATX44" s="176"/>
      <c r="ATY44" s="168">
        <f t="shared" si="214"/>
        <v>0</v>
      </c>
      <c r="AUA44" s="53"/>
      <c r="AUB44" s="276"/>
      <c r="AUC44" s="1407"/>
      <c r="AUD44" s="624"/>
      <c r="AUE44" s="624"/>
      <c r="AUF44" s="1392">
        <f t="shared" si="215"/>
        <v>2068</v>
      </c>
      <c r="AUH44" s="549"/>
      <c r="AUI44" s="373"/>
      <c r="AUJ44" s="1408"/>
      <c r="AUK44" s="1409"/>
      <c r="AUL44" s="1409"/>
      <c r="AUM44" s="1410"/>
      <c r="AUO44" s="549"/>
      <c r="AUP44" s="373"/>
      <c r="AUQ44" s="1408"/>
      <c r="AUR44" s="1409"/>
      <c r="AUS44" s="1409"/>
      <c r="AUT44" s="1410"/>
      <c r="AUV44" s="549"/>
      <c r="AUW44" s="373"/>
      <c r="AUX44" s="1408"/>
      <c r="AUY44" s="1409"/>
      <c r="AUZ44" s="1409"/>
      <c r="AVA44" s="1410"/>
      <c r="AVC44" s="373"/>
      <c r="AVD44" s="373"/>
      <c r="AVE44" s="1408"/>
      <c r="AVF44" s="1409"/>
      <c r="AVG44" s="1409"/>
      <c r="AVH44" s="1410"/>
      <c r="AVJ44" s="576"/>
      <c r="AVK44" s="363"/>
      <c r="AVL44" s="591"/>
      <c r="AVM44" s="110"/>
      <c r="AVN44" s="176"/>
      <c r="AVO44" s="87">
        <f t="shared" si="130"/>
        <v>30759</v>
      </c>
      <c r="AVQ44" s="576"/>
      <c r="AVR44" s="363"/>
      <c r="AVS44" s="591"/>
      <c r="AVT44" s="110"/>
      <c r="AVU44" s="176"/>
      <c r="AVV44" s="87">
        <f t="shared" si="131"/>
        <v>0</v>
      </c>
      <c r="AVX44" s="576"/>
      <c r="AVY44" s="363"/>
      <c r="AVZ44" s="591"/>
      <c r="AWA44" s="176"/>
      <c r="AWB44" s="176"/>
      <c r="AWC44" s="87">
        <f t="shared" si="132"/>
        <v>5941</v>
      </c>
      <c r="AWE44" s="549"/>
      <c r="AWF44" s="373"/>
      <c r="AWG44" s="1408"/>
      <c r="AWH44" s="1409"/>
      <c r="AWI44" s="1409"/>
      <c r="AWJ44" s="1410"/>
      <c r="AWL44" s="549"/>
      <c r="AWM44" s="373"/>
      <c r="AWN44" s="1408"/>
      <c r="AWO44" s="1409"/>
      <c r="AWP44" s="1409"/>
      <c r="AWQ44" s="1410"/>
      <c r="AWS44" s="373"/>
      <c r="AWT44" s="373"/>
      <c r="AWU44" s="1408"/>
      <c r="AWV44" s="1409"/>
      <c r="AWW44" s="1409"/>
      <c r="AWX44" s="1410"/>
      <c r="AWZ44" s="388"/>
      <c r="AXA44" s="1247"/>
      <c r="AXB44" s="430"/>
      <c r="AXC44" s="1396"/>
      <c r="AXD44" s="85"/>
      <c r="AXE44" s="87">
        <f t="shared" si="136"/>
        <v>3053</v>
      </c>
      <c r="AXG44" s="388"/>
      <c r="AXH44" s="373"/>
      <c r="AXI44" s="1408"/>
      <c r="AXJ44" s="1409"/>
      <c r="AXK44" s="1409"/>
      <c r="AXL44" s="1410"/>
      <c r="AXN44" s="388"/>
      <c r="AXO44" s="373"/>
      <c r="AXP44" s="1408"/>
      <c r="AXQ44" s="1409"/>
      <c r="AXR44" s="1409"/>
      <c r="AXS44" s="1410"/>
      <c r="AXU44" s="549"/>
      <c r="AXV44" s="373"/>
      <c r="AXW44" s="1408"/>
      <c r="AXX44" s="1411"/>
      <c r="AXY44" s="1409"/>
      <c r="AXZ44" s="1410"/>
      <c r="AYB44" s="576"/>
      <c r="AYC44" s="363"/>
      <c r="AYD44" s="430"/>
      <c r="AYE44" s="110"/>
      <c r="AYF44" s="176"/>
      <c r="AYG44" s="87">
        <f t="shared" si="140"/>
        <v>72158.2</v>
      </c>
      <c r="AYI44" s="373"/>
      <c r="AYJ44" s="373"/>
      <c r="AYK44" s="1408"/>
      <c r="AYL44" s="1409"/>
      <c r="AYM44" s="1409"/>
      <c r="AYN44" s="1410"/>
      <c r="AYP44" s="373"/>
      <c r="AYQ44" s="373"/>
      <c r="AYR44" s="1408"/>
      <c r="AYS44" s="1409"/>
      <c r="AYT44" s="1409"/>
      <c r="AYU44" s="1410"/>
      <c r="AYW44" s="386"/>
      <c r="AYX44" s="386"/>
      <c r="AYY44" s="363"/>
      <c r="AYZ44" s="513"/>
      <c r="AZB44" s="1412"/>
      <c r="AZC44" s="168">
        <f t="shared" si="141"/>
        <v>744205</v>
      </c>
      <c r="AZE44" s="373"/>
      <c r="AZF44" s="373"/>
      <c r="AZG44" s="1408"/>
      <c r="AZH44" s="1409"/>
      <c r="AZI44" s="1409"/>
      <c r="AZJ44" s="1410"/>
      <c r="AZL44" s="373"/>
      <c r="AZM44" s="373"/>
      <c r="AZN44" s="1408"/>
      <c r="AZO44" s="1409"/>
      <c r="AZP44" s="1409"/>
      <c r="AZQ44" s="1410"/>
      <c r="AZS44" s="373"/>
      <c r="AZT44" s="373"/>
      <c r="AZU44" s="1408"/>
      <c r="AZV44" s="1409"/>
      <c r="AZW44" s="1409"/>
      <c r="AZX44" s="1410"/>
      <c r="AZZ44" s="373"/>
      <c r="BAA44" s="373"/>
      <c r="BAB44" s="1408"/>
      <c r="BAC44" s="1409"/>
      <c r="BAD44" s="1409"/>
      <c r="BAE44" s="1410"/>
      <c r="BAG44" s="549"/>
      <c r="BAH44" s="373"/>
      <c r="BAI44" s="1408"/>
      <c r="BAJ44" s="1409"/>
      <c r="BAK44" s="1409"/>
      <c r="BAL44" s="1410"/>
      <c r="BAN44" s="549"/>
      <c r="BAO44" s="373"/>
      <c r="BAP44" s="1408"/>
      <c r="BAQ44" s="1409"/>
      <c r="BAR44" s="1409"/>
      <c r="BAS44" s="1410"/>
      <c r="BAU44" s="388"/>
      <c r="BAV44" s="373"/>
      <c r="BAW44" s="1408"/>
      <c r="BAX44" s="1409"/>
      <c r="BAY44" s="1409"/>
      <c r="BAZ44" s="1410"/>
      <c r="BBB44" s="549"/>
      <c r="BBC44" s="373"/>
      <c r="BBD44" s="1408"/>
      <c r="BBE44" s="1411"/>
      <c r="BBF44" s="1409"/>
      <c r="BBG44" s="1410"/>
      <c r="BBI44" s="373"/>
      <c r="BBJ44" s="373"/>
      <c r="BBK44" s="373"/>
      <c r="BBL44" s="1408"/>
      <c r="BBM44" s="1409"/>
      <c r="BBN44" s="1409"/>
      <c r="BBO44" s="1410"/>
      <c r="BBQ44" s="373"/>
      <c r="BBR44" s="373"/>
      <c r="BBS44" s="1408"/>
      <c r="BBT44" s="1409"/>
      <c r="BBU44" s="1409"/>
      <c r="BBV44" s="1410"/>
      <c r="BBX44" s="388"/>
      <c r="BBY44" s="373"/>
      <c r="BBZ44" s="1408"/>
      <c r="BCA44" s="1409"/>
      <c r="BCB44" s="1409"/>
      <c r="BCC44" s="1410"/>
      <c r="BCE44" s="388"/>
      <c r="BCF44" s="373"/>
      <c r="BCG44" s="1408"/>
      <c r="BCH44" s="1409"/>
      <c r="BCI44" s="1409"/>
      <c r="BCJ44" s="1410"/>
      <c r="BCL44" s="386">
        <v>41319</v>
      </c>
      <c r="BCM44" s="363" t="s">
        <v>4832</v>
      </c>
      <c r="BCN44" s="430">
        <v>4002</v>
      </c>
      <c r="BCO44" s="1087">
        <v>41319</v>
      </c>
      <c r="BCP44" s="176">
        <v>4002</v>
      </c>
      <c r="BCQ44" s="87">
        <f t="shared" si="154"/>
        <v>17174</v>
      </c>
      <c r="BCS44" s="388"/>
      <c r="BCT44" s="373"/>
      <c r="BCU44" s="1408"/>
      <c r="BCV44" s="1411"/>
      <c r="BCW44" s="1409"/>
      <c r="BCX44" s="1410"/>
      <c r="BCZ44" s="373"/>
      <c r="BDA44" s="373"/>
      <c r="BDB44" s="1408"/>
      <c r="BDC44" s="1409"/>
      <c r="BDD44" s="1409"/>
      <c r="BDE44" s="1410"/>
      <c r="BDG44" s="388"/>
      <c r="BDH44" s="373"/>
      <c r="BDI44" s="1408"/>
      <c r="BDJ44" s="1413"/>
      <c r="BDK44" s="1409"/>
      <c r="BDL44" s="1410"/>
      <c r="BDN44" s="576"/>
      <c r="BDO44" s="276"/>
      <c r="BDP44" s="1045"/>
      <c r="BDQ44" s="1087"/>
      <c r="BDR44" s="176"/>
      <c r="BDS44" s="87">
        <f t="shared" si="158"/>
        <v>31279.599999999991</v>
      </c>
      <c r="BDU44" s="373"/>
      <c r="BDV44" s="373"/>
      <c r="BDW44" s="1408"/>
      <c r="BDX44" s="1409"/>
      <c r="BDY44" s="1409"/>
      <c r="BDZ44" s="1410"/>
      <c r="BEB44" s="549"/>
      <c r="BEC44" s="373"/>
      <c r="BED44" s="1408"/>
      <c r="BEE44" s="1409"/>
      <c r="BEF44" s="1409"/>
      <c r="BEG44" s="1410"/>
      <c r="BEI44" s="373"/>
      <c r="BEJ44" s="373"/>
      <c r="BEK44" s="373"/>
      <c r="BEL44" s="1408"/>
      <c r="BEM44" s="1409"/>
      <c r="BEN44" s="1409"/>
      <c r="BEO44" s="1410"/>
      <c r="BEQ44" s="388"/>
      <c r="BER44" s="373"/>
      <c r="BES44" s="1408"/>
      <c r="BET44" s="1413"/>
      <c r="BEU44" s="1409"/>
      <c r="BEV44" s="1410"/>
      <c r="BEX44" s="388"/>
      <c r="BEY44" s="1200"/>
      <c r="BEZ44" s="373"/>
      <c r="BFA44" s="1408"/>
      <c r="BFB44" s="1413"/>
      <c r="BFC44" s="1409"/>
      <c r="BFD44" s="1410"/>
      <c r="BFF44" s="373"/>
      <c r="BFG44" s="373"/>
      <c r="BFH44" s="373"/>
      <c r="BFI44" s="1408"/>
      <c r="BFJ44" s="1409"/>
      <c r="BFK44" s="1409"/>
      <c r="BFL44" s="1410"/>
      <c r="BFN44" s="549"/>
      <c r="BFO44" s="1247"/>
      <c r="BFP44" s="1262"/>
      <c r="BFQ44" s="1118"/>
      <c r="BFR44" s="85"/>
      <c r="BFS44" s="87">
        <f t="shared" si="165"/>
        <v>0</v>
      </c>
      <c r="BFU44" s="388"/>
      <c r="BFV44" s="373"/>
      <c r="BFW44" s="1408"/>
      <c r="BFX44" s="1409"/>
      <c r="BFY44" s="1409"/>
      <c r="BFZ44" s="1410"/>
      <c r="BGB44" s="549"/>
      <c r="BGC44" s="373"/>
      <c r="BGD44" s="1408"/>
      <c r="BGE44" s="1409"/>
      <c r="BGF44" s="1409"/>
      <c r="BGG44" s="1410"/>
      <c r="BGI44" s="388"/>
      <c r="BGJ44" s="373"/>
      <c r="BGK44" s="1408"/>
      <c r="BGL44" s="1409"/>
      <c r="BGM44" s="1409"/>
      <c r="BGN44" s="1410"/>
      <c r="BGP44" s="373"/>
      <c r="BGQ44" s="373"/>
      <c r="BGR44" s="1408"/>
      <c r="BGS44" s="1409"/>
      <c r="BGT44" s="1409"/>
      <c r="BGU44" s="1410"/>
      <c r="BGW44" s="549"/>
      <c r="BGX44" s="373"/>
      <c r="BGY44" s="1408"/>
      <c r="BGZ44" s="1409"/>
      <c r="BHA44" s="1409"/>
      <c r="BHB44" s="1410"/>
      <c r="BHD44" s="549"/>
      <c r="BHE44" s="549"/>
      <c r="BHF44" s="373"/>
      <c r="BHG44" s="1408"/>
      <c r="BHH44" s="1409"/>
      <c r="BHI44" s="1409"/>
      <c r="BHJ44" s="1410"/>
      <c r="BHL44" s="549"/>
      <c r="BHM44" s="373"/>
      <c r="BHN44" s="1408"/>
      <c r="BHO44" s="1409"/>
      <c r="BHP44" s="1409"/>
      <c r="BHQ44" s="1410"/>
      <c r="BHS44" s="388"/>
      <c r="BHT44" s="373"/>
      <c r="BHU44" s="1408"/>
      <c r="BHV44" s="1409"/>
      <c r="BHW44" s="1409"/>
      <c r="BHX44" s="1410"/>
      <c r="BHZ44" s="549"/>
      <c r="BIA44" s="373"/>
      <c r="BIB44" s="1408"/>
      <c r="BIC44" s="1409"/>
      <c r="BID44" s="1409"/>
      <c r="BIE44" s="1410"/>
      <c r="BIG44" s="549"/>
      <c r="BIH44" s="373"/>
      <c r="BII44" s="1408"/>
      <c r="BIJ44" s="1409"/>
      <c r="BIK44" s="1409"/>
      <c r="BIL44" s="1410"/>
      <c r="BIN44" s="549"/>
      <c r="BIO44" s="373"/>
      <c r="BIP44" s="1408"/>
      <c r="BIQ44" s="1409"/>
      <c r="BIR44" s="1409"/>
      <c r="BIS44" s="1410"/>
      <c r="BIU44" s="34"/>
      <c r="BIV44" s="1247"/>
      <c r="BIW44" s="1262"/>
      <c r="BIX44" s="1279"/>
      <c r="BIY44" s="85"/>
      <c r="BIZ44" s="87">
        <f t="shared" si="175"/>
        <v>0</v>
      </c>
      <c r="BJB44" s="373"/>
      <c r="BJC44" s="373"/>
      <c r="BJD44" s="1408"/>
      <c r="BJE44" s="1409"/>
      <c r="BJF44" s="1409"/>
      <c r="BJG44" s="1410"/>
      <c r="BJI44" s="53">
        <v>41326</v>
      </c>
      <c r="BJJ44" s="276" t="s">
        <v>5441</v>
      </c>
      <c r="BJK44" s="1045">
        <v>19662</v>
      </c>
      <c r="BJL44" s="1389"/>
      <c r="BJM44" s="176"/>
      <c r="BJN44" s="87">
        <f t="shared" si="217"/>
        <v>59843</v>
      </c>
      <c r="BJP44" s="373"/>
      <c r="BJQ44" s="373"/>
      <c r="BJR44" s="1408"/>
      <c r="BJS44" s="1409"/>
      <c r="BJT44" s="1409"/>
      <c r="BJU44" s="1410"/>
      <c r="BJW44" s="373"/>
      <c r="BJX44" s="373"/>
      <c r="BJY44" s="1408"/>
      <c r="BJZ44" s="1409"/>
      <c r="BKA44" s="1409"/>
      <c r="BKB44" s="1410"/>
      <c r="BKD44" s="373"/>
      <c r="BKE44" s="373"/>
      <c r="BKF44" s="1408"/>
      <c r="BKG44" s="1409"/>
      <c r="BKH44" s="1409"/>
      <c r="BKI44" s="1410"/>
      <c r="BKK44" s="373"/>
      <c r="BKL44" s="373"/>
      <c r="BKM44" s="1408"/>
      <c r="BKN44" s="1409"/>
      <c r="BKO44" s="1409"/>
      <c r="BKP44" s="1410"/>
      <c r="BKR44" s="388"/>
      <c r="BKS44" s="373"/>
      <c r="BKT44" s="1408"/>
      <c r="BKU44" s="1409"/>
      <c r="BKV44" s="1409"/>
      <c r="BKW44" s="1410"/>
      <c r="BKY44" s="549"/>
      <c r="BKZ44" s="373"/>
      <c r="BLA44" s="1408"/>
      <c r="BLB44" s="1409"/>
      <c r="BLC44" s="1409"/>
      <c r="BLD44" s="1410"/>
      <c r="BLF44" s="549"/>
      <c r="BLG44" s="373"/>
      <c r="BLH44" s="1408"/>
      <c r="BLI44" s="1409"/>
      <c r="BLJ44" s="1409"/>
      <c r="BLK44" s="1410"/>
      <c r="BLM44" s="373"/>
      <c r="BLN44" s="1200"/>
      <c r="BLO44" s="373"/>
      <c r="BLP44" s="1408"/>
      <c r="BLQ44" s="1409"/>
      <c r="BLR44" s="1409"/>
      <c r="BLS44" s="1410"/>
      <c r="BLU44" s="373"/>
      <c r="BLV44" s="373"/>
      <c r="BLW44" s="1408"/>
      <c r="BLX44" s="1409"/>
      <c r="BLY44" s="1409"/>
      <c r="BLZ44" s="1410"/>
      <c r="BMB44" s="373"/>
      <c r="BMC44" s="373"/>
      <c r="BMD44" s="1408"/>
      <c r="BME44" s="1409"/>
      <c r="BMF44" s="1409"/>
      <c r="BMG44" s="1410"/>
      <c r="BMI44" s="388">
        <v>41314</v>
      </c>
      <c r="BMJ44" s="50" t="s">
        <v>4482</v>
      </c>
      <c r="BMK44" s="1045">
        <v>60</v>
      </c>
      <c r="BML44" s="549">
        <v>41314</v>
      </c>
      <c r="BMM44" s="317">
        <v>60</v>
      </c>
      <c r="BMN44" s="87">
        <f t="shared" si="179"/>
        <v>0</v>
      </c>
      <c r="BMQ44" s="1247"/>
      <c r="BMR44" s="430"/>
      <c r="BMS44" s="549"/>
      <c r="BMT44" s="1245"/>
      <c r="BMU44" s="168">
        <f t="shared" si="180"/>
        <v>700</v>
      </c>
      <c r="BMW44" s="373"/>
      <c r="BMX44" s="373"/>
      <c r="BMY44" s="1408"/>
      <c r="BMZ44" s="1409"/>
      <c r="BNA44" s="1409"/>
      <c r="BNB44" s="1410"/>
      <c r="BND44" s="373"/>
      <c r="BNE44" s="373"/>
      <c r="BNF44" s="373"/>
      <c r="BNG44" s="1408"/>
      <c r="BNH44" s="1409"/>
      <c r="BNI44" s="1409"/>
      <c r="BNJ44" s="1410"/>
      <c r="BNL44" s="549"/>
      <c r="BNM44" s="373"/>
      <c r="BNN44" s="1408"/>
      <c r="BNO44" s="1409"/>
      <c r="BNP44" s="1409"/>
      <c r="BNQ44" s="1410"/>
      <c r="BNS44" s="549"/>
      <c r="BNT44" s="373"/>
      <c r="BNU44" s="1408"/>
      <c r="BNV44" s="1409"/>
      <c r="BNW44" s="1409"/>
      <c r="BNX44" s="1410"/>
      <c r="BNZ44" s="373"/>
      <c r="BOA44" s="373"/>
      <c r="BOB44" s="1408"/>
      <c r="BOC44" s="1409"/>
      <c r="BOD44" s="1409"/>
      <c r="BOE44" s="1410"/>
      <c r="BOG44" s="549"/>
      <c r="BOH44" s="373"/>
      <c r="BOI44" s="1408"/>
      <c r="BOJ44" s="1409"/>
      <c r="BOK44" s="1409"/>
      <c r="BOL44" s="1410"/>
      <c r="BON44" s="549"/>
      <c r="BOO44" s="373"/>
      <c r="BOP44" s="1408"/>
      <c r="BOQ44" s="1409"/>
      <c r="BOR44" s="1409"/>
      <c r="BOS44" s="1410"/>
      <c r="BOU44" s="373"/>
      <c r="BOV44" s="373"/>
      <c r="BOW44" s="1408"/>
      <c r="BOX44" s="1409"/>
      <c r="BOY44" s="1409"/>
      <c r="BOZ44" s="1410"/>
      <c r="BPB44" s="373"/>
      <c r="BPC44" s="373"/>
      <c r="BPD44" s="1408"/>
      <c r="BPE44" s="1409"/>
      <c r="BPF44" s="1409"/>
      <c r="BPG44" s="1410"/>
      <c r="BPI44" s="373"/>
      <c r="BPJ44" s="373"/>
      <c r="BPK44" s="1408"/>
      <c r="BPL44" s="1409"/>
      <c r="BPM44" s="1409"/>
      <c r="BPN44" s="1410"/>
      <c r="BPP44" s="373"/>
      <c r="BPQ44" s="373"/>
      <c r="BPR44" s="1408"/>
      <c r="BPS44" s="1409"/>
      <c r="BPT44" s="1409"/>
      <c r="BPU44" s="1410"/>
    </row>
    <row r="45" spans="1:1789" ht="15.75" thickTop="1">
      <c r="A45" s="373"/>
      <c r="B45" s="373"/>
      <c r="H45" s="373"/>
      <c r="I45" s="373"/>
      <c r="O45" s="373"/>
      <c r="P45" s="373"/>
      <c r="V45" s="373"/>
      <c r="W45" s="373"/>
      <c r="AC45" s="373"/>
      <c r="AD45" s="373"/>
      <c r="AJ45" s="388"/>
      <c r="AK45" s="1247"/>
      <c r="AL45" s="85"/>
      <c r="AM45" s="1396"/>
      <c r="AN45" s="85"/>
      <c r="AO45" s="87">
        <f t="shared" si="7"/>
        <v>79462.720000000016</v>
      </c>
      <c r="AQ45" s="373"/>
      <c r="AR45" s="373"/>
      <c r="AX45" s="373"/>
      <c r="AY45" s="373"/>
      <c r="BE45" s="373"/>
      <c r="BF45" s="373"/>
      <c r="BL45" s="388"/>
      <c r="BM45" s="373"/>
      <c r="BS45" s="549"/>
      <c r="BT45" s="373"/>
      <c r="BZ45" s="549"/>
      <c r="CA45" s="373"/>
      <c r="CG45" s="549"/>
      <c r="CH45" s="373"/>
      <c r="CN45" s="576">
        <v>41267</v>
      </c>
      <c r="CO45" s="1289" t="s">
        <v>3193</v>
      </c>
      <c r="CP45" s="276" t="s">
        <v>3194</v>
      </c>
      <c r="CQ45" s="121">
        <v>514534</v>
      </c>
      <c r="CR45" s="657">
        <v>41325</v>
      </c>
      <c r="CS45" s="511">
        <v>514539</v>
      </c>
      <c r="CT45" s="87">
        <f t="shared" si="15"/>
        <v>586760.05000000005</v>
      </c>
      <c r="CV45" s="549"/>
      <c r="CW45" s="1394"/>
      <c r="CX45" s="1247"/>
      <c r="CY45" s="176"/>
      <c r="DB45" s="87">
        <f t="shared" si="16"/>
        <v>10052085.65</v>
      </c>
      <c r="DD45" s="388"/>
      <c r="DE45" s="373"/>
      <c r="DK45" s="388"/>
      <c r="DL45" s="373"/>
      <c r="DR45" s="373"/>
      <c r="DS45" s="373"/>
      <c r="DY45" s="388"/>
      <c r="DZ45" s="373"/>
      <c r="EF45" s="549"/>
      <c r="EG45" s="373"/>
      <c r="EM45" s="549"/>
      <c r="EN45" s="373"/>
      <c r="ET45" s="373"/>
      <c r="EU45" s="373"/>
      <c r="EV45" s="373"/>
      <c r="FB45" s="53"/>
      <c r="FC45" s="50"/>
      <c r="FD45" s="176"/>
      <c r="FE45" s="53"/>
      <c r="FF45" s="176"/>
      <c r="FG45" s="168">
        <f t="shared" si="24"/>
        <v>0</v>
      </c>
      <c r="FX45" s="549"/>
      <c r="FY45" s="1202"/>
      <c r="FZ45" s="373"/>
      <c r="GA45" s="1250"/>
      <c r="GB45" s="549"/>
      <c r="GC45" s="176"/>
      <c r="GD45" s="87">
        <f t="shared" si="26"/>
        <v>13137.5</v>
      </c>
      <c r="HI45" s="1265"/>
      <c r="HP45" s="1265"/>
      <c r="ID45" s="549"/>
      <c r="IE45" s="373"/>
      <c r="IF45" s="1304"/>
      <c r="IG45" s="34"/>
      <c r="IH45" s="176"/>
      <c r="II45" s="87">
        <f t="shared" si="34"/>
        <v>402</v>
      </c>
      <c r="IK45" s="549"/>
      <c r="IL45" s="50"/>
      <c r="IM45" s="1276"/>
      <c r="IN45" s="34"/>
      <c r="IO45" s="176"/>
      <c r="IP45" s="87">
        <f t="shared" si="35"/>
        <v>3102</v>
      </c>
      <c r="IR45" s="388">
        <v>41304</v>
      </c>
      <c r="IS45" s="1247" t="s">
        <v>2977</v>
      </c>
      <c r="IT45" s="85">
        <v>660</v>
      </c>
      <c r="IU45" s="388">
        <v>41310</v>
      </c>
      <c r="IV45" s="85">
        <v>660</v>
      </c>
      <c r="IW45" s="87">
        <f t="shared" si="36"/>
        <v>0</v>
      </c>
      <c r="IY45" s="388">
        <v>41321</v>
      </c>
      <c r="IZ45" s="1247" t="s">
        <v>4989</v>
      </c>
      <c r="JA45" s="85">
        <v>2310</v>
      </c>
      <c r="JB45" s="388">
        <v>41324</v>
      </c>
      <c r="JC45" s="1052">
        <v>2310</v>
      </c>
      <c r="JD45" s="87">
        <f t="shared" si="37"/>
        <v>0</v>
      </c>
      <c r="JF45" s="388"/>
      <c r="JG45" s="1247"/>
      <c r="JH45" s="85"/>
      <c r="JI45" s="388"/>
      <c r="JJ45" s="1052"/>
      <c r="JK45" s="87">
        <f t="shared" si="38"/>
        <v>46365</v>
      </c>
      <c r="JN45" s="1285"/>
      <c r="JR45" s="87">
        <f t="shared" si="262"/>
        <v>132056.17000000001</v>
      </c>
      <c r="KA45" s="1265"/>
      <c r="OQ45" s="386">
        <v>41326</v>
      </c>
      <c r="OR45" s="1258" t="s">
        <v>5464</v>
      </c>
      <c r="OS45" s="176">
        <v>1827</v>
      </c>
      <c r="OT45" s="53">
        <v>41327</v>
      </c>
      <c r="OU45" s="58">
        <v>1827</v>
      </c>
      <c r="OV45" s="87">
        <f t="shared" si="57"/>
        <v>1649.92</v>
      </c>
      <c r="OX45" s="386"/>
      <c r="OY45" s="1258"/>
      <c r="OZ45" s="176"/>
      <c r="PA45" s="53"/>
      <c r="PB45" s="176"/>
      <c r="PC45" s="87">
        <f t="shared" si="58"/>
        <v>21123.919999999998</v>
      </c>
      <c r="PE45" s="388"/>
      <c r="PF45" s="409"/>
      <c r="PG45" s="50"/>
      <c r="PH45" s="176"/>
      <c r="PK45" s="87">
        <f t="shared" si="59"/>
        <v>63697.850000000006</v>
      </c>
      <c r="PM45" s="388"/>
      <c r="PN45" s="50"/>
      <c r="PO45" s="176"/>
      <c r="PR45" s="87">
        <f t="shared" si="60"/>
        <v>0</v>
      </c>
      <c r="QV45" s="549"/>
      <c r="QW45" s="1202"/>
      <c r="QX45" s="1247"/>
      <c r="QY45" s="85"/>
      <c r="QZ45" s="34"/>
      <c r="RA45" s="176"/>
      <c r="RB45" s="87">
        <f t="shared" si="65"/>
        <v>17854</v>
      </c>
      <c r="TO45" s="388"/>
      <c r="TP45" s="1247"/>
      <c r="TQ45" s="176"/>
      <c r="TS45" s="176"/>
      <c r="TT45" s="87">
        <f t="shared" si="75"/>
        <v>7747</v>
      </c>
      <c r="XD45" s="1247"/>
      <c r="XE45" s="1052"/>
      <c r="XF45" s="1253"/>
      <c r="XG45" s="1245"/>
      <c r="XH45" s="87">
        <f t="shared" si="88"/>
        <v>55495.199999999997</v>
      </c>
      <c r="YL45" s="388"/>
      <c r="YN45" s="1247"/>
      <c r="YO45" s="176"/>
      <c r="YQ45" s="1052"/>
      <c r="YR45" s="87">
        <f t="shared" si="90"/>
        <v>76465</v>
      </c>
      <c r="ZC45" s="1052"/>
      <c r="ZF45" s="87">
        <f t="shared" si="92"/>
        <v>11815.5</v>
      </c>
      <c r="AFI45" s="1247"/>
      <c r="AFJ45" s="85"/>
      <c r="AFK45" s="1386"/>
      <c r="AFL45" s="1262"/>
      <c r="AFM45" s="87">
        <f t="shared" si="109"/>
        <v>0</v>
      </c>
      <c r="AGX45" s="34"/>
      <c r="AGY45" s="1249"/>
      <c r="AGZ45" s="24"/>
      <c r="AHA45" s="53"/>
      <c r="AHB45" s="85"/>
      <c r="AHC45" s="87">
        <f t="shared" si="115"/>
        <v>52560.5</v>
      </c>
      <c r="AHE45" s="34"/>
      <c r="AHF45" s="1249"/>
      <c r="AHG45" s="176"/>
      <c r="AHH45" s="1261"/>
      <c r="AHI45" s="1052"/>
      <c r="AHJ45" s="87">
        <f t="shared" si="116"/>
        <v>0</v>
      </c>
      <c r="AHL45" s="388"/>
      <c r="AHM45" s="373"/>
      <c r="AHQ45" s="87">
        <f t="shared" si="117"/>
        <v>0</v>
      </c>
      <c r="AHS45" s="388">
        <v>40831</v>
      </c>
      <c r="AHT45" s="373" t="s">
        <v>3196</v>
      </c>
      <c r="AHU45" s="1270">
        <v>15798</v>
      </c>
      <c r="AHV45" s="1234"/>
      <c r="AHW45" s="728"/>
      <c r="AHX45" s="729">
        <f t="shared" si="118"/>
        <v>16802</v>
      </c>
      <c r="AHZ45" s="373"/>
      <c r="AIA45" s="373"/>
      <c r="AIB45" s="373"/>
      <c r="AIH45" s="549"/>
      <c r="AII45" s="373"/>
      <c r="AIO45" s="549"/>
      <c r="AIP45" s="1202"/>
      <c r="AIQ45" s="373"/>
      <c r="AIW45" s="549"/>
      <c r="AIX45" s="373"/>
      <c r="AJD45" s="549"/>
      <c r="AJE45" s="373"/>
      <c r="AJK45" s="549"/>
      <c r="AJL45" s="373"/>
      <c r="AJR45" s="549"/>
      <c r="AJS45" s="373"/>
      <c r="AJT45" s="24"/>
      <c r="AJU45" s="1398"/>
      <c r="AJV45" s="85"/>
      <c r="AJW45" s="87">
        <f t="shared" si="125"/>
        <v>37151</v>
      </c>
      <c r="AJY45" s="549"/>
      <c r="AJZ45" s="373"/>
      <c r="AKF45" s="549"/>
      <c r="AKG45" s="373"/>
      <c r="AKM45" s="549"/>
      <c r="AKN45" s="373"/>
      <c r="AMQ45" s="110"/>
      <c r="AMR45" s="1415"/>
      <c r="AMS45" s="430"/>
      <c r="AMT45" s="110"/>
      <c r="AMU45" s="176"/>
      <c r="AMV45" s="85"/>
      <c r="AMW45" s="433"/>
      <c r="ANE45" s="388"/>
      <c r="ANF45" s="1353"/>
      <c r="ANG45" s="1276"/>
      <c r="ANH45" s="1279"/>
      <c r="ANI45" s="176"/>
      <c r="ANJ45" s="1280">
        <f t="shared" si="263"/>
        <v>1947</v>
      </c>
      <c r="ANL45" s="34"/>
      <c r="ANM45" s="1353"/>
      <c r="ANN45" s="1276"/>
      <c r="ANO45" s="1279"/>
      <c r="ANP45" s="176"/>
      <c r="ANQ45" s="1280">
        <f t="shared" si="264"/>
        <v>0</v>
      </c>
      <c r="ANS45" s="34"/>
      <c r="ANT45" s="1353"/>
      <c r="ANU45" s="1276"/>
      <c r="ANV45" s="1279"/>
      <c r="ANW45" s="176"/>
      <c r="ANX45" s="1280">
        <f t="shared" si="265"/>
        <v>0</v>
      </c>
      <c r="ANZ45" s="34"/>
      <c r="AOA45" s="1353"/>
      <c r="AOB45" s="1276"/>
      <c r="AOC45" s="1279"/>
      <c r="AOD45" s="176"/>
      <c r="AOE45" s="1280">
        <f t="shared" si="266"/>
        <v>0</v>
      </c>
      <c r="AOG45" s="388"/>
      <c r="AOH45" s="1353"/>
      <c r="AOI45" s="1276"/>
      <c r="AOJ45" s="1279"/>
      <c r="AOK45" s="176"/>
      <c r="AOL45" s="1280">
        <f t="shared" si="267"/>
        <v>0</v>
      </c>
      <c r="AON45" s="388"/>
      <c r="AOO45" s="1353"/>
      <c r="AOP45" s="1276"/>
      <c r="AOQ45" s="1279"/>
      <c r="AOR45" s="176"/>
      <c r="AOS45" s="1280">
        <f t="shared" si="268"/>
        <v>0</v>
      </c>
      <c r="AOU45" s="388"/>
      <c r="AOV45" s="1353"/>
      <c r="AOW45" s="1276"/>
      <c r="AOX45" s="1279"/>
      <c r="AOY45" s="176"/>
      <c r="AOZ45" s="1280">
        <f t="shared" si="269"/>
        <v>0</v>
      </c>
      <c r="APB45" s="549"/>
      <c r="APC45" s="1353"/>
      <c r="APD45" s="1276"/>
      <c r="APE45" s="1279"/>
      <c r="APF45" s="176"/>
      <c r="APG45" s="1280">
        <f t="shared" si="270"/>
        <v>0</v>
      </c>
      <c r="API45" s="549"/>
      <c r="APJ45" s="1353"/>
      <c r="APK45" s="1276"/>
      <c r="APL45" s="1279"/>
      <c r="APM45" s="176"/>
      <c r="APN45" s="1280">
        <f t="shared" si="271"/>
        <v>0</v>
      </c>
      <c r="AQT45" s="1269"/>
      <c r="ARA45" s="1269"/>
      <c r="ARI45" s="1269"/>
      <c r="ARQ45" s="1269"/>
      <c r="ASE45" s="1247"/>
      <c r="ASF45" s="176"/>
      <c r="ASG45" s="1345"/>
      <c r="ASH45" s="176"/>
      <c r="ASI45" s="87">
        <f t="shared" si="233"/>
        <v>31792</v>
      </c>
      <c r="ASK45" s="549"/>
      <c r="ASL45" s="373"/>
      <c r="ASR45" s="549"/>
      <c r="ASS45" s="373"/>
      <c r="ASY45" s="576"/>
      <c r="ASZ45" s="276"/>
      <c r="ATA45" s="176"/>
      <c r="ATB45" s="365"/>
      <c r="ATC45" s="176"/>
      <c r="ATD45" s="87">
        <f t="shared" si="236"/>
        <v>0</v>
      </c>
      <c r="ATF45" s="549"/>
      <c r="ATG45" s="373"/>
      <c r="ATM45" s="549"/>
      <c r="ATN45" s="373"/>
      <c r="ATT45" s="576"/>
      <c r="ATU45" s="276"/>
      <c r="ATV45" s="1417"/>
      <c r="ATW45" s="53"/>
      <c r="ATX45" s="176"/>
      <c r="ATY45" s="168">
        <f t="shared" si="214"/>
        <v>0</v>
      </c>
      <c r="AUA45" s="373"/>
      <c r="AUB45" s="373"/>
      <c r="AUH45" s="549"/>
      <c r="AUI45" s="373"/>
      <c r="AUJ45" s="176"/>
      <c r="AUK45" s="34"/>
      <c r="AUL45" s="1245"/>
      <c r="AUM45" s="1418"/>
      <c r="AUO45" s="549"/>
      <c r="AUP45" s="373"/>
      <c r="AUQ45" s="176"/>
      <c r="AUR45" s="34"/>
      <c r="AUS45" s="1245"/>
      <c r="AUT45" s="1418"/>
      <c r="AUV45" s="549"/>
      <c r="AUW45" s="373"/>
      <c r="AUX45" s="176"/>
      <c r="AUY45" s="34"/>
      <c r="AUZ45" s="1245"/>
      <c r="AVA45" s="1418"/>
      <c r="AVC45" s="34"/>
      <c r="AVD45" s="373"/>
      <c r="AVE45" s="176"/>
      <c r="AVF45" s="34"/>
      <c r="AVG45" s="1245"/>
      <c r="AVH45" s="1418"/>
      <c r="AVJ45" s="576"/>
      <c r="AVK45" s="363"/>
      <c r="AVL45" s="176"/>
      <c r="AVM45" s="110"/>
      <c r="AVN45" s="317"/>
      <c r="AVO45" s="87">
        <f t="shared" si="130"/>
        <v>30759</v>
      </c>
      <c r="AVQ45" s="576"/>
      <c r="AVR45" s="363"/>
      <c r="AVS45" s="176"/>
      <c r="AVT45" s="110"/>
      <c r="AVU45" s="317"/>
      <c r="AVV45" s="87">
        <f t="shared" si="131"/>
        <v>0</v>
      </c>
      <c r="AVX45" s="576"/>
      <c r="AVY45" s="363"/>
      <c r="AVZ45" s="176"/>
      <c r="AWA45" s="53"/>
      <c r="AWB45" s="317"/>
      <c r="AWC45" s="87">
        <f t="shared" si="132"/>
        <v>5941</v>
      </c>
      <c r="AWE45" s="549"/>
      <c r="AWF45" s="373"/>
      <c r="AWG45" s="176"/>
      <c r="AWH45" s="34"/>
      <c r="AWI45" s="1245"/>
      <c r="AWJ45" s="85"/>
      <c r="AWL45" s="549"/>
      <c r="AWM45" s="373"/>
      <c r="AWN45" s="176"/>
      <c r="AWO45" s="34"/>
      <c r="AWP45" s="1245"/>
      <c r="AWQ45" s="85"/>
      <c r="AWS45" s="34"/>
      <c r="AWT45" s="373"/>
      <c r="AWU45" s="176"/>
      <c r="AWV45" s="34"/>
      <c r="AWW45" s="1245"/>
      <c r="AWX45" s="85"/>
      <c r="AWZ45" s="388"/>
      <c r="AXA45" s="1247"/>
      <c r="AXB45" s="176"/>
      <c r="AXC45" s="34"/>
      <c r="AXD45" s="1245"/>
      <c r="AXE45" s="87">
        <f t="shared" si="136"/>
        <v>3053</v>
      </c>
      <c r="AXG45" s="388"/>
      <c r="AXH45" s="373"/>
      <c r="AXI45" s="176"/>
      <c r="AXJ45" s="34"/>
      <c r="AXK45" s="1245"/>
      <c r="AXL45" s="85"/>
      <c r="AXN45" s="388"/>
      <c r="AXO45" s="373"/>
      <c r="AXP45" s="176"/>
      <c r="AXQ45" s="34"/>
      <c r="AXR45" s="1245"/>
      <c r="AXS45" s="85"/>
      <c r="AXU45" s="549"/>
      <c r="AXV45" s="373"/>
      <c r="AXW45" s="176"/>
      <c r="AXX45" s="549"/>
      <c r="AXY45" s="1245"/>
      <c r="AXZ45" s="85"/>
      <c r="AYB45" s="576"/>
      <c r="AYC45" s="363"/>
      <c r="AYD45" s="430"/>
      <c r="AYE45" s="620"/>
      <c r="AYF45" s="176"/>
      <c r="AYG45" s="87">
        <f t="shared" si="140"/>
        <v>72158.2</v>
      </c>
      <c r="AYI45" s="34"/>
      <c r="AYJ45" s="373"/>
      <c r="AYK45" s="176"/>
      <c r="AYL45" s="34"/>
      <c r="AYM45" s="1245"/>
      <c r="AYN45" s="85"/>
      <c r="AYP45" s="34"/>
      <c r="AYQ45" s="373"/>
      <c r="AYR45" s="176"/>
      <c r="AYS45" s="34"/>
      <c r="AYT45" s="1245"/>
      <c r="AYU45" s="85"/>
      <c r="AYW45" s="386"/>
      <c r="AYX45" s="386"/>
      <c r="AYY45" s="363"/>
      <c r="AYZ45" s="430"/>
      <c r="AZA45" s="1419"/>
      <c r="AZB45" s="1282"/>
      <c r="AZC45" s="168">
        <f t="shared" si="141"/>
        <v>744205</v>
      </c>
      <c r="AZE45" s="34"/>
      <c r="AZF45" s="373"/>
      <c r="AZG45" s="176"/>
      <c r="AZH45" s="34"/>
      <c r="AZI45" s="1245"/>
      <c r="AZJ45" s="85"/>
      <c r="AZL45" s="34"/>
      <c r="AZM45" s="373"/>
      <c r="AZN45" s="176"/>
      <c r="AZO45" s="34"/>
      <c r="AZP45" s="1245"/>
      <c r="AZQ45" s="85"/>
      <c r="AZS45" s="34"/>
      <c r="AZT45" s="373"/>
      <c r="AZU45" s="176"/>
      <c r="AZV45" s="34"/>
      <c r="AZW45" s="1245"/>
      <c r="AZX45" s="85"/>
      <c r="AZZ45" s="34"/>
      <c r="BAA45" s="373"/>
      <c r="BAB45" s="176"/>
      <c r="BAC45" s="34"/>
      <c r="BAD45" s="1245"/>
      <c r="BAE45" s="85"/>
      <c r="BAG45" s="549"/>
      <c r="BAH45" s="373"/>
      <c r="BAI45" s="176"/>
      <c r="BAJ45" s="34"/>
      <c r="BAK45" s="1245"/>
      <c r="BAL45" s="85"/>
      <c r="BAN45" s="549"/>
      <c r="BAO45" s="373"/>
      <c r="BAP45" s="176"/>
      <c r="BAQ45" s="34"/>
      <c r="BAR45" s="1245"/>
      <c r="BAS45" s="85"/>
      <c r="BAU45" s="388"/>
      <c r="BAV45" s="373"/>
      <c r="BAW45" s="176"/>
      <c r="BAX45" s="34"/>
      <c r="BAY45" s="1245"/>
      <c r="BAZ45" s="85"/>
      <c r="BBB45" s="549"/>
      <c r="BBC45" s="373"/>
      <c r="BBD45" s="176"/>
      <c r="BBE45" s="549"/>
      <c r="BBF45" s="1245"/>
      <c r="BBG45" s="85"/>
      <c r="BBI45" s="34"/>
      <c r="BBJ45" s="34"/>
      <c r="BBK45" s="373"/>
      <c r="BBL45" s="176"/>
      <c r="BBM45" s="34"/>
      <c r="BBN45" s="1245"/>
      <c r="BBO45" s="85"/>
      <c r="BBQ45" s="34"/>
      <c r="BBR45" s="373"/>
      <c r="BBS45" s="176"/>
      <c r="BBT45" s="34"/>
      <c r="BBU45" s="1245"/>
      <c r="BBV45" s="85"/>
      <c r="BBX45" s="388"/>
      <c r="BBY45" s="373"/>
      <c r="BBZ45" s="176"/>
      <c r="BCA45" s="34"/>
      <c r="BCB45" s="1245"/>
      <c r="BCC45" s="85"/>
      <c r="BCE45" s="388"/>
      <c r="BCF45" s="373"/>
      <c r="BCG45" s="176"/>
      <c r="BCH45" s="34"/>
      <c r="BCI45" s="1245"/>
      <c r="BCJ45" s="85"/>
      <c r="BCL45" s="386">
        <v>41320</v>
      </c>
      <c r="BCM45" s="363" t="s">
        <v>4911</v>
      </c>
      <c r="BCN45" s="430">
        <v>6098</v>
      </c>
      <c r="BCO45" s="1173">
        <v>41320</v>
      </c>
      <c r="BCP45" s="430">
        <v>6098</v>
      </c>
      <c r="BCQ45" s="87">
        <f t="shared" si="154"/>
        <v>17174</v>
      </c>
      <c r="BCS45" s="388"/>
      <c r="BCT45" s="373"/>
      <c r="BCU45" s="176"/>
      <c r="BCV45" s="549"/>
      <c r="BCW45" s="1245"/>
      <c r="BCX45" s="85"/>
      <c r="BCZ45" s="34"/>
      <c r="BDA45" s="373"/>
      <c r="BDB45" s="176"/>
      <c r="BDC45" s="34"/>
      <c r="BDD45" s="1245"/>
      <c r="BDE45" s="85"/>
      <c r="BDG45" s="388"/>
      <c r="BDH45" s="373"/>
      <c r="BDI45" s="176"/>
      <c r="BDJ45" s="388"/>
      <c r="BDK45" s="1245"/>
      <c r="BDL45" s="85"/>
      <c r="BDN45" s="1087"/>
      <c r="BDO45" s="50"/>
      <c r="BDP45" s="430"/>
      <c r="BDQ45" s="1087"/>
      <c r="BDR45" s="176"/>
      <c r="BDS45" s="87">
        <f t="shared" si="158"/>
        <v>31279.599999999991</v>
      </c>
      <c r="BDU45" s="34"/>
      <c r="BDV45" s="373"/>
      <c r="BDW45" s="176"/>
      <c r="BDX45" s="34"/>
      <c r="BDY45" s="1245"/>
      <c r="BDZ45" s="85"/>
      <c r="BEB45" s="549"/>
      <c r="BEC45" s="373"/>
      <c r="BED45" s="176"/>
      <c r="BEE45" s="34"/>
      <c r="BEF45" s="1245"/>
      <c r="BEG45" s="85"/>
      <c r="BEI45" s="34"/>
      <c r="BEJ45" s="34"/>
      <c r="BEK45" s="373"/>
      <c r="BEL45" s="176"/>
      <c r="BEM45" s="34"/>
      <c r="BEN45" s="1245"/>
      <c r="BEO45" s="85"/>
      <c r="BEQ45" s="388"/>
      <c r="BER45" s="373"/>
      <c r="BES45" s="176"/>
      <c r="BET45" s="388"/>
      <c r="BEU45" s="1245"/>
      <c r="BEV45" s="85"/>
      <c r="BEX45" s="388"/>
      <c r="BEY45" s="409"/>
      <c r="BEZ45" s="373"/>
      <c r="BFA45" s="176"/>
      <c r="BFB45" s="388"/>
      <c r="BFC45" s="1245"/>
      <c r="BFD45" s="85"/>
      <c r="BFF45" s="34"/>
      <c r="BFG45" s="34"/>
      <c r="BFH45" s="373"/>
      <c r="BFI45" s="176"/>
      <c r="BFJ45" s="34"/>
      <c r="BFK45" s="1245"/>
      <c r="BFL45" s="85"/>
      <c r="BFN45" s="549"/>
      <c r="BFO45" s="1247"/>
      <c r="BFP45" s="430"/>
      <c r="BFQ45" s="1118"/>
      <c r="BFR45" s="85"/>
      <c r="BFS45" s="87">
        <f t="shared" si="165"/>
        <v>0</v>
      </c>
      <c r="BFU45" s="388"/>
      <c r="BFV45" s="373"/>
      <c r="BFW45" s="176"/>
      <c r="BFX45" s="34"/>
      <c r="BFY45" s="1245"/>
      <c r="BFZ45" s="85"/>
      <c r="BGB45" s="549"/>
      <c r="BGC45" s="373"/>
      <c r="BGD45" s="176"/>
      <c r="BGE45" s="34"/>
      <c r="BGF45" s="1245"/>
      <c r="BGG45" s="85"/>
      <c r="BGI45" s="388"/>
      <c r="BGJ45" s="373"/>
      <c r="BGK45" s="176"/>
      <c r="BGL45" s="34"/>
      <c r="BGM45" s="1245"/>
      <c r="BGN45" s="85"/>
      <c r="BGP45" s="34"/>
      <c r="BGQ45" s="373"/>
      <c r="BGR45" s="176"/>
      <c r="BGS45" s="34"/>
      <c r="BGT45" s="1245"/>
      <c r="BGU45" s="85"/>
      <c r="BGW45" s="549"/>
      <c r="BGX45" s="373"/>
      <c r="BGY45" s="176"/>
      <c r="BGZ45" s="34"/>
      <c r="BHA45" s="1245"/>
      <c r="BHB45" s="85"/>
      <c r="BHD45" s="549"/>
      <c r="BHE45" s="549"/>
      <c r="BHF45" s="373"/>
      <c r="BHG45" s="176"/>
      <c r="BHH45" s="34"/>
      <c r="BHI45" s="1245"/>
      <c r="BHJ45" s="85"/>
      <c r="BHL45" s="549"/>
      <c r="BHM45" s="373"/>
      <c r="BHN45" s="176"/>
      <c r="BHO45" s="34"/>
      <c r="BHP45" s="1245"/>
      <c r="BHQ45" s="85"/>
      <c r="BHS45" s="388"/>
      <c r="BHT45" s="373"/>
      <c r="BHU45" s="176"/>
      <c r="BHV45" s="34"/>
      <c r="BHW45" s="1245"/>
      <c r="BHX45" s="85"/>
      <c r="BHZ45" s="549"/>
      <c r="BIA45" s="373"/>
      <c r="BIB45" s="176"/>
      <c r="BIC45" s="34"/>
      <c r="BID45" s="1245"/>
      <c r="BIE45" s="85"/>
      <c r="BIG45" s="549"/>
      <c r="BIH45" s="373"/>
      <c r="BII45" s="176"/>
      <c r="BIJ45" s="34"/>
      <c r="BIK45" s="1245"/>
      <c r="BIL45" s="85"/>
      <c r="BIN45" s="549"/>
      <c r="BIO45" s="373"/>
      <c r="BIP45" s="176"/>
      <c r="BIQ45" s="34"/>
      <c r="BIR45" s="1245"/>
      <c r="BIS45" s="85"/>
      <c r="BIU45" s="34"/>
      <c r="BIV45" s="1247"/>
      <c r="BIW45" s="176"/>
      <c r="BIX45" s="1279"/>
      <c r="BIY45" s="85"/>
      <c r="BIZ45" s="87">
        <f t="shared" si="175"/>
        <v>0</v>
      </c>
      <c r="BJB45" s="34"/>
      <c r="BJC45" s="373"/>
      <c r="BJD45" s="176"/>
      <c r="BJE45" s="34"/>
      <c r="BJF45" s="1245"/>
      <c r="BJG45" s="85"/>
      <c r="BJI45" s="53">
        <v>41327</v>
      </c>
      <c r="BJJ45" s="276" t="s">
        <v>5530</v>
      </c>
      <c r="BJK45" s="1045">
        <v>19950</v>
      </c>
      <c r="BJL45" s="110">
        <v>41327</v>
      </c>
      <c r="BJM45" s="176">
        <v>14353</v>
      </c>
      <c r="BJN45" s="87">
        <f t="shared" si="217"/>
        <v>65440</v>
      </c>
      <c r="BJP45" s="34"/>
      <c r="BJQ45" s="373"/>
      <c r="BJR45" s="176"/>
      <c r="BJS45" s="34"/>
      <c r="BJT45" s="1245"/>
      <c r="BJU45" s="85"/>
      <c r="BJW45" s="34"/>
      <c r="BJX45" s="373"/>
      <c r="BJY45" s="176"/>
      <c r="BJZ45" s="34"/>
      <c r="BKA45" s="1245"/>
      <c r="BKB45" s="85"/>
      <c r="BKD45" s="34"/>
      <c r="BKE45" s="373"/>
      <c r="BKF45" s="176"/>
      <c r="BKG45" s="34"/>
      <c r="BKH45" s="1245"/>
      <c r="BKI45" s="85"/>
      <c r="BKK45" s="34"/>
      <c r="BKL45" s="373"/>
      <c r="BKM45" s="176"/>
      <c r="BKN45" s="34"/>
      <c r="BKO45" s="1245"/>
      <c r="BKP45" s="85"/>
      <c r="BKR45" s="388"/>
      <c r="BKS45" s="373"/>
      <c r="BKT45" s="176"/>
      <c r="BKU45" s="34"/>
      <c r="BKV45" s="1245"/>
      <c r="BKW45" s="85"/>
      <c r="BKY45" s="549"/>
      <c r="BKZ45" s="373"/>
      <c r="BLA45" s="176"/>
      <c r="BLB45" s="34"/>
      <c r="BLC45" s="1245"/>
      <c r="BLD45" s="85"/>
      <c r="BLF45" s="549"/>
      <c r="BLG45" s="373"/>
      <c r="BLH45" s="176"/>
      <c r="BLI45" s="34"/>
      <c r="BLJ45" s="1245"/>
      <c r="BLK45" s="85"/>
      <c r="BLM45" s="34"/>
      <c r="BLN45" s="409"/>
      <c r="BLO45" s="373"/>
      <c r="BLP45" s="176"/>
      <c r="BLQ45" s="34"/>
      <c r="BLR45" s="1245"/>
      <c r="BLS45" s="85"/>
      <c r="BLU45" s="34"/>
      <c r="BLV45" s="373"/>
      <c r="BLW45" s="176"/>
      <c r="BLX45" s="34"/>
      <c r="BLY45" s="1245"/>
      <c r="BLZ45" s="85"/>
      <c r="BMB45" s="34"/>
      <c r="BMC45" s="373"/>
      <c r="BMD45" s="176"/>
      <c r="BME45" s="34"/>
      <c r="BMF45" s="1245"/>
      <c r="BMG45" s="85"/>
      <c r="BMI45" s="388">
        <v>41314</v>
      </c>
      <c r="BMJ45" s="50" t="s">
        <v>4484</v>
      </c>
      <c r="BMK45" s="1045">
        <v>350</v>
      </c>
      <c r="BML45" s="549">
        <v>41314</v>
      </c>
      <c r="BMM45" s="317">
        <v>350</v>
      </c>
      <c r="BMN45" s="87">
        <f t="shared" si="179"/>
        <v>0</v>
      </c>
      <c r="BMQ45" s="1285"/>
      <c r="BMR45" s="430"/>
      <c r="BMS45" s="549"/>
      <c r="BMT45" s="1245"/>
      <c r="BMU45" s="168">
        <f t="shared" si="180"/>
        <v>700</v>
      </c>
      <c r="BMW45" s="34"/>
      <c r="BMX45" s="373"/>
      <c r="BMY45" s="176"/>
      <c r="BMZ45" s="34"/>
      <c r="BNA45" s="1245"/>
      <c r="BNB45" s="85"/>
      <c r="BND45" s="34"/>
      <c r="BNE45" s="34"/>
      <c r="BNF45" s="373"/>
      <c r="BNG45" s="176"/>
      <c r="BNH45" s="34"/>
      <c r="BNI45" s="1245"/>
      <c r="BNJ45" s="85"/>
      <c r="BNL45" s="549"/>
      <c r="BNM45" s="373"/>
      <c r="BNN45" s="176"/>
      <c r="BNO45" s="34"/>
      <c r="BNP45" s="1245"/>
      <c r="BNQ45" s="85"/>
      <c r="BNS45" s="549"/>
      <c r="BNT45" s="373"/>
      <c r="BNU45" s="176"/>
      <c r="BNV45" s="34"/>
      <c r="BNW45" s="1245"/>
      <c r="BNX45" s="85"/>
      <c r="BNZ45" s="34"/>
      <c r="BOA45" s="373"/>
      <c r="BOB45" s="176"/>
      <c r="BOC45" s="34"/>
      <c r="BOD45" s="1245"/>
      <c r="BOE45" s="85"/>
      <c r="BOG45" s="549"/>
      <c r="BOH45" s="373"/>
      <c r="BOI45" s="176"/>
      <c r="BOJ45" s="34"/>
      <c r="BOK45" s="1245"/>
      <c r="BOL45" s="85"/>
      <c r="BON45" s="549"/>
      <c r="BOO45" s="373"/>
      <c r="BOP45" s="176"/>
      <c r="BOQ45" s="34"/>
      <c r="BOR45" s="1245"/>
      <c r="BOS45" s="85"/>
      <c r="BOU45" s="34"/>
      <c r="BOV45" s="373"/>
      <c r="BOW45" s="176"/>
      <c r="BOX45" s="34"/>
      <c r="BOY45" s="1245"/>
      <c r="BOZ45" s="85"/>
      <c r="BPB45" s="34"/>
      <c r="BPC45" s="373"/>
      <c r="BPD45" s="176"/>
      <c r="BPE45" s="34"/>
      <c r="BPF45" s="1245"/>
      <c r="BPG45" s="85"/>
      <c r="BPI45" s="34"/>
      <c r="BPJ45" s="373"/>
      <c r="BPK45" s="176"/>
      <c r="BPL45" s="34"/>
      <c r="BPM45" s="1245"/>
      <c r="BPN45" s="85"/>
      <c r="BPP45" s="34"/>
      <c r="BPQ45" s="373"/>
      <c r="BPR45" s="176"/>
      <c r="BPS45" s="34"/>
      <c r="BPT45" s="1245"/>
      <c r="BPU45" s="85"/>
    </row>
    <row r="46" spans="1:1789">
      <c r="AJ46" s="388"/>
      <c r="AK46" s="1247"/>
      <c r="AL46" s="1052"/>
      <c r="AN46" s="1052"/>
      <c r="AO46" s="87">
        <f t="shared" si="7"/>
        <v>79462.720000000016</v>
      </c>
      <c r="CN46" s="576">
        <v>41267</v>
      </c>
      <c r="CO46" s="1289" t="s">
        <v>3198</v>
      </c>
      <c r="CP46" s="276" t="s">
        <v>3199</v>
      </c>
      <c r="CQ46" s="121">
        <v>249760</v>
      </c>
      <c r="CR46" s="657">
        <v>41325</v>
      </c>
      <c r="CS46" s="550">
        <v>249760</v>
      </c>
      <c r="CT46" s="87">
        <f t="shared" si="15"/>
        <v>586760.05000000005</v>
      </c>
      <c r="CW46" s="1420"/>
      <c r="CX46" s="1247"/>
      <c r="CY46" s="176"/>
      <c r="DB46" s="87">
        <f t="shared" si="16"/>
        <v>10052085.65</v>
      </c>
      <c r="FB46" s="53"/>
      <c r="FC46" s="50"/>
      <c r="FD46" s="176"/>
      <c r="FE46" s="53"/>
      <c r="FF46" s="176"/>
      <c r="FG46" s="168">
        <f t="shared" si="24"/>
        <v>0</v>
      </c>
      <c r="FX46" s="549"/>
      <c r="FY46" s="1202"/>
      <c r="FZ46" s="373"/>
      <c r="GA46" s="1250"/>
      <c r="GB46" s="549"/>
      <c r="GC46" s="176"/>
      <c r="GD46" s="87">
        <f t="shared" si="26"/>
        <v>13137.5</v>
      </c>
      <c r="HI46" s="1265"/>
      <c r="HP46" s="1265"/>
      <c r="ID46" s="549"/>
      <c r="IE46" s="50"/>
      <c r="IF46" s="1276"/>
      <c r="IG46" s="34"/>
      <c r="IH46" s="176"/>
      <c r="II46" s="87">
        <f t="shared" si="34"/>
        <v>402</v>
      </c>
      <c r="IK46" s="549"/>
      <c r="IL46" s="50"/>
      <c r="IM46" s="1276"/>
      <c r="IN46" s="34"/>
      <c r="IO46" s="176"/>
      <c r="IP46" s="87">
        <f t="shared" si="35"/>
        <v>3102</v>
      </c>
      <c r="IR46" s="388">
        <v>41304</v>
      </c>
      <c r="IS46" s="1247" t="s">
        <v>2994</v>
      </c>
      <c r="IT46" s="85">
        <v>660</v>
      </c>
      <c r="IU46" s="388">
        <v>41310</v>
      </c>
      <c r="IV46" s="85">
        <v>660</v>
      </c>
      <c r="IW46" s="87">
        <f t="shared" si="36"/>
        <v>0</v>
      </c>
      <c r="IY46" s="388">
        <v>41321</v>
      </c>
      <c r="IZ46" s="1247" t="s">
        <v>4990</v>
      </c>
      <c r="JA46" s="1052">
        <v>1155</v>
      </c>
      <c r="JB46" s="388">
        <v>41324</v>
      </c>
      <c r="JC46" s="1052">
        <v>1155</v>
      </c>
      <c r="JD46" s="87">
        <f t="shared" si="37"/>
        <v>0</v>
      </c>
      <c r="JF46" s="388"/>
      <c r="JG46" s="1247"/>
      <c r="JH46" s="1052"/>
      <c r="JI46" s="388"/>
      <c r="JJ46" s="1052"/>
      <c r="JK46" s="87">
        <f t="shared" si="38"/>
        <v>46365</v>
      </c>
      <c r="JN46" s="1285"/>
      <c r="JR46" s="87">
        <f t="shared" si="262"/>
        <v>132056.17000000001</v>
      </c>
      <c r="KA46" s="1265"/>
      <c r="OQ46" s="386">
        <v>41327</v>
      </c>
      <c r="OR46" s="1258" t="s">
        <v>5500</v>
      </c>
      <c r="OS46" s="176">
        <v>6725.5</v>
      </c>
      <c r="OT46" s="53">
        <v>41327</v>
      </c>
      <c r="OU46" s="176">
        <v>6725.5</v>
      </c>
      <c r="OV46" s="87">
        <f t="shared" si="57"/>
        <v>1649.92</v>
      </c>
      <c r="OX46" s="386"/>
      <c r="OY46" s="1258"/>
      <c r="OZ46" s="176"/>
      <c r="PA46" s="53"/>
      <c r="PB46" s="176"/>
      <c r="PC46" s="87">
        <f t="shared" si="58"/>
        <v>21123.919999999998</v>
      </c>
      <c r="PE46" s="388"/>
      <c r="PF46" s="409"/>
      <c r="PG46" s="50"/>
      <c r="PH46" s="176"/>
      <c r="PK46" s="87">
        <f t="shared" si="59"/>
        <v>63697.850000000006</v>
      </c>
      <c r="PM46" s="388"/>
      <c r="PN46" s="50"/>
      <c r="PO46" s="176"/>
      <c r="PR46" s="87">
        <f t="shared" si="60"/>
        <v>0</v>
      </c>
      <c r="QV46" s="549"/>
      <c r="QW46" s="1202"/>
      <c r="QX46" s="1247"/>
      <c r="QY46" s="176"/>
      <c r="QZ46" s="53"/>
      <c r="RA46" s="85"/>
      <c r="RB46" s="87">
        <f t="shared" si="65"/>
        <v>17854</v>
      </c>
      <c r="RD46" s="1421"/>
      <c r="TO46" s="388"/>
      <c r="TP46" s="1247"/>
      <c r="TQ46" s="176"/>
      <c r="TS46" s="1052"/>
      <c r="TT46" s="87">
        <f t="shared" si="75"/>
        <v>7747</v>
      </c>
      <c r="XD46" s="1247"/>
      <c r="XE46" s="1052"/>
      <c r="XF46" s="1253"/>
      <c r="XG46" s="1245"/>
      <c r="XH46" s="87">
        <f t="shared" si="88"/>
        <v>55495.199999999997</v>
      </c>
      <c r="YL46" s="388"/>
      <c r="YN46" s="1247"/>
      <c r="YO46" s="176"/>
      <c r="YQ46" s="1052"/>
      <c r="YR46" s="87">
        <f t="shared" si="90"/>
        <v>76465</v>
      </c>
      <c r="ZC46" s="1052"/>
      <c r="ZF46" s="87">
        <f t="shared" si="92"/>
        <v>11815.5</v>
      </c>
      <c r="AFI46" s="1247"/>
      <c r="AFJ46" s="1052"/>
      <c r="AFK46" s="388"/>
      <c r="AFL46" s="1052"/>
      <c r="AFM46" s="87">
        <f t="shared" si="109"/>
        <v>0</v>
      </c>
      <c r="AGX46" s="34"/>
      <c r="AGY46" s="1249"/>
      <c r="AGZ46" s="24"/>
      <c r="AHA46" s="53"/>
      <c r="AHB46" s="85"/>
      <c r="AHC46" s="87">
        <f t="shared" si="115"/>
        <v>52560.5</v>
      </c>
      <c r="AHE46" s="34"/>
      <c r="AHF46" s="1249"/>
      <c r="AHG46" s="176"/>
      <c r="AHH46" s="1261"/>
      <c r="AHI46" s="1052"/>
      <c r="AHJ46" s="87">
        <f t="shared" si="116"/>
        <v>0</v>
      </c>
      <c r="AHL46" s="388"/>
      <c r="AHM46" s="373"/>
      <c r="AHQ46" s="87">
        <f t="shared" si="117"/>
        <v>0</v>
      </c>
      <c r="AHS46" s="388">
        <v>40833</v>
      </c>
      <c r="AHT46" s="373" t="s">
        <v>3201</v>
      </c>
      <c r="AHU46" s="1270">
        <v>10798</v>
      </c>
      <c r="AHV46" s="1234"/>
      <c r="AHW46" s="728"/>
      <c r="AHX46" s="729">
        <f t="shared" si="118"/>
        <v>27600</v>
      </c>
      <c r="AIO46" s="763"/>
      <c r="AIP46" s="1416"/>
      <c r="AJR46" s="549"/>
      <c r="AJS46" s="373"/>
      <c r="AJT46" s="1250"/>
      <c r="AJV46" s="1052"/>
      <c r="AJW46" s="87">
        <f t="shared" si="125"/>
        <v>37151</v>
      </c>
      <c r="AMQ46" s="110"/>
      <c r="AMR46" s="1415"/>
      <c r="AMS46" s="430"/>
      <c r="AMT46" s="110"/>
      <c r="AMU46" s="176"/>
      <c r="AMV46" s="85"/>
      <c r="AMW46" s="433"/>
      <c r="ANE46" s="388"/>
      <c r="ANF46" s="1353"/>
      <c r="ANG46" s="1276"/>
      <c r="ANH46" s="1279"/>
      <c r="ANI46" s="176"/>
      <c r="ANJ46" s="1280">
        <f t="shared" si="263"/>
        <v>1947</v>
      </c>
      <c r="ANL46" s="34"/>
      <c r="ANM46" s="1353"/>
      <c r="ANN46" s="1276"/>
      <c r="ANO46" s="1279"/>
      <c r="ANP46" s="176"/>
      <c r="ANQ46" s="1280">
        <f t="shared" si="264"/>
        <v>0</v>
      </c>
      <c r="ANS46" s="34"/>
      <c r="ANT46" s="1353"/>
      <c r="ANU46" s="1276"/>
      <c r="ANV46" s="1279"/>
      <c r="ANW46" s="176"/>
      <c r="ANX46" s="1280">
        <f t="shared" si="265"/>
        <v>0</v>
      </c>
      <c r="ANZ46" s="34"/>
      <c r="AOA46" s="1353"/>
      <c r="AOB46" s="1276"/>
      <c r="AOC46" s="1279"/>
      <c r="AOD46" s="176"/>
      <c r="AOE46" s="1280">
        <f t="shared" si="266"/>
        <v>0</v>
      </c>
      <c r="AOG46" s="388"/>
      <c r="AOH46" s="1353"/>
      <c r="AOI46" s="1276"/>
      <c r="AOJ46" s="1279"/>
      <c r="AOK46" s="176"/>
      <c r="AOL46" s="1280">
        <f t="shared" si="267"/>
        <v>0</v>
      </c>
      <c r="AON46" s="388"/>
      <c r="AOO46" s="1353"/>
      <c r="AOP46" s="1276"/>
      <c r="AOQ46" s="1279"/>
      <c r="AOR46" s="176"/>
      <c r="AOS46" s="1280">
        <f t="shared" si="268"/>
        <v>0</v>
      </c>
      <c r="AOU46" s="388"/>
      <c r="AOV46" s="1353"/>
      <c r="AOW46" s="1276"/>
      <c r="AOX46" s="1279"/>
      <c r="AOY46" s="176"/>
      <c r="AOZ46" s="1280">
        <f t="shared" si="269"/>
        <v>0</v>
      </c>
      <c r="APB46" s="549"/>
      <c r="APC46" s="1353"/>
      <c r="APD46" s="1276"/>
      <c r="APE46" s="1279"/>
      <c r="APF46" s="176"/>
      <c r="APG46" s="1280">
        <f t="shared" si="270"/>
        <v>0</v>
      </c>
      <c r="API46" s="549"/>
      <c r="APJ46" s="1353"/>
      <c r="APK46" s="1276"/>
      <c r="APL46" s="1279"/>
      <c r="APM46" s="176"/>
      <c r="APN46" s="1280">
        <f t="shared" si="271"/>
        <v>0</v>
      </c>
      <c r="AQT46" s="1269"/>
      <c r="ARA46" s="1269"/>
      <c r="ARI46" s="1269"/>
      <c r="ARQ46" s="1269"/>
      <c r="ASE46" s="1247"/>
      <c r="ASF46" s="176"/>
      <c r="ASG46" s="1345"/>
      <c r="ASH46" s="176"/>
      <c r="ASI46" s="87">
        <f t="shared" si="233"/>
        <v>31792</v>
      </c>
      <c r="ASK46" s="549"/>
      <c r="ASL46" s="373"/>
      <c r="ASR46" s="549"/>
      <c r="ASS46" s="373"/>
      <c r="ASY46" s="549"/>
      <c r="ASZ46" s="373"/>
      <c r="ATA46" s="176"/>
      <c r="ATD46" s="87">
        <f t="shared" si="236"/>
        <v>0</v>
      </c>
      <c r="ATF46" s="549"/>
      <c r="ATG46" s="373"/>
      <c r="ATM46" s="549"/>
      <c r="ATN46" s="373"/>
      <c r="ATT46" s="576"/>
      <c r="ATU46" s="276"/>
      <c r="ATV46" s="1045"/>
      <c r="ATW46" s="53"/>
      <c r="ATX46" s="176"/>
      <c r="ATY46" s="168">
        <f t="shared" si="214"/>
        <v>0</v>
      </c>
      <c r="AUA46" s="373"/>
      <c r="AUB46" s="373"/>
      <c r="AUH46" s="549"/>
      <c r="AUI46" s="373"/>
      <c r="AUL46" s="1245"/>
      <c r="AUM46" s="85"/>
      <c r="AUO46" s="549"/>
      <c r="AUP46" s="373"/>
      <c r="AUS46" s="1245"/>
      <c r="AUT46" s="85"/>
      <c r="AUV46" s="549"/>
      <c r="AUW46" s="373"/>
      <c r="AUZ46" s="1245"/>
      <c r="AVA46" s="85"/>
      <c r="AVC46" s="373"/>
      <c r="AVD46" s="373"/>
      <c r="AVG46" s="1245"/>
      <c r="AVH46" s="85"/>
      <c r="AVJ46" s="576"/>
      <c r="AVK46" s="363"/>
      <c r="AVL46" s="513"/>
      <c r="AVM46" s="110"/>
      <c r="AVN46" s="317"/>
      <c r="AVO46" s="87">
        <f t="shared" si="130"/>
        <v>30759</v>
      </c>
      <c r="AVQ46" s="576"/>
      <c r="AVR46" s="363"/>
      <c r="AVS46" s="513"/>
      <c r="AVT46" s="110"/>
      <c r="AVU46" s="317"/>
      <c r="AVV46" s="87">
        <f t="shared" si="131"/>
        <v>0</v>
      </c>
      <c r="AVX46" s="549"/>
      <c r="AVY46" s="1247"/>
      <c r="AWB46" s="1245"/>
      <c r="AWC46" s="87">
        <f t="shared" si="132"/>
        <v>5941</v>
      </c>
      <c r="AWE46" s="549"/>
      <c r="AWF46" s="373"/>
      <c r="AWI46" s="1245"/>
      <c r="AWJ46" s="85"/>
      <c r="AWL46" s="549"/>
      <c r="AWM46" s="373"/>
      <c r="AWP46" s="1245"/>
      <c r="AWQ46" s="85"/>
      <c r="AWS46" s="373"/>
      <c r="AWT46" s="373"/>
      <c r="AWW46" s="1245"/>
      <c r="AWX46" s="85"/>
      <c r="AWZ46" s="388"/>
      <c r="AXA46" s="1247"/>
      <c r="AXB46" s="430"/>
      <c r="AXC46" s="1345"/>
      <c r="AXD46" s="1245"/>
      <c r="AXE46" s="87">
        <f t="shared" si="136"/>
        <v>3053</v>
      </c>
      <c r="AXG46" s="388"/>
      <c r="AXH46" s="373"/>
      <c r="AXK46" s="1245"/>
      <c r="AXL46" s="85"/>
      <c r="AXN46" s="388"/>
      <c r="AXO46" s="373"/>
      <c r="AXR46" s="1245"/>
      <c r="AXS46" s="85"/>
      <c r="AXU46" s="549"/>
      <c r="AXV46" s="373"/>
      <c r="AXY46" s="1245"/>
      <c r="AXZ46" s="85"/>
      <c r="AYB46" s="576"/>
      <c r="AYC46" s="363"/>
      <c r="AYD46" s="430"/>
      <c r="AYE46" s="53"/>
      <c r="AYF46" s="317"/>
      <c r="AYG46" s="87">
        <f t="shared" si="140"/>
        <v>72158.2</v>
      </c>
      <c r="AYI46" s="373"/>
      <c r="AYJ46" s="373"/>
      <c r="AYM46" s="1245"/>
      <c r="AYN46" s="85"/>
      <c r="AYP46" s="373"/>
      <c r="AYQ46" s="373"/>
      <c r="AYT46" s="1245"/>
      <c r="AYU46" s="85"/>
      <c r="AYW46" s="386"/>
      <c r="AYX46" s="386"/>
      <c r="AYY46" s="276"/>
      <c r="AYZ46" s="121"/>
      <c r="AZB46" s="1412"/>
      <c r="AZC46" s="168">
        <f t="shared" si="141"/>
        <v>744205</v>
      </c>
      <c r="AZS46" s="373"/>
      <c r="AZT46" s="373"/>
      <c r="AZW46" s="1245"/>
      <c r="AZX46" s="85"/>
      <c r="AZZ46" s="373"/>
      <c r="BAA46" s="373"/>
      <c r="BAD46" s="1245"/>
      <c r="BAE46" s="85"/>
      <c r="BAG46" s="549"/>
      <c r="BAH46" s="373"/>
      <c r="BAK46" s="1245"/>
      <c r="BAL46" s="85"/>
      <c r="BAN46" s="549"/>
      <c r="BAO46" s="373"/>
      <c r="BAR46" s="1245"/>
      <c r="BAS46" s="85"/>
      <c r="BBB46" s="549"/>
      <c r="BBC46" s="373"/>
      <c r="BBF46" s="1245"/>
      <c r="BBG46" s="85"/>
      <c r="BBI46" s="373"/>
      <c r="BBJ46" s="373"/>
      <c r="BBK46" s="373"/>
      <c r="BBN46" s="1245"/>
      <c r="BBO46" s="85"/>
      <c r="BBQ46" s="373"/>
      <c r="BBR46" s="373"/>
      <c r="BBU46" s="1245"/>
      <c r="BBV46" s="85"/>
      <c r="BBX46" s="388"/>
      <c r="BBY46" s="373"/>
      <c r="BCB46" s="1245"/>
      <c r="BCC46" s="85"/>
      <c r="BCE46" s="388"/>
      <c r="BCF46" s="373"/>
      <c r="BCI46" s="1245"/>
      <c r="BCJ46" s="85"/>
      <c r="BCL46" s="386">
        <v>41320</v>
      </c>
      <c r="BCM46" s="363" t="s">
        <v>4934</v>
      </c>
      <c r="BCN46" s="430">
        <v>8984</v>
      </c>
      <c r="BCO46" s="576">
        <v>41320</v>
      </c>
      <c r="BCP46" s="513">
        <v>8984</v>
      </c>
      <c r="BCQ46" s="87">
        <f t="shared" si="154"/>
        <v>17174</v>
      </c>
      <c r="BDG46" s="388"/>
      <c r="BDH46" s="373"/>
      <c r="BDK46" s="1245"/>
      <c r="BDL46" s="85"/>
      <c r="BDN46" s="576"/>
      <c r="BDO46" s="276"/>
      <c r="BDP46" s="430"/>
      <c r="BDQ46" s="576"/>
      <c r="BDR46" s="317"/>
      <c r="BDS46" s="87">
        <f t="shared" si="158"/>
        <v>31279.599999999991</v>
      </c>
      <c r="BDU46" s="373"/>
      <c r="BDV46" s="373"/>
      <c r="BDY46" s="1245"/>
      <c r="BDZ46" s="85"/>
      <c r="BEB46" s="549"/>
      <c r="BEC46" s="373"/>
      <c r="BEF46" s="1245"/>
      <c r="BEG46" s="85"/>
      <c r="BEI46" s="373"/>
      <c r="BEJ46" s="373"/>
      <c r="BEK46" s="373"/>
      <c r="BEN46" s="1245"/>
      <c r="BEO46" s="85"/>
      <c r="BEQ46" s="388"/>
      <c r="BER46" s="373"/>
      <c r="BEU46" s="1245"/>
      <c r="BEV46" s="85"/>
      <c r="BEX46" s="388"/>
      <c r="BEY46" s="1200"/>
      <c r="BEZ46" s="373"/>
      <c r="BFC46" s="1245"/>
      <c r="BFD46" s="85"/>
      <c r="BFF46" s="373"/>
      <c r="BFG46" s="373"/>
      <c r="BFH46" s="373"/>
      <c r="BFK46" s="1245"/>
      <c r="BFL46" s="85"/>
      <c r="BFN46" s="549"/>
      <c r="BFO46" s="1247"/>
      <c r="BFP46" s="1052"/>
      <c r="BFR46" s="1245"/>
      <c r="BFS46" s="87">
        <f t="shared" si="165"/>
        <v>0</v>
      </c>
      <c r="BGI46" s="388"/>
      <c r="BGJ46" s="373"/>
      <c r="BGM46" s="1245"/>
      <c r="BGN46" s="85"/>
      <c r="BGP46" s="373"/>
      <c r="BGQ46" s="373"/>
      <c r="BGT46" s="1245"/>
      <c r="BGU46" s="85"/>
      <c r="BGW46" s="549"/>
      <c r="BGX46" s="373"/>
      <c r="BHA46" s="1245"/>
      <c r="BHB46" s="85"/>
      <c r="BHD46" s="549"/>
      <c r="BHE46" s="549"/>
      <c r="BHF46" s="373"/>
      <c r="BHI46" s="1245"/>
      <c r="BHJ46" s="85"/>
      <c r="BIU46" s="34"/>
      <c r="BIV46" s="1285"/>
      <c r="BIW46" s="1052"/>
      <c r="BIY46" s="1052"/>
      <c r="BIZ46" s="87">
        <f t="shared" si="175"/>
        <v>0</v>
      </c>
      <c r="BJI46" s="53"/>
      <c r="BJJ46" s="276"/>
      <c r="BJK46" s="1045"/>
      <c r="BJL46" s="110"/>
      <c r="BJM46" s="176"/>
      <c r="BJN46" s="87">
        <f t="shared" si="217"/>
        <v>65440</v>
      </c>
      <c r="BMI46" s="386">
        <v>41315</v>
      </c>
      <c r="BMJ46" s="50" t="s">
        <v>4534</v>
      </c>
      <c r="BMK46" s="1045">
        <v>3799</v>
      </c>
      <c r="BML46" s="576">
        <v>41315</v>
      </c>
      <c r="BMM46" s="317">
        <v>3799</v>
      </c>
      <c r="BMN46" s="87">
        <f t="shared" si="179"/>
        <v>0</v>
      </c>
      <c r="BMO46" s="373"/>
      <c r="BMQ46" s="1285"/>
      <c r="BMR46" s="430"/>
      <c r="BMS46" s="549"/>
      <c r="BMT46" s="1245"/>
      <c r="BMU46" s="168">
        <f t="shared" si="180"/>
        <v>700</v>
      </c>
    </row>
    <row r="47" spans="1:1789">
      <c r="AJ47" s="388"/>
      <c r="AK47" s="1247"/>
      <c r="AL47" s="1052"/>
      <c r="AN47" s="1052"/>
      <c r="AO47" s="87">
        <f t="shared" si="7"/>
        <v>79462.720000000016</v>
      </c>
      <c r="CN47" s="576">
        <v>41267</v>
      </c>
      <c r="CO47" s="1289" t="s">
        <v>3202</v>
      </c>
      <c r="CP47" s="276" t="s">
        <v>3203</v>
      </c>
      <c r="CQ47" s="121">
        <v>316027</v>
      </c>
      <c r="CR47" s="657">
        <v>41325</v>
      </c>
      <c r="CS47" s="1422">
        <v>316027</v>
      </c>
      <c r="CT47" s="87">
        <f t="shared" si="15"/>
        <v>586760.05000000005</v>
      </c>
      <c r="CW47" s="1420"/>
      <c r="CX47" s="1247"/>
      <c r="CY47" s="176"/>
      <c r="DB47" s="87">
        <f t="shared" si="16"/>
        <v>10052085.65</v>
      </c>
      <c r="FB47" s="53"/>
      <c r="FC47" s="50"/>
      <c r="FD47" s="176"/>
      <c r="FE47" s="53"/>
      <c r="FF47" s="176"/>
      <c r="FG47" s="168">
        <f t="shared" si="24"/>
        <v>0</v>
      </c>
      <c r="FX47" s="549"/>
      <c r="FY47" s="1202"/>
      <c r="FZ47" s="373"/>
      <c r="GA47" s="1250"/>
      <c r="GB47" s="549"/>
      <c r="GC47" s="1245"/>
      <c r="GD47" s="87">
        <f t="shared" si="26"/>
        <v>13137.5</v>
      </c>
      <c r="ID47" s="549"/>
      <c r="IE47" s="50"/>
      <c r="IF47" s="1276"/>
      <c r="IG47" s="34"/>
      <c r="IH47" s="176"/>
      <c r="II47" s="87">
        <f t="shared" si="34"/>
        <v>402</v>
      </c>
      <c r="IK47" s="549"/>
      <c r="IL47" s="50"/>
      <c r="IM47" s="1276"/>
      <c r="IN47" s="34"/>
      <c r="IO47" s="176"/>
      <c r="IP47" s="87">
        <f t="shared" si="35"/>
        <v>3102</v>
      </c>
      <c r="IR47" s="388">
        <v>41305</v>
      </c>
      <c r="IS47" s="1247" t="s">
        <v>3005</v>
      </c>
      <c r="IT47" s="1052">
        <v>3960</v>
      </c>
      <c r="IU47" s="388">
        <v>41310</v>
      </c>
      <c r="IV47" s="1052">
        <v>3960</v>
      </c>
      <c r="IW47" s="87">
        <f t="shared" si="36"/>
        <v>0</v>
      </c>
      <c r="IY47" s="388">
        <v>41321</v>
      </c>
      <c r="IZ47" s="1247" t="s">
        <v>4991</v>
      </c>
      <c r="JA47" s="85">
        <v>1320</v>
      </c>
      <c r="JB47" s="388">
        <v>41324</v>
      </c>
      <c r="JC47" s="1052">
        <v>1320</v>
      </c>
      <c r="JD47" s="87">
        <f t="shared" si="37"/>
        <v>0</v>
      </c>
      <c r="JF47" s="388"/>
      <c r="JG47" s="1247"/>
      <c r="JH47" s="85"/>
      <c r="JI47" s="388"/>
      <c r="JJ47" s="1052"/>
      <c r="JK47" s="87">
        <f t="shared" si="38"/>
        <v>46365</v>
      </c>
      <c r="JN47" s="1285"/>
      <c r="JR47" s="87">
        <f t="shared" si="262"/>
        <v>132056.17000000001</v>
      </c>
      <c r="OQ47" s="386">
        <v>41328</v>
      </c>
      <c r="OR47" s="1258" t="s">
        <v>5635</v>
      </c>
      <c r="OS47" s="176">
        <v>4249</v>
      </c>
      <c r="OT47" s="53"/>
      <c r="OU47" s="176"/>
      <c r="OV47" s="87">
        <f t="shared" si="57"/>
        <v>5898.92</v>
      </c>
      <c r="OX47" s="386"/>
      <c r="OY47" s="1258"/>
      <c r="OZ47" s="176"/>
      <c r="PA47" s="53"/>
      <c r="PB47" s="176"/>
      <c r="PC47" s="87">
        <f t="shared" si="58"/>
        <v>21123.919999999998</v>
      </c>
      <c r="PF47" s="1414"/>
      <c r="PK47" s="87">
        <f t="shared" si="59"/>
        <v>63697.850000000006</v>
      </c>
      <c r="PR47" s="87">
        <f t="shared" si="60"/>
        <v>0</v>
      </c>
      <c r="QV47" s="549"/>
      <c r="QW47" s="1202"/>
      <c r="QX47" s="1247"/>
      <c r="QY47" s="513"/>
      <c r="QZ47" s="53"/>
      <c r="RA47" s="1052"/>
      <c r="RB47" s="87">
        <f t="shared" si="65"/>
        <v>17854</v>
      </c>
      <c r="TO47" s="388"/>
      <c r="TP47" s="1247"/>
      <c r="TQ47" s="430"/>
      <c r="TS47" s="1052"/>
      <c r="TT47" s="87">
        <f t="shared" si="75"/>
        <v>7747</v>
      </c>
      <c r="XD47" s="1247"/>
      <c r="XE47" s="1052"/>
      <c r="XF47" s="1253"/>
      <c r="XG47" s="1245"/>
      <c r="XH47" s="87">
        <f t="shared" si="88"/>
        <v>55495.199999999997</v>
      </c>
      <c r="YL47" s="388"/>
      <c r="YN47" s="1247"/>
      <c r="YO47" s="176"/>
      <c r="YQ47" s="1052"/>
      <c r="YR47" s="87">
        <f t="shared" si="90"/>
        <v>76465</v>
      </c>
      <c r="ZC47" s="1052"/>
      <c r="ZF47" s="87">
        <f t="shared" si="92"/>
        <v>11815.5</v>
      </c>
      <c r="AFI47" s="1247"/>
      <c r="AFJ47" s="1052"/>
      <c r="AFK47" s="388"/>
      <c r="AFL47" s="1052"/>
      <c r="AFM47" s="87">
        <f t="shared" si="109"/>
        <v>0</v>
      </c>
      <c r="AGX47" s="34"/>
      <c r="AGY47" s="1249"/>
      <c r="AGZ47" s="24"/>
      <c r="AHA47" s="34"/>
      <c r="AHB47" s="85"/>
      <c r="AHC47" s="87">
        <f t="shared" si="115"/>
        <v>52560.5</v>
      </c>
      <c r="AHE47" s="34"/>
      <c r="AHF47" s="1269"/>
      <c r="AHG47" s="176"/>
      <c r="AHH47" s="1261"/>
      <c r="AHI47" s="1052"/>
      <c r="AHJ47" s="87">
        <f t="shared" si="116"/>
        <v>0</v>
      </c>
      <c r="AHQ47" s="87">
        <f t="shared" si="117"/>
        <v>0</v>
      </c>
      <c r="AHS47" s="388">
        <v>40838</v>
      </c>
      <c r="AHT47" s="373" t="s">
        <v>3205</v>
      </c>
      <c r="AHU47" s="1270">
        <v>7238.5</v>
      </c>
      <c r="AHV47" s="1234"/>
      <c r="AHW47" s="728"/>
      <c r="AHX47" s="729">
        <f t="shared" si="118"/>
        <v>34838.5</v>
      </c>
      <c r="AJR47" s="549"/>
      <c r="AJS47" s="373"/>
      <c r="AJT47" s="1250"/>
      <c r="AJV47" s="1052"/>
      <c r="AJW47" s="87">
        <f t="shared" si="125"/>
        <v>37151</v>
      </c>
      <c r="AMQ47" s="110"/>
      <c r="AMR47" s="1415"/>
      <c r="AMS47" s="430"/>
      <c r="AMT47" s="110"/>
      <c r="AMU47" s="176"/>
      <c r="AMV47" s="85"/>
      <c r="AMW47" s="433"/>
      <c r="ANE47" s="388"/>
      <c r="ANF47" s="1353"/>
      <c r="ANG47" s="1276"/>
      <c r="ANH47" s="1423"/>
      <c r="ANI47" s="433"/>
      <c r="ANJ47" s="1280">
        <f t="shared" si="263"/>
        <v>1947</v>
      </c>
      <c r="ANL47" s="34"/>
      <c r="ANM47" s="1353"/>
      <c r="ANN47" s="1276"/>
      <c r="ANO47" s="1423"/>
      <c r="ANP47" s="433"/>
      <c r="ANQ47" s="1280">
        <f t="shared" si="264"/>
        <v>0</v>
      </c>
      <c r="ANS47" s="34"/>
      <c r="ANT47" s="1353"/>
      <c r="ANU47" s="1276"/>
      <c r="ANV47" s="1423"/>
      <c r="ANW47" s="433"/>
      <c r="ANX47" s="1280">
        <f t="shared" si="265"/>
        <v>0</v>
      </c>
      <c r="ANZ47" s="34"/>
      <c r="AOA47" s="1353"/>
      <c r="AOB47" s="1276"/>
      <c r="AOC47" s="1423"/>
      <c r="AOD47" s="433"/>
      <c r="AOE47" s="1280">
        <f t="shared" si="266"/>
        <v>0</v>
      </c>
      <c r="AOG47" s="388"/>
      <c r="AOH47" s="1353"/>
      <c r="AOI47" s="1276"/>
      <c r="AOJ47" s="1423"/>
      <c r="AOK47" s="433"/>
      <c r="AOL47" s="1280">
        <f t="shared" si="267"/>
        <v>0</v>
      </c>
      <c r="AON47" s="388"/>
      <c r="AOO47" s="1353"/>
      <c r="AOP47" s="1276"/>
      <c r="AOQ47" s="1423"/>
      <c r="AOR47" s="433"/>
      <c r="AOS47" s="1280">
        <f t="shared" si="268"/>
        <v>0</v>
      </c>
      <c r="AOU47" s="388"/>
      <c r="AOV47" s="1353"/>
      <c r="AOW47" s="1276"/>
      <c r="AOX47" s="1423"/>
      <c r="AOY47" s="433"/>
      <c r="AOZ47" s="1280">
        <f t="shared" si="269"/>
        <v>0</v>
      </c>
      <c r="APB47" s="549"/>
      <c r="APC47" s="1353"/>
      <c r="APD47" s="1276"/>
      <c r="APE47" s="1423"/>
      <c r="APF47" s="433"/>
      <c r="APG47" s="1280">
        <f t="shared" si="270"/>
        <v>0</v>
      </c>
      <c r="API47" s="549"/>
      <c r="APJ47" s="1353"/>
      <c r="APK47" s="1276"/>
      <c r="APL47" s="1423"/>
      <c r="APM47" s="433"/>
      <c r="APN47" s="1280">
        <f t="shared" si="271"/>
        <v>0</v>
      </c>
      <c r="AQT47" s="1269"/>
      <c r="ASE47" s="1247"/>
      <c r="ASF47" s="176"/>
      <c r="ASG47" s="1345"/>
      <c r="ASH47" s="176"/>
      <c r="ASI47" s="87">
        <f t="shared" si="233"/>
        <v>31792</v>
      </c>
      <c r="ASY47" s="549"/>
      <c r="ASZ47" s="50"/>
      <c r="ATA47" s="176"/>
      <c r="ATB47" s="1345"/>
      <c r="ATC47" s="176"/>
      <c r="ATD47" s="87">
        <f t="shared" si="236"/>
        <v>0</v>
      </c>
      <c r="ATT47" s="1339"/>
      <c r="ATU47" s="276"/>
      <c r="ATV47" s="1045"/>
      <c r="ATW47" s="53"/>
      <c r="ATX47" s="176"/>
      <c r="ATY47" s="168">
        <f t="shared" si="214"/>
        <v>0</v>
      </c>
      <c r="AUH47" s="549"/>
      <c r="AUI47" s="50"/>
      <c r="AUJ47" s="176"/>
      <c r="AUK47" s="1345"/>
      <c r="AUL47" s="1245"/>
      <c r="AUM47" s="85"/>
      <c r="AUV47" s="549"/>
      <c r="AUW47" s="50"/>
      <c r="AUX47" s="176"/>
      <c r="AUY47" s="1345"/>
      <c r="AUZ47" s="1245"/>
      <c r="AVA47" s="85"/>
      <c r="AVC47" s="34"/>
      <c r="AVD47" s="50"/>
      <c r="AVE47" s="176"/>
      <c r="AVF47" s="1345"/>
      <c r="AVG47" s="1245"/>
      <c r="AVH47" s="85"/>
      <c r="AVJ47" s="576"/>
      <c r="AVK47" s="363"/>
      <c r="AVL47" s="430"/>
      <c r="AVM47" s="365"/>
      <c r="AVN47" s="317"/>
      <c r="AVO47" s="87">
        <f t="shared" si="130"/>
        <v>30759</v>
      </c>
      <c r="AVQ47" s="576"/>
      <c r="AVR47" s="363"/>
      <c r="AVS47" s="430"/>
      <c r="AVT47" s="365"/>
      <c r="AVU47" s="317"/>
      <c r="AVV47" s="87">
        <f t="shared" si="131"/>
        <v>0</v>
      </c>
      <c r="AVX47" s="549"/>
      <c r="AVY47" s="363"/>
      <c r="AVZ47" s="176"/>
      <c r="AWA47" s="1345"/>
      <c r="AWB47" s="1245"/>
      <c r="AWC47" s="87">
        <f t="shared" si="132"/>
        <v>5941</v>
      </c>
      <c r="AWE47" s="549"/>
      <c r="AWF47" s="50"/>
      <c r="AWG47" s="176"/>
      <c r="AWH47" s="1345"/>
      <c r="AWI47" s="1245"/>
      <c r="AWJ47" s="85"/>
      <c r="AWL47" s="549"/>
      <c r="AWM47" s="50"/>
      <c r="AWN47" s="176"/>
      <c r="AWO47" s="1345"/>
      <c r="AWP47" s="1245"/>
      <c r="AWQ47" s="85"/>
      <c r="AWS47" s="34"/>
      <c r="AWT47" s="50"/>
      <c r="AWU47" s="176"/>
      <c r="AWV47" s="1345"/>
      <c r="AWW47" s="1245"/>
      <c r="AWX47" s="85"/>
      <c r="AWZ47" s="388"/>
      <c r="AXA47" s="363"/>
      <c r="AXB47" s="176"/>
      <c r="AXC47" s="1345"/>
      <c r="AXD47" s="1245"/>
      <c r="AXE47" s="87">
        <f t="shared" si="136"/>
        <v>3053</v>
      </c>
      <c r="AXG47" s="388"/>
      <c r="AXH47" s="50"/>
      <c r="AXI47" s="176"/>
      <c r="AXJ47" s="1345"/>
      <c r="AXK47" s="1245"/>
      <c r="AXL47" s="85"/>
      <c r="AXN47" s="388"/>
      <c r="AXO47" s="50"/>
      <c r="AXP47" s="176"/>
      <c r="AXQ47" s="1345"/>
      <c r="AXR47" s="1245"/>
      <c r="AXS47" s="85"/>
      <c r="AYB47" s="576"/>
      <c r="AYC47" s="363"/>
      <c r="AYD47" s="176"/>
      <c r="AYE47" s="53"/>
      <c r="AYF47" s="317"/>
      <c r="AYG47" s="87">
        <f t="shared" si="140"/>
        <v>72158.2</v>
      </c>
      <c r="AYW47" s="417"/>
      <c r="AYX47" s="417"/>
      <c r="AYY47" s="276"/>
      <c r="AYZ47" s="121"/>
      <c r="AZA47" s="1419"/>
      <c r="AZB47" s="1319"/>
      <c r="AZC47" s="168">
        <f t="shared" si="141"/>
        <v>744205</v>
      </c>
      <c r="AZE47" s="1424"/>
      <c r="AZL47" s="1424"/>
      <c r="BBB47" s="549"/>
      <c r="BBC47" s="50"/>
      <c r="BBD47" s="176"/>
      <c r="BBF47" s="1245"/>
      <c r="BBG47" s="85"/>
      <c r="BBI47" s="34"/>
      <c r="BBJ47" s="34"/>
      <c r="BBK47" s="50"/>
      <c r="BBL47" s="176"/>
      <c r="BBM47" s="1345"/>
      <c r="BBN47" s="1245"/>
      <c r="BBO47" s="85"/>
      <c r="BCL47" s="386">
        <v>41321</v>
      </c>
      <c r="BCM47" s="363" t="s">
        <v>5004</v>
      </c>
      <c r="BCN47" s="430">
        <v>8448.5</v>
      </c>
      <c r="BCO47" s="576">
        <v>41321</v>
      </c>
      <c r="BCP47" s="513">
        <v>7900</v>
      </c>
      <c r="BCQ47" s="87">
        <f t="shared" si="154"/>
        <v>17722.5</v>
      </c>
      <c r="BDN47" s="549"/>
      <c r="BDO47" s="50"/>
      <c r="BDP47" s="430"/>
      <c r="BDS47" s="87">
        <f t="shared" si="158"/>
        <v>31279.599999999991</v>
      </c>
      <c r="BFO47" s="1247"/>
      <c r="BFP47" s="1052"/>
      <c r="BFR47" s="1052"/>
      <c r="BFS47" s="87">
        <f t="shared" si="165"/>
        <v>0</v>
      </c>
      <c r="BIU47" s="34"/>
      <c r="BIV47" s="1285"/>
      <c r="BIW47" s="1052"/>
      <c r="BIY47" s="1052"/>
      <c r="BIZ47" s="87">
        <f t="shared" si="175"/>
        <v>0</v>
      </c>
      <c r="BJI47" s="53">
        <v>41327</v>
      </c>
      <c r="BJJ47" s="276" t="s">
        <v>5532</v>
      </c>
      <c r="BJK47" s="1045">
        <v>1647</v>
      </c>
      <c r="BJL47" s="1425">
        <v>41327</v>
      </c>
      <c r="BJM47" s="176">
        <v>1647</v>
      </c>
      <c r="BJN47" s="87">
        <f t="shared" si="217"/>
        <v>65440</v>
      </c>
      <c r="BMI47" s="522">
        <v>41315</v>
      </c>
      <c r="BMJ47" s="50" t="s">
        <v>4540</v>
      </c>
      <c r="BMK47" s="430">
        <v>512</v>
      </c>
      <c r="BML47" s="1087">
        <v>41315</v>
      </c>
      <c r="BMM47" s="176">
        <v>512</v>
      </c>
      <c r="BMN47" s="87">
        <f t="shared" si="179"/>
        <v>0</v>
      </c>
      <c r="BMO47" s="373"/>
      <c r="BMQ47" s="1285"/>
      <c r="BMR47" s="430"/>
      <c r="BMS47" s="549"/>
      <c r="BMT47" s="1245"/>
      <c r="BMU47" s="168">
        <f t="shared" si="180"/>
        <v>700</v>
      </c>
    </row>
    <row r="48" spans="1:1789" ht="16.5" customHeight="1" thickBot="1">
      <c r="AJ48" s="388"/>
      <c r="AK48" s="1247"/>
      <c r="AL48" s="1052"/>
      <c r="AN48" s="1052"/>
      <c r="AO48" s="87">
        <f t="shared" si="7"/>
        <v>79462.720000000016</v>
      </c>
      <c r="BG48" s="1902"/>
      <c r="BH48" s="1903"/>
      <c r="BI48" s="1903"/>
      <c r="BJ48" s="1903"/>
      <c r="CN48" s="576">
        <v>41270</v>
      </c>
      <c r="CO48" s="1289" t="s">
        <v>3206</v>
      </c>
      <c r="CP48" s="276" t="s">
        <v>3207</v>
      </c>
      <c r="CQ48" s="121">
        <v>29748.3</v>
      </c>
      <c r="CR48" s="657">
        <v>41325</v>
      </c>
      <c r="CS48" s="1422">
        <v>29748.3</v>
      </c>
      <c r="CT48" s="87">
        <f t="shared" si="15"/>
        <v>586760.05000000005</v>
      </c>
      <c r="CW48" s="1420"/>
      <c r="CX48" s="1247"/>
      <c r="CY48" s="176"/>
      <c r="DB48" s="87">
        <f t="shared" si="16"/>
        <v>10052085.65</v>
      </c>
      <c r="FB48" s="53"/>
      <c r="FC48" s="50"/>
      <c r="FD48" s="176"/>
      <c r="FE48" s="53"/>
      <c r="FF48" s="176"/>
      <c r="FG48" s="168">
        <f t="shared" si="24"/>
        <v>0</v>
      </c>
      <c r="FX48" s="549"/>
      <c r="FY48" s="1202"/>
      <c r="FZ48" s="373"/>
      <c r="GA48" s="1250"/>
      <c r="GB48" s="549"/>
      <c r="GD48" s="87">
        <f t="shared" si="26"/>
        <v>13137.5</v>
      </c>
      <c r="ID48" s="549"/>
      <c r="IE48" s="50"/>
      <c r="IF48" s="1276"/>
      <c r="IG48" s="34"/>
      <c r="IH48" s="176"/>
      <c r="II48" s="87">
        <f t="shared" si="34"/>
        <v>402</v>
      </c>
      <c r="IK48" s="549"/>
      <c r="IL48" s="50"/>
      <c r="IM48" s="1276"/>
      <c r="IN48" s="34"/>
      <c r="IO48" s="176"/>
      <c r="IP48" s="87">
        <f t="shared" si="35"/>
        <v>3102</v>
      </c>
      <c r="IR48" s="367">
        <v>41305</v>
      </c>
      <c r="IS48" s="1247" t="s">
        <v>3024</v>
      </c>
      <c r="IT48" s="85">
        <v>660</v>
      </c>
      <c r="IU48" s="388">
        <v>41310</v>
      </c>
      <c r="IV48" s="85">
        <v>660</v>
      </c>
      <c r="IW48" s="87">
        <f t="shared" si="36"/>
        <v>0</v>
      </c>
      <c r="IY48" s="388">
        <v>41321</v>
      </c>
      <c r="IZ48" s="1247" t="s">
        <v>5035</v>
      </c>
      <c r="JA48" s="1052">
        <v>495</v>
      </c>
      <c r="JB48" s="388">
        <v>41324</v>
      </c>
      <c r="JC48" s="1052">
        <v>495</v>
      </c>
      <c r="JD48" s="87">
        <f t="shared" si="37"/>
        <v>0</v>
      </c>
      <c r="JF48" s="388"/>
      <c r="JG48" s="1247"/>
      <c r="JH48" s="1052"/>
      <c r="JI48" s="388"/>
      <c r="JJ48" s="1052"/>
      <c r="JK48" s="87">
        <f t="shared" si="38"/>
        <v>46365</v>
      </c>
      <c r="JN48" s="1285"/>
      <c r="JR48" s="87">
        <f t="shared" si="262"/>
        <v>132056.17000000001</v>
      </c>
      <c r="OQ48" s="386">
        <v>41328</v>
      </c>
      <c r="OR48" s="1258" t="s">
        <v>5643</v>
      </c>
      <c r="OS48" s="176">
        <v>11061</v>
      </c>
      <c r="OT48" s="53"/>
      <c r="OU48" s="176"/>
      <c r="OV48" s="87">
        <f t="shared" si="57"/>
        <v>16959.919999999998</v>
      </c>
      <c r="OX48" s="386"/>
      <c r="OY48" s="1258"/>
      <c r="OZ48" s="176"/>
      <c r="PA48" s="53"/>
      <c r="PB48" s="176"/>
      <c r="PC48" s="87">
        <f t="shared" si="58"/>
        <v>21123.919999999998</v>
      </c>
      <c r="PF48" s="1414"/>
      <c r="PK48" s="87">
        <f t="shared" si="59"/>
        <v>63697.850000000006</v>
      </c>
      <c r="PR48" s="87">
        <f t="shared" si="60"/>
        <v>0</v>
      </c>
      <c r="QV48" s="549"/>
      <c r="QW48" s="1202"/>
      <c r="QX48" s="1247"/>
      <c r="QY48" s="1052"/>
      <c r="QZ48" s="34"/>
      <c r="RA48" s="1052"/>
      <c r="RB48" s="87">
        <f t="shared" si="65"/>
        <v>17854</v>
      </c>
      <c r="TO48" s="388"/>
      <c r="TP48" s="1247"/>
      <c r="TQ48" s="1052"/>
      <c r="TS48" s="1052"/>
      <c r="TT48" s="87">
        <f t="shared" si="75"/>
        <v>7747</v>
      </c>
      <c r="XD48" s="1247"/>
      <c r="XE48" s="1052"/>
      <c r="XF48" s="1253"/>
      <c r="XG48" s="1245"/>
      <c r="XH48" s="87">
        <f t="shared" si="88"/>
        <v>55495.199999999997</v>
      </c>
      <c r="YL48" s="388"/>
      <c r="YN48" s="1247"/>
      <c r="YO48" s="176"/>
      <c r="YQ48" s="1052"/>
      <c r="YR48" s="87">
        <f t="shared" si="90"/>
        <v>76465</v>
      </c>
      <c r="ZC48" s="1052"/>
      <c r="ZF48" s="87">
        <f t="shared" si="92"/>
        <v>11815.5</v>
      </c>
      <c r="AFI48" s="1247"/>
      <c r="AFJ48" s="1052"/>
      <c r="AFK48" s="388"/>
      <c r="AFL48" s="1052"/>
      <c r="AFM48" s="87">
        <f t="shared" si="109"/>
        <v>0</v>
      </c>
      <c r="AGX48" s="34"/>
      <c r="AGY48" s="1249"/>
      <c r="AGZ48" s="24"/>
      <c r="AHA48" s="34"/>
      <c r="AHB48" s="85"/>
      <c r="AHC48" s="87">
        <f t="shared" si="115"/>
        <v>52560.5</v>
      </c>
      <c r="AHE48" s="34"/>
      <c r="AHF48" s="1269"/>
      <c r="AHG48" s="176"/>
      <c r="AHH48" s="1261"/>
      <c r="AHI48" s="1052"/>
      <c r="AHJ48" s="87">
        <f t="shared" si="116"/>
        <v>0</v>
      </c>
      <c r="AHQ48" s="87">
        <f t="shared" si="117"/>
        <v>0</v>
      </c>
      <c r="AHS48" s="386"/>
      <c r="AHT48" s="276"/>
      <c r="AHU48" s="121"/>
      <c r="AHV48" s="576"/>
      <c r="AHW48" s="176"/>
      <c r="AHX48" s="87">
        <f t="shared" si="118"/>
        <v>34838.5</v>
      </c>
      <c r="AJR48" s="549"/>
      <c r="AJS48" s="373"/>
      <c r="AJT48" s="1250"/>
      <c r="AJV48" s="1052"/>
      <c r="AJW48" s="87">
        <f t="shared" si="125"/>
        <v>37151</v>
      </c>
      <c r="AMQ48" s="110"/>
      <c r="AMR48" s="1415"/>
      <c r="AMS48" s="430"/>
      <c r="AMT48" s="110"/>
      <c r="AMU48" s="176"/>
      <c r="AMV48" s="85"/>
      <c r="AMW48" s="433"/>
      <c r="ANE48" s="388"/>
      <c r="ANF48" s="1353"/>
      <c r="ANG48" s="1276"/>
      <c r="ANH48" s="1279"/>
      <c r="ANI48" s="176"/>
      <c r="ANJ48" s="1280">
        <f t="shared" si="263"/>
        <v>1947</v>
      </c>
      <c r="ANL48" s="34"/>
      <c r="ANM48" s="1353"/>
      <c r="ANN48" s="1276"/>
      <c r="ANO48" s="1279"/>
      <c r="ANP48" s="176"/>
      <c r="ANQ48" s="1280">
        <f t="shared" si="264"/>
        <v>0</v>
      </c>
      <c r="ANS48" s="34"/>
      <c r="ANT48" s="1353"/>
      <c r="ANU48" s="1276"/>
      <c r="ANV48" s="1279"/>
      <c r="ANW48" s="176"/>
      <c r="ANX48" s="1280">
        <f t="shared" si="265"/>
        <v>0</v>
      </c>
      <c r="ANZ48" s="34"/>
      <c r="AOA48" s="1353"/>
      <c r="AOB48" s="1276"/>
      <c r="AOC48" s="1279"/>
      <c r="AOD48" s="176"/>
      <c r="AOE48" s="1280">
        <f t="shared" si="266"/>
        <v>0</v>
      </c>
      <c r="AOG48" s="388"/>
      <c r="AOH48" s="1353"/>
      <c r="AOI48" s="1276"/>
      <c r="AOJ48" s="1279"/>
      <c r="AOK48" s="176"/>
      <c r="AOL48" s="1280">
        <f t="shared" si="267"/>
        <v>0</v>
      </c>
      <c r="AON48" s="388"/>
      <c r="AOO48" s="1353"/>
      <c r="AOP48" s="1276"/>
      <c r="AOQ48" s="1279"/>
      <c r="AOR48" s="176"/>
      <c r="AOS48" s="1280">
        <f t="shared" si="268"/>
        <v>0</v>
      </c>
      <c r="AOU48" s="388"/>
      <c r="AOV48" s="1353"/>
      <c r="AOW48" s="1276"/>
      <c r="AOX48" s="1279"/>
      <c r="AOY48" s="176"/>
      <c r="AOZ48" s="1280">
        <f t="shared" si="269"/>
        <v>0</v>
      </c>
      <c r="APB48" s="549"/>
      <c r="APC48" s="1353"/>
      <c r="APD48" s="1276"/>
      <c r="APE48" s="1279"/>
      <c r="APF48" s="176"/>
      <c r="APG48" s="1280">
        <f t="shared" si="270"/>
        <v>0</v>
      </c>
      <c r="API48" s="549"/>
      <c r="APJ48" s="1353"/>
      <c r="APK48" s="1276"/>
      <c r="APL48" s="1279"/>
      <c r="APM48" s="176"/>
      <c r="APN48" s="1280">
        <f t="shared" si="271"/>
        <v>0</v>
      </c>
      <c r="AQT48" s="1269"/>
      <c r="ASE48" s="1247"/>
      <c r="ASF48" s="176"/>
      <c r="ASG48" s="1345"/>
      <c r="ASH48" s="176"/>
      <c r="ASI48" s="87">
        <f t="shared" si="233"/>
        <v>31792</v>
      </c>
      <c r="ASY48" s="549"/>
      <c r="ASZ48" s="50"/>
      <c r="ATA48" s="176"/>
      <c r="ATB48" s="1345"/>
      <c r="ATC48" s="176"/>
      <c r="ATD48" s="87">
        <f t="shared" si="236"/>
        <v>0</v>
      </c>
      <c r="ATT48" s="576"/>
      <c r="ATU48" s="276"/>
      <c r="ATV48" s="1045"/>
      <c r="ATW48" s="53"/>
      <c r="ATX48" s="176"/>
      <c r="ATY48" s="168">
        <f t="shared" si="214"/>
        <v>0</v>
      </c>
      <c r="AUH48" s="549"/>
      <c r="AUI48" s="373"/>
      <c r="AUL48" s="1245"/>
      <c r="AUM48" s="85"/>
      <c r="AVJ48" s="549"/>
      <c r="AVK48" s="1247"/>
      <c r="AVL48" s="1052"/>
      <c r="AVN48" s="1245"/>
      <c r="AVO48" s="87">
        <f t="shared" si="130"/>
        <v>30759</v>
      </c>
      <c r="AVQ48" s="549"/>
      <c r="AVR48" s="1247"/>
      <c r="AVS48" s="1052"/>
      <c r="AVU48" s="1245"/>
      <c r="AVV48" s="87">
        <f t="shared" si="131"/>
        <v>0</v>
      </c>
      <c r="AVX48" s="549"/>
      <c r="AVY48" s="1247"/>
      <c r="AWB48" s="1245"/>
      <c r="AWC48" s="87">
        <f t="shared" si="132"/>
        <v>5941</v>
      </c>
      <c r="AWE48" s="549"/>
      <c r="AWF48" s="373"/>
      <c r="AWI48" s="1245"/>
      <c r="AWJ48" s="85"/>
      <c r="AWZ48" s="388"/>
      <c r="AXA48" s="1247"/>
      <c r="AXB48" s="430"/>
      <c r="AXC48" s="1345"/>
      <c r="AXD48" s="1245"/>
      <c r="AXE48" s="87">
        <f t="shared" si="136"/>
        <v>3053</v>
      </c>
      <c r="AYB48" s="576"/>
      <c r="AYC48" s="363"/>
      <c r="AYD48" s="430"/>
      <c r="AYE48" s="365"/>
      <c r="AYF48" s="317"/>
      <c r="AYG48" s="87">
        <f t="shared" si="140"/>
        <v>72158.2</v>
      </c>
      <c r="AYW48" s="386"/>
      <c r="AYX48" s="386"/>
      <c r="AYY48" s="1426"/>
      <c r="AYZ48" s="176"/>
      <c r="AZA48" s="386"/>
      <c r="AZB48" s="587"/>
      <c r="AZC48" s="168">
        <f t="shared" si="141"/>
        <v>744205</v>
      </c>
      <c r="AZE48" s="1424"/>
      <c r="AZL48" s="1424"/>
      <c r="BBB48" s="549"/>
      <c r="BBC48" s="373"/>
      <c r="BBF48" s="1245"/>
      <c r="BBG48" s="85"/>
      <c r="BBI48" s="373"/>
      <c r="BBJ48" s="373"/>
      <c r="BBK48" s="373"/>
      <c r="BBN48" s="1245"/>
      <c r="BBO48" s="85"/>
      <c r="BCL48" s="386"/>
      <c r="BCM48" s="363"/>
      <c r="BCN48" s="430"/>
      <c r="BCO48" s="576">
        <v>41322</v>
      </c>
      <c r="BCP48" s="513">
        <v>548</v>
      </c>
      <c r="BCQ48" s="87">
        <f t="shared" si="154"/>
        <v>17174.5</v>
      </c>
      <c r="BDN48" s="549"/>
      <c r="BDO48" s="50"/>
      <c r="BDP48" s="430"/>
      <c r="BDS48" s="87">
        <f t="shared" si="158"/>
        <v>31279.599999999991</v>
      </c>
      <c r="BFO48" s="1285"/>
      <c r="BFP48" s="1052"/>
      <c r="BFR48" s="1052"/>
      <c r="BFS48" s="87">
        <f t="shared" si="165"/>
        <v>0</v>
      </c>
      <c r="BIU48" s="34"/>
      <c r="BIV48" s="1285"/>
      <c r="BIW48" s="1052"/>
      <c r="BIY48" s="1052"/>
      <c r="BIZ48" s="87">
        <f t="shared" si="175"/>
        <v>0</v>
      </c>
      <c r="BJI48" s="53">
        <v>41328</v>
      </c>
      <c r="BJJ48" s="276" t="s">
        <v>5638</v>
      </c>
      <c r="BJK48" s="121">
        <v>20347</v>
      </c>
      <c r="BJL48" s="1425"/>
      <c r="BJM48" s="176"/>
      <c r="BJN48" s="87">
        <f t="shared" si="217"/>
        <v>85787</v>
      </c>
      <c r="BMI48" s="386">
        <v>41315</v>
      </c>
      <c r="BMJ48" s="276" t="s">
        <v>4541</v>
      </c>
      <c r="BMK48" s="121">
        <v>1044</v>
      </c>
      <c r="BML48" s="576">
        <v>41315</v>
      </c>
      <c r="BMM48" s="176">
        <v>1044</v>
      </c>
      <c r="BMN48" s="87">
        <f t="shared" si="179"/>
        <v>0</v>
      </c>
      <c r="BMO48" s="373"/>
      <c r="BMQ48" s="1285"/>
      <c r="BMR48" s="430"/>
      <c r="BMS48" s="549"/>
      <c r="BMT48" s="1245"/>
      <c r="BMU48" s="168">
        <f t="shared" si="180"/>
        <v>700</v>
      </c>
    </row>
    <row r="49" spans="10:959 1031:1711" ht="16.5" customHeight="1" thickTop="1" thickBot="1">
      <c r="J49" s="2049">
        <f>F43+M43+T43+AA43+AH43+AO70+AV43+BC43+BJ43+BQ43+BX43+CE43+CL43+DB71+DI43+DW43+ED43+EK43+ER43+EZ43+FG65+FO43+FV43+GD70+GK43++GS43+GZ43+HG43+HN43+HU43+IB43+II54+IP54+JK70+JR60+JY43+KF43+KM43+KT43+LA43+LH43+LO43+LV43+MC43+MJ43+MQ43+MX43+NE43+NL43+NS43+OA43+OH43+OO43+PC65+PK49+PR49+PY43+QF43+QM43+QT43+RB70+RI43+RP43+RW43+SD43+SK43+SR43+SY43+TF43+TM43+TT60+UA43+UH43+UO43+UV43+VC43+VJ43+VQ43+VX43+WE43+WL43+WT43+XA43+XH50+XO43+XV43+YC43+YJ43+YR60+YY43+ZF60+ZM43+ZT43+AAA43+AAH43+AAO43+AAW43+ABD43+ABK43+ABS43+ABZ43+ACG43+ACN43+ACU43+ADB43+ADI43+ADP43+ADW43+AED43+AEK43+AER43+AEY43+AFF43+AFM70+AFT43+AGA43+AGH43+AGO43+AGV43+AHC71+AHJ71+AHQ71+AHX80+AIF43+AIM43+AIU43+AJB43+AJI43+AJP43+AJW60+AKD43+AKK43+AKR43+AKY43+ALF43+ALM43+ALT43+AMA43+AMH43+AMO43+AMV44+ANC43+ANJ50+ANQ50+ANX50+AOE50+AOL50+AOS50+AOZ50+APG50+APN50+APU43+AQB43+AQI43+AQQ43+AQX43+ARE43+ARM43+ARU43+ASB43+ASI60+ASP43+ASW43+ATD50+ATK43+ATR43+ATY60+AUF44+AUM43+AUT43+AVA43+AVH43+AVO60+AVV60+AWC60+AWJ43+AWQ43+AWX43+AXE65+AXL43+AXS43+AXZ43+AYG60+AYN43+AYU43+AZC90+AZJ43+AZQ43+AZX43+BAE43+BAL43+BAS43+BAZ43+BBG43+BBO43+BBV43+BCC43+BCJ43+BCQ80+BCX43+BDE43+BDL43+BDS49+BDZ43+BEG43+BEO43+BEV43+BFD43+BFL43+BFS70+BFZ43+BGG43+BGN43+BGU43+BHB43+BHJ43+BHQ43+BHX43+BIE43+BIL43+BIS43+BIZ55+BJG43+BJN60+BJU43+BKB43+BKI43+BKP43+BKW43+BLD43+BLK43+BLS43+BLZ43+BMG43+BMU80+BNB43+BNJ43+BNQ43+BNX43+BOE43+BOL43+BOS43+BOZ43+BPG43+BPN43+BPU43+DP43</f>
        <v>12933911.304999998</v>
      </c>
      <c r="K49" s="2050"/>
      <c r="L49" s="2051"/>
      <c r="AJ49" s="388"/>
      <c r="AK49" s="1247"/>
      <c r="AL49" s="1052"/>
      <c r="AN49" s="1052"/>
      <c r="AO49" s="87">
        <f t="shared" si="7"/>
        <v>79462.720000000016</v>
      </c>
      <c r="BG49" s="1903"/>
      <c r="BH49" s="1903"/>
      <c r="BI49" s="1903"/>
      <c r="BJ49" s="1903"/>
      <c r="BK49" s="1427"/>
      <c r="BL49" s="1428"/>
      <c r="BM49" s="1429"/>
      <c r="BN49" s="1427"/>
      <c r="BO49" s="1427"/>
      <c r="BP49" s="1427"/>
      <c r="BQ49" s="1427"/>
      <c r="BR49" s="1427"/>
      <c r="BS49" s="1430"/>
      <c r="CN49" s="576">
        <v>41272</v>
      </c>
      <c r="CO49" s="1289" t="s">
        <v>3211</v>
      </c>
      <c r="CP49" s="276" t="s">
        <v>3212</v>
      </c>
      <c r="CQ49" s="121">
        <v>376575</v>
      </c>
      <c r="CR49" s="657">
        <v>41325</v>
      </c>
      <c r="CS49" s="1422">
        <v>376575</v>
      </c>
      <c r="CT49" s="87">
        <f t="shared" si="15"/>
        <v>586760.05000000005</v>
      </c>
      <c r="CW49" s="1420"/>
      <c r="CX49" s="1247"/>
      <c r="CY49" s="176"/>
      <c r="DB49" s="87">
        <f t="shared" si="16"/>
        <v>10052085.65</v>
      </c>
      <c r="FB49" s="53"/>
      <c r="FC49" s="50"/>
      <c r="FD49" s="176"/>
      <c r="FE49" s="53"/>
      <c r="FF49" s="176"/>
      <c r="FG49" s="168">
        <f t="shared" si="24"/>
        <v>0</v>
      </c>
      <c r="FX49" s="549"/>
      <c r="FY49" s="1202"/>
      <c r="FZ49" s="373"/>
      <c r="GA49" s="1250"/>
      <c r="GB49" s="549"/>
      <c r="GD49" s="87">
        <f t="shared" si="26"/>
        <v>13137.5</v>
      </c>
      <c r="ID49" s="549"/>
      <c r="IE49" s="50"/>
      <c r="IF49" s="1276"/>
      <c r="II49" s="87">
        <f t="shared" si="34"/>
        <v>402</v>
      </c>
      <c r="IK49" s="549"/>
      <c r="IL49" s="50"/>
      <c r="IM49" s="1276"/>
      <c r="IP49" s="87">
        <f t="shared" si="35"/>
        <v>3102</v>
      </c>
      <c r="IR49" s="388">
        <v>41305</v>
      </c>
      <c r="IS49" s="1247" t="s">
        <v>3034</v>
      </c>
      <c r="IT49" s="1052">
        <v>825</v>
      </c>
      <c r="IU49" s="388">
        <v>41310</v>
      </c>
      <c r="IV49" s="1052">
        <v>825</v>
      </c>
      <c r="IW49" s="87">
        <f t="shared" si="36"/>
        <v>0</v>
      </c>
      <c r="IY49" s="388">
        <v>41321</v>
      </c>
      <c r="IZ49" s="1247" t="s">
        <v>5037</v>
      </c>
      <c r="JA49" s="1052">
        <v>990</v>
      </c>
      <c r="JB49" s="388">
        <v>41324</v>
      </c>
      <c r="JC49" s="1052">
        <v>990</v>
      </c>
      <c r="JD49" s="87">
        <f t="shared" si="37"/>
        <v>0</v>
      </c>
      <c r="JF49" s="388"/>
      <c r="JG49" s="1247"/>
      <c r="JH49" s="1052"/>
      <c r="JI49" s="388"/>
      <c r="JJ49" s="1052"/>
      <c r="JK49" s="87">
        <f t="shared" si="38"/>
        <v>46365</v>
      </c>
      <c r="JN49" s="1285"/>
      <c r="JR49" s="87">
        <f t="shared" si="262"/>
        <v>132056.17000000001</v>
      </c>
      <c r="OQ49" s="386">
        <v>41328</v>
      </c>
      <c r="OR49" s="1258" t="s">
        <v>5645</v>
      </c>
      <c r="OS49" s="176">
        <v>4164</v>
      </c>
      <c r="OT49" s="53"/>
      <c r="OU49" s="176"/>
      <c r="OV49" s="87">
        <f t="shared" si="57"/>
        <v>21123.919999999998</v>
      </c>
      <c r="OX49" s="386"/>
      <c r="OY49" s="1258"/>
      <c r="OZ49" s="176"/>
      <c r="PA49" s="53"/>
      <c r="PB49" s="176"/>
      <c r="PC49" s="87">
        <f t="shared" si="58"/>
        <v>21123.919999999998</v>
      </c>
      <c r="PE49" s="1397"/>
      <c r="PF49" s="1431"/>
      <c r="PG49" s="1431"/>
      <c r="PH49" s="1431"/>
      <c r="PI49" s="1431"/>
      <c r="PJ49" s="1431"/>
      <c r="PK49" s="1392">
        <f t="shared" si="59"/>
        <v>63697.850000000006</v>
      </c>
      <c r="PM49" s="1397"/>
      <c r="PN49" s="1431"/>
      <c r="PO49" s="1431"/>
      <c r="PP49" s="1431"/>
      <c r="PQ49" s="1431"/>
      <c r="PR49" s="1392">
        <f t="shared" si="60"/>
        <v>0</v>
      </c>
      <c r="QV49" s="549"/>
      <c r="QW49" s="1202"/>
      <c r="QX49" s="1247"/>
      <c r="QY49" s="1052"/>
      <c r="QZ49" s="34"/>
      <c r="RA49" s="1052"/>
      <c r="RB49" s="87">
        <f t="shared" si="65"/>
        <v>17854</v>
      </c>
      <c r="TO49" s="388"/>
      <c r="TP49" s="1247"/>
      <c r="TQ49" s="1052"/>
      <c r="TS49" s="1052"/>
      <c r="TT49" s="87">
        <f t="shared" si="75"/>
        <v>7747</v>
      </c>
      <c r="XD49" s="1247"/>
      <c r="XE49" s="1052"/>
      <c r="XF49" s="1253"/>
      <c r="XG49" s="1245"/>
      <c r="XH49" s="87">
        <f t="shared" si="88"/>
        <v>55495.199999999997</v>
      </c>
      <c r="YL49" s="388"/>
      <c r="YN49" s="1247"/>
      <c r="YQ49" s="1052"/>
      <c r="YR49" s="87">
        <f t="shared" si="90"/>
        <v>76465</v>
      </c>
      <c r="ZC49" s="1052"/>
      <c r="ZF49" s="87">
        <f t="shared" si="92"/>
        <v>11815.5</v>
      </c>
      <c r="AFI49" s="1247"/>
      <c r="AFJ49" s="1052"/>
      <c r="AFK49" s="388"/>
      <c r="AFL49" s="1052"/>
      <c r="AFM49" s="87">
        <f t="shared" si="109"/>
        <v>0</v>
      </c>
      <c r="AGX49" s="34"/>
      <c r="AGY49" s="1249"/>
      <c r="AGZ49" s="24"/>
      <c r="AHA49" s="34"/>
      <c r="AHB49" s="85"/>
      <c r="AHC49" s="87">
        <f t="shared" si="115"/>
        <v>52560.5</v>
      </c>
      <c r="AHE49" s="34"/>
      <c r="AHF49" s="1269"/>
      <c r="AHG49" s="176"/>
      <c r="AHH49" s="1261"/>
      <c r="AHI49" s="1052"/>
      <c r="AHJ49" s="87">
        <f t="shared" si="116"/>
        <v>0</v>
      </c>
      <c r="AHQ49" s="87">
        <f t="shared" si="117"/>
        <v>0</v>
      </c>
      <c r="AHS49" s="386"/>
      <c r="AHT49" s="276"/>
      <c r="AHU49" s="121"/>
      <c r="AHV49" s="576"/>
      <c r="AHW49" s="176"/>
      <c r="AHX49" s="87">
        <f t="shared" si="118"/>
        <v>34838.5</v>
      </c>
      <c r="AJR49" s="549"/>
      <c r="AJS49" s="373"/>
      <c r="AJT49" s="1250"/>
      <c r="AJU49" s="1345"/>
      <c r="AJV49" s="1052"/>
      <c r="AJW49" s="87">
        <f t="shared" si="125"/>
        <v>37151</v>
      </c>
      <c r="AMQ49" s="110"/>
      <c r="AMR49" s="1415"/>
      <c r="AMS49" s="176"/>
      <c r="AMT49" s="110"/>
      <c r="AMU49" s="176"/>
      <c r="AMV49" s="85"/>
      <c r="AMW49" s="433"/>
      <c r="ANE49" s="388"/>
      <c r="ANF49" s="1353"/>
      <c r="ANG49" s="1276"/>
      <c r="ANH49" s="1279"/>
      <c r="ANI49" s="176"/>
      <c r="ANJ49" s="1280">
        <f t="shared" si="263"/>
        <v>1947</v>
      </c>
      <c r="ANL49" s="34"/>
      <c r="ANM49" s="1353"/>
      <c r="ANN49" s="1276"/>
      <c r="ANO49" s="1279"/>
      <c r="ANP49" s="176"/>
      <c r="ANQ49" s="1280">
        <f t="shared" si="264"/>
        <v>0</v>
      </c>
      <c r="ANS49" s="34"/>
      <c r="ANT49" s="1353"/>
      <c r="ANU49" s="1276"/>
      <c r="ANV49" s="1279"/>
      <c r="ANW49" s="176"/>
      <c r="ANX49" s="1280">
        <f t="shared" si="265"/>
        <v>0</v>
      </c>
      <c r="ANZ49" s="34"/>
      <c r="AOA49" s="1353"/>
      <c r="AOB49" s="1276"/>
      <c r="AOC49" s="1279"/>
      <c r="AOD49" s="176"/>
      <c r="AOE49" s="1280">
        <f t="shared" si="266"/>
        <v>0</v>
      </c>
      <c r="AOG49" s="388"/>
      <c r="AOH49" s="1353"/>
      <c r="AOI49" s="1276"/>
      <c r="AOJ49" s="1279"/>
      <c r="AOK49" s="176"/>
      <c r="AOL49" s="1280">
        <f t="shared" si="267"/>
        <v>0</v>
      </c>
      <c r="AON49" s="388"/>
      <c r="AOO49" s="1353"/>
      <c r="AOP49" s="1276"/>
      <c r="AOQ49" s="1279"/>
      <c r="AOR49" s="176"/>
      <c r="AOS49" s="1280">
        <f t="shared" si="268"/>
        <v>0</v>
      </c>
      <c r="AOU49" s="388"/>
      <c r="AOV49" s="1353"/>
      <c r="AOW49" s="1276"/>
      <c r="AOX49" s="1279"/>
      <c r="AOY49" s="176"/>
      <c r="AOZ49" s="1280">
        <f t="shared" si="269"/>
        <v>0</v>
      </c>
      <c r="APB49" s="549"/>
      <c r="APC49" s="1353"/>
      <c r="APD49" s="1276"/>
      <c r="APE49" s="1279"/>
      <c r="APF49" s="176"/>
      <c r="APG49" s="1280">
        <f t="shared" si="270"/>
        <v>0</v>
      </c>
      <c r="API49" s="549"/>
      <c r="APJ49" s="1353"/>
      <c r="APK49" s="1276"/>
      <c r="APL49" s="1279"/>
      <c r="APM49" s="176"/>
      <c r="APN49" s="1280">
        <f t="shared" si="271"/>
        <v>0</v>
      </c>
      <c r="AQT49" s="1269"/>
      <c r="ASE49" s="1247"/>
      <c r="ASF49" s="176"/>
      <c r="ASI49" s="87">
        <f t="shared" si="233"/>
        <v>31792</v>
      </c>
      <c r="ASY49" s="549"/>
      <c r="ASZ49" s="50"/>
      <c r="ATA49" s="176"/>
      <c r="ATD49" s="87">
        <f t="shared" si="236"/>
        <v>0</v>
      </c>
      <c r="ATT49" s="576"/>
      <c r="ATU49" s="276"/>
      <c r="ATV49" s="1045"/>
      <c r="ATW49" s="53"/>
      <c r="ATX49" s="176"/>
      <c r="ATY49" s="168">
        <f t="shared" si="214"/>
        <v>0</v>
      </c>
      <c r="AUH49" s="549"/>
      <c r="AUI49" s="373"/>
      <c r="AUL49" s="1245"/>
      <c r="AUM49" s="85"/>
      <c r="AVJ49" s="549"/>
      <c r="AVK49" s="1247"/>
      <c r="AVL49" s="1052"/>
      <c r="AVN49" s="1245"/>
      <c r="AVO49" s="87">
        <f t="shared" si="130"/>
        <v>30759</v>
      </c>
      <c r="AVQ49" s="549"/>
      <c r="AVR49" s="1247"/>
      <c r="AVS49" s="1052"/>
      <c r="AVU49" s="1245"/>
      <c r="AVV49" s="87">
        <f t="shared" si="131"/>
        <v>0</v>
      </c>
      <c r="AVX49" s="549"/>
      <c r="AVY49" s="1247"/>
      <c r="AWB49" s="1245"/>
      <c r="AWC49" s="87">
        <f t="shared" si="132"/>
        <v>5941</v>
      </c>
      <c r="AWE49" s="549"/>
      <c r="AWF49" s="373"/>
      <c r="AWI49" s="1245"/>
      <c r="AWJ49" s="85"/>
      <c r="AWZ49" s="388"/>
      <c r="AXA49" s="1247"/>
      <c r="AXB49" s="176"/>
      <c r="AXC49" s="1345"/>
      <c r="AXD49" s="1245"/>
      <c r="AXE49" s="87">
        <f t="shared" si="136"/>
        <v>3053</v>
      </c>
      <c r="AYB49" s="576"/>
      <c r="AYC49" s="363"/>
      <c r="AYD49" s="430"/>
      <c r="AYE49" s="365"/>
      <c r="AYF49" s="513"/>
      <c r="AYG49" s="87">
        <f t="shared" si="140"/>
        <v>72158.2</v>
      </c>
      <c r="AYW49" s="386"/>
      <c r="AYX49" s="386"/>
      <c r="AYY49" s="363"/>
      <c r="AYZ49" s="176"/>
      <c r="AZA49" s="568"/>
      <c r="AZB49" s="587"/>
      <c r="AZC49" s="168">
        <f t="shared" si="141"/>
        <v>744205</v>
      </c>
      <c r="AZE49" s="1432"/>
      <c r="AZL49" s="1432"/>
      <c r="AZQ49" s="35">
        <f>AZP49*AZO49</f>
        <v>0</v>
      </c>
      <c r="BBB49" s="549"/>
      <c r="BBC49" s="373"/>
      <c r="BBF49" s="1245"/>
      <c r="BBG49" s="85"/>
      <c r="BBI49" s="373"/>
      <c r="BBJ49" s="373"/>
      <c r="BBK49" s="373"/>
      <c r="BBN49" s="1245"/>
      <c r="BBO49" s="85"/>
      <c r="BCL49" s="386">
        <v>41322</v>
      </c>
      <c r="BCM49" s="363" t="s">
        <v>5096</v>
      </c>
      <c r="BCN49" s="513">
        <v>6753</v>
      </c>
      <c r="BCO49" s="1339"/>
      <c r="BCP49" s="513"/>
      <c r="BCQ49" s="87">
        <f t="shared" si="154"/>
        <v>23927.5</v>
      </c>
      <c r="BDN49" s="1092"/>
      <c r="BDO49" s="4"/>
      <c r="BDP49" s="1433"/>
      <c r="BDQ49" s="1092"/>
      <c r="BDR49" s="1431"/>
      <c r="BDS49" s="1392">
        <f t="shared" si="158"/>
        <v>31279.599999999991</v>
      </c>
      <c r="BFO49" s="1285"/>
      <c r="BFP49" s="1052"/>
      <c r="BFR49" s="1052"/>
      <c r="BFS49" s="87">
        <f t="shared" si="165"/>
        <v>0</v>
      </c>
      <c r="BIU49" s="34"/>
      <c r="BIV49" s="1285"/>
      <c r="BIW49" s="1052"/>
      <c r="BIY49" s="1052"/>
      <c r="BIZ49" s="87">
        <f t="shared" si="175"/>
        <v>0</v>
      </c>
      <c r="BJI49" s="53"/>
      <c r="BJJ49" s="276"/>
      <c r="BJK49" s="1045"/>
      <c r="BJL49" s="50"/>
      <c r="BJM49" s="721"/>
      <c r="BJN49" s="87">
        <f t="shared" si="217"/>
        <v>85787</v>
      </c>
      <c r="BMI49" s="386">
        <v>41315</v>
      </c>
      <c r="BMJ49" s="276" t="s">
        <v>4546</v>
      </c>
      <c r="BMK49" s="121">
        <v>545.5</v>
      </c>
      <c r="BML49" s="670">
        <v>41315</v>
      </c>
      <c r="BMM49" s="176">
        <v>545.5</v>
      </c>
      <c r="BMN49" s="87">
        <f t="shared" si="179"/>
        <v>0</v>
      </c>
      <c r="BMO49" s="373"/>
      <c r="BMQ49" s="1285"/>
      <c r="BMR49" s="430"/>
      <c r="BMS49" s="549"/>
      <c r="BMT49" s="1245"/>
      <c r="BMU49" s="168">
        <f t="shared" si="180"/>
        <v>700</v>
      </c>
    </row>
    <row r="50" spans="10:959 1031:1711" ht="14.25" customHeight="1" thickTop="1" thickBot="1">
      <c r="J50" s="2052"/>
      <c r="K50" s="2053"/>
      <c r="L50" s="2054"/>
      <c r="AJ50" s="388"/>
      <c r="AK50" s="1247"/>
      <c r="AL50" s="1052"/>
      <c r="AN50" s="1052"/>
      <c r="AO50" s="87">
        <f t="shared" si="7"/>
        <v>79462.720000000016</v>
      </c>
      <c r="BG50" s="771"/>
      <c r="BK50" s="1427"/>
      <c r="BL50" s="1428"/>
      <c r="BM50" s="1429"/>
      <c r="BN50" s="1427"/>
      <c r="BO50" s="1427"/>
      <c r="BP50" s="1427"/>
      <c r="BQ50" s="1427"/>
      <c r="BR50" s="1427"/>
      <c r="BS50" s="1430"/>
      <c r="CN50" s="576">
        <v>41272</v>
      </c>
      <c r="CO50" s="1289" t="s">
        <v>3217</v>
      </c>
      <c r="CP50" s="276" t="s">
        <v>3218</v>
      </c>
      <c r="CQ50" s="121">
        <v>305868.5</v>
      </c>
      <c r="CR50" s="657">
        <v>41325</v>
      </c>
      <c r="CS50" s="1422">
        <v>305868.40000000002</v>
      </c>
      <c r="CT50" s="87">
        <f t="shared" si="15"/>
        <v>586760.15</v>
      </c>
      <c r="CW50" s="1420"/>
      <c r="CX50" s="1247"/>
      <c r="CY50" s="176"/>
      <c r="DB50" s="87">
        <f t="shared" si="16"/>
        <v>10052085.65</v>
      </c>
      <c r="FB50" s="53"/>
      <c r="FC50" s="50"/>
      <c r="FD50" s="176"/>
      <c r="FE50" s="53"/>
      <c r="FF50" s="176"/>
      <c r="FG50" s="168">
        <f t="shared" si="24"/>
        <v>0</v>
      </c>
      <c r="FX50" s="549"/>
      <c r="FY50" s="1202"/>
      <c r="FZ50" s="373"/>
      <c r="GA50" s="1250"/>
      <c r="GB50" s="549"/>
      <c r="GD50" s="87">
        <f t="shared" si="26"/>
        <v>13137.5</v>
      </c>
      <c r="ID50" s="549"/>
      <c r="IE50" s="50"/>
      <c r="IF50" s="1274"/>
      <c r="II50" s="87">
        <f t="shared" si="34"/>
        <v>402</v>
      </c>
      <c r="IK50" s="549"/>
      <c r="IL50" s="50"/>
      <c r="IM50" s="1274"/>
      <c r="IP50" s="87">
        <f t="shared" si="35"/>
        <v>3102</v>
      </c>
      <c r="IR50" s="388">
        <v>41305</v>
      </c>
      <c r="IS50" s="1247" t="s">
        <v>3043</v>
      </c>
      <c r="IT50" s="85">
        <v>1155</v>
      </c>
      <c r="IU50" s="388">
        <v>41310</v>
      </c>
      <c r="IV50" s="85">
        <v>1155</v>
      </c>
      <c r="IW50" s="87">
        <f t="shared" si="36"/>
        <v>0</v>
      </c>
      <c r="IY50" s="388">
        <v>41321</v>
      </c>
      <c r="IZ50" s="1247" t="s">
        <v>5038</v>
      </c>
      <c r="JA50" s="1052">
        <v>990</v>
      </c>
      <c r="JB50" s="388">
        <v>41324</v>
      </c>
      <c r="JC50" s="1052">
        <v>990</v>
      </c>
      <c r="JD50" s="87">
        <f t="shared" si="37"/>
        <v>0</v>
      </c>
      <c r="JF50" s="388"/>
      <c r="JG50" s="1247"/>
      <c r="JH50" s="1052"/>
      <c r="JI50" s="388"/>
      <c r="JJ50" s="1052"/>
      <c r="JK50" s="87">
        <f t="shared" si="38"/>
        <v>46365</v>
      </c>
      <c r="JN50" s="1285"/>
      <c r="JR50" s="87">
        <f t="shared" si="262"/>
        <v>132056.17000000001</v>
      </c>
      <c r="OQ50" s="386"/>
      <c r="OR50" s="1258"/>
      <c r="OS50" s="176"/>
      <c r="OT50" s="53"/>
      <c r="OU50" s="176"/>
      <c r="OV50" s="87">
        <f t="shared" si="57"/>
        <v>21123.919999999998</v>
      </c>
      <c r="OX50" s="386"/>
      <c r="OY50" s="1258"/>
      <c r="OZ50" s="176"/>
      <c r="PA50" s="53"/>
      <c r="PB50" s="176"/>
      <c r="PC50" s="87">
        <f t="shared" si="58"/>
        <v>21123.919999999998</v>
      </c>
      <c r="QV50" s="549"/>
      <c r="QW50" s="1202"/>
      <c r="QX50" s="1247"/>
      <c r="QY50" s="1052"/>
      <c r="QZ50" s="34"/>
      <c r="RA50" s="1052"/>
      <c r="RB50" s="87">
        <f t="shared" si="65"/>
        <v>17854</v>
      </c>
      <c r="TO50" s="388"/>
      <c r="TP50" s="1247"/>
      <c r="TQ50" s="1052"/>
      <c r="TS50" s="1052"/>
      <c r="TT50" s="87">
        <f t="shared" si="75"/>
        <v>7747</v>
      </c>
      <c r="XD50" s="1434"/>
      <c r="XE50" s="1431"/>
      <c r="XF50" s="1431"/>
      <c r="XG50" s="1391"/>
      <c r="XH50" s="1392">
        <f t="shared" si="88"/>
        <v>55495.199999999997</v>
      </c>
      <c r="YL50" s="388"/>
      <c r="YN50" s="1247"/>
      <c r="YQ50" s="1052"/>
      <c r="YR50" s="87">
        <f t="shared" si="90"/>
        <v>76465</v>
      </c>
      <c r="ZC50" s="1052"/>
      <c r="ZF50" s="87">
        <f t="shared" si="92"/>
        <v>11815.5</v>
      </c>
      <c r="AFI50" s="1247"/>
      <c r="AFJ50" s="1052"/>
      <c r="AFK50" s="388"/>
      <c r="AFL50" s="1052"/>
      <c r="AFM50" s="87">
        <f t="shared" si="109"/>
        <v>0</v>
      </c>
      <c r="AGX50" s="34"/>
      <c r="AGY50" s="1249"/>
      <c r="AGZ50" s="24"/>
      <c r="AHA50" s="34"/>
      <c r="AHB50" s="85"/>
      <c r="AHC50" s="87">
        <f t="shared" si="115"/>
        <v>52560.5</v>
      </c>
      <c r="AHE50" s="34"/>
      <c r="AHF50" s="1269"/>
      <c r="AHG50" s="176"/>
      <c r="AHH50" s="1261"/>
      <c r="AHI50" s="1052"/>
      <c r="AHJ50" s="87">
        <f t="shared" si="116"/>
        <v>0</v>
      </c>
      <c r="AHQ50" s="87">
        <f t="shared" si="117"/>
        <v>0</v>
      </c>
      <c r="AHS50" s="1265">
        <v>41300</v>
      </c>
      <c r="AHT50" s="1247" t="s">
        <v>3274</v>
      </c>
      <c r="AHU50" s="1052">
        <v>6863</v>
      </c>
      <c r="AHV50" s="34">
        <v>41304</v>
      </c>
      <c r="AHW50" s="1052">
        <v>3000</v>
      </c>
      <c r="AHX50" s="87">
        <f t="shared" si="118"/>
        <v>38701.5</v>
      </c>
      <c r="AJR50" s="549"/>
      <c r="AJS50" s="373"/>
      <c r="AJT50" s="1250"/>
      <c r="AJV50" s="1052"/>
      <c r="AJW50" s="87">
        <f t="shared" si="125"/>
        <v>37151</v>
      </c>
      <c r="AMQ50" s="110"/>
      <c r="AMR50" s="1415"/>
      <c r="AMS50" s="176"/>
      <c r="AMT50" s="110"/>
      <c r="AMU50" s="176"/>
      <c r="AMV50" s="85"/>
      <c r="AMW50" s="433"/>
      <c r="ANE50" s="388"/>
      <c r="ANF50" s="1435"/>
      <c r="ANG50" s="1436"/>
      <c r="ANH50" s="1437"/>
      <c r="ANI50" s="1433"/>
      <c r="ANJ50" s="1438">
        <f t="shared" si="263"/>
        <v>1947</v>
      </c>
      <c r="ANL50" s="34"/>
      <c r="ANM50" s="1435"/>
      <c r="ANN50" s="1436"/>
      <c r="ANO50" s="1437"/>
      <c r="ANP50" s="1433"/>
      <c r="ANQ50" s="1438">
        <f t="shared" si="264"/>
        <v>0</v>
      </c>
      <c r="ANS50" s="34"/>
      <c r="ANT50" s="1435"/>
      <c r="ANU50" s="1436"/>
      <c r="ANV50" s="1437"/>
      <c r="ANW50" s="1433"/>
      <c r="ANX50" s="1438">
        <f t="shared" si="265"/>
        <v>0</v>
      </c>
      <c r="ANZ50" s="34"/>
      <c r="AOA50" s="1435"/>
      <c r="AOB50" s="1436"/>
      <c r="AOC50" s="1437"/>
      <c r="AOD50" s="1433"/>
      <c r="AOE50" s="1438">
        <f t="shared" si="266"/>
        <v>0</v>
      </c>
      <c r="AOG50" s="388"/>
      <c r="AOH50" s="1435"/>
      <c r="AOI50" s="1436"/>
      <c r="AOJ50" s="1437"/>
      <c r="AOK50" s="1433"/>
      <c r="AOL50" s="1438">
        <f t="shared" si="267"/>
        <v>0</v>
      </c>
      <c r="AON50" s="388"/>
      <c r="AOO50" s="1435"/>
      <c r="AOP50" s="1436"/>
      <c r="AOQ50" s="1437"/>
      <c r="AOR50" s="1433"/>
      <c r="AOS50" s="1438">
        <f t="shared" si="268"/>
        <v>0</v>
      </c>
      <c r="AOU50" s="388"/>
      <c r="AOV50" s="1435"/>
      <c r="AOW50" s="1436"/>
      <c r="AOX50" s="1437"/>
      <c r="AOY50" s="1433"/>
      <c r="AOZ50" s="1438">
        <f t="shared" si="269"/>
        <v>0</v>
      </c>
      <c r="APB50" s="549"/>
      <c r="APC50" s="1435"/>
      <c r="APD50" s="1436"/>
      <c r="APE50" s="1437"/>
      <c r="APF50" s="1433"/>
      <c r="APG50" s="1438">
        <f t="shared" si="270"/>
        <v>0</v>
      </c>
      <c r="API50" s="549"/>
      <c r="APJ50" s="1435"/>
      <c r="APK50" s="1436"/>
      <c r="APL50" s="1437"/>
      <c r="APM50" s="1433"/>
      <c r="APN50" s="1438">
        <f t="shared" si="271"/>
        <v>0</v>
      </c>
      <c r="AQT50" s="1269"/>
      <c r="ASE50" s="1247"/>
      <c r="ASF50" s="176"/>
      <c r="ASI50" s="87">
        <f t="shared" si="233"/>
        <v>31792</v>
      </c>
      <c r="ASZ50" s="1431"/>
      <c r="ATA50" s="1431"/>
      <c r="ATB50" s="1431"/>
      <c r="ATC50" s="1431"/>
      <c r="ATD50" s="1392">
        <f t="shared" si="236"/>
        <v>0</v>
      </c>
      <c r="ATT50" s="576"/>
      <c r="ATU50" s="276"/>
      <c r="ATV50" s="1045"/>
      <c r="ATW50" s="53"/>
      <c r="ATX50" s="176"/>
      <c r="ATY50" s="168">
        <f t="shared" si="214"/>
        <v>0</v>
      </c>
      <c r="AUH50" s="549"/>
      <c r="AUI50" s="373"/>
      <c r="AUL50" s="1245"/>
      <c r="AUM50" s="85"/>
      <c r="AVJ50" s="549"/>
      <c r="AVK50" s="1247"/>
      <c r="AVL50" s="1052"/>
      <c r="AVN50" s="1245"/>
      <c r="AVO50" s="87">
        <f t="shared" si="130"/>
        <v>30759</v>
      </c>
      <c r="AVQ50" s="549"/>
      <c r="AVR50" s="1247"/>
      <c r="AVS50" s="1052"/>
      <c r="AVU50" s="1245"/>
      <c r="AVV50" s="87">
        <f t="shared" si="131"/>
        <v>0</v>
      </c>
      <c r="AVX50" s="549"/>
      <c r="AVY50" s="1247"/>
      <c r="AWB50" s="1245"/>
      <c r="AWC50" s="87">
        <f t="shared" si="132"/>
        <v>5941</v>
      </c>
      <c r="AWE50" s="549"/>
      <c r="AWF50" s="373"/>
      <c r="AWI50" s="1245"/>
      <c r="AWJ50" s="85"/>
      <c r="AWZ50" s="388"/>
      <c r="AXA50" s="1247"/>
      <c r="AXB50" s="430"/>
      <c r="AXC50" s="1345"/>
      <c r="AXD50" s="1245"/>
      <c r="AXE50" s="87">
        <f t="shared" si="136"/>
        <v>3053</v>
      </c>
      <c r="AYB50" s="1087"/>
      <c r="AYC50" s="363"/>
      <c r="AYD50" s="430"/>
      <c r="AYE50" s="603"/>
      <c r="AYF50" s="430"/>
      <c r="AYG50" s="85">
        <f t="shared" si="140"/>
        <v>72158.2</v>
      </c>
      <c r="AYW50" s="386"/>
      <c r="AYX50" s="386"/>
      <c r="AYY50" s="363"/>
      <c r="AYZ50" s="513"/>
      <c r="AZA50" s="522"/>
      <c r="AZB50" s="591"/>
      <c r="AZC50" s="168">
        <f t="shared" si="141"/>
        <v>744205</v>
      </c>
      <c r="AZE50" s="1432"/>
      <c r="AZF50" s="297"/>
      <c r="AZG50" s="1281"/>
      <c r="AZH50" s="1376"/>
      <c r="AZL50" s="1432"/>
      <c r="AZQ50" s="35">
        <f t="shared" ref="AZQ50:AZQ55" si="272">AZP50*AZO50</f>
        <v>0</v>
      </c>
      <c r="BBB50" s="549"/>
      <c r="BBC50" s="373"/>
      <c r="BBF50" s="1245"/>
      <c r="BBG50" s="85"/>
      <c r="BBI50" s="373"/>
      <c r="BBJ50" s="373"/>
      <c r="BBK50" s="373"/>
      <c r="BBN50" s="1245"/>
      <c r="BBO50" s="85"/>
      <c r="BCL50" s="386">
        <v>41323</v>
      </c>
      <c r="BCM50" s="363" t="s">
        <v>5147</v>
      </c>
      <c r="BCN50" s="513">
        <v>5018</v>
      </c>
      <c r="BCO50" s="1339">
        <v>41323</v>
      </c>
      <c r="BCP50" s="513">
        <v>5018</v>
      </c>
      <c r="BCQ50" s="87">
        <f t="shared" si="154"/>
        <v>23927.5</v>
      </c>
      <c r="BFO50" s="1285"/>
      <c r="BFP50" s="1052"/>
      <c r="BFR50" s="1052"/>
      <c r="BFS50" s="87">
        <f t="shared" si="165"/>
        <v>0</v>
      </c>
      <c r="BIU50" s="34"/>
      <c r="BIV50" s="1285"/>
      <c r="BIW50" s="1052"/>
      <c r="BIY50" s="1052"/>
      <c r="BIZ50" s="87">
        <f t="shared" si="175"/>
        <v>0</v>
      </c>
      <c r="BJI50" s="53"/>
      <c r="BJJ50" s="276"/>
      <c r="BJK50" s="1045"/>
      <c r="BJL50" s="50"/>
      <c r="BJM50" s="721"/>
      <c r="BJN50" s="87">
        <f t="shared" si="217"/>
        <v>85787</v>
      </c>
      <c r="BMI50" s="386">
        <v>41316</v>
      </c>
      <c r="BMJ50" s="1378" t="s">
        <v>4625</v>
      </c>
      <c r="BMK50" s="176">
        <v>1190</v>
      </c>
      <c r="BML50" s="576">
        <v>41316</v>
      </c>
      <c r="BMM50" s="176">
        <v>1190</v>
      </c>
      <c r="BMN50" s="87">
        <f t="shared" si="179"/>
        <v>0</v>
      </c>
      <c r="BMO50" s="373"/>
      <c r="BMQ50" s="1285"/>
      <c r="BMR50" s="430"/>
      <c r="BMS50" s="549"/>
      <c r="BMT50" s="1245"/>
      <c r="BMU50" s="168">
        <f t="shared" si="180"/>
        <v>700</v>
      </c>
    </row>
    <row r="51" spans="10:959 1031:1711" ht="15.75" thickTop="1">
      <c r="AJ51" s="388"/>
      <c r="AK51" s="1247"/>
      <c r="AL51" s="1052"/>
      <c r="AN51" s="1052"/>
      <c r="AO51" s="87">
        <f t="shared" si="7"/>
        <v>79462.720000000016</v>
      </c>
      <c r="BJ51" s="35" t="s">
        <v>78</v>
      </c>
      <c r="CN51" s="576">
        <v>41272</v>
      </c>
      <c r="CO51" s="1289" t="s">
        <v>3221</v>
      </c>
      <c r="CP51" s="276" t="s">
        <v>3222</v>
      </c>
      <c r="CQ51" s="121">
        <v>242000</v>
      </c>
      <c r="CR51" s="657">
        <v>41325</v>
      </c>
      <c r="CS51" s="1422">
        <v>242000</v>
      </c>
      <c r="CT51" s="87">
        <f t="shared" si="15"/>
        <v>586760.15</v>
      </c>
      <c r="CW51" s="1420"/>
      <c r="CX51" s="1247"/>
      <c r="CY51" s="176"/>
      <c r="DB51" s="87">
        <f t="shared" si="16"/>
        <v>10052085.65</v>
      </c>
      <c r="FB51" s="53"/>
      <c r="FC51" s="50"/>
      <c r="FD51" s="176"/>
      <c r="FE51" s="53"/>
      <c r="FF51" s="176"/>
      <c r="FG51" s="168">
        <f t="shared" si="24"/>
        <v>0</v>
      </c>
      <c r="FX51" s="549"/>
      <c r="FY51" s="1202"/>
      <c r="FZ51" s="373"/>
      <c r="GA51" s="1250"/>
      <c r="GD51" s="87">
        <f t="shared" si="26"/>
        <v>13137.5</v>
      </c>
      <c r="ID51" s="549"/>
      <c r="IE51" s="50"/>
      <c r="IF51" s="1276"/>
      <c r="IG51" s="433"/>
      <c r="IH51" s="433"/>
      <c r="II51" s="87">
        <f t="shared" si="34"/>
        <v>402</v>
      </c>
      <c r="IK51" s="549"/>
      <c r="IL51" s="50"/>
      <c r="IM51" s="1276"/>
      <c r="IN51" s="433"/>
      <c r="IO51" s="433"/>
      <c r="IP51" s="87">
        <f t="shared" si="35"/>
        <v>3102</v>
      </c>
      <c r="IR51" s="388">
        <v>41306</v>
      </c>
      <c r="IS51" s="1247" t="s">
        <v>3682</v>
      </c>
      <c r="IT51" s="1052">
        <v>4290</v>
      </c>
      <c r="IU51" s="388">
        <v>41310</v>
      </c>
      <c r="IV51" s="1052">
        <v>4290</v>
      </c>
      <c r="IW51" s="87">
        <f t="shared" si="36"/>
        <v>0</v>
      </c>
      <c r="IY51" s="388">
        <v>41322</v>
      </c>
      <c r="IZ51" s="1247" t="s">
        <v>5079</v>
      </c>
      <c r="JA51" s="1052">
        <v>5610</v>
      </c>
      <c r="JB51" s="388">
        <v>41324</v>
      </c>
      <c r="JC51" s="1052">
        <v>5610</v>
      </c>
      <c r="JD51" s="87">
        <f t="shared" si="37"/>
        <v>0</v>
      </c>
      <c r="JF51" s="388"/>
      <c r="JG51" s="1247"/>
      <c r="JH51" s="1052"/>
      <c r="JI51" s="388"/>
      <c r="JJ51" s="1052"/>
      <c r="JK51" s="87">
        <f t="shared" si="38"/>
        <v>46365</v>
      </c>
      <c r="JN51" s="1285"/>
      <c r="JR51" s="87">
        <f t="shared" si="262"/>
        <v>132056.17000000001</v>
      </c>
      <c r="OQ51" s="386"/>
      <c r="OR51" s="1258"/>
      <c r="OS51" s="176"/>
      <c r="OT51" s="53"/>
      <c r="OU51" s="176"/>
      <c r="OV51" s="87">
        <f t="shared" si="57"/>
        <v>21123.919999999998</v>
      </c>
      <c r="OX51" s="386"/>
      <c r="OY51" s="1258"/>
      <c r="OZ51" s="176"/>
      <c r="PA51" s="53"/>
      <c r="PB51" s="176"/>
      <c r="PC51" s="87">
        <f t="shared" si="58"/>
        <v>21123.919999999998</v>
      </c>
      <c r="QV51" s="549"/>
      <c r="QW51" s="1202"/>
      <c r="QX51" s="1247"/>
      <c r="QY51" s="1052"/>
      <c r="QZ51" s="34"/>
      <c r="RA51" s="1052"/>
      <c r="RB51" s="87">
        <f t="shared" si="65"/>
        <v>17854</v>
      </c>
      <c r="TO51" s="388"/>
      <c r="TP51" s="1247"/>
      <c r="TQ51" s="1052"/>
      <c r="TS51" s="1052"/>
      <c r="TT51" s="87">
        <f t="shared" si="75"/>
        <v>7747</v>
      </c>
      <c r="YL51" s="388"/>
      <c r="YN51" s="1247"/>
      <c r="YQ51" s="1052"/>
      <c r="YR51" s="87">
        <f t="shared" si="90"/>
        <v>76465</v>
      </c>
      <c r="ZC51" s="1052"/>
      <c r="ZF51" s="87">
        <f t="shared" si="92"/>
        <v>11815.5</v>
      </c>
      <c r="AAU51" s="2055"/>
      <c r="AAV51" s="2055"/>
      <c r="AFI51" s="1247"/>
      <c r="AFJ51" s="1052"/>
      <c r="AFK51" s="388"/>
      <c r="AFL51" s="1052"/>
      <c r="AFM51" s="87">
        <f t="shared" si="109"/>
        <v>0</v>
      </c>
      <c r="AGX51" s="34"/>
      <c r="AGY51" s="1249"/>
      <c r="AGZ51" s="121"/>
      <c r="AHA51" s="34"/>
      <c r="AHB51" s="85"/>
      <c r="AHC51" s="87">
        <f t="shared" si="115"/>
        <v>52560.5</v>
      </c>
      <c r="AHE51" s="34"/>
      <c r="AHF51" s="1269"/>
      <c r="AHG51" s="176"/>
      <c r="AHH51" s="1261"/>
      <c r="AHI51" s="1052"/>
      <c r="AHJ51" s="87">
        <f t="shared" si="116"/>
        <v>0</v>
      </c>
      <c r="AHQ51" s="87">
        <f t="shared" si="117"/>
        <v>0</v>
      </c>
      <c r="AHT51" s="1247"/>
      <c r="AHU51" s="513"/>
      <c r="AHV51" s="53">
        <v>41311</v>
      </c>
      <c r="AHW51" s="1052">
        <v>1500</v>
      </c>
      <c r="AHX51" s="87">
        <f t="shared" si="118"/>
        <v>37201.5</v>
      </c>
      <c r="AJT51" s="1250"/>
      <c r="AJV51" s="1052"/>
      <c r="AJW51" s="87">
        <f t="shared" si="125"/>
        <v>37151</v>
      </c>
      <c r="AMQ51" s="110"/>
      <c r="AMR51" s="1415"/>
      <c r="AMS51" s="430"/>
      <c r="AMT51" s="110"/>
      <c r="AMU51" s="176"/>
      <c r="AMV51" s="85"/>
      <c r="AMW51" s="433"/>
      <c r="ANE51" s="388"/>
      <c r="ANF51" s="1439"/>
      <c r="ANG51" s="1262"/>
      <c r="ANH51" s="1279"/>
      <c r="ANI51" s="1262"/>
      <c r="ANJ51" s="85"/>
      <c r="ANK51" s="433"/>
      <c r="ANL51" s="1279"/>
      <c r="ANM51" s="1439"/>
      <c r="ANN51" s="1262"/>
      <c r="ANO51" s="1279"/>
      <c r="ANP51" s="1262"/>
      <c r="ANQ51" s="85"/>
      <c r="ANS51" s="34"/>
      <c r="ANT51" s="1353"/>
      <c r="ANU51" s="1262"/>
      <c r="ANV51" s="1279"/>
      <c r="ANW51" s="1262"/>
      <c r="ANX51" s="85"/>
      <c r="ANZ51" s="34"/>
      <c r="AOA51" s="1353"/>
      <c r="AOB51" s="1262"/>
      <c r="AOC51" s="1279"/>
      <c r="AOD51" s="1262"/>
      <c r="AOE51" s="85"/>
      <c r="AOG51" s="388"/>
      <c r="AOH51" s="1353"/>
      <c r="AOI51" s="1276"/>
      <c r="AOJ51" s="1279"/>
      <c r="AOK51" s="1262"/>
      <c r="AOL51" s="85"/>
      <c r="AOM51" s="433"/>
      <c r="AON51" s="388"/>
      <c r="AOO51" s="1353"/>
      <c r="AOP51" s="1276"/>
      <c r="AOQ51" s="1279"/>
      <c r="AOR51" s="1262"/>
      <c r="AOS51" s="85"/>
      <c r="AOT51" s="433"/>
      <c r="AOU51" s="388"/>
      <c r="AOV51" s="1353"/>
      <c r="AOW51" s="1276"/>
      <c r="AOX51" s="1279"/>
      <c r="AOY51" s="1262"/>
      <c r="AOZ51" s="85"/>
      <c r="APA51" s="433"/>
      <c r="APB51" s="1118"/>
      <c r="APC51" s="1439"/>
      <c r="APD51" s="1262"/>
      <c r="APE51" s="1279"/>
      <c r="APF51" s="1262"/>
      <c r="APG51" s="85"/>
      <c r="API51" s="1118"/>
      <c r="APJ51" s="1439"/>
      <c r="APK51" s="1262"/>
      <c r="APL51" s="1279"/>
      <c r="APM51" s="1262"/>
      <c r="APN51" s="85"/>
      <c r="AQT51" s="1269"/>
      <c r="ASE51" s="1247"/>
      <c r="ASI51" s="87">
        <f t="shared" si="233"/>
        <v>31792</v>
      </c>
      <c r="ATD51" s="85"/>
      <c r="ATE51" s="433"/>
      <c r="ATT51" s="576"/>
      <c r="ATU51" s="276"/>
      <c r="ATV51" s="1045"/>
      <c r="ATW51" s="1440"/>
      <c r="ATX51" s="176"/>
      <c r="ATY51" s="168">
        <f t="shared" si="214"/>
        <v>0</v>
      </c>
      <c r="AUH51" s="549"/>
      <c r="AUI51" s="373"/>
      <c r="AUL51" s="1245"/>
      <c r="AUM51" s="85"/>
      <c r="AVJ51" s="549"/>
      <c r="AVK51" s="1247"/>
      <c r="AVL51" s="1052"/>
      <c r="AVN51" s="1245"/>
      <c r="AVO51" s="87">
        <f t="shared" si="130"/>
        <v>30759</v>
      </c>
      <c r="AVQ51" s="549"/>
      <c r="AVR51" s="1247"/>
      <c r="AVS51" s="1052"/>
      <c r="AVU51" s="1245"/>
      <c r="AVV51" s="87">
        <f t="shared" si="131"/>
        <v>0</v>
      </c>
      <c r="AVX51" s="549"/>
      <c r="AVY51" s="1247"/>
      <c r="AWB51" s="1245"/>
      <c r="AWC51" s="87">
        <f t="shared" si="132"/>
        <v>5941</v>
      </c>
      <c r="AWE51" s="549"/>
      <c r="AWF51" s="373"/>
      <c r="AWI51" s="1245"/>
      <c r="AWJ51" s="85"/>
      <c r="AWZ51" s="388"/>
      <c r="AXA51" s="1247"/>
      <c r="AXB51" s="176"/>
      <c r="AXC51" s="1345"/>
      <c r="AXD51" s="1245"/>
      <c r="AXE51" s="87">
        <f t="shared" si="136"/>
        <v>3053</v>
      </c>
      <c r="AYB51" s="576"/>
      <c r="AYC51" s="1441"/>
      <c r="AYD51" s="513"/>
      <c r="AYE51" s="365"/>
      <c r="AYF51" s="513"/>
      <c r="AYG51" s="85">
        <f t="shared" si="140"/>
        <v>72158.2</v>
      </c>
      <c r="AYW51" s="386"/>
      <c r="AYX51" s="386"/>
      <c r="AYY51" s="363"/>
      <c r="AYZ51" s="430"/>
      <c r="AZA51" s="386"/>
      <c r="AZB51" s="587"/>
      <c r="AZC51" s="168">
        <f t="shared" si="141"/>
        <v>744205</v>
      </c>
      <c r="AZE51" s="1432"/>
      <c r="AZF51" s="297"/>
      <c r="AZG51" s="1354"/>
      <c r="AZH51" s="1319"/>
      <c r="AZL51" s="1432"/>
      <c r="AZQ51" s="35">
        <f t="shared" si="272"/>
        <v>0</v>
      </c>
      <c r="BBB51" s="549"/>
      <c r="BBC51" s="373"/>
      <c r="BBF51" s="1245"/>
      <c r="BBG51" s="85"/>
      <c r="BBI51" s="373"/>
      <c r="BBJ51" s="373"/>
      <c r="BBK51" s="373"/>
      <c r="BBN51" s="1245"/>
      <c r="BBO51" s="85"/>
      <c r="BCL51" s="386">
        <v>41324</v>
      </c>
      <c r="BCM51" s="363" t="s">
        <v>5251</v>
      </c>
      <c r="BCN51" s="513">
        <v>4158</v>
      </c>
      <c r="BCO51" s="1339">
        <v>41324</v>
      </c>
      <c r="BCP51" s="513">
        <v>4158</v>
      </c>
      <c r="BCQ51" s="87">
        <f t="shared" si="154"/>
        <v>23927.5</v>
      </c>
      <c r="BFO51" s="1285"/>
      <c r="BFP51" s="1052"/>
      <c r="BFR51" s="1052"/>
      <c r="BFS51" s="87">
        <f t="shared" si="165"/>
        <v>0</v>
      </c>
      <c r="BIU51" s="34"/>
      <c r="BIV51" s="1285"/>
      <c r="BIW51" s="1052"/>
      <c r="BIY51" s="1052"/>
      <c r="BIZ51" s="87">
        <f t="shared" si="175"/>
        <v>0</v>
      </c>
      <c r="BJI51" s="34"/>
      <c r="BJJ51" s="373"/>
      <c r="BJK51" s="1250"/>
      <c r="BJL51" s="1279"/>
      <c r="BJM51" s="1262"/>
      <c r="BJN51" s="87">
        <f t="shared" si="217"/>
        <v>85787</v>
      </c>
      <c r="BMI51" s="386">
        <v>41317</v>
      </c>
      <c r="BMJ51" s="276" t="s">
        <v>4640</v>
      </c>
      <c r="BMK51" s="121">
        <v>742</v>
      </c>
      <c r="BML51" s="576">
        <v>41317</v>
      </c>
      <c r="BMM51" s="176">
        <v>742</v>
      </c>
      <c r="BMN51" s="87">
        <f t="shared" si="179"/>
        <v>0</v>
      </c>
      <c r="BMO51" s="373"/>
      <c r="BMQ51" s="1285"/>
      <c r="BMR51" s="430"/>
      <c r="BMS51" s="549"/>
      <c r="BMT51" s="1245"/>
      <c r="BMU51" s="168">
        <f t="shared" si="180"/>
        <v>700</v>
      </c>
    </row>
    <row r="52" spans="10:959 1031:1711">
      <c r="AJ52" s="388"/>
      <c r="AK52" s="1247"/>
      <c r="AL52" s="1052"/>
      <c r="AN52" s="1052"/>
      <c r="AO52" s="87">
        <f t="shared" si="7"/>
        <v>79462.720000000016</v>
      </c>
      <c r="CN52" s="576">
        <v>41276</v>
      </c>
      <c r="CO52" s="1289" t="s">
        <v>5392</v>
      </c>
      <c r="CP52" s="276" t="s">
        <v>3225</v>
      </c>
      <c r="CQ52" s="121">
        <v>81297.16</v>
      </c>
      <c r="CR52" s="657">
        <v>41325</v>
      </c>
      <c r="CS52" s="1422">
        <v>81297.16</v>
      </c>
      <c r="CT52" s="87">
        <f t="shared" si="15"/>
        <v>586760.15</v>
      </c>
      <c r="CW52" s="1420"/>
      <c r="CX52" s="1247"/>
      <c r="CY52" s="176"/>
      <c r="DB52" s="87">
        <f t="shared" si="16"/>
        <v>10052085.65</v>
      </c>
      <c r="FB52" s="53"/>
      <c r="FC52" s="50"/>
      <c r="FD52" s="176"/>
      <c r="FE52" s="53"/>
      <c r="FF52" s="176"/>
      <c r="FG52" s="168">
        <f t="shared" si="24"/>
        <v>0</v>
      </c>
      <c r="FX52" s="549"/>
      <c r="FY52" s="1202"/>
      <c r="GA52" s="1250"/>
      <c r="GD52" s="87">
        <f t="shared" si="26"/>
        <v>13137.5</v>
      </c>
      <c r="ID52" s="549"/>
      <c r="IE52" s="50"/>
      <c r="IF52" s="1276"/>
      <c r="II52" s="87">
        <f t="shared" si="34"/>
        <v>402</v>
      </c>
      <c r="IK52" s="549"/>
      <c r="IL52" s="50"/>
      <c r="IM52" s="1276"/>
      <c r="IP52" s="87">
        <f t="shared" si="35"/>
        <v>3102</v>
      </c>
      <c r="IR52" s="388">
        <v>41306</v>
      </c>
      <c r="IS52" s="1247" t="s">
        <v>3683</v>
      </c>
      <c r="IT52" s="1052">
        <v>1155</v>
      </c>
      <c r="IU52" s="388">
        <v>41310</v>
      </c>
      <c r="IV52" s="1052">
        <v>1155</v>
      </c>
      <c r="IW52" s="87">
        <f t="shared" si="36"/>
        <v>0</v>
      </c>
      <c r="IY52" s="388">
        <v>41322</v>
      </c>
      <c r="IZ52" s="1247" t="s">
        <v>5080</v>
      </c>
      <c r="JA52" s="1052">
        <v>3300</v>
      </c>
      <c r="JB52" s="388">
        <v>41324</v>
      </c>
      <c r="JC52" s="1052">
        <v>3300</v>
      </c>
      <c r="JD52" s="87">
        <f t="shared" si="37"/>
        <v>0</v>
      </c>
      <c r="JF52" s="388"/>
      <c r="JG52" s="1247"/>
      <c r="JH52" s="1052"/>
      <c r="JI52" s="388"/>
      <c r="JJ52" s="1052"/>
      <c r="JK52" s="87">
        <f t="shared" si="38"/>
        <v>46365</v>
      </c>
      <c r="JN52" s="1285"/>
      <c r="JR52" s="87">
        <f t="shared" si="262"/>
        <v>132056.17000000001</v>
      </c>
      <c r="OQ52" s="386"/>
      <c r="OR52" s="1258"/>
      <c r="OS52" s="176"/>
      <c r="OT52" s="53"/>
      <c r="OU52" s="176"/>
      <c r="OV52" s="87">
        <f t="shared" si="57"/>
        <v>21123.919999999998</v>
      </c>
      <c r="OX52" s="386"/>
      <c r="OY52" s="1258"/>
      <c r="OZ52" s="176"/>
      <c r="PA52" s="53"/>
      <c r="PB52" s="176"/>
      <c r="PC52" s="87">
        <f t="shared" si="58"/>
        <v>21123.919999999998</v>
      </c>
      <c r="QV52" s="549"/>
      <c r="QW52" s="1202"/>
      <c r="QX52" s="1247"/>
      <c r="QY52" s="1052"/>
      <c r="QZ52" s="34"/>
      <c r="RA52" s="1052"/>
      <c r="RB52" s="87">
        <f t="shared" si="65"/>
        <v>17854</v>
      </c>
      <c r="TO52" s="388"/>
      <c r="TP52" s="1247"/>
      <c r="TQ52" s="1052"/>
      <c r="TS52" s="1052"/>
      <c r="TT52" s="87">
        <f t="shared" si="75"/>
        <v>7747</v>
      </c>
      <c r="YL52" s="388"/>
      <c r="YN52" s="1247"/>
      <c r="YQ52" s="1052"/>
      <c r="YR52" s="87">
        <f t="shared" si="90"/>
        <v>76465</v>
      </c>
      <c r="ZC52" s="1052"/>
      <c r="ZF52" s="87">
        <f t="shared" si="92"/>
        <v>11815.5</v>
      </c>
      <c r="AFI52" s="1247"/>
      <c r="AFJ52" s="1052"/>
      <c r="AFK52" s="388"/>
      <c r="AFL52" s="1052"/>
      <c r="AFM52" s="87">
        <f t="shared" si="109"/>
        <v>0</v>
      </c>
      <c r="AGX52" s="34"/>
      <c r="AGY52" s="1249"/>
      <c r="AGZ52" s="121"/>
      <c r="AHA52" s="34"/>
      <c r="AHB52" s="85"/>
      <c r="AHC52" s="87">
        <f t="shared" si="115"/>
        <v>52560.5</v>
      </c>
      <c r="AHE52" s="34"/>
      <c r="AHF52" s="1269"/>
      <c r="AHG52" s="176"/>
      <c r="AHH52" s="1261"/>
      <c r="AHI52" s="1052"/>
      <c r="AHJ52" s="87">
        <f t="shared" si="116"/>
        <v>0</v>
      </c>
      <c r="AHQ52" s="87">
        <f t="shared" si="117"/>
        <v>0</v>
      </c>
      <c r="AHT52" s="1247"/>
      <c r="AHU52" s="1052"/>
      <c r="AHV52" s="34">
        <v>41328</v>
      </c>
      <c r="AHW52" s="1052">
        <v>1000</v>
      </c>
      <c r="AHX52" s="87">
        <f t="shared" si="118"/>
        <v>36201.5</v>
      </c>
      <c r="AJT52" s="1250"/>
      <c r="AJV52" s="1052"/>
      <c r="AJW52" s="87">
        <f t="shared" si="125"/>
        <v>37151</v>
      </c>
      <c r="AMQ52" s="110"/>
      <c r="AMR52" s="1415"/>
      <c r="AMS52" s="430"/>
      <c r="AMT52" s="110"/>
      <c r="AMU52" s="176"/>
      <c r="AMV52" s="85"/>
      <c r="AMW52" s="433"/>
      <c r="ANE52" s="388"/>
      <c r="ANF52" s="1439"/>
      <c r="ANG52" s="1262"/>
      <c r="ANH52" s="1279"/>
      <c r="ANI52" s="1262"/>
      <c r="ANJ52" s="85"/>
      <c r="ANK52" s="433"/>
      <c r="ANL52" s="1279"/>
      <c r="ANM52" s="1439"/>
      <c r="ANN52" s="1262"/>
      <c r="ANO52" s="1279"/>
      <c r="ANP52" s="1262"/>
      <c r="ANQ52" s="85"/>
      <c r="ANS52" s="34"/>
      <c r="ANT52" s="1353"/>
      <c r="ANU52" s="1262"/>
      <c r="ANV52" s="1279"/>
      <c r="ANW52" s="1262"/>
      <c r="ANX52" s="85"/>
      <c r="ANZ52" s="34"/>
      <c r="AOA52" s="1353"/>
      <c r="AOB52" s="1262"/>
      <c r="AOC52" s="1279"/>
      <c r="AOD52" s="1262"/>
      <c r="AOE52" s="85"/>
      <c r="AOG52" s="388"/>
      <c r="AOH52" s="1353"/>
      <c r="AOI52" s="1276"/>
      <c r="AOJ52" s="1279"/>
      <c r="AOK52" s="1262"/>
      <c r="AOL52" s="85"/>
      <c r="AOM52" s="433"/>
      <c r="AON52" s="388"/>
      <c r="AOO52" s="1353"/>
      <c r="AOP52" s="1276"/>
      <c r="AOQ52" s="1279"/>
      <c r="AOR52" s="1262"/>
      <c r="AOS52" s="85"/>
      <c r="AOT52" s="433"/>
      <c r="AOU52" s="388"/>
      <c r="AOV52" s="1353"/>
      <c r="AOW52" s="1276"/>
      <c r="AOX52" s="1279"/>
      <c r="AOY52" s="1262"/>
      <c r="AOZ52" s="85"/>
      <c r="APA52" s="433"/>
      <c r="APB52" s="1118"/>
      <c r="APC52" s="1439"/>
      <c r="APD52" s="1262"/>
      <c r="APE52" s="1279"/>
      <c r="APF52" s="1262"/>
      <c r="APG52" s="85"/>
      <c r="API52" s="1118"/>
      <c r="APJ52" s="1439"/>
      <c r="APK52" s="1262"/>
      <c r="APL52" s="1279"/>
      <c r="APM52" s="1262"/>
      <c r="APN52" s="85"/>
      <c r="AQT52" s="1269"/>
      <c r="ASE52" s="1247"/>
      <c r="ASI52" s="87">
        <f t="shared" si="233"/>
        <v>31792</v>
      </c>
      <c r="ATD52" s="85"/>
      <c r="ATE52" s="433"/>
      <c r="ATT52" s="576"/>
      <c r="ATU52" s="276"/>
      <c r="ATV52" s="1045"/>
      <c r="ATW52" s="1440"/>
      <c r="ATX52" s="176"/>
      <c r="ATY52" s="168">
        <f t="shared" si="214"/>
        <v>0</v>
      </c>
      <c r="AUH52" s="549"/>
      <c r="AUI52" s="373"/>
      <c r="AUL52" s="1245"/>
      <c r="AUM52" s="85"/>
      <c r="AVJ52" s="549"/>
      <c r="AVK52" s="1247"/>
      <c r="AVL52" s="1052"/>
      <c r="AVN52" s="1245"/>
      <c r="AVO52" s="87">
        <f t="shared" si="130"/>
        <v>30759</v>
      </c>
      <c r="AVQ52" s="549"/>
      <c r="AVR52" s="1247"/>
      <c r="AVS52" s="1052"/>
      <c r="AVU52" s="1245"/>
      <c r="AVV52" s="87">
        <f t="shared" si="131"/>
        <v>0</v>
      </c>
      <c r="AVX52" s="549"/>
      <c r="AVY52" s="1247"/>
      <c r="AWB52" s="1245"/>
      <c r="AWC52" s="87">
        <f t="shared" si="132"/>
        <v>5941</v>
      </c>
      <c r="AWE52" s="549"/>
      <c r="AWF52" s="373"/>
      <c r="AWI52" s="1245"/>
      <c r="AWJ52" s="85"/>
      <c r="AWZ52" s="388"/>
      <c r="AXA52" s="1247"/>
      <c r="AXB52" s="430"/>
      <c r="AXC52" s="1345"/>
      <c r="AXD52" s="1245"/>
      <c r="AXE52" s="87">
        <f t="shared" si="136"/>
        <v>3053</v>
      </c>
      <c r="AYB52" s="576"/>
      <c r="AYC52" s="1441"/>
      <c r="AYD52" s="513"/>
      <c r="AYE52" s="365"/>
      <c r="AYF52" s="513"/>
      <c r="AYG52" s="85">
        <f t="shared" si="140"/>
        <v>72158.2</v>
      </c>
      <c r="AYW52" s="386"/>
      <c r="AYX52" s="386"/>
      <c r="AYY52" s="276"/>
      <c r="AYZ52" s="121"/>
      <c r="AZA52" s="386"/>
      <c r="AZB52" s="587"/>
      <c r="AZC52" s="168">
        <f t="shared" si="141"/>
        <v>744205</v>
      </c>
      <c r="AZE52" s="1432"/>
      <c r="AZF52" s="297"/>
      <c r="AZG52" s="1442"/>
      <c r="AZH52" s="1319"/>
      <c r="AZL52" s="1432"/>
      <c r="AZQ52" s="35">
        <f t="shared" si="272"/>
        <v>0</v>
      </c>
      <c r="BBB52" s="549"/>
      <c r="BBC52" s="373"/>
      <c r="BBF52" s="1245"/>
      <c r="BBG52" s="85"/>
      <c r="BBI52" s="373"/>
      <c r="BBJ52" s="373"/>
      <c r="BBK52" s="373"/>
      <c r="BBN52" s="1245"/>
      <c r="BBO52" s="85"/>
      <c r="BCL52" s="386">
        <v>41325</v>
      </c>
      <c r="BCM52" s="363" t="s">
        <v>5345</v>
      </c>
      <c r="BCN52" s="513">
        <v>3597</v>
      </c>
      <c r="BCO52" s="1339">
        <v>41325</v>
      </c>
      <c r="BCP52" s="513">
        <v>3597</v>
      </c>
      <c r="BCQ52" s="87">
        <f t="shared" si="154"/>
        <v>23927.5</v>
      </c>
      <c r="BFO52" s="1285"/>
      <c r="BFP52" s="1052"/>
      <c r="BFR52" s="1052"/>
      <c r="BFS52" s="87">
        <f t="shared" si="165"/>
        <v>0</v>
      </c>
      <c r="BIU52" s="34"/>
      <c r="BIV52" s="1285"/>
      <c r="BIW52" s="1052"/>
      <c r="BIY52" s="1052"/>
      <c r="BIZ52" s="87">
        <f t="shared" si="175"/>
        <v>0</v>
      </c>
      <c r="BJK52" s="1250"/>
      <c r="BJL52" s="1423"/>
      <c r="BJM52" s="1262"/>
      <c r="BJN52" s="87">
        <f t="shared" si="217"/>
        <v>85787</v>
      </c>
      <c r="BMI52" s="386">
        <v>41317</v>
      </c>
      <c r="BMJ52" s="276" t="s">
        <v>4677</v>
      </c>
      <c r="BMK52" s="121">
        <v>1796</v>
      </c>
      <c r="BML52" s="576">
        <v>41317</v>
      </c>
      <c r="BMM52" s="176">
        <v>1796</v>
      </c>
      <c r="BMN52" s="87">
        <f t="shared" si="179"/>
        <v>0</v>
      </c>
      <c r="BMO52" s="373"/>
      <c r="BMQ52" s="1285"/>
      <c r="BMR52" s="430"/>
      <c r="BMS52" s="549"/>
      <c r="BMT52" s="1245"/>
      <c r="BMU52" s="168">
        <f t="shared" si="180"/>
        <v>700</v>
      </c>
    </row>
    <row r="53" spans="10:959 1031:1711">
      <c r="AJ53" s="388"/>
      <c r="AK53" s="1247"/>
      <c r="AL53" s="1052"/>
      <c r="AN53" s="1052"/>
      <c r="AO53" s="87">
        <f t="shared" si="7"/>
        <v>79462.720000000016</v>
      </c>
      <c r="CN53" s="576">
        <v>41278</v>
      </c>
      <c r="CO53" s="1289" t="s">
        <v>5393</v>
      </c>
      <c r="CP53" s="276" t="s">
        <v>3230</v>
      </c>
      <c r="CQ53" s="121">
        <v>251470</v>
      </c>
      <c r="CR53" s="657">
        <v>41325</v>
      </c>
      <c r="CS53" s="1422">
        <v>251470</v>
      </c>
      <c r="CT53" s="87">
        <f t="shared" si="15"/>
        <v>586760.15</v>
      </c>
      <c r="CW53" s="1420"/>
      <c r="CX53" s="1247"/>
      <c r="CY53" s="176"/>
      <c r="DB53" s="87">
        <f t="shared" si="16"/>
        <v>10052085.65</v>
      </c>
      <c r="FB53" s="53"/>
      <c r="FC53" s="50"/>
      <c r="FD53" s="176"/>
      <c r="FE53" s="53"/>
      <c r="FF53" s="176"/>
      <c r="FG53" s="168">
        <f t="shared" si="24"/>
        <v>0</v>
      </c>
      <c r="FX53" s="549"/>
      <c r="FY53" s="549"/>
      <c r="GA53" s="1250"/>
      <c r="GD53" s="87">
        <f t="shared" si="26"/>
        <v>13137.5</v>
      </c>
      <c r="ID53" s="549"/>
      <c r="IE53" s="50"/>
      <c r="IF53" s="1276"/>
      <c r="II53" s="87">
        <f t="shared" si="34"/>
        <v>402</v>
      </c>
      <c r="IK53" s="549"/>
      <c r="IL53" s="50"/>
      <c r="IM53" s="1276"/>
      <c r="IP53" s="87">
        <f t="shared" si="35"/>
        <v>3102</v>
      </c>
      <c r="IR53" s="388">
        <v>41306</v>
      </c>
      <c r="IS53" s="1247" t="s">
        <v>3684</v>
      </c>
      <c r="IT53" s="1052">
        <v>1155</v>
      </c>
      <c r="IU53" s="388">
        <v>41310</v>
      </c>
      <c r="IV53" s="1052">
        <v>1155</v>
      </c>
      <c r="IW53" s="87">
        <f t="shared" si="36"/>
        <v>0</v>
      </c>
      <c r="IY53" s="388">
        <v>41322</v>
      </c>
      <c r="IZ53" s="1247" t="s">
        <v>5081</v>
      </c>
      <c r="JA53" s="1052">
        <v>1485</v>
      </c>
      <c r="JB53" s="388">
        <v>41324</v>
      </c>
      <c r="JC53" s="1052">
        <v>1485</v>
      </c>
      <c r="JD53" s="87">
        <f t="shared" si="37"/>
        <v>0</v>
      </c>
      <c r="JF53" s="388"/>
      <c r="JG53" s="1247"/>
      <c r="JH53" s="1052"/>
      <c r="JI53" s="1265"/>
      <c r="JJ53" s="1052"/>
      <c r="JK53" s="87">
        <f t="shared" si="38"/>
        <v>46365</v>
      </c>
      <c r="JN53" s="1285"/>
      <c r="JR53" s="87">
        <f t="shared" si="262"/>
        <v>132056.17000000001</v>
      </c>
      <c r="OQ53" s="386"/>
      <c r="OR53" s="1258"/>
      <c r="OS53" s="176"/>
      <c r="OT53" s="53"/>
      <c r="OU53" s="176"/>
      <c r="OV53" s="87">
        <f t="shared" si="57"/>
        <v>21123.919999999998</v>
      </c>
      <c r="OX53" s="386"/>
      <c r="OY53" s="1258"/>
      <c r="OZ53" s="176"/>
      <c r="PA53" s="53"/>
      <c r="PB53" s="176"/>
      <c r="PC53" s="87">
        <f t="shared" si="58"/>
        <v>21123.919999999998</v>
      </c>
      <c r="QV53" s="549"/>
      <c r="QW53" s="1202"/>
      <c r="QX53" s="1247"/>
      <c r="QY53" s="1052"/>
      <c r="QZ53" s="34"/>
      <c r="RA53" s="1052"/>
      <c r="RB53" s="87">
        <f t="shared" si="65"/>
        <v>17854</v>
      </c>
      <c r="TO53" s="388"/>
      <c r="TP53" s="1247"/>
      <c r="TQ53" s="1052"/>
      <c r="TS53" s="1052"/>
      <c r="TT53" s="87">
        <f t="shared" si="75"/>
        <v>7747</v>
      </c>
      <c r="YL53" s="388"/>
      <c r="YN53" s="1247"/>
      <c r="YQ53" s="1052"/>
      <c r="YR53" s="87">
        <f t="shared" si="90"/>
        <v>76465</v>
      </c>
      <c r="ZC53" s="1052"/>
      <c r="ZF53" s="87">
        <f t="shared" si="92"/>
        <v>11815.5</v>
      </c>
      <c r="AFI53" s="1247"/>
      <c r="AFJ53" s="1052"/>
      <c r="AFK53" s="388"/>
      <c r="AFL53" s="1052"/>
      <c r="AFM53" s="87">
        <f t="shared" si="109"/>
        <v>0</v>
      </c>
      <c r="AGX53" s="34"/>
      <c r="AGY53" s="1249"/>
      <c r="AGZ53" s="24"/>
      <c r="AHA53" s="34"/>
      <c r="AHB53" s="85"/>
      <c r="AHC53" s="87">
        <f t="shared" si="115"/>
        <v>52560.5</v>
      </c>
      <c r="AHE53" s="34"/>
      <c r="AHF53" s="1269"/>
      <c r="AHG53" s="176"/>
      <c r="AHH53" s="1261"/>
      <c r="AHI53" s="1052"/>
      <c r="AHJ53" s="87">
        <f t="shared" si="116"/>
        <v>0</v>
      </c>
      <c r="AHQ53" s="87">
        <f t="shared" si="117"/>
        <v>0</v>
      </c>
      <c r="AHT53" s="1247"/>
      <c r="AHU53" s="1052"/>
      <c r="AHV53" s="34"/>
      <c r="AHW53" s="1052"/>
      <c r="AHX53" s="87">
        <f t="shared" si="118"/>
        <v>36201.5</v>
      </c>
      <c r="AJT53" s="1250"/>
      <c r="AJV53" s="1052"/>
      <c r="AJW53" s="87">
        <f t="shared" si="125"/>
        <v>37151</v>
      </c>
      <c r="AMQ53" s="110"/>
      <c r="AMR53" s="1415"/>
      <c r="AMS53" s="430"/>
      <c r="AMT53" s="110"/>
      <c r="AMU53" s="430"/>
      <c r="AMV53" s="85"/>
      <c r="AMW53" s="433"/>
      <c r="ANE53" s="388"/>
      <c r="ANF53" s="1439"/>
      <c r="ANG53" s="1262"/>
      <c r="ANH53" s="1279"/>
      <c r="ANI53" s="1262"/>
      <c r="ANJ53" s="85"/>
      <c r="ANK53" s="433"/>
      <c r="ANL53" s="1279"/>
      <c r="ANM53" s="1439"/>
      <c r="ANN53" s="1262"/>
      <c r="ANO53" s="1279"/>
      <c r="ANP53" s="1262"/>
      <c r="ANQ53" s="85"/>
      <c r="ANS53" s="34"/>
      <c r="ANT53" s="1353"/>
      <c r="ANU53" s="1262"/>
      <c r="ANV53" s="1279"/>
      <c r="ANW53" s="1262"/>
      <c r="ANX53" s="85"/>
      <c r="ANZ53" s="34"/>
      <c r="AOA53" s="1353"/>
      <c r="AOB53" s="1262"/>
      <c r="AOC53" s="1279"/>
      <c r="AOD53" s="1262"/>
      <c r="AOE53" s="85"/>
      <c r="AOG53" s="388"/>
      <c r="AOH53" s="1353"/>
      <c r="AOI53" s="1276"/>
      <c r="AOJ53" s="1279"/>
      <c r="AOK53" s="1262"/>
      <c r="AOL53" s="85"/>
      <c r="AOM53" s="433"/>
      <c r="AON53" s="388"/>
      <c r="AOO53" s="1353"/>
      <c r="AOP53" s="1276"/>
      <c r="AOQ53" s="1279"/>
      <c r="AOR53" s="1262"/>
      <c r="AOS53" s="85"/>
      <c r="AOT53" s="433"/>
      <c r="AOU53" s="388"/>
      <c r="AOV53" s="1353"/>
      <c r="AOW53" s="1276"/>
      <c r="AOX53" s="1279"/>
      <c r="AOY53" s="1262"/>
      <c r="AOZ53" s="85"/>
      <c r="APA53" s="433"/>
      <c r="APB53" s="1118"/>
      <c r="APC53" s="1439"/>
      <c r="APD53" s="1262"/>
      <c r="APE53" s="1279"/>
      <c r="APF53" s="1262"/>
      <c r="APG53" s="85"/>
      <c r="AQT53" s="1269"/>
      <c r="ASE53" s="1247"/>
      <c r="ASI53" s="87">
        <f t="shared" si="233"/>
        <v>31792</v>
      </c>
      <c r="ATD53" s="85"/>
      <c r="ATE53" s="433"/>
      <c r="ATT53" s="576"/>
      <c r="ATU53" s="276"/>
      <c r="ATV53" s="1045"/>
      <c r="ATW53" s="276"/>
      <c r="ATY53" s="168">
        <f t="shared" si="214"/>
        <v>0</v>
      </c>
      <c r="AUH53" s="549"/>
      <c r="AUI53" s="373"/>
      <c r="AUL53" s="1245"/>
      <c r="AUM53" s="85"/>
      <c r="AVJ53" s="549"/>
      <c r="AVK53" s="1247"/>
      <c r="AVL53" s="1052"/>
      <c r="AVN53" s="1245"/>
      <c r="AVO53" s="87">
        <f t="shared" si="130"/>
        <v>30759</v>
      </c>
      <c r="AVQ53" s="549"/>
      <c r="AVR53" s="1247"/>
      <c r="AVS53" s="1052"/>
      <c r="AVU53" s="1245"/>
      <c r="AVV53" s="87">
        <f t="shared" si="131"/>
        <v>0</v>
      </c>
      <c r="AVX53" s="549"/>
      <c r="AVY53" s="1247"/>
      <c r="AWB53" s="1245"/>
      <c r="AWC53" s="87">
        <f t="shared" si="132"/>
        <v>5941</v>
      </c>
      <c r="AWE53" s="549"/>
      <c r="AWF53" s="373"/>
      <c r="AWI53" s="1245"/>
      <c r="AWJ53" s="85"/>
      <c r="AWZ53" s="388"/>
      <c r="AXA53" s="1247"/>
      <c r="AXB53" s="176"/>
      <c r="AXC53" s="1345"/>
      <c r="AXD53" s="1245"/>
      <c r="AXE53" s="87">
        <f t="shared" si="136"/>
        <v>3053</v>
      </c>
      <c r="AYB53" s="1339"/>
      <c r="AYC53" s="1441"/>
      <c r="AYD53" s="513"/>
      <c r="AYE53" s="365"/>
      <c r="AYF53" s="513"/>
      <c r="AYG53" s="85">
        <f t="shared" si="140"/>
        <v>72158.2</v>
      </c>
      <c r="AYW53" s="417"/>
      <c r="AYX53" s="417"/>
      <c r="AYY53" s="276"/>
      <c r="AYZ53" s="121"/>
      <c r="AZA53" s="540"/>
      <c r="AZB53" s="587"/>
      <c r="AZC53" s="168">
        <f t="shared" si="141"/>
        <v>744205</v>
      </c>
      <c r="AZE53" s="1432"/>
      <c r="AZF53" s="297"/>
      <c r="AZG53" s="1443"/>
      <c r="AZH53" s="1376"/>
      <c r="AZL53" s="1432"/>
      <c r="AZQ53" s="35">
        <f t="shared" si="272"/>
        <v>0</v>
      </c>
      <c r="BBB53" s="549"/>
      <c r="BBC53" s="373"/>
      <c r="BBF53" s="1245"/>
      <c r="BBG53" s="85"/>
      <c r="BBI53" s="373"/>
      <c r="BBJ53" s="373"/>
      <c r="BBK53" s="373"/>
      <c r="BBN53" s="1245"/>
      <c r="BBO53" s="85"/>
      <c r="BCL53" s="386">
        <v>41326</v>
      </c>
      <c r="BCM53" s="363" t="s">
        <v>5426</v>
      </c>
      <c r="BCN53" s="513">
        <v>5899</v>
      </c>
      <c r="BCO53" s="1339">
        <v>41326</v>
      </c>
      <c r="BCP53" s="513">
        <v>5899</v>
      </c>
      <c r="BCQ53" s="87">
        <f t="shared" si="154"/>
        <v>23927.5</v>
      </c>
      <c r="BFO53" s="1285"/>
      <c r="BFP53" s="1052"/>
      <c r="BFR53" s="1052"/>
      <c r="BFS53" s="87">
        <f t="shared" si="165"/>
        <v>0</v>
      </c>
      <c r="BIU53" s="34"/>
      <c r="BIV53" s="1285"/>
      <c r="BIW53" s="1052"/>
      <c r="BIY53" s="1052"/>
      <c r="BIZ53" s="87">
        <f t="shared" si="175"/>
        <v>0</v>
      </c>
      <c r="BJK53" s="1250"/>
      <c r="BJL53" s="1423"/>
      <c r="BJM53" s="1262"/>
      <c r="BJN53" s="87">
        <f t="shared" si="217"/>
        <v>85787</v>
      </c>
      <c r="BMI53" s="386">
        <v>41317</v>
      </c>
      <c r="BMJ53" s="276" t="s">
        <v>4691</v>
      </c>
      <c r="BMK53" s="121">
        <v>150</v>
      </c>
      <c r="BML53" s="576">
        <v>41317</v>
      </c>
      <c r="BMM53" s="176">
        <v>150</v>
      </c>
      <c r="BMN53" s="87">
        <f t="shared" si="179"/>
        <v>0</v>
      </c>
      <c r="BMO53" s="373"/>
      <c r="BMQ53" s="1285"/>
      <c r="BMR53" s="1052"/>
      <c r="BMS53" s="549"/>
      <c r="BMT53" s="1052"/>
      <c r="BMU53" s="168">
        <f t="shared" si="180"/>
        <v>700</v>
      </c>
    </row>
    <row r="54" spans="10:959 1031:1711">
      <c r="AJ54" s="388"/>
      <c r="AK54" s="1247"/>
      <c r="AL54" s="1052"/>
      <c r="AN54" s="1052"/>
      <c r="AO54" s="87">
        <f t="shared" si="7"/>
        <v>79462.720000000016</v>
      </c>
      <c r="CN54" s="576">
        <v>41278</v>
      </c>
      <c r="CO54" s="1289" t="s">
        <v>5394</v>
      </c>
      <c r="CP54" s="276" t="s">
        <v>3233</v>
      </c>
      <c r="CQ54" s="121">
        <v>234364</v>
      </c>
      <c r="CR54" s="657">
        <v>41325</v>
      </c>
      <c r="CS54" s="1422">
        <v>234364</v>
      </c>
      <c r="CT54" s="87">
        <f t="shared" si="15"/>
        <v>586760.15</v>
      </c>
      <c r="CW54" s="1420"/>
      <c r="CX54" s="1247"/>
      <c r="CY54" s="176"/>
      <c r="DB54" s="87">
        <f t="shared" si="16"/>
        <v>10052085.65</v>
      </c>
      <c r="FB54" s="53"/>
      <c r="FC54" s="50"/>
      <c r="FD54" s="176"/>
      <c r="FE54" s="53"/>
      <c r="FF54" s="176"/>
      <c r="FG54" s="168">
        <f t="shared" si="24"/>
        <v>0</v>
      </c>
      <c r="FX54" s="549"/>
      <c r="FY54" s="549"/>
      <c r="GA54" s="1250"/>
      <c r="GD54" s="87">
        <f t="shared" si="26"/>
        <v>13137.5</v>
      </c>
      <c r="ID54" s="549"/>
      <c r="IE54" s="50"/>
      <c r="IF54" s="1276"/>
      <c r="II54" s="87">
        <f t="shared" si="34"/>
        <v>402</v>
      </c>
      <c r="IK54" s="549"/>
      <c r="IL54" s="50"/>
      <c r="IM54" s="1276"/>
      <c r="IP54" s="87">
        <f t="shared" si="35"/>
        <v>3102</v>
      </c>
      <c r="IR54" s="388">
        <v>41306</v>
      </c>
      <c r="IS54" s="1247" t="s">
        <v>3685</v>
      </c>
      <c r="IT54" s="1052">
        <v>1320</v>
      </c>
      <c r="IU54" s="388">
        <v>41310</v>
      </c>
      <c r="IV54" s="1052">
        <v>1320</v>
      </c>
      <c r="IW54" s="87">
        <f t="shared" si="36"/>
        <v>0</v>
      </c>
      <c r="IY54" s="388">
        <v>41322</v>
      </c>
      <c r="IZ54" s="1247" t="s">
        <v>5082</v>
      </c>
      <c r="JA54" s="1052">
        <v>1155</v>
      </c>
      <c r="JB54" s="388">
        <v>41324</v>
      </c>
      <c r="JC54" s="1052">
        <v>1155</v>
      </c>
      <c r="JD54" s="87">
        <f t="shared" si="37"/>
        <v>0</v>
      </c>
      <c r="JF54" s="388"/>
      <c r="JG54" s="1247"/>
      <c r="JH54" s="1052"/>
      <c r="JI54" s="1265"/>
      <c r="JJ54" s="1052"/>
      <c r="JK54" s="87">
        <f t="shared" si="38"/>
        <v>46365</v>
      </c>
      <c r="JN54" s="1285"/>
      <c r="JR54" s="87">
        <f t="shared" si="262"/>
        <v>132056.17000000001</v>
      </c>
      <c r="OQ54" s="386"/>
      <c r="OR54" s="1258"/>
      <c r="OS54" s="176"/>
      <c r="OT54" s="423"/>
      <c r="OU54" s="176"/>
      <c r="OV54" s="87">
        <f t="shared" si="57"/>
        <v>21123.919999999998</v>
      </c>
      <c r="OX54" s="386"/>
      <c r="OY54" s="1258"/>
      <c r="OZ54" s="176"/>
      <c r="PA54" s="53"/>
      <c r="PB54" s="176"/>
      <c r="PC54" s="87">
        <f t="shared" si="58"/>
        <v>21123.919999999998</v>
      </c>
      <c r="QV54" s="549"/>
      <c r="QW54" s="1202"/>
      <c r="QX54" s="1247"/>
      <c r="QY54" s="513"/>
      <c r="QZ54" s="53"/>
      <c r="RA54" s="1052"/>
      <c r="RB54" s="87">
        <f t="shared" si="65"/>
        <v>17854</v>
      </c>
      <c r="TO54" s="388"/>
      <c r="TP54" s="1247"/>
      <c r="TQ54" s="1052"/>
      <c r="TS54" s="1052"/>
      <c r="TT54" s="87">
        <f t="shared" si="75"/>
        <v>7747</v>
      </c>
      <c r="YN54" s="1247"/>
      <c r="YQ54" s="1052"/>
      <c r="YR54" s="87">
        <f t="shared" si="90"/>
        <v>76465</v>
      </c>
      <c r="ZC54" s="1052"/>
      <c r="ZF54" s="87">
        <f t="shared" si="92"/>
        <v>11815.5</v>
      </c>
      <c r="AFI54" s="1247"/>
      <c r="AFJ54" s="1052"/>
      <c r="AFK54" s="388"/>
      <c r="AFL54" s="1052"/>
      <c r="AFM54" s="87">
        <f t="shared" si="109"/>
        <v>0</v>
      </c>
      <c r="AGX54" s="34"/>
      <c r="AGY54" s="1249"/>
      <c r="AGZ54" s="24"/>
      <c r="AHA54" s="34"/>
      <c r="AHB54" s="85"/>
      <c r="AHC54" s="87">
        <f t="shared" si="115"/>
        <v>52560.5</v>
      </c>
      <c r="AHE54" s="34"/>
      <c r="AHF54" s="1269"/>
      <c r="AHG54" s="176"/>
      <c r="AHH54" s="1261"/>
      <c r="AHI54" s="1052"/>
      <c r="AHJ54" s="87">
        <f t="shared" si="116"/>
        <v>0</v>
      </c>
      <c r="AHQ54" s="87">
        <f t="shared" si="117"/>
        <v>0</v>
      </c>
      <c r="AHS54" s="1265">
        <v>41305</v>
      </c>
      <c r="AHT54" s="1247" t="s">
        <v>3275</v>
      </c>
      <c r="AHU54" s="1052">
        <v>238</v>
      </c>
      <c r="AHV54" s="34">
        <v>41318</v>
      </c>
      <c r="AHW54" s="1052">
        <v>238</v>
      </c>
      <c r="AHX54" s="87">
        <f t="shared" si="118"/>
        <v>36201.5</v>
      </c>
      <c r="AJT54" s="1250"/>
      <c r="AJV54" s="1052"/>
      <c r="AJW54" s="87">
        <f t="shared" si="125"/>
        <v>37151</v>
      </c>
      <c r="AMQ54" s="110"/>
      <c r="AMR54" s="1415"/>
      <c r="AMS54" s="430"/>
      <c r="AMT54" s="110"/>
      <c r="AMU54" s="430"/>
      <c r="AMV54" s="85"/>
      <c r="AMW54" s="433"/>
      <c r="ANE54" s="388"/>
      <c r="ANF54" s="1439"/>
      <c r="ANG54" s="1262"/>
      <c r="ANH54" s="1279"/>
      <c r="ANI54" s="1262"/>
      <c r="ANJ54" s="85"/>
      <c r="ANK54" s="433"/>
      <c r="ANL54" s="1279"/>
      <c r="ANM54" s="1439"/>
      <c r="ANN54" s="1262"/>
      <c r="ANO54" s="1279"/>
      <c r="ANP54" s="1262"/>
      <c r="ANQ54" s="85"/>
      <c r="ANS54" s="34"/>
      <c r="ANT54" s="1353"/>
      <c r="ANU54" s="1262"/>
      <c r="ANV54" s="1279"/>
      <c r="ANW54" s="1262"/>
      <c r="ANX54" s="85"/>
      <c r="ANZ54" s="34"/>
      <c r="AOA54" s="1353"/>
      <c r="AOB54" s="1262"/>
      <c r="AOC54" s="1279"/>
      <c r="AOD54" s="1262"/>
      <c r="AOE54" s="85"/>
      <c r="AOG54" s="388"/>
      <c r="AOH54" s="1353"/>
      <c r="AOI54" s="1276"/>
      <c r="AOJ54" s="1279"/>
      <c r="AOK54" s="1262"/>
      <c r="AOL54" s="85"/>
      <c r="AOM54" s="433"/>
      <c r="AON54" s="388"/>
      <c r="AOO54" s="1353"/>
      <c r="AOP54" s="1276"/>
      <c r="AOQ54" s="1279"/>
      <c r="AOR54" s="1262"/>
      <c r="AOS54" s="85"/>
      <c r="AOT54" s="433"/>
      <c r="AOU54" s="433"/>
      <c r="AOV54" s="433"/>
      <c r="AOW54" s="433"/>
      <c r="AOX54" s="433"/>
      <c r="AOY54" s="433"/>
      <c r="AOZ54" s="433"/>
      <c r="APA54" s="433"/>
      <c r="APB54" s="1118"/>
      <c r="APC54" s="1439"/>
      <c r="APD54" s="1262"/>
      <c r="APE54" s="1279"/>
      <c r="APF54" s="1262"/>
      <c r="APG54" s="85"/>
      <c r="AQT54" s="1269"/>
      <c r="ASE54" s="1247"/>
      <c r="ASI54" s="87">
        <f t="shared" si="233"/>
        <v>31792</v>
      </c>
      <c r="ATD54" s="85"/>
      <c r="ATE54" s="433"/>
      <c r="ATT54" s="576"/>
      <c r="ATU54" s="276"/>
      <c r="ATV54" s="1045"/>
      <c r="ATW54" s="276"/>
      <c r="ATY54" s="168">
        <f t="shared" si="214"/>
        <v>0</v>
      </c>
      <c r="AUH54" s="549"/>
      <c r="AUI54" s="373"/>
      <c r="AUL54" s="1245"/>
      <c r="AUM54" s="85"/>
      <c r="AVJ54" s="549"/>
      <c r="AVK54" s="1247"/>
      <c r="AVL54" s="1052"/>
      <c r="AVN54" s="1245"/>
      <c r="AVO54" s="87">
        <f t="shared" si="130"/>
        <v>30759</v>
      </c>
      <c r="AVQ54" s="549"/>
      <c r="AVR54" s="1247"/>
      <c r="AVS54" s="1052"/>
      <c r="AVU54" s="1245"/>
      <c r="AVV54" s="87">
        <f t="shared" si="131"/>
        <v>0</v>
      </c>
      <c r="AVX54" s="549"/>
      <c r="AVY54" s="1247"/>
      <c r="AWB54" s="1245"/>
      <c r="AWC54" s="87">
        <f t="shared" si="132"/>
        <v>5941</v>
      </c>
      <c r="AWE54" s="549"/>
      <c r="AWF54" s="373"/>
      <c r="AWI54" s="1245"/>
      <c r="AWJ54" s="85"/>
      <c r="AWZ54" s="388"/>
      <c r="AXA54" s="1247"/>
      <c r="AXB54" s="430"/>
      <c r="AXC54" s="1345"/>
      <c r="AXD54" s="1245"/>
      <c r="AXE54" s="87">
        <f t="shared" si="136"/>
        <v>3053</v>
      </c>
      <c r="AYB54" s="1339"/>
      <c r="AYC54" s="1441"/>
      <c r="AYD54" s="513"/>
      <c r="AYE54" s="365"/>
      <c r="AYF54" s="513"/>
      <c r="AYG54" s="85">
        <f t="shared" si="140"/>
        <v>72158.2</v>
      </c>
      <c r="AYW54" s="386"/>
      <c r="AYX54" s="386"/>
      <c r="AYY54" s="315"/>
      <c r="AYZ54" s="176"/>
      <c r="AZA54" s="540"/>
      <c r="AZB54" s="587"/>
      <c r="AZC54" s="168">
        <f t="shared" si="141"/>
        <v>744205</v>
      </c>
      <c r="AZE54" s="1432"/>
      <c r="AZF54" s="297"/>
      <c r="AZG54" s="1444"/>
      <c r="AZH54" s="1319"/>
      <c r="AZL54" s="1432"/>
      <c r="AZQ54" s="35">
        <f t="shared" si="272"/>
        <v>0</v>
      </c>
      <c r="BBB54" s="549"/>
      <c r="BBC54" s="373"/>
      <c r="BBF54" s="1245"/>
      <c r="BBG54" s="85"/>
      <c r="BBI54" s="373"/>
      <c r="BBJ54" s="373"/>
      <c r="BBK54" s="373"/>
      <c r="BBN54" s="1245"/>
      <c r="BBO54" s="85"/>
      <c r="BCL54" s="386">
        <v>41328</v>
      </c>
      <c r="BCM54" s="363" t="s">
        <v>5622</v>
      </c>
      <c r="BCN54" s="513">
        <v>8723</v>
      </c>
      <c r="BCO54" s="1339">
        <v>41328</v>
      </c>
      <c r="BCP54" s="513">
        <v>8723</v>
      </c>
      <c r="BCQ54" s="87">
        <f t="shared" si="154"/>
        <v>23927.5</v>
      </c>
      <c r="BFO54" s="1285"/>
      <c r="BFP54" s="1052"/>
      <c r="BFR54" s="1052"/>
      <c r="BFS54" s="87">
        <f t="shared" si="165"/>
        <v>0</v>
      </c>
      <c r="BIU54" s="34"/>
      <c r="BIV54" s="1285"/>
      <c r="BIW54" s="1052"/>
      <c r="BIY54" s="1052"/>
      <c r="BIZ54" s="87">
        <f t="shared" si="175"/>
        <v>0</v>
      </c>
      <c r="BJK54" s="1250"/>
      <c r="BJL54" s="433"/>
      <c r="BJM54" s="1262"/>
      <c r="BJN54" s="87">
        <f t="shared" si="217"/>
        <v>85787</v>
      </c>
      <c r="BMI54" s="386">
        <v>41319</v>
      </c>
      <c r="BMJ54" s="1378" t="s">
        <v>4846</v>
      </c>
      <c r="BMK54" s="121">
        <v>3972.8</v>
      </c>
      <c r="BML54" s="576">
        <v>41319</v>
      </c>
      <c r="BMM54" s="176">
        <v>3972.8</v>
      </c>
      <c r="BMN54" s="87">
        <f t="shared" si="179"/>
        <v>0</v>
      </c>
      <c r="BMO54" s="373"/>
      <c r="BMQ54" s="1285"/>
      <c r="BMR54" s="1262"/>
      <c r="BMS54" s="1118"/>
      <c r="BMT54" s="430"/>
      <c r="BMU54" s="168">
        <f t="shared" si="180"/>
        <v>700</v>
      </c>
    </row>
    <row r="55" spans="10:959 1031:1711" ht="15.75" thickBot="1">
      <c r="AJ55" s="388"/>
      <c r="AK55" s="1247"/>
      <c r="AL55" s="1052"/>
      <c r="AN55" s="1052"/>
      <c r="AO55" s="87">
        <f t="shared" si="7"/>
        <v>79462.720000000016</v>
      </c>
      <c r="CN55" s="576">
        <v>41278</v>
      </c>
      <c r="CO55" s="1289" t="s">
        <v>5395</v>
      </c>
      <c r="CP55" s="276" t="s">
        <v>3236</v>
      </c>
      <c r="CQ55" s="121">
        <v>231538</v>
      </c>
      <c r="CR55" s="657">
        <v>41325</v>
      </c>
      <c r="CS55" s="1422">
        <v>231538</v>
      </c>
      <c r="CT55" s="87">
        <f t="shared" si="15"/>
        <v>586760.15</v>
      </c>
      <c r="CW55" s="1420"/>
      <c r="CX55" s="1247"/>
      <c r="CY55" s="176"/>
      <c r="DB55" s="87">
        <f t="shared" si="16"/>
        <v>10052085.65</v>
      </c>
      <c r="FB55" s="53"/>
      <c r="FC55" s="50"/>
      <c r="FD55" s="176"/>
      <c r="FE55" s="53"/>
      <c r="FF55" s="176"/>
      <c r="FG55" s="168">
        <f t="shared" si="24"/>
        <v>0</v>
      </c>
      <c r="FX55" s="549"/>
      <c r="FY55" s="549"/>
      <c r="GA55" s="1250"/>
      <c r="GD55" s="87">
        <f t="shared" si="26"/>
        <v>13137.5</v>
      </c>
      <c r="ID55" s="549"/>
      <c r="IF55" s="1431"/>
      <c r="IG55" s="1431"/>
      <c r="IH55" s="1431"/>
      <c r="II55" s="1434"/>
      <c r="IK55" s="549"/>
      <c r="IM55" s="1431"/>
      <c r="IN55" s="1431"/>
      <c r="IO55" s="1431"/>
      <c r="IP55" s="1434"/>
      <c r="IR55" s="388">
        <v>41307</v>
      </c>
      <c r="IS55" s="1247" t="s">
        <v>3801</v>
      </c>
      <c r="IT55" s="1052">
        <v>7260</v>
      </c>
      <c r="IU55" s="388">
        <v>41310</v>
      </c>
      <c r="IV55" s="1052">
        <v>7260</v>
      </c>
      <c r="IW55" s="87">
        <f t="shared" si="36"/>
        <v>0</v>
      </c>
      <c r="IY55" s="388">
        <v>41323</v>
      </c>
      <c r="IZ55" s="1247" t="s">
        <v>5129</v>
      </c>
      <c r="JA55" s="1052">
        <v>3300</v>
      </c>
      <c r="JB55" s="1265"/>
      <c r="JC55" s="1052"/>
      <c r="JD55" s="87">
        <f t="shared" si="37"/>
        <v>3300</v>
      </c>
      <c r="JF55" s="388"/>
      <c r="JG55" s="1247"/>
      <c r="JH55" s="1052"/>
      <c r="JI55" s="1265"/>
      <c r="JJ55" s="1052"/>
      <c r="JK55" s="87">
        <f t="shared" si="38"/>
        <v>46365</v>
      </c>
      <c r="JN55" s="1285"/>
      <c r="JR55" s="87">
        <f t="shared" si="262"/>
        <v>132056.17000000001</v>
      </c>
      <c r="OQ55" s="386"/>
      <c r="OR55" s="1258"/>
      <c r="OS55" s="176"/>
      <c r="OT55" s="53"/>
      <c r="OU55" s="176"/>
      <c r="OV55" s="87">
        <f t="shared" si="57"/>
        <v>21123.919999999998</v>
      </c>
      <c r="OX55" s="386"/>
      <c r="OY55" s="1258"/>
      <c r="OZ55" s="176"/>
      <c r="PA55" s="53"/>
      <c r="PB55" s="176"/>
      <c r="PC55" s="87">
        <f t="shared" si="58"/>
        <v>21123.919999999998</v>
      </c>
      <c r="QV55" s="549"/>
      <c r="QW55" s="1202"/>
      <c r="QX55" s="1247"/>
      <c r="QY55" s="1052"/>
      <c r="QZ55" s="34"/>
      <c r="RA55" s="1052"/>
      <c r="RB55" s="87">
        <f t="shared" si="65"/>
        <v>17854</v>
      </c>
      <c r="TO55" s="388"/>
      <c r="TP55" s="1247"/>
      <c r="TQ55" s="1052"/>
      <c r="TS55" s="1052"/>
      <c r="TT55" s="87">
        <f t="shared" si="75"/>
        <v>7747</v>
      </c>
      <c r="YN55" s="1247"/>
      <c r="YQ55" s="1052"/>
      <c r="YR55" s="87">
        <f t="shared" si="90"/>
        <v>76465</v>
      </c>
      <c r="ZC55" s="1052"/>
      <c r="ZF55" s="87">
        <f t="shared" si="92"/>
        <v>11815.5</v>
      </c>
      <c r="AFI55" s="1247"/>
      <c r="AFJ55" s="1052"/>
      <c r="AFK55" s="388"/>
      <c r="AFL55" s="1052"/>
      <c r="AFM55" s="87">
        <f t="shared" si="109"/>
        <v>0</v>
      </c>
      <c r="AGX55" s="34"/>
      <c r="AGY55" s="1249"/>
      <c r="AGZ55" s="24"/>
      <c r="AHA55" s="34"/>
      <c r="AHB55" s="85"/>
      <c r="AHC55" s="87">
        <f t="shared" si="115"/>
        <v>52560.5</v>
      </c>
      <c r="AHE55" s="34"/>
      <c r="AHF55" s="1269"/>
      <c r="AHG55" s="176"/>
      <c r="AHH55" s="1261"/>
      <c r="AHI55" s="1052"/>
      <c r="AHJ55" s="87">
        <f t="shared" si="116"/>
        <v>0</v>
      </c>
      <c r="AHQ55" s="87">
        <f t="shared" si="117"/>
        <v>0</v>
      </c>
      <c r="AHS55" s="540">
        <v>41306</v>
      </c>
      <c r="AHT55" s="276" t="s">
        <v>3746</v>
      </c>
      <c r="AHU55" s="1045">
        <v>1983</v>
      </c>
      <c r="AHV55" s="576">
        <v>41307</v>
      </c>
      <c r="AHW55" s="513">
        <v>1983</v>
      </c>
      <c r="AHX55" s="87">
        <f t="shared" si="118"/>
        <v>36201.5</v>
      </c>
      <c r="AJT55" s="1250"/>
      <c r="AJV55" s="1052"/>
      <c r="AJW55" s="87">
        <f t="shared" si="125"/>
        <v>37151</v>
      </c>
      <c r="AMQ55" s="110"/>
      <c r="AMR55" s="1415"/>
      <c r="AMS55" s="430"/>
      <c r="AMT55" s="110"/>
      <c r="AMU55" s="430"/>
      <c r="AMV55" s="85"/>
      <c r="AMW55" s="433"/>
      <c r="ANE55" s="388"/>
      <c r="ANF55" s="1439"/>
      <c r="ANG55" s="1262"/>
      <c r="ANH55" s="1279"/>
      <c r="ANI55" s="1262"/>
      <c r="ANJ55" s="85"/>
      <c r="ANK55" s="433"/>
      <c r="ANL55" s="1279"/>
      <c r="ANM55" s="1439"/>
      <c r="ANN55" s="1262"/>
      <c r="ANO55" s="1279"/>
      <c r="ANP55" s="1262"/>
      <c r="ANQ55" s="85"/>
      <c r="ANS55" s="34"/>
      <c r="ANT55" s="1353"/>
      <c r="ANU55" s="1262"/>
      <c r="ANV55" s="1279"/>
      <c r="ANW55" s="1262"/>
      <c r="ANX55" s="85"/>
      <c r="ANZ55" s="34"/>
      <c r="AOA55" s="1353"/>
      <c r="AOB55" s="1262"/>
      <c r="AOC55" s="1279"/>
      <c r="AOD55" s="1262"/>
      <c r="AOE55" s="85"/>
      <c r="AOG55" s="388"/>
      <c r="AOH55" s="1353"/>
      <c r="AOI55" s="1276"/>
      <c r="AOJ55" s="1279"/>
      <c r="AOK55" s="1262"/>
      <c r="AOL55" s="85"/>
      <c r="AOM55" s="433"/>
      <c r="AON55" s="388"/>
      <c r="AOO55" s="1353"/>
      <c r="AOP55" s="1276"/>
      <c r="AOQ55" s="1279"/>
      <c r="AOR55" s="1262"/>
      <c r="AOS55" s="85"/>
      <c r="AOT55" s="433"/>
      <c r="AOU55" s="433"/>
      <c r="AOV55" s="433"/>
      <c r="AOW55" s="433"/>
      <c r="AOX55" s="433"/>
      <c r="AOY55" s="433"/>
      <c r="AOZ55" s="433"/>
      <c r="APA55" s="433"/>
      <c r="APB55" s="1118"/>
      <c r="APC55" s="1439"/>
      <c r="APD55" s="1262"/>
      <c r="APE55" s="1279"/>
      <c r="APF55" s="1262"/>
      <c r="APG55" s="85"/>
      <c r="AQT55" s="1269"/>
      <c r="ASE55" s="1247"/>
      <c r="ASI55" s="87">
        <f t="shared" si="233"/>
        <v>31792</v>
      </c>
      <c r="ATD55" s="85"/>
      <c r="ATE55" s="433"/>
      <c r="ATV55" s="1250"/>
      <c r="ATW55" s="373"/>
      <c r="ATY55" s="168">
        <f t="shared" si="214"/>
        <v>0</v>
      </c>
      <c r="AUH55" s="549"/>
      <c r="AUI55" s="373"/>
      <c r="AUL55" s="1245"/>
      <c r="AUM55" s="85"/>
      <c r="AVJ55" s="549"/>
      <c r="AVK55" s="1247"/>
      <c r="AVL55" s="1052"/>
      <c r="AVN55" s="1245"/>
      <c r="AVO55" s="87">
        <f t="shared" si="130"/>
        <v>30759</v>
      </c>
      <c r="AVQ55" s="549"/>
      <c r="AVR55" s="1247"/>
      <c r="AVS55" s="1052"/>
      <c r="AVU55" s="1245"/>
      <c r="AVV55" s="87">
        <f t="shared" si="131"/>
        <v>0</v>
      </c>
      <c r="AVX55" s="549"/>
      <c r="AVY55" s="1247"/>
      <c r="AWB55" s="1245"/>
      <c r="AWC55" s="87">
        <f t="shared" si="132"/>
        <v>5941</v>
      </c>
      <c r="AWE55" s="549"/>
      <c r="AWF55" s="373"/>
      <c r="AWI55" s="1245"/>
      <c r="AWJ55" s="85"/>
      <c r="AWZ55" s="388"/>
      <c r="AXA55" s="1247"/>
      <c r="AXB55" s="176"/>
      <c r="AXC55" s="1345"/>
      <c r="AXD55" s="1245"/>
      <c r="AXE55" s="87">
        <f t="shared" si="136"/>
        <v>3053</v>
      </c>
      <c r="AYB55" s="1339"/>
      <c r="AYC55" s="1441"/>
      <c r="AYD55" s="513"/>
      <c r="AYE55" s="365"/>
      <c r="AYF55" s="513"/>
      <c r="AYG55" s="85">
        <f t="shared" si="140"/>
        <v>72158.2</v>
      </c>
      <c r="AYW55" s="386"/>
      <c r="AYX55" s="386"/>
      <c r="AYY55" s="363"/>
      <c r="AYZ55" s="176"/>
      <c r="AZA55" s="1253"/>
      <c r="AZB55" s="587"/>
      <c r="AZC55" s="168">
        <f t="shared" si="141"/>
        <v>744205</v>
      </c>
      <c r="AZE55" s="1432"/>
      <c r="AZF55" s="297"/>
      <c r="AZG55" s="1444"/>
      <c r="AZH55" s="1319"/>
      <c r="AZL55" s="1432"/>
      <c r="AZQ55" s="35">
        <f t="shared" si="272"/>
        <v>0</v>
      </c>
      <c r="BBB55" s="549"/>
      <c r="BBC55" s="373"/>
      <c r="BBF55" s="1245"/>
      <c r="BBG55" s="85"/>
      <c r="BBI55" s="373"/>
      <c r="BBJ55" s="373"/>
      <c r="BBK55" s="373"/>
      <c r="BBN55" s="1245"/>
      <c r="BBO55" s="85"/>
      <c r="BCL55" s="386"/>
      <c r="BCM55" s="363"/>
      <c r="BCN55" s="513"/>
      <c r="BCO55" s="1339"/>
      <c r="BCP55" s="513"/>
      <c r="BCQ55" s="87">
        <f t="shared" si="154"/>
        <v>23927.5</v>
      </c>
      <c r="BFO55" s="1285"/>
      <c r="BFP55" s="1052"/>
      <c r="BFR55" s="1052"/>
      <c r="BFS55" s="87">
        <f t="shared" si="165"/>
        <v>0</v>
      </c>
      <c r="BIU55" s="1431"/>
      <c r="BIV55" s="1434"/>
      <c r="BIW55" s="1431"/>
      <c r="BIX55" s="1431"/>
      <c r="BIY55" s="1433"/>
      <c r="BIZ55" s="1392">
        <f t="shared" si="175"/>
        <v>0</v>
      </c>
      <c r="BJK55" s="1250"/>
      <c r="BJL55" s="433"/>
      <c r="BJM55" s="1262"/>
      <c r="BJN55" s="87">
        <f t="shared" si="217"/>
        <v>85787</v>
      </c>
      <c r="BMI55" s="386">
        <v>41319</v>
      </c>
      <c r="BMJ55" s="1378" t="s">
        <v>4813</v>
      </c>
      <c r="BMK55" s="121">
        <v>600</v>
      </c>
      <c r="BML55" s="576">
        <v>41319</v>
      </c>
      <c r="BMM55" s="176">
        <v>600</v>
      </c>
      <c r="BMN55" s="87">
        <f t="shared" si="179"/>
        <v>0</v>
      </c>
      <c r="BMO55" s="373"/>
      <c r="BMP55" s="576"/>
      <c r="BMQ55" s="1441"/>
      <c r="BMR55" s="430"/>
      <c r="BMS55" s="576"/>
      <c r="BMT55" s="513"/>
      <c r="BMU55" s="168">
        <f t="shared" si="180"/>
        <v>700</v>
      </c>
    </row>
    <row r="56" spans="10:959 1031:1711" ht="15.75" thickTop="1">
      <c r="AJ56" s="388"/>
      <c r="AK56" s="1247"/>
      <c r="AL56" s="1052"/>
      <c r="AN56" s="1052"/>
      <c r="AO56" s="87">
        <f t="shared" si="7"/>
        <v>79462.720000000016</v>
      </c>
      <c r="CN56" s="576">
        <v>41279</v>
      </c>
      <c r="CO56" s="1289" t="s">
        <v>3240</v>
      </c>
      <c r="CP56" s="276" t="s">
        <v>3241</v>
      </c>
      <c r="CQ56" s="121">
        <v>373000</v>
      </c>
      <c r="CR56" s="657">
        <v>41325</v>
      </c>
      <c r="CS56" s="1422">
        <v>373000</v>
      </c>
      <c r="CT56" s="87">
        <f t="shared" si="15"/>
        <v>586760.15</v>
      </c>
      <c r="CW56" s="1420"/>
      <c r="CX56" s="1247"/>
      <c r="CY56" s="176"/>
      <c r="DB56" s="87">
        <f t="shared" si="16"/>
        <v>10052085.65</v>
      </c>
      <c r="FB56" s="53"/>
      <c r="FC56" s="50"/>
      <c r="FD56" s="176"/>
      <c r="FE56" s="53"/>
      <c r="FF56" s="176"/>
      <c r="FG56" s="168">
        <f t="shared" si="24"/>
        <v>0</v>
      </c>
      <c r="FX56" s="549"/>
      <c r="FY56" s="549"/>
      <c r="GA56" s="1250"/>
      <c r="GD56" s="87">
        <f t="shared" si="26"/>
        <v>13137.5</v>
      </c>
      <c r="ID56" s="549"/>
      <c r="IK56" s="549"/>
      <c r="IR56" s="388">
        <v>41307</v>
      </c>
      <c r="IS56" s="1247" t="s">
        <v>3803</v>
      </c>
      <c r="IT56" s="1052">
        <v>1650</v>
      </c>
      <c r="IU56" s="388">
        <v>41310</v>
      </c>
      <c r="IV56" s="1052">
        <v>1650</v>
      </c>
      <c r="IW56" s="87">
        <f t="shared" si="36"/>
        <v>0</v>
      </c>
      <c r="IY56" s="388">
        <v>41323</v>
      </c>
      <c r="IZ56" s="1247" t="s">
        <v>5131</v>
      </c>
      <c r="JA56" s="1052">
        <v>990</v>
      </c>
      <c r="JB56" s="1265"/>
      <c r="JC56" s="1052"/>
      <c r="JD56" s="87">
        <f t="shared" si="37"/>
        <v>4290</v>
      </c>
      <c r="JF56" s="388"/>
      <c r="JG56" s="1247"/>
      <c r="JH56" s="1052"/>
      <c r="JI56" s="1265"/>
      <c r="JJ56" s="1052"/>
      <c r="JK56" s="87">
        <f t="shared" si="38"/>
        <v>46365</v>
      </c>
      <c r="JN56" s="1285"/>
      <c r="JR56" s="87">
        <f t="shared" si="262"/>
        <v>132056.17000000001</v>
      </c>
      <c r="OQ56" s="386"/>
      <c r="OR56" s="1258"/>
      <c r="OS56" s="176"/>
      <c r="OT56" s="53"/>
      <c r="OU56" s="176"/>
      <c r="OV56" s="87">
        <f t="shared" si="57"/>
        <v>21123.919999999998</v>
      </c>
      <c r="OX56" s="386"/>
      <c r="OY56" s="1258"/>
      <c r="OZ56" s="176"/>
      <c r="PA56" s="53"/>
      <c r="PB56" s="176"/>
      <c r="PC56" s="87">
        <f t="shared" si="58"/>
        <v>21123.919999999998</v>
      </c>
      <c r="QV56" s="549"/>
      <c r="QW56" s="1202"/>
      <c r="QX56" s="1247"/>
      <c r="QY56" s="1052"/>
      <c r="QZ56" s="34"/>
      <c r="RA56" s="1052"/>
      <c r="RB56" s="87">
        <f t="shared" si="65"/>
        <v>17854</v>
      </c>
      <c r="TO56" s="388"/>
      <c r="TP56" s="1247"/>
      <c r="TQ56" s="1052"/>
      <c r="TS56" s="1052"/>
      <c r="TT56" s="87">
        <f t="shared" si="75"/>
        <v>7747</v>
      </c>
      <c r="YN56" s="1247"/>
      <c r="YQ56" s="1052"/>
      <c r="YR56" s="87">
        <f t="shared" si="90"/>
        <v>76465</v>
      </c>
      <c r="ZC56" s="1052"/>
      <c r="ZF56" s="87">
        <f t="shared" si="92"/>
        <v>11815.5</v>
      </c>
      <c r="AFI56" s="1247"/>
      <c r="AFJ56" s="1052"/>
      <c r="AFK56" s="388"/>
      <c r="AFL56" s="1052"/>
      <c r="AFM56" s="87">
        <f t="shared" si="109"/>
        <v>0</v>
      </c>
      <c r="AGX56" s="34"/>
      <c r="AGY56" s="1249"/>
      <c r="AGZ56" s="24"/>
      <c r="AHA56" s="34"/>
      <c r="AHB56" s="85"/>
      <c r="AHC56" s="87">
        <f t="shared" si="115"/>
        <v>52560.5</v>
      </c>
      <c r="AHE56" s="34"/>
      <c r="AHF56" s="1269"/>
      <c r="AHG56" s="176"/>
      <c r="AHH56" s="1261"/>
      <c r="AHI56" s="1052"/>
      <c r="AHJ56" s="87">
        <f t="shared" si="116"/>
        <v>0</v>
      </c>
      <c r="AHQ56" s="87">
        <f t="shared" si="117"/>
        <v>0</v>
      </c>
      <c r="AHS56" s="540">
        <v>41308</v>
      </c>
      <c r="AHT56" s="276" t="s">
        <v>3902</v>
      </c>
      <c r="AHU56" s="1045">
        <v>5350</v>
      </c>
      <c r="AHV56" s="576">
        <v>41308</v>
      </c>
      <c r="AHW56" s="513">
        <v>5350</v>
      </c>
      <c r="AHX56" s="87">
        <f t="shared" si="118"/>
        <v>36201.5</v>
      </c>
      <c r="AJT56" s="1250"/>
      <c r="AJV56" s="1052"/>
      <c r="AJW56" s="87">
        <f t="shared" si="125"/>
        <v>37151</v>
      </c>
      <c r="AMQ56" s="110"/>
      <c r="AMR56" s="1415"/>
      <c r="AMS56" s="430"/>
      <c r="AMT56" s="110"/>
      <c r="AMU56" s="430"/>
      <c r="AMV56" s="85"/>
      <c r="AMW56" s="433"/>
      <c r="ANE56" s="388"/>
      <c r="ANF56" s="1439"/>
      <c r="ANG56" s="1262"/>
      <c r="ANH56" s="1279"/>
      <c r="ANI56" s="1262"/>
      <c r="ANJ56" s="85"/>
      <c r="ANK56" s="433"/>
      <c r="ANL56" s="1279"/>
      <c r="ANM56" s="1439"/>
      <c r="ANN56" s="1262"/>
      <c r="ANO56" s="1279"/>
      <c r="ANP56" s="1262"/>
      <c r="ANQ56" s="85"/>
      <c r="ANS56" s="34"/>
      <c r="ANT56" s="1353"/>
      <c r="ANU56" s="1262"/>
      <c r="ANV56" s="1279"/>
      <c r="ANW56" s="1262"/>
      <c r="ANX56" s="85"/>
      <c r="ANZ56" s="34"/>
      <c r="AOA56" s="1353"/>
      <c r="AOB56" s="1262"/>
      <c r="AOC56" s="1279"/>
      <c r="AOD56" s="1262"/>
      <c r="AOE56" s="85"/>
      <c r="AOG56" s="388"/>
      <c r="AOH56" s="1353"/>
      <c r="AOI56" s="1276"/>
      <c r="AOJ56" s="1279"/>
      <c r="AOK56" s="1262"/>
      <c r="AOL56" s="85"/>
      <c r="AOM56" s="433"/>
      <c r="AON56" s="388"/>
      <c r="AOO56" s="1353"/>
      <c r="AOP56" s="1276"/>
      <c r="AOQ56" s="1279"/>
      <c r="AOR56" s="1262"/>
      <c r="AOS56" s="85"/>
      <c r="AOT56" s="433"/>
      <c r="AOU56" s="433"/>
      <c r="AOV56" s="433"/>
      <c r="AOW56" s="433"/>
      <c r="AOX56" s="433"/>
      <c r="AOY56" s="433"/>
      <c r="AOZ56" s="433"/>
      <c r="APA56" s="433"/>
      <c r="APB56" s="1118"/>
      <c r="APC56" s="1439"/>
      <c r="APD56" s="1262"/>
      <c r="APE56" s="1279"/>
      <c r="APF56" s="1262"/>
      <c r="APG56" s="85"/>
      <c r="AQT56" s="1269"/>
      <c r="ASE56" s="1247"/>
      <c r="ASI56" s="87">
        <f t="shared" si="233"/>
        <v>31792</v>
      </c>
      <c r="ATD56" s="85"/>
      <c r="ATE56" s="433"/>
      <c r="ATV56" s="1250"/>
      <c r="ATW56" s="373"/>
      <c r="ATY56" s="168">
        <f t="shared" si="214"/>
        <v>0</v>
      </c>
      <c r="AUH56" s="549"/>
      <c r="AUI56" s="373"/>
      <c r="AUL56" s="1245"/>
      <c r="AUM56" s="85"/>
      <c r="AVJ56" s="549"/>
      <c r="AVK56" s="1247"/>
      <c r="AVL56" s="1052"/>
      <c r="AVN56" s="1245"/>
      <c r="AVO56" s="87">
        <f t="shared" si="130"/>
        <v>30759</v>
      </c>
      <c r="AVQ56" s="549"/>
      <c r="AVR56" s="1247"/>
      <c r="AVS56" s="1052"/>
      <c r="AVU56" s="1245"/>
      <c r="AVV56" s="87">
        <f t="shared" si="131"/>
        <v>0</v>
      </c>
      <c r="AVX56" s="549"/>
      <c r="AVY56" s="1247"/>
      <c r="AWB56" s="1245"/>
      <c r="AWC56" s="87">
        <f t="shared" si="132"/>
        <v>5941</v>
      </c>
      <c r="AWE56" s="549"/>
      <c r="AWF56" s="373"/>
      <c r="AWI56" s="1245"/>
      <c r="AWJ56" s="85"/>
      <c r="AWZ56" s="388"/>
      <c r="AXA56" s="1247"/>
      <c r="AXB56" s="430"/>
      <c r="AXC56" s="1345"/>
      <c r="AXD56" s="1245"/>
      <c r="AXE56" s="87">
        <f t="shared" si="136"/>
        <v>3053</v>
      </c>
      <c r="AYB56" s="1339"/>
      <c r="AYC56" s="1441"/>
      <c r="AYD56" s="513"/>
      <c r="AYE56" s="365"/>
      <c r="AYF56" s="513"/>
      <c r="AYG56" s="85">
        <f t="shared" si="140"/>
        <v>72158.2</v>
      </c>
      <c r="AYW56" s="417"/>
      <c r="AYX56" s="417"/>
      <c r="AYY56" s="276"/>
      <c r="AYZ56" s="121"/>
      <c r="AZA56" s="1445"/>
      <c r="AZB56" s="249"/>
      <c r="AZC56" s="168">
        <f t="shared" si="141"/>
        <v>744205</v>
      </c>
      <c r="AZE56" s="1432"/>
      <c r="AZF56" s="297"/>
      <c r="AZG56" s="1443"/>
      <c r="AZH56" s="1282"/>
      <c r="AZL56" s="1432"/>
      <c r="AZQ56" s="35">
        <f>SUM(AZQ49:AZQ55)</f>
        <v>0</v>
      </c>
      <c r="BBB56" s="549"/>
      <c r="BBC56" s="373"/>
      <c r="BBF56" s="1245"/>
      <c r="BBG56" s="85"/>
      <c r="BBI56" s="373"/>
      <c r="BBJ56" s="373"/>
      <c r="BBK56" s="373"/>
      <c r="BBN56" s="1245"/>
      <c r="BBO56" s="85"/>
      <c r="BCL56" s="386"/>
      <c r="BCM56" s="363"/>
      <c r="BCN56" s="513"/>
      <c r="BCO56" s="1339"/>
      <c r="BCP56" s="513"/>
      <c r="BCQ56" s="87">
        <f t="shared" si="154"/>
        <v>23927.5</v>
      </c>
      <c r="BFO56" s="1285"/>
      <c r="BFP56" s="1052"/>
      <c r="BFR56" s="1052"/>
      <c r="BFS56" s="87">
        <f t="shared" si="165"/>
        <v>0</v>
      </c>
      <c r="BIZ56" s="87"/>
      <c r="BJK56" s="1250"/>
      <c r="BJL56" s="433"/>
      <c r="BJM56" s="433"/>
      <c r="BJN56" s="87">
        <f t="shared" si="217"/>
        <v>85787</v>
      </c>
      <c r="BMI56" s="386">
        <v>41320</v>
      </c>
      <c r="BMJ56" s="1378" t="s">
        <v>4875</v>
      </c>
      <c r="BMK56" s="121">
        <v>2498.5</v>
      </c>
      <c r="BML56" s="576">
        <v>41320</v>
      </c>
      <c r="BMM56" s="176">
        <v>2498.5</v>
      </c>
      <c r="BMN56" s="87">
        <f t="shared" si="179"/>
        <v>0</v>
      </c>
      <c r="BMO56" s="373"/>
      <c r="BMP56" s="576"/>
      <c r="BMQ56" s="1446"/>
      <c r="BMR56" s="430"/>
      <c r="BMS56" s="576"/>
      <c r="BMT56" s="513"/>
      <c r="BMU56" s="168">
        <f t="shared" si="180"/>
        <v>700</v>
      </c>
    </row>
    <row r="57" spans="10:959 1031:1711">
      <c r="AJ57" s="388"/>
      <c r="AK57" s="1247"/>
      <c r="AL57" s="1052"/>
      <c r="AN57" s="1052"/>
      <c r="AO57" s="87">
        <f t="shared" si="7"/>
        <v>79462.720000000016</v>
      </c>
      <c r="CN57" s="576">
        <v>41282</v>
      </c>
      <c r="CO57" s="1289"/>
      <c r="CP57" s="276" t="s">
        <v>3244</v>
      </c>
      <c r="CQ57" s="121">
        <v>208751</v>
      </c>
      <c r="CR57" s="657"/>
      <c r="CS57" s="1422"/>
      <c r="CT57" s="87">
        <f t="shared" si="15"/>
        <v>795511.15</v>
      </c>
      <c r="CW57" s="1420"/>
      <c r="CX57" s="1247"/>
      <c r="CY57" s="176"/>
      <c r="DB57" s="87">
        <f t="shared" si="16"/>
        <v>10052085.65</v>
      </c>
      <c r="FB57" s="53"/>
      <c r="FC57" s="50"/>
      <c r="FD57" s="176"/>
      <c r="FE57" s="53"/>
      <c r="FF57" s="176"/>
      <c r="FG57" s="168">
        <f t="shared" si="24"/>
        <v>0</v>
      </c>
      <c r="FX57" s="549"/>
      <c r="FY57" s="549"/>
      <c r="GA57" s="1250"/>
      <c r="GD57" s="87">
        <f t="shared" si="26"/>
        <v>13137.5</v>
      </c>
      <c r="IR57" s="388">
        <v>41307</v>
      </c>
      <c r="IS57" s="1247" t="s">
        <v>3804</v>
      </c>
      <c r="IT57" s="1052">
        <v>1320</v>
      </c>
      <c r="IU57" s="388">
        <v>41310</v>
      </c>
      <c r="IV57" s="1052">
        <v>1320</v>
      </c>
      <c r="IW57" s="87">
        <f t="shared" si="36"/>
        <v>0</v>
      </c>
      <c r="IY57" s="388">
        <v>41323</v>
      </c>
      <c r="IZ57" s="1247" t="s">
        <v>5132</v>
      </c>
      <c r="JA57" s="1052">
        <v>990</v>
      </c>
      <c r="JB57" s="1265"/>
      <c r="JC57" s="1052"/>
      <c r="JD57" s="87">
        <f t="shared" si="37"/>
        <v>5280</v>
      </c>
      <c r="JF57" s="388"/>
      <c r="JG57" s="1247"/>
      <c r="JH57" s="1052"/>
      <c r="JI57" s="1265"/>
      <c r="JJ57" s="1052"/>
      <c r="JK57" s="87">
        <f t="shared" si="38"/>
        <v>46365</v>
      </c>
      <c r="JN57" s="1285"/>
      <c r="JR57" s="87">
        <f t="shared" si="262"/>
        <v>132056.17000000001</v>
      </c>
      <c r="OQ57" s="386"/>
      <c r="OR57" s="1258"/>
      <c r="OS57" s="176"/>
      <c r="OT57" s="53"/>
      <c r="OU57" s="176"/>
      <c r="OV57" s="87">
        <f t="shared" si="57"/>
        <v>21123.919999999998</v>
      </c>
      <c r="OX57" s="386"/>
      <c r="OY57" s="1258"/>
      <c r="OZ57" s="176"/>
      <c r="PA57" s="53"/>
      <c r="PB57" s="176"/>
      <c r="PC57" s="87">
        <f t="shared" si="58"/>
        <v>21123.919999999998</v>
      </c>
      <c r="QV57" s="549"/>
      <c r="QW57" s="1202"/>
      <c r="QX57" s="1247"/>
      <c r="QY57" s="1052"/>
      <c r="QZ57" s="34"/>
      <c r="RA57" s="1052"/>
      <c r="RB57" s="87">
        <f t="shared" si="65"/>
        <v>17854</v>
      </c>
      <c r="TP57" s="1285"/>
      <c r="TQ57" s="1052"/>
      <c r="TS57" s="1052"/>
      <c r="TT57" s="87">
        <f t="shared" si="75"/>
        <v>7747</v>
      </c>
      <c r="YN57" s="1247"/>
      <c r="YQ57" s="1052"/>
      <c r="YR57" s="87">
        <f t="shared" si="90"/>
        <v>76465</v>
      </c>
      <c r="ZC57" s="1052"/>
      <c r="ZF57" s="87">
        <f t="shared" si="92"/>
        <v>11815.5</v>
      </c>
      <c r="AFI57" s="1247"/>
      <c r="AFJ57" s="1052"/>
      <c r="AFK57" s="388"/>
      <c r="AFL57" s="1052"/>
      <c r="AFM57" s="87">
        <f t="shared" si="109"/>
        <v>0</v>
      </c>
      <c r="AGX57" s="34"/>
      <c r="AGY57" s="1249"/>
      <c r="AGZ57" s="24"/>
      <c r="AHA57" s="34"/>
      <c r="AHB57" s="85"/>
      <c r="AHC57" s="87">
        <f t="shared" si="115"/>
        <v>52560.5</v>
      </c>
      <c r="AHE57" s="34"/>
      <c r="AHF57" s="1269"/>
      <c r="AHG57" s="176"/>
      <c r="AHH57" s="1261"/>
      <c r="AHI57" s="1052"/>
      <c r="AHJ57" s="87">
        <f t="shared" si="116"/>
        <v>0</v>
      </c>
      <c r="AHQ57" s="87">
        <f t="shared" si="117"/>
        <v>0</v>
      </c>
      <c r="AHS57" s="540">
        <v>41308</v>
      </c>
      <c r="AHT57" s="276" t="s">
        <v>3905</v>
      </c>
      <c r="AHU57" s="1045">
        <v>1798</v>
      </c>
      <c r="AHV57" s="576">
        <v>41308</v>
      </c>
      <c r="AHW57" s="513">
        <v>1798</v>
      </c>
      <c r="AHX57" s="87">
        <f t="shared" si="118"/>
        <v>36201.5</v>
      </c>
      <c r="AJT57" s="1250"/>
      <c r="AJV57" s="1052"/>
      <c r="AJW57" s="87">
        <f t="shared" si="125"/>
        <v>37151</v>
      </c>
      <c r="AMQ57" s="110"/>
      <c r="AMR57" s="1415"/>
      <c r="AMS57" s="430"/>
      <c r="AMT57" s="110"/>
      <c r="AMU57" s="430"/>
      <c r="AMV57" s="85"/>
      <c r="AMW57" s="433"/>
      <c r="ANE57" s="388"/>
      <c r="ANF57" s="1439"/>
      <c r="ANG57" s="1262"/>
      <c r="ANH57" s="1279"/>
      <c r="ANI57" s="1262"/>
      <c r="ANJ57" s="85"/>
      <c r="ANK57" s="433"/>
      <c r="ANL57" s="1279"/>
      <c r="ANM57" s="1439"/>
      <c r="ANN57" s="1262"/>
      <c r="ANO57" s="1279"/>
      <c r="ANP57" s="1262"/>
      <c r="ANQ57" s="85"/>
      <c r="ANS57" s="34"/>
      <c r="ANT57" s="1353"/>
      <c r="ANU57" s="1262"/>
      <c r="ANV57" s="1279"/>
      <c r="ANW57" s="1262"/>
      <c r="ANX57" s="85"/>
      <c r="ANZ57" s="34"/>
      <c r="AOA57" s="1353"/>
      <c r="AOB57" s="1262"/>
      <c r="AOC57" s="1279"/>
      <c r="AOD57" s="1262"/>
      <c r="AOE57" s="85"/>
      <c r="AOG57" s="388"/>
      <c r="AOH57" s="1353"/>
      <c r="AOI57" s="1276"/>
      <c r="AOJ57" s="1279"/>
      <c r="AOK57" s="1262"/>
      <c r="AOL57" s="85"/>
      <c r="AOM57" s="433"/>
      <c r="AON57" s="388"/>
      <c r="AOO57" s="1353"/>
      <c r="AOP57" s="1276"/>
      <c r="AOQ57" s="1279"/>
      <c r="AOR57" s="1262"/>
      <c r="AOS57" s="85"/>
      <c r="AOT57" s="433"/>
      <c r="AOU57" s="433"/>
      <c r="AOV57" s="433"/>
      <c r="AOW57" s="433"/>
      <c r="AOX57" s="433"/>
      <c r="AOY57" s="433"/>
      <c r="AOZ57" s="433"/>
      <c r="APA57" s="433"/>
      <c r="APB57" s="1118"/>
      <c r="APC57" s="1439"/>
      <c r="APD57" s="1262"/>
      <c r="APE57" s="1279"/>
      <c r="APF57" s="1262"/>
      <c r="APG57" s="85"/>
      <c r="AQT57" s="1269"/>
      <c r="ASE57" s="1247"/>
      <c r="ASI57" s="87">
        <f t="shared" si="233"/>
        <v>31792</v>
      </c>
      <c r="ATD57" s="85"/>
      <c r="ATE57" s="433"/>
      <c r="ATV57" s="1250"/>
      <c r="ATW57" s="373"/>
      <c r="ATY57" s="168">
        <f t="shared" si="214"/>
        <v>0</v>
      </c>
      <c r="AUH57" s="549"/>
      <c r="AUI57" s="373"/>
      <c r="AUL57" s="1245"/>
      <c r="AUM57" s="85"/>
      <c r="AVJ57" s="549"/>
      <c r="AVK57" s="1247"/>
      <c r="AVL57" s="1052"/>
      <c r="AVN57" s="1245"/>
      <c r="AVO57" s="87">
        <f t="shared" si="130"/>
        <v>30759</v>
      </c>
      <c r="AVQ57" s="549"/>
      <c r="AVR57" s="1247"/>
      <c r="AVS57" s="1052"/>
      <c r="AVU57" s="1245"/>
      <c r="AVV57" s="87">
        <f t="shared" si="131"/>
        <v>0</v>
      </c>
      <c r="AVX57" s="549"/>
      <c r="AVY57" s="1247"/>
      <c r="AWB57" s="1245"/>
      <c r="AWC57" s="87">
        <f t="shared" si="132"/>
        <v>5941</v>
      </c>
      <c r="AWE57" s="549"/>
      <c r="AWF57" s="373"/>
      <c r="AWI57" s="1245"/>
      <c r="AWJ57" s="85"/>
      <c r="AWZ57" s="388"/>
      <c r="AXA57" s="1247"/>
      <c r="AXB57" s="176"/>
      <c r="AXC57" s="1345"/>
      <c r="AXD57" s="1245"/>
      <c r="AXE57" s="87">
        <f t="shared" si="136"/>
        <v>3053</v>
      </c>
      <c r="AYB57" s="1339"/>
      <c r="AYC57" s="1441"/>
      <c r="AYD57" s="513"/>
      <c r="AYE57" s="365"/>
      <c r="AYF57" s="513"/>
      <c r="AYG57" s="85">
        <f t="shared" si="140"/>
        <v>72158.2</v>
      </c>
      <c r="AYW57" s="386"/>
      <c r="AYX57" s="386"/>
      <c r="AYY57" s="363"/>
      <c r="AYZ57" s="176"/>
      <c r="AZA57" s="1419"/>
      <c r="AZB57" s="1282"/>
      <c r="AZC57" s="168">
        <f t="shared" si="141"/>
        <v>744205</v>
      </c>
      <c r="AZE57" s="1432"/>
      <c r="AZF57" s="297"/>
      <c r="AZG57" s="297"/>
      <c r="AZH57" s="317"/>
      <c r="AZL57" s="1432"/>
      <c r="BBB57" s="549"/>
      <c r="BBC57" s="373"/>
      <c r="BBF57" s="1245"/>
      <c r="BBG57" s="85"/>
      <c r="BBI57" s="373"/>
      <c r="BBJ57" s="373"/>
      <c r="BBK57" s="373"/>
      <c r="BBN57" s="1245"/>
      <c r="BBO57" s="85"/>
      <c r="BCL57" s="386"/>
      <c r="BCM57" s="363"/>
      <c r="BCN57" s="513"/>
      <c r="BCO57" s="1339"/>
      <c r="BCP57" s="513"/>
      <c r="BCQ57" s="87">
        <f t="shared" si="154"/>
        <v>23927.5</v>
      </c>
      <c r="BFO57" s="1285"/>
      <c r="BFP57" s="1052"/>
      <c r="BFR57" s="1052"/>
      <c r="BFS57" s="87">
        <f t="shared" si="165"/>
        <v>0</v>
      </c>
      <c r="BJK57" s="1388"/>
      <c r="BJL57" s="433"/>
      <c r="BJM57" s="433"/>
      <c r="BJN57" s="87">
        <f t="shared" si="217"/>
        <v>85787</v>
      </c>
      <c r="BMI57" s="386">
        <v>41320</v>
      </c>
      <c r="BMJ57" s="276" t="s">
        <v>4924</v>
      </c>
      <c r="BMK57" s="121">
        <v>377</v>
      </c>
      <c r="BML57" s="576">
        <v>41320</v>
      </c>
      <c r="BMM57" s="176">
        <v>377</v>
      </c>
      <c r="BMN57" s="87">
        <f t="shared" si="179"/>
        <v>0</v>
      </c>
      <c r="BMO57" s="373"/>
      <c r="BMP57" s="576"/>
      <c r="BMQ57" s="1441"/>
      <c r="BMR57" s="430"/>
      <c r="BMS57" s="576"/>
      <c r="BMT57" s="513"/>
      <c r="BMU57" s="168">
        <f t="shared" si="180"/>
        <v>700</v>
      </c>
    </row>
    <row r="58" spans="10:959 1031:1711">
      <c r="AJ58" s="388"/>
      <c r="AK58" s="1247"/>
      <c r="AL58" s="1052"/>
      <c r="AN58" s="1052"/>
      <c r="AO58" s="87">
        <f t="shared" si="7"/>
        <v>79462.720000000016</v>
      </c>
      <c r="CN58" s="576">
        <v>41283</v>
      </c>
      <c r="CO58" s="1289" t="s">
        <v>3249</v>
      </c>
      <c r="CP58" s="276" t="s">
        <v>3250</v>
      </c>
      <c r="CQ58" s="121">
        <v>186704</v>
      </c>
      <c r="CR58" s="657"/>
      <c r="CS58" s="1422"/>
      <c r="CT58" s="87">
        <f t="shared" si="15"/>
        <v>982215.15</v>
      </c>
      <c r="CW58" s="1420"/>
      <c r="CX58" s="1247"/>
      <c r="CY58" s="176"/>
      <c r="DB58" s="87">
        <f t="shared" si="16"/>
        <v>10052085.65</v>
      </c>
      <c r="FB58" s="53"/>
      <c r="FC58" s="50"/>
      <c r="FD58" s="176"/>
      <c r="FE58" s="53"/>
      <c r="FF58" s="176"/>
      <c r="FG58" s="168">
        <f t="shared" si="24"/>
        <v>0</v>
      </c>
      <c r="FX58" s="549"/>
      <c r="FY58" s="549"/>
      <c r="GA58" s="1250"/>
      <c r="GD58" s="87">
        <f t="shared" si="26"/>
        <v>13137.5</v>
      </c>
      <c r="IR58" s="388">
        <v>41307</v>
      </c>
      <c r="IS58" s="1247" t="s">
        <v>3806</v>
      </c>
      <c r="IT58" s="1052">
        <v>1650</v>
      </c>
      <c r="IU58" s="388">
        <v>41310</v>
      </c>
      <c r="IV58" s="1052">
        <v>1650</v>
      </c>
      <c r="IW58" s="87">
        <f t="shared" si="36"/>
        <v>0</v>
      </c>
      <c r="IY58" s="388">
        <v>41324</v>
      </c>
      <c r="IZ58" s="1247" t="s">
        <v>5230</v>
      </c>
      <c r="JA58" s="1052">
        <v>3300</v>
      </c>
      <c r="JB58" s="1265"/>
      <c r="JC58" s="1052"/>
      <c r="JD58" s="87">
        <f t="shared" si="37"/>
        <v>8580</v>
      </c>
      <c r="JF58" s="388"/>
      <c r="JG58" s="1247"/>
      <c r="JH58" s="1052"/>
      <c r="JI58" s="1265"/>
      <c r="JJ58" s="1052"/>
      <c r="JK58" s="87">
        <f t="shared" si="38"/>
        <v>46365</v>
      </c>
      <c r="JN58" s="1285"/>
      <c r="JR58" s="87">
        <f t="shared" si="262"/>
        <v>132056.17000000001</v>
      </c>
      <c r="OQ58" s="386"/>
      <c r="OR58" s="1258"/>
      <c r="OS58" s="176"/>
      <c r="OT58" s="53"/>
      <c r="OU58" s="176"/>
      <c r="OV58" s="87">
        <f t="shared" si="57"/>
        <v>21123.919999999998</v>
      </c>
      <c r="OX58" s="386"/>
      <c r="OY58" s="1258"/>
      <c r="OZ58" s="176"/>
      <c r="PA58" s="53"/>
      <c r="PB58" s="176"/>
      <c r="PC58" s="87">
        <f t="shared" si="58"/>
        <v>21123.919999999998</v>
      </c>
      <c r="QV58" s="549"/>
      <c r="QW58" s="1202"/>
      <c r="QX58" s="1247"/>
      <c r="QY58" s="1052"/>
      <c r="QZ58" s="34"/>
      <c r="RA58" s="1052"/>
      <c r="RB58" s="87">
        <f t="shared" si="65"/>
        <v>17854</v>
      </c>
      <c r="TP58" s="1285"/>
      <c r="TQ58" s="1052"/>
      <c r="TS58" s="1052"/>
      <c r="TT58" s="87">
        <f t="shared" si="75"/>
        <v>7747</v>
      </c>
      <c r="YN58" s="1285"/>
      <c r="YR58" s="87">
        <f t="shared" si="90"/>
        <v>76465</v>
      </c>
      <c r="ZC58" s="1052"/>
      <c r="ZF58" s="87">
        <f t="shared" si="92"/>
        <v>11815.5</v>
      </c>
      <c r="AFI58" s="1247"/>
      <c r="AFJ58" s="1052"/>
      <c r="AFK58" s="388"/>
      <c r="AFL58" s="1052"/>
      <c r="AFM58" s="87">
        <f t="shared" si="109"/>
        <v>0</v>
      </c>
      <c r="AGX58" s="34"/>
      <c r="AGY58" s="1249"/>
      <c r="AGZ58" s="24"/>
      <c r="AHA58" s="34"/>
      <c r="AHB58" s="85"/>
      <c r="AHC58" s="87">
        <f t="shared" si="115"/>
        <v>52560.5</v>
      </c>
      <c r="AHE58" s="34"/>
      <c r="AHF58" s="1269"/>
      <c r="AHG58" s="176"/>
      <c r="AHH58" s="1261"/>
      <c r="AHI58" s="1052"/>
      <c r="AHJ58" s="87">
        <f t="shared" si="116"/>
        <v>0</v>
      </c>
      <c r="AHQ58" s="87">
        <f t="shared" si="117"/>
        <v>0</v>
      </c>
      <c r="AHS58" s="540">
        <v>41310</v>
      </c>
      <c r="AHT58" s="276" t="s">
        <v>4045</v>
      </c>
      <c r="AHU58" s="1045">
        <v>2143</v>
      </c>
      <c r="AHV58" s="576">
        <v>41311</v>
      </c>
      <c r="AHW58" s="513">
        <v>2143</v>
      </c>
      <c r="AHX58" s="87">
        <f t="shared" si="118"/>
        <v>36201.5</v>
      </c>
      <c r="AJT58" s="1250"/>
      <c r="AJV58" s="1052"/>
      <c r="AJW58" s="87">
        <f t="shared" si="125"/>
        <v>37151</v>
      </c>
      <c r="AMQ58" s="110"/>
      <c r="AMR58" s="1415"/>
      <c r="AMS58" s="430"/>
      <c r="AMT58" s="110"/>
      <c r="AMU58" s="430"/>
      <c r="AMV58" s="85"/>
      <c r="AMW58" s="433"/>
      <c r="ANE58" s="388"/>
      <c r="ANF58" s="1439"/>
      <c r="ANG58" s="1262"/>
      <c r="ANH58" s="1279"/>
      <c r="ANI58" s="1262"/>
      <c r="ANJ58" s="85"/>
      <c r="ANK58" s="433"/>
      <c r="ANL58" s="1279"/>
      <c r="ANM58" s="1439"/>
      <c r="ANN58" s="1262"/>
      <c r="ANO58" s="1279"/>
      <c r="ANP58" s="1262"/>
      <c r="ANQ58" s="85"/>
      <c r="ANS58" s="34"/>
      <c r="ANT58" s="1353"/>
      <c r="ANU58" s="1262"/>
      <c r="ANV58" s="1279"/>
      <c r="ANW58" s="1262"/>
      <c r="ANX58" s="85"/>
      <c r="ANZ58" s="34"/>
      <c r="AOA58" s="1353"/>
      <c r="AOB58" s="1262"/>
      <c r="AOC58" s="1279"/>
      <c r="AOD58" s="1262"/>
      <c r="AOE58" s="85"/>
      <c r="AOG58" s="388"/>
      <c r="AOH58" s="1353"/>
      <c r="AOI58" s="1276"/>
      <c r="AOJ58" s="1279"/>
      <c r="AOK58" s="1262"/>
      <c r="AOL58" s="85"/>
      <c r="AOM58" s="433"/>
      <c r="AON58" s="388"/>
      <c r="AOO58" s="1353"/>
      <c r="AOP58" s="1276"/>
      <c r="AOQ58" s="1279"/>
      <c r="AOR58" s="1262"/>
      <c r="AOS58" s="85"/>
      <c r="AOT58" s="433"/>
      <c r="AOU58" s="433"/>
      <c r="AOV58" s="433"/>
      <c r="AOW58" s="433"/>
      <c r="AOX58" s="433"/>
      <c r="AOY58" s="433"/>
      <c r="AOZ58" s="433"/>
      <c r="APA58" s="433"/>
      <c r="APB58" s="1118"/>
      <c r="APC58" s="1439"/>
      <c r="APD58" s="1262"/>
      <c r="APE58" s="1279"/>
      <c r="APF58" s="1262"/>
      <c r="APG58" s="85"/>
      <c r="AQT58" s="1269"/>
      <c r="ASE58" s="1247"/>
      <c r="ASI58" s="87">
        <f t="shared" si="233"/>
        <v>31792</v>
      </c>
      <c r="ATD58" s="85"/>
      <c r="ATE58" s="433"/>
      <c r="ATV58" s="1388"/>
      <c r="ATY58" s="168">
        <f t="shared" si="214"/>
        <v>0</v>
      </c>
      <c r="AUH58" s="549"/>
      <c r="AUI58" s="373"/>
      <c r="AUL58" s="1245"/>
      <c r="AUM58" s="85"/>
      <c r="AVJ58" s="549"/>
      <c r="AVK58" s="1247"/>
      <c r="AVL58" s="1052"/>
      <c r="AVN58" s="1245"/>
      <c r="AVO58" s="87">
        <f t="shared" si="130"/>
        <v>30759</v>
      </c>
      <c r="AVQ58" s="549"/>
      <c r="AVR58" s="1247"/>
      <c r="AVS58" s="1052"/>
      <c r="AVU58" s="1245"/>
      <c r="AVV58" s="87">
        <f t="shared" si="131"/>
        <v>0</v>
      </c>
      <c r="AVX58" s="549"/>
      <c r="AVY58" s="1247"/>
      <c r="AWB58" s="1245"/>
      <c r="AWC58" s="87">
        <f t="shared" si="132"/>
        <v>5941</v>
      </c>
      <c r="AWE58" s="549"/>
      <c r="AWF58" s="373"/>
      <c r="AWI58" s="1245"/>
      <c r="AWJ58" s="85"/>
      <c r="AWZ58" s="388"/>
      <c r="AXA58" s="1247"/>
      <c r="AXB58" s="430"/>
      <c r="AXC58" s="1345"/>
      <c r="AXD58" s="1245"/>
      <c r="AXE58" s="87">
        <f t="shared" si="136"/>
        <v>3053</v>
      </c>
      <c r="AYB58" s="1339"/>
      <c r="AYC58" s="1441"/>
      <c r="AYD58" s="513"/>
      <c r="AYE58" s="365"/>
      <c r="AYF58" s="513"/>
      <c r="AYG58" s="85">
        <f t="shared" si="140"/>
        <v>72158.2</v>
      </c>
      <c r="AYW58" s="417"/>
      <c r="AYX58" s="417"/>
      <c r="AYY58" s="276"/>
      <c r="AYZ58" s="121"/>
      <c r="AZA58" s="1419"/>
      <c r="AZB58" s="1319"/>
      <c r="AZC58" s="168">
        <f t="shared" si="141"/>
        <v>744205</v>
      </c>
      <c r="AZE58" s="1432"/>
      <c r="AZF58" s="297"/>
      <c r="AZG58" s="297"/>
      <c r="AZH58" s="297"/>
      <c r="AZL58" s="1432"/>
      <c r="BBB58" s="549"/>
      <c r="BBC58" s="373"/>
      <c r="BBF58" s="1245"/>
      <c r="BBG58" s="85"/>
      <c r="BBI58" s="373"/>
      <c r="BBJ58" s="373"/>
      <c r="BBK58" s="373"/>
      <c r="BBN58" s="1245"/>
      <c r="BBO58" s="85"/>
      <c r="BCL58" s="386"/>
      <c r="BCM58" s="363"/>
      <c r="BCN58" s="513"/>
      <c r="BCO58" s="1339"/>
      <c r="BCP58" s="513"/>
      <c r="BCQ58" s="87">
        <f t="shared" si="154"/>
        <v>23927.5</v>
      </c>
      <c r="BFO58" s="1285"/>
      <c r="BFP58" s="1052"/>
      <c r="BFR58" s="1052"/>
      <c r="BFS58" s="87">
        <f t="shared" si="165"/>
        <v>0</v>
      </c>
      <c r="BJK58" s="1388"/>
      <c r="BJL58" s="433"/>
      <c r="BJM58" s="433"/>
      <c r="BJN58" s="87">
        <f t="shared" si="217"/>
        <v>85787</v>
      </c>
      <c r="BMI58" s="386">
        <v>41320</v>
      </c>
      <c r="BMJ58" s="363" t="s">
        <v>4931</v>
      </c>
      <c r="BMK58" s="176">
        <v>1306</v>
      </c>
      <c r="BML58" s="576">
        <v>41320</v>
      </c>
      <c r="BMM58" s="176">
        <v>1306</v>
      </c>
      <c r="BMN58" s="87">
        <f t="shared" si="179"/>
        <v>0</v>
      </c>
      <c r="BMO58" s="373"/>
      <c r="BMP58" s="576"/>
      <c r="BMQ58" s="1441"/>
      <c r="BMR58" s="430"/>
      <c r="BMS58" s="576"/>
      <c r="BMT58" s="513"/>
      <c r="BMU58" s="168">
        <f t="shared" si="180"/>
        <v>700</v>
      </c>
    </row>
    <row r="59" spans="10:959 1031:1711">
      <c r="AJ59" s="388"/>
      <c r="AK59" s="1247"/>
      <c r="AL59" s="1052"/>
      <c r="AN59" s="1052"/>
      <c r="AO59" s="87">
        <f t="shared" si="7"/>
        <v>79462.720000000016</v>
      </c>
      <c r="CN59" s="576">
        <v>41283</v>
      </c>
      <c r="CO59" s="1289" t="s">
        <v>3252</v>
      </c>
      <c r="CP59" s="276" t="s">
        <v>3253</v>
      </c>
      <c r="CQ59" s="121">
        <v>182278</v>
      </c>
      <c r="CR59" s="657"/>
      <c r="CS59" s="1422"/>
      <c r="CT59" s="87">
        <f t="shared" si="15"/>
        <v>1164493.1499999999</v>
      </c>
      <c r="CW59" s="1420"/>
      <c r="CX59" s="1247"/>
      <c r="CY59" s="176"/>
      <c r="DB59" s="87">
        <f t="shared" si="16"/>
        <v>10052085.65</v>
      </c>
      <c r="FB59" s="53"/>
      <c r="FC59" s="50"/>
      <c r="FD59" s="176"/>
      <c r="FE59" s="53"/>
      <c r="FF59" s="176"/>
      <c r="FG59" s="168">
        <f t="shared" si="24"/>
        <v>0</v>
      </c>
      <c r="FX59" s="549"/>
      <c r="FY59" s="549"/>
      <c r="GA59" s="1250"/>
      <c r="GD59" s="87">
        <f t="shared" si="26"/>
        <v>13137.5</v>
      </c>
      <c r="IR59" s="388">
        <v>41308</v>
      </c>
      <c r="IS59" s="1247" t="s">
        <v>3887</v>
      </c>
      <c r="IT59" s="1052">
        <v>4620</v>
      </c>
      <c r="IU59" s="388">
        <v>41310</v>
      </c>
      <c r="IV59" s="1052">
        <v>4620</v>
      </c>
      <c r="IW59" s="87">
        <f t="shared" si="36"/>
        <v>0</v>
      </c>
      <c r="IY59" s="388">
        <v>41324</v>
      </c>
      <c r="IZ59" s="1247" t="s">
        <v>5231</v>
      </c>
      <c r="JA59" s="1052">
        <v>990</v>
      </c>
      <c r="JB59" s="1265"/>
      <c r="JC59" s="1052"/>
      <c r="JD59" s="87">
        <f t="shared" si="37"/>
        <v>9570</v>
      </c>
      <c r="JF59" s="388"/>
      <c r="JG59" s="1247"/>
      <c r="JH59" s="1052"/>
      <c r="JI59" s="1265"/>
      <c r="JJ59" s="1052"/>
      <c r="JK59" s="87">
        <f t="shared" si="38"/>
        <v>46365</v>
      </c>
      <c r="JN59" s="1285"/>
      <c r="JR59" s="87">
        <f t="shared" si="262"/>
        <v>132056.17000000001</v>
      </c>
      <c r="OQ59" s="386"/>
      <c r="OR59" s="1258"/>
      <c r="OS59" s="176"/>
      <c r="OT59" s="53"/>
      <c r="OU59" s="176"/>
      <c r="OV59" s="87">
        <f t="shared" si="57"/>
        <v>21123.919999999998</v>
      </c>
      <c r="OX59" s="386"/>
      <c r="OY59" s="1258"/>
      <c r="OZ59" s="176"/>
      <c r="PA59" s="53"/>
      <c r="PB59" s="176"/>
      <c r="PC59" s="87">
        <f t="shared" si="58"/>
        <v>21123.919999999998</v>
      </c>
      <c r="QV59" s="549"/>
      <c r="QW59" s="1202"/>
      <c r="QX59" s="1247"/>
      <c r="QY59" s="1052"/>
      <c r="QZ59" s="34"/>
      <c r="RA59" s="1052"/>
      <c r="RB59" s="87">
        <f t="shared" si="65"/>
        <v>17854</v>
      </c>
      <c r="TP59" s="1285"/>
      <c r="TQ59" s="1052"/>
      <c r="TT59" s="87">
        <f t="shared" si="75"/>
        <v>7747</v>
      </c>
      <c r="YN59" s="1285"/>
      <c r="YR59" s="87">
        <f t="shared" si="90"/>
        <v>76465</v>
      </c>
      <c r="ZC59" s="1052"/>
      <c r="ZF59" s="87">
        <f t="shared" si="92"/>
        <v>11815.5</v>
      </c>
      <c r="AFI59" s="1247"/>
      <c r="AFJ59" s="1052"/>
      <c r="AFK59" s="388"/>
      <c r="AFL59" s="1052"/>
      <c r="AFM59" s="87">
        <f t="shared" si="109"/>
        <v>0</v>
      </c>
      <c r="AGX59" s="34"/>
      <c r="AGY59" s="1249"/>
      <c r="AGZ59" s="24"/>
      <c r="AHA59" s="34"/>
      <c r="AHB59" s="85"/>
      <c r="AHC59" s="87">
        <f t="shared" si="115"/>
        <v>52560.5</v>
      </c>
      <c r="AHE59" s="34"/>
      <c r="AHF59" s="1269"/>
      <c r="AHG59" s="176"/>
      <c r="AHH59" s="1261"/>
      <c r="AHI59" s="1052"/>
      <c r="AHJ59" s="87">
        <f t="shared" si="116"/>
        <v>0</v>
      </c>
      <c r="AHQ59" s="87">
        <f t="shared" si="117"/>
        <v>0</v>
      </c>
      <c r="AHS59" s="1265">
        <v>41315</v>
      </c>
      <c r="AHT59" s="373" t="s">
        <v>4526</v>
      </c>
      <c r="AHU59" s="1045">
        <v>876</v>
      </c>
      <c r="AHV59" s="576">
        <v>41315</v>
      </c>
      <c r="AHW59" s="1052">
        <v>876</v>
      </c>
      <c r="AHX59" s="87">
        <f t="shared" si="118"/>
        <v>36201.5</v>
      </c>
      <c r="AJT59" s="1250"/>
      <c r="AJW59" s="87">
        <f t="shared" si="125"/>
        <v>37151</v>
      </c>
      <c r="AMQ59" s="110"/>
      <c r="AMR59" s="1415"/>
      <c r="AMS59" s="430"/>
      <c r="AMT59" s="110"/>
      <c r="AMU59" s="430"/>
      <c r="AMV59" s="85"/>
      <c r="AMW59" s="433"/>
      <c r="ANE59" s="388"/>
      <c r="ANF59" s="1439"/>
      <c r="ANG59" s="1262"/>
      <c r="ANH59" s="1279"/>
      <c r="ANI59" s="1262"/>
      <c r="ANJ59" s="85"/>
      <c r="ANK59" s="433"/>
      <c r="ANL59" s="1279"/>
      <c r="ANM59" s="1439"/>
      <c r="ANN59" s="1262"/>
      <c r="ANO59" s="1279"/>
      <c r="ANP59" s="1262"/>
      <c r="ANQ59" s="85"/>
      <c r="ANS59" s="34"/>
      <c r="ANT59" s="1353"/>
      <c r="ANU59" s="1262"/>
      <c r="ANV59" s="1279"/>
      <c r="ANW59" s="1262"/>
      <c r="ANX59" s="85"/>
      <c r="ANZ59" s="34"/>
      <c r="AOA59" s="1353"/>
      <c r="AOB59" s="1262"/>
      <c r="AOC59" s="1279"/>
      <c r="AOD59" s="1262"/>
      <c r="AOE59" s="85"/>
      <c r="AOG59" s="388"/>
      <c r="AOH59" s="1353"/>
      <c r="AOI59" s="1276"/>
      <c r="AOJ59" s="1279"/>
      <c r="AOK59" s="1262"/>
      <c r="AOL59" s="85"/>
      <c r="AOM59" s="433"/>
      <c r="AON59" s="388"/>
      <c r="AOO59" s="1353"/>
      <c r="AOP59" s="1276"/>
      <c r="AOQ59" s="1279"/>
      <c r="AOR59" s="1262"/>
      <c r="AOS59" s="85"/>
      <c r="AOT59" s="433"/>
      <c r="AOU59" s="433"/>
      <c r="AOV59" s="433"/>
      <c r="AOW59" s="433"/>
      <c r="AOX59" s="433"/>
      <c r="AOY59" s="433"/>
      <c r="AOZ59" s="433"/>
      <c r="APA59" s="433"/>
      <c r="APB59" s="1118"/>
      <c r="APC59" s="1439"/>
      <c r="APD59" s="1262"/>
      <c r="APE59" s="1279"/>
      <c r="APF59" s="1262"/>
      <c r="APG59" s="85"/>
      <c r="AQT59" s="1269"/>
      <c r="ASE59" s="1247"/>
      <c r="ASI59" s="87">
        <f t="shared" si="233"/>
        <v>31792</v>
      </c>
      <c r="ATD59" s="85"/>
      <c r="ATE59" s="433"/>
      <c r="ATV59" s="1388"/>
      <c r="ATY59" s="168">
        <f t="shared" si="214"/>
        <v>0</v>
      </c>
      <c r="AUH59" s="549"/>
      <c r="AUI59" s="373"/>
      <c r="AUL59" s="1245"/>
      <c r="AUM59" s="85"/>
      <c r="AVJ59" s="549"/>
      <c r="AVK59" s="1247"/>
      <c r="AVL59" s="1052"/>
      <c r="AVN59" s="1245"/>
      <c r="AVO59" s="87">
        <f t="shared" si="130"/>
        <v>30759</v>
      </c>
      <c r="AVQ59" s="549"/>
      <c r="AVR59" s="1247"/>
      <c r="AVS59" s="1052"/>
      <c r="AVU59" s="1245"/>
      <c r="AVV59" s="87">
        <f t="shared" si="131"/>
        <v>0</v>
      </c>
      <c r="AVX59" s="549"/>
      <c r="AVY59" s="1247"/>
      <c r="AWB59" s="1245"/>
      <c r="AWC59" s="87">
        <f t="shared" si="132"/>
        <v>5941</v>
      </c>
      <c r="AWE59" s="549"/>
      <c r="AWF59" s="373"/>
      <c r="AWI59" s="1245"/>
      <c r="AWJ59" s="85"/>
      <c r="AWZ59" s="388"/>
      <c r="AXA59" s="1247"/>
      <c r="AXB59" s="176"/>
      <c r="AXC59" s="1345"/>
      <c r="AXD59" s="1245"/>
      <c r="AXE59" s="87">
        <f t="shared" si="136"/>
        <v>3053</v>
      </c>
      <c r="AYB59" s="1339"/>
      <c r="AYC59" s="1441"/>
      <c r="AYD59" s="513"/>
      <c r="AYE59" s="365"/>
      <c r="AYF59" s="513"/>
      <c r="AYG59" s="85">
        <f t="shared" si="140"/>
        <v>72158.2</v>
      </c>
      <c r="AYW59" s="386"/>
      <c r="AYX59" s="386"/>
      <c r="AYY59" s="363"/>
      <c r="AYZ59" s="176"/>
      <c r="AZA59" s="1419"/>
      <c r="AZB59" s="1319"/>
      <c r="AZC59" s="168">
        <f t="shared" si="141"/>
        <v>744205</v>
      </c>
      <c r="AZE59" s="1424"/>
      <c r="AZF59" s="297"/>
      <c r="AZG59" s="297"/>
      <c r="AZH59" s="297"/>
      <c r="AZL59" s="1424"/>
      <c r="BBB59" s="549"/>
      <c r="BBC59" s="373"/>
      <c r="BBF59" s="1245"/>
      <c r="BBG59" s="85"/>
      <c r="BBI59" s="373"/>
      <c r="BBJ59" s="373"/>
      <c r="BBK59" s="373"/>
      <c r="BBN59" s="1245"/>
      <c r="BBO59" s="85"/>
      <c r="BCL59" s="386"/>
      <c r="BCM59" s="363"/>
      <c r="BCN59" s="513"/>
      <c r="BCO59" s="1339"/>
      <c r="BCP59" s="513"/>
      <c r="BCQ59" s="87">
        <f t="shared" si="154"/>
        <v>23927.5</v>
      </c>
      <c r="BFO59" s="1285"/>
      <c r="BFP59" s="1052"/>
      <c r="BFR59" s="1052"/>
      <c r="BFS59" s="87">
        <f t="shared" si="165"/>
        <v>0</v>
      </c>
      <c r="BJK59" s="1388"/>
      <c r="BJL59" s="433"/>
      <c r="BJM59" s="433"/>
      <c r="BJN59" s="87">
        <f t="shared" si="217"/>
        <v>85787</v>
      </c>
      <c r="BMI59" s="386">
        <v>41321</v>
      </c>
      <c r="BMJ59" s="363" t="s">
        <v>4983</v>
      </c>
      <c r="BMK59" s="176">
        <v>65</v>
      </c>
      <c r="BML59" s="576">
        <v>41321</v>
      </c>
      <c r="BMM59" s="176">
        <v>65</v>
      </c>
      <c r="BMN59" s="87">
        <f t="shared" si="179"/>
        <v>0</v>
      </c>
      <c r="BMO59" s="373"/>
      <c r="BMP59" s="576"/>
      <c r="BMQ59" s="1446"/>
      <c r="BMR59" s="430"/>
      <c r="BMS59" s="576"/>
      <c r="BMT59" s="513"/>
      <c r="BMU59" s="168">
        <f t="shared" si="180"/>
        <v>700</v>
      </c>
    </row>
    <row r="60" spans="10:959 1031:1711" ht="15.75" thickBot="1">
      <c r="AJ60" s="388"/>
      <c r="AK60" s="1247"/>
      <c r="AL60" s="1052"/>
      <c r="AN60" s="1052"/>
      <c r="AO60" s="87">
        <f t="shared" si="7"/>
        <v>79462.720000000016</v>
      </c>
      <c r="CN60" s="576">
        <v>41285</v>
      </c>
      <c r="CO60" s="1289"/>
      <c r="CP60" s="276" t="s">
        <v>3256</v>
      </c>
      <c r="CQ60" s="121">
        <v>16646.5</v>
      </c>
      <c r="CR60" s="657"/>
      <c r="CS60" s="1422"/>
      <c r="CT60" s="87">
        <f t="shared" si="15"/>
        <v>1181139.6499999999</v>
      </c>
      <c r="CW60" s="1420"/>
      <c r="CX60" s="1247"/>
      <c r="CY60" s="176"/>
      <c r="DB60" s="87">
        <f t="shared" si="16"/>
        <v>10052085.65</v>
      </c>
      <c r="FB60" s="53"/>
      <c r="FC60" s="50"/>
      <c r="FD60" s="176"/>
      <c r="FE60" s="53"/>
      <c r="FF60" s="176"/>
      <c r="FG60" s="168">
        <f t="shared" si="24"/>
        <v>0</v>
      </c>
      <c r="FX60" s="549"/>
      <c r="FY60" s="549"/>
      <c r="GA60" s="1250"/>
      <c r="GD60" s="87">
        <f t="shared" si="26"/>
        <v>13137.5</v>
      </c>
      <c r="IR60" s="388">
        <v>41308</v>
      </c>
      <c r="IS60" s="1247" t="s">
        <v>3888</v>
      </c>
      <c r="IT60" s="1052">
        <v>990</v>
      </c>
      <c r="IU60" s="388">
        <v>41310</v>
      </c>
      <c r="IV60" s="1052">
        <v>990</v>
      </c>
      <c r="IW60" s="87">
        <f t="shared" si="36"/>
        <v>0</v>
      </c>
      <c r="IY60" s="388">
        <v>41324</v>
      </c>
      <c r="IZ60" s="1247" t="s">
        <v>5232</v>
      </c>
      <c r="JA60" s="1052">
        <v>990</v>
      </c>
      <c r="JB60" s="1265"/>
      <c r="JC60" s="1052"/>
      <c r="JD60" s="87">
        <f t="shared" si="37"/>
        <v>10560</v>
      </c>
      <c r="JF60" s="388"/>
      <c r="JG60" s="1247"/>
      <c r="JH60" s="1052"/>
      <c r="JI60" s="1265"/>
      <c r="JJ60" s="1052"/>
      <c r="JK60" s="87">
        <f t="shared" si="38"/>
        <v>46365</v>
      </c>
      <c r="JM60" s="1395"/>
      <c r="JN60" s="1434"/>
      <c r="JO60" s="1431"/>
      <c r="JP60" s="1431"/>
      <c r="JQ60" s="1431"/>
      <c r="JR60" s="1392">
        <f t="shared" si="262"/>
        <v>132056.17000000001</v>
      </c>
      <c r="OQ60" s="386"/>
      <c r="OR60" s="1258"/>
      <c r="OS60" s="176"/>
      <c r="OT60" s="53"/>
      <c r="OU60" s="176"/>
      <c r="OV60" s="87">
        <f t="shared" si="57"/>
        <v>21123.919999999998</v>
      </c>
      <c r="OX60" s="386"/>
      <c r="OY60" s="1258"/>
      <c r="OZ60" s="176"/>
      <c r="PA60" s="53"/>
      <c r="PB60" s="176"/>
      <c r="PC60" s="87">
        <f t="shared" si="58"/>
        <v>21123.919999999998</v>
      </c>
      <c r="QV60" s="549"/>
      <c r="QW60" s="1202"/>
      <c r="QX60" s="1247"/>
      <c r="QY60" s="1052"/>
      <c r="QZ60" s="34"/>
      <c r="RA60" s="1052"/>
      <c r="RB60" s="87">
        <f t="shared" si="65"/>
        <v>17854</v>
      </c>
      <c r="TP60" s="1434"/>
      <c r="TQ60" s="1431"/>
      <c r="TR60" s="1397"/>
      <c r="TS60" s="1431"/>
      <c r="TT60" s="1392">
        <f t="shared" si="75"/>
        <v>7747</v>
      </c>
      <c r="YN60" s="1434"/>
      <c r="YO60" s="1431"/>
      <c r="YP60" s="1397"/>
      <c r="YQ60" s="1431"/>
      <c r="YR60" s="1392">
        <f t="shared" si="90"/>
        <v>76465</v>
      </c>
      <c r="ZA60" s="1397"/>
      <c r="ZB60" s="4"/>
      <c r="ZC60" s="1431"/>
      <c r="ZD60" s="1431"/>
      <c r="ZE60" s="1431"/>
      <c r="ZF60" s="1392">
        <f t="shared" si="92"/>
        <v>11815.5</v>
      </c>
      <c r="AFI60" s="1247"/>
      <c r="AFJ60" s="1262"/>
      <c r="AFK60" s="388"/>
      <c r="AFL60" s="430"/>
      <c r="AFM60" s="85">
        <f t="shared" si="109"/>
        <v>0</v>
      </c>
      <c r="AGX60" s="34"/>
      <c r="AGY60" s="1249"/>
      <c r="AGZ60" s="24"/>
      <c r="AHA60" s="34"/>
      <c r="AHB60" s="85"/>
      <c r="AHC60" s="87">
        <f t="shared" si="115"/>
        <v>52560.5</v>
      </c>
      <c r="AHE60" s="34"/>
      <c r="AHF60" s="1269"/>
      <c r="AHG60" s="176"/>
      <c r="AHH60" s="1261"/>
      <c r="AHI60" s="1052"/>
      <c r="AHJ60" s="87">
        <f t="shared" si="116"/>
        <v>0</v>
      </c>
      <c r="AHQ60" s="87">
        <f t="shared" si="117"/>
        <v>0</v>
      </c>
      <c r="AHS60" s="1265">
        <v>41326</v>
      </c>
      <c r="AHT60" s="373" t="s">
        <v>5443</v>
      </c>
      <c r="AHU60" s="1250">
        <v>4198</v>
      </c>
      <c r="AHV60" s="549">
        <v>41328</v>
      </c>
      <c r="AHW60" s="1052">
        <v>4198</v>
      </c>
      <c r="AHX60" s="87">
        <f t="shared" si="118"/>
        <v>36201.5</v>
      </c>
      <c r="AJR60" s="1395"/>
      <c r="AJS60" s="1431"/>
      <c r="AJT60" s="1447"/>
      <c r="AJU60" s="1431"/>
      <c r="AJV60" s="1431"/>
      <c r="AJW60" s="1392">
        <f t="shared" si="125"/>
        <v>37151</v>
      </c>
      <c r="AMQ60" s="110"/>
      <c r="AMR60" s="1415"/>
      <c r="AMS60" s="430"/>
      <c r="AMT60" s="110"/>
      <c r="AMU60" s="430"/>
      <c r="AMV60" s="85"/>
      <c r="AMW60" s="433"/>
      <c r="ANE60" s="388"/>
      <c r="ANF60" s="1439"/>
      <c r="ANG60" s="1262"/>
      <c r="ANH60" s="1279"/>
      <c r="ANI60" s="1262"/>
      <c r="ANJ60" s="85"/>
      <c r="ANK60" s="433"/>
      <c r="ANL60" s="1279"/>
      <c r="ANM60" s="1439"/>
      <c r="ANN60" s="1262"/>
      <c r="ANO60" s="1279"/>
      <c r="ANP60" s="1262"/>
      <c r="ANQ60" s="85"/>
      <c r="ANS60" s="34"/>
      <c r="ANT60" s="1353"/>
      <c r="ANU60" s="1262"/>
      <c r="ANV60" s="1279"/>
      <c r="ANW60" s="1262"/>
      <c r="ANX60" s="85"/>
      <c r="ANZ60" s="34"/>
      <c r="AOA60" s="1353"/>
      <c r="AOB60" s="1262"/>
      <c r="AOC60" s="1279"/>
      <c r="AOD60" s="1262"/>
      <c r="AOE60" s="85"/>
      <c r="AOG60" s="388"/>
      <c r="AOH60" s="1353"/>
      <c r="AOI60" s="1276"/>
      <c r="AOJ60" s="1279"/>
      <c r="AOK60" s="1262"/>
      <c r="AOL60" s="85"/>
      <c r="AOM60" s="433"/>
      <c r="AON60" s="388"/>
      <c r="AOO60" s="1353"/>
      <c r="AOP60" s="1276"/>
      <c r="AOQ60" s="1279"/>
      <c r="AOR60" s="1262"/>
      <c r="AOS60" s="85"/>
      <c r="AOT60" s="433"/>
      <c r="AOU60" s="433"/>
      <c r="AOV60" s="433"/>
      <c r="AOW60" s="433"/>
      <c r="AOX60" s="433"/>
      <c r="AOY60" s="433"/>
      <c r="AOZ60" s="433"/>
      <c r="APA60" s="433"/>
      <c r="APB60" s="1118"/>
      <c r="APC60" s="1439"/>
      <c r="APD60" s="1262"/>
      <c r="APE60" s="1279"/>
      <c r="APF60" s="1262"/>
      <c r="APG60" s="85"/>
      <c r="AQT60" s="1269"/>
      <c r="ASE60" s="1448"/>
      <c r="ASF60" s="1431"/>
      <c r="ASG60" s="1431"/>
      <c r="ASH60" s="1431"/>
      <c r="ASI60" s="1392">
        <f t="shared" si="233"/>
        <v>31792</v>
      </c>
      <c r="ATD60" s="85"/>
      <c r="ATE60" s="433"/>
      <c r="ATT60" s="1395"/>
      <c r="ATU60" s="1431"/>
      <c r="ATV60" s="1447"/>
      <c r="ATW60" s="1431"/>
      <c r="ATX60" s="1431"/>
      <c r="ATY60" s="1449">
        <f t="shared" si="214"/>
        <v>0</v>
      </c>
      <c r="AUH60" s="549"/>
      <c r="AUI60" s="373"/>
      <c r="AUL60" s="1245"/>
      <c r="AUM60" s="85"/>
      <c r="AVJ60" s="1092"/>
      <c r="AVK60" s="1448"/>
      <c r="AVL60" s="1431"/>
      <c r="AVM60" s="1431"/>
      <c r="AVN60" s="1391"/>
      <c r="AVO60" s="1392">
        <f t="shared" si="130"/>
        <v>30759</v>
      </c>
      <c r="AVQ60" s="1092"/>
      <c r="AVR60" s="1448"/>
      <c r="AVS60" s="1431"/>
      <c r="AVT60" s="1431"/>
      <c r="AVU60" s="1391"/>
      <c r="AVV60" s="1392">
        <f t="shared" si="131"/>
        <v>0</v>
      </c>
      <c r="AVX60" s="1092"/>
      <c r="AVY60" s="1448"/>
      <c r="AVZ60" s="1431"/>
      <c r="AWA60" s="1431"/>
      <c r="AWB60" s="1391"/>
      <c r="AWC60" s="1392">
        <f t="shared" si="132"/>
        <v>5941</v>
      </c>
      <c r="AWE60" s="549"/>
      <c r="AWF60" s="373"/>
      <c r="AWI60" s="1245"/>
      <c r="AWJ60" s="85"/>
      <c r="AWZ60" s="388"/>
      <c r="AXA60" s="1247"/>
      <c r="AXB60" s="430"/>
      <c r="AXC60" s="753"/>
      <c r="AXD60" s="85"/>
      <c r="AXE60" s="87">
        <f t="shared" si="136"/>
        <v>3053</v>
      </c>
      <c r="AYB60" s="1395"/>
      <c r="AYC60" s="1434"/>
      <c r="AYD60" s="1431"/>
      <c r="AYE60" s="1431"/>
      <c r="AYF60" s="1433"/>
      <c r="AYG60" s="1391">
        <f t="shared" si="140"/>
        <v>72158.2</v>
      </c>
      <c r="AYW60" s="386"/>
      <c r="AYX60" s="386"/>
      <c r="AYY60" s="363"/>
      <c r="AYZ60" s="176"/>
      <c r="AZA60" s="1419"/>
      <c r="AZB60" s="1319"/>
      <c r="AZC60" s="168">
        <f t="shared" si="141"/>
        <v>744205</v>
      </c>
      <c r="AZE60" s="1424"/>
      <c r="AZL60" s="1424"/>
      <c r="BBB60" s="549"/>
      <c r="BBC60" s="373"/>
      <c r="BBF60" s="1245"/>
      <c r="BBG60" s="85"/>
      <c r="BBI60" s="373"/>
      <c r="BBJ60" s="373"/>
      <c r="BBK60" s="373"/>
      <c r="BBN60" s="1245"/>
      <c r="BBO60" s="85"/>
      <c r="BCL60" s="386"/>
      <c r="BCM60" s="363"/>
      <c r="BCN60" s="513"/>
      <c r="BCO60" s="1339"/>
      <c r="BCP60" s="513"/>
      <c r="BCQ60" s="85">
        <f t="shared" si="154"/>
        <v>23927.5</v>
      </c>
      <c r="BFO60" s="1285"/>
      <c r="BFP60" s="1052"/>
      <c r="BFR60" s="1052"/>
      <c r="BFS60" s="87">
        <f t="shared" si="165"/>
        <v>0</v>
      </c>
      <c r="BJK60" s="1447"/>
      <c r="BJL60" s="1431"/>
      <c r="BJM60" s="1431"/>
      <c r="BJN60" s="1392">
        <f t="shared" si="217"/>
        <v>85787</v>
      </c>
      <c r="BMI60" s="386">
        <v>41321</v>
      </c>
      <c r="BMJ60" s="1258" t="s">
        <v>4984</v>
      </c>
      <c r="BMK60" s="176">
        <v>1252</v>
      </c>
      <c r="BML60" s="576">
        <v>41321</v>
      </c>
      <c r="BMM60" s="176">
        <v>1252</v>
      </c>
      <c r="BMN60" s="87">
        <f t="shared" si="179"/>
        <v>0</v>
      </c>
      <c r="BMO60" s="373"/>
      <c r="BMP60" s="576"/>
      <c r="BMQ60" s="1446"/>
      <c r="BMR60" s="430"/>
      <c r="BMS60" s="576"/>
      <c r="BMT60" s="513"/>
      <c r="BMU60" s="168">
        <f t="shared" si="180"/>
        <v>700</v>
      </c>
    </row>
    <row r="61" spans="10:959 1031:1711" ht="15.75" thickTop="1">
      <c r="AJ61" s="388"/>
      <c r="AK61" s="1247"/>
      <c r="AL61" s="1052"/>
      <c r="AN61" s="1052"/>
      <c r="AO61" s="87">
        <f t="shared" si="7"/>
        <v>79462.720000000016</v>
      </c>
      <c r="CN61" s="576">
        <v>41285</v>
      </c>
      <c r="CO61" s="1289"/>
      <c r="CP61" s="276" t="s">
        <v>3258</v>
      </c>
      <c r="CQ61" s="121">
        <v>222470</v>
      </c>
      <c r="CR61" s="657"/>
      <c r="CS61" s="1422"/>
      <c r="CT61" s="87">
        <f t="shared" si="15"/>
        <v>1403609.65</v>
      </c>
      <c r="CW61" s="1420"/>
      <c r="CX61" s="1247"/>
      <c r="CY61" s="176"/>
      <c r="DB61" s="87">
        <f t="shared" si="16"/>
        <v>10052085.65</v>
      </c>
      <c r="FB61" s="276"/>
      <c r="FC61" s="297"/>
      <c r="FD61" s="297"/>
      <c r="FE61" s="276"/>
      <c r="FF61" s="297"/>
      <c r="FG61" s="168">
        <f t="shared" si="24"/>
        <v>0</v>
      </c>
      <c r="FX61" s="549"/>
      <c r="FY61" s="549"/>
      <c r="GA61" s="1250"/>
      <c r="GD61" s="87">
        <f t="shared" si="26"/>
        <v>13137.5</v>
      </c>
      <c r="IR61" s="388">
        <v>41308</v>
      </c>
      <c r="IS61" s="1247" t="s">
        <v>3893</v>
      </c>
      <c r="IT61" s="1052">
        <v>825</v>
      </c>
      <c r="IU61" s="388">
        <v>41310</v>
      </c>
      <c r="IV61" s="1052">
        <v>825</v>
      </c>
      <c r="IW61" s="87">
        <f t="shared" si="36"/>
        <v>0</v>
      </c>
      <c r="IY61" s="388">
        <v>41324</v>
      </c>
      <c r="IZ61" s="1247" t="s">
        <v>5233</v>
      </c>
      <c r="JA61" s="1052">
        <v>1320</v>
      </c>
      <c r="JB61" s="1265"/>
      <c r="JC61" s="1052"/>
      <c r="JD61" s="87">
        <f t="shared" si="37"/>
        <v>11880</v>
      </c>
      <c r="JF61" s="388"/>
      <c r="JG61" s="1247"/>
      <c r="JH61" s="1052"/>
      <c r="JI61" s="1265"/>
      <c r="JJ61" s="1052"/>
      <c r="JK61" s="87">
        <f t="shared" si="38"/>
        <v>46365</v>
      </c>
      <c r="OQ61" s="386"/>
      <c r="OR61" s="1258"/>
      <c r="OS61" s="176"/>
      <c r="OT61" s="53"/>
      <c r="OU61" s="176"/>
      <c r="OV61" s="87">
        <f t="shared" si="57"/>
        <v>21123.919999999998</v>
      </c>
      <c r="OX61" s="386"/>
      <c r="OY61" s="1258"/>
      <c r="OZ61" s="176"/>
      <c r="PA61" s="53"/>
      <c r="PB61" s="176"/>
      <c r="PC61" s="87">
        <f t="shared" si="58"/>
        <v>21123.919999999998</v>
      </c>
      <c r="QV61" s="549"/>
      <c r="QW61" s="1202"/>
      <c r="QX61" s="1247"/>
      <c r="QY61" s="1052"/>
      <c r="QZ61" s="34"/>
      <c r="RA61" s="1052"/>
      <c r="RB61" s="87">
        <f t="shared" si="65"/>
        <v>17854</v>
      </c>
      <c r="YR61" s="87"/>
      <c r="ZF61" s="87"/>
      <c r="AFH61" s="568"/>
      <c r="AFI61" s="363"/>
      <c r="AFJ61" s="513"/>
      <c r="AFK61" s="386"/>
      <c r="AFL61" s="513"/>
      <c r="AFM61" s="85">
        <f t="shared" si="109"/>
        <v>0</v>
      </c>
      <c r="AGX61" s="34"/>
      <c r="AGY61" s="1249"/>
      <c r="AGZ61" s="24"/>
      <c r="AHA61" s="34"/>
      <c r="AHB61" s="85"/>
      <c r="AHC61" s="87">
        <f t="shared" si="115"/>
        <v>52560.5</v>
      </c>
      <c r="AHE61" s="34"/>
      <c r="AHF61" s="1269"/>
      <c r="AHG61" s="176"/>
      <c r="AHH61" s="1261"/>
      <c r="AHI61" s="1052"/>
      <c r="AHJ61" s="87">
        <f t="shared" si="116"/>
        <v>0</v>
      </c>
      <c r="AHQ61" s="87">
        <f t="shared" si="117"/>
        <v>0</v>
      </c>
      <c r="AHT61" s="373"/>
      <c r="AHU61" s="1250"/>
      <c r="AHV61" s="549"/>
      <c r="AHW61" s="1052"/>
      <c r="AHX61" s="87">
        <f t="shared" si="118"/>
        <v>36201.5</v>
      </c>
      <c r="AMQ61" s="110"/>
      <c r="AMR61" s="1415"/>
      <c r="AMS61" s="430"/>
      <c r="AMT61" s="110"/>
      <c r="AMU61" s="430"/>
      <c r="AMV61" s="85"/>
      <c r="AMW61" s="433"/>
      <c r="ANE61" s="388"/>
      <c r="ANF61" s="1439"/>
      <c r="ANG61" s="1262"/>
      <c r="ANH61" s="1279"/>
      <c r="ANI61" s="1262"/>
      <c r="ANJ61" s="85"/>
      <c r="ANK61" s="433"/>
      <c r="ANL61" s="1279"/>
      <c r="ANM61" s="1439"/>
      <c r="ANN61" s="1262"/>
      <c r="ANO61" s="1279"/>
      <c r="ANP61" s="1262"/>
      <c r="ANQ61" s="85"/>
      <c r="ANS61" s="34"/>
      <c r="ANT61" s="1353"/>
      <c r="ANU61" s="1262"/>
      <c r="ANV61" s="1279"/>
      <c r="ANW61" s="1262"/>
      <c r="ANX61" s="85"/>
      <c r="ANZ61" s="34"/>
      <c r="AOA61" s="1353"/>
      <c r="AOB61" s="1262"/>
      <c r="AOC61" s="1279"/>
      <c r="AOD61" s="1262"/>
      <c r="AOE61" s="85"/>
      <c r="AOG61" s="388"/>
      <c r="AOH61" s="1353"/>
      <c r="AOI61" s="1276"/>
      <c r="AOJ61" s="1279"/>
      <c r="AOK61" s="1262"/>
      <c r="AOL61" s="85"/>
      <c r="AOM61" s="433"/>
      <c r="AON61" s="388"/>
      <c r="AOO61" s="1353"/>
      <c r="AOP61" s="1276"/>
      <c r="AOQ61" s="1279"/>
      <c r="AOR61" s="1262"/>
      <c r="AOS61" s="85"/>
      <c r="AOT61" s="433"/>
      <c r="AOU61" s="433"/>
      <c r="AOV61" s="433"/>
      <c r="AOW61" s="433"/>
      <c r="AOX61" s="433"/>
      <c r="AOY61" s="433"/>
      <c r="AOZ61" s="433"/>
      <c r="APA61" s="433"/>
      <c r="APB61" s="1118"/>
      <c r="APC61" s="1439"/>
      <c r="APD61" s="1262"/>
      <c r="APE61" s="1279"/>
      <c r="APF61" s="1262"/>
      <c r="APG61" s="85"/>
      <c r="AQT61" s="1269"/>
      <c r="ATD61" s="85"/>
      <c r="ATE61" s="433"/>
      <c r="ATY61" s="168"/>
      <c r="AUH61" s="549"/>
      <c r="AUI61" s="373"/>
      <c r="AUL61" s="1245"/>
      <c r="AUM61" s="85"/>
      <c r="AVJ61" s="549"/>
      <c r="AVK61" s="373"/>
      <c r="AVN61" s="1245"/>
      <c r="AVO61" s="85"/>
      <c r="AVQ61" s="549"/>
      <c r="AVR61" s="373"/>
      <c r="AVU61" s="1245"/>
      <c r="AVV61" s="85"/>
      <c r="AVX61" s="549"/>
      <c r="AVY61" s="373"/>
      <c r="AWB61" s="1245"/>
      <c r="AWC61" s="85"/>
      <c r="AWE61" s="549"/>
      <c r="AWF61" s="373"/>
      <c r="AWI61" s="1245"/>
      <c r="AWJ61" s="85"/>
      <c r="AWZ61" s="388"/>
      <c r="AXA61" s="1247"/>
      <c r="AXB61" s="176"/>
      <c r="AXC61" s="1345"/>
      <c r="AXD61" s="1245"/>
      <c r="AXE61" s="87">
        <f t="shared" si="136"/>
        <v>3053</v>
      </c>
      <c r="AYG61" s="85"/>
      <c r="AYW61" s="417"/>
      <c r="AYX61" s="417"/>
      <c r="AYY61" s="276"/>
      <c r="AYZ61" s="121"/>
      <c r="AZA61" s="1419"/>
      <c r="AZB61" s="1282"/>
      <c r="AZC61" s="168">
        <f t="shared" si="141"/>
        <v>744205</v>
      </c>
      <c r="BBB61" s="549"/>
      <c r="BBC61" s="373"/>
      <c r="BBF61" s="1245"/>
      <c r="BBG61" s="85"/>
      <c r="BBI61" s="373"/>
      <c r="BBJ61" s="373"/>
      <c r="BBK61" s="373"/>
      <c r="BBN61" s="1245"/>
      <c r="BBO61" s="85"/>
      <c r="BCL61" s="386"/>
      <c r="BCM61" s="363"/>
      <c r="BCN61" s="317"/>
      <c r="BCO61" s="1339"/>
      <c r="BCP61" s="513"/>
      <c r="BCQ61" s="85">
        <f t="shared" si="154"/>
        <v>23927.5</v>
      </c>
      <c r="BFO61" s="1285"/>
      <c r="BFP61" s="1052"/>
      <c r="BFR61" s="1052"/>
      <c r="BFS61" s="87">
        <f t="shared" si="165"/>
        <v>0</v>
      </c>
      <c r="BMI61" s="386">
        <v>41321</v>
      </c>
      <c r="BMJ61" s="363" t="s">
        <v>5015</v>
      </c>
      <c r="BMK61" s="176">
        <v>4640</v>
      </c>
      <c r="BML61" s="576">
        <v>41321</v>
      </c>
      <c r="BMM61" s="176">
        <v>4640</v>
      </c>
      <c r="BMN61" s="87">
        <f t="shared" si="179"/>
        <v>0</v>
      </c>
      <c r="BMO61" s="373"/>
      <c r="BMP61" s="576"/>
      <c r="BMQ61" s="1446"/>
      <c r="BMR61" s="430"/>
      <c r="BMS61" s="576"/>
      <c r="BMT61" s="513"/>
      <c r="BMU61" s="168">
        <f t="shared" si="180"/>
        <v>700</v>
      </c>
    </row>
    <row r="62" spans="10:959 1031:1711">
      <c r="AJ62" s="388"/>
      <c r="AK62" s="1247"/>
      <c r="AL62" s="1052"/>
      <c r="AN62" s="1052"/>
      <c r="AO62" s="87">
        <f t="shared" si="7"/>
        <v>79462.720000000016</v>
      </c>
      <c r="CN62" s="576">
        <v>41286</v>
      </c>
      <c r="CO62" s="1289"/>
      <c r="CP62" s="276" t="s">
        <v>3260</v>
      </c>
      <c r="CQ62" s="121">
        <v>255572</v>
      </c>
      <c r="CR62" s="657"/>
      <c r="CS62" s="1422"/>
      <c r="CT62" s="87">
        <f t="shared" si="15"/>
        <v>1659181.65</v>
      </c>
      <c r="CW62" s="1420"/>
      <c r="CX62" s="1247"/>
      <c r="CY62" s="176"/>
      <c r="DB62" s="87">
        <f t="shared" si="16"/>
        <v>10052085.65</v>
      </c>
      <c r="FB62" s="373"/>
      <c r="FE62" s="373"/>
      <c r="FG62" s="168">
        <f t="shared" si="24"/>
        <v>0</v>
      </c>
      <c r="FX62" s="549"/>
      <c r="FY62" s="549"/>
      <c r="GA62" s="1250"/>
      <c r="GD62" s="87">
        <f t="shared" si="26"/>
        <v>13137.5</v>
      </c>
      <c r="IR62" s="388">
        <v>41308</v>
      </c>
      <c r="IS62" s="1247" t="s">
        <v>3894</v>
      </c>
      <c r="IT62" s="1052">
        <v>1320</v>
      </c>
      <c r="IU62" s="388">
        <v>41310</v>
      </c>
      <c r="IV62" s="1052">
        <v>1320</v>
      </c>
      <c r="IW62" s="87">
        <f t="shared" si="36"/>
        <v>0</v>
      </c>
      <c r="IY62" s="388">
        <v>41325</v>
      </c>
      <c r="IZ62" s="1247" t="s">
        <v>5328</v>
      </c>
      <c r="JA62" s="1052">
        <v>2970</v>
      </c>
      <c r="JB62" s="1265"/>
      <c r="JC62" s="1052"/>
      <c r="JD62" s="87">
        <f t="shared" si="37"/>
        <v>14850</v>
      </c>
      <c r="JF62" s="388"/>
      <c r="JG62" s="1247"/>
      <c r="JH62" s="1052"/>
      <c r="JI62" s="1265"/>
      <c r="JJ62" s="1052"/>
      <c r="JK62" s="87">
        <f t="shared" si="38"/>
        <v>46365</v>
      </c>
      <c r="OQ62" s="386"/>
      <c r="OR62" s="1258"/>
      <c r="OS62" s="176"/>
      <c r="OT62" s="53"/>
      <c r="OU62" s="176"/>
      <c r="OV62" s="87">
        <f t="shared" si="57"/>
        <v>21123.919999999998</v>
      </c>
      <c r="OX62" s="386"/>
      <c r="OY62" s="1258"/>
      <c r="OZ62" s="176"/>
      <c r="PA62" s="53"/>
      <c r="PB62" s="176"/>
      <c r="PC62" s="87">
        <f t="shared" si="58"/>
        <v>21123.919999999998</v>
      </c>
      <c r="QV62" s="549"/>
      <c r="QW62" s="1202"/>
      <c r="QX62" s="1247"/>
      <c r="QY62" s="1052"/>
      <c r="QZ62" s="34"/>
      <c r="RA62" s="1052"/>
      <c r="RB62" s="87">
        <f t="shared" si="65"/>
        <v>17854</v>
      </c>
      <c r="AFH62" s="1450"/>
      <c r="AFI62" s="363"/>
      <c r="AFJ62" s="513"/>
      <c r="AFK62" s="386"/>
      <c r="AFL62" s="513"/>
      <c r="AFM62" s="85">
        <f t="shared" si="109"/>
        <v>0</v>
      </c>
      <c r="AGX62" s="34"/>
      <c r="AGY62" s="1249"/>
      <c r="AGZ62" s="24"/>
      <c r="AHA62" s="34"/>
      <c r="AHB62" s="85"/>
      <c r="AHC62" s="87">
        <f t="shared" si="115"/>
        <v>52560.5</v>
      </c>
      <c r="AHE62" s="34"/>
      <c r="AHF62" s="1269"/>
      <c r="AHG62" s="176"/>
      <c r="AHH62" s="1261"/>
      <c r="AHI62" s="1052"/>
      <c r="AHJ62" s="87">
        <f t="shared" si="116"/>
        <v>0</v>
      </c>
      <c r="AHQ62" s="87">
        <f t="shared" si="117"/>
        <v>0</v>
      </c>
      <c r="AHT62" s="373"/>
      <c r="AHU62" s="1250"/>
      <c r="AHV62" s="549"/>
      <c r="AHW62" s="1052"/>
      <c r="AHX62" s="87">
        <f t="shared" si="118"/>
        <v>36201.5</v>
      </c>
      <c r="AMQ62" s="110"/>
      <c r="AMR62" s="1415"/>
      <c r="AMS62" s="430"/>
      <c r="AMT62" s="110"/>
      <c r="AMU62" s="430"/>
      <c r="AMV62" s="85"/>
      <c r="AMW62" s="433"/>
      <c r="ANE62" s="388"/>
      <c r="ANF62" s="1439"/>
      <c r="ANG62" s="1262"/>
      <c r="ANH62" s="1279"/>
      <c r="ANI62" s="1262"/>
      <c r="ANJ62" s="85"/>
      <c r="ANK62" s="433"/>
      <c r="ANL62" s="1279"/>
      <c r="ANM62" s="1439"/>
      <c r="ANN62" s="1262"/>
      <c r="ANO62" s="1279"/>
      <c r="ANP62" s="1262"/>
      <c r="ANQ62" s="85"/>
      <c r="ANS62" s="34"/>
      <c r="ANT62" s="1353"/>
      <c r="ANU62" s="1262"/>
      <c r="ANV62" s="1279"/>
      <c r="ANW62" s="1262"/>
      <c r="ANX62" s="85"/>
      <c r="ANZ62" s="34"/>
      <c r="AOA62" s="1353"/>
      <c r="AOB62" s="1262"/>
      <c r="AOC62" s="1279"/>
      <c r="AOD62" s="1262"/>
      <c r="AOE62" s="85"/>
      <c r="AOG62" s="388"/>
      <c r="AOH62" s="1353"/>
      <c r="AOI62" s="1276"/>
      <c r="AOJ62" s="1279"/>
      <c r="AOK62" s="1262"/>
      <c r="AOL62" s="85"/>
      <c r="AOM62" s="433"/>
      <c r="AON62" s="388"/>
      <c r="AOO62" s="1353"/>
      <c r="AOP62" s="1276"/>
      <c r="AOQ62" s="1279"/>
      <c r="AOR62" s="1262"/>
      <c r="AOS62" s="85"/>
      <c r="AOT62" s="433"/>
      <c r="AOU62" s="433"/>
      <c r="AOV62" s="433"/>
      <c r="AOW62" s="433"/>
      <c r="AOX62" s="433"/>
      <c r="AOY62" s="433"/>
      <c r="AOZ62" s="433"/>
      <c r="APA62" s="433"/>
      <c r="APB62" s="1118"/>
      <c r="APC62" s="1439"/>
      <c r="APD62" s="1262"/>
      <c r="APE62" s="1279"/>
      <c r="APF62" s="1262"/>
      <c r="APG62" s="85"/>
      <c r="AQT62" s="1269"/>
      <c r="ATD62" s="85"/>
      <c r="ATE62" s="433"/>
      <c r="AUH62" s="549"/>
      <c r="AUI62" s="373"/>
      <c r="AUL62" s="1245"/>
      <c r="AUM62" s="85"/>
      <c r="AVJ62" s="549"/>
      <c r="AVK62" s="373"/>
      <c r="AVN62" s="1245"/>
      <c r="AVO62" s="85"/>
      <c r="AVQ62" s="549"/>
      <c r="AVR62" s="373"/>
      <c r="AVU62" s="1245"/>
      <c r="AVV62" s="85"/>
      <c r="AVX62" s="549"/>
      <c r="AVY62" s="373"/>
      <c r="AWB62" s="1245"/>
      <c r="AWC62" s="85"/>
      <c r="AWE62" s="549"/>
      <c r="AWF62" s="373"/>
      <c r="AWI62" s="1245"/>
      <c r="AWJ62" s="85"/>
      <c r="AWZ62" s="388"/>
      <c r="AXA62" s="1247"/>
      <c r="AXB62" s="430"/>
      <c r="AXC62" s="1345"/>
      <c r="AXD62" s="1245"/>
      <c r="AXE62" s="87">
        <f t="shared" si="136"/>
        <v>3053</v>
      </c>
      <c r="AYG62" s="87"/>
      <c r="AYW62" s="386"/>
      <c r="AYX62" s="386"/>
      <c r="AYY62" s="363"/>
      <c r="AYZ62" s="176"/>
      <c r="AZA62" s="1364"/>
      <c r="AZB62" s="1305"/>
      <c r="AZC62" s="168">
        <f t="shared" si="141"/>
        <v>744205</v>
      </c>
      <c r="BBB62" s="549"/>
      <c r="BBC62" s="373"/>
      <c r="BBF62" s="1245"/>
      <c r="BBG62" s="85"/>
      <c r="BBI62" s="373"/>
      <c r="BBJ62" s="373"/>
      <c r="BBK62" s="373"/>
      <c r="BBN62" s="1245"/>
      <c r="BBO62" s="85"/>
      <c r="BCL62" s="386"/>
      <c r="BCM62" s="363"/>
      <c r="BCN62" s="317"/>
      <c r="BCO62" s="1339"/>
      <c r="BCP62" s="513"/>
      <c r="BCQ62" s="85">
        <f t="shared" si="154"/>
        <v>23927.5</v>
      </c>
      <c r="BFO62" s="1285"/>
      <c r="BFP62" s="1052"/>
      <c r="BFR62" s="1052"/>
      <c r="BFS62" s="87">
        <f t="shared" si="165"/>
        <v>0</v>
      </c>
      <c r="BMI62" s="386">
        <v>41322</v>
      </c>
      <c r="BMJ62" s="363" t="s">
        <v>5072</v>
      </c>
      <c r="BMK62" s="176">
        <v>1291</v>
      </c>
      <c r="BML62" s="576">
        <v>41322</v>
      </c>
      <c r="BMM62" s="176">
        <v>1291</v>
      </c>
      <c r="BMN62" s="87">
        <f t="shared" si="179"/>
        <v>0</v>
      </c>
      <c r="BMO62" s="373"/>
      <c r="BMP62" s="576"/>
      <c r="BMQ62" s="1441"/>
      <c r="BMR62" s="430"/>
      <c r="BMS62" s="576"/>
      <c r="BMT62" s="513"/>
      <c r="BMU62" s="168">
        <f t="shared" si="180"/>
        <v>700</v>
      </c>
    </row>
    <row r="63" spans="10:959 1031:1711">
      <c r="AJ63" s="388"/>
      <c r="AK63" s="1247"/>
      <c r="AL63" s="1052"/>
      <c r="AN63" s="1052"/>
      <c r="AO63" s="87">
        <f t="shared" si="7"/>
        <v>79462.720000000016</v>
      </c>
      <c r="CN63" s="576">
        <v>41286</v>
      </c>
      <c r="CO63" s="1289"/>
      <c r="CP63" s="276" t="s">
        <v>3262</v>
      </c>
      <c r="CQ63" s="121">
        <v>386340</v>
      </c>
      <c r="CR63" s="657"/>
      <c r="CS63" s="1422"/>
      <c r="CT63" s="87">
        <f t="shared" si="15"/>
        <v>2045521.65</v>
      </c>
      <c r="CW63" s="1420"/>
      <c r="CX63" s="1247"/>
      <c r="CY63" s="176"/>
      <c r="DB63" s="87">
        <f t="shared" si="16"/>
        <v>10052085.65</v>
      </c>
      <c r="FB63" s="373"/>
      <c r="FE63" s="373"/>
      <c r="FG63" s="168">
        <f t="shared" si="24"/>
        <v>0</v>
      </c>
      <c r="FX63" s="549"/>
      <c r="FY63" s="549"/>
      <c r="GA63" s="1250"/>
      <c r="GD63" s="87">
        <f t="shared" si="26"/>
        <v>13137.5</v>
      </c>
      <c r="IR63" s="388">
        <v>41309</v>
      </c>
      <c r="IS63" s="1247" t="s">
        <v>3974</v>
      </c>
      <c r="IT63" s="1052">
        <v>4950</v>
      </c>
      <c r="IU63" s="388">
        <v>41324</v>
      </c>
      <c r="IV63" s="1052">
        <v>4950</v>
      </c>
      <c r="IW63" s="87">
        <f t="shared" si="36"/>
        <v>0</v>
      </c>
      <c r="IY63" s="388">
        <v>41325</v>
      </c>
      <c r="IZ63" s="1247" t="s">
        <v>5332</v>
      </c>
      <c r="JA63" s="1052">
        <v>825</v>
      </c>
      <c r="JB63" s="1265"/>
      <c r="JC63" s="1052"/>
      <c r="JD63" s="87">
        <f t="shared" si="37"/>
        <v>15675</v>
      </c>
      <c r="JF63" s="388"/>
      <c r="JG63" s="1247"/>
      <c r="JH63" s="1052"/>
      <c r="JI63" s="1265"/>
      <c r="JJ63" s="1052"/>
      <c r="JK63" s="87">
        <f t="shared" si="38"/>
        <v>46365</v>
      </c>
      <c r="OQ63" s="386"/>
      <c r="OR63" s="1258"/>
      <c r="OS63" s="176"/>
      <c r="OT63" s="53"/>
      <c r="OU63" s="176"/>
      <c r="OV63" s="87">
        <f t="shared" si="57"/>
        <v>21123.919999999998</v>
      </c>
      <c r="OX63" s="388"/>
      <c r="OY63" s="1258"/>
      <c r="OZ63" s="176"/>
      <c r="PA63" s="34"/>
      <c r="PB63" s="176"/>
      <c r="PC63" s="87">
        <f t="shared" si="58"/>
        <v>21123.919999999998</v>
      </c>
      <c r="QV63" s="549"/>
      <c r="QW63" s="1202"/>
      <c r="QX63" s="1247"/>
      <c r="QY63" s="1052"/>
      <c r="QZ63" s="34"/>
      <c r="RA63" s="1052"/>
      <c r="RB63" s="87">
        <f t="shared" si="65"/>
        <v>17854</v>
      </c>
      <c r="AFH63" s="568"/>
      <c r="AFI63" s="363"/>
      <c r="AFJ63" s="513"/>
      <c r="AFK63" s="386"/>
      <c r="AFL63" s="513"/>
      <c r="AFM63" s="85">
        <f t="shared" si="109"/>
        <v>0</v>
      </c>
      <c r="AGX63" s="34"/>
      <c r="AGY63" s="1249"/>
      <c r="AGZ63" s="24"/>
      <c r="AHA63" s="34"/>
      <c r="AHB63" s="85"/>
      <c r="AHC63" s="87">
        <f t="shared" si="115"/>
        <v>52560.5</v>
      </c>
      <c r="AHE63" s="34"/>
      <c r="AHF63" s="1269"/>
      <c r="AHG63" s="176"/>
      <c r="AHH63" s="1451"/>
      <c r="AHI63" s="1052"/>
      <c r="AHJ63" s="87">
        <f t="shared" si="116"/>
        <v>0</v>
      </c>
      <c r="AHQ63" s="87">
        <f t="shared" si="117"/>
        <v>0</v>
      </c>
      <c r="AHT63" s="1247"/>
      <c r="AHU63" s="1262"/>
      <c r="AHV63" s="549"/>
      <c r="AHW63" s="1052"/>
      <c r="AHX63" s="87">
        <f t="shared" si="118"/>
        <v>36201.5</v>
      </c>
      <c r="AMQ63" s="110"/>
      <c r="AMR63" s="1415"/>
      <c r="AMS63" s="430"/>
      <c r="AMT63" s="110"/>
      <c r="AMU63" s="430"/>
      <c r="AMV63" s="85"/>
      <c r="AMW63" s="433"/>
      <c r="ANE63" s="388"/>
      <c r="ANF63" s="1439"/>
      <c r="ANG63" s="1262"/>
      <c r="ANH63" s="1423"/>
      <c r="ANI63" s="1262"/>
      <c r="ANJ63" s="85"/>
      <c r="ANK63" s="433"/>
      <c r="ANL63" s="1279"/>
      <c r="ANM63" s="1439"/>
      <c r="ANN63" s="1262"/>
      <c r="ANO63" s="1423"/>
      <c r="ANP63" s="1262"/>
      <c r="ANQ63" s="85"/>
      <c r="ANS63" s="34"/>
      <c r="ANT63" s="1353"/>
      <c r="ANU63" s="1262"/>
      <c r="ANV63" s="1423"/>
      <c r="ANW63" s="1262"/>
      <c r="ANX63" s="85"/>
      <c r="ANZ63" s="34"/>
      <c r="AOA63" s="1353"/>
      <c r="AOB63" s="1262"/>
      <c r="AOC63" s="1423"/>
      <c r="AOD63" s="1262"/>
      <c r="AOE63" s="85"/>
      <c r="AOG63" s="388"/>
      <c r="AOH63" s="1353"/>
      <c r="AOI63" s="1276"/>
      <c r="AOJ63" s="1423"/>
      <c r="AOK63" s="1262"/>
      <c r="AOL63" s="85"/>
      <c r="AOM63" s="433"/>
      <c r="AON63" s="388"/>
      <c r="AOO63" s="1353"/>
      <c r="AOP63" s="1276"/>
      <c r="AOQ63" s="1423"/>
      <c r="AOR63" s="1262"/>
      <c r="AOS63" s="85"/>
      <c r="AOT63" s="433"/>
      <c r="AOU63" s="433"/>
      <c r="AOV63" s="433"/>
      <c r="AOW63" s="433"/>
      <c r="AOX63" s="433"/>
      <c r="AOY63" s="433"/>
      <c r="AOZ63" s="433"/>
      <c r="APA63" s="433"/>
      <c r="APB63" s="1118"/>
      <c r="APC63" s="1439"/>
      <c r="APD63" s="1262"/>
      <c r="APE63" s="1423"/>
      <c r="APF63" s="1262"/>
      <c r="APG63" s="85"/>
      <c r="AQT63" s="1269"/>
      <c r="ATD63" s="85"/>
      <c r="ATE63" s="433"/>
      <c r="AUH63" s="549"/>
      <c r="AUI63" s="373"/>
      <c r="AUL63" s="1245"/>
      <c r="AUM63" s="85"/>
      <c r="AVJ63" s="549"/>
      <c r="AVK63" s="373"/>
      <c r="AVN63" s="1245"/>
      <c r="AVO63" s="85"/>
      <c r="AVQ63" s="549"/>
      <c r="AVR63" s="373"/>
      <c r="AVU63" s="1245"/>
      <c r="AVV63" s="85"/>
      <c r="AVX63" s="549"/>
      <c r="AVY63" s="373"/>
      <c r="AWB63" s="1245"/>
      <c r="AWC63" s="85"/>
      <c r="AWE63" s="549"/>
      <c r="AWF63" s="373"/>
      <c r="AWI63" s="1245"/>
      <c r="AWJ63" s="85"/>
      <c r="AWZ63" s="388"/>
      <c r="AXA63" s="1247"/>
      <c r="AXB63" s="176"/>
      <c r="AXD63" s="1245"/>
      <c r="AXE63" s="87">
        <f t="shared" si="136"/>
        <v>3053</v>
      </c>
      <c r="AYG63" s="87"/>
      <c r="AYW63" s="386"/>
      <c r="AYX63" s="386"/>
      <c r="AYY63" s="363"/>
      <c r="AYZ63" s="176"/>
      <c r="AZA63" s="1419"/>
      <c r="AZB63" s="1319"/>
      <c r="AZC63" s="168">
        <f t="shared" si="141"/>
        <v>744205</v>
      </c>
      <c r="BBB63" s="549"/>
      <c r="BBC63" s="373"/>
      <c r="BBF63" s="1245"/>
      <c r="BBG63" s="85"/>
      <c r="BBI63" s="373"/>
      <c r="BBJ63" s="373"/>
      <c r="BBK63" s="373"/>
      <c r="BBN63" s="1245"/>
      <c r="BBO63" s="85"/>
      <c r="BCL63" s="386"/>
      <c r="BCM63" s="363"/>
      <c r="BCN63" s="317"/>
      <c r="BCO63" s="1339"/>
      <c r="BCP63" s="513"/>
      <c r="BCQ63" s="85">
        <f t="shared" si="154"/>
        <v>23927.5</v>
      </c>
      <c r="BFO63" s="1285"/>
      <c r="BFP63" s="1052"/>
      <c r="BFR63" s="1052"/>
      <c r="BFS63" s="87">
        <f t="shared" si="165"/>
        <v>0</v>
      </c>
      <c r="BMI63" s="386">
        <v>41323</v>
      </c>
      <c r="BMJ63" s="363" t="s">
        <v>5126</v>
      </c>
      <c r="BMK63" s="176">
        <v>364</v>
      </c>
      <c r="BML63" s="576">
        <v>41323</v>
      </c>
      <c r="BMM63" s="176">
        <v>364</v>
      </c>
      <c r="BMN63" s="87">
        <f t="shared" si="179"/>
        <v>0</v>
      </c>
      <c r="BMO63" s="373"/>
      <c r="BMP63" s="576"/>
      <c r="BMQ63" s="1446"/>
      <c r="BMR63" s="513"/>
      <c r="BMS63" s="576"/>
      <c r="BMT63" s="513"/>
      <c r="BMU63" s="168">
        <f t="shared" si="180"/>
        <v>700</v>
      </c>
    </row>
    <row r="64" spans="10:959 1031:1711">
      <c r="AJ64" s="388"/>
      <c r="AK64" s="1247"/>
      <c r="AL64" s="1052"/>
      <c r="AN64" s="1052"/>
      <c r="AO64" s="87">
        <f t="shared" si="7"/>
        <v>79462.720000000016</v>
      </c>
      <c r="CN64" s="576">
        <v>41289</v>
      </c>
      <c r="CO64" s="1289"/>
      <c r="CP64" s="276" t="s">
        <v>3264</v>
      </c>
      <c r="CQ64" s="121">
        <v>222585</v>
      </c>
      <c r="CR64" s="1202"/>
      <c r="CS64" s="1452"/>
      <c r="CT64" s="87">
        <f t="shared" si="15"/>
        <v>2268106.65</v>
      </c>
      <c r="CW64" s="1420"/>
      <c r="CX64" s="1247"/>
      <c r="CY64" s="176"/>
      <c r="DB64" s="87">
        <f t="shared" si="16"/>
        <v>10052085.65</v>
      </c>
      <c r="FB64" s="373"/>
      <c r="FG64" s="168">
        <f t="shared" si="24"/>
        <v>0</v>
      </c>
      <c r="FX64" s="549"/>
      <c r="FY64" s="549"/>
      <c r="GA64" s="1250"/>
      <c r="GD64" s="87">
        <f t="shared" si="26"/>
        <v>13137.5</v>
      </c>
      <c r="IR64" s="388">
        <v>41309</v>
      </c>
      <c r="IS64" s="1247" t="s">
        <v>3975</v>
      </c>
      <c r="IT64" s="1052">
        <v>825</v>
      </c>
      <c r="IU64" s="388">
        <v>41324</v>
      </c>
      <c r="IV64" s="1052">
        <v>825</v>
      </c>
      <c r="IW64" s="87">
        <f t="shared" si="36"/>
        <v>0</v>
      </c>
      <c r="IY64" s="388">
        <v>41325</v>
      </c>
      <c r="IZ64" s="1247" t="s">
        <v>5333</v>
      </c>
      <c r="JA64" s="1052">
        <v>990</v>
      </c>
      <c r="JB64" s="1265"/>
      <c r="JC64" s="1052"/>
      <c r="JD64" s="87">
        <f t="shared" si="37"/>
        <v>16665</v>
      </c>
      <c r="JF64" s="388"/>
      <c r="JG64" s="1247"/>
      <c r="JH64" s="1052"/>
      <c r="JI64" s="1265"/>
      <c r="JJ64" s="1052"/>
      <c r="JK64" s="87">
        <f t="shared" si="38"/>
        <v>46365</v>
      </c>
      <c r="OQ64" s="388"/>
      <c r="OR64" s="1258"/>
      <c r="OS64" s="176"/>
      <c r="OT64" s="34"/>
      <c r="OU64" s="176"/>
      <c r="OV64" s="87">
        <f t="shared" si="57"/>
        <v>21123.919999999998</v>
      </c>
      <c r="OX64" s="388"/>
      <c r="OY64" s="1258"/>
      <c r="OZ64" s="176"/>
      <c r="PA64" s="34"/>
      <c r="PB64" s="176"/>
      <c r="PC64" s="87">
        <f t="shared" si="58"/>
        <v>21123.919999999998</v>
      </c>
      <c r="QV64" s="549"/>
      <c r="QW64" s="1202"/>
      <c r="QX64" s="1247"/>
      <c r="QY64" s="1052"/>
      <c r="QZ64" s="34"/>
      <c r="RA64" s="1052"/>
      <c r="RB64" s="87">
        <f t="shared" si="65"/>
        <v>17854</v>
      </c>
      <c r="AFH64" s="568"/>
      <c r="AFI64" s="363"/>
      <c r="AFJ64" s="513"/>
      <c r="AFK64" s="386"/>
      <c r="AFL64" s="513"/>
      <c r="AFM64" s="85">
        <f t="shared" si="109"/>
        <v>0</v>
      </c>
      <c r="AGX64" s="34"/>
      <c r="AGY64" s="1249"/>
      <c r="AGZ64" s="24"/>
      <c r="AHA64" s="34"/>
      <c r="AHB64" s="85"/>
      <c r="AHC64" s="87">
        <f t="shared" si="115"/>
        <v>52560.5</v>
      </c>
      <c r="AHE64" s="34"/>
      <c r="AHF64" s="1269"/>
      <c r="AHG64" s="176"/>
      <c r="AHH64" s="1451"/>
      <c r="AHI64" s="1052"/>
      <c r="AHJ64" s="87">
        <f t="shared" si="116"/>
        <v>0</v>
      </c>
      <c r="AHQ64" s="87">
        <f t="shared" si="117"/>
        <v>0</v>
      </c>
      <c r="AHT64" s="1247"/>
      <c r="AHU64" s="1262"/>
      <c r="AHV64" s="549"/>
      <c r="AHW64" s="1052"/>
      <c r="AHX64" s="87">
        <f t="shared" si="118"/>
        <v>36201.5</v>
      </c>
      <c r="AMQ64" s="110"/>
      <c r="AMR64" s="1415"/>
      <c r="AMS64" s="430"/>
      <c r="AMT64" s="110"/>
      <c r="AMU64" s="430"/>
      <c r="AMV64" s="85"/>
      <c r="AMW64" s="433"/>
      <c r="ANE64" s="388"/>
      <c r="ANF64" s="1439"/>
      <c r="ANG64" s="1262"/>
      <c r="ANH64" s="1423"/>
      <c r="ANI64" s="1262"/>
      <c r="ANJ64" s="85"/>
      <c r="ANK64" s="433"/>
      <c r="ANL64" s="1279"/>
      <c r="ANM64" s="1439"/>
      <c r="ANN64" s="1262"/>
      <c r="ANO64" s="1423"/>
      <c r="ANP64" s="1262"/>
      <c r="ANQ64" s="85"/>
      <c r="ANS64" s="34"/>
      <c r="ANT64" s="1353"/>
      <c r="ANU64" s="1262"/>
      <c r="ANV64" s="1423"/>
      <c r="ANW64" s="1262"/>
      <c r="ANX64" s="85"/>
      <c r="ANZ64" s="34"/>
      <c r="AOA64" s="1353"/>
      <c r="AOB64" s="1262"/>
      <c r="AOC64" s="1423"/>
      <c r="AOD64" s="1262"/>
      <c r="AOE64" s="85"/>
      <c r="AOG64" s="388"/>
      <c r="AOH64" s="1353"/>
      <c r="AOI64" s="1276"/>
      <c r="AOJ64" s="1423"/>
      <c r="AOK64" s="1262"/>
      <c r="AOL64" s="85"/>
      <c r="AOM64" s="433"/>
      <c r="AON64" s="388"/>
      <c r="AOO64" s="1353"/>
      <c r="AOP64" s="1276"/>
      <c r="AOQ64" s="1423"/>
      <c r="AOR64" s="1262"/>
      <c r="AOS64" s="85"/>
      <c r="AOT64" s="433"/>
      <c r="AOU64" s="433"/>
      <c r="AOV64" s="433"/>
      <c r="AOW64" s="433"/>
      <c r="AOX64" s="433"/>
      <c r="AOY64" s="433"/>
      <c r="AOZ64" s="433"/>
      <c r="APA64" s="433"/>
      <c r="APB64" s="1118"/>
      <c r="APC64" s="1439"/>
      <c r="APD64" s="1262"/>
      <c r="APE64" s="1423"/>
      <c r="APF64" s="1262"/>
      <c r="APG64" s="85"/>
      <c r="AQT64" s="1269"/>
      <c r="ATD64" s="85"/>
      <c r="ATE64" s="433"/>
      <c r="AUH64" s="549"/>
      <c r="AUI64" s="373"/>
      <c r="AUL64" s="1245"/>
      <c r="AUM64" s="85"/>
      <c r="AVJ64" s="549"/>
      <c r="AVK64" s="373"/>
      <c r="AVN64" s="1245"/>
      <c r="AVO64" s="85"/>
      <c r="AVQ64" s="549"/>
      <c r="AVR64" s="373"/>
      <c r="AVU64" s="1245"/>
      <c r="AVV64" s="85"/>
      <c r="AVX64" s="549"/>
      <c r="AVY64" s="373"/>
      <c r="AWB64" s="1245"/>
      <c r="AWC64" s="85"/>
      <c r="AWE64" s="549"/>
      <c r="AWF64" s="373"/>
      <c r="AWI64" s="1245"/>
      <c r="AWJ64" s="85"/>
      <c r="AWZ64" s="388"/>
      <c r="AXA64" s="1247"/>
      <c r="AXD64" s="1245"/>
      <c r="AXE64" s="87">
        <f t="shared" si="136"/>
        <v>3053</v>
      </c>
      <c r="AYG64" s="87"/>
      <c r="AYW64" s="386"/>
      <c r="AYX64" s="386"/>
      <c r="AYY64" s="363"/>
      <c r="AYZ64" s="176"/>
      <c r="AZA64" s="1419"/>
      <c r="AZB64" s="1319"/>
      <c r="AZC64" s="168">
        <f t="shared" si="141"/>
        <v>744205</v>
      </c>
      <c r="BBB64" s="549"/>
      <c r="BBC64" s="373"/>
      <c r="BBF64" s="1245"/>
      <c r="BBG64" s="85"/>
      <c r="BBI64" s="373"/>
      <c r="BBJ64" s="373"/>
      <c r="BBK64" s="373"/>
      <c r="BBN64" s="1245"/>
      <c r="BBO64" s="85"/>
      <c r="BCL64" s="386"/>
      <c r="BCM64" s="363"/>
      <c r="BCN64" s="317"/>
      <c r="BCO64" s="1339"/>
      <c r="BCP64" s="513"/>
      <c r="BCQ64" s="85">
        <f t="shared" si="154"/>
        <v>23927.5</v>
      </c>
      <c r="BFO64" s="1285"/>
      <c r="BFP64" s="1052"/>
      <c r="BFR64" s="1052"/>
      <c r="BFS64" s="87">
        <f t="shared" si="165"/>
        <v>0</v>
      </c>
      <c r="BMI64" s="386">
        <v>41323</v>
      </c>
      <c r="BMJ64" s="1258" t="s">
        <v>5158</v>
      </c>
      <c r="BMK64" s="176">
        <v>549.5</v>
      </c>
      <c r="BML64" s="576">
        <v>41323</v>
      </c>
      <c r="BMM64" s="176">
        <v>549.5</v>
      </c>
      <c r="BMN64" s="87">
        <f t="shared" si="179"/>
        <v>0</v>
      </c>
      <c r="BMO64" s="373"/>
      <c r="BMP64" s="576"/>
      <c r="BMQ64" s="1441"/>
      <c r="BMR64" s="430"/>
      <c r="BMS64" s="1087"/>
      <c r="BMT64" s="430"/>
      <c r="BMU64" s="168">
        <f t="shared" si="180"/>
        <v>700</v>
      </c>
    </row>
    <row r="65" spans="36:908 1031:1711" ht="19.5" thickBot="1">
      <c r="AJ65" s="388"/>
      <c r="AK65" s="1247"/>
      <c r="AL65" s="1052"/>
      <c r="AN65" s="1052"/>
      <c r="AO65" s="87">
        <f t="shared" si="7"/>
        <v>79462.720000000016</v>
      </c>
      <c r="BJ65" s="2056"/>
      <c r="BK65" s="2056"/>
      <c r="BL65" s="1453"/>
      <c r="BM65" s="1454"/>
      <c r="BN65" s="1454"/>
      <c r="BO65" s="1454"/>
      <c r="BP65" s="1454"/>
      <c r="BQ65" s="1454"/>
      <c r="BR65" s="1454"/>
      <c r="BS65" s="1455"/>
      <c r="BT65" s="1454"/>
      <c r="BU65" s="1454"/>
      <c r="BV65" s="1454"/>
      <c r="BW65" s="1454"/>
      <c r="BX65" s="1454"/>
      <c r="BY65" s="1454"/>
      <c r="BZ65" s="1455"/>
      <c r="CA65" s="1454"/>
      <c r="CB65" s="1454"/>
      <c r="CC65" s="1454"/>
      <c r="CD65" s="1454"/>
      <c r="CE65" s="1454"/>
      <c r="CF65" s="1454"/>
      <c r="CG65" s="1455"/>
      <c r="CH65" s="1454"/>
      <c r="CI65" s="1454"/>
      <c r="CJ65" s="1454"/>
      <c r="CK65" s="1454"/>
      <c r="CL65" s="1454"/>
      <c r="CM65" s="1454"/>
      <c r="CN65" s="576">
        <v>41289</v>
      </c>
      <c r="CO65" s="1289"/>
      <c r="CP65" s="276" t="s">
        <v>3266</v>
      </c>
      <c r="CQ65" s="121">
        <v>252980</v>
      </c>
      <c r="CR65" s="657"/>
      <c r="CS65" s="1456"/>
      <c r="CT65" s="87">
        <f t="shared" si="15"/>
        <v>2521086.65</v>
      </c>
      <c r="CU65" s="1454"/>
      <c r="CV65" s="1455"/>
      <c r="CW65" s="1457"/>
      <c r="CX65" s="1458"/>
      <c r="CY65" s="1454"/>
      <c r="CZ65" s="1455"/>
      <c r="DA65" s="1454"/>
      <c r="DB65" s="87">
        <f t="shared" si="16"/>
        <v>10052085.65</v>
      </c>
      <c r="DC65" s="1454"/>
      <c r="DD65" s="1453"/>
      <c r="DE65" s="1454"/>
      <c r="DF65" s="1454"/>
      <c r="DG65" s="1454"/>
      <c r="DH65" s="1454"/>
      <c r="DI65" s="1454"/>
      <c r="DJ65" s="1454"/>
      <c r="DK65" s="1935"/>
      <c r="DL65" s="1935"/>
      <c r="DM65" s="1935"/>
      <c r="DN65" s="1935"/>
      <c r="DO65" s="1935"/>
      <c r="DP65" s="1935"/>
      <c r="DQ65" s="1935"/>
      <c r="DR65" s="1454"/>
      <c r="DS65" s="1454"/>
      <c r="DT65" s="1454"/>
      <c r="DU65" s="1454"/>
      <c r="DV65" s="1454"/>
      <c r="DW65" s="1454"/>
      <c r="DX65" s="1454"/>
      <c r="DY65" s="1453"/>
      <c r="DZ65" s="1454"/>
      <c r="EA65" s="1454"/>
      <c r="EB65" s="1454"/>
      <c r="EC65" s="1454"/>
      <c r="ED65" s="1454"/>
      <c r="EE65" s="1454"/>
      <c r="EF65" s="1455"/>
      <c r="EG65" s="1454"/>
      <c r="EH65" s="1454"/>
      <c r="EI65" s="1454"/>
      <c r="EJ65" s="1454"/>
      <c r="EK65" s="1454"/>
      <c r="EL65" s="1454"/>
      <c r="EM65" s="1455"/>
      <c r="EN65" s="1454"/>
      <c r="EO65" s="1454"/>
      <c r="EP65" s="1454"/>
      <c r="EQ65" s="1454"/>
      <c r="ER65" s="1454"/>
      <c r="ES65" s="1454"/>
      <c r="ET65" s="1454"/>
      <c r="EU65" s="1454"/>
      <c r="EV65" s="1454"/>
      <c r="EW65" s="1454"/>
      <c r="EX65" s="1454"/>
      <c r="EY65" s="1454"/>
      <c r="EZ65" s="1454"/>
      <c r="FA65" s="1454"/>
      <c r="FB65" s="297"/>
      <c r="FC65" s="1431"/>
      <c r="FD65" s="1431"/>
      <c r="FE65" s="1431"/>
      <c r="FF65" s="1431"/>
      <c r="FG65" s="1449">
        <f t="shared" si="24"/>
        <v>0</v>
      </c>
      <c r="GA65" s="1250"/>
      <c r="GD65" s="87">
        <f t="shared" si="26"/>
        <v>13137.5</v>
      </c>
      <c r="IR65" s="388">
        <v>41309</v>
      </c>
      <c r="IS65" s="1247" t="s">
        <v>3976</v>
      </c>
      <c r="IT65" s="1052">
        <v>1155</v>
      </c>
      <c r="IU65" s="388">
        <v>41324</v>
      </c>
      <c r="IV65" s="1052">
        <v>1155</v>
      </c>
      <c r="IW65" s="87">
        <f t="shared" si="36"/>
        <v>0</v>
      </c>
      <c r="IY65" s="388">
        <v>41325</v>
      </c>
      <c r="IZ65" s="1247" t="s">
        <v>5334</v>
      </c>
      <c r="JA65" s="1052">
        <v>1320</v>
      </c>
      <c r="JB65" s="1265"/>
      <c r="JC65" s="1052"/>
      <c r="JD65" s="87">
        <f t="shared" si="37"/>
        <v>17985</v>
      </c>
      <c r="JF65" s="388"/>
      <c r="JG65" s="1247"/>
      <c r="JH65" s="1052"/>
      <c r="JI65" s="1265"/>
      <c r="JJ65" s="1052"/>
      <c r="JK65" s="87">
        <f t="shared" si="38"/>
        <v>46365</v>
      </c>
      <c r="OQ65" s="526"/>
      <c r="OR65" s="1459"/>
      <c r="OS65" s="624"/>
      <c r="OT65" s="1460"/>
      <c r="OU65" s="624"/>
      <c r="OV65" s="1392">
        <f t="shared" si="57"/>
        <v>21123.919999999998</v>
      </c>
      <c r="OX65" s="526"/>
      <c r="OY65" s="1459"/>
      <c r="OZ65" s="624"/>
      <c r="PA65" s="1460"/>
      <c r="PB65" s="624"/>
      <c r="PC65" s="1392">
        <f t="shared" si="58"/>
        <v>21123.919999999998</v>
      </c>
      <c r="QV65" s="549"/>
      <c r="QW65" s="1202"/>
      <c r="QX65" s="1247"/>
      <c r="QY65" s="1052"/>
      <c r="QZ65" s="34"/>
      <c r="RA65" s="1052"/>
      <c r="RB65" s="87">
        <f t="shared" si="65"/>
        <v>17854</v>
      </c>
      <c r="AFH65" s="568"/>
      <c r="AFI65" s="363"/>
      <c r="AFJ65" s="513"/>
      <c r="AFK65" s="386"/>
      <c r="AFL65" s="513"/>
      <c r="AFM65" s="85">
        <f t="shared" si="109"/>
        <v>0</v>
      </c>
      <c r="AGX65" s="34"/>
      <c r="AGY65" s="373"/>
      <c r="AGZ65" s="24"/>
      <c r="AHA65" s="34"/>
      <c r="AHB65" s="85"/>
      <c r="AHC65" s="87">
        <f t="shared" si="115"/>
        <v>52560.5</v>
      </c>
      <c r="AHE65" s="34"/>
      <c r="AHF65" s="1269"/>
      <c r="AHG65" s="176"/>
      <c r="AHH65" s="1451"/>
      <c r="AHI65" s="1052"/>
      <c r="AHJ65" s="87">
        <f t="shared" si="116"/>
        <v>0</v>
      </c>
      <c r="AHQ65" s="87">
        <f t="shared" si="117"/>
        <v>0</v>
      </c>
      <c r="AHT65" s="1247"/>
      <c r="AHU65" s="1262"/>
      <c r="AHV65" s="1279"/>
      <c r="AHW65" s="430"/>
      <c r="AHX65" s="85">
        <f t="shared" si="118"/>
        <v>36201.5</v>
      </c>
      <c r="AMQ65" s="110"/>
      <c r="AMR65" s="1415"/>
      <c r="AMS65" s="430"/>
      <c r="AMT65" s="110"/>
      <c r="AMU65" s="430"/>
      <c r="AMV65" s="85"/>
      <c r="AMW65" s="433"/>
      <c r="ANE65" s="388"/>
      <c r="ANF65" s="1439"/>
      <c r="ANG65" s="1262"/>
      <c r="ANH65" s="433"/>
      <c r="ANI65" s="1262"/>
      <c r="ANJ65" s="85"/>
      <c r="ANK65" s="433"/>
      <c r="ANL65" s="1279"/>
      <c r="ANM65" s="1439"/>
      <c r="ANN65" s="1262"/>
      <c r="ANO65" s="433"/>
      <c r="ANP65" s="1262"/>
      <c r="ANQ65" s="85"/>
      <c r="ANS65" s="34"/>
      <c r="ANT65" s="1353"/>
      <c r="ANU65" s="1262"/>
      <c r="ANV65" s="433"/>
      <c r="ANW65" s="1262"/>
      <c r="ANX65" s="85"/>
      <c r="ANZ65" s="34"/>
      <c r="AOA65" s="1353"/>
      <c r="AOB65" s="1262"/>
      <c r="AOC65" s="433"/>
      <c r="AOD65" s="1262"/>
      <c r="AOE65" s="85"/>
      <c r="AOG65" s="388"/>
      <c r="AOH65" s="1353"/>
      <c r="AOI65" s="1276"/>
      <c r="AOJ65" s="433"/>
      <c r="AOK65" s="1262"/>
      <c r="AOL65" s="85"/>
      <c r="AOM65" s="433"/>
      <c r="AON65" s="388"/>
      <c r="AOO65" s="1353"/>
      <c r="AOP65" s="1276"/>
      <c r="AOQ65" s="433"/>
      <c r="AOR65" s="1262"/>
      <c r="AOS65" s="85"/>
      <c r="AOT65" s="433"/>
      <c r="AOU65" s="433"/>
      <c r="AOV65" s="433"/>
      <c r="AOW65" s="433"/>
      <c r="AOX65" s="433"/>
      <c r="AOY65" s="433"/>
      <c r="AOZ65" s="433"/>
      <c r="APA65" s="433"/>
      <c r="APB65" s="1118"/>
      <c r="APC65" s="1439"/>
      <c r="APD65" s="1262"/>
      <c r="APE65" s="433"/>
      <c r="APF65" s="1262"/>
      <c r="APG65" s="85"/>
      <c r="AQT65" s="1269"/>
      <c r="ATD65" s="85"/>
      <c r="ATE65" s="433"/>
      <c r="AUH65" s="549"/>
      <c r="AUI65" s="373"/>
      <c r="AUL65" s="1245"/>
      <c r="AUM65" s="85"/>
      <c r="AVJ65" s="549"/>
      <c r="AVK65" s="373"/>
      <c r="AVN65" s="1245"/>
      <c r="AVO65" s="85"/>
      <c r="AVQ65" s="549"/>
      <c r="AVR65" s="373"/>
      <c r="AVU65" s="1245"/>
      <c r="AVV65" s="85"/>
      <c r="AVX65" s="549"/>
      <c r="AVY65" s="373"/>
      <c r="AWB65" s="1245"/>
      <c r="AWC65" s="85"/>
      <c r="AWE65" s="549"/>
      <c r="AWF65" s="373"/>
      <c r="AWI65" s="1245"/>
      <c r="AWJ65" s="85"/>
      <c r="AWZ65" s="388"/>
      <c r="AXA65" s="1448"/>
      <c r="AXB65" s="1431"/>
      <c r="AXC65" s="1431"/>
      <c r="AXD65" s="1391"/>
      <c r="AXE65" s="1392">
        <f t="shared" si="136"/>
        <v>3053</v>
      </c>
      <c r="AYG65" s="87"/>
      <c r="AYW65" s="386"/>
      <c r="AYX65" s="386"/>
      <c r="AYY65" s="363"/>
      <c r="AYZ65" s="176"/>
      <c r="AZA65" s="1281"/>
      <c r="AZB65" s="1282"/>
      <c r="AZC65" s="168">
        <f t="shared" si="141"/>
        <v>744205</v>
      </c>
      <c r="BBB65" s="549"/>
      <c r="BBC65" s="373"/>
      <c r="BBF65" s="1245"/>
      <c r="BBG65" s="85"/>
      <c r="BBI65" s="373"/>
      <c r="BBJ65" s="373"/>
      <c r="BBK65" s="373"/>
      <c r="BBN65" s="1245"/>
      <c r="BBO65" s="85"/>
      <c r="BCL65" s="386"/>
      <c r="BCM65" s="363"/>
      <c r="BCN65" s="317"/>
      <c r="BCO65" s="1339"/>
      <c r="BCP65" s="513"/>
      <c r="BCQ65" s="85">
        <f t="shared" si="154"/>
        <v>23927.5</v>
      </c>
      <c r="BFO65" s="1285"/>
      <c r="BFP65" s="1052"/>
      <c r="BFR65" s="1052"/>
      <c r="BFS65" s="87">
        <f t="shared" si="165"/>
        <v>0</v>
      </c>
      <c r="BMI65" s="386">
        <v>41323</v>
      </c>
      <c r="BMJ65" s="363" t="s">
        <v>5166</v>
      </c>
      <c r="BMK65" s="176">
        <v>241</v>
      </c>
      <c r="BML65" s="576">
        <v>41323</v>
      </c>
      <c r="BMM65" s="176">
        <v>241</v>
      </c>
      <c r="BMN65" s="87">
        <f t="shared" si="179"/>
        <v>0</v>
      </c>
      <c r="BMO65" s="373"/>
      <c r="BMP65" s="576"/>
      <c r="BMQ65" s="1446"/>
      <c r="BMR65" s="513"/>
      <c r="BMS65" s="576"/>
      <c r="BMT65" s="513"/>
      <c r="BMU65" s="168">
        <f t="shared" si="180"/>
        <v>700</v>
      </c>
    </row>
    <row r="66" spans="36:908 1031:1711" ht="15.75" thickTop="1">
      <c r="AJ66" s="388"/>
      <c r="AK66" s="1247"/>
      <c r="AL66" s="1052"/>
      <c r="AN66" s="1052"/>
      <c r="AO66" s="87">
        <f t="shared" si="7"/>
        <v>79462.720000000016</v>
      </c>
      <c r="CN66" s="576">
        <v>41290</v>
      </c>
      <c r="CO66" s="657" t="s">
        <v>3268</v>
      </c>
      <c r="CP66" s="276" t="s">
        <v>3269</v>
      </c>
      <c r="CQ66" s="121">
        <v>225853</v>
      </c>
      <c r="CR66" s="1202"/>
      <c r="CS66" s="1452"/>
      <c r="CT66" s="87">
        <f t="shared" si="15"/>
        <v>2746939.65</v>
      </c>
      <c r="CW66" s="1420"/>
      <c r="CX66" s="1247"/>
      <c r="DB66" s="87">
        <f t="shared" si="16"/>
        <v>10052085.65</v>
      </c>
      <c r="GA66" s="1250"/>
      <c r="GD66" s="87">
        <f t="shared" si="26"/>
        <v>13137.5</v>
      </c>
      <c r="IR66" s="388">
        <v>41309</v>
      </c>
      <c r="IS66" s="1247" t="s">
        <v>3977</v>
      </c>
      <c r="IT66" s="1052">
        <v>1155</v>
      </c>
      <c r="IU66" s="388">
        <v>41324</v>
      </c>
      <c r="IV66" s="1052">
        <v>1155</v>
      </c>
      <c r="IW66" s="87">
        <f t="shared" si="36"/>
        <v>0</v>
      </c>
      <c r="IY66" s="388">
        <v>41326</v>
      </c>
      <c r="IZ66" s="1247" t="s">
        <v>5406</v>
      </c>
      <c r="JA66" s="1052">
        <v>3630</v>
      </c>
      <c r="JB66" s="1265"/>
      <c r="JC66" s="1052"/>
      <c r="JD66" s="87">
        <f t="shared" si="37"/>
        <v>21615</v>
      </c>
      <c r="JF66" s="388"/>
      <c r="JG66" s="1247"/>
      <c r="JH66" s="1052"/>
      <c r="JI66" s="1265"/>
      <c r="JJ66" s="1052"/>
      <c r="JK66" s="87">
        <f t="shared" si="38"/>
        <v>46365</v>
      </c>
      <c r="QV66" s="549"/>
      <c r="QW66" s="1202"/>
      <c r="QX66" s="1247"/>
      <c r="QY66" s="1052"/>
      <c r="QZ66" s="34"/>
      <c r="RA66" s="1052"/>
      <c r="RB66" s="87">
        <f t="shared" si="65"/>
        <v>17854</v>
      </c>
      <c r="AFH66" s="568"/>
      <c r="AFI66" s="363"/>
      <c r="AFJ66" s="513"/>
      <c r="AFK66" s="386"/>
      <c r="AFL66" s="513"/>
      <c r="AFM66" s="85">
        <f t="shared" si="109"/>
        <v>0</v>
      </c>
      <c r="AGX66" s="34"/>
      <c r="AGY66" s="1249"/>
      <c r="AGZ66" s="24"/>
      <c r="AHA66" s="34"/>
      <c r="AHB66" s="85"/>
      <c r="AHC66" s="87">
        <f t="shared" si="115"/>
        <v>52560.5</v>
      </c>
      <c r="AHE66" s="34"/>
      <c r="AHF66" s="1269"/>
      <c r="AHG66" s="176"/>
      <c r="AHH66" s="1451"/>
      <c r="AHI66" s="1052"/>
      <c r="AHJ66" s="87">
        <f t="shared" si="116"/>
        <v>0</v>
      </c>
      <c r="AHQ66" s="87">
        <f t="shared" si="117"/>
        <v>0</v>
      </c>
      <c r="AHT66" s="1247"/>
      <c r="AHU66" s="1052"/>
      <c r="AHV66" s="34"/>
      <c r="AHW66" s="1052"/>
      <c r="AHX66" s="85">
        <f t="shared" si="118"/>
        <v>36201.5</v>
      </c>
      <c r="AMQ66" s="110"/>
      <c r="AMR66" s="1415"/>
      <c r="AMS66" s="430"/>
      <c r="AMT66" s="110"/>
      <c r="AMU66" s="430"/>
      <c r="AMV66" s="85"/>
      <c r="AMW66" s="433"/>
      <c r="ANE66" s="388"/>
      <c r="ANF66" s="1439"/>
      <c r="ANG66" s="1262"/>
      <c r="ANH66" s="753"/>
      <c r="ANI66" s="1262"/>
      <c r="ANJ66" s="85"/>
      <c r="ANK66" s="433"/>
      <c r="ANL66" s="1279"/>
      <c r="ANM66" s="1439"/>
      <c r="ANN66" s="1262"/>
      <c r="ANO66" s="753"/>
      <c r="ANP66" s="1262"/>
      <c r="ANQ66" s="85"/>
      <c r="ANS66" s="34"/>
      <c r="ANT66" s="1353"/>
      <c r="ANU66" s="1262"/>
      <c r="ANV66" s="753"/>
      <c r="ANW66" s="1262"/>
      <c r="ANX66" s="85"/>
      <c r="ANZ66" s="34"/>
      <c r="AOA66" s="1353"/>
      <c r="AOB66" s="1262"/>
      <c r="AOC66" s="753"/>
      <c r="AOD66" s="1262"/>
      <c r="AOE66" s="85"/>
      <c r="AOG66" s="388"/>
      <c r="AOH66" s="1353"/>
      <c r="AOI66" s="1276"/>
      <c r="AOJ66" s="753"/>
      <c r="AOK66" s="1262"/>
      <c r="AOL66" s="85"/>
      <c r="AOM66" s="433"/>
      <c r="AON66" s="388"/>
      <c r="AOO66" s="1353"/>
      <c r="AOP66" s="1276"/>
      <c r="AOQ66" s="753"/>
      <c r="AOR66" s="1262"/>
      <c r="AOS66" s="85"/>
      <c r="AOT66" s="433"/>
      <c r="AOU66" s="433"/>
      <c r="AOV66" s="433"/>
      <c r="AOW66" s="433"/>
      <c r="AOX66" s="433"/>
      <c r="AOY66" s="433"/>
      <c r="AOZ66" s="433"/>
      <c r="APA66" s="433"/>
      <c r="APB66" s="1118"/>
      <c r="APC66" s="1439"/>
      <c r="APD66" s="1262"/>
      <c r="APE66" s="753"/>
      <c r="APF66" s="1262"/>
      <c r="APG66" s="85"/>
      <c r="AQT66" s="1269"/>
      <c r="ATD66" s="433"/>
      <c r="ATE66" s="433"/>
      <c r="AUH66" s="549"/>
      <c r="AUI66" s="373"/>
      <c r="AUL66" s="1245"/>
      <c r="AUM66" s="85"/>
      <c r="AVJ66" s="549"/>
      <c r="AVK66" s="373"/>
      <c r="AVN66" s="1245"/>
      <c r="AVO66" s="85"/>
      <c r="AVQ66" s="549"/>
      <c r="AVR66" s="373"/>
      <c r="AVU66" s="1245"/>
      <c r="AVV66" s="85"/>
      <c r="AVX66" s="549"/>
      <c r="AVY66" s="373"/>
      <c r="AWB66" s="1245"/>
      <c r="AWC66" s="85"/>
      <c r="AWE66" s="549"/>
      <c r="AWF66" s="373"/>
      <c r="AWI66" s="1245"/>
      <c r="AWJ66" s="85"/>
      <c r="AWZ66" s="388"/>
      <c r="AXA66" s="373"/>
      <c r="AXD66" s="1245"/>
      <c r="AXE66" s="85"/>
      <c r="AYG66" s="87"/>
      <c r="AYW66" s="386"/>
      <c r="AYX66" s="386"/>
      <c r="AYY66" s="363"/>
      <c r="AYZ66" s="176"/>
      <c r="AZA66" s="1364"/>
      <c r="AZB66" s="1305"/>
      <c r="AZC66" s="168">
        <f t="shared" si="141"/>
        <v>744205</v>
      </c>
      <c r="BBB66" s="549"/>
      <c r="BBC66" s="373"/>
      <c r="BBF66" s="1245"/>
      <c r="BBG66" s="85"/>
      <c r="BBI66" s="373"/>
      <c r="BBJ66" s="373"/>
      <c r="BBK66" s="373"/>
      <c r="BBN66" s="1245"/>
      <c r="BBO66" s="85"/>
      <c r="BCL66" s="386"/>
      <c r="BCM66" s="363"/>
      <c r="BCN66" s="317"/>
      <c r="BCO66" s="1339"/>
      <c r="BCP66" s="513"/>
      <c r="BCQ66" s="85">
        <f t="shared" si="154"/>
        <v>23927.5</v>
      </c>
      <c r="BFO66" s="1285"/>
      <c r="BFP66" s="1052"/>
      <c r="BFR66" s="1052"/>
      <c r="BFS66" s="87">
        <f t="shared" si="165"/>
        <v>0</v>
      </c>
      <c r="BMI66" s="386">
        <v>41324</v>
      </c>
      <c r="BMJ66" s="1258" t="s">
        <v>5285</v>
      </c>
      <c r="BMK66" s="176">
        <v>2129</v>
      </c>
      <c r="BML66" s="576">
        <v>41324</v>
      </c>
      <c r="BMM66" s="176">
        <v>2129</v>
      </c>
      <c r="BMN66" s="87">
        <f t="shared" si="179"/>
        <v>0</v>
      </c>
      <c r="BMO66" s="373"/>
      <c r="BMQ66" s="1285"/>
      <c r="BMR66" s="1052"/>
      <c r="BMS66" s="549"/>
      <c r="BMT66" s="1052"/>
      <c r="BMU66" s="168">
        <f t="shared" si="180"/>
        <v>700</v>
      </c>
    </row>
    <row r="67" spans="36:908 1031:1711">
      <c r="AJ67" s="388"/>
      <c r="AK67" s="1247"/>
      <c r="AL67" s="1052"/>
      <c r="AN67" s="1052"/>
      <c r="AO67" s="87">
        <f t="shared" si="7"/>
        <v>79462.720000000016</v>
      </c>
      <c r="CN67" s="576">
        <v>41292</v>
      </c>
      <c r="CO67" s="657" t="s">
        <v>3271</v>
      </c>
      <c r="CP67" s="276" t="s">
        <v>3272</v>
      </c>
      <c r="CQ67" s="121">
        <v>221312</v>
      </c>
      <c r="CR67" s="1202"/>
      <c r="CS67" s="1452"/>
      <c r="CT67" s="87">
        <f t="shared" si="15"/>
        <v>2968251.65</v>
      </c>
      <c r="CW67" s="1420"/>
      <c r="CX67" s="1247"/>
      <c r="DB67" s="87">
        <f t="shared" si="16"/>
        <v>10052085.65</v>
      </c>
      <c r="GA67" s="1250"/>
      <c r="GD67" s="87">
        <f t="shared" si="26"/>
        <v>13137.5</v>
      </c>
      <c r="IR67" s="388">
        <v>41310</v>
      </c>
      <c r="IS67" s="1247" t="s">
        <v>4028</v>
      </c>
      <c r="IT67" s="1052">
        <v>3630</v>
      </c>
      <c r="IU67" s="388">
        <v>41324</v>
      </c>
      <c r="IV67" s="1052">
        <v>3630</v>
      </c>
      <c r="IW67" s="87">
        <f t="shared" si="36"/>
        <v>0</v>
      </c>
      <c r="IY67" s="388">
        <v>41326</v>
      </c>
      <c r="IZ67" s="1247" t="s">
        <v>5407</v>
      </c>
      <c r="JA67" s="1052">
        <v>990</v>
      </c>
      <c r="JB67" s="1265"/>
      <c r="JC67" s="1052"/>
      <c r="JD67" s="87">
        <f t="shared" si="37"/>
        <v>22605</v>
      </c>
      <c r="JF67" s="388"/>
      <c r="JG67" s="1247"/>
      <c r="JH67" s="1052"/>
      <c r="JI67" s="1265"/>
      <c r="JJ67" s="1052"/>
      <c r="JK67" s="87">
        <f t="shared" si="38"/>
        <v>46365</v>
      </c>
      <c r="QX67" s="1285"/>
      <c r="QY67" s="1052"/>
      <c r="QZ67" s="34"/>
      <c r="RA67" s="1052"/>
      <c r="RB67" s="87">
        <f t="shared" si="65"/>
        <v>17854</v>
      </c>
      <c r="AFH67" s="568"/>
      <c r="AFI67" s="363"/>
      <c r="AFJ67" s="513"/>
      <c r="AFK67" s="386"/>
      <c r="AFL67" s="513"/>
      <c r="AFM67" s="85">
        <f t="shared" si="109"/>
        <v>0</v>
      </c>
      <c r="AGX67" s="34"/>
      <c r="AGY67" s="1249"/>
      <c r="AGZ67" s="24"/>
      <c r="AHA67" s="34"/>
      <c r="AHB67" s="85"/>
      <c r="AHC67" s="87">
        <f t="shared" si="115"/>
        <v>52560.5</v>
      </c>
      <c r="AHE67" s="34"/>
      <c r="AHF67" s="1269"/>
      <c r="AHG67" s="176"/>
      <c r="AHH67" s="1451"/>
      <c r="AHI67" s="1052"/>
      <c r="AHJ67" s="87">
        <f t="shared" si="116"/>
        <v>0</v>
      </c>
      <c r="AHQ67" s="87">
        <f t="shared" si="117"/>
        <v>0</v>
      </c>
      <c r="AHT67" s="1247"/>
      <c r="AHU67" s="513"/>
      <c r="AHV67" s="53"/>
      <c r="AHW67" s="1052"/>
      <c r="AHX67" s="85">
        <f t="shared" si="118"/>
        <v>36201.5</v>
      </c>
      <c r="AMQ67" s="110"/>
      <c r="AMR67" s="1415"/>
      <c r="AMS67" s="430"/>
      <c r="AMT67" s="110"/>
      <c r="AMU67" s="430"/>
      <c r="AMV67" s="85"/>
      <c r="AMW67" s="433"/>
      <c r="ANE67" s="388"/>
      <c r="ANF67" s="1439"/>
      <c r="ANG67" s="1262"/>
      <c r="ANH67" s="433"/>
      <c r="ANI67" s="1262"/>
      <c r="ANJ67" s="85"/>
      <c r="ANK67" s="433"/>
      <c r="ANL67" s="1279"/>
      <c r="ANM67" s="1439"/>
      <c r="ANN67" s="1262"/>
      <c r="ANO67" s="433"/>
      <c r="ANP67" s="1262"/>
      <c r="ANQ67" s="85"/>
      <c r="ANS67" s="34"/>
      <c r="ANT67" s="1353"/>
      <c r="ANU67" s="1262"/>
      <c r="ANV67" s="433"/>
      <c r="ANW67" s="1262"/>
      <c r="ANX67" s="85"/>
      <c r="ANZ67" s="34"/>
      <c r="AOA67" s="1353"/>
      <c r="AOB67" s="1262"/>
      <c r="AOC67" s="433"/>
      <c r="AOD67" s="1262"/>
      <c r="AOE67" s="85"/>
      <c r="AOG67" s="388"/>
      <c r="AOH67" s="1353"/>
      <c r="AOI67" s="1276"/>
      <c r="AOJ67" s="433"/>
      <c r="AOK67" s="1262"/>
      <c r="AOL67" s="85"/>
      <c r="AOM67" s="433"/>
      <c r="AON67" s="388"/>
      <c r="AOO67" s="1353"/>
      <c r="AOP67" s="1276"/>
      <c r="AOQ67" s="433"/>
      <c r="AOR67" s="1262"/>
      <c r="AOS67" s="85"/>
      <c r="AOT67" s="433"/>
      <c r="AOU67" s="433"/>
      <c r="AOV67" s="433"/>
      <c r="AOW67" s="433"/>
      <c r="AOX67" s="433"/>
      <c r="AOY67" s="433"/>
      <c r="AOZ67" s="433"/>
      <c r="APA67" s="433"/>
      <c r="APB67" s="1118"/>
      <c r="APC67" s="1439"/>
      <c r="APD67" s="1262"/>
      <c r="APE67" s="433"/>
      <c r="APF67" s="1262"/>
      <c r="APG67" s="85"/>
      <c r="AQT67" s="1269"/>
      <c r="AUH67" s="549"/>
      <c r="AUI67" s="373"/>
      <c r="AUL67" s="1245"/>
      <c r="AUM67" s="85"/>
      <c r="AVJ67" s="549"/>
      <c r="AVK67" s="373"/>
      <c r="AVN67" s="1245"/>
      <c r="AVO67" s="85"/>
      <c r="AVQ67" s="549"/>
      <c r="AVR67" s="373"/>
      <c r="AVU67" s="1245"/>
      <c r="AVV67" s="85"/>
      <c r="AVX67" s="549"/>
      <c r="AVY67" s="373"/>
      <c r="AWB67" s="1245"/>
      <c r="AWC67" s="85"/>
      <c r="AWE67" s="549"/>
      <c r="AWF67" s="373"/>
      <c r="AWI67" s="1245"/>
      <c r="AWJ67" s="85"/>
      <c r="AWZ67" s="388"/>
      <c r="AXA67" s="373"/>
      <c r="AXD67" s="1245"/>
      <c r="AXE67" s="85"/>
      <c r="AYG67" s="87"/>
      <c r="AYW67" s="386"/>
      <c r="AYX67" s="386"/>
      <c r="AYY67" s="363"/>
      <c r="AYZ67" s="430"/>
      <c r="AZA67" s="1364"/>
      <c r="AZB67" s="1305"/>
      <c r="AZC67" s="168">
        <f t="shared" si="141"/>
        <v>744205</v>
      </c>
      <c r="BBB67" s="549"/>
      <c r="BBC67" s="373"/>
      <c r="BBF67" s="1245"/>
      <c r="BBG67" s="85"/>
      <c r="BBI67" s="373"/>
      <c r="BBJ67" s="373"/>
      <c r="BBK67" s="373"/>
      <c r="BBN67" s="1245"/>
      <c r="BBO67" s="85"/>
      <c r="BCL67" s="386"/>
      <c r="BCM67" s="363"/>
      <c r="BCN67" s="317"/>
      <c r="BCO67" s="1339"/>
      <c r="BCP67" s="513"/>
      <c r="BCQ67" s="85">
        <f t="shared" si="154"/>
        <v>23927.5</v>
      </c>
      <c r="BFO67" s="1285"/>
      <c r="BFP67" s="1052"/>
      <c r="BFR67" s="1052"/>
      <c r="BFS67" s="87">
        <f t="shared" si="165"/>
        <v>0</v>
      </c>
      <c r="BMI67" s="386">
        <v>41325</v>
      </c>
      <c r="BMJ67" s="363" t="s">
        <v>5317</v>
      </c>
      <c r="BMK67" s="176">
        <v>453.5</v>
      </c>
      <c r="BML67" s="576">
        <v>41325</v>
      </c>
      <c r="BMM67" s="176">
        <v>453.5</v>
      </c>
      <c r="BMN67" s="87">
        <f t="shared" si="179"/>
        <v>0</v>
      </c>
      <c r="BMO67" s="373"/>
      <c r="BMQ67" s="1285"/>
      <c r="BMR67" s="1052"/>
      <c r="BMS67" s="549"/>
      <c r="BMT67" s="1052"/>
      <c r="BMU67" s="168">
        <f t="shared" si="180"/>
        <v>700</v>
      </c>
    </row>
    <row r="68" spans="36:908 1031:1711">
      <c r="AJ68" s="388"/>
      <c r="AK68" s="1247"/>
      <c r="AL68" s="1052"/>
      <c r="AN68" s="1052"/>
      <c r="AO68" s="87">
        <f t="shared" si="7"/>
        <v>79462.720000000016</v>
      </c>
      <c r="CN68" s="576">
        <v>41292</v>
      </c>
      <c r="CO68" s="657" t="s">
        <v>2922</v>
      </c>
      <c r="CP68" s="276" t="s">
        <v>2923</v>
      </c>
      <c r="CQ68" s="121">
        <v>278768</v>
      </c>
      <c r="CR68" s="1202"/>
      <c r="CS68" s="1452"/>
      <c r="CT68" s="87">
        <f t="shared" si="15"/>
        <v>3247019.65</v>
      </c>
      <c r="CW68" s="1420"/>
      <c r="CX68" s="1247"/>
      <c r="DB68" s="87">
        <f t="shared" si="16"/>
        <v>10052085.65</v>
      </c>
      <c r="GA68" s="1250"/>
      <c r="GD68" s="87">
        <f t="shared" si="26"/>
        <v>13137.5</v>
      </c>
      <c r="IR68" s="388">
        <v>41310</v>
      </c>
      <c r="IS68" s="1247" t="s">
        <v>4029</v>
      </c>
      <c r="IT68" s="1052">
        <v>825</v>
      </c>
      <c r="IU68" s="388">
        <v>41324</v>
      </c>
      <c r="IV68" s="1052">
        <v>825</v>
      </c>
      <c r="IW68" s="87">
        <f t="shared" si="36"/>
        <v>0</v>
      </c>
      <c r="IY68" s="388">
        <v>41326</v>
      </c>
      <c r="IZ68" s="1247" t="s">
        <v>5408</v>
      </c>
      <c r="JA68" s="1052">
        <v>990</v>
      </c>
      <c r="JB68" s="1265"/>
      <c r="JC68" s="1052"/>
      <c r="JD68" s="87">
        <f t="shared" si="37"/>
        <v>23595</v>
      </c>
      <c r="JF68" s="388"/>
      <c r="JG68" s="1247"/>
      <c r="JH68" s="1052"/>
      <c r="JI68" s="1265"/>
      <c r="JJ68" s="1052"/>
      <c r="JK68" s="87">
        <f t="shared" si="38"/>
        <v>46365</v>
      </c>
      <c r="QX68" s="1285"/>
      <c r="QY68" s="1052"/>
      <c r="QZ68" s="34"/>
      <c r="RA68" s="1052"/>
      <c r="RB68" s="87">
        <f t="shared" si="65"/>
        <v>17854</v>
      </c>
      <c r="AFI68" s="1247"/>
      <c r="AFJ68" s="1052"/>
      <c r="AFK68" s="388"/>
      <c r="AFL68" s="1052"/>
      <c r="AFM68" s="85">
        <f t="shared" si="109"/>
        <v>0</v>
      </c>
      <c r="AGX68" s="34"/>
      <c r="AGY68" s="1249"/>
      <c r="AGZ68" s="24"/>
      <c r="AHA68" s="34"/>
      <c r="AHB68" s="85"/>
      <c r="AHC68" s="87">
        <f t="shared" si="115"/>
        <v>52560.5</v>
      </c>
      <c r="AHE68" s="34"/>
      <c r="AHF68" s="1269"/>
      <c r="AHG68" s="176"/>
      <c r="AHH68" s="1451"/>
      <c r="AHI68" s="1052"/>
      <c r="AHJ68" s="87">
        <f t="shared" si="116"/>
        <v>0</v>
      </c>
      <c r="AHQ68" s="87">
        <f t="shared" si="117"/>
        <v>0</v>
      </c>
      <c r="AHT68" s="1247"/>
      <c r="AHU68" s="1052"/>
      <c r="AHV68" s="34"/>
      <c r="AHW68" s="1052"/>
      <c r="AHX68" s="85">
        <f t="shared" si="118"/>
        <v>36201.5</v>
      </c>
      <c r="AMQ68" s="110"/>
      <c r="AMR68" s="1415"/>
      <c r="AMS68" s="430"/>
      <c r="AMT68" s="110"/>
      <c r="AMU68" s="430"/>
      <c r="AMV68" s="85"/>
      <c r="AMW68" s="433"/>
      <c r="ANE68" s="388"/>
      <c r="ANF68" s="1439"/>
      <c r="ANG68" s="1262"/>
      <c r="ANH68" s="753"/>
      <c r="ANI68" s="1262"/>
      <c r="ANJ68" s="85"/>
      <c r="ANK68" s="433"/>
      <c r="ANL68" s="1279"/>
      <c r="ANM68" s="1439"/>
      <c r="ANN68" s="1262"/>
      <c r="ANO68" s="753"/>
      <c r="ANP68" s="1262"/>
      <c r="ANQ68" s="85"/>
      <c r="ANS68" s="34"/>
      <c r="ANT68" s="1353"/>
      <c r="ANU68" s="1262"/>
      <c r="ANV68" s="753"/>
      <c r="ANW68" s="1262"/>
      <c r="ANX68" s="85"/>
      <c r="ANZ68" s="34"/>
      <c r="AOA68" s="1353"/>
      <c r="AOB68" s="1262"/>
      <c r="AOC68" s="753"/>
      <c r="AOD68" s="1262"/>
      <c r="AOE68" s="85"/>
      <c r="AOG68" s="388"/>
      <c r="AOH68" s="1353"/>
      <c r="AOI68" s="1276"/>
      <c r="AOJ68" s="753"/>
      <c r="AOK68" s="1262"/>
      <c r="AOL68" s="85"/>
      <c r="AOM68" s="433"/>
      <c r="AON68" s="388"/>
      <c r="AOO68" s="1353"/>
      <c r="AOP68" s="1276"/>
      <c r="AOQ68" s="753"/>
      <c r="AOR68" s="1262"/>
      <c r="AOS68" s="85"/>
      <c r="AOT68" s="433"/>
      <c r="AOU68" s="433"/>
      <c r="AOV68" s="433"/>
      <c r="AOW68" s="433"/>
      <c r="AOX68" s="433"/>
      <c r="AOY68" s="433"/>
      <c r="AOZ68" s="433"/>
      <c r="APA68" s="433"/>
      <c r="APB68" s="1118"/>
      <c r="APC68" s="1439"/>
      <c r="APD68" s="1262"/>
      <c r="APE68" s="753"/>
      <c r="APF68" s="1262"/>
      <c r="APG68" s="85"/>
      <c r="AQT68" s="1269"/>
      <c r="AUH68" s="549"/>
      <c r="AUI68" s="373"/>
      <c r="AUL68" s="1245"/>
      <c r="AUM68" s="85"/>
      <c r="AVJ68" s="549"/>
      <c r="AVK68" s="373"/>
      <c r="AVN68" s="1245"/>
      <c r="AVO68" s="85"/>
      <c r="AVQ68" s="549"/>
      <c r="AVR68" s="373"/>
      <c r="AVU68" s="1245"/>
      <c r="AVV68" s="85"/>
      <c r="AVX68" s="549"/>
      <c r="AVY68" s="373"/>
      <c r="AWB68" s="1245"/>
      <c r="AWC68" s="85"/>
      <c r="AWE68" s="549"/>
      <c r="AWF68" s="373"/>
      <c r="AWI68" s="1245"/>
      <c r="AWJ68" s="85"/>
      <c r="AWZ68" s="388"/>
      <c r="AXA68" s="373"/>
      <c r="AXD68" s="1245"/>
      <c r="AXE68" s="85"/>
      <c r="AYW68" s="386"/>
      <c r="AYX68" s="386"/>
      <c r="AYY68" s="363"/>
      <c r="AYZ68" s="176"/>
      <c r="AZA68" s="1364"/>
      <c r="AZB68" s="1305"/>
      <c r="AZC68" s="168">
        <f t="shared" si="141"/>
        <v>744205</v>
      </c>
      <c r="BBB68" s="549"/>
      <c r="BBC68" s="373"/>
      <c r="BBF68" s="1245"/>
      <c r="BBG68" s="85"/>
      <c r="BBI68" s="373"/>
      <c r="BBJ68" s="373"/>
      <c r="BBK68" s="373"/>
      <c r="BBN68" s="1245"/>
      <c r="BBO68" s="85"/>
      <c r="BCL68" s="386"/>
      <c r="BCM68" s="363"/>
      <c r="BCN68" s="317"/>
      <c r="BCO68" s="1339"/>
      <c r="BCP68" s="513"/>
      <c r="BCQ68" s="85">
        <f t="shared" si="154"/>
        <v>23927.5</v>
      </c>
      <c r="BFO68" s="1285"/>
      <c r="BFP68" s="1052"/>
      <c r="BFR68" s="1052"/>
      <c r="BFS68" s="87">
        <f t="shared" si="165"/>
        <v>0</v>
      </c>
      <c r="BMI68" s="386">
        <v>41325</v>
      </c>
      <c r="BMJ68" s="363" t="s">
        <v>5320</v>
      </c>
      <c r="BMK68" s="176">
        <v>310.5</v>
      </c>
      <c r="BML68" s="576">
        <v>41325</v>
      </c>
      <c r="BMM68" s="176">
        <v>310.5</v>
      </c>
      <c r="BMN68" s="87">
        <f t="shared" si="179"/>
        <v>0</v>
      </c>
      <c r="BMQ68" s="1461"/>
      <c r="BMR68" s="1052"/>
      <c r="BMS68" s="549"/>
      <c r="BMT68" s="382"/>
      <c r="BMU68" s="168">
        <f t="shared" si="180"/>
        <v>700</v>
      </c>
    </row>
    <row r="69" spans="36:908 1031:1711">
      <c r="AJ69" s="388"/>
      <c r="AK69" s="1247"/>
      <c r="AL69" s="1052"/>
      <c r="AN69" s="1052"/>
      <c r="AO69" s="87">
        <f t="shared" si="7"/>
        <v>79462.720000000016</v>
      </c>
      <c r="CN69" s="576">
        <v>41295</v>
      </c>
      <c r="CO69" s="1289" t="s">
        <v>2962</v>
      </c>
      <c r="CP69" s="276" t="s">
        <v>2963</v>
      </c>
      <c r="CQ69" s="121">
        <v>431680</v>
      </c>
      <c r="CR69" s="1202"/>
      <c r="CS69" s="1452"/>
      <c r="CT69" s="87">
        <f t="shared" si="15"/>
        <v>3678699.65</v>
      </c>
      <c r="CW69" s="1420"/>
      <c r="CX69" s="1247"/>
      <c r="DB69" s="87">
        <f t="shared" si="16"/>
        <v>10052085.65</v>
      </c>
      <c r="GA69" s="1250"/>
      <c r="GD69" s="87">
        <f t="shared" si="26"/>
        <v>13137.5</v>
      </c>
      <c r="IR69" s="388">
        <v>41310</v>
      </c>
      <c r="IS69" s="1247" t="s">
        <v>4031</v>
      </c>
      <c r="IT69" s="1052">
        <v>990</v>
      </c>
      <c r="IU69" s="388">
        <v>41324</v>
      </c>
      <c r="IV69" s="1052">
        <v>990</v>
      </c>
      <c r="IW69" s="87">
        <f t="shared" si="36"/>
        <v>0</v>
      </c>
      <c r="IY69" s="388">
        <v>41325</v>
      </c>
      <c r="IZ69" s="1247" t="s">
        <v>5410</v>
      </c>
      <c r="JA69" s="1052">
        <v>1320</v>
      </c>
      <c r="JB69" s="1265"/>
      <c r="JC69" s="513"/>
      <c r="JD69" s="87">
        <f t="shared" si="37"/>
        <v>24915</v>
      </c>
      <c r="JF69" s="388"/>
      <c r="JG69" s="1247"/>
      <c r="JH69" s="1052"/>
      <c r="JI69" s="1265"/>
      <c r="JJ69" s="513"/>
      <c r="JK69" s="87">
        <f t="shared" si="38"/>
        <v>46365</v>
      </c>
      <c r="QX69" s="1285"/>
      <c r="QZ69" s="34"/>
      <c r="RA69" s="1052"/>
      <c r="RB69" s="87">
        <f t="shared" si="65"/>
        <v>17854</v>
      </c>
      <c r="AFI69" s="1247"/>
      <c r="AFJ69" s="1052"/>
      <c r="AFK69" s="388"/>
      <c r="AFL69" s="1052"/>
      <c r="AFM69" s="85">
        <f t="shared" si="109"/>
        <v>0</v>
      </c>
      <c r="AGX69" s="34"/>
      <c r="AGY69" s="1249"/>
      <c r="AGZ69" s="24"/>
      <c r="AHA69" s="34"/>
      <c r="AHB69" s="85"/>
      <c r="AHC69" s="87">
        <f t="shared" si="115"/>
        <v>52560.5</v>
      </c>
      <c r="AHE69" s="34"/>
      <c r="AHF69" s="1269"/>
      <c r="AHG69" s="176"/>
      <c r="AHH69" s="1451"/>
      <c r="AHI69" s="1052"/>
      <c r="AHJ69" s="87">
        <f t="shared" si="116"/>
        <v>0</v>
      </c>
      <c r="AHQ69" s="87">
        <f t="shared" si="117"/>
        <v>0</v>
      </c>
      <c r="AHS69" s="540"/>
      <c r="AHT69" s="363"/>
      <c r="AHU69" s="513"/>
      <c r="AHV69" s="53"/>
      <c r="AHW69" s="513"/>
      <c r="AHX69" s="85">
        <f t="shared" si="118"/>
        <v>36201.5</v>
      </c>
      <c r="AMQ69" s="110"/>
      <c r="AMR69" s="1415"/>
      <c r="AMS69" s="430"/>
      <c r="AMT69" s="110"/>
      <c r="AMU69" s="430"/>
      <c r="AMV69" s="85"/>
      <c r="AMW69" s="433"/>
      <c r="ANE69" s="388"/>
      <c r="ANF69" s="1439"/>
      <c r="ANG69" s="1262"/>
      <c r="ANH69" s="753"/>
      <c r="ANI69" s="1262"/>
      <c r="ANJ69" s="85"/>
      <c r="ANK69" s="433"/>
      <c r="ANL69" s="1279"/>
      <c r="ANM69" s="1439"/>
      <c r="ANN69" s="1262"/>
      <c r="ANO69" s="753"/>
      <c r="ANP69" s="1262"/>
      <c r="ANQ69" s="85"/>
      <c r="ANS69" s="34"/>
      <c r="ANT69" s="1353"/>
      <c r="ANU69" s="1262"/>
      <c r="ANV69" s="753"/>
      <c r="ANW69" s="1262"/>
      <c r="ANX69" s="85"/>
      <c r="ANZ69" s="34"/>
      <c r="AOA69" s="1353"/>
      <c r="AOB69" s="1262"/>
      <c r="AOC69" s="753"/>
      <c r="AOD69" s="1262"/>
      <c r="AOE69" s="85"/>
      <c r="AOG69" s="388"/>
      <c r="AOH69" s="1353"/>
      <c r="AOI69" s="1276"/>
      <c r="AOJ69" s="753"/>
      <c r="AOK69" s="1262"/>
      <c r="AOL69" s="85"/>
      <c r="AOM69" s="433"/>
      <c r="AON69" s="388"/>
      <c r="AOO69" s="1353"/>
      <c r="AOP69" s="1276"/>
      <c r="AOQ69" s="753"/>
      <c r="AOR69" s="1262"/>
      <c r="AOS69" s="85"/>
      <c r="AOT69" s="433"/>
      <c r="AOU69" s="433"/>
      <c r="AOV69" s="433"/>
      <c r="AOW69" s="433"/>
      <c r="AOX69" s="433"/>
      <c r="AOY69" s="433"/>
      <c r="AOZ69" s="433"/>
      <c r="APA69" s="433"/>
      <c r="APB69" s="1118"/>
      <c r="APC69" s="1439"/>
      <c r="APD69" s="1262"/>
      <c r="APE69" s="753"/>
      <c r="APF69" s="1262"/>
      <c r="APG69" s="85"/>
      <c r="AQT69" s="1269"/>
      <c r="AUL69" s="1245"/>
      <c r="AUM69" s="85"/>
      <c r="AVN69" s="1245"/>
      <c r="AVO69" s="85"/>
      <c r="AVU69" s="1245"/>
      <c r="AVV69" s="85"/>
      <c r="AWB69" s="1245"/>
      <c r="AWC69" s="85"/>
      <c r="AWI69" s="1245"/>
      <c r="AWJ69" s="85"/>
      <c r="AXD69" s="1245"/>
      <c r="AXE69" s="85"/>
      <c r="AYW69" s="386"/>
      <c r="AYX69" s="386"/>
      <c r="AYY69" s="363"/>
      <c r="AYZ69" s="430"/>
      <c r="AZA69" s="1364"/>
      <c r="AZB69" s="1305"/>
      <c r="AZC69" s="168">
        <f t="shared" si="141"/>
        <v>744205</v>
      </c>
      <c r="BBF69" s="1245"/>
      <c r="BBG69" s="85"/>
      <c r="BBN69" s="1245"/>
      <c r="BBO69" s="85"/>
      <c r="BCL69" s="386"/>
      <c r="BCM69" s="363"/>
      <c r="BCN69" s="317"/>
      <c r="BCO69" s="1339"/>
      <c r="BCP69" s="513"/>
      <c r="BCQ69" s="85">
        <f t="shared" si="154"/>
        <v>23927.5</v>
      </c>
      <c r="BFO69" s="1285"/>
      <c r="BFP69" s="1052"/>
      <c r="BFR69" s="1052"/>
      <c r="BFS69" s="87">
        <f t="shared" si="165"/>
        <v>0</v>
      </c>
      <c r="BMI69" s="53">
        <v>41325</v>
      </c>
      <c r="BMJ69" s="276" t="s">
        <v>5361</v>
      </c>
      <c r="BMK69" s="121">
        <v>151</v>
      </c>
      <c r="BML69" s="576">
        <v>41325</v>
      </c>
      <c r="BMM69" s="176">
        <v>151</v>
      </c>
      <c r="BMN69" s="87">
        <f t="shared" si="179"/>
        <v>0</v>
      </c>
      <c r="BMQ69" s="1285"/>
      <c r="BMR69" s="1052"/>
      <c r="BMS69" s="549"/>
      <c r="BMT69" s="1052"/>
      <c r="BMU69" s="168">
        <f t="shared" si="180"/>
        <v>700</v>
      </c>
    </row>
    <row r="70" spans="36:908 1031:1711" ht="15.75" thickBot="1">
      <c r="AJ70" s="526"/>
      <c r="AK70" s="1431"/>
      <c r="AL70" s="1431"/>
      <c r="AM70" s="1397"/>
      <c r="AN70" s="1431"/>
      <c r="AO70" s="1391">
        <f t="shared" si="7"/>
        <v>79462.720000000016</v>
      </c>
      <c r="BE70" s="1200"/>
      <c r="CN70" s="576">
        <v>41296</v>
      </c>
      <c r="CO70" s="1289" t="s">
        <v>2975</v>
      </c>
      <c r="CP70" s="276" t="s">
        <v>2976</v>
      </c>
      <c r="CQ70" s="121">
        <v>190340</v>
      </c>
      <c r="CR70" s="1202"/>
      <c r="CS70" s="1452"/>
      <c r="CT70" s="87">
        <f t="shared" si="15"/>
        <v>3869039.65</v>
      </c>
      <c r="CW70" s="1420"/>
      <c r="CX70" s="1247"/>
      <c r="DB70" s="87">
        <f t="shared" si="16"/>
        <v>10052085.65</v>
      </c>
      <c r="GA70" s="1462"/>
      <c r="GB70" s="1431"/>
      <c r="GC70" s="1431"/>
      <c r="GD70" s="1392">
        <f t="shared" si="26"/>
        <v>13137.5</v>
      </c>
      <c r="IR70" s="388"/>
      <c r="IS70" s="1448"/>
      <c r="IT70" s="1433"/>
      <c r="IU70" s="1397"/>
      <c r="IV70" s="1433"/>
      <c r="IW70" s="1392">
        <f t="shared" si="36"/>
        <v>0</v>
      </c>
      <c r="IY70" s="388" t="s">
        <v>5409</v>
      </c>
      <c r="IZ70" s="1448" t="s">
        <v>5423</v>
      </c>
      <c r="JA70" s="1433">
        <v>222</v>
      </c>
      <c r="JB70" s="1397">
        <v>41326</v>
      </c>
      <c r="JC70" s="1433">
        <v>222</v>
      </c>
      <c r="JD70" s="1392">
        <f t="shared" si="37"/>
        <v>24915</v>
      </c>
      <c r="JF70" s="388"/>
      <c r="JG70" s="1448"/>
      <c r="JH70" s="1433"/>
      <c r="JI70" s="1397"/>
      <c r="JJ70" s="1433"/>
      <c r="JK70" s="1392">
        <f t="shared" si="38"/>
        <v>46365</v>
      </c>
      <c r="QW70" s="1463"/>
      <c r="QX70" s="1434"/>
      <c r="QY70" s="1431"/>
      <c r="QZ70" s="1431"/>
      <c r="RA70" s="1431"/>
      <c r="RB70" s="1392">
        <f t="shared" si="65"/>
        <v>17854</v>
      </c>
      <c r="AFH70" s="1464"/>
      <c r="AFI70" s="1448"/>
      <c r="AFJ70" s="1433"/>
      <c r="AFK70" s="1397"/>
      <c r="AFL70" s="1433"/>
      <c r="AFM70" s="1391">
        <f t="shared" si="109"/>
        <v>0</v>
      </c>
      <c r="AGX70" s="34"/>
      <c r="AGY70" s="1249"/>
      <c r="AGZ70" s="24"/>
      <c r="AHA70" s="34"/>
      <c r="AHB70" s="85"/>
      <c r="AHC70" s="87">
        <f t="shared" si="115"/>
        <v>52560.5</v>
      </c>
      <c r="AHE70" s="34"/>
      <c r="AHF70" s="1269"/>
      <c r="AHG70" s="176"/>
      <c r="AHH70" s="1345"/>
      <c r="AHI70" s="1052"/>
      <c r="AHJ70" s="87">
        <f t="shared" si="116"/>
        <v>0</v>
      </c>
      <c r="AHQ70" s="87">
        <f t="shared" si="117"/>
        <v>0</v>
      </c>
      <c r="AHS70" s="540"/>
      <c r="AHT70" s="363"/>
      <c r="AHU70" s="513"/>
      <c r="AHV70" s="53"/>
      <c r="AHW70" s="513"/>
      <c r="AHX70" s="85">
        <f t="shared" si="118"/>
        <v>36201.5</v>
      </c>
      <c r="AMQ70" s="110"/>
      <c r="AMR70" s="1415"/>
      <c r="AMS70" s="430"/>
      <c r="AMT70" s="110"/>
      <c r="AMU70" s="430"/>
      <c r="AMV70" s="85"/>
      <c r="AMW70" s="433"/>
      <c r="ANE70" s="388"/>
      <c r="ANF70" s="1439"/>
      <c r="ANG70" s="1262"/>
      <c r="ANH70" s="753"/>
      <c r="ANI70" s="1262"/>
      <c r="ANJ70" s="85"/>
      <c r="ANK70" s="433"/>
      <c r="ANL70" s="1279"/>
      <c r="ANM70" s="1439"/>
      <c r="ANN70" s="1262"/>
      <c r="ANO70" s="753"/>
      <c r="ANP70" s="1262"/>
      <c r="ANQ70" s="85"/>
      <c r="ANS70" s="34"/>
      <c r="ANT70" s="1353"/>
      <c r="ANU70" s="1262"/>
      <c r="ANV70" s="753"/>
      <c r="ANW70" s="1262"/>
      <c r="ANX70" s="85"/>
      <c r="ANZ70" s="34"/>
      <c r="AOA70" s="1353"/>
      <c r="AOB70" s="1262"/>
      <c r="AOC70" s="753"/>
      <c r="AOD70" s="1262"/>
      <c r="AOE70" s="85"/>
      <c r="AOG70" s="388"/>
      <c r="AOH70" s="1353"/>
      <c r="AOI70" s="1276"/>
      <c r="AOJ70" s="753"/>
      <c r="AOK70" s="1262"/>
      <c r="AOL70" s="85"/>
      <c r="AOM70" s="433"/>
      <c r="AON70" s="388"/>
      <c r="AOO70" s="1353"/>
      <c r="AOP70" s="1276"/>
      <c r="AOQ70" s="753"/>
      <c r="AOR70" s="1262"/>
      <c r="AOS70" s="85"/>
      <c r="AOT70" s="433"/>
      <c r="AOU70" s="433"/>
      <c r="AOV70" s="433"/>
      <c r="AOW70" s="433"/>
      <c r="AOX70" s="433"/>
      <c r="AOY70" s="433"/>
      <c r="AOZ70" s="433"/>
      <c r="APA70" s="433"/>
      <c r="APB70" s="1118"/>
      <c r="APC70" s="1439"/>
      <c r="APD70" s="1262"/>
      <c r="APE70" s="753"/>
      <c r="APF70" s="1262"/>
      <c r="APG70" s="85"/>
      <c r="AQT70" s="1269"/>
      <c r="AUM70" s="85"/>
      <c r="AVO70" s="85"/>
      <c r="AVV70" s="85"/>
      <c r="AWC70" s="85"/>
      <c r="AWJ70" s="85"/>
      <c r="AXE70" s="85"/>
      <c r="AYW70" s="386"/>
      <c r="AYX70" s="386"/>
      <c r="AYY70" s="363"/>
      <c r="AYZ70" s="176"/>
      <c r="AZA70" s="1364"/>
      <c r="AZB70" s="1305"/>
      <c r="AZC70" s="168">
        <f t="shared" si="141"/>
        <v>744205</v>
      </c>
      <c r="BBG70" s="85"/>
      <c r="BBO70" s="85"/>
      <c r="BCL70" s="522"/>
      <c r="BCM70" s="50"/>
      <c r="BCN70" s="176"/>
      <c r="BCO70" s="1173"/>
      <c r="BCP70" s="430"/>
      <c r="BCQ70" s="85">
        <f t="shared" si="154"/>
        <v>23927.5</v>
      </c>
      <c r="BFN70" s="1395"/>
      <c r="BFO70" s="1434"/>
      <c r="BFP70" s="1433"/>
      <c r="BFQ70" s="1092"/>
      <c r="BFR70" s="1431"/>
      <c r="BFS70" s="1392">
        <f t="shared" si="165"/>
        <v>0</v>
      </c>
      <c r="BMI70" s="53">
        <v>41325</v>
      </c>
      <c r="BMJ70" s="276" t="s">
        <v>5369</v>
      </c>
      <c r="BMK70" s="121">
        <v>775.5</v>
      </c>
      <c r="BML70" s="576">
        <v>41325</v>
      </c>
      <c r="BMM70" s="176">
        <v>775.5</v>
      </c>
      <c r="BMN70" s="87">
        <f t="shared" si="179"/>
        <v>0</v>
      </c>
      <c r="BMQ70" s="1285"/>
      <c r="BMR70" s="1052"/>
      <c r="BMS70" s="549"/>
      <c r="BMT70" s="1052"/>
      <c r="BMU70" s="176">
        <f t="shared" si="180"/>
        <v>700</v>
      </c>
    </row>
    <row r="71" spans="36:908 1031:1711" ht="16.5" thickTop="1" thickBot="1">
      <c r="BE71" s="1200">
        <v>1</v>
      </c>
      <c r="BF71" s="35" t="s">
        <v>27</v>
      </c>
      <c r="CN71" s="1465"/>
      <c r="CO71" s="1466"/>
      <c r="CP71" s="46"/>
      <c r="CQ71" s="1407"/>
      <c r="CR71" s="1092"/>
      <c r="CS71" s="1431"/>
      <c r="CT71" s="1392">
        <f t="shared" si="15"/>
        <v>3869039.65</v>
      </c>
      <c r="CW71" s="1420"/>
      <c r="CX71" s="1448"/>
      <c r="CY71" s="1431"/>
      <c r="CZ71" s="1395"/>
      <c r="DA71" s="1431"/>
      <c r="DB71" s="1392">
        <f t="shared" si="16"/>
        <v>10052085.65</v>
      </c>
      <c r="IY71" s="1265"/>
      <c r="JB71" s="1265"/>
      <c r="JF71" s="1265"/>
      <c r="JI71" s="1265"/>
      <c r="AFM71" s="85"/>
      <c r="AGZ71" s="1467"/>
      <c r="AHA71" s="1467"/>
      <c r="AHB71" s="1467"/>
      <c r="AHC71" s="1468">
        <f t="shared" si="115"/>
        <v>52560.5</v>
      </c>
      <c r="AHE71" s="373"/>
      <c r="AHI71" s="1052"/>
      <c r="AHJ71" s="87">
        <f t="shared" si="116"/>
        <v>0</v>
      </c>
      <c r="AHQ71" s="87">
        <f t="shared" si="117"/>
        <v>0</v>
      </c>
      <c r="AHS71" s="540"/>
      <c r="AHT71" s="363"/>
      <c r="AHU71" s="513"/>
      <c r="AHV71" s="276"/>
      <c r="AHW71" s="513"/>
      <c r="AHX71" s="85">
        <f t="shared" si="118"/>
        <v>36201.5</v>
      </c>
      <c r="AMQ71" s="110"/>
      <c r="AMR71" s="1415"/>
      <c r="AMS71" s="430"/>
      <c r="AMT71" s="110"/>
      <c r="AMU71" s="430"/>
      <c r="AMV71" s="85"/>
      <c r="AMW71" s="433"/>
      <c r="ANE71" s="388"/>
      <c r="ANF71" s="1439"/>
      <c r="ANG71" s="1262"/>
      <c r="ANH71" s="753"/>
      <c r="ANI71" s="1262"/>
      <c r="ANJ71" s="85"/>
      <c r="ANK71" s="433"/>
      <c r="ANL71" s="1279"/>
      <c r="ANM71" s="1439"/>
      <c r="ANN71" s="1262"/>
      <c r="ANO71" s="753"/>
      <c r="ANP71" s="1262"/>
      <c r="ANQ71" s="85"/>
      <c r="ANS71" s="34"/>
      <c r="ANT71" s="1353"/>
      <c r="ANU71" s="1262"/>
      <c r="ANV71" s="753"/>
      <c r="ANW71" s="1262"/>
      <c r="ANX71" s="85"/>
      <c r="ANZ71" s="34"/>
      <c r="AOA71" s="1353"/>
      <c r="AOB71" s="1262"/>
      <c r="AOC71" s="753"/>
      <c r="AOD71" s="1262"/>
      <c r="AOE71" s="85"/>
      <c r="AOG71" s="388"/>
      <c r="AOH71" s="1353"/>
      <c r="AOI71" s="1406"/>
      <c r="AOJ71" s="753"/>
      <c r="AOK71" s="1262"/>
      <c r="AOL71" s="85"/>
      <c r="AOM71" s="433"/>
      <c r="AON71" s="388"/>
      <c r="AOO71" s="1353"/>
      <c r="AOP71" s="1406"/>
      <c r="AOQ71" s="753"/>
      <c r="AOR71" s="1262"/>
      <c r="AOS71" s="85"/>
      <c r="AOT71" s="433"/>
      <c r="AOU71" s="433"/>
      <c r="AOV71" s="433"/>
      <c r="AOW71" s="433"/>
      <c r="AOX71" s="433"/>
      <c r="AOY71" s="433"/>
      <c r="AOZ71" s="433"/>
      <c r="APA71" s="433"/>
      <c r="APB71" s="1118"/>
      <c r="APC71" s="1439"/>
      <c r="APD71" s="1262"/>
      <c r="APE71" s="753"/>
      <c r="APF71" s="1262"/>
      <c r="APG71" s="85"/>
      <c r="AQT71" s="1269"/>
      <c r="AYW71" s="386"/>
      <c r="AYX71" s="386"/>
      <c r="AYY71" s="363"/>
      <c r="AYZ71" s="430"/>
      <c r="AZA71" s="1281"/>
      <c r="AZB71" s="1282"/>
      <c r="AZC71" s="168">
        <f t="shared" si="141"/>
        <v>744205</v>
      </c>
      <c r="BCL71" s="386"/>
      <c r="BCM71" s="276"/>
      <c r="BCN71" s="513"/>
      <c r="BCO71" s="1339"/>
      <c r="BCP71" s="513"/>
      <c r="BCQ71" s="85">
        <f t="shared" si="154"/>
        <v>23927.5</v>
      </c>
      <c r="BMI71" s="53">
        <v>41325</v>
      </c>
      <c r="BMJ71" s="1378" t="s">
        <v>5373</v>
      </c>
      <c r="BMK71" s="121">
        <v>843.5</v>
      </c>
      <c r="BML71" s="576">
        <v>41325</v>
      </c>
      <c r="BMM71" s="176">
        <v>843.5</v>
      </c>
      <c r="BMN71" s="87">
        <f t="shared" si="179"/>
        <v>0</v>
      </c>
      <c r="BMQ71" s="1285"/>
      <c r="BMR71" s="1052"/>
      <c r="BMS71" s="549"/>
      <c r="BMT71" s="1052"/>
      <c r="BMU71" s="176">
        <f t="shared" si="180"/>
        <v>700</v>
      </c>
    </row>
    <row r="72" spans="36:908 1031:1711" ht="15.75" thickTop="1">
      <c r="AN72" s="176"/>
      <c r="AO72" s="297"/>
      <c r="BE72" s="1200">
        <v>2</v>
      </c>
      <c r="BF72" s="35" t="s">
        <v>2581</v>
      </c>
      <c r="AHS72" s="540"/>
      <c r="AHT72" s="363"/>
      <c r="AHU72" s="513"/>
      <c r="AHV72" s="276"/>
      <c r="AHW72" s="513"/>
      <c r="AHX72" s="85">
        <f t="shared" ref="AHX72:AHX80" si="273">AHX71+AHU72-AHW72</f>
        <v>36201.5</v>
      </c>
      <c r="AMQ72" s="110"/>
      <c r="AMR72" s="1415"/>
      <c r="AMS72" s="430"/>
      <c r="AMT72" s="110"/>
      <c r="AMU72" s="430"/>
      <c r="AMV72" s="85"/>
      <c r="AMW72" s="433"/>
      <c r="ANE72" s="388"/>
      <c r="ANF72" s="1439"/>
      <c r="ANG72" s="433"/>
      <c r="ANH72" s="433"/>
      <c r="ANI72" s="1262"/>
      <c r="ANL72" s="373"/>
      <c r="ANM72" s="1353"/>
      <c r="ANP72" s="1052"/>
      <c r="ANS72" s="373"/>
      <c r="ANT72" s="1353"/>
      <c r="ANW72" s="1052"/>
      <c r="ANZ72" s="373"/>
      <c r="AOA72" s="1353"/>
      <c r="AOD72" s="1052"/>
      <c r="AOG72" s="388"/>
      <c r="AOH72" s="1353"/>
      <c r="AOK72" s="1052"/>
      <c r="AON72" s="388"/>
      <c r="AOO72" s="1353"/>
      <c r="AOR72" s="1052"/>
      <c r="APB72" s="549"/>
      <c r="APC72" s="1353"/>
      <c r="APF72" s="1052"/>
      <c r="AQT72" s="1269"/>
      <c r="AYW72" s="386"/>
      <c r="AYX72" s="386"/>
      <c r="AYY72" s="363"/>
      <c r="AYZ72" s="176"/>
      <c r="AZA72" s="1364"/>
      <c r="AZB72" s="1305"/>
      <c r="AZC72" s="168">
        <f t="shared" ref="AZC72:AZC90" si="274">AZC71+AYZ72-AZB72</f>
        <v>744205</v>
      </c>
      <c r="BCL72" s="386"/>
      <c r="BCM72" s="276"/>
      <c r="BCN72" s="513"/>
      <c r="BCO72" s="1339"/>
      <c r="BCP72" s="513"/>
      <c r="BCQ72" s="85">
        <f t="shared" ref="BCQ72:BCQ80" si="275">BCQ71+BCN72-BCP72</f>
        <v>23927.5</v>
      </c>
      <c r="BMI72" s="53">
        <v>41326</v>
      </c>
      <c r="BMJ72" s="276" t="s">
        <v>5404</v>
      </c>
      <c r="BMK72" s="121">
        <v>2447</v>
      </c>
      <c r="BML72" s="576">
        <v>41326</v>
      </c>
      <c r="BMM72" s="176">
        <v>2447</v>
      </c>
      <c r="BMN72" s="87">
        <f t="shared" ref="BMN72:BMN80" si="276">BMN71+BMK72-BMM72</f>
        <v>0</v>
      </c>
      <c r="BMQ72" s="1285"/>
      <c r="BMR72" s="1052"/>
      <c r="BMS72" s="549"/>
      <c r="BMT72" s="1052"/>
      <c r="BMU72" s="176">
        <f t="shared" ref="BMU72:BMU80" si="277">BMU71+BMR72-BMT72</f>
        <v>700</v>
      </c>
    </row>
    <row r="73" spans="36:908 1031:1711">
      <c r="AN73" s="121"/>
      <c r="AO73" s="297"/>
      <c r="BE73" s="1200">
        <v>3</v>
      </c>
      <c r="BF73" s="35" t="s">
        <v>28</v>
      </c>
      <c r="AHT73" s="1247"/>
      <c r="AHU73" s="1052"/>
      <c r="AHW73" s="1052"/>
      <c r="AHX73" s="85">
        <f t="shared" si="273"/>
        <v>36201.5</v>
      </c>
      <c r="AMQ73" s="110"/>
      <c r="AMR73" s="1415"/>
      <c r="AMS73" s="430"/>
      <c r="AMT73" s="110"/>
      <c r="AMU73" s="430"/>
      <c r="AMV73" s="85"/>
      <c r="AMW73" s="433"/>
      <c r="ANF73" s="1239"/>
      <c r="ANI73" s="1052"/>
      <c r="ANM73" s="1239"/>
      <c r="ANP73" s="1052"/>
      <c r="AYW73" s="386"/>
      <c r="AYX73" s="386"/>
      <c r="AYY73" s="363"/>
      <c r="AYZ73" s="430"/>
      <c r="AZA73" s="1445"/>
      <c r="AZB73" s="249"/>
      <c r="AZC73" s="168">
        <f t="shared" si="274"/>
        <v>744205</v>
      </c>
      <c r="BCL73" s="386"/>
      <c r="BCM73" s="276"/>
      <c r="BCN73" s="513"/>
      <c r="BCO73" s="1339"/>
      <c r="BCP73" s="513"/>
      <c r="BCQ73" s="85">
        <f t="shared" si="275"/>
        <v>23927.5</v>
      </c>
      <c r="BMI73" s="313">
        <v>41326</v>
      </c>
      <c r="BMJ73" s="276" t="s">
        <v>5444</v>
      </c>
      <c r="BMK73" s="121">
        <v>754.5</v>
      </c>
      <c r="BML73" s="576">
        <v>41326</v>
      </c>
      <c r="BMM73" s="176">
        <v>754.5</v>
      </c>
      <c r="BMN73" s="87">
        <f t="shared" si="276"/>
        <v>0</v>
      </c>
      <c r="BMQ73" s="1285"/>
      <c r="BMR73" s="1052"/>
      <c r="BMS73" s="549"/>
      <c r="BMT73" s="1052"/>
      <c r="BMU73" s="176">
        <f t="shared" si="277"/>
        <v>700</v>
      </c>
    </row>
    <row r="74" spans="36:908 1031:1711">
      <c r="AN74" s="317"/>
      <c r="AO74" s="297"/>
      <c r="BE74" s="1200">
        <v>4</v>
      </c>
      <c r="BF74" s="35" t="s">
        <v>204</v>
      </c>
      <c r="AHT74" s="1247"/>
      <c r="AHU74" s="1052"/>
      <c r="AHW74" s="1052"/>
      <c r="AHX74" s="85">
        <f t="shared" si="273"/>
        <v>36201.5</v>
      </c>
      <c r="AMQ74" s="110"/>
      <c r="AMR74" s="1415"/>
      <c r="AMS74" s="430"/>
      <c r="AMT74" s="110"/>
      <c r="AMU74" s="430"/>
      <c r="AMV74" s="85"/>
      <c r="AMW74" s="433"/>
      <c r="AYW74" s="386"/>
      <c r="AYX74" s="386"/>
      <c r="AYY74" s="363"/>
      <c r="AYZ74" s="176"/>
      <c r="AZA74" s="1364"/>
      <c r="AZB74" s="1305"/>
      <c r="AZC74" s="168">
        <f t="shared" si="274"/>
        <v>744205</v>
      </c>
      <c r="BCL74" s="386"/>
      <c r="BCM74" s="276"/>
      <c r="BCN74" s="513"/>
      <c r="BCO74" s="1339"/>
      <c r="BCP74" s="513"/>
      <c r="BCQ74" s="85">
        <f t="shared" si="275"/>
        <v>23927.5</v>
      </c>
      <c r="BMI74" s="53">
        <v>41326</v>
      </c>
      <c r="BMJ74" s="276" t="s">
        <v>5451</v>
      </c>
      <c r="BMK74" s="121">
        <v>1520</v>
      </c>
      <c r="BML74" s="576">
        <v>41326</v>
      </c>
      <c r="BMM74" s="176">
        <v>1520</v>
      </c>
      <c r="BMN74" s="87">
        <f t="shared" si="276"/>
        <v>0</v>
      </c>
      <c r="BMQ74" s="1461"/>
      <c r="BMR74" s="1052"/>
      <c r="BMS74" s="549"/>
      <c r="BMT74" s="382"/>
      <c r="BMU74" s="176">
        <f t="shared" si="277"/>
        <v>700</v>
      </c>
    </row>
    <row r="75" spans="36:908 1031:1711">
      <c r="AN75" s="297"/>
      <c r="AO75" s="297"/>
      <c r="BE75" s="1200">
        <v>5</v>
      </c>
      <c r="BF75" s="35" t="s">
        <v>56</v>
      </c>
      <c r="AHT75" s="1247"/>
      <c r="AHU75" s="1052"/>
      <c r="AHW75" s="1052"/>
      <c r="AHX75" s="85">
        <f t="shared" si="273"/>
        <v>36201.5</v>
      </c>
      <c r="AMQ75" s="110"/>
      <c r="AMR75" s="1415"/>
      <c r="AMS75" s="430"/>
      <c r="AMT75" s="110"/>
      <c r="AMU75" s="430"/>
      <c r="AMV75" s="85"/>
      <c r="AMW75" s="433"/>
      <c r="AYW75" s="386"/>
      <c r="AYX75" s="386"/>
      <c r="AYY75" s="363"/>
      <c r="AYZ75" s="430"/>
      <c r="AZA75" s="1445"/>
      <c r="AZB75" s="249"/>
      <c r="AZC75" s="168">
        <f t="shared" si="274"/>
        <v>744205</v>
      </c>
      <c r="BCL75" s="386"/>
      <c r="BCM75" s="276"/>
      <c r="BCN75" s="513"/>
      <c r="BCO75" s="1339"/>
      <c r="BCP75" s="513"/>
      <c r="BCQ75" s="85">
        <f t="shared" si="275"/>
        <v>23927.5</v>
      </c>
      <c r="BMI75" s="53">
        <v>41327</v>
      </c>
      <c r="BMJ75" s="276" t="s">
        <v>5517</v>
      </c>
      <c r="BMK75" s="121">
        <v>106</v>
      </c>
      <c r="BML75" s="1087">
        <v>41328</v>
      </c>
      <c r="BMM75" s="176">
        <v>106</v>
      </c>
      <c r="BMN75" s="87">
        <f t="shared" si="276"/>
        <v>0</v>
      </c>
      <c r="BMQ75" s="1285"/>
      <c r="BMR75" s="1052"/>
      <c r="BMS75" s="549"/>
      <c r="BMT75" s="1052"/>
      <c r="BMU75" s="176">
        <f t="shared" si="277"/>
        <v>700</v>
      </c>
    </row>
    <row r="76" spans="36:908 1031:1711">
      <c r="BE76" s="1200">
        <v>6</v>
      </c>
      <c r="BF76" s="35" t="s">
        <v>1080</v>
      </c>
      <c r="AHT76" s="1247"/>
      <c r="AHU76" s="1052"/>
      <c r="AHW76" s="1052"/>
      <c r="AHX76" s="85">
        <f t="shared" si="273"/>
        <v>36201.5</v>
      </c>
      <c r="AMQ76" s="110"/>
      <c r="AMR76" s="1415"/>
      <c r="AMS76" s="430"/>
      <c r="AMT76" s="110"/>
      <c r="AMU76" s="430"/>
      <c r="AMV76" s="85"/>
      <c r="AMW76" s="433"/>
      <c r="AYW76" s="386"/>
      <c r="AYX76" s="386"/>
      <c r="AYY76" s="363"/>
      <c r="AYZ76" s="176"/>
      <c r="AZA76" s="1364"/>
      <c r="AZB76" s="1305"/>
      <c r="AZC76" s="168">
        <f t="shared" si="274"/>
        <v>744205</v>
      </c>
      <c r="BCL76" s="388"/>
      <c r="BCM76" s="373"/>
      <c r="BCN76" s="1052"/>
      <c r="BCP76" s="1052"/>
      <c r="BCQ76" s="85">
        <f t="shared" si="275"/>
        <v>23927.5</v>
      </c>
      <c r="BMI76" s="852">
        <v>41327</v>
      </c>
      <c r="BMJ76" s="1378" t="s">
        <v>5547</v>
      </c>
      <c r="BMK76" s="1469">
        <v>718.5</v>
      </c>
      <c r="BML76" s="1087">
        <v>41327</v>
      </c>
      <c r="BMM76" s="176">
        <v>718.5</v>
      </c>
      <c r="BMN76" s="87">
        <f t="shared" si="276"/>
        <v>0</v>
      </c>
      <c r="BMQ76" s="1461"/>
      <c r="BMR76" s="1052"/>
      <c r="BMS76" s="549"/>
      <c r="BMT76" s="1052"/>
      <c r="BMU76" s="176">
        <f t="shared" si="277"/>
        <v>700</v>
      </c>
    </row>
    <row r="77" spans="36:908 1031:1711">
      <c r="BE77" s="1200">
        <v>7</v>
      </c>
      <c r="BF77" s="35" t="s">
        <v>3276</v>
      </c>
      <c r="AHT77" s="1247"/>
      <c r="AHU77" s="1052"/>
      <c r="AHW77" s="1052"/>
      <c r="AHX77" s="85">
        <f t="shared" si="273"/>
        <v>36201.5</v>
      </c>
      <c r="AMQ77" s="110"/>
      <c r="AMR77" s="1415"/>
      <c r="AMS77" s="430"/>
      <c r="AMT77" s="110"/>
      <c r="AMU77" s="430"/>
      <c r="AMV77" s="85"/>
      <c r="AMW77" s="433"/>
      <c r="AYY77" s="1285"/>
      <c r="AYZ77" s="1052"/>
      <c r="AZA77" s="1364"/>
      <c r="AZB77" s="1305"/>
      <c r="AZC77" s="168">
        <f t="shared" si="274"/>
        <v>744205</v>
      </c>
      <c r="BCL77" s="388"/>
      <c r="BCM77" s="373"/>
      <c r="BCN77" s="1052"/>
      <c r="BCP77" s="1052"/>
      <c r="BCQ77" s="85">
        <f t="shared" si="275"/>
        <v>23927.5</v>
      </c>
      <c r="BMI77" s="852">
        <v>41327</v>
      </c>
      <c r="BMJ77" s="276" t="s">
        <v>5552</v>
      </c>
      <c r="BMK77" s="1045">
        <v>914.5</v>
      </c>
      <c r="BML77" s="1087">
        <v>41327</v>
      </c>
      <c r="BMM77" s="176">
        <v>914.5</v>
      </c>
      <c r="BMN77" s="87">
        <f t="shared" si="276"/>
        <v>0</v>
      </c>
      <c r="BMQ77" s="1285"/>
      <c r="BMR77" s="1052"/>
      <c r="BMS77" s="549"/>
      <c r="BMT77" s="1052"/>
      <c r="BMU77" s="176">
        <f t="shared" si="277"/>
        <v>700</v>
      </c>
    </row>
    <row r="78" spans="36:908 1031:1711">
      <c r="BE78" s="1200">
        <v>8</v>
      </c>
      <c r="BF78" s="35" t="s">
        <v>3277</v>
      </c>
      <c r="AHT78" s="1247"/>
      <c r="AHU78" s="1052"/>
      <c r="AHW78" s="1052"/>
      <c r="AHX78" s="85">
        <f t="shared" si="273"/>
        <v>36201.5</v>
      </c>
      <c r="AMQ78" s="110"/>
      <c r="AMR78" s="1415"/>
      <c r="AMS78" s="430"/>
      <c r="AMT78" s="110"/>
      <c r="AMU78" s="430"/>
      <c r="AMV78" s="85"/>
      <c r="AMW78" s="433"/>
      <c r="AYY78" s="1285"/>
      <c r="AYZ78" s="1052"/>
      <c r="AZA78" s="1445"/>
      <c r="AZB78" s="1470"/>
      <c r="AZC78" s="168">
        <f t="shared" si="274"/>
        <v>744205</v>
      </c>
      <c r="BCL78" s="388"/>
      <c r="BCM78" s="373"/>
      <c r="BCN78" s="1052"/>
      <c r="BCP78" s="1052"/>
      <c r="BCQ78" s="85">
        <f t="shared" si="275"/>
        <v>23927.5</v>
      </c>
      <c r="BMI78" s="852">
        <v>41327</v>
      </c>
      <c r="BMJ78" s="276" t="s">
        <v>5581</v>
      </c>
      <c r="BMK78" s="1045">
        <v>423.5</v>
      </c>
      <c r="BML78" s="1087">
        <v>41327</v>
      </c>
      <c r="BMM78" s="176">
        <v>423.5</v>
      </c>
      <c r="BMN78" s="87">
        <f t="shared" si="276"/>
        <v>0</v>
      </c>
      <c r="BMQ78" s="1285"/>
      <c r="BMR78" s="1052"/>
      <c r="BMS78" s="549"/>
      <c r="BMT78" s="1052"/>
      <c r="BMU78" s="176">
        <f t="shared" si="277"/>
        <v>700</v>
      </c>
    </row>
    <row r="79" spans="36:908 1031:1711">
      <c r="BE79" s="1200">
        <v>9</v>
      </c>
      <c r="BF79" s="35" t="s">
        <v>3278</v>
      </c>
      <c r="AHT79" s="1247"/>
      <c r="AHU79" s="1052"/>
      <c r="AHW79" s="1052"/>
      <c r="AHX79" s="85">
        <f t="shared" si="273"/>
        <v>36201.5</v>
      </c>
      <c r="AMQ79" s="1279"/>
      <c r="AMR79" s="1439"/>
      <c r="AMS79" s="1262"/>
      <c r="AMT79" s="1279"/>
      <c r="AMU79" s="1262"/>
      <c r="AMV79" s="85"/>
      <c r="AMW79" s="433"/>
      <c r="AYY79" s="1285"/>
      <c r="AYZ79" s="1052"/>
      <c r="AZA79" s="1364"/>
      <c r="AZB79" s="1305"/>
      <c r="AZC79" s="168">
        <f t="shared" si="274"/>
        <v>744205</v>
      </c>
      <c r="BCL79" s="388"/>
      <c r="BCM79" s="373"/>
      <c r="BCN79" s="1052"/>
      <c r="BCP79" s="1052"/>
      <c r="BCQ79" s="85">
        <f t="shared" si="275"/>
        <v>23927.5</v>
      </c>
      <c r="BMI79" s="549">
        <v>41327</v>
      </c>
      <c r="BMJ79" s="1247" t="s">
        <v>5582</v>
      </c>
      <c r="BMK79" s="1262">
        <v>315</v>
      </c>
      <c r="BML79" s="1279">
        <v>41327</v>
      </c>
      <c r="BMM79" s="85">
        <v>315</v>
      </c>
      <c r="BMN79" s="87">
        <f t="shared" si="276"/>
        <v>0</v>
      </c>
      <c r="BMQ79" s="1285"/>
      <c r="BMR79" s="1052"/>
      <c r="BMS79" s="549"/>
      <c r="BMT79" s="1052"/>
      <c r="BMU79" s="176">
        <f t="shared" si="277"/>
        <v>700</v>
      </c>
    </row>
    <row r="80" spans="36:908 1031:1711" ht="15.75" thickBot="1">
      <c r="BE80" s="1200">
        <v>10</v>
      </c>
      <c r="BF80" s="35" t="s">
        <v>2837</v>
      </c>
      <c r="AHS80" s="1402"/>
      <c r="AHT80" s="1471"/>
      <c r="AHU80" s="1472"/>
      <c r="AHV80" s="1473"/>
      <c r="AHW80" s="1472"/>
      <c r="AHX80" s="1400">
        <f t="shared" si="273"/>
        <v>36201.5</v>
      </c>
      <c r="AMQ80" s="1279"/>
      <c r="AMR80" s="1439"/>
      <c r="AMS80" s="1262"/>
      <c r="AMT80" s="1279"/>
      <c r="AMU80" s="1262"/>
      <c r="AMV80" s="85"/>
      <c r="AMW80" s="433"/>
      <c r="AYY80" s="1285"/>
      <c r="AYZ80" s="1052"/>
      <c r="AZA80" s="1445"/>
      <c r="AZB80" s="1470"/>
      <c r="AZC80" s="168">
        <f t="shared" si="274"/>
        <v>744205</v>
      </c>
      <c r="BCL80" s="526"/>
      <c r="BCM80" s="4"/>
      <c r="BCN80" s="1433"/>
      <c r="BCO80" s="1395"/>
      <c r="BCP80" s="1431"/>
      <c r="BCQ80" s="1391">
        <f t="shared" si="275"/>
        <v>23927.5</v>
      </c>
      <c r="BMI80" s="1402"/>
      <c r="BMJ80" s="1474"/>
      <c r="BMK80" s="1467"/>
      <c r="BML80" s="1475"/>
      <c r="BMM80" s="1467"/>
      <c r="BMN80" s="1468">
        <f t="shared" si="276"/>
        <v>0</v>
      </c>
      <c r="BMP80" s="1092"/>
      <c r="BMQ80" s="1434"/>
      <c r="BMR80" s="1433"/>
      <c r="BMS80" s="1092"/>
      <c r="BMT80" s="1431"/>
      <c r="BMU80" s="624">
        <f t="shared" si="277"/>
        <v>700</v>
      </c>
    </row>
    <row r="81" spans="57:908 1031:1711">
      <c r="BE81" s="1200">
        <v>11</v>
      </c>
      <c r="BF81" s="35" t="s">
        <v>3279</v>
      </c>
      <c r="AHX81" s="85"/>
      <c r="AMQ81" s="1279"/>
      <c r="AMR81" s="1439"/>
      <c r="AMS81" s="1262"/>
      <c r="AMT81" s="1423"/>
      <c r="AMU81" s="1262"/>
      <c r="AMV81" s="85"/>
      <c r="AMW81" s="433"/>
      <c r="AYY81" s="1285"/>
      <c r="AYZ81" s="1052"/>
      <c r="AZA81" s="1364"/>
      <c r="AZB81" s="1305"/>
      <c r="AZC81" s="168">
        <f t="shared" si="274"/>
        <v>744205</v>
      </c>
      <c r="BMU81" s="176"/>
    </row>
    <row r="82" spans="57:908 1031:1711">
      <c r="BE82" s="1200">
        <v>12</v>
      </c>
      <c r="BF82" s="35" t="s">
        <v>3280</v>
      </c>
      <c r="AMQ82" s="1279"/>
      <c r="AMR82" s="1439"/>
      <c r="AMS82" s="1262"/>
      <c r="AMT82" s="1279"/>
      <c r="AMU82" s="1262"/>
      <c r="AMV82" s="85"/>
      <c r="AMW82" s="433"/>
      <c r="AYY82" s="1285"/>
      <c r="AYZ82" s="1052"/>
      <c r="AZA82" s="1364"/>
      <c r="AZB82" s="1305"/>
      <c r="AZC82" s="87">
        <f t="shared" si="274"/>
        <v>744205</v>
      </c>
      <c r="BMU82" s="176"/>
    </row>
    <row r="83" spans="57:908 1031:1711">
      <c r="BE83" s="1200">
        <v>13</v>
      </c>
      <c r="BF83" s="35" t="s">
        <v>3281</v>
      </c>
      <c r="AMQ83" s="1279"/>
      <c r="AMR83" s="1439"/>
      <c r="AMS83" s="1262"/>
      <c r="AMT83" s="1279"/>
      <c r="AMU83" s="1262"/>
      <c r="AMV83" s="85"/>
      <c r="AMW83" s="433"/>
      <c r="AYY83" s="1247"/>
      <c r="AYZ83" s="1052"/>
      <c r="AZA83" s="1364"/>
      <c r="AZB83" s="1305"/>
      <c r="AZC83" s="87">
        <f t="shared" si="274"/>
        <v>744205</v>
      </c>
    </row>
    <row r="84" spans="57:908 1031:1711">
      <c r="BE84" s="1200">
        <v>14</v>
      </c>
      <c r="BF84" s="35" t="s">
        <v>3282</v>
      </c>
      <c r="AMQ84" s="1279"/>
      <c r="AMR84" s="1439"/>
      <c r="AMS84" s="1262"/>
      <c r="AMT84" s="1279"/>
      <c r="AMU84" s="1262"/>
      <c r="AMV84" s="85"/>
      <c r="AMW84" s="433"/>
      <c r="AYY84" s="1285"/>
      <c r="AYZ84" s="1052"/>
      <c r="AZA84" s="1364"/>
      <c r="AZB84" s="1305"/>
      <c r="AZC84" s="87">
        <f t="shared" si="274"/>
        <v>744205</v>
      </c>
    </row>
    <row r="85" spans="57:908 1031:1711">
      <c r="BE85" s="1200">
        <v>15</v>
      </c>
      <c r="BF85" s="391" t="s">
        <v>3283</v>
      </c>
      <c r="AMQ85" s="1279"/>
      <c r="AMR85" s="1439"/>
      <c r="AMS85" s="1262"/>
      <c r="AMT85" s="1279"/>
      <c r="AMU85" s="1262"/>
      <c r="AMV85" s="85"/>
      <c r="AMW85" s="433"/>
      <c r="AYY85" s="1285"/>
      <c r="AYZ85" s="1052"/>
      <c r="AZA85" s="1364"/>
      <c r="AZB85" s="1305"/>
      <c r="AZC85" s="87">
        <f t="shared" si="274"/>
        <v>744205</v>
      </c>
    </row>
    <row r="86" spans="57:908 1031:1711">
      <c r="BE86" s="1200">
        <v>16</v>
      </c>
      <c r="BF86" s="35" t="s">
        <v>338</v>
      </c>
      <c r="AMQ86" s="1279"/>
      <c r="AMR86" s="1439"/>
      <c r="AMS86" s="1262"/>
      <c r="AMT86" s="1279"/>
      <c r="AMU86" s="1262"/>
      <c r="AMV86" s="85"/>
      <c r="AMW86" s="433"/>
      <c r="AYY86" s="1285"/>
      <c r="AYZ86" s="1052"/>
      <c r="AZB86" s="1052"/>
      <c r="AZC86" s="87">
        <f t="shared" si="274"/>
        <v>744205</v>
      </c>
    </row>
    <row r="87" spans="57:908 1031:1711">
      <c r="BE87" s="1200">
        <v>17</v>
      </c>
      <c r="BF87" s="35" t="s">
        <v>3284</v>
      </c>
      <c r="AMQ87" s="1279"/>
      <c r="AMR87" s="1439"/>
      <c r="AMS87" s="1262"/>
      <c r="AMT87" s="1279"/>
      <c r="AMU87" s="1262"/>
      <c r="AMV87" s="85"/>
      <c r="AMW87" s="433"/>
      <c r="AYY87" s="1285"/>
      <c r="AYZ87" s="1052"/>
      <c r="AZB87" s="1052"/>
      <c r="AZC87" s="87">
        <f t="shared" si="274"/>
        <v>744205</v>
      </c>
    </row>
    <row r="88" spans="57:908 1031:1711">
      <c r="BE88" s="1200">
        <v>18</v>
      </c>
      <c r="BF88" s="35" t="s">
        <v>543</v>
      </c>
      <c r="AMQ88" s="1279"/>
      <c r="AMR88" s="1439"/>
      <c r="AMS88" s="1262"/>
      <c r="AMT88" s="1279"/>
      <c r="AMU88" s="1262"/>
      <c r="AMV88" s="85"/>
      <c r="AMW88" s="433"/>
      <c r="AYY88" s="1285"/>
      <c r="AYZ88" s="1052"/>
      <c r="AZB88" s="1052"/>
      <c r="AZC88" s="87">
        <f t="shared" si="274"/>
        <v>744205</v>
      </c>
    </row>
    <row r="89" spans="57:908 1031:1711">
      <c r="BE89" s="1200">
        <v>19</v>
      </c>
      <c r="BF89" s="35" t="s">
        <v>2857</v>
      </c>
      <c r="AMQ89" s="1279"/>
      <c r="AMR89" s="1439"/>
      <c r="AMS89" s="1262"/>
      <c r="AMT89" s="1423"/>
      <c r="AMU89" s="1262"/>
      <c r="AMV89" s="85"/>
      <c r="AMW89" s="433"/>
      <c r="AYY89" s="1285"/>
      <c r="AYZ89" s="1052"/>
      <c r="AZB89" s="1052"/>
      <c r="AZC89" s="87">
        <f t="shared" si="274"/>
        <v>744205</v>
      </c>
    </row>
    <row r="90" spans="57:908 1031:1711" ht="15.75" thickBot="1">
      <c r="BE90" s="1200">
        <v>20</v>
      </c>
      <c r="BF90" s="35" t="s">
        <v>68</v>
      </c>
      <c r="AMQ90" s="1423"/>
      <c r="AMR90" s="1439"/>
      <c r="AMS90" s="1262"/>
      <c r="AMT90" s="1423"/>
      <c r="AMU90" s="1262"/>
      <c r="AMV90" s="85"/>
      <c r="AMW90" s="433"/>
      <c r="AYY90" s="1434"/>
      <c r="AYZ90" s="1433"/>
      <c r="AZA90" s="1397"/>
      <c r="AZB90" s="1433"/>
      <c r="AZC90" s="1392">
        <f t="shared" si="274"/>
        <v>744205</v>
      </c>
    </row>
    <row r="91" spans="57:908 1031:1711" ht="15.75" thickTop="1">
      <c r="BE91" s="1200">
        <v>21</v>
      </c>
      <c r="BF91" s="35" t="s">
        <v>13</v>
      </c>
      <c r="AMQ91" s="1423"/>
      <c r="AMR91" s="1439"/>
      <c r="AMS91" s="1262"/>
      <c r="AMT91" s="433"/>
      <c r="AMU91" s="1262"/>
      <c r="AMV91" s="85"/>
      <c r="AMW91" s="433"/>
    </row>
    <row r="92" spans="57:908 1031:1711">
      <c r="BE92" s="1200">
        <v>22</v>
      </c>
      <c r="BF92" s="35" t="s">
        <v>3285</v>
      </c>
      <c r="AMQ92" s="1423"/>
      <c r="AMR92" s="1439"/>
      <c r="AMS92" s="1262"/>
      <c r="AMT92" s="433"/>
      <c r="AMU92" s="1262"/>
      <c r="AMV92" s="85"/>
      <c r="AMW92" s="433"/>
    </row>
    <row r="93" spans="57:908 1031:1711">
      <c r="BE93" s="1200">
        <v>23</v>
      </c>
      <c r="BF93" s="35" t="s">
        <v>3286</v>
      </c>
      <c r="AMQ93" s="1423"/>
      <c r="AMR93" s="1476"/>
      <c r="AMS93" s="1262"/>
      <c r="AMT93" s="433"/>
      <c r="AMU93" s="433"/>
      <c r="AMV93" s="85"/>
      <c r="AMW93" s="433"/>
    </row>
    <row r="94" spans="57:908 1031:1711">
      <c r="BE94" s="1200">
        <v>24</v>
      </c>
      <c r="BF94" s="35" t="s">
        <v>342</v>
      </c>
      <c r="AMQ94" s="433"/>
      <c r="AMR94" s="1476"/>
      <c r="AMS94" s="433"/>
      <c r="AMT94" s="433"/>
      <c r="AMU94" s="433"/>
      <c r="AMV94" s="85"/>
      <c r="AMW94" s="433"/>
    </row>
    <row r="95" spans="57:908 1031:1711">
      <c r="BE95" s="1200">
        <v>25</v>
      </c>
      <c r="BF95" s="35" t="s">
        <v>3287</v>
      </c>
      <c r="AMQ95" s="433"/>
      <c r="AMR95" s="1476"/>
      <c r="AMS95" s="433"/>
      <c r="AMT95" s="433"/>
      <c r="AMU95" s="433"/>
      <c r="AMV95" s="85"/>
      <c r="AMW95" s="433"/>
    </row>
    <row r="96" spans="57:908 1031:1711">
      <c r="BE96" s="1200">
        <v>26</v>
      </c>
      <c r="BF96" s="35" t="s">
        <v>3288</v>
      </c>
      <c r="AMQ96" s="433"/>
      <c r="AMR96" s="1476"/>
      <c r="AMS96" s="433"/>
      <c r="AMT96" s="433"/>
      <c r="AMU96" s="433"/>
      <c r="AMV96" s="85"/>
      <c r="AMW96" s="433"/>
    </row>
    <row r="97" spans="57:60 1031:1037">
      <c r="BE97" s="1200">
        <v>27</v>
      </c>
      <c r="BF97" s="35" t="s">
        <v>588</v>
      </c>
      <c r="AMQ97" s="433"/>
      <c r="AMR97" s="1476"/>
      <c r="AMS97" s="433"/>
      <c r="AMT97" s="433"/>
      <c r="AMU97" s="433"/>
      <c r="AMV97" s="85"/>
      <c r="AMW97" s="433"/>
    </row>
    <row r="98" spans="57:60 1031:1037">
      <c r="BE98" s="1200">
        <v>28</v>
      </c>
      <c r="BF98" s="35" t="s">
        <v>2860</v>
      </c>
      <c r="AMQ98" s="433"/>
      <c r="AMR98" s="1476"/>
      <c r="AMS98" s="433"/>
      <c r="AMT98" s="433"/>
      <c r="AMU98" s="433"/>
      <c r="AMV98" s="85"/>
      <c r="AMW98" s="433"/>
    </row>
    <row r="99" spans="57:60 1031:1037">
      <c r="BE99" s="1200">
        <v>29</v>
      </c>
      <c r="BF99" s="35" t="s">
        <v>932</v>
      </c>
      <c r="AMQ99" s="433"/>
      <c r="AMR99" s="1476"/>
      <c r="AMS99" s="433"/>
      <c r="AMT99" s="433"/>
      <c r="AMU99" s="433"/>
      <c r="AMV99" s="85"/>
      <c r="AMW99" s="433"/>
    </row>
    <row r="100" spans="57:60 1031:1037">
      <c r="BE100" s="1200">
        <v>30</v>
      </c>
      <c r="BF100" s="35" t="s">
        <v>3289</v>
      </c>
      <c r="AMQ100" s="433"/>
      <c r="AMR100" s="1476"/>
      <c r="AMS100" s="433"/>
      <c r="AMT100" s="433"/>
      <c r="AMU100" s="433"/>
      <c r="AMV100" s="85"/>
      <c r="AMW100" s="433"/>
    </row>
    <row r="101" spans="57:60 1031:1037">
      <c r="BE101" s="1200">
        <v>31</v>
      </c>
      <c r="BF101" s="35" t="s">
        <v>2858</v>
      </c>
      <c r="BH101" s="35" t="s">
        <v>3290</v>
      </c>
      <c r="AMQ101" s="433"/>
      <c r="AMR101" s="1476"/>
      <c r="AMS101" s="433"/>
      <c r="AMT101" s="433"/>
      <c r="AMU101" s="433"/>
      <c r="AMV101" s="433"/>
      <c r="AMW101" s="433"/>
    </row>
    <row r="102" spans="57:60 1031:1037">
      <c r="BE102" s="1200">
        <v>32</v>
      </c>
      <c r="BF102" s="35" t="s">
        <v>3291</v>
      </c>
      <c r="AMQ102" s="433"/>
      <c r="AMR102" s="1476"/>
      <c r="AMS102" s="433"/>
      <c r="AMT102" s="433"/>
      <c r="AMU102" s="433"/>
      <c r="AMV102" s="433"/>
      <c r="AMW102" s="433"/>
    </row>
    <row r="103" spans="57:60 1031:1037">
      <c r="BE103" s="1200">
        <v>33</v>
      </c>
      <c r="BF103" s="35" t="s">
        <v>10</v>
      </c>
      <c r="AMQ103" s="433"/>
      <c r="AMR103" s="1476"/>
      <c r="AMS103" s="433"/>
      <c r="AMT103" s="433"/>
      <c r="AMU103" s="433"/>
      <c r="AMV103" s="433"/>
      <c r="AMW103" s="433"/>
    </row>
    <row r="104" spans="57:60 1031:1037">
      <c r="BE104" s="1200">
        <v>34</v>
      </c>
      <c r="BF104" s="35" t="s">
        <v>34</v>
      </c>
    </row>
    <row r="105" spans="57:60 1031:1037">
      <c r="BE105" s="1200">
        <v>35</v>
      </c>
      <c r="BF105" s="35" t="s">
        <v>2599</v>
      </c>
    </row>
    <row r="106" spans="57:60 1031:1037">
      <c r="BE106" s="1200">
        <v>36</v>
      </c>
      <c r="BF106" s="35" t="s">
        <v>3292</v>
      </c>
    </row>
    <row r="107" spans="57:60 1031:1037">
      <c r="BE107" s="1200">
        <v>37</v>
      </c>
      <c r="BF107" s="35" t="s">
        <v>2863</v>
      </c>
    </row>
    <row r="108" spans="57:60 1031:1037">
      <c r="BE108" s="1200">
        <v>38</v>
      </c>
      <c r="BF108" s="35" t="s">
        <v>3293</v>
      </c>
    </row>
    <row r="109" spans="57:60 1031:1037">
      <c r="BE109" s="1200">
        <v>39</v>
      </c>
      <c r="BF109" s="35" t="s">
        <v>612</v>
      </c>
    </row>
    <row r="110" spans="57:60 1031:1037">
      <c r="BE110" s="1200">
        <v>40</v>
      </c>
      <c r="BF110" s="35" t="s">
        <v>3294</v>
      </c>
    </row>
    <row r="111" spans="57:60 1031:1037">
      <c r="BE111" s="1200">
        <v>41</v>
      </c>
      <c r="BF111" s="35" t="s">
        <v>3295</v>
      </c>
    </row>
    <row r="112" spans="57:60 1031:1037">
      <c r="BE112" s="1200">
        <v>42</v>
      </c>
      <c r="BF112" s="35" t="s">
        <v>2602</v>
      </c>
    </row>
    <row r="113" spans="57:58">
      <c r="BE113" s="1200">
        <v>43</v>
      </c>
      <c r="BF113" s="35" t="s">
        <v>3296</v>
      </c>
    </row>
    <row r="114" spans="57:58">
      <c r="BE114" s="1200">
        <v>44</v>
      </c>
      <c r="BF114" s="35" t="s">
        <v>3297</v>
      </c>
    </row>
    <row r="115" spans="57:58">
      <c r="BE115" s="1200">
        <v>45</v>
      </c>
      <c r="BF115" s="35" t="s">
        <v>3298</v>
      </c>
    </row>
    <row r="116" spans="57:58">
      <c r="BE116" s="1200">
        <v>46</v>
      </c>
      <c r="BF116" s="35" t="s">
        <v>1949</v>
      </c>
    </row>
    <row r="117" spans="57:58">
      <c r="BE117" s="1200">
        <v>47</v>
      </c>
      <c r="BF117" s="35" t="s">
        <v>1947</v>
      </c>
    </row>
    <row r="118" spans="57:58">
      <c r="BE118" s="1200">
        <v>48</v>
      </c>
      <c r="BF118" s="35" t="s">
        <v>3299</v>
      </c>
    </row>
    <row r="119" spans="57:58">
      <c r="BE119" s="1200">
        <v>49</v>
      </c>
      <c r="BF119" s="35" t="s">
        <v>3300</v>
      </c>
    </row>
    <row r="120" spans="57:58">
      <c r="BE120" s="1200">
        <v>50</v>
      </c>
      <c r="BF120" s="35" t="s">
        <v>3301</v>
      </c>
    </row>
    <row r="121" spans="57:58">
      <c r="BE121" s="1200">
        <v>51</v>
      </c>
      <c r="BF121" s="35" t="s">
        <v>3302</v>
      </c>
    </row>
    <row r="122" spans="57:58">
      <c r="BE122" s="1200">
        <v>52</v>
      </c>
      <c r="BF122" s="35" t="s">
        <v>3303</v>
      </c>
    </row>
    <row r="123" spans="57:58">
      <c r="BE123" s="1200">
        <v>53</v>
      </c>
      <c r="BF123" s="35" t="s">
        <v>2609</v>
      </c>
    </row>
    <row r="124" spans="57:58">
      <c r="BE124" s="1200">
        <v>54</v>
      </c>
      <c r="BF124" s="35" t="s">
        <v>513</v>
      </c>
    </row>
    <row r="125" spans="57:58">
      <c r="BE125" s="1200">
        <v>55</v>
      </c>
      <c r="BF125" s="35" t="s">
        <v>931</v>
      </c>
    </row>
    <row r="126" spans="57:58">
      <c r="BE126" s="1200">
        <v>56</v>
      </c>
      <c r="BF126" s="35" t="s">
        <v>3304</v>
      </c>
    </row>
    <row r="127" spans="57:58">
      <c r="BE127" s="1200">
        <v>57</v>
      </c>
      <c r="BF127" s="391" t="s">
        <v>428</v>
      </c>
    </row>
    <row r="128" spans="57:58">
      <c r="BE128" s="1200">
        <v>58</v>
      </c>
      <c r="BF128" s="35" t="s">
        <v>3305</v>
      </c>
    </row>
    <row r="129" spans="57:58">
      <c r="BE129" s="1200">
        <v>59</v>
      </c>
      <c r="BF129" s="35" t="s">
        <v>58</v>
      </c>
    </row>
    <row r="130" spans="57:58">
      <c r="BE130" s="1200">
        <v>60</v>
      </c>
      <c r="BF130" s="35" t="s">
        <v>385</v>
      </c>
    </row>
    <row r="131" spans="57:58">
      <c r="BE131" s="1200">
        <v>61</v>
      </c>
      <c r="BF131" s="35" t="s">
        <v>3306</v>
      </c>
    </row>
    <row r="132" spans="57:58">
      <c r="BE132" s="1200">
        <v>62</v>
      </c>
      <c r="BF132" s="35" t="s">
        <v>2826</v>
      </c>
    </row>
    <row r="133" spans="57:58">
      <c r="BE133" s="1200">
        <v>63</v>
      </c>
      <c r="BF133" s="35" t="s">
        <v>3307</v>
      </c>
    </row>
    <row r="134" spans="57:58">
      <c r="BE134" s="1200">
        <v>64</v>
      </c>
      <c r="BF134" s="391" t="s">
        <v>2829</v>
      </c>
    </row>
    <row r="135" spans="57:58">
      <c r="BE135" s="1200">
        <v>65</v>
      </c>
      <c r="BF135" s="391" t="s">
        <v>447</v>
      </c>
    </row>
    <row r="136" spans="57:58">
      <c r="BE136" s="1200">
        <v>66</v>
      </c>
      <c r="BF136" s="35" t="s">
        <v>3216</v>
      </c>
    </row>
    <row r="137" spans="57:58">
      <c r="BE137" s="1200">
        <v>67</v>
      </c>
      <c r="BF137" s="35" t="s">
        <v>2614</v>
      </c>
    </row>
    <row r="138" spans="57:58">
      <c r="BE138" s="1200">
        <v>68</v>
      </c>
      <c r="BF138" s="35" t="s">
        <v>1961</v>
      </c>
    </row>
    <row r="139" spans="57:58">
      <c r="BE139" s="1200">
        <v>69</v>
      </c>
      <c r="BF139" s="35" t="s">
        <v>2877</v>
      </c>
    </row>
    <row r="140" spans="57:58">
      <c r="BE140" s="1200">
        <v>70</v>
      </c>
      <c r="BF140" s="35" t="s">
        <v>2838</v>
      </c>
    </row>
    <row r="141" spans="57:58">
      <c r="BE141" s="1200"/>
      <c r="BF141" s="35" t="s">
        <v>3308</v>
      </c>
    </row>
    <row r="142" spans="57:58">
      <c r="BE142" s="1200"/>
      <c r="BF142" s="35" t="s">
        <v>3309</v>
      </c>
    </row>
    <row r="143" spans="57:58">
      <c r="BE143" s="1200"/>
      <c r="BF143" s="35" t="s">
        <v>3310</v>
      </c>
    </row>
    <row r="144" spans="57:58">
      <c r="BE144" s="1200"/>
      <c r="BF144" s="35" t="s">
        <v>3311</v>
      </c>
    </row>
    <row r="145" spans="57:58">
      <c r="BE145" s="1200"/>
      <c r="BF145" s="35" t="s">
        <v>3312</v>
      </c>
    </row>
    <row r="146" spans="57:58">
      <c r="BE146" s="1200"/>
      <c r="BF146" s="35" t="s">
        <v>3313</v>
      </c>
    </row>
    <row r="147" spans="57:58">
      <c r="BE147" s="1200"/>
      <c r="BF147" s="35" t="s">
        <v>50</v>
      </c>
    </row>
    <row r="148" spans="57:58">
      <c r="BE148" s="1200"/>
      <c r="BF148" s="35" t="s">
        <v>1958</v>
      </c>
    </row>
    <row r="149" spans="57:58">
      <c r="BE149" s="1200"/>
      <c r="BF149" s="35" t="s">
        <v>3314</v>
      </c>
    </row>
    <row r="150" spans="57:58">
      <c r="BE150" s="1200"/>
      <c r="BF150" s="35" t="s">
        <v>3315</v>
      </c>
    </row>
    <row r="151" spans="57:58">
      <c r="BE151" s="1200"/>
      <c r="BF151" s="35" t="s">
        <v>2619</v>
      </c>
    </row>
    <row r="152" spans="57:58">
      <c r="BE152" s="1200"/>
      <c r="BF152" s="35" t="s">
        <v>515</v>
      </c>
    </row>
    <row r="153" spans="57:58">
      <c r="BE153" s="1200"/>
      <c r="BF153" s="35" t="s">
        <v>3316</v>
      </c>
    </row>
    <row r="154" spans="57:58">
      <c r="BE154" s="1200"/>
      <c r="BF154" s="35" t="s">
        <v>5</v>
      </c>
    </row>
    <row r="155" spans="57:58">
      <c r="BE155" s="1200"/>
      <c r="BF155" s="35" t="s">
        <v>3317</v>
      </c>
    </row>
    <row r="156" spans="57:58">
      <c r="BE156" s="1200"/>
      <c r="BF156" s="35" t="s">
        <v>3318</v>
      </c>
    </row>
    <row r="157" spans="57:58">
      <c r="BE157" s="1200"/>
      <c r="BF157" s="35" t="s">
        <v>4</v>
      </c>
    </row>
    <row r="158" spans="57:58">
      <c r="BE158" s="1200"/>
      <c r="BF158" s="35" t="s">
        <v>70</v>
      </c>
    </row>
    <row r="159" spans="57:58">
      <c r="BE159" s="1200"/>
      <c r="BF159" s="35" t="s">
        <v>916</v>
      </c>
    </row>
    <row r="160" spans="57:58">
      <c r="BE160" s="1200"/>
      <c r="BF160" s="35" t="s">
        <v>11</v>
      </c>
    </row>
    <row r="161" spans="57:58">
      <c r="BE161" s="1200"/>
      <c r="BF161" s="35" t="s">
        <v>2623</v>
      </c>
    </row>
    <row r="162" spans="57:58">
      <c r="BE162" s="1200"/>
      <c r="BF162" s="35" t="s">
        <v>3</v>
      </c>
    </row>
    <row r="163" spans="57:58">
      <c r="BE163" s="1200"/>
      <c r="BF163" s="35" t="s">
        <v>3319</v>
      </c>
    </row>
    <row r="164" spans="57:58">
      <c r="BE164" s="1200"/>
      <c r="BF164" s="35" t="s">
        <v>3320</v>
      </c>
    </row>
    <row r="165" spans="57:58">
      <c r="BE165" s="1200"/>
      <c r="BF165" s="35" t="s">
        <v>2849</v>
      </c>
    </row>
    <row r="166" spans="57:58">
      <c r="BE166" s="1200"/>
      <c r="BF166" s="35" t="s">
        <v>3321</v>
      </c>
    </row>
    <row r="167" spans="57:58">
      <c r="BE167" s="1200"/>
      <c r="BF167" s="35" t="s">
        <v>3322</v>
      </c>
    </row>
    <row r="168" spans="57:58">
      <c r="BE168" s="1200"/>
      <c r="BF168" s="35" t="s">
        <v>418</v>
      </c>
    </row>
    <row r="169" spans="57:58">
      <c r="BE169" s="1200"/>
      <c r="BF169" s="35" t="s">
        <v>250</v>
      </c>
    </row>
    <row r="170" spans="57:58">
      <c r="BE170" s="1200"/>
      <c r="BF170" s="35" t="s">
        <v>2798</v>
      </c>
    </row>
    <row r="171" spans="57:58">
      <c r="BE171" s="1200"/>
      <c r="BF171" s="35" t="s">
        <v>30</v>
      </c>
    </row>
    <row r="172" spans="57:58">
      <c r="BE172" s="1200"/>
      <c r="BF172" s="35" t="s">
        <v>616</v>
      </c>
    </row>
    <row r="173" spans="57:58">
      <c r="BE173" s="1200"/>
      <c r="BF173" s="35" t="s">
        <v>2631</v>
      </c>
    </row>
    <row r="174" spans="57:58">
      <c r="BE174" s="1200"/>
      <c r="BF174" s="35" t="s">
        <v>3323</v>
      </c>
    </row>
    <row r="175" spans="57:58">
      <c r="BE175" s="1200"/>
      <c r="BF175" s="35" t="s">
        <v>3324</v>
      </c>
    </row>
    <row r="176" spans="57:58">
      <c r="BE176" s="1200"/>
      <c r="BF176" s="35" t="s">
        <v>693</v>
      </c>
    </row>
    <row r="177" spans="57:58">
      <c r="BE177" s="1200"/>
      <c r="BF177" s="35" t="s">
        <v>3325</v>
      </c>
    </row>
    <row r="178" spans="57:58">
      <c r="BE178" s="1200"/>
      <c r="BF178" s="35" t="s">
        <v>3326</v>
      </c>
    </row>
    <row r="179" spans="57:58">
      <c r="BE179" s="1200"/>
      <c r="BF179" s="35" t="s">
        <v>76</v>
      </c>
    </row>
    <row r="180" spans="57:58">
      <c r="BE180" s="1200"/>
      <c r="BF180" s="35" t="s">
        <v>72</v>
      </c>
    </row>
    <row r="181" spans="57:58">
      <c r="BE181" s="1200"/>
      <c r="BF181" s="35" t="s">
        <v>2635</v>
      </c>
    </row>
    <row r="182" spans="57:58">
      <c r="BE182" s="1200"/>
      <c r="BF182" s="35" t="s">
        <v>623</v>
      </c>
    </row>
    <row r="183" spans="57:58">
      <c r="BE183" s="1200"/>
      <c r="BF183" s="391" t="s">
        <v>567</v>
      </c>
    </row>
    <row r="184" spans="57:58">
      <c r="BE184" s="1200"/>
      <c r="BF184" s="35" t="s">
        <v>3327</v>
      </c>
    </row>
    <row r="185" spans="57:58">
      <c r="BE185" s="1200"/>
      <c r="BF185" s="35" t="s">
        <v>559</v>
      </c>
    </row>
    <row r="186" spans="57:58">
      <c r="BE186" s="1200"/>
      <c r="BF186" s="35" t="s">
        <v>2848</v>
      </c>
    </row>
    <row r="187" spans="57:58">
      <c r="BE187" s="1200"/>
      <c r="BF187" s="35" t="s">
        <v>12</v>
      </c>
    </row>
    <row r="188" spans="57:58">
      <c r="BE188" s="1200"/>
      <c r="BF188" s="35" t="s">
        <v>3328</v>
      </c>
    </row>
    <row r="189" spans="57:58">
      <c r="BE189" s="1200"/>
      <c r="BF189" s="35" t="s">
        <v>3329</v>
      </c>
    </row>
    <row r="190" spans="57:58">
      <c r="BE190" s="1200"/>
      <c r="BF190" s="35" t="s">
        <v>2799</v>
      </c>
    </row>
    <row r="191" spans="57:58">
      <c r="BE191" s="1200"/>
      <c r="BF191" s="35" t="s">
        <v>29</v>
      </c>
    </row>
    <row r="192" spans="57:58">
      <c r="BE192" s="1200"/>
      <c r="BF192" s="35" t="s">
        <v>3330</v>
      </c>
    </row>
    <row r="193" spans="57:58">
      <c r="BE193" s="1200"/>
      <c r="BF193" s="35" t="s">
        <v>549</v>
      </c>
    </row>
    <row r="194" spans="57:58">
      <c r="BE194" s="1200"/>
      <c r="BF194" s="35" t="s">
        <v>2751</v>
      </c>
    </row>
    <row r="195" spans="57:58">
      <c r="BE195" s="1200"/>
      <c r="BF195" s="35" t="s">
        <v>3331</v>
      </c>
    </row>
    <row r="196" spans="57:58">
      <c r="BE196" s="1200"/>
      <c r="BF196" s="35" t="s">
        <v>3332</v>
      </c>
    </row>
    <row r="197" spans="57:58">
      <c r="BE197" s="1200"/>
      <c r="BF197" s="35" t="s">
        <v>3333</v>
      </c>
    </row>
    <row r="198" spans="57:58">
      <c r="BE198" s="1200"/>
      <c r="BF198" s="35" t="s">
        <v>55</v>
      </c>
    </row>
    <row r="199" spans="57:58">
      <c r="BE199" s="1200"/>
      <c r="BF199" s="35" t="s">
        <v>2817</v>
      </c>
    </row>
    <row r="200" spans="57:58">
      <c r="BE200" s="1200"/>
      <c r="BF200" s="35" t="s">
        <v>3334</v>
      </c>
    </row>
    <row r="201" spans="57:58">
      <c r="BE201" s="1200"/>
      <c r="BF201" s="35" t="s">
        <v>3335</v>
      </c>
    </row>
    <row r="202" spans="57:58">
      <c r="BE202" s="1200"/>
      <c r="BF202" s="35" t="s">
        <v>9</v>
      </c>
    </row>
    <row r="203" spans="57:58">
      <c r="BE203" s="1200"/>
      <c r="BF203" s="35" t="s">
        <v>3336</v>
      </c>
    </row>
    <row r="204" spans="57:58">
      <c r="BE204" s="1200"/>
      <c r="BF204" s="35" t="s">
        <v>434</v>
      </c>
    </row>
    <row r="205" spans="57:58">
      <c r="BE205" s="1200"/>
      <c r="BF205" s="35" t="s">
        <v>3337</v>
      </c>
    </row>
    <row r="206" spans="57:58">
      <c r="BE206" s="1200"/>
      <c r="BF206" s="35" t="s">
        <v>3338</v>
      </c>
    </row>
    <row r="207" spans="57:58">
      <c r="BE207" s="1200"/>
      <c r="BF207" s="35" t="s">
        <v>3339</v>
      </c>
    </row>
    <row r="208" spans="57:58">
      <c r="BE208" s="1200"/>
      <c r="BF208" s="35" t="s">
        <v>3340</v>
      </c>
    </row>
    <row r="209" spans="57:58 1790:1790">
      <c r="BE209" s="1200"/>
      <c r="BF209" s="35" t="s">
        <v>3341</v>
      </c>
    </row>
    <row r="210" spans="57:58 1790:1790">
      <c r="BE210" s="1200"/>
      <c r="BF210" s="35" t="s">
        <v>3342</v>
      </c>
    </row>
    <row r="211" spans="57:58 1790:1790">
      <c r="BE211" s="1200"/>
      <c r="BF211" s="35" t="s">
        <v>3343</v>
      </c>
    </row>
    <row r="212" spans="57:58 1790:1790">
      <c r="BE212" s="1200"/>
      <c r="BF212" s="35" t="s">
        <v>3344</v>
      </c>
    </row>
    <row r="213" spans="57:58 1790:1790">
      <c r="BE213" s="1200"/>
      <c r="BF213" s="35" t="s">
        <v>2898</v>
      </c>
    </row>
    <row r="214" spans="57:58 1790:1790">
      <c r="BE214" s="1200"/>
      <c r="BF214" s="35" t="s">
        <v>544</v>
      </c>
    </row>
    <row r="215" spans="57:58 1790:1790">
      <c r="BE215" s="1200"/>
      <c r="BF215" s="35" t="s">
        <v>2899</v>
      </c>
    </row>
    <row r="216" spans="57:58 1790:1790">
      <c r="BE216" s="1200"/>
      <c r="BF216" s="35" t="s">
        <v>528</v>
      </c>
    </row>
    <row r="217" spans="57:58 1790:1790">
      <c r="BE217" s="1200"/>
      <c r="BF217" s="35" t="s">
        <v>3345</v>
      </c>
    </row>
    <row r="218" spans="57:58 1790:1790">
      <c r="BE218" s="1200"/>
      <c r="BF218" s="35" t="s">
        <v>3346</v>
      </c>
    </row>
    <row r="219" spans="57:58 1790:1790">
      <c r="BE219" s="1200"/>
      <c r="BF219" s="35" t="s">
        <v>3347</v>
      </c>
    </row>
    <row r="220" spans="57:58 1790:1790">
      <c r="BE220" s="1200"/>
      <c r="BF220" s="35" t="s">
        <v>3348</v>
      </c>
    </row>
    <row r="221" spans="57:58 1790:1790">
      <c r="BE221" s="1200"/>
      <c r="BPV221" s="391"/>
    </row>
  </sheetData>
  <mergeCells count="754">
    <mergeCell ref="AQ1:AV1"/>
    <mergeCell ref="AX1:BC1"/>
    <mergeCell ref="BE1:BJ1"/>
    <mergeCell ref="BL1:BQ1"/>
    <mergeCell ref="BS1:BX1"/>
    <mergeCell ref="BZ1:CE1"/>
    <mergeCell ref="A1:F1"/>
    <mergeCell ref="H1:M1"/>
    <mergeCell ref="O1:T1"/>
    <mergeCell ref="V1:AA1"/>
    <mergeCell ref="AC1:AH1"/>
    <mergeCell ref="AJ1:AO1"/>
    <mergeCell ref="EF1:EK1"/>
    <mergeCell ref="EM1:ER1"/>
    <mergeCell ref="ET1:EZ1"/>
    <mergeCell ref="FB1:FG1"/>
    <mergeCell ref="FI1:FO1"/>
    <mergeCell ref="FQ1:FV1"/>
    <mergeCell ref="CG1:CL1"/>
    <mergeCell ref="CN1:CT1"/>
    <mergeCell ref="CV1:DB1"/>
    <mergeCell ref="DD1:DI1"/>
    <mergeCell ref="DR1:DW1"/>
    <mergeCell ref="DY1:ED1"/>
    <mergeCell ref="DK1:DP1"/>
    <mergeCell ref="HP1:HU1"/>
    <mergeCell ref="HW1:IB1"/>
    <mergeCell ref="ID1:II1"/>
    <mergeCell ref="IK1:IP1"/>
    <mergeCell ref="IR1:IW1"/>
    <mergeCell ref="IY1:JD1"/>
    <mergeCell ref="FX1:GD1"/>
    <mergeCell ref="GF1:GK1"/>
    <mergeCell ref="GM1:GS1"/>
    <mergeCell ref="GU1:GZ1"/>
    <mergeCell ref="HB1:HG1"/>
    <mergeCell ref="HI1:HN1"/>
    <mergeCell ref="KV1:LA1"/>
    <mergeCell ref="LC1:LH1"/>
    <mergeCell ref="LJ1:LO1"/>
    <mergeCell ref="LQ1:LV1"/>
    <mergeCell ref="LX1:MC1"/>
    <mergeCell ref="ME1:MJ1"/>
    <mergeCell ref="JF1:JK1"/>
    <mergeCell ref="JM1:JR1"/>
    <mergeCell ref="JT1:JY1"/>
    <mergeCell ref="KA1:KF1"/>
    <mergeCell ref="KH1:KM1"/>
    <mergeCell ref="KO1:KT1"/>
    <mergeCell ref="OC1:OH1"/>
    <mergeCell ref="OJ1:OO1"/>
    <mergeCell ref="OQ1:OV1"/>
    <mergeCell ref="OX1:PC1"/>
    <mergeCell ref="PE1:PK1"/>
    <mergeCell ref="PM1:PR1"/>
    <mergeCell ref="ML1:MQ1"/>
    <mergeCell ref="MS1:MX1"/>
    <mergeCell ref="MZ1:NE1"/>
    <mergeCell ref="NG1:NL1"/>
    <mergeCell ref="NN1:NS1"/>
    <mergeCell ref="NU1:OA1"/>
    <mergeCell ref="RK1:RP1"/>
    <mergeCell ref="RR1:RW1"/>
    <mergeCell ref="RY1:SD1"/>
    <mergeCell ref="SF1:SK1"/>
    <mergeCell ref="SM1:SR1"/>
    <mergeCell ref="ST1:SY1"/>
    <mergeCell ref="PT1:PY1"/>
    <mergeCell ref="QA1:QF1"/>
    <mergeCell ref="QH1:QM1"/>
    <mergeCell ref="QO1:QT1"/>
    <mergeCell ref="QV1:RB1"/>
    <mergeCell ref="RD1:RI1"/>
    <mergeCell ref="UQ1:UV1"/>
    <mergeCell ref="UX1:VC1"/>
    <mergeCell ref="VE1:VJ1"/>
    <mergeCell ref="VL1:VQ1"/>
    <mergeCell ref="VS1:VX1"/>
    <mergeCell ref="VZ1:WE1"/>
    <mergeCell ref="TA1:TF1"/>
    <mergeCell ref="TH1:TM1"/>
    <mergeCell ref="TO1:TT1"/>
    <mergeCell ref="TV1:UA1"/>
    <mergeCell ref="UC1:UH1"/>
    <mergeCell ref="UJ1:UO1"/>
    <mergeCell ref="XX1:YC1"/>
    <mergeCell ref="YE1:YJ1"/>
    <mergeCell ref="YL1:YR1"/>
    <mergeCell ref="YT1:YY1"/>
    <mergeCell ref="ZA1:ZF1"/>
    <mergeCell ref="ZH1:ZM1"/>
    <mergeCell ref="WG1:WL1"/>
    <mergeCell ref="WN1:WT1"/>
    <mergeCell ref="WV1:XA1"/>
    <mergeCell ref="XC1:XH1"/>
    <mergeCell ref="XJ1:XO1"/>
    <mergeCell ref="XQ1:XV1"/>
    <mergeCell ref="ABF1:ABK1"/>
    <mergeCell ref="ABM1:ABS1"/>
    <mergeCell ref="ABU1:ABZ1"/>
    <mergeCell ref="ACB1:ACG1"/>
    <mergeCell ref="ACI1:ACN1"/>
    <mergeCell ref="ACP1:ACU1"/>
    <mergeCell ref="ZO1:ZT1"/>
    <mergeCell ref="ZV1:AAA1"/>
    <mergeCell ref="AAC1:AAH1"/>
    <mergeCell ref="AAJ1:AAO1"/>
    <mergeCell ref="AAQ1:AAW1"/>
    <mergeCell ref="AAY1:ABD1"/>
    <mergeCell ref="AEM1:AER1"/>
    <mergeCell ref="AET1:AEY1"/>
    <mergeCell ref="AFA1:AFF1"/>
    <mergeCell ref="AFH1:AFM1"/>
    <mergeCell ref="AFO1:AFT1"/>
    <mergeCell ref="AFV1:AGA1"/>
    <mergeCell ref="ACW1:ADB1"/>
    <mergeCell ref="ADD1:ADI1"/>
    <mergeCell ref="ADK1:ADP1"/>
    <mergeCell ref="ADR1:ADW1"/>
    <mergeCell ref="ADY1:AED1"/>
    <mergeCell ref="AEF1:AEK1"/>
    <mergeCell ref="AHS1:AHX1"/>
    <mergeCell ref="AHZ1:AIF1"/>
    <mergeCell ref="AIH1:AIM1"/>
    <mergeCell ref="AIO1:AIU1"/>
    <mergeCell ref="AIW1:AJB1"/>
    <mergeCell ref="AJD1:AJI1"/>
    <mergeCell ref="AGC1:AGH1"/>
    <mergeCell ref="AGJ1:AGO1"/>
    <mergeCell ref="AGQ1:AGV1"/>
    <mergeCell ref="AGX1:AHC1"/>
    <mergeCell ref="AHE1:AHJ1"/>
    <mergeCell ref="AHL1:AHQ1"/>
    <mergeCell ref="ALA1:ALF1"/>
    <mergeCell ref="ALH1:ALM1"/>
    <mergeCell ref="ALO1:ALT1"/>
    <mergeCell ref="ALV1:AMA1"/>
    <mergeCell ref="AMC1:AMH1"/>
    <mergeCell ref="AMJ1:AMO1"/>
    <mergeCell ref="AJK1:AJP1"/>
    <mergeCell ref="AJR1:AJW1"/>
    <mergeCell ref="AJY1:AKD1"/>
    <mergeCell ref="AKF1:AKK1"/>
    <mergeCell ref="AKM1:AKR1"/>
    <mergeCell ref="AKT1:AKY1"/>
    <mergeCell ref="AOG1:AOL1"/>
    <mergeCell ref="AON1:AOS1"/>
    <mergeCell ref="AOU1:AOZ1"/>
    <mergeCell ref="APB1:APG1"/>
    <mergeCell ref="API1:APN1"/>
    <mergeCell ref="APP1:APU1"/>
    <mergeCell ref="AMQ1:AMV1"/>
    <mergeCell ref="AMX1:ANC1"/>
    <mergeCell ref="ANE1:ANJ1"/>
    <mergeCell ref="ANL1:ANQ1"/>
    <mergeCell ref="ANS1:ANX1"/>
    <mergeCell ref="ANZ1:AOE1"/>
    <mergeCell ref="ARO1:ARU1"/>
    <mergeCell ref="ARW1:ASB1"/>
    <mergeCell ref="ASD1:ASI1"/>
    <mergeCell ref="ASK1:ASP1"/>
    <mergeCell ref="ASR1:ASW1"/>
    <mergeCell ref="ASY1:ATD1"/>
    <mergeCell ref="APW1:AQB1"/>
    <mergeCell ref="AQD1:AQI1"/>
    <mergeCell ref="AQK1:AQQ1"/>
    <mergeCell ref="AQS1:AQX1"/>
    <mergeCell ref="AQZ1:ARE1"/>
    <mergeCell ref="ARG1:ARM1"/>
    <mergeCell ref="AUV1:AVA1"/>
    <mergeCell ref="AVC1:AVH1"/>
    <mergeCell ref="AVJ1:AVO1"/>
    <mergeCell ref="AVQ1:AVV1"/>
    <mergeCell ref="AVX1:AWC1"/>
    <mergeCell ref="AWE1:AWJ1"/>
    <mergeCell ref="ATF1:ATK1"/>
    <mergeCell ref="ATM1:ATR1"/>
    <mergeCell ref="ATT1:ATY1"/>
    <mergeCell ref="AUA1:AUF1"/>
    <mergeCell ref="AUH1:AUM1"/>
    <mergeCell ref="AUO1:AUT1"/>
    <mergeCell ref="AYB1:AYG1"/>
    <mergeCell ref="AYI1:AYN1"/>
    <mergeCell ref="AYP1:AYU1"/>
    <mergeCell ref="AYW1:AZC1"/>
    <mergeCell ref="AZE1:AZJ1"/>
    <mergeCell ref="AZL1:AZQ1"/>
    <mergeCell ref="AWL1:AWQ1"/>
    <mergeCell ref="AWS1:AWX1"/>
    <mergeCell ref="AWZ1:AXE1"/>
    <mergeCell ref="AXG1:AXL1"/>
    <mergeCell ref="AXN1:AXS1"/>
    <mergeCell ref="AXU1:AXZ1"/>
    <mergeCell ref="BBI1:BBO1"/>
    <mergeCell ref="BBQ1:BBV1"/>
    <mergeCell ref="BBX1:BCC1"/>
    <mergeCell ref="BCE1:BCJ1"/>
    <mergeCell ref="BCL1:BCQ1"/>
    <mergeCell ref="BCS1:BCX1"/>
    <mergeCell ref="AZS1:AZX1"/>
    <mergeCell ref="AZZ1:BAE1"/>
    <mergeCell ref="BAG1:BAL1"/>
    <mergeCell ref="BAN1:BAS1"/>
    <mergeCell ref="BAU1:BAZ1"/>
    <mergeCell ref="BBB1:BBG1"/>
    <mergeCell ref="BFF1:BFL1"/>
    <mergeCell ref="BFN1:BFS1"/>
    <mergeCell ref="BFU1:BFZ1"/>
    <mergeCell ref="BGB1:BGG1"/>
    <mergeCell ref="BCZ1:BDE1"/>
    <mergeCell ref="BDG1:BDL1"/>
    <mergeCell ref="BDN1:BDS1"/>
    <mergeCell ref="BDU1:BDZ1"/>
    <mergeCell ref="BEB1:BEG1"/>
    <mergeCell ref="BEI1:BEO1"/>
    <mergeCell ref="BPI1:BPN1"/>
    <mergeCell ref="BPP1:BPU1"/>
    <mergeCell ref="A2:E2"/>
    <mergeCell ref="H2:L2"/>
    <mergeCell ref="O2:S2"/>
    <mergeCell ref="V2:Z2"/>
    <mergeCell ref="AC2:AG2"/>
    <mergeCell ref="BMW1:BNB1"/>
    <mergeCell ref="BND1:BNJ1"/>
    <mergeCell ref="BNL1:BNQ1"/>
    <mergeCell ref="BNS1:BNX1"/>
    <mergeCell ref="BNZ1:BOE1"/>
    <mergeCell ref="BOG1:BOL1"/>
    <mergeCell ref="BLF1:BLK1"/>
    <mergeCell ref="BLM1:BLS1"/>
    <mergeCell ref="BLU1:BLZ1"/>
    <mergeCell ref="BMB1:BMG1"/>
    <mergeCell ref="BMI1:BMN1"/>
    <mergeCell ref="BMP1:BMU1"/>
    <mergeCell ref="BJP1:BJU1"/>
    <mergeCell ref="BJW1:BKB1"/>
    <mergeCell ref="BKD1:BKI1"/>
    <mergeCell ref="BKK1:BKP1"/>
    <mergeCell ref="BKR1:BKW1"/>
    <mergeCell ref="AJ2:AN2"/>
    <mergeCell ref="AQ2:AU2"/>
    <mergeCell ref="AX2:BB2"/>
    <mergeCell ref="BE2:BI2"/>
    <mergeCell ref="BL2:BP2"/>
    <mergeCell ref="BS2:BW2"/>
    <mergeCell ref="BON1:BOS1"/>
    <mergeCell ref="BOU1:BOZ1"/>
    <mergeCell ref="BPB1:BPG1"/>
    <mergeCell ref="BKY1:BLD1"/>
    <mergeCell ref="BHZ1:BIE1"/>
    <mergeCell ref="BIG1:BIL1"/>
    <mergeCell ref="BIN1:BIS1"/>
    <mergeCell ref="BIU1:BIZ1"/>
    <mergeCell ref="BJB1:BJG1"/>
    <mergeCell ref="BJI1:BJN1"/>
    <mergeCell ref="BGI1:BGN1"/>
    <mergeCell ref="BGP1:BGU1"/>
    <mergeCell ref="BGW1:BHB1"/>
    <mergeCell ref="BHD1:BHJ1"/>
    <mergeCell ref="BHL1:BHQ1"/>
    <mergeCell ref="BHS1:BHX1"/>
    <mergeCell ref="BEQ1:BEV1"/>
    <mergeCell ref="BEX1:BFD1"/>
    <mergeCell ref="DY2:EC2"/>
    <mergeCell ref="EF2:EJ2"/>
    <mergeCell ref="EM2:EQ2"/>
    <mergeCell ref="ET2:EY2"/>
    <mergeCell ref="FB2:FF2"/>
    <mergeCell ref="FI2:FN2"/>
    <mergeCell ref="BZ2:CD2"/>
    <mergeCell ref="CG2:CK2"/>
    <mergeCell ref="CN2:CS2"/>
    <mergeCell ref="CV2:DA2"/>
    <mergeCell ref="DD2:DH2"/>
    <mergeCell ref="DR2:DV2"/>
    <mergeCell ref="DK2:DO2"/>
    <mergeCell ref="HI2:HM2"/>
    <mergeCell ref="HP2:HT2"/>
    <mergeCell ref="HW2:IA2"/>
    <mergeCell ref="ID2:IH2"/>
    <mergeCell ref="IK2:IO2"/>
    <mergeCell ref="IR2:IV2"/>
    <mergeCell ref="FQ2:FU2"/>
    <mergeCell ref="FX2:GC2"/>
    <mergeCell ref="GF2:GJ2"/>
    <mergeCell ref="GM2:GR2"/>
    <mergeCell ref="GU2:GY2"/>
    <mergeCell ref="HB2:HF2"/>
    <mergeCell ref="KO2:KS2"/>
    <mergeCell ref="KV2:KZ2"/>
    <mergeCell ref="LC2:LG2"/>
    <mergeCell ref="LJ2:LN2"/>
    <mergeCell ref="LQ2:LU2"/>
    <mergeCell ref="LX2:MB2"/>
    <mergeCell ref="IY2:JC2"/>
    <mergeCell ref="JF2:JJ2"/>
    <mergeCell ref="JM2:JQ2"/>
    <mergeCell ref="JT2:JX2"/>
    <mergeCell ref="KA2:KE2"/>
    <mergeCell ref="KH2:KL2"/>
    <mergeCell ref="NU2:NZ2"/>
    <mergeCell ref="OC2:OG2"/>
    <mergeCell ref="OJ2:ON2"/>
    <mergeCell ref="OQ2:OU2"/>
    <mergeCell ref="OX2:PB2"/>
    <mergeCell ref="PE2:PJ2"/>
    <mergeCell ref="ME2:MI2"/>
    <mergeCell ref="ML2:MP2"/>
    <mergeCell ref="MS2:MW2"/>
    <mergeCell ref="MZ2:ND2"/>
    <mergeCell ref="NG2:NK2"/>
    <mergeCell ref="NN2:NR2"/>
    <mergeCell ref="RD2:RH2"/>
    <mergeCell ref="RK2:RO2"/>
    <mergeCell ref="RR2:RV2"/>
    <mergeCell ref="RY2:SC2"/>
    <mergeCell ref="SF2:SJ2"/>
    <mergeCell ref="SM2:SQ2"/>
    <mergeCell ref="PM2:PQ2"/>
    <mergeCell ref="PT2:PX2"/>
    <mergeCell ref="QA2:QE2"/>
    <mergeCell ref="QH2:QL2"/>
    <mergeCell ref="QO2:QS2"/>
    <mergeCell ref="QV2:RA2"/>
    <mergeCell ref="UJ2:UN2"/>
    <mergeCell ref="UQ2:UU2"/>
    <mergeCell ref="UX2:VB2"/>
    <mergeCell ref="VE2:VI2"/>
    <mergeCell ref="VL2:VP2"/>
    <mergeCell ref="VS2:VW2"/>
    <mergeCell ref="ST2:SX2"/>
    <mergeCell ref="TA2:TE2"/>
    <mergeCell ref="TH2:TL2"/>
    <mergeCell ref="TO2:TS2"/>
    <mergeCell ref="TV2:TZ2"/>
    <mergeCell ref="UC2:UG2"/>
    <mergeCell ref="XQ2:XU2"/>
    <mergeCell ref="XX2:YB2"/>
    <mergeCell ref="YE2:YI2"/>
    <mergeCell ref="YL2:YQ2"/>
    <mergeCell ref="YT2:YX2"/>
    <mergeCell ref="ZA2:ZE2"/>
    <mergeCell ref="VZ2:WD2"/>
    <mergeCell ref="WG2:WK2"/>
    <mergeCell ref="WN2:WS2"/>
    <mergeCell ref="WV2:WZ2"/>
    <mergeCell ref="XC2:XG2"/>
    <mergeCell ref="XJ2:XN2"/>
    <mergeCell ref="AAY2:ABC2"/>
    <mergeCell ref="ABF2:ABJ2"/>
    <mergeCell ref="ABM2:ABR2"/>
    <mergeCell ref="ABU2:ABY2"/>
    <mergeCell ref="ACB2:ACF2"/>
    <mergeCell ref="ACI2:ACM2"/>
    <mergeCell ref="ZH2:ZL2"/>
    <mergeCell ref="ZO2:ZS2"/>
    <mergeCell ref="ZV2:ZZ2"/>
    <mergeCell ref="AAC2:AAG2"/>
    <mergeCell ref="AAJ2:AAN2"/>
    <mergeCell ref="AAQ2:AAV2"/>
    <mergeCell ref="AFH2:AFL2"/>
    <mergeCell ref="AFO2:AFS2"/>
    <mergeCell ref="AFV2:AFZ2"/>
    <mergeCell ref="AGC2:AGG2"/>
    <mergeCell ref="AGJ2:AGN2"/>
    <mergeCell ref="AGQ2:AGU2"/>
    <mergeCell ref="ACP2:ACT2"/>
    <mergeCell ref="ACW2:ADA2"/>
    <mergeCell ref="ADD2:ADH2"/>
    <mergeCell ref="ADK2:ADO2"/>
    <mergeCell ref="AET2:AEX2"/>
    <mergeCell ref="AFA2:AFE2"/>
    <mergeCell ref="AIO2:AIT2"/>
    <mergeCell ref="AIW2:AJA2"/>
    <mergeCell ref="AJD2:AJH2"/>
    <mergeCell ref="AJK2:AJO2"/>
    <mergeCell ref="AJR2:AJV2"/>
    <mergeCell ref="AJY2:AKC2"/>
    <mergeCell ref="AGX2:AHB2"/>
    <mergeCell ref="AHE2:AHI2"/>
    <mergeCell ref="AHL2:AHP2"/>
    <mergeCell ref="AHS2:AHW2"/>
    <mergeCell ref="AHZ2:AIE2"/>
    <mergeCell ref="AIH2:AIL2"/>
    <mergeCell ref="ALV2:ALZ2"/>
    <mergeCell ref="AMC2:AMG2"/>
    <mergeCell ref="AMJ2:AMN2"/>
    <mergeCell ref="AMQ2:AMU2"/>
    <mergeCell ref="AMX2:ANB2"/>
    <mergeCell ref="ANE2:ANI2"/>
    <mergeCell ref="AKF2:AKJ2"/>
    <mergeCell ref="AKM2:AKQ2"/>
    <mergeCell ref="AKT2:AKX2"/>
    <mergeCell ref="ALA2:ALE2"/>
    <mergeCell ref="ALH2:ALL2"/>
    <mergeCell ref="ALO2:ALS2"/>
    <mergeCell ref="APB2:APF2"/>
    <mergeCell ref="API2:APM2"/>
    <mergeCell ref="APP2:APT2"/>
    <mergeCell ref="APW2:AQA2"/>
    <mergeCell ref="AQD2:AQH2"/>
    <mergeCell ref="AQK2:AQP2"/>
    <mergeCell ref="ANL2:ANP2"/>
    <mergeCell ref="ANS2:ANW2"/>
    <mergeCell ref="ANZ2:AOD2"/>
    <mergeCell ref="AOG2:AOK2"/>
    <mergeCell ref="AON2:AOR2"/>
    <mergeCell ref="AOU2:AOY2"/>
    <mergeCell ref="ASR2:ASV2"/>
    <mergeCell ref="ASY2:ATC2"/>
    <mergeCell ref="ATF2:ATJ2"/>
    <mergeCell ref="ATM2:ATQ2"/>
    <mergeCell ref="ATT2:ATX2"/>
    <mergeCell ref="AUA2:AUE2"/>
    <mergeCell ref="AQS2:AQW2"/>
    <mergeCell ref="AQZ2:ARD2"/>
    <mergeCell ref="ARG2:ARL2"/>
    <mergeCell ref="ARO2:ART2"/>
    <mergeCell ref="ARW2:ASA2"/>
    <mergeCell ref="ASK2:ASO2"/>
    <mergeCell ref="AVY2:AWC2"/>
    <mergeCell ref="AWF2:AWJ2"/>
    <mergeCell ref="AWM2:AWQ2"/>
    <mergeCell ref="AWT2:AWX2"/>
    <mergeCell ref="AXA2:AXE2"/>
    <mergeCell ref="AXH2:AXL2"/>
    <mergeCell ref="AUI2:AUM2"/>
    <mergeCell ref="AUP2:AUT2"/>
    <mergeCell ref="AUW2:AVA2"/>
    <mergeCell ref="AVD2:AVH2"/>
    <mergeCell ref="AVK2:AVO2"/>
    <mergeCell ref="AVR2:AVV2"/>
    <mergeCell ref="AZF2:AZJ2"/>
    <mergeCell ref="AZM2:AZQ2"/>
    <mergeCell ref="AZT2:AZX2"/>
    <mergeCell ref="BAA2:BAE2"/>
    <mergeCell ref="BAH2:BAL2"/>
    <mergeCell ref="BAO2:BAS2"/>
    <mergeCell ref="AXO2:AXS2"/>
    <mergeCell ref="AXV2:AXZ2"/>
    <mergeCell ref="AYC2:AYG2"/>
    <mergeCell ref="AYJ2:AYN2"/>
    <mergeCell ref="AYQ2:AYU2"/>
    <mergeCell ref="AYY2:AZC2"/>
    <mergeCell ref="BCM2:BCQ2"/>
    <mergeCell ref="BCT2:BCX2"/>
    <mergeCell ref="BDA2:BDE2"/>
    <mergeCell ref="BDH2:BDL2"/>
    <mergeCell ref="BDO2:BDS2"/>
    <mergeCell ref="BDV2:BDZ2"/>
    <mergeCell ref="BAV2:BAZ2"/>
    <mergeCell ref="BBC2:BBG2"/>
    <mergeCell ref="BBK2:BBO2"/>
    <mergeCell ref="BBR2:BBV2"/>
    <mergeCell ref="BBY2:BCC2"/>
    <mergeCell ref="BCF2:BCJ2"/>
    <mergeCell ref="BFV2:BFZ2"/>
    <mergeCell ref="BGC2:BGG2"/>
    <mergeCell ref="BGJ2:BGN2"/>
    <mergeCell ref="BGQ2:BGU2"/>
    <mergeCell ref="BGX2:BHB2"/>
    <mergeCell ref="BHF2:BHJ2"/>
    <mergeCell ref="BEC2:BEG2"/>
    <mergeCell ref="BEK2:BEO2"/>
    <mergeCell ref="BER2:BEV2"/>
    <mergeCell ref="BEZ2:BFD2"/>
    <mergeCell ref="BFH2:BFL2"/>
    <mergeCell ref="BFO2:BFS2"/>
    <mergeCell ref="BJC2:BJG2"/>
    <mergeCell ref="BJJ2:BJN2"/>
    <mergeCell ref="BJQ2:BJU2"/>
    <mergeCell ref="BJX2:BKB2"/>
    <mergeCell ref="BKE2:BKI2"/>
    <mergeCell ref="BKL2:BKP2"/>
    <mergeCell ref="BHM2:BHQ2"/>
    <mergeCell ref="BHT2:BHX2"/>
    <mergeCell ref="BIA2:BIE2"/>
    <mergeCell ref="BIH2:BIL2"/>
    <mergeCell ref="BIO2:BIS2"/>
    <mergeCell ref="BIV2:BIZ2"/>
    <mergeCell ref="BMX2:BNB2"/>
    <mergeCell ref="BNF2:BNJ2"/>
    <mergeCell ref="BNM2:BNQ2"/>
    <mergeCell ref="BNT2:BNX2"/>
    <mergeCell ref="BKS2:BKW2"/>
    <mergeCell ref="BKZ2:BLD2"/>
    <mergeCell ref="BLG2:BLK2"/>
    <mergeCell ref="BLO2:BLS2"/>
    <mergeCell ref="BLV2:BLZ2"/>
    <mergeCell ref="BMC2:BMG2"/>
    <mergeCell ref="BN3:BQ3"/>
    <mergeCell ref="BU3:BX3"/>
    <mergeCell ref="CB3:CE3"/>
    <mergeCell ref="CI3:CL3"/>
    <mergeCell ref="CQ3:CT3"/>
    <mergeCell ref="CY3:DB3"/>
    <mergeCell ref="BPQ2:BPU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OA2:BOE2"/>
    <mergeCell ref="BOH2:BOL2"/>
    <mergeCell ref="BOO2:BOS2"/>
    <mergeCell ref="BOV2:BOZ2"/>
    <mergeCell ref="BPC2:BPG2"/>
    <mergeCell ref="BPJ2:BPN2"/>
    <mergeCell ref="BMJ2:BMN2"/>
    <mergeCell ref="BMQ2:BMU2"/>
    <mergeCell ref="FD3:FG3"/>
    <mergeCell ref="FL3:FO3"/>
    <mergeCell ref="FS3:FV3"/>
    <mergeCell ref="GA3:GD3"/>
    <mergeCell ref="GH3:GK3"/>
    <mergeCell ref="GP3:GS3"/>
    <mergeCell ref="DF3:DI3"/>
    <mergeCell ref="DT3:DW3"/>
    <mergeCell ref="EA3:ED3"/>
    <mergeCell ref="EH3:EK3"/>
    <mergeCell ref="EO3:ER3"/>
    <mergeCell ref="EW3:EZ3"/>
    <mergeCell ref="DM3:DP3"/>
    <mergeCell ref="IM3:IP3"/>
    <mergeCell ref="IT3:IW3"/>
    <mergeCell ref="JA3:JD3"/>
    <mergeCell ref="JH3:JK3"/>
    <mergeCell ref="JO3:JR3"/>
    <mergeCell ref="JV3:JY3"/>
    <mergeCell ref="GW3:GZ3"/>
    <mergeCell ref="HD3:HG3"/>
    <mergeCell ref="HK3:HN3"/>
    <mergeCell ref="HR3:HU3"/>
    <mergeCell ref="HY3:IB3"/>
    <mergeCell ref="IF3:II3"/>
    <mergeCell ref="LS3:LV3"/>
    <mergeCell ref="LZ3:MC3"/>
    <mergeCell ref="MG3:MJ3"/>
    <mergeCell ref="MN3:MQ3"/>
    <mergeCell ref="MU3:MX3"/>
    <mergeCell ref="NB3:NE3"/>
    <mergeCell ref="KC3:KF3"/>
    <mergeCell ref="KJ3:KM3"/>
    <mergeCell ref="KQ3:KT3"/>
    <mergeCell ref="KX3:LA3"/>
    <mergeCell ref="LE3:LH3"/>
    <mergeCell ref="LL3:LO3"/>
    <mergeCell ref="OZ3:PC3"/>
    <mergeCell ref="PH3:PK3"/>
    <mergeCell ref="PO3:PR3"/>
    <mergeCell ref="PV3:PY3"/>
    <mergeCell ref="QC3:QF3"/>
    <mergeCell ref="QJ3:QM3"/>
    <mergeCell ref="NI3:NL3"/>
    <mergeCell ref="NP3:NS3"/>
    <mergeCell ref="NX3:OA3"/>
    <mergeCell ref="OE3:OH3"/>
    <mergeCell ref="OL3:OO3"/>
    <mergeCell ref="OS3:OV3"/>
    <mergeCell ref="SH3:SK3"/>
    <mergeCell ref="SO3:SR3"/>
    <mergeCell ref="SV3:SY3"/>
    <mergeCell ref="TC3:TF3"/>
    <mergeCell ref="TJ3:TM3"/>
    <mergeCell ref="TQ3:TT3"/>
    <mergeCell ref="QQ3:QT3"/>
    <mergeCell ref="QY3:RB3"/>
    <mergeCell ref="RF3:RI3"/>
    <mergeCell ref="RM3:RP3"/>
    <mergeCell ref="RT3:RW3"/>
    <mergeCell ref="SA3:SD3"/>
    <mergeCell ref="VN3:VQ3"/>
    <mergeCell ref="VU3:VX3"/>
    <mergeCell ref="WB3:WE3"/>
    <mergeCell ref="WI3:WL3"/>
    <mergeCell ref="WQ3:WT3"/>
    <mergeCell ref="WX3:XA3"/>
    <mergeCell ref="TX3:UA3"/>
    <mergeCell ref="UE3:UH3"/>
    <mergeCell ref="UL3:UO3"/>
    <mergeCell ref="US3:UV3"/>
    <mergeCell ref="UZ3:VC3"/>
    <mergeCell ref="VG3:VJ3"/>
    <mergeCell ref="YV3:YY3"/>
    <mergeCell ref="ZC3:ZF3"/>
    <mergeCell ref="ZJ3:ZM3"/>
    <mergeCell ref="ZQ3:ZT3"/>
    <mergeCell ref="ZX3:AAA3"/>
    <mergeCell ref="AAE3:AAH3"/>
    <mergeCell ref="XE3:XH3"/>
    <mergeCell ref="XL3:XO3"/>
    <mergeCell ref="XS3:XV3"/>
    <mergeCell ref="XZ3:YC3"/>
    <mergeCell ref="YG3:YJ3"/>
    <mergeCell ref="YO3:YR3"/>
    <mergeCell ref="ACD3:ACG3"/>
    <mergeCell ref="ACK3:ACN3"/>
    <mergeCell ref="ACR3:ACU3"/>
    <mergeCell ref="ACY3:ADB3"/>
    <mergeCell ref="ADF3:ADI3"/>
    <mergeCell ref="ADM3:ADP3"/>
    <mergeCell ref="AAL3:AAO3"/>
    <mergeCell ref="AAT3:AAW3"/>
    <mergeCell ref="ABA3:ABD3"/>
    <mergeCell ref="ABH3:ABK3"/>
    <mergeCell ref="ABP3:ABS3"/>
    <mergeCell ref="ABW3:ABZ3"/>
    <mergeCell ref="AFJ3:AFM3"/>
    <mergeCell ref="AFQ3:AFT3"/>
    <mergeCell ref="AFX3:AGA3"/>
    <mergeCell ref="AGE3:AGH3"/>
    <mergeCell ref="AGL3:AGO3"/>
    <mergeCell ref="AGS3:AGV3"/>
    <mergeCell ref="ADT3:ADW3"/>
    <mergeCell ref="AEA3:AED3"/>
    <mergeCell ref="AEH3:AEK3"/>
    <mergeCell ref="AEO3:AER3"/>
    <mergeCell ref="AEV3:AEY3"/>
    <mergeCell ref="AFC3:AFF3"/>
    <mergeCell ref="AIR3:AIU3"/>
    <mergeCell ref="AIY3:AJB3"/>
    <mergeCell ref="AJF3:AJI3"/>
    <mergeCell ref="AJM3:AJP3"/>
    <mergeCell ref="AJT3:AJW3"/>
    <mergeCell ref="AKA3:AKD3"/>
    <mergeCell ref="AGZ3:AHC3"/>
    <mergeCell ref="AHG3:AHJ3"/>
    <mergeCell ref="AHN3:AHQ3"/>
    <mergeCell ref="AHU3:AHX3"/>
    <mergeCell ref="AIC3:AIF3"/>
    <mergeCell ref="AIJ3:AIM3"/>
    <mergeCell ref="ALX3:AMA3"/>
    <mergeCell ref="AME3:AMH3"/>
    <mergeCell ref="AML3:AMO3"/>
    <mergeCell ref="AMS3:AMV3"/>
    <mergeCell ref="AMZ3:ANC3"/>
    <mergeCell ref="ANG3:ANJ3"/>
    <mergeCell ref="AKH3:AKK3"/>
    <mergeCell ref="AKO3:AKR3"/>
    <mergeCell ref="AKV3:AKY3"/>
    <mergeCell ref="ALC3:ALF3"/>
    <mergeCell ref="ALJ3:ALM3"/>
    <mergeCell ref="ALQ3:ALT3"/>
    <mergeCell ref="APD3:APG3"/>
    <mergeCell ref="APK3:APN3"/>
    <mergeCell ref="APR3:APU3"/>
    <mergeCell ref="APY3:AQB3"/>
    <mergeCell ref="AQF3:AQI3"/>
    <mergeCell ref="AQN3:AQQ3"/>
    <mergeCell ref="ANN3:ANQ3"/>
    <mergeCell ref="ANU3:ANX3"/>
    <mergeCell ref="AOB3:AOE3"/>
    <mergeCell ref="AOI3:AOL3"/>
    <mergeCell ref="AOP3:AOS3"/>
    <mergeCell ref="AOW3:AOZ3"/>
    <mergeCell ref="ASM3:ASP3"/>
    <mergeCell ref="AST3:ASW3"/>
    <mergeCell ref="ATA3:ATD3"/>
    <mergeCell ref="ATH3:ATK3"/>
    <mergeCell ref="ATO3:ATR3"/>
    <mergeCell ref="ATV3:ATY3"/>
    <mergeCell ref="AQU3:AQX3"/>
    <mergeCell ref="ARB3:ARE3"/>
    <mergeCell ref="ARJ3:ARM3"/>
    <mergeCell ref="ARR3:ARU3"/>
    <mergeCell ref="ARY3:ASB3"/>
    <mergeCell ref="ASF3:ASI3"/>
    <mergeCell ref="AVS3:AVV3"/>
    <mergeCell ref="AVZ3:AWC3"/>
    <mergeCell ref="AWG3:AWJ3"/>
    <mergeCell ref="AWN3:AWQ3"/>
    <mergeCell ref="AWU3:AWX3"/>
    <mergeCell ref="AXB3:AXE3"/>
    <mergeCell ref="AUC3:AUF3"/>
    <mergeCell ref="AUJ3:AUM3"/>
    <mergeCell ref="AUQ3:AUT3"/>
    <mergeCell ref="AUX3:AVA3"/>
    <mergeCell ref="AVE3:AVH3"/>
    <mergeCell ref="AVL3:AVO3"/>
    <mergeCell ref="AYZ3:AZC3"/>
    <mergeCell ref="AZG3:AZJ3"/>
    <mergeCell ref="AZN3:AZQ3"/>
    <mergeCell ref="AZU3:AZX3"/>
    <mergeCell ref="BAB3:BAE3"/>
    <mergeCell ref="BAI3:BAL3"/>
    <mergeCell ref="AXI3:AXL3"/>
    <mergeCell ref="AXP3:AXS3"/>
    <mergeCell ref="AXW3:AXZ3"/>
    <mergeCell ref="AYD3:AYG3"/>
    <mergeCell ref="AYK3:AYN3"/>
    <mergeCell ref="AYR3:AYU3"/>
    <mergeCell ref="BCG3:BCJ3"/>
    <mergeCell ref="BCN3:BCQ3"/>
    <mergeCell ref="BCU3:BCX3"/>
    <mergeCell ref="BDB3:BDE3"/>
    <mergeCell ref="BDI3:BDL3"/>
    <mergeCell ref="BDP3:BDS3"/>
    <mergeCell ref="BAP3:BAS3"/>
    <mergeCell ref="BAW3:BAZ3"/>
    <mergeCell ref="BBD3:BBG3"/>
    <mergeCell ref="BBL3:BBO3"/>
    <mergeCell ref="BBS3:BBV3"/>
    <mergeCell ref="BBZ3:BCC3"/>
    <mergeCell ref="BFP3:BFS3"/>
    <mergeCell ref="BFW3:BFZ3"/>
    <mergeCell ref="BGD3:BGG3"/>
    <mergeCell ref="BGK3:BGN3"/>
    <mergeCell ref="BGR3:BGU3"/>
    <mergeCell ref="BGY3:BHB3"/>
    <mergeCell ref="BDW3:BDZ3"/>
    <mergeCell ref="BED3:BEG3"/>
    <mergeCell ref="BEL3:BEO3"/>
    <mergeCell ref="BES3:BEV3"/>
    <mergeCell ref="BFA3:BFD3"/>
    <mergeCell ref="BFI3:BFL3"/>
    <mergeCell ref="BJD3:BJG3"/>
    <mergeCell ref="BJK3:BJN3"/>
    <mergeCell ref="BJR3:BJU3"/>
    <mergeCell ref="BJY3:BKB3"/>
    <mergeCell ref="BKF3:BKI3"/>
    <mergeCell ref="BHG3:BHJ3"/>
    <mergeCell ref="BHN3:BHQ3"/>
    <mergeCell ref="BHU3:BHX3"/>
    <mergeCell ref="BIB3:BIE3"/>
    <mergeCell ref="BII3:BIL3"/>
    <mergeCell ref="BIP3:BIS3"/>
    <mergeCell ref="J49:L50"/>
    <mergeCell ref="BPK3:BPN3"/>
    <mergeCell ref="BPR3:BPU3"/>
    <mergeCell ref="AAU51:AAV51"/>
    <mergeCell ref="BJ65:BK65"/>
    <mergeCell ref="BNU3:BNX3"/>
    <mergeCell ref="BOB3:BOE3"/>
    <mergeCell ref="BOI3:BOL3"/>
    <mergeCell ref="BOP3:BOS3"/>
    <mergeCell ref="BOW3:BOZ3"/>
    <mergeCell ref="BPD3:BPG3"/>
    <mergeCell ref="BMD3:BMG3"/>
    <mergeCell ref="BMK3:BMN3"/>
    <mergeCell ref="BMR3:BMU3"/>
    <mergeCell ref="BMY3:BNB3"/>
    <mergeCell ref="BNG3:BNJ3"/>
    <mergeCell ref="BNN3:BNQ3"/>
    <mergeCell ref="BKM3:BKP3"/>
    <mergeCell ref="BKT3:BKW3"/>
    <mergeCell ref="BLA3:BLD3"/>
    <mergeCell ref="BLH3:BLK3"/>
    <mergeCell ref="BLP3:BLS3"/>
    <mergeCell ref="BLW3:BLZ3"/>
    <mergeCell ref="BIW3:BIZ3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F0"/>
  </sheetPr>
  <dimension ref="A1:L170"/>
  <sheetViews>
    <sheetView topLeftCell="A125" workbookViewId="0">
      <selection activeCell="J126" sqref="J126"/>
    </sheetView>
  </sheetViews>
  <sheetFormatPr baseColWidth="10" defaultRowHeight="15"/>
  <cols>
    <col min="1" max="2" width="11.42578125" style="771"/>
    <col min="3" max="3" width="42.5703125" style="40" customWidth="1"/>
    <col min="4" max="4" width="12.7109375" style="1494" bestFit="1" customWidth="1"/>
    <col min="5" max="5" width="11.42578125" style="771"/>
    <col min="6" max="6" width="11.7109375" style="1052" bestFit="1" customWidth="1"/>
    <col min="7" max="7" width="11.42578125" style="337"/>
    <col min="8" max="8" width="3.85546875" style="771" customWidth="1"/>
    <col min="9" max="9" width="13.5703125" style="1478" bestFit="1" customWidth="1"/>
    <col min="10" max="16384" width="11.42578125" style="771"/>
  </cols>
  <sheetData>
    <row r="1" spans="1:11" ht="18.75">
      <c r="B1" s="1989" t="s">
        <v>3535</v>
      </c>
      <c r="C1" s="1989"/>
      <c r="D1" s="1989"/>
      <c r="E1" s="1989"/>
      <c r="F1" s="1989"/>
      <c r="G1" s="1477"/>
      <c r="H1" s="61"/>
    </row>
    <row r="2" spans="1:11" ht="15.75">
      <c r="A2" s="596"/>
      <c r="B2" s="1990"/>
      <c r="C2" s="1990"/>
      <c r="D2" s="1479"/>
      <c r="E2" s="600"/>
      <c r="F2" s="1480"/>
      <c r="G2" s="1481"/>
      <c r="H2" s="61"/>
    </row>
    <row r="3" spans="1:11" ht="32.25" thickBot="1">
      <c r="A3" s="861" t="s">
        <v>0</v>
      </c>
      <c r="B3" s="1482" t="s">
        <v>140</v>
      </c>
      <c r="C3" s="60" t="s">
        <v>3350</v>
      </c>
      <c r="D3" s="1483" t="s">
        <v>2</v>
      </c>
      <c r="E3" s="6" t="s">
        <v>6</v>
      </c>
      <c r="F3" s="1484" t="s">
        <v>7</v>
      </c>
      <c r="G3" s="1485" t="s">
        <v>8</v>
      </c>
      <c r="H3" s="61"/>
      <c r="I3" s="1486" t="s">
        <v>713</v>
      </c>
    </row>
    <row r="4" spans="1:11" ht="16.5" thickTop="1">
      <c r="A4" s="1487">
        <v>41306</v>
      </c>
      <c r="B4" s="1488">
        <v>2641</v>
      </c>
      <c r="C4" s="1593" t="s">
        <v>138</v>
      </c>
      <c r="D4" s="1594">
        <v>17851.75</v>
      </c>
      <c r="E4" s="365">
        <v>41306</v>
      </c>
      <c r="F4" s="1489">
        <v>17851.75</v>
      </c>
      <c r="G4" s="1490">
        <f>D4-F4</f>
        <v>0</v>
      </c>
      <c r="H4" s="40"/>
      <c r="I4" s="1491">
        <v>510.05</v>
      </c>
      <c r="J4" s="51" t="s">
        <v>3536</v>
      </c>
      <c r="K4" s="40"/>
    </row>
    <row r="5" spans="1:11" ht="15.75">
      <c r="A5" s="1487">
        <v>41306</v>
      </c>
      <c r="B5" s="1492">
        <v>2642</v>
      </c>
      <c r="C5" s="588" t="s">
        <v>3352</v>
      </c>
      <c r="D5" s="1494">
        <v>27816</v>
      </c>
      <c r="E5" s="365">
        <v>41325</v>
      </c>
      <c r="F5" s="513">
        <v>27816</v>
      </c>
      <c r="G5" s="1490">
        <f>D5-F5</f>
        <v>0</v>
      </c>
      <c r="H5" s="61"/>
      <c r="I5" s="1493">
        <v>841.7</v>
      </c>
      <c r="J5" s="51" t="s">
        <v>3537</v>
      </c>
      <c r="K5" s="40"/>
    </row>
    <row r="6" spans="1:11" ht="15.75">
      <c r="A6" s="1487">
        <v>41306</v>
      </c>
      <c r="B6" s="1492">
        <v>2643</v>
      </c>
      <c r="C6" s="588" t="s">
        <v>465</v>
      </c>
      <c r="D6" s="1494">
        <v>39126</v>
      </c>
      <c r="E6" s="365"/>
      <c r="F6" s="513"/>
      <c r="G6" s="1490">
        <f t="shared" ref="G6:G56" si="0">D6-F6</f>
        <v>39126</v>
      </c>
      <c r="H6" s="61"/>
      <c r="I6" s="1493">
        <v>1195.5999999999999</v>
      </c>
      <c r="J6" s="703" t="s">
        <v>3538</v>
      </c>
      <c r="K6" s="40"/>
    </row>
    <row r="7" spans="1:11" ht="15.75">
      <c r="A7" s="1487">
        <v>41306</v>
      </c>
      <c r="B7" s="1492">
        <v>2644</v>
      </c>
      <c r="C7" s="588" t="s">
        <v>138</v>
      </c>
      <c r="D7" s="1494">
        <v>37582.769999999997</v>
      </c>
      <c r="E7" s="365">
        <v>41306</v>
      </c>
      <c r="F7" s="513">
        <v>37582.769999999997</v>
      </c>
      <c r="G7" s="1490">
        <f t="shared" si="0"/>
        <v>0</v>
      </c>
      <c r="H7" s="61"/>
      <c r="I7" s="1493">
        <v>1423.59</v>
      </c>
      <c r="J7" s="51" t="s">
        <v>3539</v>
      </c>
      <c r="K7" s="40"/>
    </row>
    <row r="8" spans="1:11" ht="15.75">
      <c r="A8" s="1487">
        <v>41306</v>
      </c>
      <c r="B8" s="1492">
        <v>2645</v>
      </c>
      <c r="C8" s="1856" t="s">
        <v>3540</v>
      </c>
      <c r="D8" s="1857">
        <v>27</v>
      </c>
      <c r="E8" s="365"/>
      <c r="F8" s="513"/>
      <c r="G8" s="1490">
        <f t="shared" si="0"/>
        <v>27</v>
      </c>
      <c r="H8" s="61"/>
      <c r="I8" s="1493"/>
      <c r="J8" s="703"/>
      <c r="K8" s="40"/>
    </row>
    <row r="9" spans="1:11" ht="15.75">
      <c r="A9" s="1487">
        <v>41306</v>
      </c>
      <c r="B9" s="1492">
        <v>2646</v>
      </c>
      <c r="C9" s="588" t="s">
        <v>3351</v>
      </c>
      <c r="D9" s="1496">
        <v>222715</v>
      </c>
      <c r="E9" s="592"/>
      <c r="F9" s="591"/>
      <c r="G9" s="1490">
        <f t="shared" si="0"/>
        <v>222715</v>
      </c>
      <c r="H9" s="61"/>
      <c r="I9" s="1493">
        <v>7591</v>
      </c>
      <c r="J9" s="703" t="s">
        <v>3541</v>
      </c>
      <c r="K9" s="40"/>
    </row>
    <row r="10" spans="1:11" ht="15.75">
      <c r="A10" s="1487">
        <v>41307</v>
      </c>
      <c r="B10" s="1492">
        <v>2647</v>
      </c>
      <c r="C10" s="1856" t="s">
        <v>3540</v>
      </c>
      <c r="D10" s="1857">
        <v>27</v>
      </c>
      <c r="E10" s="593"/>
      <c r="F10" s="513"/>
      <c r="G10" s="1490">
        <f t="shared" si="0"/>
        <v>27</v>
      </c>
      <c r="H10" s="61"/>
      <c r="I10" s="1493"/>
      <c r="J10" s="703"/>
      <c r="K10" s="40"/>
    </row>
    <row r="11" spans="1:11" ht="15.75">
      <c r="A11" s="1487">
        <v>41308</v>
      </c>
      <c r="B11" s="1492">
        <v>2648</v>
      </c>
      <c r="C11" s="588" t="s">
        <v>3353</v>
      </c>
      <c r="D11" s="1494">
        <v>3940.4</v>
      </c>
      <c r="E11" s="423">
        <v>41311</v>
      </c>
      <c r="F11" s="513">
        <v>3940.4</v>
      </c>
      <c r="G11" s="1490">
        <f t="shared" si="0"/>
        <v>0</v>
      </c>
      <c r="H11" s="61"/>
      <c r="I11" s="1493">
        <v>124.6</v>
      </c>
      <c r="J11" s="51" t="s">
        <v>3542</v>
      </c>
      <c r="K11" s="40"/>
    </row>
    <row r="12" spans="1:11" ht="15.75">
      <c r="A12" s="1487">
        <v>41308</v>
      </c>
      <c r="B12" s="1492">
        <v>2649</v>
      </c>
      <c r="C12" s="602" t="s">
        <v>3351</v>
      </c>
      <c r="D12" s="1494">
        <v>361560</v>
      </c>
      <c r="E12" s="365"/>
      <c r="F12" s="513"/>
      <c r="G12" s="1490">
        <f t="shared" si="0"/>
        <v>361560</v>
      </c>
      <c r="H12" s="61"/>
      <c r="I12" s="1493">
        <v>12571</v>
      </c>
      <c r="J12" s="703" t="s">
        <v>3543</v>
      </c>
      <c r="K12" s="40"/>
    </row>
    <row r="13" spans="1:11" ht="15.75">
      <c r="A13" s="1487">
        <v>41308</v>
      </c>
      <c r="B13" s="1492">
        <v>2650</v>
      </c>
      <c r="C13" s="1856" t="s">
        <v>3540</v>
      </c>
      <c r="D13" s="1857">
        <v>27</v>
      </c>
      <c r="E13" s="365"/>
      <c r="F13" s="513"/>
      <c r="G13" s="1490">
        <f t="shared" si="0"/>
        <v>27</v>
      </c>
      <c r="H13" s="61"/>
      <c r="I13" s="1493"/>
      <c r="J13" s="703"/>
      <c r="K13" s="40"/>
    </row>
    <row r="14" spans="1:11" ht="15.75">
      <c r="A14" s="1487">
        <v>41309</v>
      </c>
      <c r="B14" s="1492">
        <v>2651</v>
      </c>
      <c r="C14" s="1501" t="s">
        <v>3544</v>
      </c>
      <c r="D14" s="1502">
        <v>1572.84</v>
      </c>
      <c r="E14" s="365"/>
      <c r="F14" s="513"/>
      <c r="G14" s="1490">
        <f t="shared" si="0"/>
        <v>1572.84</v>
      </c>
      <c r="H14" s="61"/>
      <c r="I14" s="1493">
        <v>50.9</v>
      </c>
      <c r="J14" s="703" t="s">
        <v>3545</v>
      </c>
      <c r="K14" s="40"/>
    </row>
    <row r="15" spans="1:11" ht="15.75">
      <c r="A15" s="1487">
        <v>41309</v>
      </c>
      <c r="B15" s="1492">
        <v>2652</v>
      </c>
      <c r="C15" s="1501" t="s">
        <v>3544</v>
      </c>
      <c r="D15" s="1858">
        <v>699.58</v>
      </c>
      <c r="E15" s="365"/>
      <c r="F15" s="513"/>
      <c r="G15" s="1490">
        <f t="shared" si="0"/>
        <v>699.58</v>
      </c>
      <c r="H15" s="61"/>
      <c r="I15" s="1493">
        <v>29.71</v>
      </c>
      <c r="J15" s="703" t="s">
        <v>3545</v>
      </c>
      <c r="K15" s="40"/>
    </row>
    <row r="16" spans="1:11" ht="15.75">
      <c r="A16" s="1487">
        <v>41309</v>
      </c>
      <c r="B16" s="1492">
        <v>2653</v>
      </c>
      <c r="C16" s="1859" t="s">
        <v>3540</v>
      </c>
      <c r="D16" s="1857">
        <v>27</v>
      </c>
      <c r="E16" s="365"/>
      <c r="F16" s="513"/>
      <c r="G16" s="1490">
        <f t="shared" si="0"/>
        <v>27</v>
      </c>
      <c r="H16" s="61"/>
      <c r="I16" s="1493"/>
      <c r="J16" s="703"/>
      <c r="K16" s="40"/>
    </row>
    <row r="17" spans="1:11" ht="15.75">
      <c r="A17" s="1487">
        <v>41309</v>
      </c>
      <c r="B17" s="1492">
        <v>2654</v>
      </c>
      <c r="C17" s="1501" t="s">
        <v>124</v>
      </c>
      <c r="D17" s="1494">
        <v>50478.879999999997</v>
      </c>
      <c r="E17" s="580">
        <v>41311</v>
      </c>
      <c r="F17" s="513">
        <v>50478.879999999997</v>
      </c>
      <c r="G17" s="1490">
        <f t="shared" si="0"/>
        <v>0</v>
      </c>
      <c r="H17" s="61"/>
      <c r="I17" s="1493">
        <v>1446.26</v>
      </c>
      <c r="J17" s="51" t="s">
        <v>3546</v>
      </c>
      <c r="K17" s="40"/>
    </row>
    <row r="18" spans="1:11" ht="15.75">
      <c r="A18" s="1487">
        <v>41309</v>
      </c>
      <c r="B18" s="1492">
        <v>2655</v>
      </c>
      <c r="C18" s="1501" t="s">
        <v>9</v>
      </c>
      <c r="D18" s="1494">
        <v>20617.400000000001</v>
      </c>
      <c r="E18" s="365">
        <v>41311</v>
      </c>
      <c r="F18" s="513">
        <v>20617.400000000001</v>
      </c>
      <c r="G18" s="1490">
        <f t="shared" si="0"/>
        <v>0</v>
      </c>
      <c r="H18" s="61"/>
      <c r="I18" s="1493">
        <v>731.05</v>
      </c>
      <c r="J18" s="51" t="s">
        <v>3547</v>
      </c>
      <c r="K18" s="40"/>
    </row>
    <row r="19" spans="1:11" ht="15.75">
      <c r="A19" s="1487">
        <v>41310</v>
      </c>
      <c r="B19" s="1492">
        <v>2656</v>
      </c>
      <c r="C19" s="1501" t="s">
        <v>138</v>
      </c>
      <c r="D19" s="1494">
        <v>45656.7</v>
      </c>
      <c r="E19" s="365">
        <v>41310</v>
      </c>
      <c r="F19" s="513">
        <v>45656.7</v>
      </c>
      <c r="G19" s="1490">
        <f t="shared" si="0"/>
        <v>0</v>
      </c>
      <c r="H19" s="61"/>
      <c r="I19" s="1493">
        <v>1504.4</v>
      </c>
      <c r="J19" s="51" t="s">
        <v>3548</v>
      </c>
      <c r="K19" s="40"/>
    </row>
    <row r="20" spans="1:11" ht="15.75">
      <c r="A20" s="1487">
        <v>41310</v>
      </c>
      <c r="B20" s="1492">
        <v>2657</v>
      </c>
      <c r="C20" s="1859" t="s">
        <v>3540</v>
      </c>
      <c r="D20" s="1860">
        <v>27</v>
      </c>
      <c r="E20" s="365"/>
      <c r="F20" s="513"/>
      <c r="G20" s="1490">
        <f t="shared" si="0"/>
        <v>27</v>
      </c>
      <c r="H20" s="61"/>
      <c r="I20" s="1493"/>
      <c r="J20" s="703"/>
      <c r="K20" s="40"/>
    </row>
    <row r="21" spans="1:11" ht="15.75">
      <c r="A21" s="1487">
        <v>41310</v>
      </c>
      <c r="B21" s="1492">
        <v>2658</v>
      </c>
      <c r="C21" s="1508" t="s">
        <v>3352</v>
      </c>
      <c r="D21" s="591">
        <v>20115.599999999999</v>
      </c>
      <c r="E21" s="1497">
        <v>41325</v>
      </c>
      <c r="F21" s="1498">
        <v>20115.599999999999</v>
      </c>
      <c r="G21" s="1490">
        <f t="shared" si="0"/>
        <v>0</v>
      </c>
      <c r="H21" s="61"/>
      <c r="I21" s="1493">
        <v>609.79999999999995</v>
      </c>
      <c r="J21" s="51" t="s">
        <v>3549</v>
      </c>
      <c r="K21" s="297"/>
    </row>
    <row r="22" spans="1:11" ht="15.75">
      <c r="A22" s="1487">
        <v>41310</v>
      </c>
      <c r="B22" s="1492">
        <v>2659</v>
      </c>
      <c r="C22" s="1501" t="s">
        <v>465</v>
      </c>
      <c r="D22" s="1502">
        <v>31194</v>
      </c>
      <c r="E22" s="562">
        <v>41323</v>
      </c>
      <c r="F22" s="513">
        <v>31194</v>
      </c>
      <c r="G22" s="1490">
        <f t="shared" si="0"/>
        <v>0</v>
      </c>
      <c r="H22" s="61"/>
      <c r="I22" s="1493">
        <v>949.2</v>
      </c>
      <c r="J22" s="51" t="s">
        <v>3550</v>
      </c>
      <c r="K22" s="40"/>
    </row>
    <row r="23" spans="1:11" ht="15.75">
      <c r="A23" s="1487">
        <v>41310</v>
      </c>
      <c r="B23" s="1492">
        <v>2660</v>
      </c>
      <c r="C23" s="1501" t="s">
        <v>538</v>
      </c>
      <c r="D23" s="1494">
        <v>45476</v>
      </c>
      <c r="E23" s="423"/>
      <c r="F23" s="513"/>
      <c r="G23" s="1490">
        <f t="shared" si="0"/>
        <v>45476</v>
      </c>
      <c r="H23" s="61"/>
      <c r="I23" s="1493">
        <v>1184.2</v>
      </c>
      <c r="J23" s="703" t="s">
        <v>3551</v>
      </c>
      <c r="K23" s="297"/>
    </row>
    <row r="24" spans="1:11" ht="15.75">
      <c r="A24" s="1487">
        <v>41311</v>
      </c>
      <c r="B24" s="1492">
        <v>2661</v>
      </c>
      <c r="C24" s="1501" t="s">
        <v>562</v>
      </c>
      <c r="D24" s="1494">
        <v>2183</v>
      </c>
      <c r="E24" s="365"/>
      <c r="F24" s="513"/>
      <c r="G24" s="1490">
        <f t="shared" si="0"/>
        <v>2183</v>
      </c>
      <c r="H24" s="61"/>
      <c r="I24" s="1493">
        <v>59</v>
      </c>
      <c r="J24" s="704" t="s">
        <v>3552</v>
      </c>
      <c r="K24" s="40"/>
    </row>
    <row r="25" spans="1:11" ht="15.75">
      <c r="A25" s="1487">
        <v>41311</v>
      </c>
      <c r="B25" s="1492">
        <v>2662</v>
      </c>
      <c r="C25" s="1859" t="s">
        <v>3540</v>
      </c>
      <c r="D25" s="1857">
        <v>27</v>
      </c>
      <c r="E25" s="365"/>
      <c r="F25" s="513"/>
      <c r="G25" s="1490">
        <f t="shared" si="0"/>
        <v>27</v>
      </c>
      <c r="H25" s="61"/>
      <c r="I25" s="1493"/>
      <c r="J25" s="704"/>
      <c r="K25" s="40"/>
    </row>
    <row r="26" spans="1:11" ht="15.75">
      <c r="A26" s="1487">
        <v>41311</v>
      </c>
      <c r="B26" s="1492">
        <v>2663</v>
      </c>
      <c r="C26" s="1501" t="s">
        <v>3351</v>
      </c>
      <c r="D26" s="1494">
        <v>182935</v>
      </c>
      <c r="E26" s="365"/>
      <c r="F26" s="513"/>
      <c r="G26" s="1490">
        <f t="shared" si="0"/>
        <v>182935</v>
      </c>
      <c r="H26" s="61"/>
      <c r="I26" s="1493">
        <v>6711</v>
      </c>
      <c r="J26" s="704" t="s">
        <v>3661</v>
      </c>
      <c r="K26" s="40"/>
    </row>
    <row r="27" spans="1:11" ht="15.75">
      <c r="A27" s="1487">
        <v>41311</v>
      </c>
      <c r="B27" s="1492">
        <v>2664</v>
      </c>
      <c r="C27" s="1862" t="s">
        <v>1081</v>
      </c>
      <c r="D27" s="1863">
        <v>0</v>
      </c>
      <c r="E27" s="365"/>
      <c r="F27" s="513"/>
      <c r="G27" s="1490">
        <f t="shared" si="0"/>
        <v>0</v>
      </c>
      <c r="H27" s="61"/>
      <c r="I27" s="1493"/>
      <c r="J27" s="704"/>
      <c r="K27" s="40"/>
    </row>
    <row r="28" spans="1:11" ht="15.75">
      <c r="A28" s="1487"/>
      <c r="B28" s="1492">
        <v>2665</v>
      </c>
      <c r="C28" s="1861"/>
      <c r="D28" s="1496"/>
      <c r="E28" s="592"/>
      <c r="F28" s="591"/>
      <c r="G28" s="1490">
        <f t="shared" si="0"/>
        <v>0</v>
      </c>
      <c r="H28" s="61"/>
      <c r="I28" s="1493"/>
      <c r="J28" s="704"/>
      <c r="K28" s="40"/>
    </row>
    <row r="29" spans="1:11" ht="15.75">
      <c r="A29" s="1487">
        <v>41311</v>
      </c>
      <c r="B29" s="1492">
        <v>2666</v>
      </c>
      <c r="C29" s="1501" t="s">
        <v>3353</v>
      </c>
      <c r="D29" s="1494">
        <v>8382.7999999999993</v>
      </c>
      <c r="E29" s="423">
        <v>41311</v>
      </c>
      <c r="F29" s="513">
        <v>8382.7999999999993</v>
      </c>
      <c r="G29" s="1490">
        <f t="shared" si="0"/>
        <v>0</v>
      </c>
      <c r="H29" s="61"/>
      <c r="I29" s="1493">
        <v>220.6</v>
      </c>
      <c r="J29" s="558" t="s">
        <v>3553</v>
      </c>
      <c r="K29" s="40"/>
    </row>
    <row r="30" spans="1:11" ht="15.75">
      <c r="A30" s="1487">
        <v>41311</v>
      </c>
      <c r="B30" s="1492">
        <v>2667</v>
      </c>
      <c r="C30" s="1501" t="s">
        <v>3351</v>
      </c>
      <c r="D30" s="1494">
        <v>189083</v>
      </c>
      <c r="E30" s="423"/>
      <c r="F30" s="513"/>
      <c r="G30" s="1490">
        <f t="shared" si="0"/>
        <v>189083</v>
      </c>
      <c r="H30" s="61"/>
      <c r="I30" s="1493">
        <v>6891</v>
      </c>
      <c r="J30" s="704" t="s">
        <v>3662</v>
      </c>
      <c r="K30" s="40"/>
    </row>
    <row r="31" spans="1:11" ht="15.75">
      <c r="A31" s="1487">
        <v>41311</v>
      </c>
      <c r="B31" s="1492">
        <v>2668</v>
      </c>
      <c r="C31" s="1501" t="s">
        <v>465</v>
      </c>
      <c r="D31" s="1494">
        <v>17632.8</v>
      </c>
      <c r="E31" s="423"/>
      <c r="F31" s="513"/>
      <c r="G31" s="1490">
        <f t="shared" si="0"/>
        <v>17632.8</v>
      </c>
      <c r="H31" s="61"/>
      <c r="I31" s="1493">
        <v>489.8</v>
      </c>
      <c r="J31" s="704" t="s">
        <v>3663</v>
      </c>
      <c r="K31" s="297"/>
    </row>
    <row r="32" spans="1:11" ht="15.75">
      <c r="A32" s="1487">
        <v>41312</v>
      </c>
      <c r="B32" s="1492">
        <v>2669</v>
      </c>
      <c r="C32" s="1501" t="s">
        <v>3544</v>
      </c>
      <c r="D32" s="1494">
        <v>1978</v>
      </c>
      <c r="E32" s="423"/>
      <c r="F32" s="513"/>
      <c r="G32" s="1490">
        <f t="shared" si="0"/>
        <v>1978</v>
      </c>
      <c r="H32" s="61"/>
      <c r="I32" s="1493">
        <v>43</v>
      </c>
      <c r="J32" s="704" t="s">
        <v>3554</v>
      </c>
      <c r="K32" s="40"/>
    </row>
    <row r="33" spans="1:12" ht="15.75">
      <c r="A33" s="1487">
        <v>41312</v>
      </c>
      <c r="B33" s="1492">
        <v>2670</v>
      </c>
      <c r="C33" s="1501" t="s">
        <v>3544</v>
      </c>
      <c r="D33" s="1494">
        <v>1978</v>
      </c>
      <c r="E33" s="423"/>
      <c r="F33" s="513"/>
      <c r="G33" s="1490">
        <f t="shared" si="0"/>
        <v>1978</v>
      </c>
      <c r="H33" s="61"/>
      <c r="I33" s="1493">
        <v>43</v>
      </c>
      <c r="J33" s="704" t="s">
        <v>3554</v>
      </c>
      <c r="K33" s="40"/>
    </row>
    <row r="34" spans="1:12" ht="16.5" customHeight="1">
      <c r="A34" s="1487">
        <v>41312</v>
      </c>
      <c r="B34" s="1492">
        <v>2671</v>
      </c>
      <c r="C34" s="1501" t="s">
        <v>3544</v>
      </c>
      <c r="D34" s="1494">
        <v>1140</v>
      </c>
      <c r="E34" s="423"/>
      <c r="F34" s="513"/>
      <c r="G34" s="1490">
        <f t="shared" si="0"/>
        <v>1140</v>
      </c>
      <c r="H34" s="61"/>
      <c r="I34" s="1493">
        <v>30</v>
      </c>
      <c r="J34" s="704" t="s">
        <v>3554</v>
      </c>
      <c r="K34" s="40"/>
    </row>
    <row r="35" spans="1:12" ht="16.5" customHeight="1">
      <c r="A35" s="1487">
        <v>41312</v>
      </c>
      <c r="B35" s="1492">
        <v>2672</v>
      </c>
      <c r="C35" s="1501" t="s">
        <v>3544</v>
      </c>
      <c r="D35" s="1494">
        <v>832.6</v>
      </c>
      <c r="E35" s="423"/>
      <c r="F35" s="513"/>
      <c r="G35" s="1490">
        <f t="shared" si="0"/>
        <v>832.6</v>
      </c>
      <c r="H35" s="61"/>
      <c r="I35" s="1493">
        <v>18.100000000000001</v>
      </c>
      <c r="J35" s="704" t="s">
        <v>3555</v>
      </c>
      <c r="K35" s="40"/>
    </row>
    <row r="36" spans="1:12" ht="15.75">
      <c r="A36" s="1487">
        <v>41312</v>
      </c>
      <c r="B36" s="1492">
        <v>2673</v>
      </c>
      <c r="C36" s="1859" t="s">
        <v>3540</v>
      </c>
      <c r="D36" s="1857">
        <v>27</v>
      </c>
      <c r="E36" s="423"/>
      <c r="F36" s="513"/>
      <c r="G36" s="1490">
        <f t="shared" si="0"/>
        <v>27</v>
      </c>
      <c r="H36" s="61"/>
      <c r="I36" s="1493"/>
      <c r="J36" s="704"/>
      <c r="K36" s="1500"/>
    </row>
    <row r="37" spans="1:12" ht="16.5" customHeight="1">
      <c r="A37" s="1487">
        <v>41312</v>
      </c>
      <c r="B37" s="1492">
        <v>2674</v>
      </c>
      <c r="C37" s="1501" t="s">
        <v>138</v>
      </c>
      <c r="D37" s="1494">
        <v>3001.25</v>
      </c>
      <c r="E37" s="423">
        <v>41313</v>
      </c>
      <c r="F37" s="513">
        <v>3001.25</v>
      </c>
      <c r="G37" s="1490">
        <f t="shared" si="0"/>
        <v>0</v>
      </c>
      <c r="H37" s="61"/>
      <c r="I37" s="1493">
        <v>171.5</v>
      </c>
      <c r="J37" s="51" t="s">
        <v>3556</v>
      </c>
      <c r="K37" s="40"/>
    </row>
    <row r="38" spans="1:12" ht="16.5" customHeight="1">
      <c r="A38" s="1487">
        <v>41312</v>
      </c>
      <c r="B38" s="1492">
        <v>2675</v>
      </c>
      <c r="C38" s="1507" t="s">
        <v>3557</v>
      </c>
      <c r="D38" s="1494">
        <v>37233.550000000003</v>
      </c>
      <c r="E38" s="423">
        <v>41310</v>
      </c>
      <c r="F38" s="513">
        <v>37233.550000000003</v>
      </c>
      <c r="G38" s="1490">
        <f t="shared" si="0"/>
        <v>0</v>
      </c>
      <c r="H38" s="61"/>
      <c r="I38" s="1493">
        <v>1186.55</v>
      </c>
      <c r="J38" s="558" t="s">
        <v>3558</v>
      </c>
      <c r="K38" s="40"/>
    </row>
    <row r="39" spans="1:12" ht="16.5" customHeight="1">
      <c r="A39" s="1487">
        <v>41312</v>
      </c>
      <c r="B39" s="1492">
        <v>2676</v>
      </c>
      <c r="C39" s="1507" t="s">
        <v>3557</v>
      </c>
      <c r="D39" s="1494">
        <v>58459.56</v>
      </c>
      <c r="E39" s="423">
        <v>41310</v>
      </c>
      <c r="F39" s="513">
        <v>58459.56</v>
      </c>
      <c r="G39" s="1490">
        <f t="shared" si="0"/>
        <v>0</v>
      </c>
      <c r="H39" s="61"/>
      <c r="I39" s="1493">
        <v>1959.54</v>
      </c>
      <c r="J39" s="51" t="s">
        <v>3559</v>
      </c>
      <c r="K39" s="40"/>
    </row>
    <row r="40" spans="1:12" ht="16.5" customHeight="1">
      <c r="A40" s="1487">
        <v>41312</v>
      </c>
      <c r="B40" s="1492">
        <v>2677</v>
      </c>
      <c r="C40" s="1507" t="s">
        <v>3557</v>
      </c>
      <c r="D40" s="1494">
        <v>39659.26</v>
      </c>
      <c r="E40" s="423">
        <v>41311</v>
      </c>
      <c r="F40" s="513">
        <v>39659.26</v>
      </c>
      <c r="G40" s="1490">
        <f t="shared" si="0"/>
        <v>0</v>
      </c>
      <c r="H40" s="61"/>
      <c r="I40" s="1493">
        <v>1403.11</v>
      </c>
      <c r="J40" s="51" t="s">
        <v>3560</v>
      </c>
      <c r="K40" s="40"/>
    </row>
    <row r="41" spans="1:12" ht="16.5" customHeight="1">
      <c r="A41" s="1487">
        <v>41312</v>
      </c>
      <c r="B41" s="1492">
        <v>2678</v>
      </c>
      <c r="C41" s="1507" t="s">
        <v>3557</v>
      </c>
      <c r="D41" s="1494">
        <v>13195.18</v>
      </c>
      <c r="E41" s="423">
        <v>41314</v>
      </c>
      <c r="F41" s="513">
        <v>13195.18</v>
      </c>
      <c r="G41" s="1490">
        <f t="shared" si="0"/>
        <v>0</v>
      </c>
      <c r="H41" s="61"/>
      <c r="I41" s="1493">
        <v>452.81</v>
      </c>
      <c r="J41" s="51" t="s">
        <v>3561</v>
      </c>
      <c r="K41" s="40"/>
    </row>
    <row r="42" spans="1:12" ht="17.25" customHeight="1">
      <c r="A42" s="1487">
        <v>41312</v>
      </c>
      <c r="B42" s="1492">
        <v>2679</v>
      </c>
      <c r="C42" s="1501" t="s">
        <v>3351</v>
      </c>
      <c r="D42" s="1494">
        <v>267410</v>
      </c>
      <c r="E42" s="423"/>
      <c r="F42" s="513"/>
      <c r="G42" s="1490">
        <f t="shared" si="0"/>
        <v>267410</v>
      </c>
      <c r="H42" s="61"/>
      <c r="I42" s="1493">
        <v>9350</v>
      </c>
      <c r="J42" s="703" t="s">
        <v>3664</v>
      </c>
      <c r="K42" s="40"/>
    </row>
    <row r="43" spans="1:12" ht="17.25" customHeight="1">
      <c r="A43" s="1487">
        <v>41312</v>
      </c>
      <c r="B43" s="1492">
        <v>2680</v>
      </c>
      <c r="C43" s="1507" t="s">
        <v>3562</v>
      </c>
      <c r="D43" s="1494">
        <v>4596</v>
      </c>
      <c r="E43" s="365">
        <v>41317</v>
      </c>
      <c r="F43" s="513">
        <v>4596</v>
      </c>
      <c r="G43" s="1490">
        <f t="shared" si="0"/>
        <v>0</v>
      </c>
      <c r="H43" s="61"/>
      <c r="I43" s="1493">
        <v>1838.4</v>
      </c>
      <c r="J43" s="51" t="s">
        <v>3563</v>
      </c>
      <c r="K43" s="297"/>
    </row>
    <row r="44" spans="1:12" ht="16.5" customHeight="1">
      <c r="A44" s="1487">
        <v>41312</v>
      </c>
      <c r="B44" s="1492">
        <v>2681</v>
      </c>
      <c r="C44" s="1507" t="s">
        <v>3557</v>
      </c>
      <c r="D44" s="1494">
        <v>33903.9</v>
      </c>
      <c r="E44" s="365">
        <v>41314</v>
      </c>
      <c r="F44" s="513">
        <v>33903.9</v>
      </c>
      <c r="G44" s="1490">
        <f t="shared" si="0"/>
        <v>0</v>
      </c>
      <c r="H44" s="61"/>
      <c r="I44" s="1493">
        <v>1169.0999999999999</v>
      </c>
      <c r="J44" s="51" t="s">
        <v>3564</v>
      </c>
      <c r="K44" s="40"/>
    </row>
    <row r="45" spans="1:12" ht="16.5" customHeight="1">
      <c r="A45" s="1487">
        <v>41313</v>
      </c>
      <c r="B45" s="1492">
        <v>2682</v>
      </c>
      <c r="C45" s="1862" t="s">
        <v>1081</v>
      </c>
      <c r="D45" s="1863">
        <v>0</v>
      </c>
      <c r="E45" s="365"/>
      <c r="F45" s="513"/>
      <c r="G45" s="1490">
        <f t="shared" si="0"/>
        <v>0</v>
      </c>
      <c r="H45" s="61"/>
      <c r="I45" s="1493"/>
      <c r="J45" s="703"/>
      <c r="K45" s="40"/>
      <c r="L45" s="40"/>
    </row>
    <row r="46" spans="1:12" ht="15.75" customHeight="1">
      <c r="A46" s="1487">
        <v>41313</v>
      </c>
      <c r="B46" s="1492">
        <v>2683</v>
      </c>
      <c r="C46" s="1859" t="s">
        <v>3540</v>
      </c>
      <c r="D46" s="1857">
        <v>27</v>
      </c>
      <c r="E46" s="365"/>
      <c r="F46" s="513"/>
      <c r="G46" s="1490">
        <f t="shared" si="0"/>
        <v>27</v>
      </c>
      <c r="H46" s="61"/>
      <c r="I46" s="1493"/>
      <c r="J46" s="703"/>
      <c r="K46" s="40"/>
    </row>
    <row r="47" spans="1:12" ht="16.5" customHeight="1">
      <c r="A47" s="1487">
        <v>41313</v>
      </c>
      <c r="B47" s="1492">
        <v>2684</v>
      </c>
      <c r="C47" s="1501" t="s">
        <v>3352</v>
      </c>
      <c r="D47" s="1502">
        <v>13151.4</v>
      </c>
      <c r="E47" s="365"/>
      <c r="F47" s="513"/>
      <c r="G47" s="1490">
        <f t="shared" si="0"/>
        <v>13151.4</v>
      </c>
      <c r="I47" s="1493">
        <v>452.08</v>
      </c>
      <c r="J47" s="703" t="s">
        <v>3665</v>
      </c>
      <c r="K47" s="40"/>
    </row>
    <row r="48" spans="1:12" ht="16.5" customHeight="1">
      <c r="A48" s="1487">
        <v>41341</v>
      </c>
      <c r="B48" s="1492">
        <v>2685</v>
      </c>
      <c r="C48" s="1501" t="s">
        <v>465</v>
      </c>
      <c r="D48" s="1494">
        <v>23022.799999999999</v>
      </c>
      <c r="E48" s="365"/>
      <c r="F48" s="513"/>
      <c r="G48" s="1490">
        <f t="shared" si="0"/>
        <v>23022.799999999999</v>
      </c>
      <c r="I48" s="1493">
        <v>789.55</v>
      </c>
      <c r="J48" s="703" t="s">
        <v>3666</v>
      </c>
      <c r="K48" s="40"/>
    </row>
    <row r="49" spans="1:12" ht="16.5" customHeight="1">
      <c r="A49" s="1487">
        <v>41313</v>
      </c>
      <c r="B49" s="1492">
        <v>2686</v>
      </c>
      <c r="C49" s="1501" t="s">
        <v>521</v>
      </c>
      <c r="D49" s="1494">
        <v>529.20000000000005</v>
      </c>
      <c r="E49" s="365"/>
      <c r="F49" s="513"/>
      <c r="G49" s="1490">
        <f t="shared" si="0"/>
        <v>529.20000000000005</v>
      </c>
      <c r="I49" s="1493">
        <v>9.8000000000000007</v>
      </c>
      <c r="J49" s="703" t="s">
        <v>3667</v>
      </c>
      <c r="K49" s="40"/>
    </row>
    <row r="50" spans="1:12" ht="16.5" customHeight="1">
      <c r="A50" s="1487">
        <v>41341</v>
      </c>
      <c r="B50" s="1492">
        <v>2687</v>
      </c>
      <c r="C50" s="1501" t="s">
        <v>3351</v>
      </c>
      <c r="D50" s="1494">
        <v>228622</v>
      </c>
      <c r="E50" s="365"/>
      <c r="F50" s="513"/>
      <c r="G50" s="1490">
        <f t="shared" si="0"/>
        <v>228622</v>
      </c>
      <c r="I50" s="1503">
        <v>8141</v>
      </c>
      <c r="J50" s="703" t="s">
        <v>3668</v>
      </c>
      <c r="K50" s="40"/>
    </row>
    <row r="51" spans="1:12" ht="16.5" customHeight="1">
      <c r="A51" s="1487">
        <v>41313</v>
      </c>
      <c r="B51" s="1492">
        <v>2688</v>
      </c>
      <c r="C51" s="1501" t="s">
        <v>538</v>
      </c>
      <c r="D51" s="1494">
        <v>17692.8</v>
      </c>
      <c r="E51" s="365"/>
      <c r="F51" s="513"/>
      <c r="G51" s="1490">
        <f t="shared" si="0"/>
        <v>17692.8</v>
      </c>
      <c r="I51" s="1493">
        <v>1474.4</v>
      </c>
      <c r="J51" s="703" t="s">
        <v>3565</v>
      </c>
      <c r="K51" s="40"/>
    </row>
    <row r="52" spans="1:12" ht="16.5" customHeight="1">
      <c r="A52" s="1487">
        <v>41314</v>
      </c>
      <c r="B52" s="1492">
        <v>2689</v>
      </c>
      <c r="C52" s="1501" t="s">
        <v>521</v>
      </c>
      <c r="D52" s="1494">
        <v>4099.05</v>
      </c>
      <c r="E52" s="365"/>
      <c r="F52" s="513"/>
      <c r="G52" s="1490">
        <f t="shared" si="0"/>
        <v>4099.05</v>
      </c>
      <c r="I52" s="1493">
        <v>90.15</v>
      </c>
      <c r="J52" s="703" t="s">
        <v>3566</v>
      </c>
      <c r="K52" s="40"/>
    </row>
    <row r="53" spans="1:12" ht="16.5" customHeight="1">
      <c r="A53" s="1487">
        <v>41314</v>
      </c>
      <c r="B53" s="1492">
        <v>2690</v>
      </c>
      <c r="C53" s="1501" t="s">
        <v>3351</v>
      </c>
      <c r="D53" s="1494">
        <v>338460</v>
      </c>
      <c r="E53" s="593"/>
      <c r="F53" s="513"/>
      <c r="G53" s="1490">
        <f t="shared" si="0"/>
        <v>338460</v>
      </c>
      <c r="H53" s="61"/>
      <c r="I53" s="1493">
        <v>12181</v>
      </c>
      <c r="J53" s="703" t="s">
        <v>3567</v>
      </c>
      <c r="K53" s="40"/>
    </row>
    <row r="54" spans="1:12" ht="16.5" customHeight="1">
      <c r="A54" s="1487">
        <v>41314</v>
      </c>
      <c r="B54" s="1492">
        <v>2691</v>
      </c>
      <c r="C54" s="1501" t="s">
        <v>512</v>
      </c>
      <c r="D54" s="1494">
        <v>19463.599999999999</v>
      </c>
      <c r="E54" s="593"/>
      <c r="F54" s="513"/>
      <c r="G54" s="1490">
        <f t="shared" si="0"/>
        <v>19463.599999999999</v>
      </c>
      <c r="H54" s="61"/>
      <c r="I54" s="1493">
        <v>512.20000000000005</v>
      </c>
      <c r="J54" s="703" t="s">
        <v>3568</v>
      </c>
      <c r="K54" s="40"/>
    </row>
    <row r="55" spans="1:12" ht="16.5" customHeight="1">
      <c r="A55" s="53"/>
      <c r="B55" s="1504"/>
      <c r="C55" s="588" t="s">
        <v>607</v>
      </c>
      <c r="E55" s="593"/>
      <c r="G55" s="1490">
        <f t="shared" si="0"/>
        <v>0</v>
      </c>
      <c r="H55" s="61"/>
      <c r="I55" s="1493"/>
      <c r="J55" s="1505"/>
      <c r="K55" s="40"/>
    </row>
    <row r="56" spans="1:12" ht="16.5" customHeight="1">
      <c r="A56" s="53"/>
      <c r="B56" s="1504"/>
      <c r="C56" s="588" t="s">
        <v>614</v>
      </c>
      <c r="E56" s="593"/>
      <c r="G56" s="1490">
        <f t="shared" si="0"/>
        <v>0</v>
      </c>
      <c r="H56" s="61"/>
      <c r="I56" s="1493"/>
      <c r="J56" s="1505"/>
      <c r="K56" s="40"/>
    </row>
    <row r="57" spans="1:12" ht="18.75">
      <c r="B57" s="1989" t="str">
        <f>B1</f>
        <v xml:space="preserve"> F A C T U R A S       DE     FEBRERO       2 0 1 3</v>
      </c>
      <c r="C57" s="1989"/>
      <c r="D57" s="1989"/>
      <c r="E57" s="1989"/>
      <c r="F57" s="1989"/>
      <c r="G57" s="1477"/>
      <c r="H57" s="61"/>
      <c r="I57" s="1493"/>
      <c r="J57" s="1505"/>
      <c r="K57" s="40"/>
    </row>
    <row r="58" spans="1:12" ht="15.75">
      <c r="A58" s="596"/>
      <c r="B58" s="1990"/>
      <c r="C58" s="1990"/>
      <c r="D58" s="1479"/>
      <c r="E58" s="600"/>
      <c r="F58" s="1480"/>
      <c r="G58" s="1481"/>
      <c r="H58" s="61"/>
      <c r="I58" s="1493"/>
      <c r="J58" s="1505"/>
      <c r="K58" s="40"/>
    </row>
    <row r="59" spans="1:12" ht="32.25" thickBot="1">
      <c r="A59" s="50" t="s">
        <v>0</v>
      </c>
      <c r="B59" s="1488"/>
      <c r="C59" s="60" t="s">
        <v>3355</v>
      </c>
      <c r="D59" s="1483" t="s">
        <v>2</v>
      </c>
      <c r="E59" s="6" t="s">
        <v>6</v>
      </c>
      <c r="F59" s="1484" t="s">
        <v>7</v>
      </c>
      <c r="G59" s="1485" t="s">
        <v>8</v>
      </c>
      <c r="I59" s="1493"/>
      <c r="J59" s="1505"/>
      <c r="K59" s="40"/>
    </row>
    <row r="60" spans="1:12" ht="17.25" customHeight="1" thickTop="1">
      <c r="A60" s="1487">
        <v>41316</v>
      </c>
      <c r="B60" s="1120">
        <v>2692</v>
      </c>
      <c r="C60" s="588" t="s">
        <v>9</v>
      </c>
      <c r="D60" s="1494">
        <v>29931.3</v>
      </c>
      <c r="E60" s="593"/>
      <c r="F60" s="513"/>
      <c r="G60" s="1490">
        <f t="shared" ref="G60:G113" si="1">D60-F60</f>
        <v>29931.3</v>
      </c>
      <c r="H60" s="61"/>
      <c r="I60" s="1493">
        <v>1013.8</v>
      </c>
      <c r="J60" s="703" t="s">
        <v>3569</v>
      </c>
      <c r="K60" s="40"/>
    </row>
    <row r="61" spans="1:12" ht="16.5" customHeight="1">
      <c r="A61" s="1487">
        <v>41316</v>
      </c>
      <c r="B61" s="1120">
        <v>2693</v>
      </c>
      <c r="C61" s="1626" t="s">
        <v>3540</v>
      </c>
      <c r="D61" s="1857">
        <v>27</v>
      </c>
      <c r="E61" s="593"/>
      <c r="F61" s="513"/>
      <c r="G61" s="1490">
        <f t="shared" si="1"/>
        <v>27</v>
      </c>
      <c r="H61" s="61"/>
      <c r="I61" s="1493"/>
      <c r="J61" s="703"/>
      <c r="K61" s="297"/>
      <c r="L61" s="297"/>
    </row>
    <row r="62" spans="1:12" ht="16.5" customHeight="1">
      <c r="A62" s="1487">
        <v>41316</v>
      </c>
      <c r="B62" s="1120">
        <v>2694</v>
      </c>
      <c r="C62" s="1856" t="s">
        <v>3540</v>
      </c>
      <c r="D62" s="1857">
        <v>27</v>
      </c>
      <c r="E62" s="593"/>
      <c r="F62" s="513"/>
      <c r="G62" s="1490">
        <f t="shared" si="1"/>
        <v>27</v>
      </c>
      <c r="H62" s="61"/>
      <c r="I62" s="1493"/>
      <c r="J62" s="703"/>
      <c r="K62" s="40"/>
    </row>
    <row r="63" spans="1:12" ht="16.5" customHeight="1">
      <c r="A63" s="1487">
        <v>41316</v>
      </c>
      <c r="B63" s="1120">
        <v>2695</v>
      </c>
      <c r="C63" s="588" t="s">
        <v>9</v>
      </c>
      <c r="D63" s="1494">
        <v>18841.919999999998</v>
      </c>
      <c r="E63" s="593"/>
      <c r="F63" s="513"/>
      <c r="G63" s="1490">
        <f t="shared" si="1"/>
        <v>18841.919999999998</v>
      </c>
      <c r="H63" s="61"/>
      <c r="I63" s="1493">
        <v>579.76</v>
      </c>
      <c r="J63" s="703" t="s">
        <v>3570</v>
      </c>
      <c r="K63" s="40"/>
    </row>
    <row r="64" spans="1:12" ht="16.5" customHeight="1">
      <c r="A64" s="1487">
        <v>41317</v>
      </c>
      <c r="B64" s="1120">
        <v>2696</v>
      </c>
      <c r="C64" s="297" t="s">
        <v>124</v>
      </c>
      <c r="D64" s="1494">
        <v>25116.44</v>
      </c>
      <c r="E64" s="365">
        <v>41326</v>
      </c>
      <c r="F64" s="513">
        <v>25116.44</v>
      </c>
      <c r="G64" s="1490">
        <f t="shared" si="1"/>
        <v>0</v>
      </c>
      <c r="H64" s="61"/>
      <c r="I64" s="1493">
        <v>797.72</v>
      </c>
      <c r="J64" s="51" t="s">
        <v>3571</v>
      </c>
      <c r="K64" s="40"/>
    </row>
    <row r="65" spans="1:11">
      <c r="A65" s="1487">
        <v>41317</v>
      </c>
      <c r="B65" s="1120">
        <v>2697</v>
      </c>
      <c r="C65" s="1864" t="s">
        <v>3572</v>
      </c>
      <c r="D65" s="1506">
        <v>31170.76</v>
      </c>
      <c r="E65" s="365">
        <v>41322</v>
      </c>
      <c r="F65" s="513">
        <v>31170.76</v>
      </c>
      <c r="G65" s="1490">
        <f t="shared" si="1"/>
        <v>0</v>
      </c>
      <c r="H65" s="61"/>
      <c r="I65" s="1493">
        <v>1198.0999999999999</v>
      </c>
      <c r="J65" s="51" t="s">
        <v>3573</v>
      </c>
      <c r="K65" s="40"/>
    </row>
    <row r="66" spans="1:11">
      <c r="A66" s="1487">
        <v>41317</v>
      </c>
      <c r="B66" s="1120">
        <v>2698</v>
      </c>
      <c r="C66" s="590" t="s">
        <v>3572</v>
      </c>
      <c r="D66" s="1494">
        <v>23067.9</v>
      </c>
      <c r="E66" s="365">
        <v>41322</v>
      </c>
      <c r="F66" s="513">
        <v>23067.9</v>
      </c>
      <c r="G66" s="1490">
        <f t="shared" si="1"/>
        <v>0</v>
      </c>
      <c r="H66" s="61"/>
      <c r="I66" s="1499">
        <v>809.4</v>
      </c>
      <c r="J66" s="51" t="s">
        <v>3574</v>
      </c>
      <c r="K66" s="40"/>
    </row>
    <row r="67" spans="1:11">
      <c r="A67" s="1487">
        <v>41317</v>
      </c>
      <c r="B67" s="1120">
        <v>2699</v>
      </c>
      <c r="C67" s="1501" t="s">
        <v>124</v>
      </c>
      <c r="D67" s="1494">
        <v>832.8</v>
      </c>
      <c r="E67" s="365">
        <v>41326</v>
      </c>
      <c r="F67" s="513">
        <v>832.8</v>
      </c>
      <c r="G67" s="1490">
        <f t="shared" si="1"/>
        <v>0</v>
      </c>
      <c r="H67" s="40"/>
      <c r="I67" s="1493">
        <v>17.350000000000001</v>
      </c>
      <c r="J67" s="51" t="s">
        <v>3575</v>
      </c>
      <c r="K67" s="40"/>
    </row>
    <row r="68" spans="1:11">
      <c r="A68" s="1487">
        <v>41317</v>
      </c>
      <c r="B68" s="1120">
        <v>2700</v>
      </c>
      <c r="C68" s="588" t="s">
        <v>138</v>
      </c>
      <c r="D68" s="1494">
        <v>46447.83</v>
      </c>
      <c r="E68" s="365">
        <v>1202</v>
      </c>
      <c r="F68" s="513">
        <v>46447.83</v>
      </c>
      <c r="G68" s="1490">
        <f t="shared" si="1"/>
        <v>0</v>
      </c>
      <c r="H68" s="40"/>
      <c r="I68" s="1493">
        <v>1720.29</v>
      </c>
      <c r="J68" s="51" t="s">
        <v>3576</v>
      </c>
      <c r="K68" s="40"/>
    </row>
    <row r="69" spans="1:11">
      <c r="A69" s="1487">
        <v>41317</v>
      </c>
      <c r="B69" s="1120">
        <v>2701</v>
      </c>
      <c r="C69" s="1495" t="s">
        <v>465</v>
      </c>
      <c r="D69" s="1494">
        <v>42563.7</v>
      </c>
      <c r="E69" s="365"/>
      <c r="F69" s="513"/>
      <c r="G69" s="1490">
        <f t="shared" si="1"/>
        <v>42563.7</v>
      </c>
      <c r="H69" s="40"/>
      <c r="I69" s="1493">
        <v>1329.8</v>
      </c>
      <c r="J69" s="703" t="s">
        <v>3577</v>
      </c>
      <c r="K69" s="40"/>
    </row>
    <row r="70" spans="1:11">
      <c r="A70" s="1487">
        <v>41317</v>
      </c>
      <c r="B70" s="1120">
        <v>2702</v>
      </c>
      <c r="C70" s="1495" t="s">
        <v>3352</v>
      </c>
      <c r="D70" s="1494">
        <v>26936.45</v>
      </c>
      <c r="E70" s="365"/>
      <c r="F70" s="513"/>
      <c r="G70" s="1490">
        <f t="shared" si="1"/>
        <v>26936.45</v>
      </c>
      <c r="H70" s="40"/>
      <c r="I70" s="1493">
        <v>819.7</v>
      </c>
      <c r="J70" s="703" t="s">
        <v>3578</v>
      </c>
      <c r="K70" s="40"/>
    </row>
    <row r="71" spans="1:11">
      <c r="A71" s="1487">
        <v>41318</v>
      </c>
      <c r="B71" s="1120">
        <v>2703</v>
      </c>
      <c r="C71" s="590" t="s">
        <v>3562</v>
      </c>
      <c r="D71" s="1494">
        <v>6386.5</v>
      </c>
      <c r="E71" s="365">
        <v>41327</v>
      </c>
      <c r="F71" s="513">
        <v>6386.5</v>
      </c>
      <c r="G71" s="1490">
        <f t="shared" si="1"/>
        <v>0</v>
      </c>
      <c r="H71" s="40"/>
      <c r="I71" s="1493">
        <v>2554.6</v>
      </c>
      <c r="J71" s="51" t="s">
        <v>5585</v>
      </c>
      <c r="K71" s="40"/>
    </row>
    <row r="72" spans="1:11">
      <c r="A72" s="1487">
        <v>41318</v>
      </c>
      <c r="B72" s="1120">
        <v>2704</v>
      </c>
      <c r="C72" s="590" t="s">
        <v>3562</v>
      </c>
      <c r="D72" s="1494">
        <v>1014</v>
      </c>
      <c r="E72" s="365">
        <v>41327</v>
      </c>
      <c r="F72" s="513">
        <v>1014</v>
      </c>
      <c r="G72" s="1490">
        <f t="shared" si="1"/>
        <v>0</v>
      </c>
      <c r="H72" s="40"/>
      <c r="I72" s="1493">
        <v>405.6</v>
      </c>
      <c r="J72" s="51" t="s">
        <v>3580</v>
      </c>
      <c r="K72" s="40"/>
    </row>
    <row r="73" spans="1:11">
      <c r="A73" s="1487">
        <v>41318</v>
      </c>
      <c r="B73" s="1120">
        <v>2705</v>
      </c>
      <c r="C73" s="1495" t="s">
        <v>3354</v>
      </c>
      <c r="D73" s="1494">
        <v>39999.769999999997</v>
      </c>
      <c r="E73" s="365"/>
      <c r="F73" s="513"/>
      <c r="G73" s="1490">
        <f t="shared" si="1"/>
        <v>39999.769999999997</v>
      </c>
      <c r="H73" s="40"/>
      <c r="I73" s="1493">
        <v>1365.18</v>
      </c>
      <c r="J73" s="703" t="s">
        <v>3581</v>
      </c>
      <c r="K73" s="40"/>
    </row>
    <row r="74" spans="1:11">
      <c r="A74" s="1487">
        <v>41318</v>
      </c>
      <c r="B74" s="1120">
        <v>2706</v>
      </c>
      <c r="C74" s="1859" t="s">
        <v>3540</v>
      </c>
      <c r="D74" s="1860">
        <v>27</v>
      </c>
      <c r="E74" s="423"/>
      <c r="F74" s="513"/>
      <c r="G74" s="1490">
        <f t="shared" si="1"/>
        <v>27</v>
      </c>
      <c r="H74" s="40"/>
      <c r="I74" s="1493"/>
      <c r="J74" s="703"/>
      <c r="K74" s="40"/>
    </row>
    <row r="75" spans="1:11">
      <c r="A75" s="1487">
        <v>41318</v>
      </c>
      <c r="B75" s="1120">
        <v>2707</v>
      </c>
      <c r="C75" s="588" t="s">
        <v>138</v>
      </c>
      <c r="D75" s="1494">
        <v>43704.47</v>
      </c>
      <c r="E75" s="423">
        <v>41319</v>
      </c>
      <c r="F75" s="513">
        <v>43704.47</v>
      </c>
      <c r="G75" s="1490">
        <f t="shared" si="1"/>
        <v>0</v>
      </c>
      <c r="H75" s="40"/>
      <c r="I75" s="1493">
        <v>1702.04</v>
      </c>
      <c r="J75" s="51" t="s">
        <v>3582</v>
      </c>
      <c r="K75" s="40"/>
    </row>
    <row r="76" spans="1:11">
      <c r="A76" s="1487">
        <v>41318</v>
      </c>
      <c r="B76" s="1120">
        <v>2708</v>
      </c>
      <c r="C76" s="1501" t="s">
        <v>3357</v>
      </c>
      <c r="D76" s="1502">
        <v>3778.44</v>
      </c>
      <c r="E76" s="423"/>
      <c r="F76" s="513"/>
      <c r="G76" s="1490">
        <f t="shared" si="1"/>
        <v>3778.44</v>
      </c>
      <c r="H76" s="40"/>
      <c r="I76" s="1493">
        <v>102.12</v>
      </c>
      <c r="J76" s="703" t="s">
        <v>3583</v>
      </c>
      <c r="K76" s="40"/>
    </row>
    <row r="77" spans="1:11">
      <c r="A77" s="1487">
        <v>41318</v>
      </c>
      <c r="B77" s="1120">
        <v>2709</v>
      </c>
      <c r="C77" s="1501" t="s">
        <v>3354</v>
      </c>
      <c r="D77" s="1502">
        <v>124353</v>
      </c>
      <c r="E77" s="365"/>
      <c r="F77" s="513"/>
      <c r="G77" s="1490">
        <f t="shared" si="1"/>
        <v>124353</v>
      </c>
      <c r="H77" s="40"/>
      <c r="I77" s="1493">
        <v>4196.1000000000004</v>
      </c>
      <c r="J77" s="703" t="s">
        <v>3584</v>
      </c>
      <c r="K77" s="40"/>
    </row>
    <row r="78" spans="1:11">
      <c r="A78" s="1487">
        <v>41319</v>
      </c>
      <c r="B78" s="1120">
        <v>2710</v>
      </c>
      <c r="C78" s="1508" t="s">
        <v>3353</v>
      </c>
      <c r="D78" s="1509">
        <v>14869.2</v>
      </c>
      <c r="E78" s="603">
        <v>41319</v>
      </c>
      <c r="F78" s="430">
        <v>14869.2</v>
      </c>
      <c r="G78" s="1490">
        <f t="shared" si="1"/>
        <v>0</v>
      </c>
      <c r="H78" s="40"/>
      <c r="I78" s="1493">
        <v>436.5</v>
      </c>
      <c r="J78" s="51" t="s">
        <v>3585</v>
      </c>
      <c r="K78" s="40"/>
    </row>
    <row r="79" spans="1:11">
      <c r="A79" s="1487">
        <v>41319</v>
      </c>
      <c r="B79" s="1120">
        <v>2711</v>
      </c>
      <c r="C79" s="1508" t="s">
        <v>3351</v>
      </c>
      <c r="D79" s="1509">
        <v>212320</v>
      </c>
      <c r="E79" s="603"/>
      <c r="F79" s="430"/>
      <c r="G79" s="1490">
        <f t="shared" si="1"/>
        <v>212320</v>
      </c>
      <c r="H79" s="40"/>
      <c r="I79" s="1499">
        <v>7801</v>
      </c>
      <c r="J79" s="703" t="s">
        <v>3586</v>
      </c>
      <c r="K79" s="297"/>
    </row>
    <row r="80" spans="1:11">
      <c r="A80" s="1487">
        <v>41319</v>
      </c>
      <c r="B80" s="1120">
        <v>2712</v>
      </c>
      <c r="C80" s="588" t="s">
        <v>3351</v>
      </c>
      <c r="D80" s="1509">
        <v>182494</v>
      </c>
      <c r="E80" s="603"/>
      <c r="F80" s="430"/>
      <c r="G80" s="1490">
        <f t="shared" si="1"/>
        <v>182494</v>
      </c>
      <c r="H80" s="40"/>
      <c r="I80" s="1493">
        <v>4771</v>
      </c>
      <c r="J80" s="703" t="s">
        <v>3587</v>
      </c>
      <c r="K80" s="297"/>
    </row>
    <row r="81" spans="1:11">
      <c r="A81" s="1487">
        <v>41319</v>
      </c>
      <c r="B81" s="1120">
        <v>2713</v>
      </c>
      <c r="C81" s="1508" t="s">
        <v>3351</v>
      </c>
      <c r="D81" s="1509">
        <v>127461</v>
      </c>
      <c r="E81" s="603"/>
      <c r="F81" s="430"/>
      <c r="G81" s="1490">
        <f t="shared" si="1"/>
        <v>127461</v>
      </c>
      <c r="H81" s="40"/>
      <c r="I81" s="1493">
        <v>4631</v>
      </c>
      <c r="J81" s="703" t="s">
        <v>3588</v>
      </c>
      <c r="K81" s="297"/>
    </row>
    <row r="82" spans="1:11">
      <c r="A82" s="1487">
        <v>41319</v>
      </c>
      <c r="B82" s="1120">
        <v>2714</v>
      </c>
      <c r="C82" s="1508" t="s">
        <v>3351</v>
      </c>
      <c r="D82" s="1509">
        <v>188925</v>
      </c>
      <c r="E82" s="603"/>
      <c r="F82" s="430"/>
      <c r="G82" s="1490">
        <f t="shared" si="1"/>
        <v>188925</v>
      </c>
      <c r="H82" s="40"/>
      <c r="I82" s="1493">
        <v>6870</v>
      </c>
      <c r="J82" s="703" t="s">
        <v>3589</v>
      </c>
      <c r="K82" s="297"/>
    </row>
    <row r="83" spans="1:11">
      <c r="A83" s="1487">
        <v>41320</v>
      </c>
      <c r="B83" s="1120">
        <v>2715</v>
      </c>
      <c r="C83" s="1510" t="s">
        <v>3544</v>
      </c>
      <c r="D83" s="1509">
        <v>861.52</v>
      </c>
      <c r="E83" s="603"/>
      <c r="F83" s="430"/>
      <c r="G83" s="1490">
        <f t="shared" si="1"/>
        <v>861.52</v>
      </c>
      <c r="H83" s="40"/>
      <c r="I83" s="1493">
        <v>45.64</v>
      </c>
      <c r="J83" s="703" t="s">
        <v>3590</v>
      </c>
      <c r="K83" s="40"/>
    </row>
    <row r="84" spans="1:11">
      <c r="A84" s="1487">
        <v>41320</v>
      </c>
      <c r="B84" s="1120">
        <v>2716</v>
      </c>
      <c r="C84" s="1508" t="s">
        <v>3353</v>
      </c>
      <c r="D84" s="1509">
        <v>30009.87</v>
      </c>
      <c r="E84" s="603">
        <v>41320</v>
      </c>
      <c r="F84" s="430">
        <v>30009.87</v>
      </c>
      <c r="G84" s="1490">
        <f t="shared" si="1"/>
        <v>0</v>
      </c>
      <c r="H84" s="40"/>
      <c r="I84" s="1493">
        <v>647.16999999999996</v>
      </c>
      <c r="J84" s="51" t="s">
        <v>3591</v>
      </c>
      <c r="K84" s="40"/>
    </row>
    <row r="85" spans="1:11">
      <c r="A85" s="1487">
        <v>41320</v>
      </c>
      <c r="B85" s="1120">
        <v>2717</v>
      </c>
      <c r="C85" s="1865" t="s">
        <v>3540</v>
      </c>
      <c r="D85" s="1866">
        <v>27</v>
      </c>
      <c r="E85" s="603"/>
      <c r="F85" s="430"/>
      <c r="G85" s="1490">
        <f t="shared" si="1"/>
        <v>27</v>
      </c>
      <c r="H85" s="40"/>
      <c r="I85" s="1493"/>
      <c r="J85" s="703"/>
      <c r="K85" s="40"/>
    </row>
    <row r="86" spans="1:11">
      <c r="A86" s="1487">
        <v>41320</v>
      </c>
      <c r="B86" s="1120">
        <v>2718</v>
      </c>
      <c r="C86" s="1510" t="s">
        <v>3572</v>
      </c>
      <c r="D86" s="1509">
        <v>6716.16</v>
      </c>
      <c r="E86" s="603">
        <v>41322</v>
      </c>
      <c r="F86" s="430">
        <v>6716.16</v>
      </c>
      <c r="G86" s="1490">
        <f t="shared" si="1"/>
        <v>0</v>
      </c>
      <c r="H86" s="40"/>
      <c r="I86" s="1493">
        <v>252.48</v>
      </c>
      <c r="J86" s="51" t="s">
        <v>3592</v>
      </c>
      <c r="K86" s="40"/>
    </row>
    <row r="87" spans="1:11">
      <c r="A87" s="1487">
        <v>41320</v>
      </c>
      <c r="B87" s="1120">
        <v>2719</v>
      </c>
      <c r="C87" s="1508" t="s">
        <v>465</v>
      </c>
      <c r="D87" s="1509">
        <v>51914.2</v>
      </c>
      <c r="E87" s="603"/>
      <c r="F87" s="430"/>
      <c r="G87" s="1490">
        <f t="shared" si="1"/>
        <v>51914.2</v>
      </c>
      <c r="H87" s="40"/>
      <c r="I87" s="1493">
        <v>1799.44</v>
      </c>
      <c r="J87" s="703" t="s">
        <v>3593</v>
      </c>
      <c r="K87" s="40"/>
    </row>
    <row r="88" spans="1:11">
      <c r="A88" s="1487">
        <v>41320</v>
      </c>
      <c r="B88" s="1120">
        <v>2720</v>
      </c>
      <c r="C88" s="1508" t="s">
        <v>3352</v>
      </c>
      <c r="D88" s="1509">
        <v>64587.4</v>
      </c>
      <c r="E88" s="603"/>
      <c r="F88" s="430"/>
      <c r="G88" s="1490">
        <f t="shared" si="1"/>
        <v>64587.4</v>
      </c>
      <c r="H88" s="40"/>
      <c r="I88" s="1493">
        <v>2263.9</v>
      </c>
      <c r="J88" s="703" t="s">
        <v>3594</v>
      </c>
      <c r="K88" s="40"/>
    </row>
    <row r="89" spans="1:11">
      <c r="A89" s="1487">
        <v>41321</v>
      </c>
      <c r="B89" s="1120">
        <v>2721</v>
      </c>
      <c r="C89" s="1508" t="s">
        <v>138</v>
      </c>
      <c r="D89" s="1509">
        <v>3202.2</v>
      </c>
      <c r="E89" s="603">
        <v>41321</v>
      </c>
      <c r="F89" s="430">
        <v>3202.2</v>
      </c>
      <c r="G89" s="1490">
        <f t="shared" si="1"/>
        <v>0</v>
      </c>
      <c r="H89" s="61"/>
      <c r="I89" s="1493">
        <v>59.3</v>
      </c>
      <c r="J89" s="51" t="s">
        <v>3595</v>
      </c>
      <c r="K89" s="40"/>
    </row>
    <row r="90" spans="1:11">
      <c r="A90" s="1487">
        <v>41321</v>
      </c>
      <c r="B90" s="1120">
        <v>2722</v>
      </c>
      <c r="C90" s="1508" t="s">
        <v>138</v>
      </c>
      <c r="D90" s="1509">
        <v>40731.51</v>
      </c>
      <c r="E90" s="1512">
        <v>41321</v>
      </c>
      <c r="F90" s="430">
        <v>40731.51</v>
      </c>
      <c r="G90" s="1490">
        <f t="shared" si="1"/>
        <v>0</v>
      </c>
      <c r="H90" s="61"/>
      <c r="I90" s="1493">
        <v>1542.86</v>
      </c>
      <c r="J90" s="51" t="s">
        <v>3596</v>
      </c>
      <c r="K90" s="40"/>
    </row>
    <row r="91" spans="1:11">
      <c r="A91" s="1487">
        <v>41321</v>
      </c>
      <c r="B91" s="1120">
        <v>2723</v>
      </c>
      <c r="C91" s="1867" t="s">
        <v>3540</v>
      </c>
      <c r="D91" s="1868">
        <v>27</v>
      </c>
      <c r="E91" s="603"/>
      <c r="F91" s="430"/>
      <c r="G91" s="1490">
        <f t="shared" si="1"/>
        <v>27</v>
      </c>
      <c r="H91" s="61"/>
      <c r="I91" s="1493"/>
      <c r="J91" s="703"/>
      <c r="K91" s="40"/>
    </row>
    <row r="92" spans="1:11">
      <c r="A92" s="1487">
        <v>41321</v>
      </c>
      <c r="B92" s="1120">
        <v>2724</v>
      </c>
      <c r="C92" s="1508" t="s">
        <v>3351</v>
      </c>
      <c r="D92" s="1509">
        <v>247045</v>
      </c>
      <c r="E92" s="1513"/>
      <c r="F92" s="1422"/>
      <c r="G92" s="1490">
        <f t="shared" si="1"/>
        <v>247045</v>
      </c>
      <c r="H92" s="61"/>
      <c r="I92" s="1493">
        <v>9151</v>
      </c>
      <c r="J92" s="703" t="s">
        <v>3597</v>
      </c>
      <c r="K92" s="297"/>
    </row>
    <row r="93" spans="1:11">
      <c r="A93" s="1487">
        <v>41321</v>
      </c>
      <c r="B93" s="1120">
        <v>2725</v>
      </c>
      <c r="C93" s="1508" t="s">
        <v>3351</v>
      </c>
      <c r="D93" s="1509">
        <v>365472</v>
      </c>
      <c r="E93" s="603"/>
      <c r="F93" s="430"/>
      <c r="G93" s="1490">
        <f t="shared" si="1"/>
        <v>365472</v>
      </c>
      <c r="H93" s="61"/>
      <c r="I93" s="1493">
        <v>13481</v>
      </c>
      <c r="J93" s="703" t="s">
        <v>3598</v>
      </c>
      <c r="K93" s="40"/>
    </row>
    <row r="94" spans="1:11">
      <c r="A94" s="1487">
        <v>41321</v>
      </c>
      <c r="B94" s="1120">
        <v>2726</v>
      </c>
      <c r="C94" s="1508" t="s">
        <v>3599</v>
      </c>
      <c r="D94" s="1509">
        <v>40166.76</v>
      </c>
      <c r="E94" s="1512"/>
      <c r="F94" s="430"/>
      <c r="G94" s="1490">
        <f t="shared" si="1"/>
        <v>40166.76</v>
      </c>
      <c r="H94" s="61"/>
      <c r="I94" s="1493">
        <v>1409.36</v>
      </c>
      <c r="J94" s="703" t="s">
        <v>3600</v>
      </c>
      <c r="K94" s="40"/>
    </row>
    <row r="95" spans="1:11">
      <c r="A95" s="1487">
        <v>41323</v>
      </c>
      <c r="B95" s="1120">
        <v>2727</v>
      </c>
      <c r="C95" s="1508" t="s">
        <v>3601</v>
      </c>
      <c r="D95" s="1509">
        <v>7338.6</v>
      </c>
      <c r="E95" s="603"/>
      <c r="F95" s="430"/>
      <c r="G95" s="1490">
        <f t="shared" si="1"/>
        <v>7338.6</v>
      </c>
      <c r="H95" s="61"/>
      <c r="I95" s="1493">
        <v>203.85</v>
      </c>
      <c r="J95" s="703" t="s">
        <v>3602</v>
      </c>
      <c r="K95" s="40"/>
    </row>
    <row r="96" spans="1:11">
      <c r="A96" s="1487">
        <v>41323</v>
      </c>
      <c r="B96" s="1120">
        <v>2728</v>
      </c>
      <c r="C96" s="1867" t="s">
        <v>3540</v>
      </c>
      <c r="D96" s="1868">
        <v>27</v>
      </c>
      <c r="E96" s="603"/>
      <c r="F96" s="430"/>
      <c r="G96" s="1490">
        <f t="shared" si="1"/>
        <v>27</v>
      </c>
      <c r="H96" s="61"/>
      <c r="I96" s="1493"/>
      <c r="J96" s="703"/>
      <c r="K96" s="40"/>
    </row>
    <row r="97" spans="1:11">
      <c r="A97" s="1487">
        <v>41323</v>
      </c>
      <c r="B97" s="1120">
        <v>2729</v>
      </c>
      <c r="C97" s="1508" t="s">
        <v>3351</v>
      </c>
      <c r="D97" s="1509">
        <v>174630</v>
      </c>
      <c r="E97" s="603"/>
      <c r="F97" s="430"/>
      <c r="G97" s="1490">
        <f t="shared" si="1"/>
        <v>174630</v>
      </c>
      <c r="H97" s="61"/>
      <c r="I97" s="1493">
        <v>6701</v>
      </c>
      <c r="J97" s="703" t="s">
        <v>3603</v>
      </c>
      <c r="K97" s="40"/>
    </row>
    <row r="98" spans="1:11">
      <c r="A98" s="1487">
        <v>41323</v>
      </c>
      <c r="B98" s="1120">
        <v>2730</v>
      </c>
      <c r="C98" s="1508" t="s">
        <v>138</v>
      </c>
      <c r="D98" s="1509">
        <v>67730</v>
      </c>
      <c r="E98" s="603">
        <v>41323</v>
      </c>
      <c r="F98" s="430">
        <v>67730</v>
      </c>
      <c r="G98" s="1490">
        <f t="shared" si="1"/>
        <v>0</v>
      </c>
      <c r="H98" s="61"/>
      <c r="I98" s="1493">
        <v>2565.5300000000002</v>
      </c>
      <c r="J98" s="51" t="s">
        <v>3604</v>
      </c>
      <c r="K98" s="40"/>
    </row>
    <row r="99" spans="1:11">
      <c r="A99" s="1487">
        <v>41325</v>
      </c>
      <c r="B99" s="1120">
        <v>2731</v>
      </c>
      <c r="C99" s="1510" t="s">
        <v>3572</v>
      </c>
      <c r="D99" s="1509">
        <v>56018.59</v>
      </c>
      <c r="E99" s="603">
        <v>41326</v>
      </c>
      <c r="F99" s="430">
        <v>56018.59</v>
      </c>
      <c r="G99" s="1490">
        <f t="shared" si="1"/>
        <v>0</v>
      </c>
      <c r="H99" s="61"/>
      <c r="I99" s="1493">
        <v>2013.49</v>
      </c>
      <c r="J99" s="51" t="s">
        <v>3605</v>
      </c>
      <c r="K99" s="297"/>
    </row>
    <row r="100" spans="1:11">
      <c r="A100" s="1487">
        <v>41325</v>
      </c>
      <c r="B100" s="1120">
        <v>2732</v>
      </c>
      <c r="C100" s="1508" t="s">
        <v>9</v>
      </c>
      <c r="D100" s="1509">
        <v>29402.68</v>
      </c>
      <c r="E100" s="603"/>
      <c r="F100" s="430"/>
      <c r="G100" s="1490">
        <f t="shared" si="1"/>
        <v>29402.68</v>
      </c>
      <c r="H100" s="61"/>
      <c r="I100" s="1493">
        <v>989.09</v>
      </c>
      <c r="J100" s="703" t="s">
        <v>3606</v>
      </c>
      <c r="K100" s="297"/>
    </row>
    <row r="101" spans="1:11">
      <c r="A101" s="1487">
        <v>41325</v>
      </c>
      <c r="B101" s="1120">
        <v>2733</v>
      </c>
      <c r="C101" s="1867" t="s">
        <v>3540</v>
      </c>
      <c r="D101" s="1868">
        <v>27</v>
      </c>
      <c r="E101" s="603"/>
      <c r="F101" s="430"/>
      <c r="G101" s="1490">
        <f t="shared" si="1"/>
        <v>27</v>
      </c>
      <c r="H101" s="61"/>
      <c r="I101" s="1493"/>
      <c r="J101" s="703"/>
      <c r="K101" s="40"/>
    </row>
    <row r="102" spans="1:11">
      <c r="A102" s="1487">
        <v>41325</v>
      </c>
      <c r="B102" s="1120">
        <v>2734</v>
      </c>
      <c r="C102" s="1508" t="s">
        <v>124</v>
      </c>
      <c r="D102" s="1509">
        <v>20271.599999999999</v>
      </c>
      <c r="E102" s="603">
        <v>41326</v>
      </c>
      <c r="F102" s="430">
        <v>20271.599999999999</v>
      </c>
      <c r="G102" s="1490">
        <f t="shared" si="1"/>
        <v>0</v>
      </c>
      <c r="H102" s="61"/>
      <c r="I102" s="1493">
        <v>455.38</v>
      </c>
      <c r="J102" s="51" t="s">
        <v>3607</v>
      </c>
      <c r="K102" s="40"/>
    </row>
    <row r="103" spans="1:11">
      <c r="A103" s="1487">
        <v>41325</v>
      </c>
      <c r="B103" s="1120">
        <v>2735</v>
      </c>
      <c r="C103" s="602" t="s">
        <v>124</v>
      </c>
      <c r="D103" s="1112">
        <v>17120.96</v>
      </c>
      <c r="E103" s="603">
        <v>41326</v>
      </c>
      <c r="F103" s="430">
        <v>17120.96</v>
      </c>
      <c r="G103" s="1490">
        <f t="shared" si="1"/>
        <v>0</v>
      </c>
      <c r="H103" s="61"/>
      <c r="I103" s="1493">
        <v>519.78</v>
      </c>
      <c r="J103" s="51" t="s">
        <v>3608</v>
      </c>
      <c r="K103" s="297"/>
    </row>
    <row r="104" spans="1:11">
      <c r="A104" s="1487">
        <v>41325</v>
      </c>
      <c r="B104" s="1120">
        <v>2736</v>
      </c>
      <c r="C104" s="1508" t="s">
        <v>124</v>
      </c>
      <c r="D104" s="1509">
        <v>5228.68</v>
      </c>
      <c r="E104" s="603">
        <v>41326</v>
      </c>
      <c r="F104" s="430">
        <v>5228.68</v>
      </c>
      <c r="G104" s="1490">
        <f t="shared" si="1"/>
        <v>0</v>
      </c>
      <c r="H104" s="61"/>
      <c r="I104" s="1499">
        <v>175.22</v>
      </c>
      <c r="J104" s="51" t="s">
        <v>3609</v>
      </c>
      <c r="K104" s="40"/>
    </row>
    <row r="105" spans="1:11">
      <c r="A105" s="1487">
        <v>41325</v>
      </c>
      <c r="B105" s="1120">
        <v>2737</v>
      </c>
      <c r="C105" s="602" t="s">
        <v>465</v>
      </c>
      <c r="D105" s="1112">
        <v>34123.1</v>
      </c>
      <c r="E105" s="604"/>
      <c r="F105" s="430"/>
      <c r="G105" s="1490">
        <f t="shared" si="1"/>
        <v>34123.1</v>
      </c>
      <c r="H105" s="61"/>
      <c r="I105" s="1493">
        <v>1065.56</v>
      </c>
      <c r="J105" s="703" t="s">
        <v>3610</v>
      </c>
      <c r="K105" s="297"/>
    </row>
    <row r="106" spans="1:11">
      <c r="A106" s="1487">
        <v>41325</v>
      </c>
      <c r="B106" s="1120">
        <v>2738</v>
      </c>
      <c r="C106" s="602" t="s">
        <v>3352</v>
      </c>
      <c r="D106" s="1112">
        <v>20946.099999999999</v>
      </c>
      <c r="E106" s="603"/>
      <c r="F106" s="430"/>
      <c r="G106" s="1490">
        <f t="shared" si="1"/>
        <v>20946.099999999999</v>
      </c>
      <c r="H106" s="40"/>
      <c r="I106" s="1493">
        <v>644</v>
      </c>
      <c r="J106" s="703" t="s">
        <v>3611</v>
      </c>
      <c r="K106" s="297"/>
    </row>
    <row r="107" spans="1:11">
      <c r="A107" s="1487">
        <v>41325</v>
      </c>
      <c r="B107" s="1120">
        <v>2739</v>
      </c>
      <c r="C107" s="1508" t="s">
        <v>138</v>
      </c>
      <c r="D107" s="1509">
        <v>47314.9</v>
      </c>
      <c r="E107" s="603">
        <v>41324</v>
      </c>
      <c r="F107" s="430">
        <v>47314.9</v>
      </c>
      <c r="G107" s="1490">
        <f t="shared" si="1"/>
        <v>0</v>
      </c>
      <c r="H107" s="40"/>
      <c r="I107" s="1493">
        <v>1825.64</v>
      </c>
      <c r="J107" s="51" t="s">
        <v>3612</v>
      </c>
      <c r="K107" s="297"/>
    </row>
    <row r="108" spans="1:11">
      <c r="A108" s="1487">
        <v>41325</v>
      </c>
      <c r="B108" s="1120">
        <v>2740</v>
      </c>
      <c r="C108" s="602" t="s">
        <v>3351</v>
      </c>
      <c r="D108" s="1112">
        <v>179618</v>
      </c>
      <c r="E108" s="603"/>
      <c r="F108" s="430"/>
      <c r="G108" s="1490">
        <f t="shared" si="1"/>
        <v>179618</v>
      </c>
      <c r="H108" s="40"/>
      <c r="I108" s="1493">
        <v>6871</v>
      </c>
      <c r="J108" s="703" t="s">
        <v>3613</v>
      </c>
      <c r="K108" s="40"/>
    </row>
    <row r="109" spans="1:11">
      <c r="A109" s="1487">
        <v>41325</v>
      </c>
      <c r="B109" s="1120">
        <v>2741</v>
      </c>
      <c r="C109" s="605" t="s">
        <v>3562</v>
      </c>
      <c r="D109" s="1509">
        <v>6485.25</v>
      </c>
      <c r="E109" s="603"/>
      <c r="F109" s="430"/>
      <c r="G109" s="1490">
        <f t="shared" si="1"/>
        <v>6485.25</v>
      </c>
      <c r="H109" s="40"/>
      <c r="I109" s="1493">
        <v>2594.1</v>
      </c>
      <c r="J109" s="703" t="s">
        <v>3614</v>
      </c>
      <c r="K109" s="40"/>
    </row>
    <row r="110" spans="1:11">
      <c r="A110" s="1487">
        <v>41325</v>
      </c>
      <c r="B110" s="1120">
        <v>2742</v>
      </c>
      <c r="C110" s="602" t="s">
        <v>138</v>
      </c>
      <c r="D110" s="1509">
        <v>77125.759999999995</v>
      </c>
      <c r="E110" s="603">
        <v>41325</v>
      </c>
      <c r="F110" s="430">
        <v>77125.759999999995</v>
      </c>
      <c r="G110" s="1490">
        <f t="shared" si="1"/>
        <v>0</v>
      </c>
      <c r="H110" s="40"/>
      <c r="I110" s="1493">
        <v>2984.58</v>
      </c>
      <c r="J110" s="51" t="s">
        <v>3615</v>
      </c>
      <c r="K110" s="40"/>
    </row>
    <row r="111" spans="1:11">
      <c r="A111" s="1487">
        <v>41325</v>
      </c>
      <c r="B111" s="1120">
        <v>2743</v>
      </c>
      <c r="C111" s="602" t="s">
        <v>329</v>
      </c>
      <c r="D111" s="1509">
        <v>3872.54</v>
      </c>
      <c r="E111" s="603"/>
      <c r="F111" s="430"/>
      <c r="G111" s="1490">
        <f t="shared" si="1"/>
        <v>3872.54</v>
      </c>
      <c r="H111" s="61"/>
      <c r="I111" s="1493">
        <v>103.06</v>
      </c>
      <c r="J111" s="703" t="s">
        <v>3616</v>
      </c>
      <c r="K111" s="40"/>
    </row>
    <row r="112" spans="1:11">
      <c r="A112" s="1487">
        <v>41326</v>
      </c>
      <c r="B112" s="1120">
        <v>2744</v>
      </c>
      <c r="C112" s="602" t="s">
        <v>138</v>
      </c>
      <c r="D112" s="1509">
        <v>37846.07</v>
      </c>
      <c r="E112" s="603">
        <v>41326</v>
      </c>
      <c r="F112" s="430">
        <v>37846.07</v>
      </c>
      <c r="G112" s="1490">
        <f t="shared" si="1"/>
        <v>0</v>
      </c>
      <c r="H112" s="61"/>
      <c r="I112" s="1493">
        <v>1287.21</v>
      </c>
      <c r="J112" s="51" t="s">
        <v>3617</v>
      </c>
      <c r="K112" s="40"/>
    </row>
    <row r="113" spans="1:12">
      <c r="A113" s="1487"/>
      <c r="B113" s="1120"/>
      <c r="C113" s="660" t="s">
        <v>3618</v>
      </c>
      <c r="D113" s="1509"/>
      <c r="E113" s="603"/>
      <c r="F113" s="430"/>
      <c r="G113" s="1490">
        <f t="shared" si="1"/>
        <v>0</v>
      </c>
      <c r="H113" s="61"/>
      <c r="I113" s="1493"/>
      <c r="J113" s="703"/>
      <c r="K113" s="40"/>
    </row>
    <row r="114" spans="1:12">
      <c r="A114" s="53"/>
      <c r="B114" s="1488"/>
      <c r="C114" s="660" t="s">
        <v>615</v>
      </c>
      <c r="D114" s="1509"/>
      <c r="E114" s="603"/>
      <c r="F114" s="430"/>
      <c r="G114" s="1490"/>
      <c r="H114" s="61"/>
      <c r="I114" s="1493"/>
      <c r="J114" s="703"/>
      <c r="K114" s="40"/>
    </row>
    <row r="115" spans="1:12">
      <c r="A115" s="53"/>
      <c r="B115" s="1488"/>
      <c r="C115" s="660" t="s">
        <v>607</v>
      </c>
      <c r="D115" s="1509"/>
      <c r="E115" s="603"/>
      <c r="F115" s="430"/>
      <c r="G115" s="1490"/>
      <c r="H115" s="61"/>
      <c r="I115" s="1493"/>
      <c r="J115" s="703"/>
      <c r="K115" s="40"/>
    </row>
    <row r="116" spans="1:12" ht="18.75">
      <c r="B116" s="1989" t="str">
        <f>B57</f>
        <v xml:space="preserve"> F A C T U R A S       DE     FEBRERO       2 0 1 3</v>
      </c>
      <c r="C116" s="1989"/>
      <c r="D116" s="1989"/>
      <c r="E116" s="1989"/>
      <c r="F116" s="1989"/>
      <c r="G116" s="1515"/>
      <c r="H116" s="61"/>
      <c r="I116" s="1493"/>
      <c r="J116" s="1505"/>
      <c r="K116" s="40"/>
    </row>
    <row r="117" spans="1:12" ht="35.25" thickBot="1">
      <c r="A117" s="46" t="s">
        <v>0</v>
      </c>
      <c r="B117" s="1516" t="s">
        <v>140</v>
      </c>
      <c r="C117" s="60" t="s">
        <v>3358</v>
      </c>
      <c r="D117" s="1483" t="s">
        <v>2</v>
      </c>
      <c r="E117" s="6" t="s">
        <v>6</v>
      </c>
      <c r="F117" s="1484" t="s">
        <v>7</v>
      </c>
      <c r="G117" s="1517" t="s">
        <v>8</v>
      </c>
      <c r="H117" s="61"/>
      <c r="I117" s="1493"/>
      <c r="J117" s="1505"/>
      <c r="K117" s="40"/>
    </row>
    <row r="118" spans="1:12" ht="15.75" thickTop="1">
      <c r="A118" s="53">
        <v>41326</v>
      </c>
      <c r="B118" s="1518">
        <v>2745</v>
      </c>
      <c r="C118" s="1897" t="s">
        <v>3540</v>
      </c>
      <c r="D118" s="1898">
        <v>27</v>
      </c>
      <c r="E118" s="603"/>
      <c r="F118" s="430"/>
      <c r="G118" s="1490">
        <f t="shared" ref="G118:G151" si="2">D118-F118</f>
        <v>27</v>
      </c>
      <c r="H118" s="40"/>
      <c r="I118" s="1493"/>
      <c r="J118" s="703"/>
      <c r="K118" s="40"/>
    </row>
    <row r="119" spans="1:12">
      <c r="A119" s="53">
        <v>41327</v>
      </c>
      <c r="B119" s="1120">
        <v>2746</v>
      </c>
      <c r="C119" s="660" t="s">
        <v>3351</v>
      </c>
      <c r="D119" s="1509">
        <v>188798</v>
      </c>
      <c r="E119" s="603"/>
      <c r="F119" s="430"/>
      <c r="G119" s="1490">
        <f t="shared" si="2"/>
        <v>188798</v>
      </c>
      <c r="H119" s="40"/>
      <c r="I119" s="1493">
        <v>7261</v>
      </c>
      <c r="J119" s="703" t="s">
        <v>3619</v>
      </c>
      <c r="K119" s="40"/>
    </row>
    <row r="120" spans="1:12">
      <c r="A120" s="53">
        <v>41327</v>
      </c>
      <c r="B120" s="1120">
        <v>2747</v>
      </c>
      <c r="C120" s="1511" t="s">
        <v>3351</v>
      </c>
      <c r="D120" s="1509">
        <v>245059</v>
      </c>
      <c r="E120" s="603"/>
      <c r="F120" s="430"/>
      <c r="G120" s="1490">
        <f t="shared" si="2"/>
        <v>245059</v>
      </c>
      <c r="H120" s="40"/>
      <c r="I120" s="1493">
        <v>9110</v>
      </c>
      <c r="J120" s="703" t="s">
        <v>3620</v>
      </c>
      <c r="K120" s="40"/>
    </row>
    <row r="121" spans="1:12">
      <c r="A121" s="1487">
        <v>41327</v>
      </c>
      <c r="B121" s="1120">
        <v>2748</v>
      </c>
      <c r="C121" s="1511" t="s">
        <v>3351</v>
      </c>
      <c r="D121" s="1509">
        <v>228534</v>
      </c>
      <c r="E121" s="603"/>
      <c r="F121" s="430"/>
      <c r="G121" s="1490">
        <f t="shared" si="2"/>
        <v>228534</v>
      </c>
      <c r="H121" s="40"/>
      <c r="I121" s="1519">
        <v>8781</v>
      </c>
      <c r="J121" s="703" t="s">
        <v>3669</v>
      </c>
      <c r="K121" s="40"/>
    </row>
    <row r="122" spans="1:12">
      <c r="A122" s="1487">
        <v>41328</v>
      </c>
      <c r="B122" s="1120">
        <v>2749</v>
      </c>
      <c r="C122" s="1511" t="s">
        <v>3351</v>
      </c>
      <c r="D122" s="1509">
        <v>356655</v>
      </c>
      <c r="E122" s="603"/>
      <c r="F122" s="430"/>
      <c r="G122" s="1490">
        <f t="shared" si="2"/>
        <v>356655</v>
      </c>
      <c r="H122" s="40"/>
      <c r="I122" s="1519">
        <v>13611</v>
      </c>
      <c r="J122" s="703" t="s">
        <v>3621</v>
      </c>
      <c r="K122" s="297"/>
      <c r="L122" s="40"/>
    </row>
    <row r="123" spans="1:12">
      <c r="A123" s="1487">
        <v>41329</v>
      </c>
      <c r="B123" s="1120">
        <v>2750</v>
      </c>
      <c r="C123" s="1511" t="s">
        <v>3354</v>
      </c>
      <c r="D123" s="1509">
        <v>79999.820000000007</v>
      </c>
      <c r="E123" s="603"/>
      <c r="F123" s="430"/>
      <c r="G123" s="1490">
        <f t="shared" si="2"/>
        <v>79999.820000000007</v>
      </c>
      <c r="H123" s="40"/>
      <c r="I123" s="1519">
        <v>2888.08</v>
      </c>
      <c r="J123" s="703" t="s">
        <v>3622</v>
      </c>
      <c r="K123" s="297"/>
      <c r="L123" s="40"/>
    </row>
    <row r="124" spans="1:12">
      <c r="A124" s="1487">
        <v>41329</v>
      </c>
      <c r="B124" s="1120">
        <v>2751</v>
      </c>
      <c r="C124" s="1511" t="s">
        <v>512</v>
      </c>
      <c r="D124" s="1509">
        <v>18235</v>
      </c>
      <c r="E124" s="603"/>
      <c r="F124" s="430"/>
      <c r="G124" s="1490">
        <f t="shared" si="2"/>
        <v>18235</v>
      </c>
      <c r="H124" s="40"/>
      <c r="I124" s="1519">
        <v>521</v>
      </c>
      <c r="J124" s="703" t="s">
        <v>3623</v>
      </c>
      <c r="K124" s="297"/>
      <c r="L124" s="40"/>
    </row>
    <row r="125" spans="1:12">
      <c r="A125" s="1487">
        <v>41329</v>
      </c>
      <c r="B125" s="1120">
        <v>2752</v>
      </c>
      <c r="C125" s="1867" t="s">
        <v>3540</v>
      </c>
      <c r="D125" s="1868">
        <v>27</v>
      </c>
      <c r="E125" s="603"/>
      <c r="F125" s="430"/>
      <c r="G125" s="1490">
        <f t="shared" si="2"/>
        <v>27</v>
      </c>
      <c r="H125" s="40"/>
      <c r="I125" s="1519"/>
      <c r="J125" s="703"/>
      <c r="K125" s="297"/>
      <c r="L125" s="40"/>
    </row>
    <row r="126" spans="1:12">
      <c r="A126" s="1487">
        <v>41331</v>
      </c>
      <c r="B126" s="1120">
        <v>2753</v>
      </c>
      <c r="C126" s="1508" t="s">
        <v>3353</v>
      </c>
      <c r="D126" s="1509">
        <v>8712</v>
      </c>
      <c r="E126" s="603">
        <v>41328</v>
      </c>
      <c r="F126" s="430">
        <v>8712</v>
      </c>
      <c r="G126" s="1490">
        <f t="shared" si="2"/>
        <v>0</v>
      </c>
      <c r="H126" s="40"/>
      <c r="I126" s="1519">
        <v>242</v>
      </c>
      <c r="J126" s="51" t="s">
        <v>3624</v>
      </c>
      <c r="K126" s="40"/>
      <c r="L126" s="40"/>
    </row>
    <row r="127" spans="1:12">
      <c r="A127" s="1487">
        <v>41331</v>
      </c>
      <c r="B127" s="1120">
        <v>2754</v>
      </c>
      <c r="C127" s="1508" t="s">
        <v>3353</v>
      </c>
      <c r="D127" s="1509">
        <v>8596.7999999999993</v>
      </c>
      <c r="E127" s="603"/>
      <c r="F127" s="430"/>
      <c r="G127" s="1490">
        <f t="shared" si="2"/>
        <v>8596.7999999999993</v>
      </c>
      <c r="H127" s="40"/>
      <c r="I127" s="1519">
        <v>238.8</v>
      </c>
      <c r="J127" s="703" t="s">
        <v>3625</v>
      </c>
      <c r="K127" s="40"/>
      <c r="L127" s="40"/>
    </row>
    <row r="128" spans="1:12">
      <c r="A128" s="1487">
        <v>41331</v>
      </c>
      <c r="B128" s="1120">
        <v>2755</v>
      </c>
      <c r="C128" s="1510" t="s">
        <v>3572</v>
      </c>
      <c r="D128" s="1509">
        <v>32469.19</v>
      </c>
      <c r="E128" s="603"/>
      <c r="F128" s="430"/>
      <c r="G128" s="1490">
        <f t="shared" si="2"/>
        <v>32469.19</v>
      </c>
      <c r="H128" s="40"/>
      <c r="I128" s="1519">
        <v>1093.07</v>
      </c>
      <c r="J128" s="703" t="s">
        <v>3626</v>
      </c>
      <c r="K128" s="40"/>
      <c r="L128" s="40"/>
    </row>
    <row r="129" spans="1:12">
      <c r="A129" s="1520">
        <v>41331</v>
      </c>
      <c r="B129" s="1120">
        <v>2756</v>
      </c>
      <c r="C129" s="1510" t="s">
        <v>3572</v>
      </c>
      <c r="D129" s="1509">
        <v>26930.799999999999</v>
      </c>
      <c r="E129" s="603"/>
      <c r="F129" s="430"/>
      <c r="G129" s="1490">
        <f t="shared" si="2"/>
        <v>26930.799999999999</v>
      </c>
      <c r="H129" s="40"/>
      <c r="I129" s="1519">
        <v>1041.8</v>
      </c>
      <c r="J129" s="703" t="s">
        <v>3627</v>
      </c>
      <c r="K129" s="40"/>
      <c r="L129" s="40"/>
    </row>
    <row r="130" spans="1:12">
      <c r="A130" s="1487">
        <v>41331</v>
      </c>
      <c r="B130" s="1120">
        <v>2757</v>
      </c>
      <c r="C130" s="1508" t="s">
        <v>9</v>
      </c>
      <c r="D130" s="1509">
        <v>14554.24</v>
      </c>
      <c r="E130" s="603"/>
      <c r="F130" s="430"/>
      <c r="G130" s="1490">
        <f t="shared" si="2"/>
        <v>14554.24</v>
      </c>
      <c r="H130" s="40"/>
      <c r="I130" s="1519">
        <v>540.72</v>
      </c>
      <c r="J130" s="703" t="s">
        <v>3628</v>
      </c>
      <c r="K130" s="40"/>
      <c r="L130" s="40"/>
    </row>
    <row r="131" spans="1:12">
      <c r="A131" s="1487">
        <v>41331</v>
      </c>
      <c r="B131" s="1120">
        <v>2758</v>
      </c>
      <c r="C131" s="1508" t="s">
        <v>124</v>
      </c>
      <c r="D131" s="1509">
        <v>31686.44</v>
      </c>
      <c r="E131" s="603"/>
      <c r="F131" s="430"/>
      <c r="G131" s="1490">
        <f t="shared" si="2"/>
        <v>31686.44</v>
      </c>
      <c r="H131" s="40"/>
      <c r="I131" s="1519">
        <v>848.63</v>
      </c>
      <c r="J131" s="703" t="s">
        <v>3629</v>
      </c>
      <c r="K131" s="40"/>
      <c r="L131" s="40"/>
    </row>
    <row r="132" spans="1:12">
      <c r="A132" s="1487">
        <v>41331</v>
      </c>
      <c r="B132" s="1120">
        <v>2759</v>
      </c>
      <c r="C132" s="1508" t="s">
        <v>124</v>
      </c>
      <c r="D132" s="1509">
        <v>9078.0400000000009</v>
      </c>
      <c r="E132" s="603"/>
      <c r="F132" s="430"/>
      <c r="G132" s="1490">
        <f t="shared" si="2"/>
        <v>9078.0400000000009</v>
      </c>
      <c r="H132" s="40"/>
      <c r="I132" s="1519">
        <v>299.82</v>
      </c>
      <c r="J132" s="703" t="s">
        <v>3630</v>
      </c>
      <c r="K132" s="40"/>
      <c r="L132" s="40"/>
    </row>
    <row r="133" spans="1:12">
      <c r="A133" s="1487">
        <v>41331</v>
      </c>
      <c r="B133" s="1120">
        <v>2760</v>
      </c>
      <c r="C133" s="1510" t="s">
        <v>3572</v>
      </c>
      <c r="D133" s="1509">
        <v>55879.040000000001</v>
      </c>
      <c r="E133" s="603"/>
      <c r="F133" s="430"/>
      <c r="G133" s="1490">
        <f t="shared" si="2"/>
        <v>55879.040000000001</v>
      </c>
      <c r="H133" s="40"/>
      <c r="I133" s="1519">
        <v>2123.66</v>
      </c>
      <c r="J133" s="703" t="s">
        <v>3631</v>
      </c>
      <c r="K133" s="40"/>
      <c r="L133" s="40"/>
    </row>
    <row r="134" spans="1:12">
      <c r="A134" s="1487">
        <v>41331</v>
      </c>
      <c r="B134" s="1120">
        <v>2761</v>
      </c>
      <c r="C134" s="1510" t="s">
        <v>3572</v>
      </c>
      <c r="D134" s="1509">
        <v>35227.279999999999</v>
      </c>
      <c r="E134" s="603"/>
      <c r="F134" s="430"/>
      <c r="G134" s="1490">
        <f t="shared" si="2"/>
        <v>35227.279999999999</v>
      </c>
      <c r="H134" s="40"/>
      <c r="I134" s="1519">
        <v>1264.6600000000001</v>
      </c>
      <c r="J134" s="703" t="s">
        <v>3632</v>
      </c>
      <c r="K134" s="40"/>
      <c r="L134" s="40"/>
    </row>
    <row r="135" spans="1:12" ht="16.5" customHeight="1">
      <c r="A135" s="1487">
        <v>41331</v>
      </c>
      <c r="B135" s="1120">
        <v>2762</v>
      </c>
      <c r="C135" s="1508" t="s">
        <v>3633</v>
      </c>
      <c r="D135" s="1509">
        <v>13137.72</v>
      </c>
      <c r="E135" s="603"/>
      <c r="F135" s="430"/>
      <c r="G135" s="1490">
        <f t="shared" si="2"/>
        <v>13137.72</v>
      </c>
      <c r="H135" s="40"/>
      <c r="I135" s="1519">
        <v>510.28</v>
      </c>
      <c r="J135" s="703" t="s">
        <v>3634</v>
      </c>
      <c r="K135" s="40"/>
      <c r="L135" s="40"/>
    </row>
    <row r="136" spans="1:12" ht="16.5" customHeight="1">
      <c r="A136" s="1487">
        <v>41331</v>
      </c>
      <c r="B136" s="1120">
        <v>2763</v>
      </c>
      <c r="C136" s="1865" t="s">
        <v>3540</v>
      </c>
      <c r="D136" s="1868">
        <v>27</v>
      </c>
      <c r="E136" s="603"/>
      <c r="F136" s="430"/>
      <c r="G136" s="1490">
        <f t="shared" si="2"/>
        <v>27</v>
      </c>
      <c r="H136" s="40"/>
      <c r="I136" s="1519"/>
      <c r="J136" s="703"/>
      <c r="K136" s="40"/>
      <c r="L136" s="40"/>
    </row>
    <row r="137" spans="1:12" ht="16.5" customHeight="1">
      <c r="A137" s="1487">
        <v>41333</v>
      </c>
      <c r="B137" s="1120">
        <v>2764</v>
      </c>
      <c r="C137" s="1508" t="s">
        <v>3354</v>
      </c>
      <c r="D137" s="1509">
        <v>138519.94</v>
      </c>
      <c r="E137" s="603"/>
      <c r="F137" s="430"/>
      <c r="G137" s="1490">
        <f t="shared" si="2"/>
        <v>138519.94</v>
      </c>
      <c r="H137" s="40"/>
      <c r="I137" s="1519">
        <v>5000.72</v>
      </c>
      <c r="J137" s="703" t="s">
        <v>3635</v>
      </c>
      <c r="K137" s="40"/>
      <c r="L137" s="40"/>
    </row>
    <row r="138" spans="1:12" ht="16.5" customHeight="1">
      <c r="A138" s="1487">
        <v>41333</v>
      </c>
      <c r="B138" s="1120">
        <v>2765</v>
      </c>
      <c r="C138" s="1869" t="s">
        <v>1081</v>
      </c>
      <c r="D138" s="1139">
        <v>0</v>
      </c>
      <c r="E138" s="603"/>
      <c r="F138" s="430"/>
      <c r="G138" s="1490">
        <f t="shared" si="2"/>
        <v>0</v>
      </c>
      <c r="H138" s="40"/>
      <c r="I138" s="1519"/>
      <c r="J138" s="703"/>
      <c r="K138" s="40"/>
      <c r="L138" s="40"/>
    </row>
    <row r="139" spans="1:12" ht="16.5" customHeight="1">
      <c r="A139" s="1487">
        <v>41333</v>
      </c>
      <c r="B139" s="1120">
        <v>2766</v>
      </c>
      <c r="C139" s="1508" t="s">
        <v>3354</v>
      </c>
      <c r="D139" s="1509">
        <v>59999.86</v>
      </c>
      <c r="E139" s="603"/>
      <c r="F139" s="430"/>
      <c r="G139" s="1490">
        <f t="shared" si="2"/>
        <v>59999.86</v>
      </c>
      <c r="H139" s="40"/>
      <c r="I139" s="1519">
        <v>2166.06</v>
      </c>
      <c r="J139" s="703" t="s">
        <v>3636</v>
      </c>
      <c r="K139" s="40"/>
      <c r="L139" s="40"/>
    </row>
    <row r="140" spans="1:12" ht="16.5" customHeight="1">
      <c r="A140" s="1487">
        <v>41333</v>
      </c>
      <c r="B140" s="1120">
        <v>2767</v>
      </c>
      <c r="C140" s="1867" t="s">
        <v>3540</v>
      </c>
      <c r="D140" s="1868">
        <v>27</v>
      </c>
      <c r="E140" s="603"/>
      <c r="F140" s="430"/>
      <c r="G140" s="1490">
        <f t="shared" si="2"/>
        <v>27</v>
      </c>
      <c r="H140" s="40"/>
      <c r="I140" s="1521"/>
      <c r="J140" s="703"/>
      <c r="K140" s="40"/>
      <c r="L140" s="40"/>
    </row>
    <row r="141" spans="1:12" ht="16.5" customHeight="1">
      <c r="A141" s="1487">
        <v>41333</v>
      </c>
      <c r="B141" s="1120">
        <v>2768</v>
      </c>
      <c r="C141" s="1510" t="s">
        <v>3562</v>
      </c>
      <c r="D141" s="1509">
        <v>6083.5</v>
      </c>
      <c r="E141" s="603"/>
      <c r="F141" s="430"/>
      <c r="G141" s="1490">
        <f t="shared" si="2"/>
        <v>6083.5</v>
      </c>
      <c r="H141" s="40"/>
      <c r="I141" s="1521">
        <v>2433.4</v>
      </c>
      <c r="J141" s="703" t="s">
        <v>3637</v>
      </c>
      <c r="K141" s="40"/>
      <c r="L141" s="40"/>
    </row>
    <row r="142" spans="1:12" ht="16.5" customHeight="1">
      <c r="A142" s="1487">
        <v>41333</v>
      </c>
      <c r="B142" s="1120">
        <v>2769</v>
      </c>
      <c r="C142" s="1869" t="s">
        <v>1081</v>
      </c>
      <c r="D142" s="1139">
        <v>0</v>
      </c>
      <c r="E142" s="603"/>
      <c r="F142" s="430"/>
      <c r="G142" s="1490">
        <f t="shared" si="2"/>
        <v>0</v>
      </c>
      <c r="H142" s="40"/>
      <c r="I142" s="1519"/>
      <c r="J142" s="703"/>
      <c r="K142" s="40"/>
      <c r="L142" s="40"/>
    </row>
    <row r="143" spans="1:12" ht="16.5" customHeight="1">
      <c r="A143" s="1487">
        <v>41333</v>
      </c>
      <c r="B143" s="1120">
        <v>2770</v>
      </c>
      <c r="C143" s="1508" t="s">
        <v>138</v>
      </c>
      <c r="D143" s="1509">
        <v>56991.199999999997</v>
      </c>
      <c r="E143" s="603"/>
      <c r="F143" s="430"/>
      <c r="G143" s="1490">
        <f t="shared" si="2"/>
        <v>56991.199999999997</v>
      </c>
      <c r="H143" s="40"/>
      <c r="I143" s="1519">
        <v>2020</v>
      </c>
      <c r="J143" s="703" t="s">
        <v>3670</v>
      </c>
      <c r="K143" s="40"/>
      <c r="L143" s="40"/>
    </row>
    <row r="144" spans="1:12" ht="16.5" customHeight="1">
      <c r="A144" s="1487">
        <v>41333</v>
      </c>
      <c r="B144" s="1120">
        <v>2771</v>
      </c>
      <c r="C144" s="1508" t="s">
        <v>3544</v>
      </c>
      <c r="D144" s="1509">
        <v>1763.52</v>
      </c>
      <c r="E144" s="603"/>
      <c r="F144" s="430"/>
      <c r="G144" s="1490">
        <f t="shared" si="2"/>
        <v>1763.52</v>
      </c>
      <c r="H144" s="40"/>
      <c r="I144" s="1519">
        <v>68.12</v>
      </c>
      <c r="J144" s="703" t="s">
        <v>3638</v>
      </c>
      <c r="K144" s="40"/>
      <c r="L144" s="40"/>
    </row>
    <row r="145" spans="1:12" ht="16.5" customHeight="1">
      <c r="A145" s="1487">
        <v>41333</v>
      </c>
      <c r="B145" s="1120">
        <v>2772</v>
      </c>
      <c r="C145" s="1508" t="s">
        <v>3544</v>
      </c>
      <c r="D145" s="1509">
        <v>2978.92</v>
      </c>
      <c r="E145" s="603"/>
      <c r="F145" s="430"/>
      <c r="G145" s="1490">
        <f t="shared" si="2"/>
        <v>2978.92</v>
      </c>
      <c r="H145" s="40"/>
      <c r="I145" s="1519">
        <v>102.28</v>
      </c>
      <c r="J145" s="703" t="s">
        <v>3639</v>
      </c>
      <c r="K145" s="40"/>
      <c r="L145" s="40"/>
    </row>
    <row r="146" spans="1:12" ht="17.25" customHeight="1">
      <c r="A146" s="1487">
        <v>41333</v>
      </c>
      <c r="B146" s="1120">
        <v>2773</v>
      </c>
      <c r="C146" s="1510" t="s">
        <v>3380</v>
      </c>
      <c r="D146" s="1509">
        <v>100000.03</v>
      </c>
      <c r="E146" s="603"/>
      <c r="F146" s="430"/>
      <c r="G146" s="1490">
        <f t="shared" si="2"/>
        <v>100000.03</v>
      </c>
      <c r="H146" s="40"/>
      <c r="I146" s="1519">
        <v>3787.88</v>
      </c>
      <c r="J146" s="703" t="s">
        <v>3579</v>
      </c>
      <c r="K146" s="40"/>
      <c r="L146" s="40"/>
    </row>
    <row r="147" spans="1:12">
      <c r="A147" s="1487">
        <v>41333</v>
      </c>
      <c r="B147" s="1120">
        <v>2774</v>
      </c>
      <c r="C147" s="1508" t="s">
        <v>521</v>
      </c>
      <c r="D147" s="1509">
        <v>8045.52</v>
      </c>
      <c r="E147" s="603"/>
      <c r="F147" s="430"/>
      <c r="G147" s="1490">
        <f t="shared" si="2"/>
        <v>8045.52</v>
      </c>
      <c r="H147" s="40"/>
      <c r="I147" s="1519">
        <v>206.78</v>
      </c>
      <c r="J147" s="703" t="s">
        <v>3640</v>
      </c>
      <c r="K147" s="40"/>
      <c r="L147" s="40"/>
    </row>
    <row r="148" spans="1:12">
      <c r="A148" s="1487">
        <v>41333</v>
      </c>
      <c r="B148" s="1120">
        <v>2775</v>
      </c>
      <c r="C148" s="1508" t="s">
        <v>138</v>
      </c>
      <c r="D148" s="1509">
        <v>19151.080000000002</v>
      </c>
      <c r="E148" s="603"/>
      <c r="F148" s="430"/>
      <c r="G148" s="1490">
        <f t="shared" si="2"/>
        <v>19151.080000000002</v>
      </c>
      <c r="H148" s="40"/>
      <c r="I148" s="1519">
        <v>614.38</v>
      </c>
      <c r="J148" s="703" t="s">
        <v>3671</v>
      </c>
      <c r="K148" s="40"/>
      <c r="L148" s="40"/>
    </row>
    <row r="149" spans="1:12">
      <c r="A149" s="1487"/>
      <c r="B149" s="1120"/>
      <c r="C149" s="1508"/>
      <c r="D149" s="1509"/>
      <c r="E149" s="603"/>
      <c r="F149" s="430"/>
      <c r="G149" s="1490">
        <f t="shared" si="2"/>
        <v>0</v>
      </c>
      <c r="H149" s="40"/>
      <c r="I149" s="1519"/>
      <c r="J149" s="703"/>
      <c r="K149" s="40"/>
      <c r="L149" s="40"/>
    </row>
    <row r="150" spans="1:12">
      <c r="A150" s="1487"/>
      <c r="B150" s="1120"/>
      <c r="C150" s="1508"/>
      <c r="D150" s="1509"/>
      <c r="E150" s="603"/>
      <c r="F150" s="430"/>
      <c r="G150" s="1490">
        <f t="shared" si="2"/>
        <v>0</v>
      </c>
      <c r="H150" s="40"/>
      <c r="I150" s="1519"/>
      <c r="J150" s="703"/>
      <c r="K150" s="40"/>
      <c r="L150" s="40"/>
    </row>
    <row r="151" spans="1:12">
      <c r="A151" s="1487"/>
      <c r="B151" s="1120"/>
      <c r="C151" s="1510"/>
      <c r="D151" s="1509"/>
      <c r="E151" s="603"/>
      <c r="F151" s="430"/>
      <c r="G151" s="1490">
        <f t="shared" si="2"/>
        <v>0</v>
      </c>
      <c r="H151" s="40"/>
      <c r="I151" s="1519"/>
      <c r="J151" s="703"/>
      <c r="K151" s="40"/>
      <c r="L151" s="40"/>
    </row>
    <row r="152" spans="1:12">
      <c r="A152" s="110"/>
      <c r="B152" s="1120"/>
      <c r="C152" s="1510"/>
      <c r="D152" s="1509"/>
      <c r="E152" s="603"/>
      <c r="F152" s="430"/>
      <c r="G152" s="430"/>
      <c r="H152" s="61"/>
      <c r="I152" s="1519"/>
      <c r="J152" s="703"/>
      <c r="K152" s="40"/>
    </row>
    <row r="153" spans="1:12">
      <c r="A153" s="110"/>
      <c r="B153" s="1120"/>
      <c r="C153" s="1510"/>
      <c r="D153" s="1509"/>
      <c r="E153" s="603"/>
      <c r="F153" s="430"/>
      <c r="G153" s="430"/>
      <c r="H153" s="61"/>
      <c r="I153" s="1519"/>
      <c r="J153" s="703"/>
      <c r="K153" s="40"/>
    </row>
    <row r="154" spans="1:12">
      <c r="A154" s="110"/>
      <c r="B154" s="1120"/>
      <c r="C154" s="1514"/>
      <c r="D154" s="1509"/>
      <c r="E154" s="603"/>
      <c r="F154" s="430"/>
      <c r="G154" s="430"/>
      <c r="H154" s="61"/>
      <c r="I154" s="1519"/>
      <c r="J154" s="703"/>
      <c r="K154" s="40"/>
    </row>
    <row r="155" spans="1:12">
      <c r="A155" s="53"/>
      <c r="B155" s="1120"/>
      <c r="C155" s="602"/>
      <c r="D155" s="1112"/>
      <c r="E155" s="604"/>
      <c r="F155" s="430"/>
      <c r="G155" s="430">
        <v>0</v>
      </c>
      <c r="H155" s="61"/>
      <c r="I155" s="1493"/>
      <c r="J155" s="1505"/>
      <c r="K155" s="40"/>
    </row>
    <row r="156" spans="1:12">
      <c r="A156" s="53"/>
      <c r="B156" s="1120"/>
      <c r="C156" s="602"/>
      <c r="D156" s="1112"/>
      <c r="E156" s="604"/>
      <c r="F156" s="430"/>
      <c r="G156" s="430">
        <v>0</v>
      </c>
      <c r="H156" s="61"/>
      <c r="I156" s="1493"/>
      <c r="J156" s="40"/>
      <c r="K156" s="40"/>
    </row>
    <row r="157" spans="1:12">
      <c r="A157" s="53"/>
      <c r="B157" s="1120"/>
      <c r="C157" s="602"/>
      <c r="D157" s="1112"/>
      <c r="E157" s="604"/>
      <c r="F157" s="430"/>
      <c r="G157" s="430">
        <v>0</v>
      </c>
      <c r="H157" s="61"/>
      <c r="I157" s="1493"/>
      <c r="J157" s="40"/>
      <c r="K157" s="40"/>
    </row>
    <row r="158" spans="1:12" ht="15.75" thickBot="1">
      <c r="A158" s="53"/>
      <c r="B158" s="1522"/>
      <c r="C158" s="623"/>
      <c r="D158" s="1523"/>
      <c r="E158" s="625"/>
      <c r="F158" s="1524"/>
      <c r="G158" s="1524">
        <v>0</v>
      </c>
      <c r="H158" s="61"/>
      <c r="I158" s="1493"/>
      <c r="J158" s="40"/>
      <c r="K158" s="40"/>
    </row>
    <row r="159" spans="1:12" ht="15.75" thickTop="1">
      <c r="A159" s="597"/>
      <c r="B159" s="1525"/>
      <c r="C159" s="297"/>
      <c r="D159" s="1494">
        <f>SUM(D5:D151)</f>
        <v>6990788.79</v>
      </c>
      <c r="E159" s="1526"/>
      <c r="F159" s="1526">
        <f>SUM(F5:F151)</f>
        <v>1046471.4499999998</v>
      </c>
      <c r="G159" s="1184"/>
      <c r="H159" s="61"/>
      <c r="I159" s="1493"/>
      <c r="J159" s="40"/>
      <c r="K159" s="40"/>
    </row>
    <row r="160" spans="1:12">
      <c r="A160" s="597"/>
      <c r="B160" s="1525"/>
      <c r="C160" s="297"/>
      <c r="E160" s="66"/>
      <c r="F160" s="1184"/>
      <c r="G160" s="1184"/>
      <c r="H160" s="61"/>
      <c r="I160" s="1493"/>
      <c r="J160" s="40"/>
      <c r="K160" s="40"/>
    </row>
    <row r="161" spans="1:11">
      <c r="A161" s="597"/>
      <c r="B161" s="1525"/>
      <c r="C161" s="297"/>
      <c r="E161" s="606"/>
      <c r="F161" s="1184"/>
      <c r="G161" s="1184"/>
      <c r="H161" s="61"/>
      <c r="I161" s="1493"/>
      <c r="J161" s="40"/>
      <c r="K161" s="40"/>
    </row>
    <row r="162" spans="1:11">
      <c r="A162" s="597"/>
      <c r="B162" s="1525"/>
      <c r="C162" s="297"/>
      <c r="E162" s="606"/>
      <c r="F162" s="1184"/>
      <c r="G162" s="1184"/>
      <c r="H162" s="61"/>
      <c r="I162" s="1493"/>
      <c r="J162" s="40"/>
      <c r="K162" s="40"/>
    </row>
    <row r="163" spans="1:11">
      <c r="A163" s="597"/>
      <c r="B163" s="1525"/>
      <c r="C163" s="297"/>
      <c r="E163" s="606"/>
      <c r="F163" s="1184"/>
      <c r="G163" s="1184"/>
      <c r="H163" s="61"/>
    </row>
    <row r="164" spans="1:11" ht="30">
      <c r="A164" s="597"/>
      <c r="B164" s="1525"/>
      <c r="C164" s="297"/>
      <c r="D164" s="1527" t="s">
        <v>62</v>
      </c>
      <c r="E164" s="606"/>
      <c r="F164" s="1528" t="s">
        <v>63</v>
      </c>
      <c r="G164" s="1184"/>
      <c r="H164" s="61"/>
    </row>
    <row r="165" spans="1:11" ht="15.75" thickBot="1">
      <c r="A165" s="597"/>
      <c r="B165" s="1525"/>
      <c r="C165" s="297"/>
      <c r="D165" s="1527"/>
      <c r="E165" s="606"/>
      <c r="F165" s="1528"/>
      <c r="G165" s="1184"/>
      <c r="H165" s="61"/>
    </row>
    <row r="166" spans="1:11" ht="21.75" thickBot="1">
      <c r="A166" s="597"/>
      <c r="B166" s="1525"/>
      <c r="C166" s="297"/>
      <c r="D166" s="1985">
        <f>D159-F159</f>
        <v>5944317.3399999999</v>
      </c>
      <c r="E166" s="1986"/>
      <c r="F166" s="1987"/>
      <c r="G166" s="1184"/>
      <c r="H166" s="61"/>
    </row>
    <row r="167" spans="1:11">
      <c r="A167" s="597"/>
      <c r="B167" s="1525"/>
      <c r="C167" s="297"/>
      <c r="E167" s="606"/>
      <c r="F167" s="1184"/>
      <c r="G167" s="1184"/>
      <c r="H167" s="61"/>
    </row>
    <row r="168" spans="1:11" ht="18.75">
      <c r="A168" s="597"/>
      <c r="B168" s="1525"/>
      <c r="C168" s="297"/>
      <c r="D168" s="1988" t="s">
        <v>64</v>
      </c>
      <c r="E168" s="1988"/>
      <c r="F168" s="1988"/>
      <c r="G168" s="1184"/>
      <c r="H168" s="61"/>
    </row>
    <row r="169" spans="1:11">
      <c r="A169" s="597"/>
      <c r="B169" s="1525"/>
      <c r="C169" s="297"/>
      <c r="E169" s="606"/>
      <c r="F169" s="1184"/>
      <c r="G169" s="1184"/>
      <c r="H169" s="61"/>
    </row>
    <row r="170" spans="1:11">
      <c r="A170" s="597"/>
      <c r="B170" s="1525"/>
      <c r="C170" s="297"/>
      <c r="E170" s="606"/>
      <c r="F170" s="1184"/>
      <c r="G170" s="1184"/>
      <c r="H170" s="61"/>
    </row>
  </sheetData>
  <mergeCells count="7">
    <mergeCell ref="D168:F168"/>
    <mergeCell ref="B1:F1"/>
    <mergeCell ref="B2:C2"/>
    <mergeCell ref="B57:F57"/>
    <mergeCell ref="B58:C58"/>
    <mergeCell ref="B116:F116"/>
    <mergeCell ref="D166:F166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F106"/>
  <sheetViews>
    <sheetView topLeftCell="CR1" workbookViewId="0">
      <selection activeCell="CY12" sqref="CY12"/>
    </sheetView>
  </sheetViews>
  <sheetFormatPr baseColWidth="10" defaultRowHeight="15"/>
  <cols>
    <col min="1" max="1" width="9.5703125" style="771" customWidth="1"/>
    <col min="2" max="2" width="9.7109375" style="771" customWidth="1"/>
    <col min="3" max="3" width="11" style="771" customWidth="1"/>
    <col min="4" max="4" width="11.42578125" style="771"/>
    <col min="5" max="5" width="11.28515625" style="771" customWidth="1"/>
    <col min="6" max="6" width="11.42578125" style="771"/>
    <col min="7" max="7" width="11.85546875" style="771" bestFit="1" customWidth="1"/>
    <col min="8" max="8" width="9.28515625" style="771" customWidth="1"/>
    <col min="9" max="9" width="12.5703125" style="418" customWidth="1"/>
    <col min="10" max="10" width="8.85546875" style="771" customWidth="1"/>
    <col min="11" max="11" width="8.7109375" style="391" customWidth="1"/>
    <col min="12" max="12" width="12.7109375" style="771" bestFit="1" customWidth="1"/>
    <col min="13" max="13" width="10.7109375" style="771" bestFit="1" customWidth="1"/>
    <col min="14" max="14" width="12.7109375" style="771" bestFit="1" customWidth="1"/>
    <col min="15" max="15" width="13.7109375" style="771" bestFit="1" customWidth="1"/>
    <col min="16" max="16" width="7.42578125" style="771" customWidth="1"/>
    <col min="17" max="17" width="11.42578125" style="418" customWidth="1"/>
    <col min="18" max="23" width="11.42578125" style="771" customWidth="1"/>
    <col min="24" max="24" width="7.42578125" style="771" customWidth="1"/>
    <col min="25" max="27" width="9.5703125" style="771" customWidth="1"/>
    <col min="28" max="31" width="11.42578125" style="771" customWidth="1"/>
    <col min="32" max="32" width="5" style="771" customWidth="1"/>
    <col min="33" max="33" width="8.42578125" style="771" customWidth="1"/>
    <col min="34" max="34" width="11.42578125" style="771" customWidth="1"/>
    <col min="35" max="35" width="7.7109375" style="771" customWidth="1"/>
    <col min="36" max="36" width="11.42578125" style="771" customWidth="1"/>
    <col min="37" max="37" width="8.5703125" style="771" customWidth="1"/>
    <col min="38" max="39" width="11.42578125" style="771" customWidth="1"/>
    <col min="40" max="40" width="5" style="771" customWidth="1"/>
    <col min="41" max="41" width="11.42578125" style="1591" customWidth="1"/>
    <col min="42" max="42" width="9.42578125" style="771" customWidth="1"/>
    <col min="43" max="43" width="8.5703125" style="771" customWidth="1"/>
    <col min="44" max="47" width="11.42578125" style="771" customWidth="1"/>
    <col min="48" max="48" width="5" style="771" customWidth="1"/>
    <col min="49" max="49" width="8.85546875" style="771" customWidth="1"/>
    <col min="50" max="50" width="8.5703125" style="771" customWidth="1"/>
    <col min="51" max="55" width="11.42578125" style="771" customWidth="1"/>
    <col min="56" max="56" width="4.85546875" style="771" customWidth="1"/>
    <col min="57" max="62" width="11.42578125" style="771" customWidth="1"/>
    <col min="63" max="63" width="7.42578125" style="771" customWidth="1"/>
    <col min="64" max="64" width="11.42578125" style="1592" customWidth="1"/>
    <col min="65" max="69" width="11.42578125" style="771" customWidth="1"/>
    <col min="70" max="70" width="7.42578125" style="771" customWidth="1"/>
    <col min="71" max="76" width="11" style="771" customWidth="1"/>
    <col min="77" max="77" width="7.42578125" style="771" customWidth="1"/>
    <col min="78" max="83" width="11" style="797" customWidth="1"/>
    <col min="84" max="84" width="7.42578125" style="797" customWidth="1"/>
    <col min="85" max="85" width="11.42578125" style="418" customWidth="1"/>
    <col min="86" max="90" width="11.42578125" style="771" customWidth="1"/>
    <col min="91" max="91" width="7.42578125" style="771" customWidth="1"/>
    <col min="92" max="92" width="11.42578125" style="771" customWidth="1"/>
    <col min="93" max="93" width="11.42578125" style="35" customWidth="1"/>
    <col min="94" max="97" width="11.42578125" style="771" customWidth="1"/>
    <col min="98" max="98" width="7.42578125" style="771" customWidth="1"/>
    <col min="99" max="104" width="11.42578125" style="771" customWidth="1"/>
    <col min="105" max="105" width="7.42578125" style="771" customWidth="1"/>
    <col min="106" max="111" width="11.42578125" style="771"/>
    <col min="112" max="112" width="9" style="771" customWidth="1"/>
    <col min="113" max="113" width="8.5703125" style="771" customWidth="1"/>
    <col min="114" max="114" width="9" style="771" customWidth="1"/>
    <col min="115" max="115" width="8.28515625" style="771" customWidth="1"/>
    <col min="116" max="116" width="12.7109375" style="771" bestFit="1" customWidth="1"/>
    <col min="117" max="117" width="10.85546875" style="771" customWidth="1"/>
    <col min="118" max="118" width="12.7109375" style="771" bestFit="1" customWidth="1"/>
    <col min="119" max="119" width="13" style="771" customWidth="1"/>
    <col min="120" max="120" width="7.5703125" style="771" customWidth="1"/>
    <col min="121" max="121" width="11.42578125" style="418" customWidth="1"/>
    <col min="122" max="122" width="8.42578125" style="771" customWidth="1"/>
    <col min="123" max="127" width="11.42578125" style="771" customWidth="1"/>
    <col min="128" max="128" width="7.5703125" style="771" customWidth="1"/>
    <col min="129" max="129" width="11.42578125" style="418"/>
    <col min="130" max="134" width="11.42578125" style="771"/>
    <col min="135" max="135" width="8.5703125" style="771" customWidth="1"/>
    <col min="136" max="136" width="11.42578125" style="1887"/>
    <col min="137" max="141" width="11.42578125" style="797"/>
    <col min="142" max="142" width="8.5703125" style="797" customWidth="1"/>
    <col min="143" max="148" width="11.42578125" style="771" customWidth="1"/>
    <col min="149" max="149" width="8.5703125" style="771" customWidth="1"/>
    <col min="150" max="155" width="11.42578125" style="771" customWidth="1"/>
    <col min="156" max="156" width="8.5703125" style="771" customWidth="1"/>
    <col min="157" max="162" width="11.42578125" style="771" customWidth="1"/>
    <col min="163" max="163" width="8.5703125" style="771" customWidth="1"/>
    <col min="164" max="164" width="9.28515625" style="771" customWidth="1"/>
    <col min="165" max="165" width="9" style="771" customWidth="1"/>
    <col min="166" max="166" width="11.28515625" style="771" customWidth="1"/>
    <col min="167" max="167" width="11.7109375" style="3" customWidth="1"/>
    <col min="168" max="168" width="8.28515625" style="771" customWidth="1"/>
    <col min="169" max="170" width="11.7109375" style="771" customWidth="1"/>
    <col min="171" max="171" width="8.5703125" style="771" customWidth="1"/>
    <col min="172" max="177" width="11.42578125" style="771" customWidth="1"/>
    <col min="178" max="178" width="8.5703125" style="771" customWidth="1"/>
    <col min="179" max="184" width="11.42578125" style="771" customWidth="1"/>
    <col min="185" max="185" width="8.5703125" style="771" customWidth="1"/>
    <col min="186" max="186" width="11.42578125" style="771"/>
    <col min="187" max="188" width="11.42578125" style="391"/>
    <col min="189" max="189" width="11.42578125" style="771"/>
    <col min="190" max="190" width="11.42578125" style="337"/>
    <col min="191" max="191" width="11.42578125" style="771"/>
    <col min="192" max="192" width="7.28515625" style="771" customWidth="1"/>
    <col min="193" max="198" width="11.42578125" style="771"/>
    <col min="199" max="199" width="8.5703125" style="771" customWidth="1"/>
    <col min="200" max="205" width="11.140625" style="771" customWidth="1"/>
    <col min="206" max="206" width="8.5703125" style="771" customWidth="1"/>
    <col min="207" max="212" width="11.28515625" style="771" customWidth="1"/>
    <col min="213" max="213" width="8.5703125" style="771" customWidth="1"/>
    <col min="214" max="219" width="11.42578125" style="771" customWidth="1"/>
    <col min="220" max="220" width="8.5703125" style="771" customWidth="1"/>
    <col min="221" max="226" width="11.42578125" style="40" customWidth="1"/>
    <col min="227" max="227" width="8.5703125" style="40" customWidth="1"/>
    <col min="228" max="233" width="11.42578125" style="771" customWidth="1"/>
    <col min="234" max="234" width="8.5703125" style="771" customWidth="1"/>
    <col min="235" max="237" width="11.42578125" style="771"/>
    <col min="238" max="238" width="12.5703125" style="771" customWidth="1"/>
    <col min="239" max="240" width="11.42578125" style="771"/>
    <col min="241" max="241" width="8.28515625" style="771" customWidth="1"/>
    <col min="242" max="242" width="11.42578125" style="763" customWidth="1"/>
    <col min="243" max="243" width="9.42578125" style="771" customWidth="1"/>
    <col min="244" max="244" width="9" style="771" customWidth="1"/>
    <col min="245" max="245" width="11.42578125" style="771"/>
    <col min="246" max="246" width="8.140625" style="771" customWidth="1"/>
    <col min="247" max="248" width="11.42578125" style="771"/>
    <col min="249" max="249" width="8.42578125" style="771" customWidth="1"/>
    <col min="250" max="250" width="11.42578125" style="763"/>
    <col min="251" max="255" width="11.42578125" style="771"/>
    <col min="256" max="256" width="8.42578125" style="771" customWidth="1"/>
    <col min="257" max="262" width="11.42578125" style="771" customWidth="1"/>
    <col min="263" max="263" width="8.42578125" style="771" customWidth="1"/>
    <col min="264" max="269" width="11.42578125" style="771" customWidth="1"/>
    <col min="270" max="270" width="8.42578125" style="771" customWidth="1"/>
    <col min="271" max="271" width="11.42578125" style="572" customWidth="1"/>
    <col min="272" max="276" width="11.42578125" style="771" customWidth="1"/>
    <col min="277" max="277" width="8.42578125" style="771" customWidth="1"/>
    <col min="278" max="283" width="11.85546875" style="771" customWidth="1"/>
    <col min="284" max="284" width="8.42578125" style="771" customWidth="1"/>
    <col min="285" max="290" width="11.42578125" style="771" customWidth="1"/>
    <col min="291" max="291" width="8.42578125" style="771" customWidth="1"/>
    <col min="292" max="297" width="11.42578125" style="771" customWidth="1"/>
    <col min="298" max="298" width="8.42578125" style="771" customWidth="1"/>
    <col min="299" max="325" width="11.42578125" style="771"/>
    <col min="326" max="326" width="8.28515625" style="771" customWidth="1"/>
    <col min="327" max="332" width="11.42578125" style="771"/>
    <col min="333" max="333" width="7.28515625" style="771" customWidth="1"/>
    <col min="334" max="334" width="11.42578125" style="771"/>
    <col min="335" max="335" width="11.42578125" style="391"/>
    <col min="336" max="339" width="11.42578125" style="771"/>
    <col min="340" max="340" width="7" style="771" bestFit="1" customWidth="1"/>
    <col min="341" max="346" width="11.42578125" style="771"/>
    <col min="347" max="347" width="7" style="771" bestFit="1" customWidth="1"/>
    <col min="348" max="353" width="11.42578125" style="771"/>
    <col min="354" max="354" width="6.85546875" style="771" customWidth="1"/>
    <col min="355" max="355" width="11.42578125" style="572"/>
    <col min="356" max="356" width="11.42578125" style="391"/>
    <col min="357" max="357" width="12.7109375" style="771" bestFit="1" customWidth="1"/>
    <col min="358" max="358" width="11.42578125" style="572"/>
    <col min="359" max="360" width="11.42578125" style="771"/>
    <col min="361" max="361" width="6.28515625" style="771" customWidth="1"/>
    <col min="362" max="362" width="11.42578125" style="771"/>
    <col min="363" max="363" width="11.42578125" style="391"/>
    <col min="364" max="367" width="11.42578125" style="771"/>
    <col min="368" max="368" width="6.7109375" style="771" customWidth="1"/>
    <col min="369" max="374" width="11.42578125" style="771"/>
    <col min="375" max="375" width="7" style="771" bestFit="1" customWidth="1"/>
    <col min="376" max="376" width="11.42578125" style="418"/>
    <col min="377" max="16384" width="11.42578125" style="771"/>
  </cols>
  <sheetData>
    <row r="1" spans="1:396" ht="33.75">
      <c r="A1" s="2097" t="s">
        <v>141</v>
      </c>
      <c r="B1" s="2098"/>
      <c r="C1" s="2098"/>
      <c r="D1" s="2098"/>
      <c r="E1" s="2098"/>
      <c r="F1" s="2098"/>
      <c r="G1" s="2098"/>
      <c r="H1" s="23">
        <v>1</v>
      </c>
      <c r="I1" s="1961" t="str">
        <f>A1</f>
        <v>ESTADO DE CUENTA POR CLIENTE</v>
      </c>
      <c r="J1" s="1961"/>
      <c r="K1" s="1961"/>
      <c r="L1" s="1961"/>
      <c r="M1" s="1961"/>
      <c r="N1" s="1961"/>
      <c r="O1" s="1961"/>
      <c r="P1" s="23">
        <f>H1+1</f>
        <v>2</v>
      </c>
      <c r="Q1" s="1961" t="str">
        <f>I1</f>
        <v>ESTADO DE CUENTA POR CLIENTE</v>
      </c>
      <c r="R1" s="1961"/>
      <c r="S1" s="1961"/>
      <c r="T1" s="1961"/>
      <c r="U1" s="1961"/>
      <c r="V1" s="1961"/>
      <c r="W1" s="1961"/>
      <c r="X1" s="23">
        <f>P1+1</f>
        <v>3</v>
      </c>
      <c r="Y1" s="1961" t="str">
        <f>Q1</f>
        <v>ESTADO DE CUENTA POR CLIENTE</v>
      </c>
      <c r="Z1" s="1961"/>
      <c r="AA1" s="1961"/>
      <c r="AB1" s="1961"/>
      <c r="AC1" s="1961"/>
      <c r="AD1" s="1961"/>
      <c r="AE1" s="1961"/>
      <c r="AF1" s="23">
        <f>X1+1</f>
        <v>4</v>
      </c>
      <c r="AG1" s="1961" t="str">
        <f>Y1</f>
        <v>ESTADO DE CUENTA POR CLIENTE</v>
      </c>
      <c r="AH1" s="1961"/>
      <c r="AI1" s="1961"/>
      <c r="AJ1" s="1961"/>
      <c r="AK1" s="1961"/>
      <c r="AL1" s="1961"/>
      <c r="AM1" s="1961"/>
      <c r="AN1" s="23">
        <f>AF1+1</f>
        <v>5</v>
      </c>
      <c r="AO1" s="1961" t="str">
        <f>AG1</f>
        <v>ESTADO DE CUENTA POR CLIENTE</v>
      </c>
      <c r="AP1" s="1961"/>
      <c r="AQ1" s="1961"/>
      <c r="AR1" s="1961"/>
      <c r="AS1" s="1961"/>
      <c r="AT1" s="1961"/>
      <c r="AU1" s="1961"/>
      <c r="AV1" s="23">
        <f>AN1+1</f>
        <v>6</v>
      </c>
      <c r="AW1" s="1961" t="str">
        <f>I1</f>
        <v>ESTADO DE CUENTA POR CLIENTE</v>
      </c>
      <c r="AX1" s="1961"/>
      <c r="AY1" s="1961"/>
      <c r="AZ1" s="1961"/>
      <c r="BA1" s="1961"/>
      <c r="BB1" s="1961"/>
      <c r="BC1" s="1961"/>
      <c r="BD1" s="23">
        <f>AN1+1</f>
        <v>6</v>
      </c>
      <c r="BE1" s="1961" t="str">
        <f>I1</f>
        <v>ESTADO DE CUENTA POR CLIENTE</v>
      </c>
      <c r="BF1" s="1961"/>
      <c r="BG1" s="1961"/>
      <c r="BH1" s="1961"/>
      <c r="BI1" s="1961"/>
      <c r="BJ1" s="1961"/>
      <c r="BK1" s="23">
        <f>BD1+1</f>
        <v>7</v>
      </c>
      <c r="BL1" s="1961" t="str">
        <f>I1</f>
        <v>ESTADO DE CUENTA POR CLIENTE</v>
      </c>
      <c r="BM1" s="1961"/>
      <c r="BN1" s="1961"/>
      <c r="BO1" s="1961"/>
      <c r="BP1" s="1961"/>
      <c r="BQ1" s="1961"/>
      <c r="BR1" s="23">
        <f>BK1+1</f>
        <v>8</v>
      </c>
      <c r="BS1" s="1961" t="str">
        <f>BL1</f>
        <v>ESTADO DE CUENTA POR CLIENTE</v>
      </c>
      <c r="BT1" s="1961"/>
      <c r="BU1" s="1961"/>
      <c r="BV1" s="1961"/>
      <c r="BW1" s="1961"/>
      <c r="BX1" s="1961"/>
      <c r="BY1" s="23">
        <f>BR1+1</f>
        <v>9</v>
      </c>
      <c r="BZ1" s="2019" t="str">
        <f>BS1</f>
        <v>ESTADO DE CUENTA POR CLIENTE</v>
      </c>
      <c r="CA1" s="2019"/>
      <c r="CB1" s="2019"/>
      <c r="CC1" s="2019"/>
      <c r="CD1" s="2019"/>
      <c r="CE1" s="2019"/>
      <c r="CF1" s="917">
        <f>BY1+1</f>
        <v>10</v>
      </c>
      <c r="CG1" s="1961" t="str">
        <f>BL1</f>
        <v>ESTADO DE CUENTA POR CLIENTE</v>
      </c>
      <c r="CH1" s="1961"/>
      <c r="CI1" s="1961"/>
      <c r="CJ1" s="1961"/>
      <c r="CK1" s="1961"/>
      <c r="CL1" s="1961"/>
      <c r="CM1" s="23">
        <f>10+1</f>
        <v>11</v>
      </c>
      <c r="CN1" s="1961" t="str">
        <f>CG1</f>
        <v>ESTADO DE CUENTA POR CLIENTE</v>
      </c>
      <c r="CO1" s="1961"/>
      <c r="CP1" s="1961"/>
      <c r="CQ1" s="1961"/>
      <c r="CR1" s="1961"/>
      <c r="CS1" s="1961"/>
      <c r="CT1" s="23">
        <f>CM1+1</f>
        <v>12</v>
      </c>
      <c r="CU1" s="1961" t="str">
        <f>BL1</f>
        <v>ESTADO DE CUENTA POR CLIENTE</v>
      </c>
      <c r="CV1" s="1961"/>
      <c r="CW1" s="1961"/>
      <c r="CX1" s="1961"/>
      <c r="CY1" s="1961"/>
      <c r="CZ1" s="1961"/>
      <c r="DA1" s="23">
        <f>CT1+1</f>
        <v>13</v>
      </c>
      <c r="DB1" s="1961" t="str">
        <f>I1</f>
        <v>ESTADO DE CUENTA POR CLIENTE</v>
      </c>
      <c r="DC1" s="1961"/>
      <c r="DD1" s="1961"/>
      <c r="DE1" s="1961"/>
      <c r="DF1" s="1961"/>
      <c r="DG1" s="1961"/>
      <c r="DH1" s="23">
        <f>DA1+1</f>
        <v>14</v>
      </c>
      <c r="DI1" s="1961" t="str">
        <f>DB1</f>
        <v>ESTADO DE CUENTA POR CLIENTE</v>
      </c>
      <c r="DJ1" s="1961"/>
      <c r="DK1" s="1961"/>
      <c r="DL1" s="1961"/>
      <c r="DM1" s="1961"/>
      <c r="DN1" s="1961"/>
      <c r="DO1" s="1961"/>
      <c r="DP1" s="23">
        <f>DH1+1</f>
        <v>15</v>
      </c>
      <c r="DQ1" s="1961" t="str">
        <f>DI1</f>
        <v>ESTADO DE CUENTA POR CLIENTE</v>
      </c>
      <c r="DR1" s="1961"/>
      <c r="DS1" s="1961"/>
      <c r="DT1" s="1961"/>
      <c r="DU1" s="1961"/>
      <c r="DV1" s="1961"/>
      <c r="DW1" s="1961"/>
      <c r="DX1" s="23">
        <f>DP1+1</f>
        <v>16</v>
      </c>
      <c r="DY1" s="1961" t="s">
        <v>74</v>
      </c>
      <c r="DZ1" s="1961"/>
      <c r="EA1" s="1961"/>
      <c r="EB1" s="1961"/>
      <c r="EC1" s="1961"/>
      <c r="ED1" s="1961"/>
      <c r="EE1" s="23">
        <f>DX1+1</f>
        <v>17</v>
      </c>
      <c r="EF1" s="2019" t="s">
        <v>74</v>
      </c>
      <c r="EG1" s="2019"/>
      <c r="EH1" s="2019"/>
      <c r="EI1" s="2019"/>
      <c r="EJ1" s="2019"/>
      <c r="EK1" s="2019"/>
      <c r="EL1" s="917">
        <f>EE1+1</f>
        <v>18</v>
      </c>
      <c r="EM1" s="1961" t="s">
        <v>74</v>
      </c>
      <c r="EN1" s="1961"/>
      <c r="EO1" s="1961"/>
      <c r="EP1" s="1961"/>
      <c r="EQ1" s="1961"/>
      <c r="ER1" s="1961"/>
      <c r="ES1" s="23">
        <f>18+1</f>
        <v>19</v>
      </c>
      <c r="ET1" s="1961" t="s">
        <v>74</v>
      </c>
      <c r="EU1" s="1961"/>
      <c r="EV1" s="1961"/>
      <c r="EW1" s="1961"/>
      <c r="EX1" s="1961"/>
      <c r="EY1" s="1961"/>
      <c r="EZ1" s="23">
        <f>ES1+1</f>
        <v>20</v>
      </c>
      <c r="FA1" s="1961" t="s">
        <v>74</v>
      </c>
      <c r="FB1" s="1961"/>
      <c r="FC1" s="1961"/>
      <c r="FD1" s="1961"/>
      <c r="FE1" s="1961"/>
      <c r="FF1" s="1961"/>
      <c r="FG1" s="23">
        <f>EZ1+1</f>
        <v>21</v>
      </c>
      <c r="FH1" s="1961" t="s">
        <v>74</v>
      </c>
      <c r="FI1" s="1961"/>
      <c r="FJ1" s="1961"/>
      <c r="FK1" s="1961"/>
      <c r="FL1" s="1961"/>
      <c r="FM1" s="1961"/>
      <c r="FN1" s="1961"/>
      <c r="FO1" s="23">
        <f>FG1+1</f>
        <v>22</v>
      </c>
      <c r="FP1" s="1961" t="s">
        <v>74</v>
      </c>
      <c r="FQ1" s="1961"/>
      <c r="FR1" s="1961"/>
      <c r="FS1" s="1961"/>
      <c r="FT1" s="1961"/>
      <c r="FU1" s="1961"/>
      <c r="FV1" s="23">
        <f>FO1+1</f>
        <v>23</v>
      </c>
      <c r="FW1" s="1961" t="s">
        <v>74</v>
      </c>
      <c r="FX1" s="1961"/>
      <c r="FY1" s="1961"/>
      <c r="FZ1" s="1961"/>
      <c r="GA1" s="1961"/>
      <c r="GB1" s="1961"/>
      <c r="GC1" s="23">
        <f>FV1+1</f>
        <v>24</v>
      </c>
      <c r="GD1" s="1961" t="s">
        <v>74</v>
      </c>
      <c r="GE1" s="1961"/>
      <c r="GF1" s="1961"/>
      <c r="GG1" s="1961"/>
      <c r="GH1" s="1961"/>
      <c r="GI1" s="1961"/>
      <c r="GJ1" s="23">
        <f>GC1+1</f>
        <v>25</v>
      </c>
      <c r="GK1" s="1961" t="s">
        <v>74</v>
      </c>
      <c r="GL1" s="1961"/>
      <c r="GM1" s="1961"/>
      <c r="GN1" s="1961"/>
      <c r="GO1" s="1961"/>
      <c r="GP1" s="1961"/>
      <c r="GQ1" s="23">
        <f>GJ1+1</f>
        <v>26</v>
      </c>
      <c r="GR1" s="1961" t="s">
        <v>74</v>
      </c>
      <c r="GS1" s="1961"/>
      <c r="GT1" s="1961"/>
      <c r="GU1" s="1961"/>
      <c r="GV1" s="1961"/>
      <c r="GW1" s="1961"/>
      <c r="GX1" s="23">
        <f>GQ1+1</f>
        <v>27</v>
      </c>
      <c r="GY1" s="1961" t="s">
        <v>74</v>
      </c>
      <c r="GZ1" s="1961"/>
      <c r="HA1" s="1961"/>
      <c r="HB1" s="1961"/>
      <c r="HC1" s="1961"/>
      <c r="HD1" s="1961"/>
      <c r="HE1" s="23">
        <f>GX1+1</f>
        <v>28</v>
      </c>
      <c r="HF1" s="1961" t="s">
        <v>74</v>
      </c>
      <c r="HG1" s="1961"/>
      <c r="HH1" s="1961"/>
      <c r="HI1" s="1961"/>
      <c r="HJ1" s="1961"/>
      <c r="HK1" s="1961"/>
      <c r="HL1" s="23">
        <f>HE1+1</f>
        <v>29</v>
      </c>
      <c r="HM1" s="2093" t="s">
        <v>74</v>
      </c>
      <c r="HN1" s="2093"/>
      <c r="HO1" s="2093"/>
      <c r="HP1" s="2093"/>
      <c r="HQ1" s="2093"/>
      <c r="HR1" s="2093"/>
      <c r="HS1" s="915">
        <f>HL1+1</f>
        <v>30</v>
      </c>
      <c r="HT1" s="1961" t="s">
        <v>74</v>
      </c>
      <c r="HU1" s="1961"/>
      <c r="HV1" s="1961"/>
      <c r="HW1" s="1961"/>
      <c r="HX1" s="1961"/>
      <c r="HY1" s="1961"/>
      <c r="HZ1" s="23">
        <f>28+1</f>
        <v>29</v>
      </c>
      <c r="IA1" s="1961" t="s">
        <v>74</v>
      </c>
      <c r="IB1" s="1961"/>
      <c r="IC1" s="1961"/>
      <c r="ID1" s="1961"/>
      <c r="IE1" s="1961"/>
      <c r="IF1" s="1961"/>
      <c r="IG1" s="23">
        <f>HZ1+1</f>
        <v>30</v>
      </c>
      <c r="IH1" s="1961" t="s">
        <v>74</v>
      </c>
      <c r="II1" s="1961"/>
      <c r="IJ1" s="1961"/>
      <c r="IK1" s="1961"/>
      <c r="IL1" s="1961"/>
      <c r="IM1" s="1961"/>
      <c r="IN1" s="1961"/>
      <c r="IO1" s="23">
        <f>IG1+1</f>
        <v>31</v>
      </c>
      <c r="IP1" s="1961" t="s">
        <v>74</v>
      </c>
      <c r="IQ1" s="1961"/>
      <c r="IR1" s="1961"/>
      <c r="IS1" s="1961"/>
      <c r="IT1" s="1961"/>
      <c r="IU1" s="1961"/>
      <c r="IV1" s="23">
        <f>IO1+1</f>
        <v>32</v>
      </c>
      <c r="IW1" s="1961" t="s">
        <v>74</v>
      </c>
      <c r="IX1" s="1961"/>
      <c r="IY1" s="1961"/>
      <c r="IZ1" s="1961"/>
      <c r="JA1" s="1961"/>
      <c r="JB1" s="1961"/>
      <c r="JC1" s="23">
        <f>IV1+1</f>
        <v>33</v>
      </c>
      <c r="JD1" s="1961" t="s">
        <v>74</v>
      </c>
      <c r="JE1" s="1961"/>
      <c r="JF1" s="1961"/>
      <c r="JG1" s="1961"/>
      <c r="JH1" s="1961"/>
      <c r="JI1" s="1961"/>
      <c r="JJ1" s="23">
        <f>JC1+1</f>
        <v>34</v>
      </c>
      <c r="JK1" s="1961" t="s">
        <v>74</v>
      </c>
      <c r="JL1" s="1961"/>
      <c r="JM1" s="1961"/>
      <c r="JN1" s="1961"/>
      <c r="JO1" s="1961"/>
      <c r="JP1" s="1961"/>
      <c r="JQ1" s="23">
        <f>JJ1+1</f>
        <v>35</v>
      </c>
      <c r="JR1" s="1961" t="s">
        <v>74</v>
      </c>
      <c r="JS1" s="1961"/>
      <c r="JT1" s="1961"/>
      <c r="JU1" s="1961"/>
      <c r="JV1" s="1961"/>
      <c r="JW1" s="1961"/>
      <c r="JX1" s="23">
        <f>JQ1+1</f>
        <v>36</v>
      </c>
      <c r="JY1" s="1961" t="s">
        <v>74</v>
      </c>
      <c r="JZ1" s="1961"/>
      <c r="KA1" s="1961"/>
      <c r="KB1" s="1961"/>
      <c r="KC1" s="1961"/>
      <c r="KD1" s="1961"/>
      <c r="KE1" s="23">
        <f>JX1+1</f>
        <v>37</v>
      </c>
      <c r="KF1" s="1961" t="s">
        <v>74</v>
      </c>
      <c r="KG1" s="1961"/>
      <c r="KH1" s="1961"/>
      <c r="KI1" s="1961"/>
      <c r="KJ1" s="1961"/>
      <c r="KK1" s="1961"/>
      <c r="KL1" s="23">
        <f>KE1+1</f>
        <v>38</v>
      </c>
      <c r="KM1" s="1961" t="s">
        <v>74</v>
      </c>
      <c r="KN1" s="1961"/>
      <c r="KO1" s="1961"/>
      <c r="KP1" s="1961"/>
      <c r="KQ1" s="1961"/>
      <c r="KR1" s="1961"/>
      <c r="KS1" s="23">
        <f>KE1+1</f>
        <v>38</v>
      </c>
      <c r="KT1" s="1961" t="s">
        <v>74</v>
      </c>
      <c r="KU1" s="1961"/>
      <c r="KV1" s="1961"/>
      <c r="KW1" s="1961"/>
      <c r="KX1" s="1961"/>
      <c r="KY1" s="1961"/>
      <c r="KZ1" s="23">
        <f>KS1+1</f>
        <v>39</v>
      </c>
      <c r="LA1" s="1961" t="s">
        <v>74</v>
      </c>
      <c r="LB1" s="1961"/>
      <c r="LC1" s="1961"/>
      <c r="LD1" s="1961"/>
      <c r="LE1" s="1961"/>
      <c r="LF1" s="1961"/>
      <c r="LG1" s="23">
        <f>KZ1+1</f>
        <v>40</v>
      </c>
      <c r="LH1" s="1961" t="s">
        <v>74</v>
      </c>
      <c r="LI1" s="1961"/>
      <c r="LJ1" s="1961"/>
      <c r="LK1" s="1961"/>
      <c r="LL1" s="1961"/>
      <c r="LM1" s="1961"/>
      <c r="LN1" s="23">
        <f>LG1+1</f>
        <v>41</v>
      </c>
      <c r="LO1" s="1961" t="s">
        <v>74</v>
      </c>
      <c r="LP1" s="1961"/>
      <c r="LQ1" s="1961"/>
      <c r="LR1" s="1961"/>
      <c r="LS1" s="1961"/>
      <c r="LT1" s="1961"/>
      <c r="LU1" s="23">
        <f>LN1+1</f>
        <v>42</v>
      </c>
      <c r="LV1" s="1961" t="s">
        <v>74</v>
      </c>
      <c r="LW1" s="1961"/>
      <c r="LX1" s="1961"/>
      <c r="LY1" s="1961"/>
      <c r="LZ1" s="1961"/>
      <c r="MA1" s="1961"/>
      <c r="MB1" s="23">
        <f>LU1+1</f>
        <v>43</v>
      </c>
      <c r="MC1" s="1961" t="s">
        <v>74</v>
      </c>
      <c r="MD1" s="1961"/>
      <c r="ME1" s="1961"/>
      <c r="MF1" s="1961"/>
      <c r="MG1" s="1961"/>
      <c r="MH1" s="1961"/>
      <c r="MI1" s="23">
        <f>MB1+1</f>
        <v>44</v>
      </c>
      <c r="MJ1" s="1961" t="s">
        <v>74</v>
      </c>
      <c r="MK1" s="1961"/>
      <c r="ML1" s="1961"/>
      <c r="MM1" s="1961"/>
      <c r="MN1" s="1961"/>
      <c r="MO1" s="1961"/>
      <c r="MP1" s="23">
        <f>MI1+1</f>
        <v>45</v>
      </c>
      <c r="MQ1" s="1961" t="s">
        <v>74</v>
      </c>
      <c r="MR1" s="1961"/>
      <c r="MS1" s="1961"/>
      <c r="MT1" s="1961"/>
      <c r="MU1" s="1961"/>
      <c r="MV1" s="1961"/>
      <c r="MW1" s="458">
        <f>MP1+1</f>
        <v>46</v>
      </c>
      <c r="MX1" s="1961" t="s">
        <v>74</v>
      </c>
      <c r="MY1" s="1961"/>
      <c r="MZ1" s="1961"/>
      <c r="NA1" s="1961"/>
      <c r="NB1" s="1961"/>
      <c r="NC1" s="1961"/>
      <c r="ND1" s="23">
        <f>MW1+1</f>
        <v>47</v>
      </c>
      <c r="NE1" s="1961" t="s">
        <v>74</v>
      </c>
      <c r="NF1" s="1961"/>
      <c r="NG1" s="1961"/>
      <c r="NH1" s="1961"/>
      <c r="NI1" s="1961"/>
      <c r="NJ1" s="1961"/>
      <c r="NK1" s="23">
        <f>ND1+1</f>
        <v>48</v>
      </c>
      <c r="NL1" s="1961" t="s">
        <v>74</v>
      </c>
      <c r="NM1" s="1961"/>
      <c r="NN1" s="1961"/>
      <c r="NO1" s="1961"/>
      <c r="NP1" s="1961"/>
      <c r="NQ1" s="1961"/>
      <c r="NR1" s="23">
        <f>NK1+1</f>
        <v>49</v>
      </c>
      <c r="NS1" s="1961" t="s">
        <v>74</v>
      </c>
      <c r="NT1" s="1961"/>
      <c r="NU1" s="1961"/>
      <c r="NV1" s="1961"/>
      <c r="NW1" s="1961"/>
      <c r="NX1" s="1961"/>
      <c r="NY1" s="23">
        <f>NR1+1</f>
        <v>50</v>
      </c>
      <c r="NZ1" s="1961" t="s">
        <v>74</v>
      </c>
      <c r="OA1" s="1961"/>
      <c r="OB1" s="1961"/>
      <c r="OC1" s="1961"/>
      <c r="OD1" s="1961"/>
      <c r="OE1" s="1961"/>
      <c r="OF1" s="23">
        <f>NY1+1</f>
        <v>51</v>
      </c>
    </row>
    <row r="2" spans="1:396" ht="32.25" customHeight="1" thickBot="1">
      <c r="A2" s="2046" t="s">
        <v>3641</v>
      </c>
      <c r="B2" s="1962"/>
      <c r="C2" s="1962"/>
      <c r="D2" s="1962"/>
      <c r="E2" s="1962"/>
      <c r="F2" s="1962"/>
      <c r="G2" s="1852"/>
      <c r="I2" s="1962" t="str">
        <f>A2</f>
        <v>FACTURAS    FEBRERO          2 0 1 3</v>
      </c>
      <c r="J2" s="1962"/>
      <c r="K2" s="1962"/>
      <c r="L2" s="1962"/>
      <c r="M2" s="1962"/>
      <c r="N2" s="1962"/>
      <c r="O2" s="1852"/>
      <c r="Q2" s="1962" t="str">
        <f>I2</f>
        <v>FACTURAS    FEBRERO          2 0 1 3</v>
      </c>
      <c r="R2" s="1962"/>
      <c r="S2" s="1962"/>
      <c r="T2" s="1962"/>
      <c r="U2" s="1962"/>
      <c r="V2" s="1962"/>
      <c r="W2" s="1852"/>
      <c r="Y2" s="1962" t="str">
        <f>Q2</f>
        <v>FACTURAS    FEBRERO          2 0 1 3</v>
      </c>
      <c r="Z2" s="1962"/>
      <c r="AA2" s="1962"/>
      <c r="AB2" s="1962"/>
      <c r="AC2" s="1962"/>
      <c r="AD2" s="1962"/>
      <c r="AE2" s="1852"/>
      <c r="AG2" s="1962" t="str">
        <f>Y2</f>
        <v>FACTURAS    FEBRERO          2 0 1 3</v>
      </c>
      <c r="AH2" s="1962"/>
      <c r="AI2" s="1962"/>
      <c r="AJ2" s="1962"/>
      <c r="AK2" s="1962"/>
      <c r="AL2" s="1962"/>
      <c r="AM2" s="1852"/>
      <c r="AO2" s="1962" t="str">
        <f>AG2</f>
        <v>FACTURAS    FEBRERO          2 0 1 3</v>
      </c>
      <c r="AP2" s="1962"/>
      <c r="AQ2" s="1962"/>
      <c r="AR2" s="1962"/>
      <c r="AS2" s="1962"/>
      <c r="AT2" s="1962"/>
      <c r="AU2" s="1852"/>
      <c r="AW2" s="1962" t="str">
        <f>I2</f>
        <v>FACTURAS    FEBRERO          2 0 1 3</v>
      </c>
      <c r="AX2" s="1962"/>
      <c r="AY2" s="1962"/>
      <c r="AZ2" s="1962"/>
      <c r="BA2" s="1962"/>
      <c r="BB2" s="1962"/>
      <c r="BC2" s="1852"/>
      <c r="BE2" s="1962" t="str">
        <f>I2</f>
        <v>FACTURAS    FEBRERO          2 0 1 3</v>
      </c>
      <c r="BF2" s="1962"/>
      <c r="BG2" s="1962"/>
      <c r="BH2" s="1962"/>
      <c r="BI2" s="1962"/>
      <c r="BJ2" s="1852"/>
      <c r="BL2" s="1962" t="str">
        <f>I2</f>
        <v>FACTURAS    FEBRERO          2 0 1 3</v>
      </c>
      <c r="BM2" s="1962"/>
      <c r="BN2" s="1962"/>
      <c r="BO2" s="1962"/>
      <c r="BP2" s="1962"/>
      <c r="BQ2" s="1852"/>
      <c r="BS2" s="1962" t="str">
        <f>BL2</f>
        <v>FACTURAS    FEBRERO          2 0 1 3</v>
      </c>
      <c r="BT2" s="1962"/>
      <c r="BU2" s="1962"/>
      <c r="BV2" s="1962"/>
      <c r="BW2" s="1962"/>
      <c r="BX2" s="1852"/>
      <c r="BZ2" s="2017" t="str">
        <f>BS2</f>
        <v>FACTURAS    FEBRERO          2 0 1 3</v>
      </c>
      <c r="CA2" s="2017"/>
      <c r="CB2" s="2017"/>
      <c r="CC2" s="2017"/>
      <c r="CD2" s="2017"/>
      <c r="CE2" s="1853"/>
      <c r="CG2" s="1962" t="str">
        <f>BL2</f>
        <v>FACTURAS    FEBRERO          2 0 1 3</v>
      </c>
      <c r="CH2" s="1962"/>
      <c r="CI2" s="1962"/>
      <c r="CJ2" s="1962"/>
      <c r="CK2" s="1962"/>
      <c r="CL2" s="1852"/>
      <c r="CN2" s="1962" t="str">
        <f>CG2</f>
        <v>FACTURAS    FEBRERO          2 0 1 3</v>
      </c>
      <c r="CO2" s="1962"/>
      <c r="CP2" s="1962"/>
      <c r="CQ2" s="1962"/>
      <c r="CR2" s="1962"/>
      <c r="CS2" s="1852"/>
      <c r="CU2" s="1962" t="str">
        <f>BL2</f>
        <v>FACTURAS    FEBRERO          2 0 1 3</v>
      </c>
      <c r="CV2" s="1962"/>
      <c r="CW2" s="1962"/>
      <c r="CX2" s="1962"/>
      <c r="CY2" s="1962"/>
      <c r="CZ2" s="1852"/>
      <c r="DB2" s="1962" t="str">
        <f>I2</f>
        <v>FACTURAS    FEBRERO          2 0 1 3</v>
      </c>
      <c r="DC2" s="1962"/>
      <c r="DD2" s="1962"/>
      <c r="DE2" s="1962"/>
      <c r="DF2" s="1962"/>
      <c r="DG2" s="1852"/>
      <c r="DI2" s="1962" t="str">
        <f>DB2</f>
        <v>FACTURAS    FEBRERO          2 0 1 3</v>
      </c>
      <c r="DJ2" s="1962"/>
      <c r="DK2" s="1962"/>
      <c r="DL2" s="1962"/>
      <c r="DM2" s="1962"/>
      <c r="DN2" s="1962"/>
      <c r="DO2" s="1852"/>
      <c r="DQ2" s="1962" t="str">
        <f>DI2</f>
        <v>FACTURAS    FEBRERO          2 0 1 3</v>
      </c>
      <c r="DR2" s="1962"/>
      <c r="DS2" s="1962"/>
      <c r="DT2" s="1962"/>
      <c r="DU2" s="1962"/>
      <c r="DV2" s="1962"/>
      <c r="DW2" s="1852"/>
      <c r="DY2" s="1962" t="str">
        <f>DI2</f>
        <v>FACTURAS    FEBRERO          2 0 1 3</v>
      </c>
      <c r="DZ2" s="1962"/>
      <c r="EA2" s="1962"/>
      <c r="EB2" s="1962"/>
      <c r="EC2" s="1962"/>
      <c r="ED2" s="1852"/>
      <c r="EF2" s="2017">
        <f>DP2</f>
        <v>0</v>
      </c>
      <c r="EG2" s="2017"/>
      <c r="EH2" s="2017"/>
      <c r="EI2" s="2017"/>
      <c r="EJ2" s="2017"/>
      <c r="EK2" s="1853"/>
      <c r="EM2" s="1962" t="str">
        <f>DY2</f>
        <v>FACTURAS    FEBRERO          2 0 1 3</v>
      </c>
      <c r="EN2" s="1962"/>
      <c r="EO2" s="1962"/>
      <c r="EP2" s="1962"/>
      <c r="EQ2" s="1962"/>
      <c r="ER2" s="1852"/>
      <c r="ET2" s="1962" t="str">
        <f>EM2</f>
        <v>FACTURAS    FEBRERO          2 0 1 3</v>
      </c>
      <c r="EU2" s="1962"/>
      <c r="EV2" s="1962"/>
      <c r="EW2" s="1962"/>
      <c r="EX2" s="1962"/>
      <c r="EY2" s="1852"/>
      <c r="FA2" s="1962" t="str">
        <f>DY2</f>
        <v>FACTURAS    FEBRERO          2 0 1 3</v>
      </c>
      <c r="FB2" s="1962"/>
      <c r="FC2" s="1962"/>
      <c r="FD2" s="1962"/>
      <c r="FE2" s="1962"/>
      <c r="FF2" s="1852"/>
      <c r="FH2" s="1962" t="str">
        <f>FA2</f>
        <v>FACTURAS    FEBRERO          2 0 1 3</v>
      </c>
      <c r="FI2" s="1962"/>
      <c r="FJ2" s="1962"/>
      <c r="FK2" s="1962"/>
      <c r="FL2" s="1962"/>
      <c r="FM2" s="1962"/>
      <c r="FN2" s="1852"/>
      <c r="FP2" s="1962" t="str">
        <f>FH2</f>
        <v>FACTURAS    FEBRERO          2 0 1 3</v>
      </c>
      <c r="FQ2" s="1962"/>
      <c r="FR2" s="1962"/>
      <c r="FS2" s="1962"/>
      <c r="FT2" s="1962"/>
      <c r="FU2" s="1852"/>
      <c r="FW2" s="1962" t="str">
        <f>FP2</f>
        <v>FACTURAS    FEBRERO          2 0 1 3</v>
      </c>
      <c r="FX2" s="1962"/>
      <c r="FY2" s="1962"/>
      <c r="FZ2" s="1962"/>
      <c r="GA2" s="1962"/>
      <c r="GB2" s="1852"/>
      <c r="GD2" s="1962" t="str">
        <f>DY2</f>
        <v>FACTURAS    FEBRERO          2 0 1 3</v>
      </c>
      <c r="GE2" s="1962"/>
      <c r="GF2" s="1962"/>
      <c r="GG2" s="1962"/>
      <c r="GH2" s="1962"/>
      <c r="GI2" s="1852"/>
      <c r="GK2" s="1962" t="str">
        <f>GD2</f>
        <v>FACTURAS    FEBRERO          2 0 1 3</v>
      </c>
      <c r="GL2" s="1962"/>
      <c r="GM2" s="1962"/>
      <c r="GN2" s="1962"/>
      <c r="GO2" s="1962"/>
      <c r="GP2" s="1852"/>
      <c r="GR2" s="1962" t="str">
        <f>GK2</f>
        <v>FACTURAS    FEBRERO          2 0 1 3</v>
      </c>
      <c r="GS2" s="1962"/>
      <c r="GT2" s="1962"/>
      <c r="GU2" s="1962"/>
      <c r="GV2" s="1962"/>
      <c r="GW2" s="1852"/>
      <c r="GY2" s="1962" t="str">
        <f>GR2</f>
        <v>FACTURAS    FEBRERO          2 0 1 3</v>
      </c>
      <c r="GZ2" s="1962"/>
      <c r="HA2" s="1962"/>
      <c r="HB2" s="1962"/>
      <c r="HC2" s="1962"/>
      <c r="HD2" s="1852"/>
      <c r="HF2" s="1962" t="str">
        <f>GY2</f>
        <v>FACTURAS    FEBRERO          2 0 1 3</v>
      </c>
      <c r="HG2" s="1962"/>
      <c r="HH2" s="1962"/>
      <c r="HI2" s="1962"/>
      <c r="HJ2" s="1962"/>
      <c r="HK2" s="1852"/>
      <c r="HM2" s="2048" t="str">
        <f>HF2</f>
        <v>FACTURAS    FEBRERO          2 0 1 3</v>
      </c>
      <c r="HN2" s="2048"/>
      <c r="HO2" s="2048"/>
      <c r="HP2" s="2048"/>
      <c r="HQ2" s="2048"/>
      <c r="HR2" s="1904"/>
      <c r="HT2" s="1962" t="str">
        <f>GR2</f>
        <v>FACTURAS    FEBRERO          2 0 1 3</v>
      </c>
      <c r="HU2" s="1962"/>
      <c r="HV2" s="1962"/>
      <c r="HW2" s="1962"/>
      <c r="HX2" s="1962"/>
      <c r="HY2" s="1852"/>
      <c r="IA2" s="1962" t="str">
        <f>GK2</f>
        <v>FACTURAS    FEBRERO          2 0 1 3</v>
      </c>
      <c r="IB2" s="1962"/>
      <c r="IC2" s="1962"/>
      <c r="ID2" s="1962"/>
      <c r="IE2" s="1962"/>
      <c r="IF2" s="1852"/>
      <c r="IH2" s="549"/>
      <c r="II2" s="2"/>
      <c r="IJ2" s="1962" t="str">
        <f>DY2</f>
        <v>FACTURAS    FEBRERO          2 0 1 3</v>
      </c>
      <c r="IK2" s="1962"/>
      <c r="IL2" s="1962"/>
      <c r="IM2" s="1962"/>
      <c r="IN2" s="1962"/>
      <c r="IP2" s="549"/>
      <c r="IQ2" s="1962" t="str">
        <f>GD2</f>
        <v>FACTURAS    FEBRERO          2 0 1 3</v>
      </c>
      <c r="IR2" s="1962"/>
      <c r="IS2" s="1962"/>
      <c r="IT2" s="1962"/>
      <c r="IU2" s="1962"/>
      <c r="IW2" s="2"/>
      <c r="IX2" s="1962" t="str">
        <f>GK2</f>
        <v>FACTURAS    FEBRERO          2 0 1 3</v>
      </c>
      <c r="IY2" s="1962"/>
      <c r="IZ2" s="1962"/>
      <c r="JA2" s="1962"/>
      <c r="JB2" s="1962"/>
      <c r="JD2" s="2"/>
      <c r="JE2" s="1962" t="str">
        <f>GK2</f>
        <v>FACTURAS    FEBRERO          2 0 1 3</v>
      </c>
      <c r="JF2" s="1962"/>
      <c r="JG2" s="1962"/>
      <c r="JH2" s="1962"/>
      <c r="JI2" s="1962"/>
      <c r="JK2" s="577"/>
      <c r="JL2" s="1962" t="str">
        <f>GR2</f>
        <v>FACTURAS    FEBRERO          2 0 1 3</v>
      </c>
      <c r="JM2" s="1962"/>
      <c r="JN2" s="1962"/>
      <c r="JO2" s="1962"/>
      <c r="JP2" s="1962"/>
      <c r="JR2" s="2"/>
      <c r="JS2" s="1962" t="str">
        <f>GK2</f>
        <v>FACTURAS    FEBRERO          2 0 1 3</v>
      </c>
      <c r="JT2" s="1962"/>
      <c r="JU2" s="1962"/>
      <c r="JV2" s="1962"/>
      <c r="JW2" s="1962"/>
      <c r="JY2" s="2"/>
      <c r="JZ2" s="1962" t="str">
        <f>GR2</f>
        <v>FACTURAS    FEBRERO          2 0 1 3</v>
      </c>
      <c r="KA2" s="1962"/>
      <c r="KB2" s="1962"/>
      <c r="KC2" s="1962"/>
      <c r="KD2" s="1962"/>
      <c r="KF2" s="2"/>
      <c r="KG2" s="1962" t="str">
        <f>GY2</f>
        <v>FACTURAS    FEBRERO          2 0 1 3</v>
      </c>
      <c r="KH2" s="1962"/>
      <c r="KI2" s="1962"/>
      <c r="KJ2" s="1962"/>
      <c r="KK2" s="1962"/>
      <c r="KM2" s="2"/>
      <c r="KN2" s="1962" t="str">
        <f>GK2</f>
        <v>FACTURAS    FEBRERO          2 0 1 3</v>
      </c>
      <c r="KO2" s="1962"/>
      <c r="KP2" s="1962"/>
      <c r="KQ2" s="1962"/>
      <c r="KR2" s="1962"/>
      <c r="KT2" s="2"/>
      <c r="KU2" s="1962" t="str">
        <f>IA2</f>
        <v>FACTURAS    FEBRERO          2 0 1 3</v>
      </c>
      <c r="KV2" s="1962"/>
      <c r="KW2" s="1962"/>
      <c r="KX2" s="1962"/>
      <c r="KY2" s="1962"/>
      <c r="LA2" s="2"/>
      <c r="LB2" s="1962" t="str">
        <f>KU2</f>
        <v>FACTURAS    FEBRERO          2 0 1 3</v>
      </c>
      <c r="LC2" s="1962"/>
      <c r="LD2" s="1962"/>
      <c r="LE2" s="1962"/>
      <c r="LF2" s="1962"/>
      <c r="LH2" s="2"/>
      <c r="LI2" s="1962" t="str">
        <f>LB2</f>
        <v>FACTURAS    FEBRERO          2 0 1 3</v>
      </c>
      <c r="LJ2" s="1962"/>
      <c r="LK2" s="1962"/>
      <c r="LL2" s="1962"/>
      <c r="LM2" s="1962"/>
      <c r="LO2" s="2"/>
      <c r="LP2" s="1962" t="str">
        <f>LI2</f>
        <v>FACTURAS    FEBRERO          2 0 1 3</v>
      </c>
      <c r="LQ2" s="1962"/>
      <c r="LR2" s="1962"/>
      <c r="LS2" s="1962"/>
      <c r="LT2" s="1962"/>
      <c r="LV2" s="2"/>
      <c r="LW2" s="1962" t="str">
        <f>LI2</f>
        <v>FACTURAS    FEBRERO          2 0 1 3</v>
      </c>
      <c r="LX2" s="1962"/>
      <c r="LY2" s="1962"/>
      <c r="LZ2" s="1962"/>
      <c r="MA2" s="1962"/>
      <c r="MC2" s="2"/>
      <c r="MD2" s="1962" t="str">
        <f>LW2</f>
        <v>FACTURAS    FEBRERO          2 0 1 3</v>
      </c>
      <c r="ME2" s="1962"/>
      <c r="MF2" s="1962"/>
      <c r="MG2" s="1962"/>
      <c r="MH2" s="1962"/>
      <c r="MJ2" s="2"/>
      <c r="MK2" s="1962" t="str">
        <f>LW2</f>
        <v>FACTURAS    FEBRERO          2 0 1 3</v>
      </c>
      <c r="ML2" s="1962"/>
      <c r="MM2" s="1962"/>
      <c r="MN2" s="1962"/>
      <c r="MO2" s="1962"/>
      <c r="MQ2" s="577"/>
      <c r="MR2" s="1962" t="str">
        <f>LW2</f>
        <v>FACTURAS    FEBRERO          2 0 1 3</v>
      </c>
      <c r="MS2" s="1962"/>
      <c r="MT2" s="1962"/>
      <c r="MU2" s="1962"/>
      <c r="MV2" s="1962"/>
      <c r="MX2" s="2"/>
      <c r="MY2" s="1962" t="str">
        <f>MK2</f>
        <v>FACTURAS    FEBRERO          2 0 1 3</v>
      </c>
      <c r="MZ2" s="1962"/>
      <c r="NA2" s="1962"/>
      <c r="NB2" s="1962"/>
      <c r="NC2" s="1962"/>
      <c r="NE2" s="2"/>
      <c r="NF2" s="1962" t="str">
        <f>MR2</f>
        <v>FACTURAS    FEBRERO          2 0 1 3</v>
      </c>
      <c r="NG2" s="1962"/>
      <c r="NH2" s="1962"/>
      <c r="NI2" s="1962"/>
      <c r="NJ2" s="1962"/>
      <c r="NL2" s="366"/>
      <c r="NM2" s="1962" t="str">
        <f>NF2</f>
        <v>FACTURAS    FEBRERO          2 0 1 3</v>
      </c>
      <c r="NN2" s="1962"/>
      <c r="NO2" s="1962"/>
      <c r="NP2" s="1962"/>
      <c r="NQ2" s="1962"/>
      <c r="NS2" s="2"/>
      <c r="NT2" s="1962" t="str">
        <f>NF2</f>
        <v>FACTURAS    FEBRERO          2 0 1 3</v>
      </c>
      <c r="NU2" s="1962"/>
      <c r="NV2" s="1962"/>
      <c r="NW2" s="1962"/>
      <c r="NX2" s="1962"/>
      <c r="NZ2" s="2"/>
      <c r="OA2" s="1962" t="str">
        <f>NT2</f>
        <v>FACTURAS    FEBRERO          2 0 1 3</v>
      </c>
      <c r="OB2" s="1962"/>
      <c r="OC2" s="1962"/>
      <c r="OD2" s="1962"/>
      <c r="OE2" s="1962"/>
    </row>
    <row r="3" spans="1:396" ht="38.25" customHeight="1" thickBot="1">
      <c r="A3" s="2"/>
      <c r="B3" s="2"/>
      <c r="C3" s="1854" t="s">
        <v>20</v>
      </c>
      <c r="D3" s="1963" t="s">
        <v>124</v>
      </c>
      <c r="E3" s="1964"/>
      <c r="F3" s="1964"/>
      <c r="G3" s="1965"/>
      <c r="I3" s="366"/>
      <c r="J3" s="2039" t="s">
        <v>20</v>
      </c>
      <c r="K3" s="2040"/>
      <c r="L3" s="2090" t="s">
        <v>3351</v>
      </c>
      <c r="M3" s="2091"/>
      <c r="N3" s="2091"/>
      <c r="O3" s="2092"/>
      <c r="Q3" s="366"/>
      <c r="R3" s="2039" t="s">
        <v>20</v>
      </c>
      <c r="S3" s="2040"/>
      <c r="T3" s="2090" t="s">
        <v>495</v>
      </c>
      <c r="U3" s="2091"/>
      <c r="V3" s="2091"/>
      <c r="W3" s="2092"/>
      <c r="Y3" s="2"/>
      <c r="Z3" s="2039" t="s">
        <v>20</v>
      </c>
      <c r="AA3" s="2040"/>
      <c r="AB3" s="1963" t="s">
        <v>3359</v>
      </c>
      <c r="AC3" s="1964"/>
      <c r="AD3" s="1964"/>
      <c r="AE3" s="1965"/>
      <c r="AG3" s="2"/>
      <c r="AH3" s="2039" t="s">
        <v>20</v>
      </c>
      <c r="AI3" s="2040"/>
      <c r="AJ3" s="1963" t="s">
        <v>3360</v>
      </c>
      <c r="AK3" s="1964"/>
      <c r="AL3" s="1964"/>
      <c r="AM3" s="1965"/>
      <c r="AO3" s="1529"/>
      <c r="AP3" s="2039" t="s">
        <v>20</v>
      </c>
      <c r="AQ3" s="2040"/>
      <c r="AR3" s="1963" t="s">
        <v>3361</v>
      </c>
      <c r="AS3" s="1964"/>
      <c r="AT3" s="1964"/>
      <c r="AU3" s="1965"/>
      <c r="AW3" s="2"/>
      <c r="AX3" s="2039" t="s">
        <v>20</v>
      </c>
      <c r="AY3" s="2040"/>
      <c r="AZ3" s="1963" t="s">
        <v>3362</v>
      </c>
      <c r="BA3" s="1964"/>
      <c r="BB3" s="1964"/>
      <c r="BC3" s="1965"/>
      <c r="BE3" s="2"/>
      <c r="BF3" s="1854" t="s">
        <v>20</v>
      </c>
      <c r="BG3" s="1963" t="s">
        <v>547</v>
      </c>
      <c r="BH3" s="1964"/>
      <c r="BI3" s="1964"/>
      <c r="BJ3" s="1965"/>
      <c r="BL3" s="1530"/>
      <c r="BM3" s="1854" t="s">
        <v>20</v>
      </c>
      <c r="BN3" s="1963" t="s">
        <v>3363</v>
      </c>
      <c r="BO3" s="1964"/>
      <c r="BP3" s="1964"/>
      <c r="BQ3" s="1965"/>
      <c r="BS3" s="2"/>
      <c r="BT3" s="1854" t="s">
        <v>20</v>
      </c>
      <c r="BU3" s="1963" t="s">
        <v>3364</v>
      </c>
      <c r="BV3" s="1964"/>
      <c r="BW3" s="1964"/>
      <c r="BX3" s="1965"/>
      <c r="BZ3" s="793"/>
      <c r="CA3" s="800" t="s">
        <v>20</v>
      </c>
      <c r="CB3" s="2094" t="s">
        <v>3599</v>
      </c>
      <c r="CC3" s="2095"/>
      <c r="CD3" s="2095"/>
      <c r="CE3" s="2096"/>
      <c r="CG3" s="366"/>
      <c r="CH3" s="1854" t="s">
        <v>20</v>
      </c>
      <c r="CI3" s="1963" t="s">
        <v>3354</v>
      </c>
      <c r="CJ3" s="1964"/>
      <c r="CK3" s="1964"/>
      <c r="CL3" s="1965"/>
      <c r="CN3" s="2"/>
      <c r="CO3" s="1855" t="s">
        <v>20</v>
      </c>
      <c r="CP3" s="2090" t="s">
        <v>3352</v>
      </c>
      <c r="CQ3" s="2091"/>
      <c r="CR3" s="2091"/>
      <c r="CS3" s="2092"/>
      <c r="CU3" s="2"/>
      <c r="CV3" s="1854" t="s">
        <v>20</v>
      </c>
      <c r="CW3" s="1963" t="s">
        <v>3353</v>
      </c>
      <c r="CX3" s="1964"/>
      <c r="CY3" s="1964"/>
      <c r="CZ3" s="1965"/>
      <c r="DB3" s="2"/>
      <c r="DC3" s="1854" t="s">
        <v>20</v>
      </c>
      <c r="DD3" s="1963" t="s">
        <v>167</v>
      </c>
      <c r="DE3" s="1964"/>
      <c r="DF3" s="1964"/>
      <c r="DG3" s="1965"/>
      <c r="DI3" s="2"/>
      <c r="DJ3" s="2"/>
      <c r="DK3" s="1531" t="s">
        <v>20</v>
      </c>
      <c r="DL3" s="1963" t="s">
        <v>498</v>
      </c>
      <c r="DM3" s="1964"/>
      <c r="DN3" s="1964"/>
      <c r="DO3" s="1965"/>
      <c r="DQ3" s="366"/>
      <c r="DR3" s="2"/>
      <c r="DS3" s="1854" t="s">
        <v>20</v>
      </c>
      <c r="DT3" s="1963" t="s">
        <v>112</v>
      </c>
      <c r="DU3" s="1964"/>
      <c r="DV3" s="1964"/>
      <c r="DW3" s="1965"/>
      <c r="DY3" s="366"/>
      <c r="DZ3" s="1854" t="s">
        <v>20</v>
      </c>
      <c r="EA3" s="1963" t="s">
        <v>3365</v>
      </c>
      <c r="EB3" s="1964"/>
      <c r="EC3" s="1964"/>
      <c r="ED3" s="1965"/>
      <c r="EF3" s="792"/>
      <c r="EG3" s="800" t="s">
        <v>20</v>
      </c>
      <c r="EH3" s="2094" t="s">
        <v>329</v>
      </c>
      <c r="EI3" s="2095"/>
      <c r="EJ3" s="2095"/>
      <c r="EK3" s="2096"/>
      <c r="EM3" s="2"/>
      <c r="EN3" s="1854" t="s">
        <v>20</v>
      </c>
      <c r="EO3" s="1963" t="s">
        <v>3366</v>
      </c>
      <c r="EP3" s="1964"/>
      <c r="EQ3" s="1964"/>
      <c r="ER3" s="1965"/>
      <c r="ET3" s="2"/>
      <c r="EU3" s="1854" t="s">
        <v>20</v>
      </c>
      <c r="EV3" s="1963" t="s">
        <v>3367</v>
      </c>
      <c r="EW3" s="1964"/>
      <c r="EX3" s="1964"/>
      <c r="EY3" s="1965"/>
      <c r="FA3" s="2"/>
      <c r="FB3" s="1854" t="s">
        <v>20</v>
      </c>
      <c r="FC3" s="1963" t="s">
        <v>273</v>
      </c>
      <c r="FD3" s="1964"/>
      <c r="FE3" s="1964"/>
      <c r="FF3" s="1965"/>
      <c r="FH3" s="2"/>
      <c r="FI3" s="2"/>
      <c r="FJ3" s="1854" t="s">
        <v>20</v>
      </c>
      <c r="FK3" s="2057" t="s">
        <v>138</v>
      </c>
      <c r="FL3" s="2058"/>
      <c r="FM3" s="2058"/>
      <c r="FN3" s="2059"/>
      <c r="FP3" s="2"/>
      <c r="FQ3" s="1854" t="s">
        <v>20</v>
      </c>
      <c r="FR3" s="1963" t="s">
        <v>3368</v>
      </c>
      <c r="FS3" s="1964"/>
      <c r="FT3" s="1964"/>
      <c r="FU3" s="1965"/>
      <c r="FW3" s="2"/>
      <c r="FX3" s="1854" t="s">
        <v>20</v>
      </c>
      <c r="FY3" s="1963" t="s">
        <v>3369</v>
      </c>
      <c r="FZ3" s="1964"/>
      <c r="GA3" s="1964"/>
      <c r="GB3" s="1965"/>
      <c r="GD3" s="2"/>
      <c r="GE3" s="1855" t="s">
        <v>20</v>
      </c>
      <c r="GF3" s="1963" t="s">
        <v>521</v>
      </c>
      <c r="GG3" s="1964"/>
      <c r="GH3" s="1964"/>
      <c r="GI3" s="1965"/>
      <c r="GK3" s="2"/>
      <c r="GL3" s="1854" t="s">
        <v>20</v>
      </c>
      <c r="GM3" s="1963" t="s">
        <v>3357</v>
      </c>
      <c r="GN3" s="1964"/>
      <c r="GO3" s="1964"/>
      <c r="GP3" s="1965"/>
      <c r="GR3" s="2"/>
      <c r="GS3" s="1854" t="s">
        <v>20</v>
      </c>
      <c r="GT3" s="1963" t="s">
        <v>129</v>
      </c>
      <c r="GU3" s="1964"/>
      <c r="GV3" s="1964"/>
      <c r="GW3" s="1965"/>
      <c r="GY3" s="2"/>
      <c r="GZ3" s="1854" t="s">
        <v>20</v>
      </c>
      <c r="HA3" s="1963" t="s">
        <v>3370</v>
      </c>
      <c r="HB3" s="1964"/>
      <c r="HC3" s="1964"/>
      <c r="HD3" s="1965"/>
      <c r="HE3" s="771" t="s">
        <v>3371</v>
      </c>
      <c r="HF3" s="2"/>
      <c r="HG3" s="1854" t="s">
        <v>20</v>
      </c>
      <c r="HH3" s="1963" t="s">
        <v>3372</v>
      </c>
      <c r="HI3" s="1964"/>
      <c r="HJ3" s="1964"/>
      <c r="HK3" s="1965"/>
      <c r="HL3" s="771" t="s">
        <v>3371</v>
      </c>
      <c r="HM3" s="27"/>
      <c r="HN3" s="1205" t="s">
        <v>20</v>
      </c>
      <c r="HO3" s="2057" t="s">
        <v>3557</v>
      </c>
      <c r="HP3" s="2058"/>
      <c r="HQ3" s="2058"/>
      <c r="HR3" s="2059"/>
      <c r="HS3" s="40" t="s">
        <v>3371</v>
      </c>
      <c r="HT3" s="2"/>
      <c r="HU3" s="1854" t="s">
        <v>20</v>
      </c>
      <c r="HV3" s="1963" t="s">
        <v>3373</v>
      </c>
      <c r="HW3" s="1964"/>
      <c r="HX3" s="1964"/>
      <c r="HY3" s="1965"/>
      <c r="IA3" s="2"/>
      <c r="IB3" s="1854" t="s">
        <v>20</v>
      </c>
      <c r="IC3" s="1963" t="s">
        <v>3374</v>
      </c>
      <c r="ID3" s="1964"/>
      <c r="IE3" s="1964"/>
      <c r="IF3" s="1965"/>
      <c r="IH3" s="549"/>
      <c r="II3" s="2"/>
      <c r="IJ3" s="1854" t="s">
        <v>20</v>
      </c>
      <c r="IK3" s="1963" t="s">
        <v>3375</v>
      </c>
      <c r="IL3" s="1964"/>
      <c r="IM3" s="1964"/>
      <c r="IN3" s="1965"/>
      <c r="IP3" s="549"/>
      <c r="IQ3" s="1854" t="s">
        <v>20</v>
      </c>
      <c r="IR3" s="1963" t="s">
        <v>3376</v>
      </c>
      <c r="IS3" s="1964"/>
      <c r="IT3" s="1964"/>
      <c r="IU3" s="1965"/>
      <c r="IW3" s="2"/>
      <c r="IX3" s="1854" t="s">
        <v>20</v>
      </c>
      <c r="IY3" s="1963" t="s">
        <v>144</v>
      </c>
      <c r="IZ3" s="1964"/>
      <c r="JA3" s="1964"/>
      <c r="JB3" s="1965"/>
      <c r="JD3" s="2"/>
      <c r="JE3" s="1854" t="s">
        <v>20</v>
      </c>
      <c r="JF3" s="1963" t="s">
        <v>562</v>
      </c>
      <c r="JG3" s="1964"/>
      <c r="JH3" s="1964"/>
      <c r="JI3" s="1965"/>
      <c r="JK3" s="577"/>
      <c r="JL3" s="1854" t="s">
        <v>20</v>
      </c>
      <c r="JM3" s="2057" t="s">
        <v>3356</v>
      </c>
      <c r="JN3" s="2058"/>
      <c r="JO3" s="2058"/>
      <c r="JP3" s="2059"/>
      <c r="JR3" s="2"/>
      <c r="JS3" s="1854" t="s">
        <v>20</v>
      </c>
      <c r="JT3" s="1963" t="s">
        <v>512</v>
      </c>
      <c r="JU3" s="1964"/>
      <c r="JV3" s="1964"/>
      <c r="JW3" s="1965"/>
      <c r="JY3" s="2"/>
      <c r="JZ3" s="1854" t="s">
        <v>20</v>
      </c>
      <c r="KA3" s="1963" t="s">
        <v>3377</v>
      </c>
      <c r="KB3" s="1964"/>
      <c r="KC3" s="1964"/>
      <c r="KD3" s="1965"/>
      <c r="KF3" s="2"/>
      <c r="KG3" s="1854" t="s">
        <v>20</v>
      </c>
      <c r="KH3" s="1963" t="s">
        <v>3378</v>
      </c>
      <c r="KI3" s="1964"/>
      <c r="KJ3" s="1964"/>
      <c r="KK3" s="1965"/>
      <c r="KM3" s="2" t="s">
        <v>78</v>
      </c>
      <c r="KN3" s="1854" t="s">
        <v>20</v>
      </c>
      <c r="KO3" s="1963" t="s">
        <v>275</v>
      </c>
      <c r="KP3" s="1964"/>
      <c r="KQ3" s="1964"/>
      <c r="KR3" s="1965"/>
      <c r="KT3" s="2"/>
      <c r="KU3" s="1854" t="s">
        <v>20</v>
      </c>
      <c r="KV3" s="1963" t="s">
        <v>128</v>
      </c>
      <c r="KW3" s="1964"/>
      <c r="KX3" s="1964"/>
      <c r="KY3" s="1965"/>
      <c r="LA3" s="2"/>
      <c r="LB3" s="1854" t="s">
        <v>20</v>
      </c>
      <c r="LC3" s="1963" t="s">
        <v>3379</v>
      </c>
      <c r="LD3" s="1964"/>
      <c r="LE3" s="1964"/>
      <c r="LF3" s="1965"/>
      <c r="LH3" s="2"/>
      <c r="LI3" s="1854" t="s">
        <v>20</v>
      </c>
      <c r="LJ3" s="1963" t="s">
        <v>3380</v>
      </c>
      <c r="LK3" s="1964"/>
      <c r="LL3" s="1964"/>
      <c r="LM3" s="1965"/>
      <c r="LO3" s="2"/>
      <c r="LP3" s="1854" t="s">
        <v>20</v>
      </c>
      <c r="LQ3" s="1963" t="s">
        <v>3381</v>
      </c>
      <c r="LR3" s="1964"/>
      <c r="LS3" s="1964"/>
      <c r="LT3" s="1965"/>
      <c r="LV3" s="2"/>
      <c r="LW3" s="1855" t="s">
        <v>20</v>
      </c>
      <c r="LX3" s="1963" t="s">
        <v>3382</v>
      </c>
      <c r="LY3" s="1964"/>
      <c r="LZ3" s="1964"/>
      <c r="MA3" s="1965"/>
      <c r="MC3" s="2"/>
      <c r="MD3" s="1854" t="s">
        <v>20</v>
      </c>
      <c r="ME3" s="1963" t="s">
        <v>3383</v>
      </c>
      <c r="MF3" s="1964"/>
      <c r="MG3" s="1964"/>
      <c r="MH3" s="1965"/>
      <c r="MJ3" s="2"/>
      <c r="MK3" s="1854" t="s">
        <v>20</v>
      </c>
      <c r="ML3" s="1963" t="s">
        <v>3384</v>
      </c>
      <c r="MM3" s="1964"/>
      <c r="MN3" s="1964"/>
      <c r="MO3" s="1965"/>
      <c r="MQ3" s="577"/>
      <c r="MR3" s="1911" t="s">
        <v>20</v>
      </c>
      <c r="MS3" s="1963" t="s">
        <v>9</v>
      </c>
      <c r="MT3" s="1964"/>
      <c r="MU3" s="1964"/>
      <c r="MV3" s="1965"/>
      <c r="MX3" s="2"/>
      <c r="MY3" s="1855" t="s">
        <v>20</v>
      </c>
      <c r="MZ3" s="2090" t="s">
        <v>3385</v>
      </c>
      <c r="NA3" s="2091"/>
      <c r="NB3" s="2091"/>
      <c r="NC3" s="2092"/>
      <c r="NE3" s="2"/>
      <c r="NF3" s="1854" t="s">
        <v>20</v>
      </c>
      <c r="NG3" s="1963" t="s">
        <v>3386</v>
      </c>
      <c r="NH3" s="1964"/>
      <c r="NI3" s="1964"/>
      <c r="NJ3" s="1965"/>
      <c r="NL3" s="366"/>
      <c r="NM3" s="1854" t="s">
        <v>20</v>
      </c>
      <c r="NN3" s="1963" t="s">
        <v>3387</v>
      </c>
      <c r="NO3" s="1964"/>
      <c r="NP3" s="1964"/>
      <c r="NQ3" s="1965"/>
      <c r="NS3" s="2"/>
      <c r="NT3" s="1854" t="s">
        <v>20</v>
      </c>
      <c r="NU3" s="1963" t="s">
        <v>634</v>
      </c>
      <c r="NV3" s="1964"/>
      <c r="NW3" s="1964"/>
      <c r="NX3" s="1965"/>
      <c r="NZ3" s="2"/>
      <c r="OA3" s="1854" t="s">
        <v>20</v>
      </c>
      <c r="OB3" s="1963" t="s">
        <v>3388</v>
      </c>
      <c r="OC3" s="1964"/>
      <c r="OD3" s="1964"/>
      <c r="OE3" s="1965"/>
    </row>
    <row r="4" spans="1:396" ht="19.5" thickBot="1">
      <c r="A4" s="2"/>
      <c r="B4" s="2"/>
      <c r="C4" s="1854"/>
      <c r="D4" s="286"/>
      <c r="E4" s="286"/>
      <c r="F4" s="286"/>
      <c r="G4" s="286"/>
      <c r="I4" s="366"/>
      <c r="J4" s="2"/>
      <c r="K4" s="1855"/>
      <c r="L4" s="286"/>
      <c r="M4" s="286"/>
      <c r="N4" s="286"/>
      <c r="O4" s="286"/>
      <c r="Q4" s="366"/>
      <c r="R4" s="2"/>
      <c r="S4" s="1854"/>
      <c r="T4" s="286"/>
      <c r="U4" s="286"/>
      <c r="V4" s="286"/>
      <c r="W4" s="286"/>
      <c r="Y4" s="2"/>
      <c r="Z4" s="2"/>
      <c r="AA4" s="1854"/>
      <c r="AB4" s="286"/>
      <c r="AC4" s="286"/>
      <c r="AD4" s="286"/>
      <c r="AE4" s="286"/>
      <c r="AG4" s="2"/>
      <c r="AH4" s="2"/>
      <c r="AI4" s="1854"/>
      <c r="AJ4" s="286"/>
      <c r="AK4" s="286" t="s">
        <v>3389</v>
      </c>
      <c r="AL4" s="286"/>
      <c r="AM4" s="286"/>
      <c r="AO4" s="1529"/>
      <c r="AP4" s="2"/>
      <c r="AQ4" s="1854"/>
      <c r="AR4" s="286"/>
      <c r="AS4" s="286"/>
      <c r="AT4" s="286"/>
      <c r="AU4" s="286"/>
      <c r="AW4" s="2"/>
      <c r="AX4" s="2"/>
      <c r="AY4" s="1854"/>
      <c r="AZ4" s="286"/>
      <c r="BA4" s="286"/>
      <c r="BB4" s="286"/>
      <c r="BC4" s="286"/>
      <c r="BE4" s="2"/>
      <c r="BF4" s="1854"/>
      <c r="BG4" s="286"/>
      <c r="BH4" s="286" t="s">
        <v>10</v>
      </c>
      <c r="BI4" s="286"/>
      <c r="BJ4" s="286"/>
      <c r="BL4" s="1532"/>
      <c r="BM4" s="641"/>
      <c r="BN4" s="642"/>
      <c r="BO4" s="286"/>
      <c r="BP4" s="286"/>
      <c r="BQ4" s="286"/>
      <c r="BS4" s="2"/>
      <c r="BT4" s="1854"/>
      <c r="BU4" s="286"/>
      <c r="BV4" s="286" t="s">
        <v>3390</v>
      </c>
      <c r="BW4" s="286"/>
      <c r="BX4" s="286"/>
      <c r="BZ4" s="793"/>
      <c r="CA4" s="800"/>
      <c r="CB4" s="801"/>
      <c r="CC4" s="801"/>
      <c r="CD4" s="801"/>
      <c r="CE4" s="801"/>
      <c r="CG4" s="366"/>
      <c r="CH4" s="1854"/>
      <c r="CI4" s="286" t="s">
        <v>3391</v>
      </c>
      <c r="CJ4" s="286"/>
      <c r="CK4" s="286"/>
      <c r="CL4" s="286"/>
      <c r="CN4" s="2"/>
      <c r="CO4" s="1855"/>
      <c r="CP4" s="286"/>
      <c r="CQ4" s="286"/>
      <c r="CR4" s="286"/>
      <c r="CS4" s="286"/>
      <c r="CU4" s="2"/>
      <c r="CV4" s="1854"/>
      <c r="CW4" s="286"/>
      <c r="CX4" s="286" t="s">
        <v>1981</v>
      </c>
      <c r="CY4" s="286"/>
      <c r="CZ4" s="286"/>
      <c r="DB4" s="2"/>
      <c r="DC4" s="1854"/>
      <c r="DD4" s="286"/>
      <c r="DE4" s="286" t="s">
        <v>3392</v>
      </c>
      <c r="DF4" s="286"/>
      <c r="DG4" s="286"/>
      <c r="DI4" s="2"/>
      <c r="DJ4" s="2"/>
      <c r="DK4" s="1854"/>
      <c r="DL4" s="286"/>
      <c r="DM4" s="213" t="s">
        <v>5</v>
      </c>
      <c r="DN4" s="286"/>
      <c r="DO4" s="286"/>
      <c r="DQ4" s="366"/>
      <c r="DR4" s="2"/>
      <c r="DS4" s="1854"/>
      <c r="DT4" s="286"/>
      <c r="DU4" s="67" t="s">
        <v>3393</v>
      </c>
      <c r="DV4" s="286"/>
      <c r="DW4" s="286"/>
      <c r="DY4" s="366"/>
      <c r="DZ4" s="1854"/>
      <c r="EA4" s="286"/>
      <c r="EB4" s="286" t="s">
        <v>3394</v>
      </c>
      <c r="EC4" s="286"/>
      <c r="ED4" s="286"/>
      <c r="EF4" s="792"/>
      <c r="EG4" s="800"/>
      <c r="EH4" s="801"/>
      <c r="EI4" s="801"/>
      <c r="EJ4" s="801"/>
      <c r="EK4" s="801"/>
      <c r="EM4" s="2"/>
      <c r="EN4" s="1854"/>
      <c r="EO4" s="286"/>
      <c r="EP4" s="286" t="s">
        <v>3390</v>
      </c>
      <c r="EQ4" s="286"/>
      <c r="ER4" s="286"/>
      <c r="ET4" s="2"/>
      <c r="EU4" s="1854"/>
      <c r="EV4" s="286"/>
      <c r="EW4" s="286"/>
      <c r="EX4" s="286"/>
      <c r="EY4" s="286"/>
      <c r="FA4" s="2"/>
      <c r="FB4" s="1854"/>
      <c r="FC4" s="286"/>
      <c r="FD4" s="286" t="s">
        <v>3395</v>
      </c>
      <c r="FE4" s="286"/>
      <c r="FF4" s="286"/>
      <c r="FH4" s="2"/>
      <c r="FI4" s="2"/>
      <c r="FJ4" s="1854"/>
      <c r="FK4" s="1870"/>
      <c r="FL4" s="286"/>
      <c r="FM4" s="286"/>
      <c r="FN4" s="286"/>
      <c r="FP4" s="2"/>
      <c r="FQ4" s="1533"/>
      <c r="FR4" s="1534" t="s">
        <v>3391</v>
      </c>
      <c r="FS4" s="1534"/>
      <c r="FT4" s="286"/>
      <c r="FU4" s="286"/>
      <c r="FW4" s="2"/>
      <c r="FX4" s="1854"/>
      <c r="FY4" s="286"/>
      <c r="FZ4" s="286"/>
      <c r="GA4" s="286"/>
      <c r="GB4" s="286"/>
      <c r="GD4" s="2"/>
      <c r="GE4" s="1855"/>
      <c r="GF4" s="286"/>
      <c r="GG4" s="286" t="s">
        <v>3396</v>
      </c>
      <c r="GH4" s="1206"/>
      <c r="GI4" s="286"/>
      <c r="GK4" s="2"/>
      <c r="GL4" s="1854"/>
      <c r="GM4" s="286"/>
      <c r="GN4" s="286"/>
      <c r="GO4" s="286"/>
      <c r="GP4" s="286"/>
      <c r="GR4" s="2"/>
      <c r="GS4" s="1854"/>
      <c r="GT4" s="286"/>
      <c r="GU4" s="286" t="s">
        <v>3395</v>
      </c>
      <c r="GV4" s="286"/>
      <c r="GW4" s="286"/>
      <c r="GY4" s="2"/>
      <c r="GZ4" s="1854"/>
      <c r="HA4" s="286"/>
      <c r="HB4" s="286"/>
      <c r="HC4" s="286"/>
      <c r="HD4" s="286"/>
      <c r="HF4" s="2"/>
      <c r="HG4" s="1854"/>
      <c r="HH4" s="286"/>
      <c r="HI4" s="286"/>
      <c r="HJ4" s="286"/>
      <c r="HK4" s="286"/>
      <c r="HM4" s="27"/>
      <c r="HN4" s="1205"/>
      <c r="HO4" s="67"/>
      <c r="HP4" s="67" t="s">
        <v>4119</v>
      </c>
      <c r="HQ4" s="67"/>
      <c r="HR4" s="67"/>
      <c r="HT4" s="2"/>
      <c r="HU4" s="1854"/>
      <c r="HV4" s="286"/>
      <c r="HW4" s="286" t="s">
        <v>3397</v>
      </c>
      <c r="HX4" s="286"/>
      <c r="HY4" s="286"/>
      <c r="IA4" s="2"/>
      <c r="IB4" s="1854"/>
      <c r="IC4" s="286"/>
      <c r="ID4" s="286" t="s">
        <v>3390</v>
      </c>
      <c r="IE4" s="286"/>
      <c r="IF4" s="286"/>
      <c r="IH4" s="549"/>
      <c r="II4" s="2"/>
      <c r="IJ4" s="1854"/>
      <c r="IK4" s="286"/>
      <c r="IL4" s="286"/>
      <c r="IM4" s="286"/>
      <c r="IN4" s="286"/>
      <c r="IP4" s="549"/>
      <c r="IQ4" s="1854"/>
      <c r="IR4" s="286"/>
      <c r="IS4" s="286"/>
      <c r="IT4" s="286"/>
      <c r="IU4" s="286"/>
      <c r="IW4" s="2"/>
      <c r="IX4" s="1854"/>
      <c r="IY4" s="286"/>
      <c r="IZ4" s="286"/>
      <c r="JA4" s="286"/>
      <c r="JB4" s="286"/>
      <c r="JD4" s="2"/>
      <c r="JE4" s="1854"/>
      <c r="JF4" s="286"/>
      <c r="JG4" s="286"/>
      <c r="JH4" s="286"/>
      <c r="JI4" s="286"/>
      <c r="JK4" s="577"/>
      <c r="JL4" s="1854"/>
      <c r="JM4" s="286"/>
      <c r="JN4" s="286"/>
      <c r="JO4" s="286"/>
      <c r="JP4" s="286"/>
      <c r="JR4" s="2"/>
      <c r="JS4" s="1854"/>
      <c r="JT4" s="286"/>
      <c r="JU4" s="286"/>
      <c r="JV4" s="286"/>
      <c r="JW4" s="286"/>
      <c r="JY4" s="2"/>
      <c r="JZ4" s="1854"/>
      <c r="KA4" s="286"/>
      <c r="KB4" s="286" t="s">
        <v>59</v>
      </c>
      <c r="KC4" s="286"/>
      <c r="KD4" s="286"/>
      <c r="KF4" s="2"/>
      <c r="KG4" s="1854"/>
      <c r="KH4" s="286"/>
      <c r="KI4" s="286"/>
      <c r="KJ4" s="286"/>
      <c r="KK4" s="286"/>
      <c r="KM4" s="2"/>
      <c r="KN4" s="1854"/>
      <c r="KO4" s="286"/>
      <c r="KP4" s="286"/>
      <c r="KQ4" s="286"/>
      <c r="KR4" s="286"/>
      <c r="KT4" s="2"/>
      <c r="KU4" s="1854"/>
      <c r="KV4" s="286"/>
      <c r="KW4" s="286"/>
      <c r="KX4" s="286"/>
      <c r="KY4" s="286"/>
      <c r="LA4" s="2"/>
      <c r="LB4" s="1854"/>
      <c r="LC4" s="286"/>
      <c r="LD4" s="213" t="s">
        <v>3398</v>
      </c>
      <c r="LE4" s="286"/>
      <c r="LF4" s="286"/>
      <c r="LH4" s="2"/>
      <c r="LI4" s="1854"/>
      <c r="LJ4" s="286"/>
      <c r="LK4" s="1534" t="s">
        <v>3399</v>
      </c>
      <c r="LL4" s="286"/>
      <c r="LM4" s="286"/>
      <c r="LO4" s="2"/>
      <c r="LP4" s="1854"/>
      <c r="LQ4" s="286"/>
      <c r="LR4" s="67"/>
      <c r="LS4" s="286"/>
      <c r="LT4" s="286"/>
      <c r="LV4" s="2"/>
      <c r="LW4" s="1855"/>
      <c r="LX4" s="286"/>
      <c r="LY4" s="286" t="s">
        <v>3400</v>
      </c>
      <c r="LZ4" s="286"/>
      <c r="MA4" s="286"/>
      <c r="MC4" s="2"/>
      <c r="MD4" s="1854"/>
      <c r="ME4" s="286"/>
      <c r="MF4" s="286"/>
      <c r="MG4" s="286"/>
      <c r="MH4" s="286"/>
      <c r="MJ4" s="2"/>
      <c r="MK4" s="1854"/>
      <c r="ML4" s="286"/>
      <c r="MM4" s="286" t="s">
        <v>3401</v>
      </c>
      <c r="MN4" s="286"/>
      <c r="MO4" s="286"/>
      <c r="MQ4" s="577"/>
      <c r="MR4" s="1911"/>
      <c r="MS4" s="286"/>
      <c r="MT4" s="573"/>
      <c r="MU4" s="286"/>
      <c r="MV4" s="286"/>
      <c r="MX4" s="2"/>
      <c r="MY4" s="1855"/>
      <c r="MZ4" s="286"/>
      <c r="NA4" s="286"/>
      <c r="NB4" s="286"/>
      <c r="NC4" s="286"/>
      <c r="NE4" s="2"/>
      <c r="NF4" s="1854"/>
      <c r="NG4" s="286"/>
      <c r="NH4" s="286" t="s">
        <v>613</v>
      </c>
      <c r="NI4" s="286"/>
      <c r="NJ4" s="286"/>
      <c r="NL4" s="366"/>
      <c r="NM4" s="1854"/>
      <c r="NN4" s="286"/>
      <c r="NO4" s="286"/>
      <c r="NP4" s="286"/>
      <c r="NQ4" s="286"/>
      <c r="NS4" s="2"/>
      <c r="NT4" s="1854"/>
      <c r="NU4" s="286"/>
      <c r="NV4" s="286" t="s">
        <v>3402</v>
      </c>
      <c r="NW4" s="286"/>
      <c r="NX4" s="286"/>
      <c r="NZ4" s="2"/>
      <c r="OA4" s="1854"/>
      <c r="OB4" s="286"/>
      <c r="OC4" s="286"/>
      <c r="OD4" s="286"/>
      <c r="OE4" s="286"/>
    </row>
    <row r="5" spans="1:396" ht="45.75" customHeight="1" thickTop="1" thickBot="1">
      <c r="A5" s="11" t="s">
        <v>0</v>
      </c>
      <c r="B5" s="410" t="s">
        <v>564</v>
      </c>
      <c r="C5" s="12" t="s">
        <v>109</v>
      </c>
      <c r="D5" s="13" t="s">
        <v>2</v>
      </c>
      <c r="E5" s="31" t="s">
        <v>33</v>
      </c>
      <c r="F5" s="13" t="s">
        <v>19</v>
      </c>
      <c r="G5" s="14" t="s">
        <v>8</v>
      </c>
      <c r="I5" s="665" t="s">
        <v>0</v>
      </c>
      <c r="J5" s="412" t="s">
        <v>564</v>
      </c>
      <c r="K5" s="411" t="s">
        <v>109</v>
      </c>
      <c r="L5" s="13" t="s">
        <v>2</v>
      </c>
      <c r="M5" s="31" t="s">
        <v>33</v>
      </c>
      <c r="N5" s="13" t="s">
        <v>19</v>
      </c>
      <c r="O5" s="14" t="s">
        <v>8</v>
      </c>
      <c r="Q5" s="665" t="s">
        <v>0</v>
      </c>
      <c r="R5" s="412" t="s">
        <v>564</v>
      </c>
      <c r="S5" s="411" t="s">
        <v>109</v>
      </c>
      <c r="T5" s="13" t="s">
        <v>2</v>
      </c>
      <c r="U5" s="31" t="s">
        <v>33</v>
      </c>
      <c r="V5" s="13" t="s">
        <v>19</v>
      </c>
      <c r="W5" s="14" t="s">
        <v>8</v>
      </c>
      <c r="Y5" s="11" t="s">
        <v>0</v>
      </c>
      <c r="Z5" s="412" t="s">
        <v>564</v>
      </c>
      <c r="AA5" s="411" t="s">
        <v>109</v>
      </c>
      <c r="AB5" s="13" t="s">
        <v>2</v>
      </c>
      <c r="AC5" s="31" t="s">
        <v>33</v>
      </c>
      <c r="AD5" s="13" t="s">
        <v>19</v>
      </c>
      <c r="AE5" s="14" t="s">
        <v>8</v>
      </c>
      <c r="AG5" s="11" t="s">
        <v>0</v>
      </c>
      <c r="AH5" s="412" t="s">
        <v>564</v>
      </c>
      <c r="AI5" s="411" t="s">
        <v>109</v>
      </c>
      <c r="AJ5" s="13" t="s">
        <v>2</v>
      </c>
      <c r="AK5" s="31" t="s">
        <v>33</v>
      </c>
      <c r="AL5" s="13" t="s">
        <v>19</v>
      </c>
      <c r="AM5" s="14" t="s">
        <v>8</v>
      </c>
      <c r="AO5" s="1535" t="s">
        <v>0</v>
      </c>
      <c r="AP5" s="412" t="s">
        <v>564</v>
      </c>
      <c r="AQ5" s="411" t="s">
        <v>109</v>
      </c>
      <c r="AR5" s="13" t="s">
        <v>2</v>
      </c>
      <c r="AS5" s="31" t="s">
        <v>33</v>
      </c>
      <c r="AT5" s="13" t="s">
        <v>19</v>
      </c>
      <c r="AU5" s="14" t="s">
        <v>8</v>
      </c>
      <c r="AW5" s="11" t="s">
        <v>0</v>
      </c>
      <c r="AX5" s="412" t="s">
        <v>564</v>
      </c>
      <c r="AY5" s="411" t="s">
        <v>109</v>
      </c>
      <c r="AZ5" s="13" t="s">
        <v>2</v>
      </c>
      <c r="BA5" s="3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536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802" t="s">
        <v>0</v>
      </c>
      <c r="CA5" s="803" t="s">
        <v>109</v>
      </c>
      <c r="CB5" s="804" t="s">
        <v>2</v>
      </c>
      <c r="CC5" s="805" t="s">
        <v>33</v>
      </c>
      <c r="CD5" s="804" t="s">
        <v>19</v>
      </c>
      <c r="CE5" s="806" t="s">
        <v>8</v>
      </c>
      <c r="CG5" s="665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374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  <c r="CU5" s="11" t="s">
        <v>0</v>
      </c>
      <c r="CV5" s="12" t="s">
        <v>109</v>
      </c>
      <c r="CW5" s="13" t="s">
        <v>2</v>
      </c>
      <c r="CX5" s="31" t="s">
        <v>33</v>
      </c>
      <c r="CY5" s="13" t="s">
        <v>19</v>
      </c>
      <c r="CZ5" s="14" t="s">
        <v>8</v>
      </c>
      <c r="DB5" s="11" t="s">
        <v>0</v>
      </c>
      <c r="DC5" s="12" t="s">
        <v>109</v>
      </c>
      <c r="DD5" s="13" t="s">
        <v>2</v>
      </c>
      <c r="DE5" s="31" t="s">
        <v>33</v>
      </c>
      <c r="DF5" s="13" t="s">
        <v>19</v>
      </c>
      <c r="DG5" s="14" t="s">
        <v>8</v>
      </c>
      <c r="DI5" s="11" t="s">
        <v>0</v>
      </c>
      <c r="DJ5" s="1537" t="s">
        <v>3403</v>
      </c>
      <c r="DK5" s="12" t="s">
        <v>109</v>
      </c>
      <c r="DL5" s="13" t="s">
        <v>2</v>
      </c>
      <c r="DM5" s="31" t="s">
        <v>33</v>
      </c>
      <c r="DN5" s="13" t="s">
        <v>19</v>
      </c>
      <c r="DO5" s="14" t="s">
        <v>8</v>
      </c>
      <c r="DQ5" s="665" t="s">
        <v>0</v>
      </c>
      <c r="DR5" s="1537" t="s">
        <v>3403</v>
      </c>
      <c r="DS5" s="12" t="s">
        <v>109</v>
      </c>
      <c r="DT5" s="13" t="s">
        <v>2</v>
      </c>
      <c r="DU5" s="31" t="s">
        <v>33</v>
      </c>
      <c r="DV5" s="13" t="s">
        <v>19</v>
      </c>
      <c r="DW5" s="14" t="s">
        <v>8</v>
      </c>
      <c r="DY5" s="665" t="s">
        <v>0</v>
      </c>
      <c r="DZ5" s="12" t="s">
        <v>109</v>
      </c>
      <c r="EA5" s="13" t="s">
        <v>2</v>
      </c>
      <c r="EB5" s="31" t="s">
        <v>33</v>
      </c>
      <c r="EC5" s="13" t="s">
        <v>19</v>
      </c>
      <c r="ED5" s="14" t="s">
        <v>8</v>
      </c>
      <c r="EF5" s="1871" t="s">
        <v>0</v>
      </c>
      <c r="EG5" s="803" t="s">
        <v>109</v>
      </c>
      <c r="EH5" s="804" t="s">
        <v>2</v>
      </c>
      <c r="EI5" s="805" t="s">
        <v>33</v>
      </c>
      <c r="EJ5" s="804" t="s">
        <v>19</v>
      </c>
      <c r="EK5" s="806" t="s">
        <v>8</v>
      </c>
      <c r="EM5" s="11" t="s">
        <v>0</v>
      </c>
      <c r="EN5" s="12" t="s">
        <v>109</v>
      </c>
      <c r="EO5" s="13" t="s">
        <v>2</v>
      </c>
      <c r="EP5" s="31" t="s">
        <v>33</v>
      </c>
      <c r="EQ5" s="13" t="s">
        <v>19</v>
      </c>
      <c r="ER5" s="14" t="s">
        <v>8</v>
      </c>
      <c r="ET5" s="11" t="s">
        <v>0</v>
      </c>
      <c r="EU5" s="12" t="s">
        <v>109</v>
      </c>
      <c r="EV5" s="13" t="s">
        <v>2</v>
      </c>
      <c r="EW5" s="31" t="s">
        <v>33</v>
      </c>
      <c r="EX5" s="13" t="s">
        <v>19</v>
      </c>
      <c r="EY5" s="14" t="s">
        <v>8</v>
      </c>
      <c r="FA5" s="11" t="s">
        <v>0</v>
      </c>
      <c r="FB5" s="12" t="s">
        <v>109</v>
      </c>
      <c r="FC5" s="13" t="s">
        <v>2</v>
      </c>
      <c r="FD5" s="31" t="s">
        <v>33</v>
      </c>
      <c r="FE5" s="13" t="s">
        <v>19</v>
      </c>
      <c r="FF5" s="14" t="s">
        <v>8</v>
      </c>
      <c r="FH5" s="11" t="s">
        <v>0</v>
      </c>
      <c r="FI5" s="410" t="s">
        <v>563</v>
      </c>
      <c r="FJ5" s="12" t="s">
        <v>109</v>
      </c>
      <c r="FK5" s="13" t="s">
        <v>2</v>
      </c>
      <c r="FL5" s="31" t="s">
        <v>33</v>
      </c>
      <c r="FM5" s="13" t="s">
        <v>19</v>
      </c>
      <c r="FN5" s="14" t="s">
        <v>8</v>
      </c>
      <c r="FP5" s="11" t="s">
        <v>0</v>
      </c>
      <c r="FQ5" s="12" t="s">
        <v>109</v>
      </c>
      <c r="FR5" s="13" t="s">
        <v>2</v>
      </c>
      <c r="FS5" s="31" t="s">
        <v>33</v>
      </c>
      <c r="FT5" s="13" t="s">
        <v>19</v>
      </c>
      <c r="FU5" s="14" t="s">
        <v>8</v>
      </c>
      <c r="FW5" s="11" t="s">
        <v>0</v>
      </c>
      <c r="FX5" s="12" t="s">
        <v>109</v>
      </c>
      <c r="FY5" s="13" t="s">
        <v>2</v>
      </c>
      <c r="FZ5" s="31" t="s">
        <v>33</v>
      </c>
      <c r="GA5" s="13" t="s">
        <v>19</v>
      </c>
      <c r="GB5" s="14" t="s">
        <v>8</v>
      </c>
      <c r="GD5" s="11" t="s">
        <v>0</v>
      </c>
      <c r="GE5" s="1890" t="s">
        <v>109</v>
      </c>
      <c r="GF5" s="1891" t="s">
        <v>2</v>
      </c>
      <c r="GG5" s="31" t="s">
        <v>33</v>
      </c>
      <c r="GH5" s="1538" t="s">
        <v>19</v>
      </c>
      <c r="GI5" s="14" t="s">
        <v>8</v>
      </c>
      <c r="GK5" s="11" t="s">
        <v>0</v>
      </c>
      <c r="GL5" s="12" t="s">
        <v>116</v>
      </c>
      <c r="GM5" s="13" t="s">
        <v>2</v>
      </c>
      <c r="GN5" s="31" t="s">
        <v>33</v>
      </c>
      <c r="GO5" s="13" t="s">
        <v>19</v>
      </c>
      <c r="GP5" s="14" t="s">
        <v>8</v>
      </c>
      <c r="GR5" s="11" t="s">
        <v>0</v>
      </c>
      <c r="GS5" s="12" t="s">
        <v>116</v>
      </c>
      <c r="GT5" s="13" t="s">
        <v>2</v>
      </c>
      <c r="GU5" s="31" t="s">
        <v>33</v>
      </c>
      <c r="GV5" s="13" t="s">
        <v>19</v>
      </c>
      <c r="GW5" s="14" t="s">
        <v>8</v>
      </c>
      <c r="GY5" s="11" t="s">
        <v>0</v>
      </c>
      <c r="GZ5" s="12" t="s">
        <v>116</v>
      </c>
      <c r="HA5" s="13" t="s">
        <v>2</v>
      </c>
      <c r="HB5" s="31" t="s">
        <v>33</v>
      </c>
      <c r="HC5" s="13" t="s">
        <v>19</v>
      </c>
      <c r="HD5" s="14" t="s">
        <v>8</v>
      </c>
      <c r="HF5" s="11" t="s">
        <v>0</v>
      </c>
      <c r="HG5" s="12" t="s">
        <v>116</v>
      </c>
      <c r="HH5" s="13" t="s">
        <v>2</v>
      </c>
      <c r="HI5" s="31" t="s">
        <v>33</v>
      </c>
      <c r="HJ5" s="13" t="s">
        <v>19</v>
      </c>
      <c r="HK5" s="14" t="s">
        <v>8</v>
      </c>
      <c r="HM5" s="1907" t="s">
        <v>0</v>
      </c>
      <c r="HN5" s="920" t="s">
        <v>116</v>
      </c>
      <c r="HO5" s="82" t="s">
        <v>2</v>
      </c>
      <c r="HP5" s="921" t="s">
        <v>33</v>
      </c>
      <c r="HQ5" s="82" t="s">
        <v>19</v>
      </c>
      <c r="HR5" s="84" t="s">
        <v>8</v>
      </c>
      <c r="HT5" s="11" t="s">
        <v>0</v>
      </c>
      <c r="HU5" s="12" t="s">
        <v>116</v>
      </c>
      <c r="HV5" s="13" t="s">
        <v>2</v>
      </c>
      <c r="HW5" s="31" t="s">
        <v>33</v>
      </c>
      <c r="HX5" s="13" t="s">
        <v>19</v>
      </c>
      <c r="HY5" s="14" t="s">
        <v>8</v>
      </c>
      <c r="IA5" s="11" t="s">
        <v>0</v>
      </c>
      <c r="IB5" s="12" t="s">
        <v>116</v>
      </c>
      <c r="IC5" s="13" t="s">
        <v>2</v>
      </c>
      <c r="ID5" s="31" t="s">
        <v>33</v>
      </c>
      <c r="IE5" s="13" t="s">
        <v>19</v>
      </c>
      <c r="IF5" s="14" t="s">
        <v>8</v>
      </c>
      <c r="IH5" s="762" t="s">
        <v>0</v>
      </c>
      <c r="II5" s="1539" t="s">
        <v>3403</v>
      </c>
      <c r="IJ5" s="12" t="s">
        <v>116</v>
      </c>
      <c r="IK5" s="13" t="s">
        <v>2</v>
      </c>
      <c r="IL5" s="31" t="s">
        <v>33</v>
      </c>
      <c r="IM5" s="13" t="s">
        <v>19</v>
      </c>
      <c r="IN5" s="14" t="s">
        <v>8</v>
      </c>
      <c r="IP5" s="762" t="s">
        <v>0</v>
      </c>
      <c r="IQ5" s="12" t="s">
        <v>109</v>
      </c>
      <c r="IR5" s="13" t="s">
        <v>2</v>
      </c>
      <c r="IS5" s="31" t="s">
        <v>33</v>
      </c>
      <c r="IT5" s="13" t="s">
        <v>19</v>
      </c>
      <c r="IU5" s="14" t="s">
        <v>8</v>
      </c>
      <c r="IW5" s="11" t="s">
        <v>0</v>
      </c>
      <c r="IX5" s="12" t="s">
        <v>109</v>
      </c>
      <c r="IY5" s="13" t="s">
        <v>2</v>
      </c>
      <c r="IZ5" s="31" t="s">
        <v>33</v>
      </c>
      <c r="JA5" s="13" t="s">
        <v>19</v>
      </c>
      <c r="JB5" s="14" t="s">
        <v>8</v>
      </c>
      <c r="JD5" s="11" t="s">
        <v>0</v>
      </c>
      <c r="JE5" s="12" t="s">
        <v>109</v>
      </c>
      <c r="JF5" s="13" t="s">
        <v>2</v>
      </c>
      <c r="JG5" s="31" t="s">
        <v>33</v>
      </c>
      <c r="JH5" s="13" t="s">
        <v>19</v>
      </c>
      <c r="JI5" s="14" t="s">
        <v>8</v>
      </c>
      <c r="JK5" s="667" t="s">
        <v>0</v>
      </c>
      <c r="JL5" s="12" t="s">
        <v>109</v>
      </c>
      <c r="JM5" s="13" t="s">
        <v>2</v>
      </c>
      <c r="JN5" s="31" t="s">
        <v>33</v>
      </c>
      <c r="JO5" s="13" t="s">
        <v>19</v>
      </c>
      <c r="JP5" s="14" t="s">
        <v>8</v>
      </c>
      <c r="JR5" s="11" t="s">
        <v>0</v>
      </c>
      <c r="JS5" s="12" t="s">
        <v>109</v>
      </c>
      <c r="JT5" s="13" t="s">
        <v>2</v>
      </c>
      <c r="JU5" s="31" t="s">
        <v>33</v>
      </c>
      <c r="JV5" s="13" t="s">
        <v>19</v>
      </c>
      <c r="JW5" s="14" t="s">
        <v>8</v>
      </c>
      <c r="JY5" s="11" t="s">
        <v>0</v>
      </c>
      <c r="JZ5" s="12" t="s">
        <v>109</v>
      </c>
      <c r="KA5" s="13" t="s">
        <v>2</v>
      </c>
      <c r="KB5" s="31" t="s">
        <v>33</v>
      </c>
      <c r="KC5" s="13" t="s">
        <v>19</v>
      </c>
      <c r="KD5" s="14" t="s">
        <v>8</v>
      </c>
      <c r="KF5" s="11" t="s">
        <v>0</v>
      </c>
      <c r="KG5" s="12" t="s">
        <v>109</v>
      </c>
      <c r="KH5" s="13" t="s">
        <v>2</v>
      </c>
      <c r="KI5" s="31" t="s">
        <v>33</v>
      </c>
      <c r="KJ5" s="13" t="s">
        <v>19</v>
      </c>
      <c r="KK5" s="14" t="s">
        <v>8</v>
      </c>
      <c r="KM5" s="11" t="s">
        <v>0</v>
      </c>
      <c r="KN5" s="12" t="s">
        <v>109</v>
      </c>
      <c r="KO5" s="13" t="s">
        <v>2</v>
      </c>
      <c r="KP5" s="31" t="s">
        <v>33</v>
      </c>
      <c r="KQ5" s="13" t="s">
        <v>19</v>
      </c>
      <c r="KR5" s="14" t="s">
        <v>8</v>
      </c>
      <c r="KT5" s="11" t="s">
        <v>0</v>
      </c>
      <c r="KU5" s="12" t="s">
        <v>109</v>
      </c>
      <c r="KV5" s="13" t="s">
        <v>2</v>
      </c>
      <c r="KW5" s="31" t="s">
        <v>33</v>
      </c>
      <c r="KX5" s="13" t="s">
        <v>19</v>
      </c>
      <c r="KY5" s="14" t="s">
        <v>8</v>
      </c>
      <c r="LA5" s="11" t="s">
        <v>0</v>
      </c>
      <c r="LB5" s="12" t="s">
        <v>109</v>
      </c>
      <c r="LC5" s="13" t="s">
        <v>2</v>
      </c>
      <c r="LD5" s="31" t="s">
        <v>33</v>
      </c>
      <c r="LE5" s="13" t="s">
        <v>19</v>
      </c>
      <c r="LF5" s="14" t="s">
        <v>8</v>
      </c>
      <c r="LH5" s="11" t="s">
        <v>0</v>
      </c>
      <c r="LI5" s="12" t="s">
        <v>109</v>
      </c>
      <c r="LJ5" s="13" t="s">
        <v>2</v>
      </c>
      <c r="LK5" s="31" t="s">
        <v>33</v>
      </c>
      <c r="LL5" s="13" t="s">
        <v>19</v>
      </c>
      <c r="LM5" s="14" t="s">
        <v>8</v>
      </c>
      <c r="LO5" s="11" t="s">
        <v>0</v>
      </c>
      <c r="LP5" s="12" t="s">
        <v>109</v>
      </c>
      <c r="LQ5" s="13" t="s">
        <v>2</v>
      </c>
      <c r="LR5" s="921" t="s">
        <v>33</v>
      </c>
      <c r="LS5" s="13" t="s">
        <v>19</v>
      </c>
      <c r="LT5" s="14" t="s">
        <v>8</v>
      </c>
      <c r="LV5" s="11" t="s">
        <v>0</v>
      </c>
      <c r="LW5" s="1890" t="s">
        <v>109</v>
      </c>
      <c r="LX5" s="13" t="s">
        <v>2</v>
      </c>
      <c r="LY5" s="31" t="s">
        <v>33</v>
      </c>
      <c r="LZ5" s="13" t="s">
        <v>19</v>
      </c>
      <c r="MA5" s="14" t="s">
        <v>8</v>
      </c>
      <c r="MC5" s="11" t="s">
        <v>0</v>
      </c>
      <c r="MD5" s="12" t="s">
        <v>109</v>
      </c>
      <c r="ME5" s="13" t="s">
        <v>2</v>
      </c>
      <c r="MF5" s="31" t="s">
        <v>33</v>
      </c>
      <c r="MG5" s="13" t="s">
        <v>19</v>
      </c>
      <c r="MH5" s="14" t="s">
        <v>8</v>
      </c>
      <c r="MJ5" s="11" t="s">
        <v>0</v>
      </c>
      <c r="MK5" s="12" t="s">
        <v>109</v>
      </c>
      <c r="ML5" s="13" t="s">
        <v>2</v>
      </c>
      <c r="MM5" s="31" t="s">
        <v>33</v>
      </c>
      <c r="MN5" s="13" t="s">
        <v>19</v>
      </c>
      <c r="MO5" s="14" t="s">
        <v>8</v>
      </c>
      <c r="MQ5" s="667" t="s">
        <v>0</v>
      </c>
      <c r="MR5" s="1890" t="s">
        <v>109</v>
      </c>
      <c r="MS5" s="13" t="s">
        <v>2</v>
      </c>
      <c r="MT5" s="926" t="s">
        <v>33</v>
      </c>
      <c r="MU5" s="13" t="s">
        <v>19</v>
      </c>
      <c r="MV5" s="14" t="s">
        <v>8</v>
      </c>
      <c r="MX5" s="11" t="s">
        <v>0</v>
      </c>
      <c r="MY5" s="1890" t="s">
        <v>109</v>
      </c>
      <c r="MZ5" s="13" t="s">
        <v>2</v>
      </c>
      <c r="NA5" s="31" t="s">
        <v>33</v>
      </c>
      <c r="NB5" s="13" t="s">
        <v>19</v>
      </c>
      <c r="NC5" s="14" t="s">
        <v>8</v>
      </c>
      <c r="NE5" s="11" t="s">
        <v>0</v>
      </c>
      <c r="NF5" s="12" t="s">
        <v>109</v>
      </c>
      <c r="NG5" s="13" t="s">
        <v>2</v>
      </c>
      <c r="NH5" s="31" t="s">
        <v>33</v>
      </c>
      <c r="NI5" s="13" t="s">
        <v>19</v>
      </c>
      <c r="NJ5" s="14" t="s">
        <v>8</v>
      </c>
      <c r="NL5" s="665" t="s">
        <v>0</v>
      </c>
      <c r="NM5" s="12" t="s">
        <v>109</v>
      </c>
      <c r="NN5" s="13" t="s">
        <v>2</v>
      </c>
      <c r="NO5" s="31" t="s">
        <v>33</v>
      </c>
      <c r="NP5" s="13" t="s">
        <v>19</v>
      </c>
      <c r="NQ5" s="14" t="s">
        <v>8</v>
      </c>
      <c r="NS5" s="11" t="s">
        <v>0</v>
      </c>
      <c r="NT5" s="12" t="s">
        <v>109</v>
      </c>
      <c r="NU5" s="13" t="s">
        <v>2</v>
      </c>
      <c r="NV5" s="31" t="s">
        <v>33</v>
      </c>
      <c r="NW5" s="13" t="s">
        <v>19</v>
      </c>
      <c r="NX5" s="14" t="s">
        <v>8</v>
      </c>
      <c r="NZ5" s="11" t="s">
        <v>0</v>
      </c>
      <c r="OA5" s="12" t="s">
        <v>109</v>
      </c>
      <c r="OB5" s="13" t="s">
        <v>2</v>
      </c>
      <c r="OC5" s="31" t="s">
        <v>33</v>
      </c>
      <c r="OD5" s="13" t="s">
        <v>19</v>
      </c>
      <c r="OE5" s="14" t="s">
        <v>8</v>
      </c>
    </row>
    <row r="6" spans="1:396" ht="16.5" thickTop="1" thickBot="1">
      <c r="A6" s="8"/>
      <c r="B6" s="8"/>
      <c r="C6" s="2"/>
      <c r="D6" s="15"/>
      <c r="E6" s="8"/>
      <c r="F6" s="16"/>
      <c r="G6" s="19">
        <f>D6-F6</f>
        <v>0</v>
      </c>
      <c r="I6" s="366"/>
      <c r="J6" s="8"/>
      <c r="K6" s="148"/>
      <c r="L6" s="15"/>
      <c r="M6" s="8"/>
      <c r="N6" s="16"/>
      <c r="O6" s="19">
        <f>L6-N6</f>
        <v>0</v>
      </c>
      <c r="Q6" s="366"/>
      <c r="R6" s="8"/>
      <c r="S6" s="2"/>
      <c r="T6" s="15"/>
      <c r="U6" s="8"/>
      <c r="V6" s="16"/>
      <c r="W6" s="19">
        <f>T6-V6</f>
        <v>0</v>
      </c>
      <c r="Y6" s="8"/>
      <c r="Z6" s="8"/>
      <c r="AA6" s="2"/>
      <c r="AB6" s="15"/>
      <c r="AC6" s="8"/>
      <c r="AD6" s="16"/>
      <c r="AE6" s="19">
        <f>AB6-AD6</f>
        <v>0</v>
      </c>
      <c r="AG6" s="8"/>
      <c r="AH6" s="8"/>
      <c r="AI6" s="2"/>
      <c r="AJ6" s="15"/>
      <c r="AK6" s="8"/>
      <c r="AL6" s="16"/>
      <c r="AM6" s="19">
        <f>AJ6-AL6</f>
        <v>0</v>
      </c>
      <c r="AO6" s="1529"/>
      <c r="AP6" s="8"/>
      <c r="AQ6" s="2"/>
      <c r="AR6" s="15"/>
      <c r="AS6" s="8"/>
      <c r="AT6" s="16"/>
      <c r="AU6" s="19">
        <f>AR6-AT6</f>
        <v>0</v>
      </c>
      <c r="AW6" s="8"/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368"/>
      <c r="BM6" s="314"/>
      <c r="BN6" s="29"/>
      <c r="BO6" s="143"/>
      <c r="BP6" s="29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07"/>
      <c r="CA6" s="793"/>
      <c r="CB6" s="809"/>
      <c r="CC6" s="807"/>
      <c r="CD6" s="810"/>
      <c r="CE6" s="811">
        <f>CB6-CD6</f>
        <v>0</v>
      </c>
      <c r="CG6" s="366"/>
      <c r="CH6" s="2"/>
      <c r="CI6" s="15"/>
      <c r="CJ6" s="8"/>
      <c r="CK6" s="16"/>
      <c r="CL6" s="19">
        <f>CI6-CK6</f>
        <v>0</v>
      </c>
      <c r="CN6" s="8"/>
      <c r="CO6" s="373"/>
      <c r="CP6" s="15"/>
      <c r="CQ6" s="8"/>
      <c r="CR6" s="16"/>
      <c r="CS6" s="19">
        <f>CP6-CR6</f>
        <v>0</v>
      </c>
      <c r="CU6" s="143"/>
      <c r="CV6" s="27"/>
      <c r="CW6" s="28"/>
      <c r="CX6" s="54"/>
      <c r="CY6" s="29"/>
      <c r="CZ6" s="19">
        <f>CW6-CY6</f>
        <v>0</v>
      </c>
      <c r="DB6" s="8"/>
      <c r="DC6" s="2"/>
      <c r="DD6" s="15"/>
      <c r="DE6" s="8"/>
      <c r="DF6" s="16"/>
      <c r="DG6" s="19">
        <f>DD6-DF6</f>
        <v>0</v>
      </c>
      <c r="DI6" s="143"/>
      <c r="DJ6" s="369"/>
      <c r="DK6" s="27"/>
      <c r="DL6" s="28"/>
      <c r="DM6" s="143"/>
      <c r="DN6" s="16"/>
      <c r="DO6" s="19">
        <f>DL6-DN6</f>
        <v>0</v>
      </c>
      <c r="DQ6" s="368"/>
      <c r="DR6" s="143"/>
      <c r="DS6" s="27"/>
      <c r="DT6" s="1540"/>
      <c r="DU6" s="8"/>
      <c r="DV6" s="16"/>
      <c r="DW6" s="19">
        <f>DT6-DV6</f>
        <v>0</v>
      </c>
      <c r="DY6" s="366"/>
      <c r="DZ6" s="2"/>
      <c r="EA6" s="15"/>
      <c r="EB6" s="8"/>
      <c r="EC6" s="16"/>
      <c r="ED6" s="19">
        <f>EA6-EC6</f>
        <v>0</v>
      </c>
      <c r="EF6" s="792"/>
      <c r="EG6" s="793"/>
      <c r="EH6" s="809"/>
      <c r="EI6" s="807"/>
      <c r="EJ6" s="810"/>
      <c r="EK6" s="811">
        <f>EH6-EJ6</f>
        <v>0</v>
      </c>
      <c r="EM6" s="8"/>
      <c r="EN6" s="2"/>
      <c r="EO6" s="15"/>
      <c r="EP6" s="8"/>
      <c r="EQ6" s="16"/>
      <c r="ER6" s="19">
        <f>EO6-EQ6</f>
        <v>0</v>
      </c>
      <c r="ET6" s="8"/>
      <c r="EU6" s="2"/>
      <c r="EV6" s="15"/>
      <c r="EW6" s="8"/>
      <c r="EX6" s="16"/>
      <c r="EY6" s="19">
        <f>EV6-EX6</f>
        <v>0</v>
      </c>
      <c r="FA6" s="8"/>
      <c r="FB6" s="2"/>
      <c r="FC6" s="15"/>
      <c r="FD6" s="8"/>
      <c r="FE6" s="16"/>
      <c r="FF6" s="19">
        <f>FC6-FE6</f>
        <v>0</v>
      </c>
      <c r="FH6" s="575">
        <v>41306</v>
      </c>
      <c r="FI6" s="8"/>
      <c r="FJ6" s="2">
        <v>2641</v>
      </c>
      <c r="FK6" s="15">
        <v>17851.75</v>
      </c>
      <c r="FL6" s="74">
        <v>41306</v>
      </c>
      <c r="FM6" s="1948">
        <v>17851.75</v>
      </c>
      <c r="FN6" s="19">
        <f>FK6-FM6</f>
        <v>0</v>
      </c>
      <c r="FP6" s="8"/>
      <c r="FQ6" s="2"/>
      <c r="FR6" s="15"/>
      <c r="FS6" s="8"/>
      <c r="FT6" s="16"/>
      <c r="FU6" s="19">
        <f>FR6-FT6</f>
        <v>0</v>
      </c>
      <c r="FW6" s="8"/>
      <c r="FX6" s="2"/>
      <c r="FY6" s="15"/>
      <c r="FZ6" s="8"/>
      <c r="GA6" s="16"/>
      <c r="GB6" s="19">
        <f>FY6-GA6</f>
        <v>0</v>
      </c>
      <c r="GD6" s="8"/>
      <c r="GE6" s="148"/>
      <c r="GF6" s="1892"/>
      <c r="GG6" s="8"/>
      <c r="GH6" s="1541"/>
      <c r="GI6" s="19">
        <f>GF6-GH6</f>
        <v>0</v>
      </c>
      <c r="GK6" s="8"/>
      <c r="GL6" s="2"/>
      <c r="GM6" s="15"/>
      <c r="GN6" s="8"/>
      <c r="GO6" s="16"/>
      <c r="GP6" s="19">
        <f>GM6-GO6</f>
        <v>0</v>
      </c>
      <c r="GR6" s="8"/>
      <c r="GS6" s="2"/>
      <c r="GT6" s="15"/>
      <c r="GU6" s="8"/>
      <c r="GV6" s="16"/>
      <c r="GW6" s="19">
        <f>GT6-GV6</f>
        <v>0</v>
      </c>
      <c r="GY6" s="8"/>
      <c r="GZ6" s="2"/>
      <c r="HA6" s="15"/>
      <c r="HB6" s="8"/>
      <c r="HC6" s="16"/>
      <c r="HD6" s="19">
        <f>HA6-HC6</f>
        <v>0</v>
      </c>
      <c r="HF6" s="8"/>
      <c r="HG6" s="2"/>
      <c r="HH6" s="15"/>
      <c r="HI6" s="8"/>
      <c r="HJ6" s="16"/>
      <c r="HK6" s="19">
        <f>HH6-HJ6</f>
        <v>0</v>
      </c>
      <c r="HM6" s="143">
        <v>41312</v>
      </c>
      <c r="HN6" s="27">
        <v>2675</v>
      </c>
      <c r="HO6" s="28">
        <v>37233.550000000003</v>
      </c>
      <c r="HP6" s="53">
        <v>41310</v>
      </c>
      <c r="HQ6" s="1236">
        <v>37233.550000000003</v>
      </c>
      <c r="HR6" s="45">
        <f>HO6-HQ6</f>
        <v>0</v>
      </c>
      <c r="HT6" s="8"/>
      <c r="HU6" s="2"/>
      <c r="HV6" s="15"/>
      <c r="HW6" s="8"/>
      <c r="HX6" s="16"/>
      <c r="HY6" s="19">
        <f>HV6-HX6</f>
        <v>0</v>
      </c>
      <c r="IA6" s="8"/>
      <c r="IB6" s="2"/>
      <c r="IC6" s="15"/>
      <c r="ID6" s="8"/>
      <c r="IE6" s="16"/>
      <c r="IF6" s="19">
        <f>IC6-IE6</f>
        <v>0</v>
      </c>
      <c r="IH6" s="549"/>
      <c r="II6" s="8"/>
      <c r="IJ6" s="2"/>
      <c r="IK6" s="15"/>
      <c r="IL6" s="8"/>
      <c r="IM6" s="16"/>
      <c r="IN6" s="19">
        <f>IK6-IM6</f>
        <v>0</v>
      </c>
      <c r="IP6" s="549"/>
      <c r="IQ6" s="2"/>
      <c r="IR6" s="17"/>
      <c r="IS6" s="8"/>
      <c r="IT6" s="16"/>
      <c r="IU6" s="19">
        <f>IR6-IT6</f>
        <v>0</v>
      </c>
      <c r="IW6" s="8"/>
      <c r="IX6" s="2"/>
      <c r="IY6" s="17"/>
      <c r="IZ6" s="8"/>
      <c r="JA6" s="16"/>
      <c r="JB6" s="19">
        <f>IY6-JA6</f>
        <v>0</v>
      </c>
      <c r="JD6" s="8"/>
      <c r="JE6" s="2"/>
      <c r="JF6" s="17"/>
      <c r="JG6" s="8"/>
      <c r="JH6" s="16"/>
      <c r="JI6" s="19">
        <f>JF6-JH6</f>
        <v>0</v>
      </c>
      <c r="JK6" s="577"/>
      <c r="JL6" s="2"/>
      <c r="JM6" s="17"/>
      <c r="JN6" s="8"/>
      <c r="JO6" s="16"/>
      <c r="JP6" s="19">
        <f>JM6-JO6</f>
        <v>0</v>
      </c>
      <c r="JR6" s="8"/>
      <c r="JS6" s="2"/>
      <c r="JT6" s="17"/>
      <c r="JU6" s="8"/>
      <c r="JV6" s="16"/>
      <c r="JW6" s="19">
        <f>JT6-JV6</f>
        <v>0</v>
      </c>
      <c r="JY6" s="8"/>
      <c r="JZ6" s="2"/>
      <c r="KA6" s="17"/>
      <c r="KB6" s="8"/>
      <c r="KC6" s="16"/>
      <c r="KD6" s="19">
        <f>KA6-KC6</f>
        <v>0</v>
      </c>
      <c r="KF6" s="8"/>
      <c r="KG6" s="2"/>
      <c r="KH6" s="17"/>
      <c r="KI6" s="8"/>
      <c r="KJ6" s="16"/>
      <c r="KK6" s="19">
        <f>KH6-KJ6</f>
        <v>0</v>
      </c>
      <c r="KM6" s="8"/>
      <c r="KN6" s="2"/>
      <c r="KO6" s="17"/>
      <c r="KP6" s="8"/>
      <c r="KQ6" s="16"/>
      <c r="KR6" s="19">
        <f>KO6-KQ6</f>
        <v>0</v>
      </c>
      <c r="KT6" s="8"/>
      <c r="KU6" s="2"/>
      <c r="KV6" s="17"/>
      <c r="KW6" s="8"/>
      <c r="KX6" s="16"/>
      <c r="KY6" s="19">
        <f>KV6-KX6</f>
        <v>0</v>
      </c>
      <c r="LA6" s="8"/>
      <c r="LB6" s="2"/>
      <c r="LC6" s="17"/>
      <c r="LD6" s="8"/>
      <c r="LE6" s="18"/>
      <c r="LF6" s="19">
        <f>LC6-LE6</f>
        <v>0</v>
      </c>
      <c r="LH6" s="8"/>
      <c r="LI6" s="1542"/>
      <c r="LJ6" s="18"/>
      <c r="LK6" s="8"/>
      <c r="LL6" s="16"/>
      <c r="LM6" s="19">
        <f>LJ6-LL6</f>
        <v>0</v>
      </c>
      <c r="LO6" s="8"/>
      <c r="LP6" s="1542"/>
      <c r="LQ6" s="18"/>
      <c r="LR6" s="8"/>
      <c r="LS6" s="16"/>
      <c r="LT6" s="19">
        <f>LQ6-LS6</f>
        <v>0</v>
      </c>
      <c r="LV6" s="8"/>
      <c r="LW6" s="148"/>
      <c r="LX6" s="17"/>
      <c r="LY6" s="8"/>
      <c r="LZ6" s="16"/>
      <c r="MA6" s="19">
        <f>LX6-LZ6</f>
        <v>0</v>
      </c>
      <c r="MC6" s="8"/>
      <c r="MD6" s="2"/>
      <c r="ME6" s="17"/>
      <c r="MF6" s="8"/>
      <c r="MG6" s="16"/>
      <c r="MH6" s="19">
        <f>ME6-MG6</f>
        <v>0</v>
      </c>
      <c r="MJ6" s="8"/>
      <c r="MK6" s="2"/>
      <c r="ML6" s="17"/>
      <c r="MM6" s="8"/>
      <c r="MN6" s="16"/>
      <c r="MO6" s="19">
        <f>ML6-MN6</f>
        <v>0</v>
      </c>
      <c r="MQ6" s="577"/>
      <c r="MR6" s="148"/>
      <c r="MS6" s="17"/>
      <c r="MT6" s="577"/>
      <c r="MU6" s="16"/>
      <c r="MV6" s="19">
        <f>MS6-MU6</f>
        <v>0</v>
      </c>
      <c r="MX6" s="8"/>
      <c r="MY6" s="148"/>
      <c r="MZ6" s="17"/>
      <c r="NA6" s="8"/>
      <c r="NB6" s="16"/>
      <c r="NC6" s="19">
        <f>MZ6-NB6</f>
        <v>0</v>
      </c>
      <c r="NE6" s="8"/>
      <c r="NF6" s="2"/>
      <c r="NG6" s="17"/>
      <c r="NH6" s="8"/>
      <c r="NI6" s="16"/>
      <c r="NJ6" s="19">
        <f>NG6-NI6</f>
        <v>0</v>
      </c>
      <c r="NL6" s="366"/>
      <c r="NM6" s="2"/>
      <c r="NN6" s="17"/>
      <c r="NO6" s="8"/>
      <c r="NP6" s="16"/>
      <c r="NQ6" s="19">
        <f>NN6-NP6</f>
        <v>0</v>
      </c>
      <c r="NS6" s="8"/>
      <c r="NT6" s="2"/>
      <c r="NU6" s="17"/>
      <c r="NV6" s="8"/>
      <c r="NW6" s="16"/>
      <c r="NX6" s="19">
        <f>NU6-NW6</f>
        <v>0</v>
      </c>
      <c r="NZ6" s="8"/>
      <c r="OA6" s="2"/>
      <c r="OB6" s="17"/>
      <c r="OC6" s="8"/>
      <c r="OD6" s="16"/>
      <c r="OE6" s="19">
        <f>OB6-OD6</f>
        <v>0</v>
      </c>
    </row>
    <row r="7" spans="1:396" ht="15.75" thickTop="1">
      <c r="A7" s="8">
        <v>41309</v>
      </c>
      <c r="B7" s="409"/>
      <c r="C7" s="175">
        <v>2654</v>
      </c>
      <c r="D7" s="94">
        <v>50478.879999999997</v>
      </c>
      <c r="E7" s="369">
        <v>41311</v>
      </c>
      <c r="F7" s="511">
        <v>50478.879999999997</v>
      </c>
      <c r="G7" s="19">
        <f t="shared" ref="G7:G43" si="0">G6+D7-F7</f>
        <v>0</v>
      </c>
      <c r="I7" s="366">
        <v>41262</v>
      </c>
      <c r="K7" s="1247">
        <v>2458</v>
      </c>
      <c r="L7" s="30">
        <v>229711</v>
      </c>
      <c r="M7" s="409">
        <v>41325</v>
      </c>
      <c r="N7" s="583">
        <v>229711</v>
      </c>
      <c r="O7" s="19">
        <f t="shared" ref="O7:O70" si="1">O6+L7-N7</f>
        <v>0</v>
      </c>
      <c r="Q7" s="368">
        <v>41331</v>
      </c>
      <c r="R7" s="143"/>
      <c r="S7" s="1544">
        <v>2762</v>
      </c>
      <c r="T7" s="25">
        <v>13137.72</v>
      </c>
      <c r="U7" s="369"/>
      <c r="V7" s="511"/>
      <c r="W7" s="19">
        <f t="shared" ref="W7:W43" si="2">W6+T7-V7</f>
        <v>13137.72</v>
      </c>
      <c r="Y7" s="8"/>
      <c r="Z7" s="8"/>
      <c r="AA7" s="2"/>
      <c r="AB7" s="17"/>
      <c r="AC7" s="321"/>
      <c r="AD7" s="18"/>
      <c r="AE7" s="19">
        <f t="shared" ref="AE7:AE43" si="3">AE6+AB7-AD7</f>
        <v>0</v>
      </c>
      <c r="AG7" s="8"/>
      <c r="AH7" s="8"/>
      <c r="AI7" s="2"/>
      <c r="AJ7" s="17"/>
      <c r="AK7" s="252"/>
      <c r="AL7" s="18"/>
      <c r="AM7" s="19">
        <f t="shared" ref="AM7:AM43" si="4">AM6+AJ7-AL7</f>
        <v>0</v>
      </c>
      <c r="AO7" s="1529">
        <v>40739</v>
      </c>
      <c r="AP7" s="8"/>
      <c r="AQ7" s="2" t="s">
        <v>3404</v>
      </c>
      <c r="AR7" s="17">
        <v>14000</v>
      </c>
      <c r="AS7" s="252"/>
      <c r="AT7" s="18"/>
      <c r="AU7" s="19">
        <f t="shared" ref="AU7:AU43" si="5">AU6+AR7-AT7</f>
        <v>14000</v>
      </c>
      <c r="AW7" s="8"/>
      <c r="AX7" s="8"/>
      <c r="AY7" s="2"/>
      <c r="AZ7" s="17"/>
      <c r="BA7" s="8"/>
      <c r="BB7" s="18"/>
      <c r="BC7" s="19">
        <f t="shared" ref="BC7:BC43" si="6">BC6+AZ7-BB7</f>
        <v>0</v>
      </c>
      <c r="BE7" s="8"/>
      <c r="BF7" s="2"/>
      <c r="BG7" s="3"/>
      <c r="BH7" s="8"/>
      <c r="BI7" s="18"/>
      <c r="BJ7" s="19">
        <f t="shared" ref="BJ7:BJ43" si="7">BJ6+BG7-BI7</f>
        <v>0</v>
      </c>
      <c r="BL7" s="368">
        <v>41310</v>
      </c>
      <c r="BM7" s="1426">
        <v>2660</v>
      </c>
      <c r="BN7" s="30">
        <v>45476</v>
      </c>
      <c r="BO7" s="54"/>
      <c r="BP7" s="58"/>
      <c r="BQ7" s="19">
        <f t="shared" ref="BQ7:BQ43" si="8">BQ6+BN7-BP7</f>
        <v>45476</v>
      </c>
      <c r="BS7" s="143"/>
      <c r="BT7" s="27"/>
      <c r="BU7" s="25"/>
      <c r="BV7" s="1"/>
      <c r="BW7" s="30"/>
      <c r="BX7" s="19">
        <f t="shared" ref="BX7:BX43" si="9">BX6+BU7-BW7</f>
        <v>0</v>
      </c>
      <c r="BZ7" s="807">
        <v>41321</v>
      </c>
      <c r="CA7" s="793">
        <v>2726</v>
      </c>
      <c r="CB7" s="794">
        <v>40166.76</v>
      </c>
      <c r="CC7" s="826"/>
      <c r="CD7" s="814"/>
      <c r="CE7" s="811">
        <f t="shared" ref="CE7:CE43" si="10">CE6+CB7-CD7</f>
        <v>40166.76</v>
      </c>
      <c r="CG7" s="368">
        <v>41121</v>
      </c>
      <c r="CH7" s="27">
        <v>1806</v>
      </c>
      <c r="CI7" s="25">
        <v>85184.9</v>
      </c>
      <c r="CJ7" s="143"/>
      <c r="CK7" s="30"/>
      <c r="CL7" s="19">
        <f t="shared" ref="CL7:CL43" si="11">CL6+CI7-CK7</f>
        <v>85184.9</v>
      </c>
      <c r="CN7" s="34">
        <v>41142</v>
      </c>
      <c r="CO7" s="373">
        <v>1903</v>
      </c>
      <c r="CP7" s="17">
        <v>28626.06</v>
      </c>
      <c r="CQ7" s="54"/>
      <c r="CR7" s="58"/>
      <c r="CS7" s="19">
        <f t="shared" ref="CS7:CS43" si="12">CS6+CP7-CR7</f>
        <v>28626.06</v>
      </c>
      <c r="CU7" s="143">
        <v>41308</v>
      </c>
      <c r="CV7" s="27">
        <v>2648</v>
      </c>
      <c r="CW7" s="25">
        <v>3940.4</v>
      </c>
      <c r="CX7" s="369">
        <v>41311</v>
      </c>
      <c r="CY7" s="511">
        <v>3940.4</v>
      </c>
      <c r="CZ7" s="19">
        <f t="shared" ref="CZ7:CZ43" si="13">CZ6+CW7-CY7</f>
        <v>0</v>
      </c>
      <c r="DB7" s="1545">
        <v>40666</v>
      </c>
      <c r="DC7" s="2" t="s">
        <v>3405</v>
      </c>
      <c r="DD7" s="17">
        <v>6499.98</v>
      </c>
      <c r="DE7" s="8"/>
      <c r="DF7" s="18"/>
      <c r="DG7" s="19">
        <f t="shared" ref="DG7:DG43" si="14">DG6+DD7-DF7</f>
        <v>6499.98</v>
      </c>
      <c r="DI7" s="143">
        <v>41129</v>
      </c>
      <c r="DJ7" s="1248"/>
      <c r="DK7" s="27">
        <v>1839</v>
      </c>
      <c r="DL7" s="25">
        <v>4996.5</v>
      </c>
      <c r="DM7" s="53"/>
      <c r="DN7" s="347"/>
      <c r="DO7" s="19">
        <f t="shared" ref="DO7:DO65" si="15">DO6+DL7-DN7</f>
        <v>4996.5</v>
      </c>
      <c r="DQ7" s="368"/>
      <c r="DR7" s="1546"/>
      <c r="DS7" s="27"/>
      <c r="DT7" s="25"/>
      <c r="DU7" s="247"/>
      <c r="DV7" s="1547"/>
      <c r="DW7" s="19">
        <f t="shared" ref="DW7:DW43" si="16">DW6+DT7-DV7</f>
        <v>0</v>
      </c>
      <c r="DY7" s="1548">
        <v>40705</v>
      </c>
      <c r="DZ7" s="1549" t="s">
        <v>3406</v>
      </c>
      <c r="EA7" s="1550">
        <v>8928</v>
      </c>
      <c r="EB7" s="143"/>
      <c r="EC7" s="353"/>
      <c r="ED7" s="19">
        <f t="shared" ref="ED7:ED43" si="17">ED6+EA7-EC7</f>
        <v>8928</v>
      </c>
      <c r="EF7" s="1872">
        <v>41325</v>
      </c>
      <c r="EG7" s="1873">
        <v>2743</v>
      </c>
      <c r="EH7" s="1874">
        <v>3872.54</v>
      </c>
      <c r="EI7" s="1875"/>
      <c r="EJ7" s="822"/>
      <c r="EK7" s="811">
        <f t="shared" ref="EK7:EK43" si="18">EK6+EH7-EJ7</f>
        <v>3872.54</v>
      </c>
      <c r="EM7" s="8"/>
      <c r="EN7" s="2"/>
      <c r="EO7" s="351"/>
      <c r="EP7" s="981"/>
      <c r="EQ7" s="353"/>
      <c r="ER7" s="19">
        <f t="shared" ref="ER7:ER43" si="19">ER6+EO7-EQ7</f>
        <v>0</v>
      </c>
      <c r="ET7" s="1529">
        <v>40652</v>
      </c>
      <c r="EU7" s="37" t="s">
        <v>3407</v>
      </c>
      <c r="EV7" s="337">
        <v>4891.7</v>
      </c>
      <c r="EW7" s="1006">
        <v>40653</v>
      </c>
      <c r="EX7" s="376">
        <v>1281.8</v>
      </c>
      <c r="EY7" s="19">
        <f t="shared" ref="EY7:EY43" si="20">EY6+EV7-EX7</f>
        <v>3609.8999999999996</v>
      </c>
      <c r="FA7" s="8"/>
      <c r="FB7" s="2"/>
      <c r="FC7" s="351"/>
      <c r="FD7" s="143"/>
      <c r="FE7" s="353"/>
      <c r="FF7" s="19">
        <f t="shared" ref="FF7:FF43" si="21">FF6+FC7-FE7</f>
        <v>0</v>
      </c>
      <c r="FH7" s="575">
        <v>41306</v>
      </c>
      <c r="FI7" s="313"/>
      <c r="FJ7" s="27">
        <v>2644</v>
      </c>
      <c r="FK7" s="25">
        <v>37582.769999999997</v>
      </c>
      <c r="FL7" s="54">
        <v>41306</v>
      </c>
      <c r="FM7" s="346">
        <v>37582.769999999997</v>
      </c>
      <c r="FN7" s="19">
        <f t="shared" ref="FN7:FN43" si="22">FN6+FK7-FM7</f>
        <v>0</v>
      </c>
      <c r="FP7" s="1551">
        <v>40766</v>
      </c>
      <c r="FQ7" s="2" t="s">
        <v>1388</v>
      </c>
      <c r="FR7" s="351">
        <v>25000.2</v>
      </c>
      <c r="FS7" s="247"/>
      <c r="FT7" s="1547"/>
      <c r="FU7" s="19">
        <f t="shared" ref="FU7:FU43" si="23">FU6+FR7-FT7</f>
        <v>25000.2</v>
      </c>
      <c r="FW7" s="8"/>
      <c r="FX7" s="2"/>
      <c r="FY7" s="351"/>
      <c r="FZ7" s="143"/>
      <c r="GA7" s="353"/>
      <c r="GB7" s="19">
        <f t="shared" ref="GB7:GB43" si="24">GB6+FY7-GA7</f>
        <v>0</v>
      </c>
      <c r="GD7" s="577">
        <v>40641</v>
      </c>
      <c r="GE7" s="148" t="s">
        <v>3408</v>
      </c>
      <c r="GF7" s="93">
        <v>1462.96</v>
      </c>
      <c r="GG7" s="252"/>
      <c r="GI7" s="19">
        <f t="shared" ref="GI7:GI43" si="25">GI6+GF7-GH7</f>
        <v>1462.96</v>
      </c>
      <c r="GK7" s="8">
        <v>41318</v>
      </c>
      <c r="GL7" s="2">
        <v>2708</v>
      </c>
      <c r="GM7" s="15">
        <v>3778.44</v>
      </c>
      <c r="GN7" s="53"/>
      <c r="GO7" s="176"/>
      <c r="GP7" s="19">
        <f t="shared" ref="GP7:GP43" si="26">GP6+GM7-GO7</f>
        <v>3778.44</v>
      </c>
      <c r="GR7" s="366">
        <v>40745</v>
      </c>
      <c r="GS7" s="2" t="s">
        <v>2735</v>
      </c>
      <c r="GT7" s="17">
        <v>3700</v>
      </c>
      <c r="GU7" s="995"/>
      <c r="GV7" s="18"/>
      <c r="GW7" s="19">
        <f t="shared" ref="GW7:GW43" si="27">GW6+GT7-GV7</f>
        <v>3700</v>
      </c>
      <c r="GY7" s="1552">
        <v>40991</v>
      </c>
      <c r="GZ7" s="1553">
        <v>1321</v>
      </c>
      <c r="HA7" s="1554">
        <v>8322.7199999999993</v>
      </c>
      <c r="HB7" s="247"/>
      <c r="HC7" s="79"/>
      <c r="HD7" s="19">
        <f t="shared" ref="HD7:HD43" si="28">HD6+HA7-HC7</f>
        <v>8322.7199999999993</v>
      </c>
      <c r="HF7" s="368"/>
      <c r="HG7" s="27"/>
      <c r="HH7" s="25"/>
      <c r="HI7" s="247"/>
      <c r="HJ7" s="79"/>
      <c r="HK7" s="19">
        <f t="shared" ref="HK7:HK43" si="29">HK6+HH7-HJ7</f>
        <v>0</v>
      </c>
      <c r="HM7" s="368">
        <v>41312</v>
      </c>
      <c r="HN7" s="27">
        <v>2676</v>
      </c>
      <c r="HO7" s="25">
        <v>58459.56</v>
      </c>
      <c r="HP7" s="53">
        <v>41310</v>
      </c>
      <c r="HQ7" s="176">
        <v>58459.56</v>
      </c>
      <c r="HR7" s="45">
        <f t="shared" ref="HR7:HR43" si="30">HR6+HO7-HQ7</f>
        <v>0</v>
      </c>
      <c r="HT7" s="8"/>
      <c r="HU7" s="2"/>
      <c r="HV7" s="17"/>
      <c r="HW7" s="143"/>
      <c r="HX7" s="18"/>
      <c r="HY7" s="19">
        <f t="shared" ref="HY7:HY43" si="31">HY6+HV7-HX7</f>
        <v>0</v>
      </c>
      <c r="IA7" s="8"/>
      <c r="IB7" s="2"/>
      <c r="IC7" s="17"/>
      <c r="ID7" s="515"/>
      <c r="IE7" s="18"/>
      <c r="IF7" s="19">
        <f t="shared" ref="IF7:IF43" si="32">IF6+IC7-IE7</f>
        <v>0</v>
      </c>
      <c r="IH7" s="576">
        <v>40779</v>
      </c>
      <c r="II7" s="1546"/>
      <c r="IJ7" s="27" t="s">
        <v>1435</v>
      </c>
      <c r="IK7" s="1555">
        <v>14052.6</v>
      </c>
      <c r="IL7" s="247"/>
      <c r="IM7" s="249"/>
      <c r="IN7" s="19">
        <f t="shared" ref="IN7:IN43" si="33">IN6+IK7-IM7</f>
        <v>14052.6</v>
      </c>
      <c r="IP7" s="576"/>
      <c r="IQ7" s="27"/>
      <c r="IR7" s="25"/>
      <c r="IS7" s="369"/>
      <c r="IT7" s="511"/>
      <c r="IU7" s="19">
        <f t="shared" ref="IU7:IU43" si="34">IU6+IR7-IT7</f>
        <v>0</v>
      </c>
      <c r="IW7" s="1556">
        <v>40907</v>
      </c>
      <c r="IX7" s="2">
        <v>1031</v>
      </c>
      <c r="IY7" s="18">
        <v>5139.42</v>
      </c>
      <c r="IZ7" s="627"/>
      <c r="JA7" s="79"/>
      <c r="JB7" s="19">
        <f t="shared" ref="JB7:JB43" si="35">JB6+IY7-JA7</f>
        <v>5139.42</v>
      </c>
      <c r="JD7" s="8">
        <v>41311</v>
      </c>
      <c r="JE7" s="2">
        <v>2661</v>
      </c>
      <c r="JF7" s="17">
        <v>2183</v>
      </c>
      <c r="JG7" s="74"/>
      <c r="JH7" s="18"/>
      <c r="JI7" s="19">
        <f t="shared" ref="JI7:JI43" si="36">JI6+JF7-JH7</f>
        <v>2183</v>
      </c>
      <c r="JK7" s="577"/>
      <c r="JL7" s="2"/>
      <c r="JM7" s="17"/>
      <c r="JN7" s="627"/>
      <c r="JO7" s="79"/>
      <c r="JP7" s="19">
        <f t="shared" ref="JP7:JP43" si="37">JP6+JM7-JO7</f>
        <v>0</v>
      </c>
      <c r="JR7" s="1556">
        <v>40907</v>
      </c>
      <c r="JS7" s="27">
        <v>1030</v>
      </c>
      <c r="JT7" s="30">
        <v>18014.16</v>
      </c>
      <c r="JU7" s="143"/>
      <c r="JV7" s="30"/>
      <c r="JW7" s="19">
        <f t="shared" ref="JW7:JW43" si="38">JW6+JT7-JV7</f>
        <v>18014.16</v>
      </c>
      <c r="JY7" s="143"/>
      <c r="JZ7" s="27"/>
      <c r="KA7" s="25"/>
      <c r="KB7" s="247"/>
      <c r="KC7" s="249"/>
      <c r="KD7" s="19">
        <f t="shared" ref="KD7:KD43" si="39">KD6+KA7-KC7</f>
        <v>0</v>
      </c>
      <c r="KF7" s="143"/>
      <c r="KG7" s="27"/>
      <c r="KH7" s="25"/>
      <c r="KI7" s="247"/>
      <c r="KJ7" s="249"/>
      <c r="KK7" s="19">
        <f t="shared" ref="KK7:KK43" si="40">KK6+KH7-KJ7</f>
        <v>0</v>
      </c>
      <c r="KM7" s="8"/>
      <c r="KN7" s="27"/>
      <c r="KO7" s="25"/>
      <c r="KP7" s="53"/>
      <c r="KQ7" s="176"/>
      <c r="KR7" s="19">
        <f t="shared" ref="KR7:KR43" si="41">KR6+KO7-KQ7</f>
        <v>0</v>
      </c>
      <c r="KT7" s="366">
        <v>40727</v>
      </c>
      <c r="KU7" s="2" t="s">
        <v>3409</v>
      </c>
      <c r="KV7" s="18">
        <v>4364.3999999999996</v>
      </c>
      <c r="KW7" s="627"/>
      <c r="KX7" s="79"/>
      <c r="KY7" s="19">
        <f t="shared" ref="KY7:KY43" si="42">KY6+KV7-KX7</f>
        <v>4364.3999999999996</v>
      </c>
      <c r="LA7" s="34"/>
      <c r="LB7" s="373"/>
      <c r="LC7" s="24"/>
      <c r="LD7" s="34"/>
      <c r="LE7" s="85"/>
      <c r="LF7" s="19">
        <f t="shared" ref="LF7:LF43" si="43">LF6+LC7-LE7</f>
        <v>0</v>
      </c>
      <c r="LH7" s="110">
        <v>41333</v>
      </c>
      <c r="LI7" s="1557">
        <v>2773</v>
      </c>
      <c r="LJ7" s="1509">
        <v>100000.03</v>
      </c>
      <c r="LK7" s="110"/>
      <c r="LL7" s="1509"/>
      <c r="LM7" s="19">
        <f t="shared" ref="LM7:LM43" si="44">LM6+LJ7-LL7</f>
        <v>100000.03</v>
      </c>
      <c r="LO7" s="1087"/>
      <c r="LP7" s="1557"/>
      <c r="LQ7" s="1509"/>
      <c r="LR7" s="110"/>
      <c r="LS7" s="1509"/>
      <c r="LT7" s="19">
        <f t="shared" ref="LT7:LT43" si="45">LT6+LQ7-LS7</f>
        <v>0</v>
      </c>
      <c r="LV7" s="577">
        <v>41299</v>
      </c>
      <c r="LW7" s="373">
        <v>2619</v>
      </c>
      <c r="LX7" s="17">
        <v>2676.5</v>
      </c>
      <c r="LY7" s="143">
        <v>41308</v>
      </c>
      <c r="LZ7" s="18">
        <v>2676.5</v>
      </c>
      <c r="MA7" s="19">
        <f t="shared" ref="MA7:MA43" si="46">MA6+LX7-LZ7</f>
        <v>0</v>
      </c>
      <c r="MC7" s="8">
        <v>40689</v>
      </c>
      <c r="MD7" s="2" t="s">
        <v>3410</v>
      </c>
      <c r="ME7" s="17">
        <v>234</v>
      </c>
      <c r="MF7" s="8"/>
      <c r="MG7" s="18"/>
      <c r="MH7" s="19">
        <f t="shared" ref="MH7:MH43" si="47">MH6+ME7-MG7</f>
        <v>234</v>
      </c>
      <c r="MJ7" s="8">
        <v>41309</v>
      </c>
      <c r="MK7" s="2">
        <v>2651</v>
      </c>
      <c r="ML7" s="17">
        <v>1572.84</v>
      </c>
      <c r="MM7" s="8"/>
      <c r="MN7" s="18"/>
      <c r="MO7" s="19">
        <f t="shared" ref="MO7:MO43" si="48">MO6+ML7-MN7</f>
        <v>1572.84</v>
      </c>
      <c r="MQ7" s="1556">
        <v>40899</v>
      </c>
      <c r="MR7" s="1382">
        <v>1007</v>
      </c>
      <c r="MS7" s="1294">
        <v>18833.099999999999</v>
      </c>
      <c r="MT7" s="1351"/>
      <c r="MU7" s="249"/>
      <c r="MV7" s="19">
        <f t="shared" ref="MV7:MV43" si="49">MV6+MS7-MU7</f>
        <v>18833.099999999999</v>
      </c>
      <c r="MX7" s="366">
        <v>40672</v>
      </c>
      <c r="MY7" s="148" t="s">
        <v>3411</v>
      </c>
      <c r="MZ7" s="17">
        <v>24769.5</v>
      </c>
      <c r="NA7" s="8"/>
      <c r="NB7" s="18"/>
      <c r="NC7" s="19">
        <f t="shared" ref="NC7:NC43" si="50">NC6+MZ7-NB7</f>
        <v>24769.5</v>
      </c>
      <c r="NE7" s="577">
        <v>40751</v>
      </c>
      <c r="NF7" s="2" t="s">
        <v>3412</v>
      </c>
      <c r="NG7" s="17">
        <v>720.1</v>
      </c>
      <c r="NH7" s="8"/>
      <c r="NI7" s="18"/>
      <c r="NJ7" s="19">
        <f t="shared" ref="NJ7:NJ43" si="51">NJ6+NG7-NI7</f>
        <v>720.1</v>
      </c>
      <c r="NL7" s="747">
        <v>40658</v>
      </c>
      <c r="NM7" s="1307" t="s">
        <v>3413</v>
      </c>
      <c r="NN7" s="1015">
        <v>25437.03</v>
      </c>
      <c r="NO7" s="8"/>
      <c r="NP7" s="18"/>
      <c r="NQ7" s="19">
        <f t="shared" ref="NQ7:NQ43" si="52">NQ6+NN7-NP7</f>
        <v>25437.03</v>
      </c>
      <c r="NS7" s="366">
        <v>40658</v>
      </c>
      <c r="NT7" s="2" t="s">
        <v>3414</v>
      </c>
      <c r="NU7" s="17">
        <v>1899.8</v>
      </c>
      <c r="NV7" s="69"/>
      <c r="NW7" s="18"/>
      <c r="NX7" s="19">
        <f t="shared" ref="NX7:NX43" si="53">NX6+NU7-NW7</f>
        <v>1899.8</v>
      </c>
      <c r="NZ7" s="366">
        <v>40585</v>
      </c>
      <c r="OA7" s="2" t="s">
        <v>3415</v>
      </c>
      <c r="OB7" s="17">
        <v>2205</v>
      </c>
      <c r="OC7" s="8"/>
      <c r="OD7" s="18"/>
      <c r="OE7" s="19">
        <f t="shared" ref="OE7:OE43" si="54">OE6+OB7-OD7</f>
        <v>2205</v>
      </c>
    </row>
    <row r="8" spans="1:396">
      <c r="A8" s="8">
        <v>41317</v>
      </c>
      <c r="B8" s="409"/>
      <c r="C8" s="1559">
        <v>2696</v>
      </c>
      <c r="D8" s="17">
        <v>25116.44</v>
      </c>
      <c r="E8" s="369">
        <v>41326</v>
      </c>
      <c r="F8" s="511">
        <v>25116.44</v>
      </c>
      <c r="G8" s="19">
        <f t="shared" si="0"/>
        <v>0</v>
      </c>
      <c r="I8" s="368">
        <v>41262</v>
      </c>
      <c r="J8" s="40"/>
      <c r="K8" s="363">
        <v>2461</v>
      </c>
      <c r="L8" s="30">
        <v>372906</v>
      </c>
      <c r="M8" s="409">
        <v>41325</v>
      </c>
      <c r="N8" s="583">
        <v>372906</v>
      </c>
      <c r="O8" s="19">
        <f t="shared" si="1"/>
        <v>0</v>
      </c>
      <c r="Q8" s="368"/>
      <c r="R8" s="143"/>
      <c r="S8" s="380"/>
      <c r="T8" s="25"/>
      <c r="U8" s="740"/>
      <c r="V8" s="511"/>
      <c r="W8" s="19">
        <f t="shared" si="2"/>
        <v>13137.72</v>
      </c>
      <c r="Y8" s="8"/>
      <c r="Z8" s="8"/>
      <c r="AA8" s="2"/>
      <c r="AB8" s="25"/>
      <c r="AC8" s="518"/>
      <c r="AD8" s="3"/>
      <c r="AE8" s="19">
        <f t="shared" si="3"/>
        <v>0</v>
      </c>
      <c r="AG8" s="8"/>
      <c r="AH8" s="506"/>
      <c r="AI8" s="2"/>
      <c r="AJ8" s="25"/>
      <c r="AK8" s="564"/>
      <c r="AL8" s="3"/>
      <c r="AM8" s="19">
        <f t="shared" si="4"/>
        <v>0</v>
      </c>
      <c r="AO8" s="1529"/>
      <c r="AP8" s="506"/>
      <c r="AQ8" s="2"/>
      <c r="AR8" s="25"/>
      <c r="AS8" s="563"/>
      <c r="AT8" s="3"/>
      <c r="AU8" s="19">
        <f t="shared" si="5"/>
        <v>14000</v>
      </c>
      <c r="AW8" s="8"/>
      <c r="AX8" s="8"/>
      <c r="AY8" s="2"/>
      <c r="AZ8" s="17"/>
      <c r="BA8" s="8"/>
      <c r="BB8" s="3"/>
      <c r="BC8" s="19">
        <f t="shared" si="6"/>
        <v>0</v>
      </c>
      <c r="BE8" s="8"/>
      <c r="BF8" s="2"/>
      <c r="BG8" s="17"/>
      <c r="BH8" s="8"/>
      <c r="BI8" s="3"/>
      <c r="BJ8" s="19">
        <f t="shared" si="7"/>
        <v>0</v>
      </c>
      <c r="BL8" s="368">
        <v>41313</v>
      </c>
      <c r="BM8" s="1426">
        <v>2688</v>
      </c>
      <c r="BN8" s="30">
        <v>17692.8</v>
      </c>
      <c r="BO8" s="143"/>
      <c r="BP8" s="92"/>
      <c r="BQ8" s="19">
        <f t="shared" si="8"/>
        <v>63168.800000000003</v>
      </c>
      <c r="BS8" s="143"/>
      <c r="BT8" s="27"/>
      <c r="BU8" s="25"/>
      <c r="BV8" s="54"/>
      <c r="BW8" s="30"/>
      <c r="BX8" s="19">
        <f t="shared" si="9"/>
        <v>0</v>
      </c>
      <c r="BZ8" s="807"/>
      <c r="CA8" s="793"/>
      <c r="CB8" s="794"/>
      <c r="CC8" s="930"/>
      <c r="CD8" s="814"/>
      <c r="CE8" s="811">
        <f t="shared" si="10"/>
        <v>40166.76</v>
      </c>
      <c r="CG8" s="368">
        <v>41130</v>
      </c>
      <c r="CH8" s="27">
        <v>1842</v>
      </c>
      <c r="CI8" s="25">
        <v>60323.519999999997</v>
      </c>
      <c r="CJ8" s="247"/>
      <c r="CK8" s="249"/>
      <c r="CL8" s="19">
        <f t="shared" si="11"/>
        <v>145508.41999999998</v>
      </c>
      <c r="CN8" s="34">
        <v>41162</v>
      </c>
      <c r="CO8" s="373">
        <v>1997</v>
      </c>
      <c r="CP8" s="17">
        <v>4231.5</v>
      </c>
      <c r="CQ8" s="1560" t="s">
        <v>3416</v>
      </c>
      <c r="CR8" s="1130"/>
      <c r="CS8" s="19">
        <f t="shared" si="12"/>
        <v>32857.56</v>
      </c>
      <c r="CU8" s="143">
        <v>41311</v>
      </c>
      <c r="CV8" s="27">
        <v>2666</v>
      </c>
      <c r="CW8" s="25">
        <v>8382.7999999999993</v>
      </c>
      <c r="CX8" s="369">
        <v>41311</v>
      </c>
      <c r="CY8" s="511">
        <v>8382.7999999999993</v>
      </c>
      <c r="CZ8" s="19">
        <f t="shared" si="13"/>
        <v>0</v>
      </c>
      <c r="DB8" s="8"/>
      <c r="DC8" s="2"/>
      <c r="DD8" s="3"/>
      <c r="DE8" s="34"/>
      <c r="DF8" s="3"/>
      <c r="DG8" s="19">
        <f t="shared" si="14"/>
        <v>6499.98</v>
      </c>
      <c r="DI8" s="143">
        <v>41134</v>
      </c>
      <c r="DJ8" s="1248"/>
      <c r="DK8" s="27">
        <v>1861</v>
      </c>
      <c r="DL8" s="25">
        <v>63375.3</v>
      </c>
      <c r="DM8" s="1561" t="s">
        <v>3417</v>
      </c>
      <c r="DN8" s="1470">
        <v>63375.3</v>
      </c>
      <c r="DO8" s="19">
        <f t="shared" si="15"/>
        <v>4996.5</v>
      </c>
      <c r="DQ8" s="368"/>
      <c r="DR8" s="369"/>
      <c r="DS8" s="27"/>
      <c r="DT8" s="350"/>
      <c r="DU8" s="627"/>
      <c r="DV8" s="353"/>
      <c r="DW8" s="19">
        <f t="shared" si="16"/>
        <v>0</v>
      </c>
      <c r="DY8" s="1548">
        <v>40726</v>
      </c>
      <c r="DZ8" s="1549" t="s">
        <v>3418</v>
      </c>
      <c r="EA8" s="1550">
        <v>1922.4</v>
      </c>
      <c r="EB8" s="143"/>
      <c r="EC8" s="353"/>
      <c r="ED8" s="19">
        <f t="shared" si="17"/>
        <v>10850.4</v>
      </c>
      <c r="EF8" s="1872"/>
      <c r="EG8" s="1873"/>
      <c r="EH8" s="1874"/>
      <c r="EI8" s="1875"/>
      <c r="EJ8" s="822"/>
      <c r="EK8" s="811">
        <f t="shared" si="18"/>
        <v>3872.54</v>
      </c>
      <c r="EM8" s="8"/>
      <c r="EN8" s="37"/>
      <c r="EO8" s="337"/>
      <c r="EP8" s="543"/>
      <c r="EQ8" s="353"/>
      <c r="ER8" s="19">
        <f t="shared" si="19"/>
        <v>0</v>
      </c>
      <c r="ET8" s="1529"/>
      <c r="EU8" s="2"/>
      <c r="EV8" s="351"/>
      <c r="EW8" s="1006"/>
      <c r="EX8" s="1562"/>
      <c r="EY8" s="19">
        <f t="shared" si="20"/>
        <v>3609.8999999999996</v>
      </c>
      <c r="FA8" s="8"/>
      <c r="FB8" s="2"/>
      <c r="FC8" s="351"/>
      <c r="FD8" s="8"/>
      <c r="FE8" s="353"/>
      <c r="FF8" s="19">
        <f t="shared" si="21"/>
        <v>0</v>
      </c>
      <c r="FH8" s="575">
        <v>41310</v>
      </c>
      <c r="FI8" s="40"/>
      <c r="FJ8" s="37">
        <v>2656</v>
      </c>
      <c r="FK8" s="44">
        <v>45656.7</v>
      </c>
      <c r="FL8" s="48">
        <v>41310</v>
      </c>
      <c r="FM8" s="348">
        <v>45656.7</v>
      </c>
      <c r="FN8" s="19">
        <f t="shared" si="22"/>
        <v>0</v>
      </c>
      <c r="FP8" s="8"/>
      <c r="FQ8" s="2"/>
      <c r="FR8" s="351"/>
      <c r="FS8" s="8"/>
      <c r="FT8" s="353"/>
      <c r="FU8" s="19">
        <f t="shared" si="23"/>
        <v>25000.2</v>
      </c>
      <c r="FW8" s="8"/>
      <c r="FX8" s="2"/>
      <c r="FY8" s="351"/>
      <c r="FZ8" s="8"/>
      <c r="GA8" s="353"/>
      <c r="GB8" s="19">
        <f t="shared" si="24"/>
        <v>0</v>
      </c>
      <c r="GD8" s="577">
        <v>40647</v>
      </c>
      <c r="GE8" s="148" t="s">
        <v>3419</v>
      </c>
      <c r="GF8" s="1893">
        <v>1682.16</v>
      </c>
      <c r="GG8" s="252"/>
      <c r="GI8" s="19">
        <f t="shared" si="25"/>
        <v>3145.12</v>
      </c>
      <c r="GK8" s="143"/>
      <c r="GL8" s="27"/>
      <c r="GM8" s="25"/>
      <c r="GN8" s="53"/>
      <c r="GO8" s="58"/>
      <c r="GP8" s="19">
        <f t="shared" si="26"/>
        <v>3778.44</v>
      </c>
      <c r="GR8" s="366">
        <v>40754</v>
      </c>
      <c r="GS8" s="2" t="s">
        <v>2761</v>
      </c>
      <c r="GT8" s="17">
        <v>14400</v>
      </c>
      <c r="GU8" s="8"/>
      <c r="GV8" s="18"/>
      <c r="GW8" s="19">
        <f t="shared" si="27"/>
        <v>18100</v>
      </c>
      <c r="GY8" s="1552">
        <v>40991</v>
      </c>
      <c r="GZ8" s="1553">
        <v>1322</v>
      </c>
      <c r="HA8" s="1554">
        <v>5426.82</v>
      </c>
      <c r="HB8" s="8"/>
      <c r="HC8" s="18"/>
      <c r="HD8" s="19">
        <f t="shared" si="28"/>
        <v>13749.539999999999</v>
      </c>
      <c r="HF8" s="368"/>
      <c r="HG8" s="27"/>
      <c r="HH8" s="25"/>
      <c r="HI8" s="8"/>
      <c r="HJ8" s="18"/>
      <c r="HK8" s="19">
        <f t="shared" si="29"/>
        <v>0</v>
      </c>
      <c r="HM8" s="368">
        <v>41312</v>
      </c>
      <c r="HN8" s="27">
        <v>2677</v>
      </c>
      <c r="HO8" s="25">
        <v>39659.26</v>
      </c>
      <c r="HP8" s="53">
        <v>41311</v>
      </c>
      <c r="HQ8" s="176">
        <v>39659.26</v>
      </c>
      <c r="HR8" s="45">
        <f t="shared" si="30"/>
        <v>0</v>
      </c>
      <c r="HT8" s="8"/>
      <c r="HU8" s="2"/>
      <c r="HV8" s="17"/>
      <c r="HW8" s="8"/>
      <c r="HX8" s="18"/>
      <c r="HY8" s="19">
        <f t="shared" si="31"/>
        <v>0</v>
      </c>
      <c r="IA8" s="8"/>
      <c r="IB8" s="2"/>
      <c r="IC8" s="17"/>
      <c r="ID8" s="404"/>
      <c r="IE8" s="85"/>
      <c r="IF8" s="19">
        <f t="shared" si="32"/>
        <v>0</v>
      </c>
      <c r="IH8" s="576"/>
      <c r="II8" s="1546"/>
      <c r="IJ8" s="27"/>
      <c r="IK8" s="94"/>
      <c r="IL8" s="132"/>
      <c r="IM8" s="30"/>
      <c r="IN8" s="19">
        <f t="shared" si="33"/>
        <v>14052.6</v>
      </c>
      <c r="IP8" s="576"/>
      <c r="IQ8" s="27"/>
      <c r="IR8" s="25"/>
      <c r="IS8" s="369"/>
      <c r="IT8" s="511"/>
      <c r="IU8" s="19">
        <f t="shared" si="34"/>
        <v>0</v>
      </c>
      <c r="IW8" s="34"/>
      <c r="IX8" s="2"/>
      <c r="IY8" s="17"/>
      <c r="IZ8" s="69"/>
      <c r="JA8" s="18"/>
      <c r="JB8" s="19">
        <f t="shared" si="35"/>
        <v>5139.42</v>
      </c>
      <c r="JD8" s="8"/>
      <c r="JE8" s="2"/>
      <c r="JF8" s="17"/>
      <c r="JG8" s="69"/>
      <c r="JH8" s="18"/>
      <c r="JI8" s="19">
        <f t="shared" si="36"/>
        <v>2183</v>
      </c>
      <c r="JK8" s="577"/>
      <c r="JL8" s="2"/>
      <c r="JM8" s="17"/>
      <c r="JN8" s="69"/>
      <c r="JO8" s="18"/>
      <c r="JP8" s="19">
        <f t="shared" si="37"/>
        <v>0</v>
      </c>
      <c r="JR8" s="143">
        <v>41314</v>
      </c>
      <c r="JS8" s="1569">
        <v>2691</v>
      </c>
      <c r="JT8" s="25">
        <v>19463.599999999999</v>
      </c>
      <c r="JU8" s="313"/>
      <c r="JV8" s="30"/>
      <c r="JW8" s="19">
        <f t="shared" si="38"/>
        <v>37477.759999999995</v>
      </c>
      <c r="JY8" s="8"/>
      <c r="JZ8" s="2"/>
      <c r="KA8" s="17"/>
      <c r="KB8" s="313"/>
      <c r="KC8" s="30"/>
      <c r="KD8" s="19">
        <f t="shared" si="39"/>
        <v>0</v>
      </c>
      <c r="KF8" s="143"/>
      <c r="KG8" s="27"/>
      <c r="KH8" s="25"/>
      <c r="KI8" s="1291"/>
      <c r="KJ8" s="30"/>
      <c r="KK8" s="19">
        <f t="shared" si="40"/>
        <v>0</v>
      </c>
      <c r="KM8" s="8"/>
      <c r="KN8" s="37"/>
      <c r="KO8" s="347"/>
      <c r="KP8" s="247"/>
      <c r="KQ8" s="626"/>
      <c r="KR8" s="19">
        <f t="shared" si="41"/>
        <v>0</v>
      </c>
      <c r="KT8" s="366"/>
      <c r="KU8" s="2"/>
      <c r="KV8" s="17"/>
      <c r="KW8" s="627"/>
      <c r="KX8" s="79"/>
      <c r="KY8" s="19">
        <f t="shared" si="42"/>
        <v>4364.3999999999996</v>
      </c>
      <c r="LA8" s="34"/>
      <c r="LB8" s="373"/>
      <c r="LC8" s="24"/>
      <c r="LD8" s="34"/>
      <c r="LE8" s="85"/>
      <c r="LF8" s="19">
        <f t="shared" si="43"/>
        <v>0</v>
      </c>
      <c r="LH8" s="110"/>
      <c r="LI8" s="1557"/>
      <c r="LJ8" s="1509"/>
      <c r="LK8" s="110"/>
      <c r="LL8" s="1509"/>
      <c r="LM8" s="19">
        <f t="shared" si="44"/>
        <v>100000.03</v>
      </c>
      <c r="LO8" s="110"/>
      <c r="LP8" s="1557"/>
      <c r="LQ8" s="1509"/>
      <c r="LR8" s="110"/>
      <c r="LS8" s="1509"/>
      <c r="LT8" s="19">
        <f t="shared" si="45"/>
        <v>0</v>
      </c>
      <c r="LV8" s="577">
        <v>41304</v>
      </c>
      <c r="LW8" s="373">
        <v>2632</v>
      </c>
      <c r="LX8" s="17">
        <v>5432.25</v>
      </c>
      <c r="LY8" s="143">
        <v>41308</v>
      </c>
      <c r="LZ8" s="18">
        <v>5432.25</v>
      </c>
      <c r="MA8" s="19">
        <f t="shared" si="46"/>
        <v>0</v>
      </c>
      <c r="MC8" s="8"/>
      <c r="MD8" s="2"/>
      <c r="ME8" s="17"/>
      <c r="MF8" s="8"/>
      <c r="MG8" s="18"/>
      <c r="MH8" s="19">
        <f t="shared" si="47"/>
        <v>234</v>
      </c>
      <c r="MJ8" s="8">
        <v>41309</v>
      </c>
      <c r="MK8" s="2">
        <v>2652</v>
      </c>
      <c r="ML8" s="17">
        <v>699.58</v>
      </c>
      <c r="MM8" s="8"/>
      <c r="MN8" s="18"/>
      <c r="MO8" s="19">
        <f t="shared" si="48"/>
        <v>2272.42</v>
      </c>
      <c r="MQ8" s="1556">
        <v>41095</v>
      </c>
      <c r="MR8" s="1307">
        <v>1688</v>
      </c>
      <c r="MS8" s="1015">
        <v>495</v>
      </c>
      <c r="MT8" s="670"/>
      <c r="MU8" s="58"/>
      <c r="MV8" s="19">
        <f t="shared" si="49"/>
        <v>19328.099999999999</v>
      </c>
      <c r="MX8" s="366">
        <v>40700</v>
      </c>
      <c r="MY8" s="148" t="s">
        <v>3420</v>
      </c>
      <c r="MZ8" s="17">
        <v>1960</v>
      </c>
      <c r="NA8" s="8"/>
      <c r="NB8" s="18"/>
      <c r="NC8" s="19">
        <f t="shared" si="50"/>
        <v>26729.5</v>
      </c>
      <c r="NE8" s="577"/>
      <c r="NF8" s="2"/>
      <c r="NG8" s="17"/>
      <c r="NH8" s="69"/>
      <c r="NI8" s="18"/>
      <c r="NJ8" s="19">
        <f t="shared" si="51"/>
        <v>720.1</v>
      </c>
      <c r="NL8" s="747">
        <v>40836</v>
      </c>
      <c r="NM8" s="1307" t="s">
        <v>1625</v>
      </c>
      <c r="NN8" s="1015">
        <v>7296.8</v>
      </c>
      <c r="NO8" s="69"/>
      <c r="NP8" s="18"/>
      <c r="NQ8" s="19">
        <f t="shared" si="52"/>
        <v>32733.829999999998</v>
      </c>
      <c r="NS8" s="366">
        <v>40658</v>
      </c>
      <c r="NT8" s="2" t="s">
        <v>3421</v>
      </c>
      <c r="NU8" s="18">
        <v>1904</v>
      </c>
      <c r="NV8" s="69"/>
      <c r="NW8" s="18"/>
      <c r="NX8" s="19">
        <f t="shared" si="53"/>
        <v>3803.8</v>
      </c>
      <c r="NZ8" s="366">
        <v>40585</v>
      </c>
      <c r="OA8" s="2" t="s">
        <v>3422</v>
      </c>
      <c r="OB8" s="17">
        <v>2226</v>
      </c>
      <c r="OC8" s="69"/>
      <c r="OD8" s="18"/>
      <c r="OE8" s="19">
        <f t="shared" si="54"/>
        <v>4431</v>
      </c>
    </row>
    <row r="9" spans="1:396" ht="15" customHeight="1">
      <c r="A9" s="8">
        <v>41317</v>
      </c>
      <c r="B9" s="409"/>
      <c r="C9" s="1559">
        <v>2699</v>
      </c>
      <c r="D9" s="17">
        <v>832.8</v>
      </c>
      <c r="E9" s="369">
        <v>41326</v>
      </c>
      <c r="F9" s="511">
        <v>832.8</v>
      </c>
      <c r="G9" s="19">
        <f t="shared" si="0"/>
        <v>0</v>
      </c>
      <c r="I9" s="368">
        <v>41262</v>
      </c>
      <c r="J9" s="40"/>
      <c r="K9" s="363">
        <v>2462</v>
      </c>
      <c r="L9" s="30">
        <v>248194</v>
      </c>
      <c r="M9" s="409">
        <v>41325</v>
      </c>
      <c r="N9" s="1582">
        <v>248194</v>
      </c>
      <c r="O9" s="19">
        <f t="shared" si="1"/>
        <v>0</v>
      </c>
      <c r="Q9" s="368"/>
      <c r="R9" s="143"/>
      <c r="S9" s="1544"/>
      <c r="T9" s="121"/>
      <c r="U9" s="1563"/>
      <c r="V9" s="511"/>
      <c r="W9" s="19">
        <f t="shared" si="2"/>
        <v>13137.72</v>
      </c>
      <c r="Y9" s="8"/>
      <c r="Z9" s="8"/>
      <c r="AA9" s="2"/>
      <c r="AB9" s="17"/>
      <c r="AC9" s="74"/>
      <c r="AD9" s="18"/>
      <c r="AE9" s="19">
        <f t="shared" si="3"/>
        <v>0</v>
      </c>
      <c r="AG9" s="8"/>
      <c r="AH9" s="8"/>
      <c r="AI9" s="2"/>
      <c r="AJ9" s="17"/>
      <c r="AK9" s="74"/>
      <c r="AL9" s="18"/>
      <c r="AM9" s="19">
        <f t="shared" si="4"/>
        <v>0</v>
      </c>
      <c r="AO9" s="1529"/>
      <c r="AP9" s="8"/>
      <c r="AQ9" s="2"/>
      <c r="AR9" s="17"/>
      <c r="AS9" s="74"/>
      <c r="AT9" s="18"/>
      <c r="AU9" s="19">
        <f t="shared" si="5"/>
        <v>14000</v>
      </c>
      <c r="AW9" s="8"/>
      <c r="AX9" s="8"/>
      <c r="AY9" s="2"/>
      <c r="AZ9" s="17"/>
      <c r="BA9" s="74"/>
      <c r="BB9" s="18"/>
      <c r="BC9" s="19">
        <f t="shared" si="6"/>
        <v>0</v>
      </c>
      <c r="BE9" s="8"/>
      <c r="BF9" s="2"/>
      <c r="BG9" s="17"/>
      <c r="BH9" s="8"/>
      <c r="BI9" s="18"/>
      <c r="BJ9" s="19">
        <f t="shared" si="7"/>
        <v>0</v>
      </c>
      <c r="BL9" s="368"/>
      <c r="BM9" s="1426"/>
      <c r="BN9" s="30"/>
      <c r="BO9" s="53"/>
      <c r="BP9" s="1308"/>
      <c r="BQ9" s="19">
        <f t="shared" si="8"/>
        <v>63168.800000000003</v>
      </c>
      <c r="BS9" s="143"/>
      <c r="BT9" s="27"/>
      <c r="BU9" s="94"/>
      <c r="BV9" s="404"/>
      <c r="BW9" s="30"/>
      <c r="BX9" s="19">
        <f t="shared" si="9"/>
        <v>0</v>
      </c>
      <c r="BZ9" s="807"/>
      <c r="CA9" s="793"/>
      <c r="CB9" s="1876"/>
      <c r="CC9" s="1877"/>
      <c r="CD9" s="814"/>
      <c r="CE9" s="811">
        <f t="shared" si="10"/>
        <v>40166.76</v>
      </c>
      <c r="CG9" s="368">
        <v>41146</v>
      </c>
      <c r="CH9" s="27">
        <v>1928</v>
      </c>
      <c r="CI9" s="25">
        <v>50000.28</v>
      </c>
      <c r="CJ9" s="247"/>
      <c r="CK9" s="249"/>
      <c r="CL9" s="19">
        <f t="shared" si="11"/>
        <v>195508.69999999998</v>
      </c>
      <c r="CN9" s="143">
        <v>41251</v>
      </c>
      <c r="CO9" s="276">
        <v>2418</v>
      </c>
      <c r="CP9" s="25">
        <v>80390.95</v>
      </c>
      <c r="CQ9" s="54"/>
      <c r="CR9" s="58"/>
      <c r="CS9" s="19">
        <f t="shared" si="12"/>
        <v>113248.51</v>
      </c>
      <c r="CU9" s="143">
        <v>41319</v>
      </c>
      <c r="CV9" s="27">
        <v>2710</v>
      </c>
      <c r="CW9" s="25">
        <v>14869.2</v>
      </c>
      <c r="CX9" s="53">
        <v>41319</v>
      </c>
      <c r="CY9" s="44">
        <v>14869.2</v>
      </c>
      <c r="CZ9" s="19">
        <f t="shared" si="13"/>
        <v>0</v>
      </c>
      <c r="DB9" s="8"/>
      <c r="DC9" s="2"/>
      <c r="DD9" s="17"/>
      <c r="DE9" s="34"/>
      <c r="DF9" s="18"/>
      <c r="DG9" s="19">
        <f t="shared" si="14"/>
        <v>6499.98</v>
      </c>
      <c r="DI9" s="143">
        <v>41144</v>
      </c>
      <c r="DJ9" s="1248"/>
      <c r="DK9" s="27">
        <v>1920</v>
      </c>
      <c r="DL9" s="25">
        <v>53722.54</v>
      </c>
      <c r="DM9" s="54"/>
      <c r="DN9" s="352"/>
      <c r="DO9" s="19">
        <f t="shared" si="15"/>
        <v>58719.040000000001</v>
      </c>
      <c r="DQ9" s="366"/>
      <c r="DR9" s="409"/>
      <c r="DS9" s="37"/>
      <c r="DT9" s="337"/>
      <c r="DU9" s="8"/>
      <c r="DV9" s="337"/>
      <c r="DW9" s="19">
        <f t="shared" si="16"/>
        <v>0</v>
      </c>
      <c r="DY9" s="1548">
        <v>40763</v>
      </c>
      <c r="DZ9" s="1549" t="s">
        <v>3423</v>
      </c>
      <c r="EA9" s="1550">
        <v>446.55</v>
      </c>
      <c r="EB9" s="8"/>
      <c r="EC9" s="353"/>
      <c r="ED9" s="19">
        <f t="shared" si="17"/>
        <v>11296.949999999999</v>
      </c>
      <c r="EF9" s="1872"/>
      <c r="EG9" s="1873"/>
      <c r="EH9" s="1874"/>
      <c r="EI9" s="1875"/>
      <c r="EJ9" s="822"/>
      <c r="EK9" s="811">
        <f t="shared" si="18"/>
        <v>3872.54</v>
      </c>
      <c r="EM9" s="8"/>
      <c r="EN9" s="37"/>
      <c r="EO9" s="337"/>
      <c r="EP9" s="8"/>
      <c r="EQ9" s="337"/>
      <c r="ER9" s="19">
        <f t="shared" si="19"/>
        <v>0</v>
      </c>
      <c r="ET9" s="1529">
        <v>40672</v>
      </c>
      <c r="EU9" s="2" t="s">
        <v>3424</v>
      </c>
      <c r="EV9" s="351">
        <v>1560.6</v>
      </c>
      <c r="EW9" s="143"/>
      <c r="EX9" s="347"/>
      <c r="EY9" s="19">
        <f t="shared" si="20"/>
        <v>5170.5</v>
      </c>
      <c r="FA9" s="8"/>
      <c r="FB9" s="37"/>
      <c r="FC9" s="337"/>
      <c r="FD9" s="8"/>
      <c r="FE9" s="337"/>
      <c r="FF9" s="19">
        <f t="shared" si="21"/>
        <v>0</v>
      </c>
      <c r="FH9" s="672">
        <v>41312</v>
      </c>
      <c r="FI9" s="40"/>
      <c r="FJ9" s="37">
        <v>2674</v>
      </c>
      <c r="FK9" s="44">
        <v>3001.25</v>
      </c>
      <c r="FL9" s="1949">
        <v>41313</v>
      </c>
      <c r="FM9" s="430">
        <v>3001.25</v>
      </c>
      <c r="FN9" s="19">
        <f t="shared" si="22"/>
        <v>0</v>
      </c>
      <c r="FP9" s="8"/>
      <c r="FQ9" s="2"/>
      <c r="FR9" s="351"/>
      <c r="FS9" s="8"/>
      <c r="FT9" s="337"/>
      <c r="FU9" s="19">
        <f t="shared" si="23"/>
        <v>25000.2</v>
      </c>
      <c r="FW9" s="8"/>
      <c r="FX9" s="37"/>
      <c r="FY9" s="337"/>
      <c r="FZ9" s="8"/>
      <c r="GA9" s="337"/>
      <c r="GB9" s="19">
        <f t="shared" si="24"/>
        <v>0</v>
      </c>
      <c r="GD9" s="577">
        <v>40667</v>
      </c>
      <c r="GE9" s="175" t="s">
        <v>3425</v>
      </c>
      <c r="GF9" s="200">
        <v>1640.96</v>
      </c>
      <c r="GG9" s="36"/>
      <c r="GH9" s="353"/>
      <c r="GI9" s="187">
        <f t="shared" si="25"/>
        <v>4786.08</v>
      </c>
      <c r="GK9" s="143"/>
      <c r="GL9" s="27"/>
      <c r="GM9" s="25"/>
      <c r="GN9" s="53"/>
      <c r="GO9" s="176"/>
      <c r="GP9" s="19">
        <f t="shared" si="26"/>
        <v>3778.44</v>
      </c>
      <c r="GR9" s="366">
        <v>40755</v>
      </c>
      <c r="GS9" s="2" t="s">
        <v>2769</v>
      </c>
      <c r="GT9" s="17">
        <v>3600</v>
      </c>
      <c r="GU9" s="8"/>
      <c r="GV9" s="18"/>
      <c r="GW9" s="19">
        <f t="shared" si="27"/>
        <v>21700</v>
      </c>
      <c r="GY9" s="1552">
        <v>40991</v>
      </c>
      <c r="GZ9" s="1553">
        <v>1323</v>
      </c>
      <c r="HA9" s="1554">
        <v>7622.16</v>
      </c>
      <c r="HB9" s="8"/>
      <c r="HC9" s="18"/>
      <c r="HD9" s="19">
        <f t="shared" si="28"/>
        <v>21371.699999999997</v>
      </c>
      <c r="HF9" s="368"/>
      <c r="HG9" s="27"/>
      <c r="HH9" s="25"/>
      <c r="HI9" s="8"/>
      <c r="HJ9" s="18"/>
      <c r="HK9" s="19">
        <f t="shared" si="29"/>
        <v>0</v>
      </c>
      <c r="HM9" s="368">
        <v>41312</v>
      </c>
      <c r="HN9" s="27">
        <v>2678</v>
      </c>
      <c r="HO9" s="25">
        <v>13195.18</v>
      </c>
      <c r="HP9" s="53">
        <v>41314</v>
      </c>
      <c r="HQ9" s="176">
        <v>13195.18</v>
      </c>
      <c r="HR9" s="45">
        <f t="shared" si="30"/>
        <v>0</v>
      </c>
      <c r="HT9" s="8"/>
      <c r="HU9" s="2"/>
      <c r="HV9" s="17"/>
      <c r="HW9" s="8"/>
      <c r="HX9" s="18"/>
      <c r="HY9" s="19">
        <f t="shared" si="31"/>
        <v>0</v>
      </c>
      <c r="IA9" s="8"/>
      <c r="IB9" s="2"/>
      <c r="IC9" s="17"/>
      <c r="ID9" s="8"/>
      <c r="IE9" s="18"/>
      <c r="IF9" s="19">
        <f t="shared" si="32"/>
        <v>0</v>
      </c>
      <c r="IH9" s="549">
        <v>40896</v>
      </c>
      <c r="II9" s="8"/>
      <c r="IJ9" s="39" t="s">
        <v>1850</v>
      </c>
      <c r="IK9" s="30">
        <v>13634</v>
      </c>
      <c r="IL9" s="627"/>
      <c r="IM9" s="79"/>
      <c r="IN9" s="19">
        <f t="shared" si="33"/>
        <v>27686.6</v>
      </c>
      <c r="IP9" s="576"/>
      <c r="IQ9" s="27"/>
      <c r="IR9" s="25"/>
      <c r="IS9" s="369"/>
      <c r="IT9" s="511"/>
      <c r="IU9" s="19">
        <f t="shared" si="34"/>
        <v>0</v>
      </c>
      <c r="IW9" s="8"/>
      <c r="IX9" s="2"/>
      <c r="IY9" s="18"/>
      <c r="IZ9" s="8"/>
      <c r="JA9" s="18"/>
      <c r="JB9" s="19">
        <f t="shared" si="35"/>
        <v>5139.42</v>
      </c>
      <c r="JD9" s="8"/>
      <c r="JE9" s="2"/>
      <c r="JF9" s="18"/>
      <c r="JG9" s="8"/>
      <c r="JH9" s="18"/>
      <c r="JI9" s="19">
        <f t="shared" si="36"/>
        <v>2183</v>
      </c>
      <c r="JK9" s="549"/>
      <c r="JL9" s="2"/>
      <c r="JM9" s="30"/>
      <c r="JN9" s="8"/>
      <c r="JO9" s="18"/>
      <c r="JP9" s="19">
        <f t="shared" si="37"/>
        <v>0</v>
      </c>
      <c r="JR9" s="53">
        <v>41329</v>
      </c>
      <c r="JS9" s="1564">
        <v>2751</v>
      </c>
      <c r="JT9" s="30">
        <v>18235</v>
      </c>
      <c r="JU9" s="143"/>
      <c r="JV9" s="30"/>
      <c r="JW9" s="19">
        <f t="shared" si="38"/>
        <v>55712.759999999995</v>
      </c>
      <c r="JY9" s="53"/>
      <c r="JZ9" s="27"/>
      <c r="KA9" s="30"/>
      <c r="KB9" s="143"/>
      <c r="KC9" s="30"/>
      <c r="KD9" s="19">
        <f t="shared" si="39"/>
        <v>0</v>
      </c>
      <c r="KF9" s="53"/>
      <c r="KG9" s="27"/>
      <c r="KH9" s="30"/>
      <c r="KI9" s="143"/>
      <c r="KJ9" s="30"/>
      <c r="KK9" s="19">
        <f t="shared" si="40"/>
        <v>0</v>
      </c>
      <c r="KM9" s="8"/>
      <c r="KN9" s="2"/>
      <c r="KO9" s="17"/>
      <c r="KP9" s="54"/>
      <c r="KQ9" s="30"/>
      <c r="KR9" s="19">
        <f t="shared" si="41"/>
        <v>0</v>
      </c>
      <c r="KT9" s="366">
        <v>40988</v>
      </c>
      <c r="KU9" s="2">
        <v>1313</v>
      </c>
      <c r="KV9" s="18">
        <v>3439.52</v>
      </c>
      <c r="KW9" s="8"/>
      <c r="KX9" s="18"/>
      <c r="KY9" s="19">
        <f t="shared" si="42"/>
        <v>7803.92</v>
      </c>
      <c r="LA9" s="34"/>
      <c r="LB9" s="373"/>
      <c r="LC9" s="24"/>
      <c r="LD9" s="34"/>
      <c r="LE9" s="85"/>
      <c r="LF9" s="19">
        <f t="shared" si="43"/>
        <v>0</v>
      </c>
      <c r="LH9" s="110"/>
      <c r="LI9" s="1557"/>
      <c r="LJ9" s="1509"/>
      <c r="LK9" s="110"/>
      <c r="LL9" s="1509"/>
      <c r="LM9" s="19">
        <f t="shared" si="44"/>
        <v>100000.03</v>
      </c>
      <c r="LO9" s="110"/>
      <c r="LP9" s="1557"/>
      <c r="LQ9" s="1509"/>
      <c r="LR9" s="110"/>
      <c r="LS9" s="1509"/>
      <c r="LT9" s="19">
        <f t="shared" si="45"/>
        <v>0</v>
      </c>
      <c r="LV9" s="577">
        <v>41305</v>
      </c>
      <c r="LW9" s="1247">
        <v>2636</v>
      </c>
      <c r="LX9" s="18">
        <v>3091.75</v>
      </c>
      <c r="LY9" s="8">
        <v>41308</v>
      </c>
      <c r="LZ9" s="18">
        <v>3091.75</v>
      </c>
      <c r="MA9" s="19">
        <f t="shared" si="46"/>
        <v>0</v>
      </c>
      <c r="MC9" s="8"/>
      <c r="MD9" s="373"/>
      <c r="ME9" s="17"/>
      <c r="MF9" s="8"/>
      <c r="MG9" s="18"/>
      <c r="MH9" s="19">
        <f t="shared" si="47"/>
        <v>234</v>
      </c>
      <c r="MJ9" s="8">
        <v>41312</v>
      </c>
      <c r="MK9" s="2">
        <v>2669</v>
      </c>
      <c r="ML9" s="18">
        <v>1978</v>
      </c>
      <c r="MM9" s="8"/>
      <c r="MN9" s="18"/>
      <c r="MO9" s="19">
        <f t="shared" si="48"/>
        <v>4250.42</v>
      </c>
      <c r="MQ9" s="575">
        <v>41155</v>
      </c>
      <c r="MR9" s="141">
        <v>1966</v>
      </c>
      <c r="MS9" s="25">
        <v>5894.4</v>
      </c>
      <c r="MT9" s="576"/>
      <c r="MU9" s="58"/>
      <c r="MV9" s="19">
        <f t="shared" si="49"/>
        <v>25222.5</v>
      </c>
      <c r="MX9" s="366">
        <v>40705</v>
      </c>
      <c r="MY9" s="148" t="s">
        <v>3426</v>
      </c>
      <c r="MZ9" s="17">
        <v>2520</v>
      </c>
      <c r="NA9" s="8"/>
      <c r="NB9" s="18"/>
      <c r="NC9" s="19">
        <f t="shared" si="50"/>
        <v>29249.5</v>
      </c>
      <c r="NE9" s="577"/>
      <c r="NF9" s="2"/>
      <c r="NG9" s="18"/>
      <c r="NH9" s="8"/>
      <c r="NI9" s="18"/>
      <c r="NJ9" s="19">
        <f t="shared" si="51"/>
        <v>720.1</v>
      </c>
      <c r="NL9" s="747">
        <v>40843</v>
      </c>
      <c r="NM9" s="1307" t="s">
        <v>1656</v>
      </c>
      <c r="NN9" s="1015">
        <v>9231.56</v>
      </c>
      <c r="NO9" s="8"/>
      <c r="NP9" s="18"/>
      <c r="NQ9" s="19">
        <f t="shared" si="52"/>
        <v>41965.39</v>
      </c>
      <c r="NS9" s="366"/>
      <c r="NT9" s="2"/>
      <c r="NU9" s="18"/>
      <c r="NV9" s="8"/>
      <c r="NW9" s="18"/>
      <c r="NX9" s="19">
        <f t="shared" si="53"/>
        <v>3803.8</v>
      </c>
      <c r="NZ9" s="366"/>
      <c r="OA9" s="2"/>
      <c r="OB9" s="18"/>
      <c r="OC9" s="8"/>
      <c r="OD9" s="18"/>
      <c r="OE9" s="19">
        <f t="shared" si="54"/>
        <v>4431</v>
      </c>
    </row>
    <row r="10" spans="1:396">
      <c r="A10" s="8">
        <v>41325</v>
      </c>
      <c r="B10" s="409"/>
      <c r="C10" s="1565">
        <v>2734</v>
      </c>
      <c r="D10" s="94">
        <v>20271.599999999999</v>
      </c>
      <c r="E10" s="409">
        <v>41326</v>
      </c>
      <c r="F10" s="583">
        <v>20271.599999999999</v>
      </c>
      <c r="G10" s="19">
        <f t="shared" si="0"/>
        <v>0</v>
      </c>
      <c r="I10" s="366">
        <v>41264</v>
      </c>
      <c r="J10" s="2"/>
      <c r="K10" s="1247">
        <v>2468</v>
      </c>
      <c r="L10" s="18">
        <v>498263</v>
      </c>
      <c r="M10" s="409">
        <v>41325</v>
      </c>
      <c r="N10" s="583">
        <v>498263</v>
      </c>
      <c r="O10" s="19">
        <f t="shared" si="1"/>
        <v>0</v>
      </c>
      <c r="Q10" s="368"/>
      <c r="R10" s="143"/>
      <c r="S10" s="1544"/>
      <c r="T10" s="25"/>
      <c r="U10" s="369"/>
      <c r="V10" s="511"/>
      <c r="W10" s="19">
        <f t="shared" si="2"/>
        <v>13137.72</v>
      </c>
      <c r="Y10" s="8"/>
      <c r="Z10" s="8"/>
      <c r="AA10" s="2"/>
      <c r="AB10" s="25"/>
      <c r="AC10" s="8"/>
      <c r="AD10" s="18"/>
      <c r="AE10" s="19">
        <f t="shared" si="3"/>
        <v>0</v>
      </c>
      <c r="AG10" s="8"/>
      <c r="AH10" s="8"/>
      <c r="AI10" s="2"/>
      <c r="AJ10" s="25"/>
      <c r="AK10" s="8"/>
      <c r="AL10" s="18"/>
      <c r="AM10" s="19">
        <f t="shared" si="4"/>
        <v>0</v>
      </c>
      <c r="AO10" s="1529"/>
      <c r="AP10" s="8"/>
      <c r="AQ10" s="2"/>
      <c r="AR10" s="25"/>
      <c r="AS10" s="8"/>
      <c r="AT10" s="18"/>
      <c r="AU10" s="19">
        <f t="shared" si="5"/>
        <v>14000</v>
      </c>
      <c r="AW10" s="8"/>
      <c r="AX10" s="8"/>
      <c r="AY10" s="2"/>
      <c r="AZ10" s="17"/>
      <c r="BA10" s="8"/>
      <c r="BB10" s="18"/>
      <c r="BC10" s="19">
        <f t="shared" si="6"/>
        <v>0</v>
      </c>
      <c r="BE10" s="8"/>
      <c r="BF10" s="2"/>
      <c r="BG10" s="17"/>
      <c r="BH10" s="8"/>
      <c r="BI10" s="18"/>
      <c r="BJ10" s="19">
        <f t="shared" si="7"/>
        <v>0</v>
      </c>
      <c r="BL10" s="368"/>
      <c r="BM10" s="1586"/>
      <c r="BN10" s="25"/>
      <c r="BO10" s="53"/>
      <c r="BP10" s="176"/>
      <c r="BQ10" s="19">
        <f t="shared" si="8"/>
        <v>63168.800000000003</v>
      </c>
      <c r="BS10" s="8"/>
      <c r="BT10" s="2"/>
      <c r="BU10" s="17"/>
      <c r="BV10" s="8"/>
      <c r="BW10" s="18"/>
      <c r="BX10" s="19">
        <f t="shared" si="9"/>
        <v>0</v>
      </c>
      <c r="BZ10" s="807"/>
      <c r="CA10" s="793"/>
      <c r="CB10" s="794"/>
      <c r="CC10" s="807"/>
      <c r="CD10" s="814"/>
      <c r="CE10" s="811">
        <f t="shared" si="10"/>
        <v>40166.76</v>
      </c>
      <c r="CG10" s="368">
        <v>41318</v>
      </c>
      <c r="CH10" s="1544">
        <v>2705</v>
      </c>
      <c r="CI10" s="25">
        <v>39999.769999999997</v>
      </c>
      <c r="CJ10" s="143"/>
      <c r="CK10" s="30"/>
      <c r="CL10" s="19">
        <f t="shared" si="11"/>
        <v>235508.46999999997</v>
      </c>
      <c r="CN10" s="8"/>
      <c r="CO10" s="373"/>
      <c r="CP10" s="25"/>
      <c r="CQ10" s="74"/>
      <c r="CR10" s="86"/>
      <c r="CS10" s="19">
        <f t="shared" si="12"/>
        <v>113248.51</v>
      </c>
      <c r="CU10" s="143">
        <v>41320</v>
      </c>
      <c r="CV10" s="27">
        <v>2716</v>
      </c>
      <c r="CW10" s="25">
        <v>30009.87</v>
      </c>
      <c r="CX10" s="143">
        <v>41320</v>
      </c>
      <c r="CY10" s="58">
        <v>30009.87</v>
      </c>
      <c r="CZ10" s="19">
        <f t="shared" si="13"/>
        <v>0</v>
      </c>
      <c r="DB10" s="8"/>
      <c r="DC10" s="37"/>
      <c r="DD10" s="30"/>
      <c r="DE10" s="34"/>
      <c r="DF10" s="18"/>
      <c r="DG10" s="19">
        <f t="shared" si="14"/>
        <v>6499.98</v>
      </c>
      <c r="DI10" s="143">
        <v>41171</v>
      </c>
      <c r="DJ10" s="1248"/>
      <c r="DK10" s="27">
        <v>2046</v>
      </c>
      <c r="DL10" s="1566">
        <v>1679.68</v>
      </c>
      <c r="DM10" s="53"/>
      <c r="DN10" s="352"/>
      <c r="DO10" s="19">
        <f t="shared" si="15"/>
        <v>60398.720000000001</v>
      </c>
      <c r="DQ10" s="366"/>
      <c r="DR10" s="409"/>
      <c r="DS10" s="2"/>
      <c r="DT10" s="351"/>
      <c r="DU10" s="8"/>
      <c r="DV10" s="353"/>
      <c r="DW10" s="19">
        <f t="shared" si="16"/>
        <v>0</v>
      </c>
      <c r="DY10" s="1548">
        <v>40772</v>
      </c>
      <c r="DZ10" s="1549" t="s">
        <v>1409</v>
      </c>
      <c r="EA10" s="1550">
        <v>2145.36</v>
      </c>
      <c r="EB10" s="8"/>
      <c r="EC10" s="353"/>
      <c r="ED10" s="19">
        <f t="shared" si="17"/>
        <v>13442.31</v>
      </c>
      <c r="EF10" s="1872"/>
      <c r="EG10" s="1873"/>
      <c r="EH10" s="1874"/>
      <c r="EI10" s="1875"/>
      <c r="EJ10" s="822"/>
      <c r="EK10" s="811">
        <f t="shared" si="18"/>
        <v>3872.54</v>
      </c>
      <c r="EM10" s="8"/>
      <c r="EN10" s="2"/>
      <c r="EO10" s="351"/>
      <c r="EP10" s="8"/>
      <c r="EQ10" s="353"/>
      <c r="ER10" s="19">
        <f t="shared" si="19"/>
        <v>0</v>
      </c>
      <c r="ET10" s="1529">
        <v>40674</v>
      </c>
      <c r="EU10" s="2" t="s">
        <v>3427</v>
      </c>
      <c r="EV10" s="351">
        <v>1940.72</v>
      </c>
      <c r="EW10" s="143"/>
      <c r="EX10" s="346"/>
      <c r="EY10" s="19">
        <f t="shared" si="20"/>
        <v>7111.22</v>
      </c>
      <c r="FA10" s="8"/>
      <c r="FB10" s="2"/>
      <c r="FC10" s="351"/>
      <c r="FD10" s="8"/>
      <c r="FE10" s="353"/>
      <c r="FF10" s="19">
        <f t="shared" si="21"/>
        <v>0</v>
      </c>
      <c r="FH10" s="672">
        <v>41317</v>
      </c>
      <c r="FI10" s="40"/>
      <c r="FJ10" s="37">
        <v>2700</v>
      </c>
      <c r="FK10" s="44">
        <v>46447.83</v>
      </c>
      <c r="FL10" s="1949">
        <v>41317</v>
      </c>
      <c r="FM10" s="513">
        <v>46447.83</v>
      </c>
      <c r="FN10" s="19">
        <f t="shared" si="22"/>
        <v>0</v>
      </c>
      <c r="FP10" s="8"/>
      <c r="FQ10" s="2"/>
      <c r="FR10" s="351"/>
      <c r="FS10" s="8"/>
      <c r="FT10" s="353"/>
      <c r="FU10" s="19">
        <f t="shared" si="23"/>
        <v>25000.2</v>
      </c>
      <c r="FW10" s="8"/>
      <c r="FX10" s="2"/>
      <c r="FY10" s="351"/>
      <c r="FZ10" s="8"/>
      <c r="GA10" s="353"/>
      <c r="GB10" s="19">
        <f t="shared" si="24"/>
        <v>0</v>
      </c>
      <c r="GD10" s="577">
        <v>40679</v>
      </c>
      <c r="GE10" s="175" t="s">
        <v>3428</v>
      </c>
      <c r="GF10" s="200">
        <v>1579.76</v>
      </c>
      <c r="GG10" s="235"/>
      <c r="GH10" s="353"/>
      <c r="GI10" s="187">
        <f t="shared" si="25"/>
        <v>6365.84</v>
      </c>
      <c r="GK10" s="143"/>
      <c r="GL10" s="27"/>
      <c r="GM10" s="121"/>
      <c r="GN10" s="53"/>
      <c r="GO10" s="176"/>
      <c r="GP10" s="19">
        <f t="shared" si="26"/>
        <v>3778.44</v>
      </c>
      <c r="GR10" s="366"/>
      <c r="GS10" s="37"/>
      <c r="GT10" s="30"/>
      <c r="GU10" s="8"/>
      <c r="GV10" s="18"/>
      <c r="GW10" s="19">
        <f t="shared" si="27"/>
        <v>21700</v>
      </c>
      <c r="GY10" s="1552">
        <v>40991</v>
      </c>
      <c r="GZ10" s="1567">
        <v>1324</v>
      </c>
      <c r="HA10" s="1568">
        <v>2386.44</v>
      </c>
      <c r="HB10" s="8"/>
      <c r="HC10" s="18"/>
      <c r="HD10" s="19">
        <f t="shared" si="28"/>
        <v>23758.139999999996</v>
      </c>
      <c r="HF10" s="368"/>
      <c r="HG10" s="37"/>
      <c r="HH10" s="30"/>
      <c r="HI10" s="8"/>
      <c r="HJ10" s="18"/>
      <c r="HK10" s="19">
        <f t="shared" si="29"/>
        <v>0</v>
      </c>
      <c r="HM10" s="368">
        <v>41312</v>
      </c>
      <c r="HN10" s="37">
        <v>2681</v>
      </c>
      <c r="HO10" s="30">
        <v>33903.9</v>
      </c>
      <c r="HP10" s="54">
        <v>41314</v>
      </c>
      <c r="HQ10" s="176">
        <v>33903.9</v>
      </c>
      <c r="HR10" s="45">
        <f t="shared" si="30"/>
        <v>0</v>
      </c>
      <c r="HT10" s="8"/>
      <c r="HU10" s="37"/>
      <c r="HV10" s="30"/>
      <c r="HW10" s="8"/>
      <c r="HX10" s="18"/>
      <c r="HY10" s="19">
        <f t="shared" si="31"/>
        <v>0</v>
      </c>
      <c r="IA10" s="8"/>
      <c r="IB10" s="37"/>
      <c r="IC10" s="30"/>
      <c r="ID10" s="8"/>
      <c r="IE10" s="18"/>
      <c r="IF10" s="19">
        <f t="shared" si="32"/>
        <v>0</v>
      </c>
      <c r="IH10" s="576"/>
      <c r="II10" s="1546"/>
      <c r="IJ10" s="27"/>
      <c r="IK10" s="94"/>
      <c r="IL10" s="132"/>
      <c r="IM10" s="30"/>
      <c r="IN10" s="19">
        <f t="shared" si="33"/>
        <v>27686.6</v>
      </c>
      <c r="IP10" s="576"/>
      <c r="IQ10" s="27"/>
      <c r="IR10" s="25"/>
      <c r="IS10" s="369"/>
      <c r="IT10" s="511"/>
      <c r="IU10" s="19">
        <f t="shared" si="34"/>
        <v>0</v>
      </c>
      <c r="IW10" s="34"/>
      <c r="IX10" s="2"/>
      <c r="IY10" s="30"/>
      <c r="IZ10" s="8"/>
      <c r="JA10" s="18"/>
      <c r="JB10" s="19">
        <f t="shared" si="35"/>
        <v>5139.42</v>
      </c>
      <c r="JD10" s="34"/>
      <c r="JE10" s="2"/>
      <c r="JF10" s="30"/>
      <c r="JG10" s="8"/>
      <c r="JH10" s="18"/>
      <c r="JI10" s="19">
        <f t="shared" si="36"/>
        <v>2183</v>
      </c>
      <c r="JK10" s="549"/>
      <c r="JL10" s="2"/>
      <c r="JM10" s="30"/>
      <c r="JN10" s="8"/>
      <c r="JO10" s="18"/>
      <c r="JP10" s="19">
        <f t="shared" si="37"/>
        <v>0</v>
      </c>
      <c r="JR10" s="34"/>
      <c r="JS10" s="1564"/>
      <c r="JT10" s="30"/>
      <c r="JU10" s="8"/>
      <c r="JV10" s="18"/>
      <c r="JW10" s="19">
        <f t="shared" si="38"/>
        <v>55712.759999999995</v>
      </c>
      <c r="JY10" s="34"/>
      <c r="JZ10" s="2"/>
      <c r="KA10" s="30"/>
      <c r="KB10" s="8"/>
      <c r="KC10" s="18"/>
      <c r="KD10" s="19">
        <f t="shared" si="39"/>
        <v>0</v>
      </c>
      <c r="KF10" s="34"/>
      <c r="KG10" s="2"/>
      <c r="KH10" s="30"/>
      <c r="KI10" s="8"/>
      <c r="KJ10" s="18"/>
      <c r="KK10" s="19">
        <f t="shared" si="40"/>
        <v>0</v>
      </c>
      <c r="KM10" s="8"/>
      <c r="KN10" s="37"/>
      <c r="KO10" s="347"/>
      <c r="KP10" s="54"/>
      <c r="KQ10" s="30"/>
      <c r="KR10" s="19">
        <f t="shared" si="41"/>
        <v>0</v>
      </c>
      <c r="KT10" s="388"/>
      <c r="KU10" s="2"/>
      <c r="KV10" s="30"/>
      <c r="KW10" s="34"/>
      <c r="KX10" s="18"/>
      <c r="KY10" s="19">
        <f t="shared" si="42"/>
        <v>7803.92</v>
      </c>
      <c r="LA10" s="34"/>
      <c r="LB10" s="373"/>
      <c r="LC10" s="24"/>
      <c r="LD10" s="34"/>
      <c r="LE10" s="85"/>
      <c r="LF10" s="19">
        <f t="shared" si="43"/>
        <v>0</v>
      </c>
      <c r="LH10" s="110"/>
      <c r="LI10" s="1557"/>
      <c r="LJ10" s="1509"/>
      <c r="LK10" s="110"/>
      <c r="LL10" s="1509"/>
      <c r="LM10" s="19">
        <f t="shared" si="44"/>
        <v>100000.03</v>
      </c>
      <c r="LO10" s="110"/>
      <c r="LP10" s="1557"/>
      <c r="LQ10" s="1509"/>
      <c r="LR10" s="110"/>
      <c r="LS10" s="1509"/>
      <c r="LT10" s="19">
        <f t="shared" si="45"/>
        <v>0</v>
      </c>
      <c r="LV10" s="577">
        <v>41312</v>
      </c>
      <c r="LW10" s="373">
        <v>2680</v>
      </c>
      <c r="LX10" s="17">
        <v>4596</v>
      </c>
      <c r="LY10" s="8">
        <v>41317</v>
      </c>
      <c r="LZ10" s="18">
        <v>4596</v>
      </c>
      <c r="MA10" s="19">
        <f t="shared" si="46"/>
        <v>0</v>
      </c>
      <c r="MC10" s="8"/>
      <c r="MD10" s="2"/>
      <c r="ME10" s="17"/>
      <c r="MF10" s="8"/>
      <c r="MG10" s="18"/>
      <c r="MH10" s="19">
        <f t="shared" si="47"/>
        <v>234</v>
      </c>
      <c r="MJ10" s="34">
        <v>41312</v>
      </c>
      <c r="MK10" s="2">
        <v>2670</v>
      </c>
      <c r="ML10" s="30">
        <v>1978</v>
      </c>
      <c r="MM10" s="8"/>
      <c r="MN10" s="18"/>
      <c r="MO10" s="19">
        <f t="shared" si="48"/>
        <v>6228.42</v>
      </c>
      <c r="MQ10" s="575"/>
      <c r="MR10" s="276"/>
      <c r="MS10" s="94"/>
      <c r="MT10" s="657"/>
      <c r="MU10" s="511"/>
      <c r="MV10" s="19">
        <f t="shared" si="49"/>
        <v>25222.5</v>
      </c>
      <c r="MX10" s="366"/>
      <c r="MY10" s="148"/>
      <c r="MZ10" s="17"/>
      <c r="NA10" s="8"/>
      <c r="NB10" s="18"/>
      <c r="NC10" s="19">
        <f t="shared" si="50"/>
        <v>29249.5</v>
      </c>
      <c r="NE10" s="549"/>
      <c r="NF10" s="2"/>
      <c r="NG10" s="30"/>
      <c r="NH10" s="8"/>
      <c r="NI10" s="18"/>
      <c r="NJ10" s="19">
        <f t="shared" si="51"/>
        <v>720.1</v>
      </c>
      <c r="NL10" s="747">
        <v>40880</v>
      </c>
      <c r="NM10" s="1307" t="s">
        <v>1791</v>
      </c>
      <c r="NN10" s="1015">
        <v>15587.53</v>
      </c>
      <c r="NO10" s="8"/>
      <c r="NP10" s="85"/>
      <c r="NQ10" s="19">
        <f t="shared" si="52"/>
        <v>57552.92</v>
      </c>
      <c r="NS10" s="388"/>
      <c r="NT10" s="2"/>
      <c r="NU10" s="30"/>
      <c r="NV10" s="8"/>
      <c r="NW10" s="18"/>
      <c r="NX10" s="19">
        <f t="shared" si="53"/>
        <v>3803.8</v>
      </c>
      <c r="NZ10" s="388"/>
      <c r="OA10" s="2"/>
      <c r="OB10" s="30"/>
      <c r="OC10" s="8"/>
      <c r="OD10" s="18"/>
      <c r="OE10" s="19">
        <f t="shared" si="54"/>
        <v>4431</v>
      </c>
    </row>
    <row r="11" spans="1:396">
      <c r="A11" s="8">
        <v>41325</v>
      </c>
      <c r="B11" s="409"/>
      <c r="C11" s="1559">
        <v>2735</v>
      </c>
      <c r="D11" s="17">
        <v>17120.96</v>
      </c>
      <c r="E11" s="369">
        <v>41326</v>
      </c>
      <c r="F11" s="511">
        <v>17120.96</v>
      </c>
      <c r="G11" s="19">
        <f t="shared" si="0"/>
        <v>0</v>
      </c>
      <c r="I11" s="366">
        <v>41269</v>
      </c>
      <c r="J11" s="2"/>
      <c r="K11" s="373">
        <v>2483</v>
      </c>
      <c r="L11" s="17">
        <v>514539</v>
      </c>
      <c r="M11" s="409">
        <v>41325</v>
      </c>
      <c r="N11" s="583">
        <v>514539</v>
      </c>
      <c r="O11" s="19">
        <f t="shared" si="1"/>
        <v>0</v>
      </c>
      <c r="Q11" s="368"/>
      <c r="R11" s="143"/>
      <c r="S11" s="1569"/>
      <c r="T11" s="25"/>
      <c r="U11" s="740"/>
      <c r="V11" s="511"/>
      <c r="W11" s="19">
        <f t="shared" si="2"/>
        <v>13137.72</v>
      </c>
      <c r="Y11" s="8"/>
      <c r="Z11" s="8"/>
      <c r="AA11" s="2"/>
      <c r="AB11" s="25"/>
      <c r="AC11" s="8"/>
      <c r="AD11" s="18"/>
      <c r="AE11" s="19">
        <f t="shared" si="3"/>
        <v>0</v>
      </c>
      <c r="AG11" s="8"/>
      <c r="AH11" s="8"/>
      <c r="AI11" s="2"/>
      <c r="AJ11" s="25"/>
      <c r="AK11" s="8"/>
      <c r="AL11" s="18"/>
      <c r="AM11" s="19">
        <f t="shared" si="4"/>
        <v>0</v>
      </c>
      <c r="AO11" s="1529"/>
      <c r="AP11" s="8"/>
      <c r="AQ11" s="2"/>
      <c r="AR11" s="25"/>
      <c r="AS11" s="8"/>
      <c r="AT11" s="18"/>
      <c r="AU11" s="19">
        <f t="shared" si="5"/>
        <v>14000</v>
      </c>
      <c r="AW11" s="8" t="s">
        <v>207</v>
      </c>
      <c r="AX11" s="8"/>
      <c r="AY11" s="2"/>
      <c r="AZ11" s="17"/>
      <c r="BA11" s="8"/>
      <c r="BB11" s="18"/>
      <c r="BC11" s="19">
        <f t="shared" si="6"/>
        <v>0</v>
      </c>
      <c r="BE11" s="8"/>
      <c r="BF11" s="2"/>
      <c r="BG11" s="17"/>
      <c r="BH11" s="8"/>
      <c r="BI11" s="18"/>
      <c r="BJ11" s="19">
        <f t="shared" si="7"/>
        <v>0</v>
      </c>
      <c r="BL11" s="368"/>
      <c r="BM11" s="1586"/>
      <c r="BN11" s="25"/>
      <c r="BO11" s="53"/>
      <c r="BP11" s="176"/>
      <c r="BQ11" s="19">
        <f t="shared" si="8"/>
        <v>63168.800000000003</v>
      </c>
      <c r="BS11" s="8"/>
      <c r="BT11" s="2"/>
      <c r="BU11" s="17"/>
      <c r="BV11" s="8"/>
      <c r="BW11" s="18"/>
      <c r="BX11" s="19">
        <f t="shared" si="9"/>
        <v>0</v>
      </c>
      <c r="BZ11" s="807"/>
      <c r="CA11" s="793"/>
      <c r="CB11" s="794"/>
      <c r="CC11" s="807"/>
      <c r="CD11" s="814"/>
      <c r="CE11" s="811">
        <f t="shared" si="10"/>
        <v>40166.76</v>
      </c>
      <c r="CG11" s="368">
        <v>41318</v>
      </c>
      <c r="CH11" s="1544">
        <v>2709</v>
      </c>
      <c r="CI11" s="25">
        <v>124353</v>
      </c>
      <c r="CJ11" s="143"/>
      <c r="CK11" s="30"/>
      <c r="CL11" s="19">
        <f t="shared" si="11"/>
        <v>359861.47</v>
      </c>
      <c r="CN11" s="143">
        <v>41290</v>
      </c>
      <c r="CO11" s="276">
        <v>2579</v>
      </c>
      <c r="CP11" s="25">
        <v>19927.62</v>
      </c>
      <c r="CQ11" s="54">
        <v>41314</v>
      </c>
      <c r="CR11" s="58">
        <v>19927.62</v>
      </c>
      <c r="CS11" s="45">
        <f t="shared" si="12"/>
        <v>113248.51000000001</v>
      </c>
      <c r="CU11" s="143">
        <v>41331</v>
      </c>
      <c r="CV11" s="27">
        <v>2753</v>
      </c>
      <c r="CW11" s="25">
        <v>8712</v>
      </c>
      <c r="CX11" s="143">
        <v>41328</v>
      </c>
      <c r="CY11" s="176">
        <v>8712</v>
      </c>
      <c r="CZ11" s="19">
        <f t="shared" si="13"/>
        <v>0</v>
      </c>
      <c r="DB11" s="8"/>
      <c r="DC11" s="37"/>
      <c r="DD11" s="30"/>
      <c r="DE11" s="8"/>
      <c r="DF11" s="18"/>
      <c r="DG11" s="19">
        <f t="shared" si="14"/>
        <v>6499.98</v>
      </c>
      <c r="DI11" s="143"/>
      <c r="DJ11" s="1248"/>
      <c r="DK11" s="380"/>
      <c r="DL11" s="25"/>
      <c r="DM11" s="54"/>
      <c r="DN11" s="352"/>
      <c r="DO11" s="19">
        <f t="shared" si="15"/>
        <v>60398.720000000001</v>
      </c>
      <c r="DQ11" s="366"/>
      <c r="DR11" s="409"/>
      <c r="DS11" s="2"/>
      <c r="DT11" s="351"/>
      <c r="DU11" s="8"/>
      <c r="DV11" s="353"/>
      <c r="DW11" s="19">
        <f t="shared" si="16"/>
        <v>0</v>
      </c>
      <c r="DY11" s="1548">
        <v>40803</v>
      </c>
      <c r="DZ11" s="1570" t="s">
        <v>1520</v>
      </c>
      <c r="EA11" s="1571">
        <v>5717.04</v>
      </c>
      <c r="EB11" s="8"/>
      <c r="EC11" s="353"/>
      <c r="ED11" s="19">
        <f t="shared" si="17"/>
        <v>19159.349999999999</v>
      </c>
      <c r="EF11" s="1872"/>
      <c r="EG11" s="1878"/>
      <c r="EH11" s="1879"/>
      <c r="EI11" s="1875"/>
      <c r="EJ11" s="822"/>
      <c r="EK11" s="811">
        <f t="shared" si="18"/>
        <v>3872.54</v>
      </c>
      <c r="EM11" s="8"/>
      <c r="EN11" s="2"/>
      <c r="EO11" s="351"/>
      <c r="EP11" s="8"/>
      <c r="EQ11" s="353"/>
      <c r="ER11" s="19">
        <f t="shared" si="19"/>
        <v>0</v>
      </c>
      <c r="ET11" s="1529">
        <v>40674</v>
      </c>
      <c r="EU11" s="37" t="s">
        <v>3429</v>
      </c>
      <c r="EV11" s="337">
        <v>1020</v>
      </c>
      <c r="EW11" s="8" t="s">
        <v>3430</v>
      </c>
      <c r="EX11" s="353"/>
      <c r="EY11" s="19">
        <f t="shared" si="20"/>
        <v>8131.22</v>
      </c>
      <c r="FA11" s="8"/>
      <c r="FB11" s="2"/>
      <c r="FC11" s="351"/>
      <c r="FD11" s="8"/>
      <c r="FE11" s="353"/>
      <c r="FF11" s="19">
        <f t="shared" si="21"/>
        <v>0</v>
      </c>
      <c r="FH11" s="672">
        <v>41318</v>
      </c>
      <c r="FI11" s="40"/>
      <c r="FJ11" s="37">
        <v>2707</v>
      </c>
      <c r="FK11" s="44">
        <v>43704.47</v>
      </c>
      <c r="FL11" s="365">
        <v>41319</v>
      </c>
      <c r="FM11" s="513">
        <v>43704.47</v>
      </c>
      <c r="FN11" s="19">
        <f t="shared" si="22"/>
        <v>0</v>
      </c>
      <c r="FP11" s="8"/>
      <c r="FQ11" s="2"/>
      <c r="FR11" s="351"/>
      <c r="FS11" s="8"/>
      <c r="FT11" s="353"/>
      <c r="FU11" s="19">
        <f t="shared" si="23"/>
        <v>25000.2</v>
      </c>
      <c r="FW11" s="8"/>
      <c r="FX11" s="2"/>
      <c r="FY11" s="351"/>
      <c r="FZ11" s="8"/>
      <c r="GA11" s="353"/>
      <c r="GB11" s="19">
        <f t="shared" si="24"/>
        <v>0</v>
      </c>
      <c r="GD11" s="577">
        <v>40733</v>
      </c>
      <c r="GE11" s="175" t="s">
        <v>2683</v>
      </c>
      <c r="GF11" s="1894">
        <v>1368.12</v>
      </c>
      <c r="GG11" s="36"/>
      <c r="GH11" s="353"/>
      <c r="GI11" s="187">
        <f t="shared" si="25"/>
        <v>7733.96</v>
      </c>
      <c r="GK11" s="143"/>
      <c r="GL11" s="27"/>
      <c r="GM11" s="121"/>
      <c r="GN11" s="53"/>
      <c r="GO11" s="58"/>
      <c r="GP11" s="19">
        <f t="shared" si="26"/>
        <v>3778.44</v>
      </c>
      <c r="GR11" s="366">
        <v>40758</v>
      </c>
      <c r="GS11" s="2" t="s">
        <v>2780</v>
      </c>
      <c r="GT11" s="17">
        <v>3600</v>
      </c>
      <c r="GU11" s="8"/>
      <c r="GV11" s="18"/>
      <c r="GW11" s="19">
        <f t="shared" si="27"/>
        <v>25300</v>
      </c>
      <c r="GY11" s="1552">
        <v>40991</v>
      </c>
      <c r="GZ11" s="1553">
        <v>1325</v>
      </c>
      <c r="HA11" s="1554">
        <v>25050.06</v>
      </c>
      <c r="HB11" s="8"/>
      <c r="HC11" s="18"/>
      <c r="HD11" s="19">
        <f t="shared" si="28"/>
        <v>48808.2</v>
      </c>
      <c r="HF11" s="368"/>
      <c r="HG11" s="27"/>
      <c r="HH11" s="25"/>
      <c r="HI11" s="8"/>
      <c r="HJ11" s="18"/>
      <c r="HK11" s="19">
        <f t="shared" si="29"/>
        <v>0</v>
      </c>
      <c r="HM11" s="368">
        <v>41317</v>
      </c>
      <c r="HN11" s="27">
        <v>2697</v>
      </c>
      <c r="HO11" s="25">
        <v>31170.76</v>
      </c>
      <c r="HP11" s="53">
        <v>41322</v>
      </c>
      <c r="HQ11" s="176">
        <v>31170.76</v>
      </c>
      <c r="HR11" s="45">
        <f t="shared" si="30"/>
        <v>0</v>
      </c>
      <c r="HT11" s="8"/>
      <c r="HU11" s="2"/>
      <c r="HV11" s="17"/>
      <c r="HW11" s="8"/>
      <c r="HX11" s="18"/>
      <c r="HY11" s="19">
        <f t="shared" si="31"/>
        <v>0</v>
      </c>
      <c r="IA11" s="8"/>
      <c r="IB11" s="2"/>
      <c r="IC11" s="17"/>
      <c r="ID11" s="8"/>
      <c r="IE11" s="18"/>
      <c r="IF11" s="19">
        <f t="shared" si="32"/>
        <v>0</v>
      </c>
      <c r="IH11" s="549"/>
      <c r="II11" s="409"/>
      <c r="IJ11" s="2"/>
      <c r="IK11" s="17"/>
      <c r="IL11" s="627"/>
      <c r="IM11" s="79"/>
      <c r="IN11" s="19">
        <f t="shared" si="33"/>
        <v>27686.6</v>
      </c>
      <c r="IP11" s="576"/>
      <c r="IQ11" s="27"/>
      <c r="IR11" s="25"/>
      <c r="IS11" s="369"/>
      <c r="IT11" s="511"/>
      <c r="IU11" s="19">
        <f t="shared" si="34"/>
        <v>0</v>
      </c>
      <c r="IW11" s="8"/>
      <c r="IX11" s="2"/>
      <c r="IY11" s="17"/>
      <c r="IZ11" s="34"/>
      <c r="JA11" s="18"/>
      <c r="JB11" s="19">
        <f t="shared" si="35"/>
        <v>5139.42</v>
      </c>
      <c r="JD11" s="8"/>
      <c r="JE11" s="2"/>
      <c r="JF11" s="17"/>
      <c r="JG11" s="34"/>
      <c r="JH11" s="18"/>
      <c r="JI11" s="19">
        <f t="shared" si="36"/>
        <v>2183</v>
      </c>
      <c r="JK11" s="577"/>
      <c r="JL11" s="2"/>
      <c r="JM11" s="17"/>
      <c r="JN11" s="34"/>
      <c r="JO11" s="18"/>
      <c r="JP11" s="19">
        <f t="shared" si="37"/>
        <v>0</v>
      </c>
      <c r="JR11" s="8"/>
      <c r="JS11" s="1564"/>
      <c r="JT11" s="17"/>
      <c r="JU11" s="34"/>
      <c r="JV11" s="18"/>
      <c r="JW11" s="19">
        <f t="shared" si="38"/>
        <v>55712.759999999995</v>
      </c>
      <c r="JY11" s="8"/>
      <c r="JZ11" s="2"/>
      <c r="KA11" s="17"/>
      <c r="KB11" s="34"/>
      <c r="KC11" s="18"/>
      <c r="KD11" s="19">
        <f t="shared" si="39"/>
        <v>0</v>
      </c>
      <c r="KF11" s="8"/>
      <c r="KG11" s="2"/>
      <c r="KH11" s="17"/>
      <c r="KI11" s="34"/>
      <c r="KJ11" s="18"/>
      <c r="KK11" s="19">
        <f t="shared" si="40"/>
        <v>0</v>
      </c>
      <c r="KM11" s="8"/>
      <c r="KN11" s="2"/>
      <c r="KO11" s="17"/>
      <c r="KP11" s="8"/>
      <c r="KQ11" s="18"/>
      <c r="KR11" s="19">
        <f t="shared" si="41"/>
        <v>0</v>
      </c>
      <c r="KT11" s="366"/>
      <c r="KU11" s="2"/>
      <c r="KV11" s="17"/>
      <c r="KW11" s="8"/>
      <c r="KX11" s="18"/>
      <c r="KY11" s="19">
        <f t="shared" si="42"/>
        <v>7803.92</v>
      </c>
      <c r="LA11" s="34"/>
      <c r="LB11" s="373"/>
      <c r="LC11" s="85"/>
      <c r="LD11" s="34"/>
      <c r="LE11" s="85"/>
      <c r="LF11" s="19">
        <f t="shared" si="43"/>
        <v>0</v>
      </c>
      <c r="LH11" s="110"/>
      <c r="LI11" s="1557"/>
      <c r="LJ11" s="1509"/>
      <c r="LK11" s="110"/>
      <c r="LL11" s="1509"/>
      <c r="LM11" s="19">
        <f t="shared" si="44"/>
        <v>100000.03</v>
      </c>
      <c r="LO11" s="110"/>
      <c r="LP11" s="1557"/>
      <c r="LQ11" s="1509"/>
      <c r="LR11" s="110"/>
      <c r="LS11" s="1509"/>
      <c r="LT11" s="19">
        <f t="shared" si="45"/>
        <v>0</v>
      </c>
      <c r="LV11" s="577">
        <v>41318</v>
      </c>
      <c r="LW11" s="373">
        <v>2703</v>
      </c>
      <c r="LX11" s="17">
        <v>6386.5</v>
      </c>
      <c r="LY11" s="34">
        <v>41327</v>
      </c>
      <c r="LZ11" s="18">
        <v>6386.5</v>
      </c>
      <c r="MA11" s="19">
        <f t="shared" si="46"/>
        <v>0</v>
      </c>
      <c r="MC11" s="8"/>
      <c r="MD11" s="2"/>
      <c r="ME11" s="17"/>
      <c r="MF11" s="8"/>
      <c r="MG11" s="18"/>
      <c r="MH11" s="19">
        <f t="shared" si="47"/>
        <v>234</v>
      </c>
      <c r="MJ11" s="8">
        <v>41312</v>
      </c>
      <c r="MK11" s="2">
        <v>2671</v>
      </c>
      <c r="ML11" s="17">
        <v>1140</v>
      </c>
      <c r="MM11" s="409"/>
      <c r="MN11" s="583"/>
      <c r="MO11" s="19">
        <f t="shared" si="48"/>
        <v>7368.42</v>
      </c>
      <c r="MQ11" s="575">
        <v>41309</v>
      </c>
      <c r="MR11" s="276">
        <v>2655</v>
      </c>
      <c r="MS11" s="94">
        <v>20617.400000000001</v>
      </c>
      <c r="MT11" s="657">
        <v>41311</v>
      </c>
      <c r="MU11" s="511">
        <v>20617.400000000001</v>
      </c>
      <c r="MV11" s="19">
        <f t="shared" si="49"/>
        <v>25222.5</v>
      </c>
      <c r="MX11" s="368">
        <v>41285</v>
      </c>
      <c r="MY11" s="363">
        <v>2557</v>
      </c>
      <c r="MZ11" s="30">
        <v>52814.3</v>
      </c>
      <c r="NA11" s="53">
        <v>41313</v>
      </c>
      <c r="NB11" s="176">
        <v>52814.3</v>
      </c>
      <c r="NC11" s="19">
        <f t="shared" si="50"/>
        <v>29249.5</v>
      </c>
      <c r="NE11" s="577"/>
      <c r="NF11" s="2"/>
      <c r="NG11" s="17"/>
      <c r="NH11" s="8"/>
      <c r="NI11" s="18"/>
      <c r="NJ11" s="19">
        <f t="shared" si="51"/>
        <v>720.1</v>
      </c>
      <c r="NL11" s="368"/>
      <c r="NM11" s="27"/>
      <c r="NN11" s="25"/>
      <c r="NO11" s="54"/>
      <c r="NP11" s="58"/>
      <c r="NQ11" s="19">
        <f t="shared" si="52"/>
        <v>57552.92</v>
      </c>
      <c r="NS11" s="366"/>
      <c r="NT11" s="2"/>
      <c r="NU11" s="17"/>
      <c r="NV11" s="8"/>
      <c r="NW11" s="18"/>
      <c r="NX11" s="19">
        <f t="shared" si="53"/>
        <v>3803.8</v>
      </c>
      <c r="NZ11" s="366"/>
      <c r="OA11" s="2"/>
      <c r="OB11" s="17"/>
      <c r="OC11" s="8"/>
      <c r="OD11" s="18"/>
      <c r="OE11" s="19">
        <f t="shared" si="54"/>
        <v>4431</v>
      </c>
    </row>
    <row r="12" spans="1:396">
      <c r="A12" s="8">
        <v>41325</v>
      </c>
      <c r="B12" s="409"/>
      <c r="C12" s="1559">
        <v>2736</v>
      </c>
      <c r="D12" s="17">
        <v>5228.68</v>
      </c>
      <c r="E12" s="369">
        <v>41326</v>
      </c>
      <c r="F12" s="511">
        <v>5228.68</v>
      </c>
      <c r="G12" s="19">
        <f t="shared" si="0"/>
        <v>0</v>
      </c>
      <c r="I12" s="366">
        <v>41269</v>
      </c>
      <c r="J12" s="2"/>
      <c r="K12" s="373">
        <v>2484</v>
      </c>
      <c r="L12" s="17">
        <v>249760</v>
      </c>
      <c r="M12" s="409">
        <v>41325</v>
      </c>
      <c r="N12" s="583">
        <v>249760</v>
      </c>
      <c r="O12" s="19">
        <f t="shared" si="1"/>
        <v>0</v>
      </c>
      <c r="Q12" s="368"/>
      <c r="R12" s="143"/>
      <c r="S12" s="1569"/>
      <c r="T12" s="25"/>
      <c r="U12" s="1572"/>
      <c r="V12" s="511"/>
      <c r="W12" s="19">
        <f t="shared" si="2"/>
        <v>13137.72</v>
      </c>
      <c r="Y12" s="8"/>
      <c r="Z12" s="8"/>
      <c r="AA12" s="2"/>
      <c r="AB12" s="17"/>
      <c r="AC12" s="8"/>
      <c r="AD12" s="18"/>
      <c r="AE12" s="19">
        <f t="shared" si="3"/>
        <v>0</v>
      </c>
      <c r="AG12" s="8"/>
      <c r="AH12" s="8"/>
      <c r="AI12" s="2"/>
      <c r="AJ12" s="17"/>
      <c r="AK12" s="8"/>
      <c r="AL12" s="18"/>
      <c r="AM12" s="19">
        <f t="shared" si="4"/>
        <v>0</v>
      </c>
      <c r="AO12" s="1529"/>
      <c r="AP12" s="8"/>
      <c r="AQ12" s="2"/>
      <c r="AR12" s="17"/>
      <c r="AS12" s="8"/>
      <c r="AT12" s="18"/>
      <c r="AU12" s="19">
        <f t="shared" si="5"/>
        <v>14000</v>
      </c>
      <c r="AW12" s="8"/>
      <c r="AX12" s="8"/>
      <c r="AY12" s="2"/>
      <c r="AZ12" s="17"/>
      <c r="BA12" s="8"/>
      <c r="BB12" s="18"/>
      <c r="BC12" s="19">
        <f t="shared" si="6"/>
        <v>0</v>
      </c>
      <c r="BE12" s="8"/>
      <c r="BF12" s="2"/>
      <c r="BG12" s="17"/>
      <c r="BH12" s="8"/>
      <c r="BI12" s="18"/>
      <c r="BJ12" s="19">
        <f t="shared" si="7"/>
        <v>0</v>
      </c>
      <c r="BL12" s="368"/>
      <c r="BM12" s="1586"/>
      <c r="BN12" s="25"/>
      <c r="BO12" s="143"/>
      <c r="BP12" s="30"/>
      <c r="BQ12" s="19">
        <f t="shared" si="8"/>
        <v>63168.800000000003</v>
      </c>
      <c r="BS12" s="8"/>
      <c r="BT12" s="2"/>
      <c r="BU12" s="17"/>
      <c r="BV12" s="405"/>
      <c r="BW12" s="18"/>
      <c r="BX12" s="19">
        <f t="shared" si="9"/>
        <v>0</v>
      </c>
      <c r="BZ12" s="807"/>
      <c r="CA12" s="793"/>
      <c r="CB12" s="794"/>
      <c r="CC12" s="1877"/>
      <c r="CD12" s="814"/>
      <c r="CE12" s="811">
        <f t="shared" si="10"/>
        <v>40166.76</v>
      </c>
      <c r="CG12" s="368">
        <v>41329</v>
      </c>
      <c r="CH12" s="1544">
        <v>2750</v>
      </c>
      <c r="CI12" s="25">
        <v>79999.820000000007</v>
      </c>
      <c r="CJ12" s="247"/>
      <c r="CK12" s="249"/>
      <c r="CL12" s="19">
        <f t="shared" si="11"/>
        <v>439861.29</v>
      </c>
      <c r="CN12" s="143">
        <v>41293</v>
      </c>
      <c r="CO12" s="276">
        <v>2591</v>
      </c>
      <c r="CP12" s="25">
        <v>15183</v>
      </c>
      <c r="CQ12" s="143">
        <v>41314</v>
      </c>
      <c r="CR12" s="30">
        <v>15183</v>
      </c>
      <c r="CS12" s="19">
        <f t="shared" si="12"/>
        <v>113248.51000000001</v>
      </c>
      <c r="CU12" s="143">
        <v>41331</v>
      </c>
      <c r="CV12" s="27">
        <v>2754</v>
      </c>
      <c r="CW12" s="25">
        <v>8596.7999999999993</v>
      </c>
      <c r="CX12" s="369"/>
      <c r="CY12" s="511"/>
      <c r="CZ12" s="19">
        <f t="shared" si="13"/>
        <v>8596.7999999999993</v>
      </c>
      <c r="DB12" s="8"/>
      <c r="DC12" s="2"/>
      <c r="DD12" s="17"/>
      <c r="DE12" s="8"/>
      <c r="DF12" s="18"/>
      <c r="DG12" s="19">
        <f t="shared" si="14"/>
        <v>6499.98</v>
      </c>
      <c r="DI12" s="143">
        <v>41303</v>
      </c>
      <c r="DJ12" s="1248"/>
      <c r="DK12" s="380">
        <v>2623</v>
      </c>
      <c r="DL12" s="25">
        <v>60812.959999999999</v>
      </c>
      <c r="DM12" s="369"/>
      <c r="DN12" s="511"/>
      <c r="DO12" s="19">
        <f t="shared" si="15"/>
        <v>121211.68</v>
      </c>
      <c r="DQ12" s="366"/>
      <c r="DR12" s="409"/>
      <c r="DS12" s="2"/>
      <c r="DT12" s="351"/>
      <c r="DU12" s="8"/>
      <c r="DV12" s="353"/>
      <c r="DW12" s="19">
        <f t="shared" si="16"/>
        <v>0</v>
      </c>
      <c r="DY12" s="1548">
        <v>40880</v>
      </c>
      <c r="DZ12" s="1570" t="s">
        <v>1785</v>
      </c>
      <c r="EA12" s="1571">
        <v>10147.620000000001</v>
      </c>
      <c r="EB12" s="8"/>
      <c r="EC12" s="353"/>
      <c r="ED12" s="19">
        <f t="shared" si="17"/>
        <v>29306.97</v>
      </c>
      <c r="EF12" s="1872"/>
      <c r="EG12" s="1878"/>
      <c r="EH12" s="1879"/>
      <c r="EI12" s="1875"/>
      <c r="EJ12" s="822"/>
      <c r="EK12" s="811">
        <f t="shared" si="18"/>
        <v>3872.54</v>
      </c>
      <c r="EM12" s="8"/>
      <c r="EN12" s="2"/>
      <c r="EO12" s="351"/>
      <c r="EP12" s="8"/>
      <c r="EQ12" s="353"/>
      <c r="ER12" s="19">
        <f t="shared" si="19"/>
        <v>0</v>
      </c>
      <c r="ET12" s="1529">
        <v>40708</v>
      </c>
      <c r="EU12" s="2" t="s">
        <v>3431</v>
      </c>
      <c r="EV12" s="351">
        <v>1844.22</v>
      </c>
      <c r="EW12" s="8"/>
      <c r="EX12" s="353"/>
      <c r="EY12" s="19">
        <f t="shared" si="20"/>
        <v>9975.44</v>
      </c>
      <c r="FA12" s="8"/>
      <c r="FB12" s="2"/>
      <c r="FC12" s="351"/>
      <c r="FD12" s="8"/>
      <c r="FE12" s="353"/>
      <c r="FF12" s="19">
        <f t="shared" si="21"/>
        <v>0</v>
      </c>
      <c r="FH12" s="672">
        <v>41321</v>
      </c>
      <c r="FI12" s="40"/>
      <c r="FJ12" s="37">
        <v>2721</v>
      </c>
      <c r="FK12" s="44">
        <v>3202.2</v>
      </c>
      <c r="FL12" s="365">
        <v>41321</v>
      </c>
      <c r="FM12" s="513">
        <v>3202.2</v>
      </c>
      <c r="FN12" s="19">
        <f t="shared" si="22"/>
        <v>0</v>
      </c>
      <c r="FP12" s="8"/>
      <c r="FQ12" s="2"/>
      <c r="FR12" s="351"/>
      <c r="FS12" s="8"/>
      <c r="FT12" s="353"/>
      <c r="FU12" s="19">
        <f t="shared" si="23"/>
        <v>25000.2</v>
      </c>
      <c r="FW12" s="8"/>
      <c r="FX12" s="2"/>
      <c r="FY12" s="351"/>
      <c r="FZ12" s="8"/>
      <c r="GA12" s="353"/>
      <c r="GB12" s="19">
        <f t="shared" si="24"/>
        <v>0</v>
      </c>
      <c r="GD12" s="577">
        <v>40917</v>
      </c>
      <c r="GE12" s="175">
        <v>1055</v>
      </c>
      <c r="GF12" s="1894">
        <v>1754.04</v>
      </c>
      <c r="GG12" s="36"/>
      <c r="GH12" s="353"/>
      <c r="GI12" s="187">
        <f t="shared" si="25"/>
        <v>9488</v>
      </c>
      <c r="GK12" s="143"/>
      <c r="GL12" s="27"/>
      <c r="GM12" s="25"/>
      <c r="GN12" s="53"/>
      <c r="GO12" s="176"/>
      <c r="GP12" s="19">
        <f t="shared" si="26"/>
        <v>3778.44</v>
      </c>
      <c r="GR12" s="366"/>
      <c r="GS12" s="2"/>
      <c r="GT12" s="17"/>
      <c r="GU12" s="8"/>
      <c r="GV12" s="18"/>
      <c r="GW12" s="19">
        <f t="shared" si="27"/>
        <v>25300</v>
      </c>
      <c r="GY12" s="1552">
        <v>40991</v>
      </c>
      <c r="GZ12" s="1553">
        <v>1326</v>
      </c>
      <c r="HA12" s="1554">
        <v>16420.32</v>
      </c>
      <c r="HB12" s="8"/>
      <c r="HC12" s="18"/>
      <c r="HD12" s="19">
        <f t="shared" si="28"/>
        <v>65228.52</v>
      </c>
      <c r="HF12" s="368"/>
      <c r="HG12" s="27"/>
      <c r="HH12" s="25"/>
      <c r="HI12" s="8"/>
      <c r="HJ12" s="18"/>
      <c r="HK12" s="19">
        <f t="shared" si="29"/>
        <v>0</v>
      </c>
      <c r="HM12" s="368">
        <v>41317</v>
      </c>
      <c r="HN12" s="27">
        <v>2698</v>
      </c>
      <c r="HO12" s="25">
        <v>23067.9</v>
      </c>
      <c r="HP12" s="53">
        <v>41322</v>
      </c>
      <c r="HQ12" s="176">
        <v>23067.9</v>
      </c>
      <c r="HR12" s="45">
        <f t="shared" si="30"/>
        <v>0</v>
      </c>
      <c r="HT12" s="8"/>
      <c r="HU12" s="2"/>
      <c r="HV12" s="17"/>
      <c r="HW12" s="8"/>
      <c r="HX12" s="18"/>
      <c r="HY12" s="19">
        <f t="shared" si="31"/>
        <v>0</v>
      </c>
      <c r="IA12" s="8"/>
      <c r="IB12" s="2"/>
      <c r="IC12" s="17"/>
      <c r="ID12" s="8"/>
      <c r="IE12" s="18"/>
      <c r="IF12" s="19">
        <f t="shared" si="32"/>
        <v>0</v>
      </c>
      <c r="IH12" s="549"/>
      <c r="II12" s="409"/>
      <c r="IJ12" s="37"/>
      <c r="IK12" s="188"/>
      <c r="IL12" s="1573"/>
      <c r="IM12" s="79"/>
      <c r="IN12" s="19">
        <f t="shared" si="33"/>
        <v>27686.6</v>
      </c>
      <c r="IP12" s="576"/>
      <c r="IQ12" s="315"/>
      <c r="IR12" s="30"/>
      <c r="IS12" s="369"/>
      <c r="IT12" s="511"/>
      <c r="IU12" s="19">
        <f t="shared" si="34"/>
        <v>0</v>
      </c>
      <c r="IW12" s="8"/>
      <c r="IX12" s="2"/>
      <c r="IY12" s="17"/>
      <c r="IZ12" s="8"/>
      <c r="JA12" s="18"/>
      <c r="JB12" s="19">
        <f t="shared" si="35"/>
        <v>5139.42</v>
      </c>
      <c r="JD12" s="8"/>
      <c r="JE12" s="2"/>
      <c r="JF12" s="17"/>
      <c r="JG12" s="8"/>
      <c r="JH12" s="18"/>
      <c r="JI12" s="19">
        <f t="shared" si="36"/>
        <v>2183</v>
      </c>
      <c r="JK12" s="577"/>
      <c r="JL12" s="2"/>
      <c r="JM12" s="17"/>
      <c r="JN12" s="8"/>
      <c r="JO12" s="18"/>
      <c r="JP12" s="19">
        <f t="shared" si="37"/>
        <v>0</v>
      </c>
      <c r="JR12" s="8"/>
      <c r="JS12" s="1564"/>
      <c r="JT12" s="17"/>
      <c r="JU12" s="8"/>
      <c r="JV12" s="18"/>
      <c r="JW12" s="19">
        <f t="shared" si="38"/>
        <v>55712.759999999995</v>
      </c>
      <c r="JY12" s="8"/>
      <c r="JZ12" s="2"/>
      <c r="KA12" s="17"/>
      <c r="KB12" s="8"/>
      <c r="KC12" s="18"/>
      <c r="KD12" s="19">
        <f t="shared" si="39"/>
        <v>0</v>
      </c>
      <c r="KF12" s="8"/>
      <c r="KG12" s="2"/>
      <c r="KH12" s="17"/>
      <c r="KI12" s="8"/>
      <c r="KJ12" s="18"/>
      <c r="KK12" s="19">
        <f t="shared" si="40"/>
        <v>0</v>
      </c>
      <c r="KM12" s="8"/>
      <c r="KN12" s="2"/>
      <c r="KO12" s="18"/>
      <c r="KP12" s="8"/>
      <c r="KQ12" s="18"/>
      <c r="KR12" s="19">
        <f t="shared" si="41"/>
        <v>0</v>
      </c>
      <c r="KT12" s="366"/>
      <c r="KU12" s="2"/>
      <c r="KV12" s="17"/>
      <c r="KW12" s="8"/>
      <c r="KX12" s="18"/>
      <c r="KY12" s="19">
        <f t="shared" si="42"/>
        <v>7803.92</v>
      </c>
      <c r="LA12" s="34"/>
      <c r="LB12" s="373"/>
      <c r="LC12" s="85"/>
      <c r="LD12" s="34"/>
      <c r="LE12" s="85"/>
      <c r="LF12" s="19">
        <f t="shared" si="43"/>
        <v>0</v>
      </c>
      <c r="LH12" s="110"/>
      <c r="LI12" s="1557"/>
      <c r="LJ12" s="1509"/>
      <c r="LK12" s="110"/>
      <c r="LL12" s="1509"/>
      <c r="LM12" s="19">
        <f t="shared" si="44"/>
        <v>100000.03</v>
      </c>
      <c r="LO12" s="110"/>
      <c r="LP12" s="1557"/>
      <c r="LQ12" s="1509"/>
      <c r="LR12" s="110"/>
      <c r="LS12" s="1509"/>
      <c r="LT12" s="19">
        <f t="shared" si="45"/>
        <v>0</v>
      </c>
      <c r="LV12" s="577">
        <v>41318</v>
      </c>
      <c r="LW12" s="373">
        <v>2704</v>
      </c>
      <c r="LX12" s="17">
        <v>1014</v>
      </c>
      <c r="LY12" s="34">
        <v>41327</v>
      </c>
      <c r="LZ12" s="18">
        <v>1014</v>
      </c>
      <c r="MA12" s="19">
        <f t="shared" si="46"/>
        <v>0</v>
      </c>
      <c r="MC12" s="8"/>
      <c r="MD12" s="2"/>
      <c r="ME12" s="17"/>
      <c r="MF12" s="8"/>
      <c r="MG12" s="18"/>
      <c r="MH12" s="19">
        <f t="shared" si="47"/>
        <v>234</v>
      </c>
      <c r="MJ12" s="8">
        <v>41312</v>
      </c>
      <c r="MK12" s="2">
        <v>2672</v>
      </c>
      <c r="ML12" s="17">
        <v>832.6</v>
      </c>
      <c r="MM12" s="409"/>
      <c r="MN12" s="583"/>
      <c r="MO12" s="19">
        <f t="shared" si="48"/>
        <v>8201.02</v>
      </c>
      <c r="MQ12" s="575">
        <v>41316</v>
      </c>
      <c r="MR12" s="276">
        <v>2692</v>
      </c>
      <c r="MS12" s="25">
        <v>29931.3</v>
      </c>
      <c r="MT12" s="657"/>
      <c r="MU12" s="511"/>
      <c r="MV12" s="19">
        <f t="shared" si="49"/>
        <v>55153.8</v>
      </c>
      <c r="MX12" s="368">
        <v>41288</v>
      </c>
      <c r="MY12" s="363">
        <v>2564</v>
      </c>
      <c r="MZ12" s="30">
        <v>36072.9</v>
      </c>
      <c r="NA12" s="53">
        <v>41313</v>
      </c>
      <c r="NB12" s="176">
        <v>36072.9</v>
      </c>
      <c r="NC12" s="19">
        <f t="shared" si="50"/>
        <v>29249.5</v>
      </c>
      <c r="NE12" s="577"/>
      <c r="NF12" s="2"/>
      <c r="NG12" s="17"/>
      <c r="NH12" s="8"/>
      <c r="NI12" s="18"/>
      <c r="NJ12" s="19">
        <f t="shared" si="51"/>
        <v>720.1</v>
      </c>
      <c r="NL12" s="368"/>
      <c r="NM12" s="315"/>
      <c r="NN12" s="30"/>
      <c r="NO12" s="143"/>
      <c r="NP12" s="30"/>
      <c r="NQ12" s="19">
        <f t="shared" si="52"/>
        <v>57552.92</v>
      </c>
      <c r="NS12" s="366"/>
      <c r="NT12" s="2"/>
      <c r="NU12" s="17"/>
      <c r="NV12" s="8"/>
      <c r="NW12" s="18"/>
      <c r="NX12" s="19">
        <f t="shared" si="53"/>
        <v>3803.8</v>
      </c>
      <c r="NZ12" s="366"/>
      <c r="OA12" s="2"/>
      <c r="OB12" s="17"/>
      <c r="OC12" s="8"/>
      <c r="OD12" s="18"/>
      <c r="OE12" s="19">
        <f t="shared" si="54"/>
        <v>4431</v>
      </c>
    </row>
    <row r="13" spans="1:396">
      <c r="A13" s="8">
        <v>41331</v>
      </c>
      <c r="B13" s="409"/>
      <c r="C13" s="1565">
        <v>2758</v>
      </c>
      <c r="D13" s="94">
        <v>31686.44</v>
      </c>
      <c r="E13" s="409"/>
      <c r="F13" s="583"/>
      <c r="G13" s="19">
        <f t="shared" si="0"/>
        <v>31686.44</v>
      </c>
      <c r="I13" s="366">
        <v>41269</v>
      </c>
      <c r="K13" s="148">
        <v>2485</v>
      </c>
      <c r="L13" s="25">
        <v>316027</v>
      </c>
      <c r="M13" s="409">
        <v>41325</v>
      </c>
      <c r="N13" s="583">
        <v>316027</v>
      </c>
      <c r="O13" s="19">
        <f t="shared" si="1"/>
        <v>0</v>
      </c>
      <c r="Q13" s="368"/>
      <c r="R13" s="556"/>
      <c r="S13" s="1574"/>
      <c r="T13" s="556"/>
      <c r="U13" s="1572"/>
      <c r="V13" s="511"/>
      <c r="W13" s="19">
        <f t="shared" si="2"/>
        <v>13137.72</v>
      </c>
      <c r="Y13" s="8"/>
      <c r="Z13" s="8"/>
      <c r="AA13" s="2"/>
      <c r="AB13" s="25"/>
      <c r="AC13" s="8"/>
      <c r="AD13" s="18"/>
      <c r="AE13" s="19">
        <f t="shared" si="3"/>
        <v>0</v>
      </c>
      <c r="AG13" s="8"/>
      <c r="AH13" s="8"/>
      <c r="AI13" s="2"/>
      <c r="AJ13" s="25"/>
      <c r="AK13" s="8"/>
      <c r="AL13" s="18"/>
      <c r="AM13" s="19">
        <f t="shared" si="4"/>
        <v>0</v>
      </c>
      <c r="AO13" s="1529"/>
      <c r="AP13" s="8"/>
      <c r="AQ13" s="2"/>
      <c r="AR13" s="25"/>
      <c r="AS13" s="8"/>
      <c r="AT13" s="18"/>
      <c r="AU13" s="19">
        <f t="shared" si="5"/>
        <v>14000</v>
      </c>
      <c r="AW13" s="8"/>
      <c r="AX13" s="8"/>
      <c r="AY13" s="2"/>
      <c r="AZ13" s="25"/>
      <c r="BA13" s="8"/>
      <c r="BB13" s="18"/>
      <c r="BC13" s="19">
        <f t="shared" si="6"/>
        <v>0</v>
      </c>
      <c r="BE13" s="8"/>
      <c r="BF13" s="2"/>
      <c r="BG13" s="25"/>
      <c r="BH13" s="8"/>
      <c r="BI13" s="18"/>
      <c r="BJ13" s="19">
        <f t="shared" si="7"/>
        <v>0</v>
      </c>
      <c r="BL13" s="368"/>
      <c r="BM13" s="1586"/>
      <c r="BN13" s="25"/>
      <c r="BO13" s="247"/>
      <c r="BP13" s="249"/>
      <c r="BQ13" s="19">
        <f t="shared" si="8"/>
        <v>63168.800000000003</v>
      </c>
      <c r="BV13" s="8"/>
      <c r="BW13" s="18"/>
      <c r="BX13" s="19">
        <f t="shared" si="9"/>
        <v>0</v>
      </c>
      <c r="CC13" s="807"/>
      <c r="CD13" s="814"/>
      <c r="CE13" s="811">
        <f t="shared" si="10"/>
        <v>40166.76</v>
      </c>
      <c r="CG13" s="368">
        <v>41333</v>
      </c>
      <c r="CH13" s="1544">
        <v>2764</v>
      </c>
      <c r="CI13" s="25">
        <v>138519.94</v>
      </c>
      <c r="CJ13" s="247"/>
      <c r="CK13" s="249"/>
      <c r="CL13" s="19">
        <f t="shared" si="11"/>
        <v>578381.23</v>
      </c>
      <c r="CN13" s="143">
        <v>41296</v>
      </c>
      <c r="CO13" s="276">
        <v>2601</v>
      </c>
      <c r="CP13" s="25">
        <v>9746.1</v>
      </c>
      <c r="CQ13" s="53">
        <v>41314</v>
      </c>
      <c r="CR13" s="176">
        <v>9746.1</v>
      </c>
      <c r="CS13" s="19">
        <f t="shared" si="12"/>
        <v>113248.51000000001</v>
      </c>
      <c r="CU13" s="143"/>
      <c r="CV13" s="27"/>
      <c r="CW13" s="25"/>
      <c r="CX13" s="143"/>
      <c r="CY13" s="30"/>
      <c r="CZ13" s="19">
        <f t="shared" si="13"/>
        <v>8596.7999999999993</v>
      </c>
      <c r="DD13" s="3"/>
      <c r="DE13" s="8"/>
      <c r="DF13" s="18"/>
      <c r="DG13" s="19">
        <f t="shared" si="14"/>
        <v>6499.98</v>
      </c>
      <c r="DI13" s="143">
        <v>41304</v>
      </c>
      <c r="DJ13" s="1248"/>
      <c r="DK13" s="380">
        <v>2635</v>
      </c>
      <c r="DL13" s="25">
        <v>57012.959999999999</v>
      </c>
      <c r="DM13" s="369"/>
      <c r="DN13" s="511"/>
      <c r="DO13" s="19">
        <f t="shared" si="15"/>
        <v>178224.63999999998</v>
      </c>
      <c r="DQ13" s="366"/>
      <c r="DR13" s="409"/>
      <c r="DS13" s="37"/>
      <c r="DT13" s="337"/>
      <c r="DU13" s="8"/>
      <c r="DV13" s="353"/>
      <c r="DW13" s="19">
        <f t="shared" si="16"/>
        <v>0</v>
      </c>
      <c r="DY13" s="1548"/>
      <c r="DZ13" s="1570"/>
      <c r="EA13" s="1571">
        <v>0</v>
      </c>
      <c r="EB13" s="8"/>
      <c r="EC13" s="353"/>
      <c r="ED13" s="19">
        <f t="shared" si="17"/>
        <v>29306.97</v>
      </c>
      <c r="EF13" s="1872"/>
      <c r="EG13" s="1878"/>
      <c r="EH13" s="1879"/>
      <c r="EI13" s="1875"/>
      <c r="EJ13" s="822"/>
      <c r="EK13" s="811">
        <f t="shared" si="18"/>
        <v>3872.54</v>
      </c>
      <c r="EM13" s="8"/>
      <c r="EN13" s="37"/>
      <c r="EO13" s="337"/>
      <c r="EP13" s="8"/>
      <c r="EQ13" s="353"/>
      <c r="ER13" s="19">
        <f t="shared" si="19"/>
        <v>0</v>
      </c>
      <c r="ET13" s="1529">
        <v>40708</v>
      </c>
      <c r="EU13" s="2" t="s">
        <v>3432</v>
      </c>
      <c r="EV13" s="351">
        <v>1844.22</v>
      </c>
      <c r="EW13" s="8"/>
      <c r="EX13" s="353"/>
      <c r="EY13" s="19">
        <f t="shared" si="20"/>
        <v>11819.66</v>
      </c>
      <c r="FA13" s="8"/>
      <c r="FB13" s="37"/>
      <c r="FC13" s="337"/>
      <c r="FD13" s="8"/>
      <c r="FE13" s="353"/>
      <c r="FF13" s="19">
        <f t="shared" si="21"/>
        <v>0</v>
      </c>
      <c r="FH13" s="575">
        <v>41321</v>
      </c>
      <c r="FI13" s="313"/>
      <c r="FJ13" s="27">
        <v>2722</v>
      </c>
      <c r="FK13" s="25">
        <v>40731.51</v>
      </c>
      <c r="FL13" s="1575">
        <v>41321</v>
      </c>
      <c r="FM13" s="348">
        <v>40731.51</v>
      </c>
      <c r="FN13" s="19">
        <f t="shared" si="22"/>
        <v>0</v>
      </c>
      <c r="FP13" s="8"/>
      <c r="FQ13" s="37"/>
      <c r="FR13" s="337"/>
      <c r="FS13" s="8"/>
      <c r="FT13" s="353"/>
      <c r="FU13" s="19">
        <f t="shared" si="23"/>
        <v>25000.2</v>
      </c>
      <c r="FW13" s="8"/>
      <c r="FX13" s="37"/>
      <c r="FY13" s="337"/>
      <c r="FZ13" s="8"/>
      <c r="GA13" s="353"/>
      <c r="GB13" s="19">
        <f t="shared" si="24"/>
        <v>0</v>
      </c>
      <c r="GD13" s="577">
        <v>41137</v>
      </c>
      <c r="GE13" s="175">
        <v>1873</v>
      </c>
      <c r="GF13" s="1894">
        <v>6477.23</v>
      </c>
      <c r="GG13" s="36"/>
      <c r="GH13" s="353"/>
      <c r="GI13" s="187">
        <f t="shared" si="25"/>
        <v>15965.23</v>
      </c>
      <c r="GK13" s="143"/>
      <c r="GL13" s="27"/>
      <c r="GM13" s="25"/>
      <c r="GN13" s="54"/>
      <c r="GO13" s="58"/>
      <c r="GP13" s="19">
        <f t="shared" si="26"/>
        <v>3778.44</v>
      </c>
      <c r="GR13" s="418"/>
      <c r="GU13" s="8"/>
      <c r="GV13" s="18"/>
      <c r="GW13" s="19">
        <f t="shared" si="27"/>
        <v>25300</v>
      </c>
      <c r="GY13" s="1576"/>
      <c r="GZ13" s="1577"/>
      <c r="HA13" s="1577"/>
      <c r="HB13" s="8"/>
      <c r="HC13" s="18"/>
      <c r="HD13" s="19">
        <f t="shared" si="28"/>
        <v>65228.52</v>
      </c>
      <c r="HF13" s="1037"/>
      <c r="HG13" s="40"/>
      <c r="HH13" s="40"/>
      <c r="HI13" s="8"/>
      <c r="HJ13" s="18"/>
      <c r="HK13" s="19">
        <f t="shared" si="29"/>
        <v>0</v>
      </c>
      <c r="HM13" s="368">
        <v>41320</v>
      </c>
      <c r="HN13" s="27">
        <v>2718</v>
      </c>
      <c r="HO13" s="428">
        <v>6716.16</v>
      </c>
      <c r="HP13" s="53">
        <v>41322</v>
      </c>
      <c r="HQ13" s="176">
        <v>6716.16</v>
      </c>
      <c r="HR13" s="45">
        <f t="shared" si="30"/>
        <v>0</v>
      </c>
      <c r="HW13" s="8"/>
      <c r="HX13" s="18"/>
      <c r="HY13" s="19">
        <f t="shared" si="31"/>
        <v>0</v>
      </c>
      <c r="ID13" s="8"/>
      <c r="IE13" s="18"/>
      <c r="IF13" s="19">
        <f t="shared" si="32"/>
        <v>0</v>
      </c>
      <c r="IH13" s="549"/>
      <c r="II13" s="409"/>
      <c r="IJ13" s="2"/>
      <c r="IK13" s="17"/>
      <c r="IL13" s="8"/>
      <c r="IM13" s="18"/>
      <c r="IN13" s="19">
        <f t="shared" si="33"/>
        <v>27686.6</v>
      </c>
      <c r="IP13" s="576"/>
      <c r="IQ13" s="315"/>
      <c r="IR13" s="30"/>
      <c r="IS13" s="369"/>
      <c r="IT13" s="511"/>
      <c r="IU13" s="19">
        <f t="shared" si="34"/>
        <v>0</v>
      </c>
      <c r="IW13" s="8"/>
      <c r="IX13" s="2"/>
      <c r="IY13" s="17"/>
      <c r="IZ13" s="8"/>
      <c r="JA13" s="18"/>
      <c r="JB13" s="19">
        <f t="shared" si="35"/>
        <v>5139.42</v>
      </c>
      <c r="JD13" s="8"/>
      <c r="JE13" s="2"/>
      <c r="JF13" s="17"/>
      <c r="JG13" s="8"/>
      <c r="JH13" s="18"/>
      <c r="JI13" s="19">
        <f t="shared" si="36"/>
        <v>2183</v>
      </c>
      <c r="JK13" s="577"/>
      <c r="JL13" s="2"/>
      <c r="JM13" s="17"/>
      <c r="JN13" s="8"/>
      <c r="JO13" s="18"/>
      <c r="JP13" s="19">
        <f t="shared" si="37"/>
        <v>0</v>
      </c>
      <c r="JR13" s="8"/>
      <c r="JS13" s="1564"/>
      <c r="JT13" s="17"/>
      <c r="JU13" s="8"/>
      <c r="JV13" s="18"/>
      <c r="JW13" s="19">
        <f t="shared" si="38"/>
        <v>55712.759999999995</v>
      </c>
      <c r="JY13" s="8"/>
      <c r="JZ13" s="2"/>
      <c r="KA13" s="17"/>
      <c r="KB13" s="8"/>
      <c r="KC13" s="18"/>
      <c r="KD13" s="19">
        <f t="shared" si="39"/>
        <v>0</v>
      </c>
      <c r="KF13" s="8"/>
      <c r="KG13" s="2"/>
      <c r="KH13" s="17"/>
      <c r="KI13" s="8"/>
      <c r="KJ13" s="18"/>
      <c r="KK13" s="19">
        <f t="shared" si="40"/>
        <v>0</v>
      </c>
      <c r="KM13" s="8"/>
      <c r="KN13" s="2"/>
      <c r="KO13" s="18"/>
      <c r="KP13" s="8"/>
      <c r="KQ13" s="30"/>
      <c r="KR13" s="19">
        <f t="shared" si="41"/>
        <v>0</v>
      </c>
      <c r="KT13" s="366"/>
      <c r="KU13" s="2"/>
      <c r="KV13" s="17"/>
      <c r="KW13" s="8"/>
      <c r="KX13" s="18"/>
      <c r="KY13" s="19">
        <f t="shared" si="42"/>
        <v>7803.92</v>
      </c>
      <c r="LA13" s="34"/>
      <c r="LB13" s="373"/>
      <c r="LC13" s="121"/>
      <c r="LD13" s="34"/>
      <c r="LE13" s="85"/>
      <c r="LF13" s="19">
        <f t="shared" si="43"/>
        <v>0</v>
      </c>
      <c r="LH13" s="696"/>
      <c r="LI13" s="39"/>
      <c r="LJ13" s="18"/>
      <c r="LK13" s="1573"/>
      <c r="LL13" s="18"/>
      <c r="LM13" s="19">
        <f t="shared" si="44"/>
        <v>100000.03</v>
      </c>
      <c r="LO13" s="696"/>
      <c r="LP13" s="39"/>
      <c r="LQ13" s="18"/>
      <c r="LR13" s="1573"/>
      <c r="LS13" s="18"/>
      <c r="LT13" s="19">
        <f t="shared" si="45"/>
        <v>0</v>
      </c>
      <c r="LV13" s="577">
        <v>41325</v>
      </c>
      <c r="LW13" s="373">
        <v>2741</v>
      </c>
      <c r="LX13" s="17">
        <v>6485.25</v>
      </c>
      <c r="LY13" s="8"/>
      <c r="LZ13" s="18"/>
      <c r="MA13" s="19">
        <f t="shared" si="46"/>
        <v>6485.25</v>
      </c>
      <c r="MC13" s="8"/>
      <c r="MD13" s="2"/>
      <c r="ME13" s="17"/>
      <c r="MF13" s="8"/>
      <c r="MG13" s="18"/>
      <c r="MH13" s="19">
        <f t="shared" si="47"/>
        <v>234</v>
      </c>
      <c r="MJ13" s="8">
        <v>41320</v>
      </c>
      <c r="MK13" s="2">
        <v>2715</v>
      </c>
      <c r="ML13" s="17">
        <v>861.52</v>
      </c>
      <c r="MM13" s="8"/>
      <c r="MN13" s="18"/>
      <c r="MO13" s="19">
        <f t="shared" si="48"/>
        <v>9062.5400000000009</v>
      </c>
      <c r="MQ13" s="575">
        <v>41316</v>
      </c>
      <c r="MR13" s="276">
        <v>2695</v>
      </c>
      <c r="MS13" s="94">
        <v>18841.919999999998</v>
      </c>
      <c r="MT13" s="576"/>
      <c r="MU13" s="176"/>
      <c r="MV13" s="19">
        <f t="shared" si="49"/>
        <v>73995.72</v>
      </c>
      <c r="MX13" s="368">
        <v>41290</v>
      </c>
      <c r="MY13" s="363">
        <v>2578</v>
      </c>
      <c r="MZ13" s="30">
        <v>5083.2</v>
      </c>
      <c r="NA13" s="53">
        <v>41313</v>
      </c>
      <c r="NB13" s="176">
        <v>5083.2</v>
      </c>
      <c r="NC13" s="19">
        <f t="shared" si="50"/>
        <v>29249.499999999996</v>
      </c>
      <c r="NE13" s="577"/>
      <c r="NF13" s="2"/>
      <c r="NG13" s="17"/>
      <c r="NH13" s="8"/>
      <c r="NI13" s="18"/>
      <c r="NJ13" s="19">
        <f t="shared" si="51"/>
        <v>720.1</v>
      </c>
      <c r="NL13" s="386"/>
      <c r="NM13" s="27"/>
      <c r="NN13" s="25"/>
      <c r="NO13" s="143"/>
      <c r="NP13" s="30"/>
      <c r="NQ13" s="19">
        <f t="shared" si="52"/>
        <v>57552.92</v>
      </c>
      <c r="NS13" s="366"/>
      <c r="NT13" s="2"/>
      <c r="NU13" s="17"/>
      <c r="NV13" s="8"/>
      <c r="NW13" s="18"/>
      <c r="NX13" s="19">
        <f t="shared" si="53"/>
        <v>3803.8</v>
      </c>
      <c r="NZ13" s="366"/>
      <c r="OA13" s="2"/>
      <c r="OB13" s="17"/>
      <c r="OC13" s="8"/>
      <c r="OD13" s="18"/>
      <c r="OE13" s="19">
        <f t="shared" si="54"/>
        <v>4431</v>
      </c>
    </row>
    <row r="14" spans="1:396">
      <c r="A14" s="8">
        <v>41331</v>
      </c>
      <c r="B14" s="409"/>
      <c r="C14" s="1565">
        <v>2759</v>
      </c>
      <c r="D14" s="25">
        <v>9078.0400000000009</v>
      </c>
      <c r="E14" s="409"/>
      <c r="F14" s="583"/>
      <c r="G14" s="19">
        <f t="shared" si="0"/>
        <v>40764.479999999996</v>
      </c>
      <c r="I14" s="366">
        <v>41272</v>
      </c>
      <c r="K14" s="148">
        <v>2509</v>
      </c>
      <c r="L14" s="25">
        <v>376575</v>
      </c>
      <c r="M14" s="409">
        <v>41325</v>
      </c>
      <c r="N14" s="583">
        <v>376575</v>
      </c>
      <c r="O14" s="19">
        <f t="shared" si="1"/>
        <v>0</v>
      </c>
      <c r="Q14" s="366"/>
      <c r="R14" s="8"/>
      <c r="S14" s="1564"/>
      <c r="T14" s="25"/>
      <c r="U14" s="409"/>
      <c r="V14" s="583"/>
      <c r="W14" s="19">
        <f t="shared" si="2"/>
        <v>13137.72</v>
      </c>
      <c r="Y14" s="8"/>
      <c r="Z14" s="8"/>
      <c r="AA14" s="2"/>
      <c r="AB14" s="25"/>
      <c r="AC14" s="8"/>
      <c r="AD14" s="18"/>
      <c r="AE14" s="19">
        <f t="shared" si="3"/>
        <v>0</v>
      </c>
      <c r="AG14" s="8"/>
      <c r="AH14" s="8"/>
      <c r="AI14" s="2"/>
      <c r="AJ14" s="25"/>
      <c r="AK14" s="8"/>
      <c r="AL14" s="18"/>
      <c r="AM14" s="19">
        <f t="shared" si="4"/>
        <v>0</v>
      </c>
      <c r="AO14" s="1529"/>
      <c r="AP14" s="8"/>
      <c r="AQ14" s="2"/>
      <c r="AR14" s="25"/>
      <c r="AS14" s="8"/>
      <c r="AT14" s="18"/>
      <c r="AU14" s="19">
        <f t="shared" si="5"/>
        <v>14000</v>
      </c>
      <c r="AW14" s="8"/>
      <c r="AX14" s="8"/>
      <c r="AY14" s="2"/>
      <c r="AZ14" s="25"/>
      <c r="BA14" s="8"/>
      <c r="BB14" s="18"/>
      <c r="BC14" s="19">
        <f t="shared" si="6"/>
        <v>0</v>
      </c>
      <c r="BE14" s="8"/>
      <c r="BF14" s="2"/>
      <c r="BG14" s="25"/>
      <c r="BH14" s="8"/>
      <c r="BI14" s="18"/>
      <c r="BJ14" s="19">
        <f t="shared" si="7"/>
        <v>0</v>
      </c>
      <c r="BL14" s="368"/>
      <c r="BM14" s="1586"/>
      <c r="BN14" s="25"/>
      <c r="BO14" s="53"/>
      <c r="BP14" s="92"/>
      <c r="BQ14" s="19">
        <f t="shared" si="8"/>
        <v>63168.800000000003</v>
      </c>
      <c r="BV14" s="8"/>
      <c r="BW14" s="18"/>
      <c r="BX14" s="19">
        <f t="shared" si="9"/>
        <v>0</v>
      </c>
      <c r="CC14" s="807"/>
      <c r="CD14" s="814"/>
      <c r="CE14" s="811">
        <f t="shared" si="10"/>
        <v>40166.76</v>
      </c>
      <c r="CG14" s="368">
        <v>41333</v>
      </c>
      <c r="CH14" s="1544">
        <v>2766</v>
      </c>
      <c r="CI14" s="25">
        <v>59999.86</v>
      </c>
      <c r="CJ14" s="143"/>
      <c r="CK14" s="30"/>
      <c r="CL14" s="19">
        <f t="shared" si="11"/>
        <v>638381.09</v>
      </c>
      <c r="CN14" s="143">
        <v>41304</v>
      </c>
      <c r="CO14" s="276">
        <v>2631</v>
      </c>
      <c r="CP14" s="25">
        <v>19961.099999999999</v>
      </c>
      <c r="CQ14" s="53">
        <v>41325</v>
      </c>
      <c r="CR14" s="58">
        <v>19961.099999999999</v>
      </c>
      <c r="CS14" s="19">
        <f t="shared" si="12"/>
        <v>113248.51000000001</v>
      </c>
      <c r="CU14" s="143"/>
      <c r="CV14" s="27"/>
      <c r="CW14" s="25"/>
      <c r="CX14" s="53"/>
      <c r="CY14" s="176"/>
      <c r="CZ14" s="19">
        <f t="shared" si="13"/>
        <v>8596.7999999999993</v>
      </c>
      <c r="DD14" s="3"/>
      <c r="DE14" s="8"/>
      <c r="DF14" s="18"/>
      <c r="DG14" s="19">
        <f t="shared" si="14"/>
        <v>6499.98</v>
      </c>
      <c r="DI14" s="143"/>
      <c r="DJ14" s="1248"/>
      <c r="DK14" s="380"/>
      <c r="DL14" s="25"/>
      <c r="DM14" s="369"/>
      <c r="DN14" s="511"/>
      <c r="DO14" s="19">
        <f t="shared" si="15"/>
        <v>178224.63999999998</v>
      </c>
      <c r="DQ14" s="366"/>
      <c r="DR14" s="409"/>
      <c r="DS14" s="37"/>
      <c r="DT14" s="337"/>
      <c r="DU14" s="8"/>
      <c r="DV14" s="353"/>
      <c r="DW14" s="19">
        <f t="shared" si="16"/>
        <v>0</v>
      </c>
      <c r="DY14" s="368">
        <v>41323</v>
      </c>
      <c r="DZ14" s="37">
        <v>2727</v>
      </c>
      <c r="EA14" s="347">
        <v>7338.6</v>
      </c>
      <c r="EB14" s="143"/>
      <c r="EC14" s="346"/>
      <c r="ED14" s="19">
        <f t="shared" si="17"/>
        <v>36645.57</v>
      </c>
      <c r="EF14" s="1880"/>
      <c r="EG14" s="1881"/>
      <c r="EH14" s="1882"/>
      <c r="EI14" s="1875"/>
      <c r="EJ14" s="822"/>
      <c r="EK14" s="811">
        <f t="shared" si="18"/>
        <v>3872.54</v>
      </c>
      <c r="EM14" s="8"/>
      <c r="EN14" s="37"/>
      <c r="EO14" s="337"/>
      <c r="EP14" s="8"/>
      <c r="EQ14" s="353"/>
      <c r="ER14" s="19">
        <f t="shared" si="19"/>
        <v>0</v>
      </c>
      <c r="ET14" s="1529">
        <v>40732</v>
      </c>
      <c r="EU14" s="2" t="s">
        <v>2679</v>
      </c>
      <c r="EV14" s="351">
        <v>1750</v>
      </c>
      <c r="EW14" s="8"/>
      <c r="EX14" s="353"/>
      <c r="EY14" s="19">
        <f t="shared" si="20"/>
        <v>13569.66</v>
      </c>
      <c r="FA14" s="8"/>
      <c r="FB14" s="37"/>
      <c r="FC14" s="337"/>
      <c r="FD14" s="8"/>
      <c r="FE14" s="353"/>
      <c r="FF14" s="19">
        <f t="shared" si="21"/>
        <v>0</v>
      </c>
      <c r="FH14" s="368">
        <v>41323</v>
      </c>
      <c r="FI14" s="313"/>
      <c r="FJ14" s="276">
        <v>2730</v>
      </c>
      <c r="FK14" s="25">
        <v>67730</v>
      </c>
      <c r="FL14" s="1575">
        <v>41323</v>
      </c>
      <c r="FM14" s="352">
        <v>67730</v>
      </c>
      <c r="FN14" s="19">
        <f t="shared" si="22"/>
        <v>0</v>
      </c>
      <c r="FP14" s="8"/>
      <c r="FQ14" s="37"/>
      <c r="FR14" s="337"/>
      <c r="FS14" s="8"/>
      <c r="FT14" s="353"/>
      <c r="FU14" s="19">
        <f t="shared" si="23"/>
        <v>25000.2</v>
      </c>
      <c r="FW14" s="8"/>
      <c r="FX14" s="37"/>
      <c r="FY14" s="337"/>
      <c r="FZ14" s="8"/>
      <c r="GA14" s="353"/>
      <c r="GB14" s="19">
        <f t="shared" si="24"/>
        <v>0</v>
      </c>
      <c r="GD14" s="549">
        <v>41143</v>
      </c>
      <c r="GE14" s="148">
        <v>1909</v>
      </c>
      <c r="GF14" s="1893">
        <v>5277.7</v>
      </c>
      <c r="GG14" s="36"/>
      <c r="GH14" s="353"/>
      <c r="GI14" s="187">
        <f t="shared" si="25"/>
        <v>21242.93</v>
      </c>
      <c r="GK14" s="143"/>
      <c r="GL14" s="27"/>
      <c r="GM14" s="25"/>
      <c r="GN14" s="53"/>
      <c r="GO14" s="176"/>
      <c r="GP14" s="19">
        <f t="shared" si="26"/>
        <v>3778.44</v>
      </c>
      <c r="GR14" s="418"/>
      <c r="GU14" s="8"/>
      <c r="GV14" s="18"/>
      <c r="GW14" s="19">
        <f t="shared" si="27"/>
        <v>25300</v>
      </c>
      <c r="GY14" s="418"/>
      <c r="HB14" s="8"/>
      <c r="HC14" s="18"/>
      <c r="HD14" s="19">
        <f t="shared" si="28"/>
        <v>65228.52</v>
      </c>
      <c r="HF14" s="1037"/>
      <c r="HG14" s="40"/>
      <c r="HH14" s="40"/>
      <c r="HI14" s="8"/>
      <c r="HJ14" s="18"/>
      <c r="HK14" s="19">
        <f t="shared" si="29"/>
        <v>0</v>
      </c>
      <c r="HM14" s="368">
        <v>41325</v>
      </c>
      <c r="HN14" s="27">
        <v>2731</v>
      </c>
      <c r="HO14" s="428">
        <v>56018.59</v>
      </c>
      <c r="HP14" s="53">
        <v>41326</v>
      </c>
      <c r="HQ14" s="176">
        <v>56018.59</v>
      </c>
      <c r="HR14" s="45">
        <f t="shared" si="30"/>
        <v>0</v>
      </c>
      <c r="HW14" s="8"/>
      <c r="HX14" s="18"/>
      <c r="HY14" s="19">
        <f t="shared" si="31"/>
        <v>0</v>
      </c>
      <c r="ID14" s="8"/>
      <c r="IE14" s="18"/>
      <c r="IF14" s="19">
        <f t="shared" si="32"/>
        <v>0</v>
      </c>
      <c r="IH14" s="549"/>
      <c r="II14" s="409"/>
      <c r="IJ14" s="2"/>
      <c r="IK14" s="24"/>
      <c r="IL14" s="627"/>
      <c r="IM14" s="79"/>
      <c r="IN14" s="19">
        <f t="shared" si="33"/>
        <v>27686.6</v>
      </c>
      <c r="IP14" s="576"/>
      <c r="IQ14" s="315"/>
      <c r="IR14" s="30"/>
      <c r="IS14" s="369"/>
      <c r="IT14" s="511"/>
      <c r="IU14" s="19">
        <f t="shared" si="34"/>
        <v>0</v>
      </c>
      <c r="IW14" s="8"/>
      <c r="IX14" s="2"/>
      <c r="IY14" s="17"/>
      <c r="IZ14" s="8"/>
      <c r="JA14" s="18"/>
      <c r="JB14" s="19">
        <f t="shared" si="35"/>
        <v>5139.42</v>
      </c>
      <c r="JD14" s="8"/>
      <c r="JE14" s="2"/>
      <c r="JF14" s="17"/>
      <c r="JG14" s="8"/>
      <c r="JH14" s="18"/>
      <c r="JI14" s="19">
        <f t="shared" si="36"/>
        <v>2183</v>
      </c>
      <c r="JK14" s="577"/>
      <c r="JL14" s="2"/>
      <c r="JM14" s="17"/>
      <c r="JN14" s="8"/>
      <c r="JO14" s="18"/>
      <c r="JP14" s="19">
        <f t="shared" si="37"/>
        <v>0</v>
      </c>
      <c r="JR14" s="8"/>
      <c r="JS14" s="1564"/>
      <c r="JT14" s="17"/>
      <c r="JU14" s="8"/>
      <c r="JV14" s="18"/>
      <c r="JW14" s="19">
        <f t="shared" si="38"/>
        <v>55712.759999999995</v>
      </c>
      <c r="JY14" s="8"/>
      <c r="JZ14" s="2"/>
      <c r="KA14" s="17"/>
      <c r="KB14" s="8"/>
      <c r="KC14" s="18"/>
      <c r="KD14" s="19">
        <f t="shared" si="39"/>
        <v>0</v>
      </c>
      <c r="KF14" s="8"/>
      <c r="KG14" s="2"/>
      <c r="KH14" s="17"/>
      <c r="KI14" s="8"/>
      <c r="KJ14" s="18"/>
      <c r="KK14" s="19">
        <f t="shared" si="40"/>
        <v>0</v>
      </c>
      <c r="KM14" s="8"/>
      <c r="KN14" s="2"/>
      <c r="KO14" s="17"/>
      <c r="KP14" s="8"/>
      <c r="KQ14" s="18"/>
      <c r="KR14" s="19">
        <f t="shared" si="41"/>
        <v>0</v>
      </c>
      <c r="KT14" s="366"/>
      <c r="KU14" s="2"/>
      <c r="KV14" s="17"/>
      <c r="KW14" s="8"/>
      <c r="KX14" s="18"/>
      <c r="KY14" s="19">
        <f t="shared" si="42"/>
        <v>7803.92</v>
      </c>
      <c r="LA14" s="34"/>
      <c r="LB14" s="373"/>
      <c r="LC14" s="24"/>
      <c r="LD14" s="34"/>
      <c r="LE14" s="85"/>
      <c r="LF14" s="19">
        <f t="shared" si="43"/>
        <v>0</v>
      </c>
      <c r="LH14" s="366"/>
      <c r="LI14" s="39"/>
      <c r="LJ14" s="18"/>
      <c r="LK14" s="627"/>
      <c r="LL14" s="79"/>
      <c r="LM14" s="19">
        <f t="shared" si="44"/>
        <v>100000.03</v>
      </c>
      <c r="LO14" s="366"/>
      <c r="LP14" s="39"/>
      <c r="LQ14" s="18"/>
      <c r="LR14" s="627"/>
      <c r="LS14" s="79"/>
      <c r="LT14" s="19">
        <f t="shared" si="45"/>
        <v>0</v>
      </c>
      <c r="LV14" s="577">
        <v>41333</v>
      </c>
      <c r="LW14" s="373">
        <v>2768</v>
      </c>
      <c r="LX14" s="17">
        <v>6083.5</v>
      </c>
      <c r="LY14" s="8"/>
      <c r="LZ14" s="18"/>
      <c r="MA14" s="19">
        <f t="shared" si="46"/>
        <v>12568.75</v>
      </c>
      <c r="MC14" s="8"/>
      <c r="MD14" s="2"/>
      <c r="ME14" s="17"/>
      <c r="MF14" s="8"/>
      <c r="MG14" s="18"/>
      <c r="MH14" s="19">
        <f t="shared" si="47"/>
        <v>234</v>
      </c>
      <c r="MJ14" s="8">
        <v>41333</v>
      </c>
      <c r="MK14" s="2">
        <v>2771</v>
      </c>
      <c r="ML14" s="17">
        <v>1763.52</v>
      </c>
      <c r="MM14" s="8"/>
      <c r="MN14" s="18"/>
      <c r="MO14" s="19">
        <f t="shared" si="48"/>
        <v>10826.060000000001</v>
      </c>
      <c r="MQ14" s="576">
        <v>41325</v>
      </c>
      <c r="MR14" s="276">
        <v>2732</v>
      </c>
      <c r="MS14" s="25">
        <v>29402.68</v>
      </c>
      <c r="MT14" s="576"/>
      <c r="MU14" s="58"/>
      <c r="MV14" s="19">
        <f t="shared" si="49"/>
        <v>103398.39999999999</v>
      </c>
      <c r="MX14" s="368">
        <v>41293</v>
      </c>
      <c r="MY14" s="363">
        <v>2590</v>
      </c>
      <c r="MZ14" s="30">
        <v>27105.75</v>
      </c>
      <c r="NA14" s="53">
        <v>41313</v>
      </c>
      <c r="NB14" s="176">
        <v>27105.75</v>
      </c>
      <c r="NC14" s="19">
        <f t="shared" si="50"/>
        <v>29249.5</v>
      </c>
      <c r="NE14" s="577"/>
      <c r="NF14" s="2"/>
      <c r="NG14" s="17"/>
      <c r="NH14" s="8"/>
      <c r="NI14" s="18"/>
      <c r="NJ14" s="19">
        <f t="shared" si="51"/>
        <v>720.1</v>
      </c>
      <c r="NL14" s="368"/>
      <c r="NM14" s="27"/>
      <c r="NN14" s="25"/>
      <c r="NO14" s="143"/>
      <c r="NP14" s="30"/>
      <c r="NQ14" s="19">
        <f t="shared" si="52"/>
        <v>57552.92</v>
      </c>
      <c r="NS14" s="366"/>
      <c r="NT14" s="2"/>
      <c r="NU14" s="17"/>
      <c r="NV14" s="8"/>
      <c r="NW14" s="18"/>
      <c r="NX14" s="19">
        <f t="shared" si="53"/>
        <v>3803.8</v>
      </c>
      <c r="NZ14" s="366"/>
      <c r="OA14" s="2"/>
      <c r="OB14" s="17"/>
      <c r="OC14" s="8"/>
      <c r="OD14" s="18"/>
      <c r="OE14" s="19">
        <f t="shared" si="54"/>
        <v>4431</v>
      </c>
    </row>
    <row r="15" spans="1:396">
      <c r="A15" s="8"/>
      <c r="B15" s="409"/>
      <c r="C15" s="1559"/>
      <c r="D15" s="17"/>
      <c r="E15" s="496"/>
      <c r="F15" s="583"/>
      <c r="G15" s="19">
        <f t="shared" si="0"/>
        <v>40764.479999999996</v>
      </c>
      <c r="I15" s="366">
        <v>41272</v>
      </c>
      <c r="K15" s="148">
        <v>2510</v>
      </c>
      <c r="L15" s="25">
        <v>305868.5</v>
      </c>
      <c r="M15" s="409">
        <v>41325</v>
      </c>
      <c r="N15" s="583">
        <v>305868.5</v>
      </c>
      <c r="O15" s="19">
        <f t="shared" si="1"/>
        <v>0</v>
      </c>
      <c r="Q15" s="366"/>
      <c r="R15" s="2"/>
      <c r="S15" s="1564"/>
      <c r="T15" s="17"/>
      <c r="U15" s="409"/>
      <c r="V15" s="583"/>
      <c r="W15" s="19">
        <f t="shared" si="2"/>
        <v>13137.72</v>
      </c>
      <c r="Y15" s="2"/>
      <c r="Z15" s="2"/>
      <c r="AA15" s="2"/>
      <c r="AB15" s="17"/>
      <c r="AC15" s="8"/>
      <c r="AD15" s="18"/>
      <c r="AE15" s="19">
        <f t="shared" si="3"/>
        <v>0</v>
      </c>
      <c r="AG15" s="2"/>
      <c r="AH15" s="2"/>
      <c r="AI15" s="2"/>
      <c r="AJ15" s="17"/>
      <c r="AK15" s="8"/>
      <c r="AL15" s="18"/>
      <c r="AM15" s="19">
        <f t="shared" si="4"/>
        <v>0</v>
      </c>
      <c r="AO15" s="1529"/>
      <c r="AP15" s="2"/>
      <c r="AQ15" s="2"/>
      <c r="AR15" s="17"/>
      <c r="AS15" s="8"/>
      <c r="AT15" s="18"/>
      <c r="AU15" s="19">
        <f t="shared" si="5"/>
        <v>14000</v>
      </c>
      <c r="AW15" s="2"/>
      <c r="AX15" s="2"/>
      <c r="AY15" s="2"/>
      <c r="AZ15" s="17"/>
      <c r="BA15" s="8"/>
      <c r="BB15" s="18"/>
      <c r="BC15" s="19">
        <f t="shared" si="6"/>
        <v>0</v>
      </c>
      <c r="BE15" s="2"/>
      <c r="BF15" s="2"/>
      <c r="BG15" s="17"/>
      <c r="BH15" s="8"/>
      <c r="BI15" s="18"/>
      <c r="BJ15" s="19">
        <f t="shared" si="7"/>
        <v>0</v>
      </c>
      <c r="BL15" s="575"/>
      <c r="BM15" s="1586"/>
      <c r="BN15" s="25"/>
      <c r="BO15" s="143"/>
      <c r="BP15" s="30"/>
      <c r="BQ15" s="19">
        <f t="shared" si="8"/>
        <v>63168.800000000003</v>
      </c>
      <c r="BS15" s="2"/>
      <c r="BT15" s="2"/>
      <c r="BU15" s="17"/>
      <c r="BV15" s="8"/>
      <c r="BW15" s="18"/>
      <c r="BX15" s="19">
        <f t="shared" si="9"/>
        <v>0</v>
      </c>
      <c r="BZ15" s="793"/>
      <c r="CA15" s="793"/>
      <c r="CB15" s="794"/>
      <c r="CC15" s="807"/>
      <c r="CD15" s="814"/>
      <c r="CE15" s="811">
        <f t="shared" si="10"/>
        <v>40166.76</v>
      </c>
      <c r="CG15" s="368"/>
      <c r="CH15" s="1544"/>
      <c r="CI15" s="25"/>
      <c r="CJ15" s="143"/>
      <c r="CK15" s="30"/>
      <c r="CL15" s="19">
        <f t="shared" si="11"/>
        <v>638381.09</v>
      </c>
      <c r="CN15" s="143">
        <v>41306</v>
      </c>
      <c r="CO15" s="276">
        <v>2642</v>
      </c>
      <c r="CP15" s="25">
        <v>27816</v>
      </c>
      <c r="CQ15" s="53">
        <v>41325</v>
      </c>
      <c r="CR15" s="176">
        <v>27816</v>
      </c>
      <c r="CS15" s="19">
        <f t="shared" si="12"/>
        <v>113248.51000000001</v>
      </c>
      <c r="CU15" s="143"/>
      <c r="CV15" s="27"/>
      <c r="CW15" s="25"/>
      <c r="CX15" s="143"/>
      <c r="CY15" s="30"/>
      <c r="CZ15" s="19">
        <f t="shared" si="13"/>
        <v>8596.7999999999993</v>
      </c>
      <c r="DB15" s="2"/>
      <c r="DC15" s="2"/>
      <c r="DD15" s="17"/>
      <c r="DE15" s="8"/>
      <c r="DF15" s="18"/>
      <c r="DG15" s="19">
        <f t="shared" si="14"/>
        <v>6499.98</v>
      </c>
      <c r="DI15" s="143"/>
      <c r="DJ15" s="1248"/>
      <c r="DK15" s="380"/>
      <c r="DL15" s="25"/>
      <c r="DM15" s="369"/>
      <c r="DN15" s="511"/>
      <c r="DO15" s="19">
        <f t="shared" si="15"/>
        <v>178224.63999999998</v>
      </c>
      <c r="DQ15" s="366"/>
      <c r="DR15" s="409"/>
      <c r="DS15" s="2"/>
      <c r="DT15" s="351"/>
      <c r="DU15" s="8"/>
      <c r="DV15" s="353"/>
      <c r="DW15" s="19">
        <f t="shared" si="16"/>
        <v>0</v>
      </c>
      <c r="DY15" s="368"/>
      <c r="DZ15" s="37"/>
      <c r="EA15" s="347"/>
      <c r="EB15" s="143"/>
      <c r="EC15" s="346"/>
      <c r="ED15" s="19">
        <f t="shared" si="17"/>
        <v>36645.57</v>
      </c>
      <c r="EF15" s="1880"/>
      <c r="EG15" s="1881"/>
      <c r="EH15" s="1882"/>
      <c r="EI15" s="1875"/>
      <c r="EJ15" s="822"/>
      <c r="EK15" s="811">
        <f t="shared" si="18"/>
        <v>3872.54</v>
      </c>
      <c r="EM15" s="2"/>
      <c r="EN15" s="2"/>
      <c r="EO15" s="351"/>
      <c r="EP15" s="8"/>
      <c r="EQ15" s="353"/>
      <c r="ER15" s="19">
        <f t="shared" si="19"/>
        <v>0</v>
      </c>
      <c r="ET15" s="1529"/>
      <c r="EU15" s="2"/>
      <c r="EV15" s="351"/>
      <c r="EW15" s="8"/>
      <c r="EX15" s="353"/>
      <c r="EY15" s="19">
        <f t="shared" si="20"/>
        <v>13569.66</v>
      </c>
      <c r="FA15" s="2"/>
      <c r="FB15" s="2"/>
      <c r="FC15" s="351"/>
      <c r="FD15" s="8"/>
      <c r="FE15" s="353"/>
      <c r="FF15" s="19">
        <f t="shared" si="21"/>
        <v>0</v>
      </c>
      <c r="FH15" s="368">
        <v>41325</v>
      </c>
      <c r="FI15" s="313"/>
      <c r="FJ15" s="27">
        <v>2739</v>
      </c>
      <c r="FK15" s="25">
        <v>47314.9</v>
      </c>
      <c r="FL15" s="1575">
        <v>41324</v>
      </c>
      <c r="FM15" s="352">
        <v>47314.9</v>
      </c>
      <c r="FN15" s="19">
        <f t="shared" si="22"/>
        <v>0</v>
      </c>
      <c r="FP15" s="2"/>
      <c r="FQ15" s="2"/>
      <c r="FR15" s="351"/>
      <c r="FS15" s="8"/>
      <c r="FT15" s="353"/>
      <c r="FU15" s="19">
        <f t="shared" si="23"/>
        <v>25000.2</v>
      </c>
      <c r="FW15" s="2"/>
      <c r="FX15" s="2"/>
      <c r="FY15" s="351"/>
      <c r="FZ15" s="8"/>
      <c r="GA15" s="353"/>
      <c r="GB15" s="19">
        <f t="shared" si="24"/>
        <v>0</v>
      </c>
      <c r="GD15" s="549"/>
      <c r="GE15" s="148"/>
      <c r="GF15" s="1893"/>
      <c r="GG15" s="1115"/>
      <c r="GH15" s="353"/>
      <c r="GI15" s="187">
        <f t="shared" si="25"/>
        <v>21242.93</v>
      </c>
      <c r="GK15" s="143"/>
      <c r="GL15" s="27"/>
      <c r="GM15" s="25"/>
      <c r="GN15" s="54"/>
      <c r="GO15" s="58"/>
      <c r="GP15" s="19">
        <f t="shared" si="26"/>
        <v>3778.44</v>
      </c>
      <c r="GR15" s="366"/>
      <c r="GS15" s="2"/>
      <c r="GT15" s="17"/>
      <c r="GU15" s="8"/>
      <c r="GV15" s="18"/>
      <c r="GW15" s="19">
        <f t="shared" si="27"/>
        <v>25300</v>
      </c>
      <c r="GY15" s="366"/>
      <c r="GZ15" s="2"/>
      <c r="HA15" s="17"/>
      <c r="HB15" s="8"/>
      <c r="HC15" s="18"/>
      <c r="HD15" s="19">
        <f t="shared" si="28"/>
        <v>65228.52</v>
      </c>
      <c r="HF15" s="368"/>
      <c r="HG15" s="27"/>
      <c r="HH15" s="25"/>
      <c r="HI15" s="8"/>
      <c r="HJ15" s="18"/>
      <c r="HK15" s="19">
        <f t="shared" si="29"/>
        <v>0</v>
      </c>
      <c r="HM15" s="368">
        <v>41331</v>
      </c>
      <c r="HN15" s="27">
        <v>2755</v>
      </c>
      <c r="HO15" s="494">
        <v>32469.19</v>
      </c>
      <c r="HP15" s="53"/>
      <c r="HQ15" s="176"/>
      <c r="HR15" s="45">
        <f t="shared" si="30"/>
        <v>32469.19</v>
      </c>
      <c r="HT15" s="2"/>
      <c r="HU15" s="2"/>
      <c r="HV15" s="17"/>
      <c r="HW15" s="8"/>
      <c r="HX15" s="18"/>
      <c r="HY15" s="19">
        <f t="shared" si="31"/>
        <v>0</v>
      </c>
      <c r="IA15" s="2"/>
      <c r="IB15" s="2"/>
      <c r="IC15" s="17"/>
      <c r="ID15" s="8"/>
      <c r="IE15" s="18"/>
      <c r="IF15" s="19">
        <f t="shared" si="32"/>
        <v>0</v>
      </c>
      <c r="IH15" s="549"/>
      <c r="II15" s="409"/>
      <c r="IJ15" s="2"/>
      <c r="IK15" s="17"/>
      <c r="IL15" s="627"/>
      <c r="IM15" s="79"/>
      <c r="IN15" s="19">
        <f t="shared" si="33"/>
        <v>27686.6</v>
      </c>
      <c r="IP15" s="576"/>
      <c r="IQ15" s="315"/>
      <c r="IR15" s="30"/>
      <c r="IS15" s="369"/>
      <c r="IT15" s="511"/>
      <c r="IU15" s="19">
        <f t="shared" si="34"/>
        <v>0</v>
      </c>
      <c r="IW15" s="8"/>
      <c r="IX15" s="2"/>
      <c r="IY15" s="17"/>
      <c r="IZ15" s="8"/>
      <c r="JA15" s="18"/>
      <c r="JB15" s="19">
        <f t="shared" si="35"/>
        <v>5139.42</v>
      </c>
      <c r="JD15" s="8"/>
      <c r="JE15" s="2"/>
      <c r="JF15" s="17"/>
      <c r="JG15" s="8"/>
      <c r="JH15" s="18"/>
      <c r="JI15" s="19">
        <f t="shared" si="36"/>
        <v>2183</v>
      </c>
      <c r="JK15" s="577"/>
      <c r="JL15" s="2"/>
      <c r="JM15" s="17"/>
      <c r="JN15" s="8"/>
      <c r="JO15" s="18"/>
      <c r="JP15" s="19">
        <f t="shared" si="37"/>
        <v>0</v>
      </c>
      <c r="JR15" s="8"/>
      <c r="JS15" s="1564"/>
      <c r="JT15" s="17"/>
      <c r="JU15" s="8"/>
      <c r="JV15" s="18"/>
      <c r="JW15" s="19">
        <f t="shared" si="38"/>
        <v>55712.759999999995</v>
      </c>
      <c r="JY15" s="8"/>
      <c r="JZ15" s="2"/>
      <c r="KA15" s="17"/>
      <c r="KB15" s="8"/>
      <c r="KC15" s="18"/>
      <c r="KD15" s="19">
        <f t="shared" si="39"/>
        <v>0</v>
      </c>
      <c r="KF15" s="8"/>
      <c r="KG15" s="2"/>
      <c r="KH15" s="17"/>
      <c r="KI15" s="8"/>
      <c r="KJ15" s="18"/>
      <c r="KK15" s="19">
        <f t="shared" si="40"/>
        <v>0</v>
      </c>
      <c r="KM15" s="8"/>
      <c r="KN15" s="2"/>
      <c r="KO15" s="17"/>
      <c r="KP15" s="8"/>
      <c r="KQ15" s="18"/>
      <c r="KR15" s="19">
        <f t="shared" si="41"/>
        <v>0</v>
      </c>
      <c r="KT15" s="366"/>
      <c r="KU15" s="2"/>
      <c r="KV15" s="17"/>
      <c r="KW15" s="8"/>
      <c r="KX15" s="18"/>
      <c r="KY15" s="19">
        <f t="shared" si="42"/>
        <v>7803.92</v>
      </c>
      <c r="LA15" s="34"/>
      <c r="LB15" s="373"/>
      <c r="LC15" s="24"/>
      <c r="LD15" s="34"/>
      <c r="LE15" s="85"/>
      <c r="LF15" s="19">
        <f t="shared" si="43"/>
        <v>0</v>
      </c>
      <c r="LH15" s="8"/>
      <c r="LI15" s="39"/>
      <c r="LJ15" s="18"/>
      <c r="LK15" s="8"/>
      <c r="LL15" s="18"/>
      <c r="LM15" s="19">
        <f t="shared" si="44"/>
        <v>100000.03</v>
      </c>
      <c r="LO15" s="8"/>
      <c r="LP15" s="39"/>
      <c r="LQ15" s="18"/>
      <c r="LR15" s="8"/>
      <c r="LS15" s="18"/>
      <c r="LT15" s="19">
        <f t="shared" si="45"/>
        <v>0</v>
      </c>
      <c r="LV15" s="577"/>
      <c r="LW15" s="373"/>
      <c r="LX15" s="17"/>
      <c r="LY15" s="8"/>
      <c r="LZ15" s="18"/>
      <c r="MA15" s="19">
        <f t="shared" si="46"/>
        <v>12568.75</v>
      </c>
      <c r="MC15" s="8"/>
      <c r="MD15" s="373"/>
      <c r="ME15" s="17"/>
      <c r="MF15" s="8"/>
      <c r="MG15" s="18"/>
      <c r="MH15" s="19">
        <f t="shared" si="47"/>
        <v>234</v>
      </c>
      <c r="MJ15" s="8">
        <v>41333</v>
      </c>
      <c r="MK15" s="2">
        <v>2772</v>
      </c>
      <c r="ML15" s="17">
        <v>2978.92</v>
      </c>
      <c r="MM15" s="8"/>
      <c r="MN15" s="18"/>
      <c r="MO15" s="19">
        <f t="shared" si="48"/>
        <v>13804.980000000001</v>
      </c>
      <c r="MQ15" s="575">
        <v>41331</v>
      </c>
      <c r="MR15" s="276">
        <v>2757</v>
      </c>
      <c r="MS15" s="25">
        <v>14554.24</v>
      </c>
      <c r="MT15" s="576"/>
      <c r="MU15" s="176"/>
      <c r="MV15" s="19">
        <f t="shared" si="49"/>
        <v>117952.64</v>
      </c>
      <c r="MX15" s="368">
        <v>41296</v>
      </c>
      <c r="MY15" s="363">
        <v>2602</v>
      </c>
      <c r="MZ15" s="30">
        <v>18575.55</v>
      </c>
      <c r="NA15" s="53">
        <v>41323</v>
      </c>
      <c r="NB15" s="176">
        <v>18575.55</v>
      </c>
      <c r="NC15" s="19">
        <f t="shared" si="50"/>
        <v>29249.500000000004</v>
      </c>
      <c r="NE15" s="577"/>
      <c r="NF15" s="2"/>
      <c r="NG15" s="17"/>
      <c r="NH15" s="8"/>
      <c r="NI15" s="18"/>
      <c r="NJ15" s="19">
        <f t="shared" si="51"/>
        <v>720.1</v>
      </c>
      <c r="NL15" s="368"/>
      <c r="NM15" s="27"/>
      <c r="NN15" s="25"/>
      <c r="NO15" s="143"/>
      <c r="NP15" s="30"/>
      <c r="NQ15" s="19">
        <f t="shared" si="52"/>
        <v>57552.92</v>
      </c>
      <c r="NS15" s="366"/>
      <c r="NT15" s="2"/>
      <c r="NU15" s="17"/>
      <c r="NV15" s="8"/>
      <c r="NW15" s="18"/>
      <c r="NX15" s="19">
        <f t="shared" si="53"/>
        <v>3803.8</v>
      </c>
      <c r="NZ15" s="366"/>
      <c r="OA15" s="2"/>
      <c r="OB15" s="17"/>
      <c r="OC15" s="8"/>
      <c r="OD15" s="18"/>
      <c r="OE15" s="19">
        <f t="shared" si="54"/>
        <v>4431</v>
      </c>
    </row>
    <row r="16" spans="1:396">
      <c r="A16" s="8"/>
      <c r="B16" s="409"/>
      <c r="C16" s="1559"/>
      <c r="D16" s="17"/>
      <c r="E16" s="409"/>
      <c r="F16" s="583"/>
      <c r="G16" s="19">
        <f t="shared" si="0"/>
        <v>40764.479999999996</v>
      </c>
      <c r="I16" s="366">
        <v>41272</v>
      </c>
      <c r="J16" s="2"/>
      <c r="K16" s="148">
        <v>2511</v>
      </c>
      <c r="L16" s="17">
        <v>242000</v>
      </c>
      <c r="M16" s="409">
        <v>41325</v>
      </c>
      <c r="N16" s="583">
        <v>242000</v>
      </c>
      <c r="O16" s="19">
        <f t="shared" si="1"/>
        <v>0</v>
      </c>
      <c r="Q16" s="366"/>
      <c r="R16" s="2"/>
      <c r="S16" s="1564"/>
      <c r="T16" s="17"/>
      <c r="U16" s="409"/>
      <c r="V16" s="583"/>
      <c r="W16" s="19">
        <f t="shared" si="2"/>
        <v>13137.72</v>
      </c>
      <c r="Y16" s="2"/>
      <c r="Z16" s="2"/>
      <c r="AA16" s="2"/>
      <c r="AB16" s="17"/>
      <c r="AC16" s="8"/>
      <c r="AD16" s="18"/>
      <c r="AE16" s="19">
        <f t="shared" si="3"/>
        <v>0</v>
      </c>
      <c r="AG16" s="2"/>
      <c r="AH16" s="2"/>
      <c r="AI16" s="2"/>
      <c r="AJ16" s="17"/>
      <c r="AK16" s="8"/>
      <c r="AL16" s="18"/>
      <c r="AM16" s="19">
        <f t="shared" si="4"/>
        <v>0</v>
      </c>
      <c r="AO16" s="1529"/>
      <c r="AP16" s="2"/>
      <c r="AQ16" s="2"/>
      <c r="AR16" s="17"/>
      <c r="AS16" s="8"/>
      <c r="AT16" s="18"/>
      <c r="AU16" s="19">
        <f t="shared" si="5"/>
        <v>14000</v>
      </c>
      <c r="AW16" s="2"/>
      <c r="AX16" s="2"/>
      <c r="AY16" s="2"/>
      <c r="AZ16" s="17"/>
      <c r="BA16" s="8"/>
      <c r="BB16" s="18"/>
      <c r="BC16" s="19">
        <f t="shared" si="6"/>
        <v>0</v>
      </c>
      <c r="BE16" s="2"/>
      <c r="BF16" s="2"/>
      <c r="BG16" s="17"/>
      <c r="BH16" s="8"/>
      <c r="BI16" s="18"/>
      <c r="BJ16" s="19">
        <f t="shared" si="7"/>
        <v>0</v>
      </c>
      <c r="BL16" s="575"/>
      <c r="BM16" s="1586"/>
      <c r="BN16" s="25"/>
      <c r="BO16" s="143"/>
      <c r="BP16" s="30"/>
      <c r="BQ16" s="19">
        <f t="shared" si="8"/>
        <v>63168.800000000003</v>
      </c>
      <c r="BS16" s="2"/>
      <c r="BT16" s="2"/>
      <c r="BU16" s="17"/>
      <c r="BV16" s="8"/>
      <c r="BW16" s="18"/>
      <c r="BX16" s="19">
        <f t="shared" si="9"/>
        <v>0</v>
      </c>
      <c r="BZ16" s="793"/>
      <c r="CA16" s="793"/>
      <c r="CB16" s="794"/>
      <c r="CC16" s="807"/>
      <c r="CD16" s="814"/>
      <c r="CE16" s="811">
        <f t="shared" si="10"/>
        <v>40166.76</v>
      </c>
      <c r="CG16" s="368"/>
      <c r="CH16" s="1544"/>
      <c r="CI16" s="25"/>
      <c r="CJ16" s="247"/>
      <c r="CK16" s="249"/>
      <c r="CL16" s="19">
        <f t="shared" si="11"/>
        <v>638381.09</v>
      </c>
      <c r="CN16" s="143">
        <v>41310</v>
      </c>
      <c r="CO16" s="276">
        <v>2658</v>
      </c>
      <c r="CP16" s="25">
        <v>20115.599999999999</v>
      </c>
      <c r="CQ16" s="54">
        <v>41325</v>
      </c>
      <c r="CR16" s="58">
        <v>20115.599999999999</v>
      </c>
      <c r="CS16" s="19">
        <f t="shared" si="12"/>
        <v>113248.51000000001</v>
      </c>
      <c r="CU16" s="143"/>
      <c r="CV16" s="27"/>
      <c r="CW16" s="25"/>
      <c r="CX16" s="143"/>
      <c r="CY16" s="30"/>
      <c r="CZ16" s="19">
        <f t="shared" si="13"/>
        <v>8596.7999999999993</v>
      </c>
      <c r="DB16" s="2"/>
      <c r="DC16" s="2"/>
      <c r="DD16" s="17"/>
      <c r="DE16" s="8"/>
      <c r="DF16" s="18"/>
      <c r="DG16" s="19">
        <f t="shared" si="14"/>
        <v>6499.98</v>
      </c>
      <c r="DI16" s="143"/>
      <c r="DJ16" s="1248"/>
      <c r="DK16" s="380"/>
      <c r="DL16" s="25"/>
      <c r="DM16" s="369"/>
      <c r="DN16" s="511"/>
      <c r="DO16" s="19">
        <f t="shared" si="15"/>
        <v>178224.63999999998</v>
      </c>
      <c r="DQ16" s="366"/>
      <c r="DR16" s="409"/>
      <c r="DS16" s="2"/>
      <c r="DT16" s="17"/>
      <c r="DU16" s="8"/>
      <c r="DV16" s="18"/>
      <c r="DW16" s="19">
        <f t="shared" si="16"/>
        <v>0</v>
      </c>
      <c r="DY16" s="368"/>
      <c r="DZ16" s="27"/>
      <c r="EA16" s="350"/>
      <c r="EB16" s="53"/>
      <c r="EC16" s="346"/>
      <c r="ED16" s="19">
        <f t="shared" si="17"/>
        <v>36645.57</v>
      </c>
      <c r="EF16" s="1880"/>
      <c r="EG16" s="1883"/>
      <c r="EH16" s="1884"/>
      <c r="EI16" s="1885"/>
      <c r="EJ16" s="822"/>
      <c r="EK16" s="811">
        <f t="shared" si="18"/>
        <v>3872.54</v>
      </c>
      <c r="EM16" s="2"/>
      <c r="EN16" s="2"/>
      <c r="EO16" s="351"/>
      <c r="EP16" s="8"/>
      <c r="EQ16" s="353"/>
      <c r="ER16" s="19">
        <f t="shared" si="19"/>
        <v>0</v>
      </c>
      <c r="ET16" s="1529"/>
      <c r="EU16" s="2"/>
      <c r="EV16" s="351"/>
      <c r="EW16" s="8"/>
      <c r="EX16" s="353"/>
      <c r="EY16" s="19">
        <f t="shared" si="20"/>
        <v>13569.66</v>
      </c>
      <c r="FA16" s="2"/>
      <c r="FB16" s="2"/>
      <c r="FC16" s="351"/>
      <c r="FD16" s="8"/>
      <c r="FE16" s="353"/>
      <c r="FF16" s="19">
        <f t="shared" si="21"/>
        <v>0</v>
      </c>
      <c r="FH16" s="368">
        <v>41325</v>
      </c>
      <c r="FI16" s="40"/>
      <c r="FJ16" s="50">
        <v>2742</v>
      </c>
      <c r="FK16" s="30">
        <v>77125.759999999995</v>
      </c>
      <c r="FL16" s="1578">
        <v>41325</v>
      </c>
      <c r="FM16" s="352">
        <v>77125.759999999995</v>
      </c>
      <c r="FN16" s="19">
        <f t="shared" si="22"/>
        <v>0</v>
      </c>
      <c r="FP16" s="2"/>
      <c r="FQ16" s="2"/>
      <c r="FR16" s="351"/>
      <c r="FS16" s="8"/>
      <c r="FT16" s="353"/>
      <c r="FU16" s="19">
        <f t="shared" si="23"/>
        <v>25000.2</v>
      </c>
      <c r="FW16" s="2"/>
      <c r="FX16" s="2"/>
      <c r="FY16" s="351"/>
      <c r="FZ16" s="8"/>
      <c r="GA16" s="353"/>
      <c r="GB16" s="19">
        <f t="shared" si="24"/>
        <v>0</v>
      </c>
      <c r="GD16" s="577">
        <v>41313</v>
      </c>
      <c r="GE16" s="373">
        <v>2686</v>
      </c>
      <c r="GF16" s="1895">
        <v>529.20000000000005</v>
      </c>
      <c r="GG16" s="1"/>
      <c r="GI16" s="187">
        <f t="shared" si="25"/>
        <v>21772.13</v>
      </c>
      <c r="GK16" s="143"/>
      <c r="GL16" s="27"/>
      <c r="GM16" s="25"/>
      <c r="GN16" s="54"/>
      <c r="GO16" s="58"/>
      <c r="GP16" s="19">
        <f t="shared" si="26"/>
        <v>3778.44</v>
      </c>
      <c r="GR16" s="366"/>
      <c r="GS16" s="2"/>
      <c r="GT16" s="17"/>
      <c r="GU16" s="8"/>
      <c r="GV16" s="18"/>
      <c r="GW16" s="19">
        <f t="shared" si="27"/>
        <v>25300</v>
      </c>
      <c r="GY16" s="366"/>
      <c r="GZ16" s="2"/>
      <c r="HA16" s="17"/>
      <c r="HB16" s="8"/>
      <c r="HC16" s="18"/>
      <c r="HD16" s="19">
        <f t="shared" si="28"/>
        <v>65228.52</v>
      </c>
      <c r="HF16" s="366"/>
      <c r="HG16" s="2"/>
      <c r="HH16" s="17"/>
      <c r="HI16" s="8"/>
      <c r="HJ16" s="18"/>
      <c r="HK16" s="19">
        <f t="shared" si="29"/>
        <v>0</v>
      </c>
      <c r="HM16" s="368">
        <v>41331</v>
      </c>
      <c r="HN16" s="27">
        <v>2756</v>
      </c>
      <c r="HO16" s="494">
        <v>26930.799999999999</v>
      </c>
      <c r="HP16" s="53"/>
      <c r="HQ16" s="176"/>
      <c r="HR16" s="45">
        <f t="shared" si="30"/>
        <v>59399.99</v>
      </c>
      <c r="HT16" s="2"/>
      <c r="HU16" s="2"/>
      <c r="HV16" s="17"/>
      <c r="HW16" s="8"/>
      <c r="HX16" s="18"/>
      <c r="HY16" s="19">
        <f t="shared" si="31"/>
        <v>0</v>
      </c>
      <c r="IA16" s="2"/>
      <c r="IB16" s="2"/>
      <c r="IC16" s="17"/>
      <c r="ID16" s="8"/>
      <c r="IE16" s="18"/>
      <c r="IF16" s="19">
        <f t="shared" si="32"/>
        <v>0</v>
      </c>
      <c r="IH16" s="549"/>
      <c r="II16" s="409"/>
      <c r="IJ16" s="2"/>
      <c r="IK16" s="17"/>
      <c r="IL16" s="69"/>
      <c r="IM16" s="76"/>
      <c r="IN16" s="19">
        <f t="shared" si="33"/>
        <v>27686.6</v>
      </c>
      <c r="IP16" s="549"/>
      <c r="IQ16" s="39"/>
      <c r="IR16" s="30"/>
      <c r="IS16" s="409"/>
      <c r="IT16" s="583"/>
      <c r="IU16" s="19">
        <f t="shared" si="34"/>
        <v>0</v>
      </c>
      <c r="IW16" s="8"/>
      <c r="IX16" s="2"/>
      <c r="IY16" s="17"/>
      <c r="IZ16" s="74"/>
      <c r="JA16" s="86"/>
      <c r="JB16" s="19">
        <f t="shared" si="35"/>
        <v>5139.42</v>
      </c>
      <c r="JD16" s="8"/>
      <c r="JE16" s="2"/>
      <c r="JF16" s="17"/>
      <c r="JG16" s="74"/>
      <c r="JH16" s="86"/>
      <c r="JI16" s="19">
        <f t="shared" si="36"/>
        <v>2183</v>
      </c>
      <c r="JK16" s="577"/>
      <c r="JL16" s="2"/>
      <c r="JM16" s="17"/>
      <c r="JN16" s="74"/>
      <c r="JO16" s="86"/>
      <c r="JP16" s="19">
        <f t="shared" si="37"/>
        <v>0</v>
      </c>
      <c r="JR16" s="8"/>
      <c r="JS16" s="1564"/>
      <c r="JT16" s="17"/>
      <c r="JU16" s="74"/>
      <c r="JV16" s="86"/>
      <c r="JW16" s="19">
        <f t="shared" si="38"/>
        <v>55712.759999999995</v>
      </c>
      <c r="JY16" s="8"/>
      <c r="JZ16" s="2"/>
      <c r="KA16" s="17"/>
      <c r="KB16" s="74"/>
      <c r="KC16" s="86"/>
      <c r="KD16" s="19">
        <f t="shared" si="39"/>
        <v>0</v>
      </c>
      <c r="KF16" s="8"/>
      <c r="KG16" s="2"/>
      <c r="KH16" s="17"/>
      <c r="KI16" s="74"/>
      <c r="KJ16" s="86"/>
      <c r="KK16" s="19">
        <f t="shared" si="40"/>
        <v>0</v>
      </c>
      <c r="KM16" s="8"/>
      <c r="KN16" s="2"/>
      <c r="KO16" s="17"/>
      <c r="KP16" s="74"/>
      <c r="KQ16" s="86"/>
      <c r="KR16" s="19">
        <f t="shared" si="41"/>
        <v>0</v>
      </c>
      <c r="KT16" s="366"/>
      <c r="KU16" s="2"/>
      <c r="KV16" s="17"/>
      <c r="KW16" s="74"/>
      <c r="KX16" s="86"/>
      <c r="KY16" s="19">
        <f t="shared" si="42"/>
        <v>7803.92</v>
      </c>
      <c r="LA16" s="34"/>
      <c r="LB16" s="373"/>
      <c r="LC16" s="24"/>
      <c r="LD16" s="34"/>
      <c r="LE16" s="85"/>
      <c r="LF16" s="19">
        <f t="shared" si="43"/>
        <v>0</v>
      </c>
      <c r="LH16" s="8"/>
      <c r="LI16" s="39"/>
      <c r="LJ16" s="18"/>
      <c r="LK16" s="8"/>
      <c r="LL16" s="86"/>
      <c r="LM16" s="19">
        <f t="shared" si="44"/>
        <v>100000.03</v>
      </c>
      <c r="LO16" s="8"/>
      <c r="LP16" s="39"/>
      <c r="LQ16" s="18"/>
      <c r="LR16" s="8"/>
      <c r="LS16" s="86"/>
      <c r="LT16" s="19">
        <f t="shared" si="45"/>
        <v>0</v>
      </c>
      <c r="LV16" s="577"/>
      <c r="LW16" s="373"/>
      <c r="LX16" s="17"/>
      <c r="LY16" s="74"/>
      <c r="LZ16" s="86"/>
      <c r="MA16" s="19">
        <f t="shared" si="46"/>
        <v>12568.75</v>
      </c>
      <c r="MC16" s="8"/>
      <c r="MD16" s="2"/>
      <c r="ME16" s="17"/>
      <c r="MF16" s="74"/>
      <c r="MG16" s="86"/>
      <c r="MH16" s="19">
        <f t="shared" si="47"/>
        <v>234</v>
      </c>
      <c r="MJ16" s="8"/>
      <c r="MK16" s="2"/>
      <c r="ML16" s="17"/>
      <c r="MM16" s="74"/>
      <c r="MN16" s="86"/>
      <c r="MO16" s="19">
        <f t="shared" si="48"/>
        <v>13804.980000000001</v>
      </c>
      <c r="MQ16" s="575"/>
      <c r="MR16" s="276"/>
      <c r="MS16" s="25"/>
      <c r="MT16" s="576"/>
      <c r="MU16" s="176"/>
      <c r="MV16" s="19">
        <f t="shared" si="49"/>
        <v>117952.64</v>
      </c>
      <c r="MX16" s="368">
        <v>41296</v>
      </c>
      <c r="MY16" s="363">
        <v>2603</v>
      </c>
      <c r="MZ16" s="30">
        <v>4451.3</v>
      </c>
      <c r="NA16" s="53">
        <v>41323</v>
      </c>
      <c r="NB16" s="176">
        <v>4451.3</v>
      </c>
      <c r="NC16" s="19">
        <f t="shared" si="50"/>
        <v>29249.500000000004</v>
      </c>
      <c r="NE16" s="8"/>
      <c r="NF16" s="2"/>
      <c r="NG16" s="17"/>
      <c r="NH16" s="74"/>
      <c r="NI16" s="86"/>
      <c r="NJ16" s="19">
        <f t="shared" si="51"/>
        <v>720.1</v>
      </c>
      <c r="NL16" s="368"/>
      <c r="NM16" s="315"/>
      <c r="NN16" s="30"/>
      <c r="NO16" s="313"/>
      <c r="NP16" s="75"/>
      <c r="NQ16" s="19">
        <f t="shared" si="52"/>
        <v>57552.92</v>
      </c>
      <c r="NS16" s="366"/>
      <c r="NT16" s="2"/>
      <c r="NU16" s="17"/>
      <c r="NV16" s="74"/>
      <c r="NW16" s="18"/>
      <c r="NX16" s="19">
        <f t="shared" si="53"/>
        <v>3803.8</v>
      </c>
      <c r="NZ16" s="8"/>
      <c r="OA16" s="2"/>
      <c r="OB16" s="17"/>
      <c r="OC16" s="74"/>
      <c r="OD16" s="86"/>
      <c r="OE16" s="19">
        <f t="shared" si="54"/>
        <v>4431</v>
      </c>
    </row>
    <row r="17" spans="1:395">
      <c r="A17" s="8"/>
      <c r="B17" s="409"/>
      <c r="C17" s="1559"/>
      <c r="D17" s="17"/>
      <c r="E17" s="409"/>
      <c r="F17" s="583"/>
      <c r="G17" s="19">
        <f t="shared" si="0"/>
        <v>40764.479999999996</v>
      </c>
      <c r="I17" s="366">
        <v>41272</v>
      </c>
      <c r="K17" s="148">
        <v>2512</v>
      </c>
      <c r="L17" s="25">
        <v>29748.3</v>
      </c>
      <c r="M17" s="409">
        <v>41325</v>
      </c>
      <c r="N17" s="583">
        <v>29748.3</v>
      </c>
      <c r="O17" s="19">
        <f t="shared" si="1"/>
        <v>0</v>
      </c>
      <c r="Q17" s="366"/>
      <c r="R17" s="2"/>
      <c r="S17" s="1564"/>
      <c r="T17" s="17"/>
      <c r="U17" s="409"/>
      <c r="V17" s="583"/>
      <c r="W17" s="19">
        <f t="shared" si="2"/>
        <v>13137.72</v>
      </c>
      <c r="Y17" s="2"/>
      <c r="Z17" s="2"/>
      <c r="AA17" s="2"/>
      <c r="AB17" s="17"/>
      <c r="AC17" s="8"/>
      <c r="AD17" s="18"/>
      <c r="AE17" s="19">
        <f t="shared" si="3"/>
        <v>0</v>
      </c>
      <c r="AG17" s="2"/>
      <c r="AH17" s="2"/>
      <c r="AI17" s="2"/>
      <c r="AJ17" s="17"/>
      <c r="AK17" s="8"/>
      <c r="AL17" s="18"/>
      <c r="AM17" s="19">
        <f t="shared" si="4"/>
        <v>0</v>
      </c>
      <c r="AO17" s="1529"/>
      <c r="AP17" s="2"/>
      <c r="AQ17" s="2"/>
      <c r="AR17" s="17"/>
      <c r="AS17" s="8"/>
      <c r="AT17" s="18"/>
      <c r="AU17" s="19">
        <f t="shared" si="5"/>
        <v>14000</v>
      </c>
      <c r="AW17" s="2"/>
      <c r="AX17" s="2"/>
      <c r="AY17" s="2"/>
      <c r="AZ17" s="17"/>
      <c r="BA17" s="8"/>
      <c r="BB17" s="18"/>
      <c r="BC17" s="19">
        <f t="shared" si="6"/>
        <v>0</v>
      </c>
      <c r="BE17" s="2"/>
      <c r="BF17" s="2"/>
      <c r="BG17" s="17"/>
      <c r="BH17" s="8"/>
      <c r="BI17" s="18"/>
      <c r="BJ17" s="19">
        <f t="shared" si="7"/>
        <v>0</v>
      </c>
      <c r="BL17" s="575"/>
      <c r="BM17" s="1586"/>
      <c r="BN17" s="25"/>
      <c r="BO17" s="247"/>
      <c r="BP17" s="249"/>
      <c r="BQ17" s="19">
        <f t="shared" si="8"/>
        <v>63168.800000000003</v>
      </c>
      <c r="BS17" s="2"/>
      <c r="BT17" s="2"/>
      <c r="BU17" s="17"/>
      <c r="BV17" s="8"/>
      <c r="BW17" s="18"/>
      <c r="BX17" s="19">
        <f t="shared" si="9"/>
        <v>0</v>
      </c>
      <c r="BZ17" s="793"/>
      <c r="CA17" s="793"/>
      <c r="CB17" s="794"/>
      <c r="CC17" s="807"/>
      <c r="CD17" s="814"/>
      <c r="CE17" s="811">
        <f t="shared" si="10"/>
        <v>40166.76</v>
      </c>
      <c r="CG17" s="368"/>
      <c r="CH17" s="1544"/>
      <c r="CI17" s="121"/>
      <c r="CJ17" s="143"/>
      <c r="CK17" s="30"/>
      <c r="CL17" s="19">
        <f t="shared" si="11"/>
        <v>638381.09</v>
      </c>
      <c r="CN17" s="143">
        <v>41313</v>
      </c>
      <c r="CO17" s="276">
        <v>2684</v>
      </c>
      <c r="CP17" s="25">
        <v>13151.4</v>
      </c>
      <c r="CQ17" s="409"/>
      <c r="CR17" s="583"/>
      <c r="CS17" s="19">
        <f t="shared" si="12"/>
        <v>126399.91</v>
      </c>
      <c r="CU17" s="143"/>
      <c r="CV17" s="27"/>
      <c r="CW17" s="25"/>
      <c r="CX17" s="143"/>
      <c r="CY17" s="30"/>
      <c r="CZ17" s="19">
        <f t="shared" si="13"/>
        <v>8596.7999999999993</v>
      </c>
      <c r="DB17" s="2"/>
      <c r="DC17" s="2"/>
      <c r="DD17" s="17"/>
      <c r="DE17" s="8"/>
      <c r="DF17" s="18"/>
      <c r="DG17" s="19">
        <f t="shared" si="14"/>
        <v>6499.98</v>
      </c>
      <c r="DI17" s="143"/>
      <c r="DJ17" s="1248"/>
      <c r="DK17" s="380"/>
      <c r="DL17" s="25"/>
      <c r="DM17" s="369"/>
      <c r="DN17" s="511"/>
      <c r="DO17" s="19">
        <f t="shared" si="15"/>
        <v>178224.63999999998</v>
      </c>
      <c r="DQ17" s="366"/>
      <c r="DR17" s="1200"/>
      <c r="DS17" s="2"/>
      <c r="DT17" s="17"/>
      <c r="DU17" s="8"/>
      <c r="DV17" s="18"/>
      <c r="DW17" s="19">
        <f t="shared" si="16"/>
        <v>0</v>
      </c>
      <c r="DY17" s="368"/>
      <c r="DZ17" s="27"/>
      <c r="EA17" s="350"/>
      <c r="EB17" s="143"/>
      <c r="EC17" s="346"/>
      <c r="ED17" s="19">
        <f t="shared" si="17"/>
        <v>36645.57</v>
      </c>
      <c r="EF17" s="1880"/>
      <c r="EG17" s="1883"/>
      <c r="EH17" s="1884"/>
      <c r="EI17" s="1875"/>
      <c r="EJ17" s="822"/>
      <c r="EK17" s="811">
        <f t="shared" si="18"/>
        <v>3872.54</v>
      </c>
      <c r="EM17" s="2"/>
      <c r="EN17" s="2"/>
      <c r="EO17" s="351"/>
      <c r="EP17" s="8"/>
      <c r="EQ17" s="353"/>
      <c r="ER17" s="19">
        <f t="shared" si="19"/>
        <v>0</v>
      </c>
      <c r="ET17" s="1529"/>
      <c r="EU17" s="2"/>
      <c r="EV17" s="351"/>
      <c r="EW17" s="8"/>
      <c r="EX17" s="353"/>
      <c r="EY17" s="19">
        <f t="shared" si="20"/>
        <v>13569.66</v>
      </c>
      <c r="FA17" s="2"/>
      <c r="FB17" s="2"/>
      <c r="FC17" s="351"/>
      <c r="FD17" s="8"/>
      <c r="FE17" s="353"/>
      <c r="FF17" s="19">
        <f t="shared" si="21"/>
        <v>0</v>
      </c>
      <c r="FH17" s="368">
        <v>41326</v>
      </c>
      <c r="FI17" s="313"/>
      <c r="FJ17" s="27">
        <v>2744</v>
      </c>
      <c r="FK17" s="25">
        <v>37486.07</v>
      </c>
      <c r="FL17" s="1950">
        <v>41326</v>
      </c>
      <c r="FM17" s="430">
        <v>37486.07</v>
      </c>
      <c r="FN17" s="19">
        <f t="shared" si="22"/>
        <v>0</v>
      </c>
      <c r="FP17" s="2"/>
      <c r="FQ17" s="2"/>
      <c r="FR17" s="351"/>
      <c r="FS17" s="8"/>
      <c r="FT17" s="353"/>
      <c r="FU17" s="19">
        <f t="shared" si="23"/>
        <v>25000.2</v>
      </c>
      <c r="FW17" s="2"/>
      <c r="FX17" s="2"/>
      <c r="FY17" s="351"/>
      <c r="FZ17" s="8"/>
      <c r="GA17" s="353"/>
      <c r="GB17" s="19">
        <f t="shared" si="24"/>
        <v>0</v>
      </c>
      <c r="GD17" s="577">
        <v>41314</v>
      </c>
      <c r="GE17" s="373">
        <v>2689</v>
      </c>
      <c r="GF17" s="1895">
        <v>4099.05</v>
      </c>
      <c r="GG17" s="1115"/>
      <c r="GH17" s="1579"/>
      <c r="GI17" s="187">
        <f t="shared" si="25"/>
        <v>25871.18</v>
      </c>
      <c r="GK17" s="8"/>
      <c r="GL17" s="2"/>
      <c r="GM17" s="17"/>
      <c r="GN17" s="74"/>
      <c r="GO17" s="86"/>
      <c r="GP17" s="19">
        <f t="shared" si="26"/>
        <v>3778.44</v>
      </c>
      <c r="GR17" s="366"/>
      <c r="GS17" s="2"/>
      <c r="GT17" s="17"/>
      <c r="GU17" s="8"/>
      <c r="GV17" s="18"/>
      <c r="GW17" s="19">
        <f t="shared" si="27"/>
        <v>25300</v>
      </c>
      <c r="GY17" s="366"/>
      <c r="GZ17" s="2"/>
      <c r="HA17" s="17"/>
      <c r="HB17" s="8"/>
      <c r="HC17" s="18"/>
      <c r="HD17" s="19">
        <f t="shared" si="28"/>
        <v>65228.52</v>
      </c>
      <c r="HF17" s="366"/>
      <c r="HG17" s="2"/>
      <c r="HH17" s="17"/>
      <c r="HI17" s="8"/>
      <c r="HJ17" s="18"/>
      <c r="HK17" s="19">
        <f t="shared" si="29"/>
        <v>0</v>
      </c>
      <c r="HM17" s="368">
        <v>41331</v>
      </c>
      <c r="HN17" s="27">
        <v>2760</v>
      </c>
      <c r="HO17" s="494">
        <v>55879.040000000001</v>
      </c>
      <c r="HP17" s="53"/>
      <c r="HQ17" s="176"/>
      <c r="HR17" s="45">
        <f t="shared" si="30"/>
        <v>115279.03</v>
      </c>
      <c r="HT17" s="2"/>
      <c r="HU17" s="2"/>
      <c r="HV17" s="17"/>
      <c r="HW17" s="8"/>
      <c r="HX17" s="18"/>
      <c r="HY17" s="19">
        <f t="shared" si="31"/>
        <v>0</v>
      </c>
      <c r="IA17" s="2"/>
      <c r="IB17" s="2"/>
      <c r="IC17" s="17"/>
      <c r="ID17" s="8"/>
      <c r="IE17" s="18"/>
      <c r="IF17" s="19">
        <f t="shared" si="32"/>
        <v>0</v>
      </c>
      <c r="IH17" s="549"/>
      <c r="II17" s="409"/>
      <c r="IJ17" s="39"/>
      <c r="IK17" s="18"/>
      <c r="IL17" s="8"/>
      <c r="IM17" s="18"/>
      <c r="IN17" s="19">
        <f t="shared" si="33"/>
        <v>27686.6</v>
      </c>
      <c r="IP17" s="549"/>
      <c r="IQ17" s="39"/>
      <c r="IR17" s="30"/>
      <c r="IS17" s="69"/>
      <c r="IT17" s="76"/>
      <c r="IU17" s="19">
        <f t="shared" si="34"/>
        <v>0</v>
      </c>
      <c r="IW17" s="8"/>
      <c r="IX17" s="39"/>
      <c r="IY17" s="18"/>
      <c r="IZ17" s="8"/>
      <c r="JA17" s="18"/>
      <c r="JB17" s="19">
        <f t="shared" si="35"/>
        <v>5139.42</v>
      </c>
      <c r="JD17" s="8"/>
      <c r="JE17" s="39"/>
      <c r="JF17" s="18"/>
      <c r="JG17" s="8"/>
      <c r="JH17" s="18"/>
      <c r="JI17" s="19">
        <f t="shared" si="36"/>
        <v>2183</v>
      </c>
      <c r="JK17" s="577"/>
      <c r="JL17" s="39"/>
      <c r="JM17" s="18"/>
      <c r="JN17" s="8"/>
      <c r="JO17" s="18"/>
      <c r="JP17" s="19">
        <f t="shared" si="37"/>
        <v>0</v>
      </c>
      <c r="JR17" s="8"/>
      <c r="JS17" s="1580"/>
      <c r="JT17" s="18"/>
      <c r="JU17" s="8"/>
      <c r="JV17" s="18"/>
      <c r="JW17" s="19">
        <f t="shared" si="38"/>
        <v>55712.759999999995</v>
      </c>
      <c r="JY17" s="8"/>
      <c r="JZ17" s="39"/>
      <c r="KA17" s="18"/>
      <c r="KB17" s="8"/>
      <c r="KC17" s="18"/>
      <c r="KD17" s="19">
        <f t="shared" si="39"/>
        <v>0</v>
      </c>
      <c r="KF17" s="8"/>
      <c r="KG17" s="39"/>
      <c r="KH17" s="18"/>
      <c r="KI17" s="8"/>
      <c r="KJ17" s="18"/>
      <c r="KK17" s="19">
        <f t="shared" si="40"/>
        <v>0</v>
      </c>
      <c r="KM17" s="8"/>
      <c r="KN17" s="39"/>
      <c r="KO17" s="18"/>
      <c r="KP17" s="8"/>
      <c r="KQ17" s="18"/>
      <c r="KR17" s="19">
        <f t="shared" si="41"/>
        <v>0</v>
      </c>
      <c r="KT17" s="8"/>
      <c r="KU17" s="39"/>
      <c r="KV17" s="18"/>
      <c r="KW17" s="8"/>
      <c r="KX17" s="18"/>
      <c r="KY17" s="19">
        <f t="shared" si="42"/>
        <v>7803.92</v>
      </c>
      <c r="LA17" s="34"/>
      <c r="LB17" s="1247"/>
      <c r="LC17" s="85"/>
      <c r="LD17" s="34"/>
      <c r="LE17" s="85"/>
      <c r="LF17" s="19">
        <f t="shared" si="43"/>
        <v>0</v>
      </c>
      <c r="LH17" s="8"/>
      <c r="LI17" s="39"/>
      <c r="LJ17" s="18"/>
      <c r="LK17" s="8"/>
      <c r="LL17" s="18"/>
      <c r="LM17" s="19">
        <f t="shared" si="44"/>
        <v>100000.03</v>
      </c>
      <c r="LO17" s="8"/>
      <c r="LP17" s="39"/>
      <c r="LQ17" s="18"/>
      <c r="LR17" s="8"/>
      <c r="LS17" s="18"/>
      <c r="LT17" s="19">
        <f t="shared" si="45"/>
        <v>0</v>
      </c>
      <c r="LV17" s="577"/>
      <c r="LW17" s="1247"/>
      <c r="LX17" s="18"/>
      <c r="LY17" s="8"/>
      <c r="LZ17" s="18"/>
      <c r="MA17" s="19">
        <f t="shared" si="46"/>
        <v>12568.75</v>
      </c>
      <c r="MC17" s="8"/>
      <c r="MD17" s="39"/>
      <c r="ME17" s="18"/>
      <c r="MF17" s="8"/>
      <c r="MG17" s="18"/>
      <c r="MH17" s="19">
        <f t="shared" si="47"/>
        <v>234</v>
      </c>
      <c r="MJ17" s="8"/>
      <c r="MK17" s="39"/>
      <c r="ML17" s="18"/>
      <c r="MM17" s="8"/>
      <c r="MN17" s="18"/>
      <c r="MO17" s="19">
        <f t="shared" si="48"/>
        <v>13804.980000000001</v>
      </c>
      <c r="MQ17" s="575"/>
      <c r="MR17" s="363"/>
      <c r="MS17" s="30"/>
      <c r="MT17" s="576"/>
      <c r="MU17" s="176"/>
      <c r="MV17" s="19">
        <f t="shared" si="49"/>
        <v>117952.64</v>
      </c>
      <c r="MX17" s="368">
        <v>41304</v>
      </c>
      <c r="MY17" s="363">
        <v>2630</v>
      </c>
      <c r="MZ17" s="30">
        <v>37285.800000000003</v>
      </c>
      <c r="NA17" s="53">
        <v>41323</v>
      </c>
      <c r="NB17" s="176">
        <v>37285.800000000003</v>
      </c>
      <c r="NC17" s="19">
        <f t="shared" si="50"/>
        <v>29249.5</v>
      </c>
      <c r="NE17" s="8"/>
      <c r="NF17" s="39"/>
      <c r="NG17" s="18"/>
      <c r="NH17" s="8"/>
      <c r="NI17" s="18"/>
      <c r="NJ17" s="19">
        <f t="shared" si="51"/>
        <v>720.1</v>
      </c>
      <c r="NL17" s="368"/>
      <c r="NM17" s="315"/>
      <c r="NN17" s="30"/>
      <c r="NO17" s="143"/>
      <c r="NP17" s="30"/>
      <c r="NQ17" s="19">
        <f t="shared" si="52"/>
        <v>57552.92</v>
      </c>
      <c r="NS17" s="8"/>
      <c r="NT17" s="39"/>
      <c r="NU17" s="18"/>
      <c r="NV17" s="8"/>
      <c r="NW17" s="18"/>
      <c r="NX17" s="19">
        <f t="shared" si="53"/>
        <v>3803.8</v>
      </c>
      <c r="NZ17" s="8"/>
      <c r="OA17" s="39"/>
      <c r="OB17" s="18"/>
      <c r="OC17" s="8"/>
      <c r="OD17" s="18"/>
      <c r="OE17" s="19">
        <f t="shared" si="54"/>
        <v>4431</v>
      </c>
    </row>
    <row r="18" spans="1:395">
      <c r="A18" s="8"/>
      <c r="B18" s="8"/>
      <c r="C18" s="1581"/>
      <c r="D18" s="17"/>
      <c r="E18" s="496"/>
      <c r="F18" s="1582"/>
      <c r="G18" s="19">
        <f t="shared" si="0"/>
        <v>40764.479999999996</v>
      </c>
      <c r="I18" s="366">
        <v>41278</v>
      </c>
      <c r="K18" s="1247">
        <v>2529</v>
      </c>
      <c r="L18" s="30">
        <v>251470</v>
      </c>
      <c r="M18" s="409">
        <v>41325</v>
      </c>
      <c r="N18" s="1579">
        <v>251470</v>
      </c>
      <c r="O18" s="19">
        <f t="shared" si="1"/>
        <v>0</v>
      </c>
      <c r="Q18" s="366"/>
      <c r="R18" s="2"/>
      <c r="S18" s="1564"/>
      <c r="T18" s="17"/>
      <c r="U18" s="409"/>
      <c r="V18" s="583"/>
      <c r="W18" s="19">
        <f t="shared" si="2"/>
        <v>13137.72</v>
      </c>
      <c r="Y18" s="2"/>
      <c r="Z18" s="2"/>
      <c r="AA18" s="2"/>
      <c r="AB18" s="17"/>
      <c r="AC18" s="8"/>
      <c r="AD18" s="18"/>
      <c r="AE18" s="19">
        <f t="shared" si="3"/>
        <v>0</v>
      </c>
      <c r="AG18" s="2"/>
      <c r="AH18" s="2"/>
      <c r="AI18" s="2"/>
      <c r="AJ18" s="17"/>
      <c r="AK18" s="8"/>
      <c r="AL18" s="18"/>
      <c r="AM18" s="19">
        <f t="shared" si="4"/>
        <v>0</v>
      </c>
      <c r="AO18" s="1529"/>
      <c r="AP18" s="2"/>
      <c r="AQ18" s="2"/>
      <c r="AR18" s="17"/>
      <c r="AS18" s="8"/>
      <c r="AT18" s="18"/>
      <c r="AU18" s="19">
        <f t="shared" si="5"/>
        <v>14000</v>
      </c>
      <c r="AW18" s="2"/>
      <c r="AX18" s="2"/>
      <c r="AY18" s="2"/>
      <c r="AZ18" s="17"/>
      <c r="BA18" s="8"/>
      <c r="BB18" s="18"/>
      <c r="BC18" s="19">
        <f t="shared" si="6"/>
        <v>0</v>
      </c>
      <c r="BE18" s="2"/>
      <c r="BF18" s="2"/>
      <c r="BG18" s="17"/>
      <c r="BH18" s="8"/>
      <c r="BI18" s="18"/>
      <c r="BJ18" s="19">
        <f t="shared" si="7"/>
        <v>0</v>
      </c>
      <c r="BL18" s="575"/>
      <c r="BM18" s="1586"/>
      <c r="BN18" s="25"/>
      <c r="BO18" s="247"/>
      <c r="BP18" s="249"/>
      <c r="BQ18" s="19">
        <f t="shared" si="8"/>
        <v>63168.800000000003</v>
      </c>
      <c r="BS18" s="2"/>
      <c r="BT18" s="2"/>
      <c r="BU18" s="17"/>
      <c r="BV18" s="8"/>
      <c r="BW18" s="18"/>
      <c r="BX18" s="19">
        <f t="shared" si="9"/>
        <v>0</v>
      </c>
      <c r="BZ18" s="793"/>
      <c r="CA18" s="793"/>
      <c r="CB18" s="794"/>
      <c r="CC18" s="807"/>
      <c r="CD18" s="814"/>
      <c r="CE18" s="811">
        <f t="shared" si="10"/>
        <v>40166.76</v>
      </c>
      <c r="CG18" s="368"/>
      <c r="CH18" s="1544"/>
      <c r="CI18" s="25"/>
      <c r="CJ18" s="143"/>
      <c r="CK18" s="30"/>
      <c r="CL18" s="19">
        <f t="shared" si="11"/>
        <v>638381.09</v>
      </c>
      <c r="CN18" s="143">
        <v>41317</v>
      </c>
      <c r="CO18" s="276">
        <v>2702</v>
      </c>
      <c r="CP18" s="25">
        <v>26936.45</v>
      </c>
      <c r="CQ18" s="409"/>
      <c r="CR18" s="583"/>
      <c r="CS18" s="19">
        <f t="shared" si="12"/>
        <v>153336.36000000002</v>
      </c>
      <c r="CU18" s="143"/>
      <c r="CV18" s="27"/>
      <c r="CW18" s="25"/>
      <c r="CX18" s="143"/>
      <c r="CY18" s="30"/>
      <c r="CZ18" s="19">
        <f t="shared" si="13"/>
        <v>8596.7999999999993</v>
      </c>
      <c r="DB18" s="2"/>
      <c r="DC18" s="2"/>
      <c r="DD18" s="17"/>
      <c r="DE18" s="8"/>
      <c r="DF18" s="18"/>
      <c r="DG18" s="19">
        <f t="shared" si="14"/>
        <v>6499.98</v>
      </c>
      <c r="DI18" s="143"/>
      <c r="DJ18" s="27"/>
      <c r="DK18" s="380"/>
      <c r="DL18" s="25"/>
      <c r="DM18" s="369"/>
      <c r="DN18" s="511"/>
      <c r="DO18" s="19">
        <f t="shared" si="15"/>
        <v>178224.63999999998</v>
      </c>
      <c r="DQ18" s="366"/>
      <c r="DR18" s="1200"/>
      <c r="DS18" s="2"/>
      <c r="DT18" s="17"/>
      <c r="DU18" s="8"/>
      <c r="DV18" s="18"/>
      <c r="DW18" s="19">
        <f t="shared" si="16"/>
        <v>0</v>
      </c>
      <c r="DY18" s="368"/>
      <c r="DZ18" s="27"/>
      <c r="EA18" s="350"/>
      <c r="EB18" s="143"/>
      <c r="EC18" s="346"/>
      <c r="ED18" s="19">
        <f t="shared" si="17"/>
        <v>36645.57</v>
      </c>
      <c r="EF18" s="1880"/>
      <c r="EG18" s="1883"/>
      <c r="EH18" s="1884"/>
      <c r="EI18" s="1875"/>
      <c r="EJ18" s="822"/>
      <c r="EK18" s="811">
        <f t="shared" si="18"/>
        <v>3872.54</v>
      </c>
      <c r="EM18" s="2"/>
      <c r="EN18" s="2"/>
      <c r="EO18" s="351"/>
      <c r="EP18" s="8"/>
      <c r="EQ18" s="353"/>
      <c r="ER18" s="19">
        <f t="shared" si="19"/>
        <v>0</v>
      </c>
      <c r="ET18" s="8"/>
      <c r="EU18" s="2"/>
      <c r="EV18" s="351"/>
      <c r="EW18" s="8"/>
      <c r="EX18" s="353"/>
      <c r="EY18" s="19">
        <f t="shared" si="20"/>
        <v>13569.66</v>
      </c>
      <c r="FA18" s="2"/>
      <c r="FB18" s="2"/>
      <c r="FC18" s="351"/>
      <c r="FD18" s="8"/>
      <c r="FE18" s="353"/>
      <c r="FF18" s="19">
        <f t="shared" si="21"/>
        <v>0</v>
      </c>
      <c r="FH18" s="368">
        <v>41333</v>
      </c>
      <c r="FI18" s="313"/>
      <c r="FJ18" s="27">
        <v>2770</v>
      </c>
      <c r="FK18" s="25">
        <v>56991.199999999997</v>
      </c>
      <c r="FL18" s="1575"/>
      <c r="FM18" s="352"/>
      <c r="FN18" s="19">
        <f t="shared" si="22"/>
        <v>56991.199999999997</v>
      </c>
      <c r="FP18" s="2"/>
      <c r="FQ18" s="2"/>
      <c r="FR18" s="351"/>
      <c r="FS18" s="8"/>
      <c r="FT18" s="353"/>
      <c r="FU18" s="19">
        <f t="shared" si="23"/>
        <v>25000.2</v>
      </c>
      <c r="FW18" s="2"/>
      <c r="FX18" s="2"/>
      <c r="FY18" s="351"/>
      <c r="FZ18" s="8"/>
      <c r="GA18" s="353"/>
      <c r="GB18" s="19">
        <f t="shared" si="24"/>
        <v>0</v>
      </c>
      <c r="GD18" s="577">
        <v>41333</v>
      </c>
      <c r="GE18" s="50">
        <v>2774</v>
      </c>
      <c r="GF18" s="1276">
        <v>8045.52</v>
      </c>
      <c r="GG18" s="36"/>
      <c r="GH18" s="353"/>
      <c r="GI18" s="187">
        <f t="shared" si="25"/>
        <v>33916.699999999997</v>
      </c>
      <c r="GK18" s="8"/>
      <c r="GL18" s="2"/>
      <c r="GM18" s="17"/>
      <c r="GN18" s="74"/>
      <c r="GO18" s="86"/>
      <c r="GP18" s="19">
        <f t="shared" si="26"/>
        <v>3778.44</v>
      </c>
      <c r="GR18" s="2"/>
      <c r="GS18" s="2"/>
      <c r="GT18" s="17"/>
      <c r="GU18" s="8"/>
      <c r="GV18" s="18"/>
      <c r="GW18" s="19">
        <f t="shared" si="27"/>
        <v>25300</v>
      </c>
      <c r="GY18" s="2"/>
      <c r="GZ18" s="2"/>
      <c r="HA18" s="17"/>
      <c r="HB18" s="8"/>
      <c r="HC18" s="18"/>
      <c r="HD18" s="19">
        <f t="shared" si="28"/>
        <v>65228.52</v>
      </c>
      <c r="HF18" s="2"/>
      <c r="HG18" s="2"/>
      <c r="HH18" s="17"/>
      <c r="HI18" s="8"/>
      <c r="HJ18" s="18"/>
      <c r="HK18" s="19">
        <f t="shared" si="29"/>
        <v>0</v>
      </c>
      <c r="HM18" s="368">
        <v>41331</v>
      </c>
      <c r="HN18" s="27">
        <v>2761</v>
      </c>
      <c r="HO18" s="494">
        <v>35227.279999999999</v>
      </c>
      <c r="HP18" s="53"/>
      <c r="HQ18" s="176"/>
      <c r="HR18" s="45">
        <f t="shared" si="30"/>
        <v>150506.31</v>
      </c>
      <c r="HT18" s="2"/>
      <c r="HU18" s="2"/>
      <c r="HV18" s="17"/>
      <c r="HW18" s="8"/>
      <c r="HX18" s="18"/>
      <c r="HY18" s="19">
        <f t="shared" si="31"/>
        <v>0</v>
      </c>
      <c r="IA18" s="2"/>
      <c r="IB18" s="2"/>
      <c r="IC18" s="17"/>
      <c r="ID18" s="8"/>
      <c r="IE18" s="18"/>
      <c r="IF18" s="19">
        <f t="shared" si="32"/>
        <v>0</v>
      </c>
      <c r="IH18" s="549"/>
      <c r="II18" s="8"/>
      <c r="IJ18" s="39"/>
      <c r="IK18" s="30"/>
      <c r="IL18" s="69"/>
      <c r="IM18" s="76"/>
      <c r="IN18" s="19">
        <f t="shared" si="33"/>
        <v>27686.6</v>
      </c>
      <c r="IP18" s="549"/>
      <c r="IQ18" s="39"/>
      <c r="IR18" s="18"/>
      <c r="IS18" s="34"/>
      <c r="IT18" s="85"/>
      <c r="IU18" s="19">
        <f t="shared" si="34"/>
        <v>0</v>
      </c>
      <c r="IW18" s="8"/>
      <c r="IX18" s="39"/>
      <c r="IY18" s="30"/>
      <c r="IZ18" s="69"/>
      <c r="JA18" s="76"/>
      <c r="JB18" s="19">
        <f t="shared" si="35"/>
        <v>5139.42</v>
      </c>
      <c r="JD18" s="8"/>
      <c r="JE18" s="39"/>
      <c r="JF18" s="30"/>
      <c r="JG18" s="69"/>
      <c r="JH18" s="76"/>
      <c r="JI18" s="19">
        <f t="shared" si="36"/>
        <v>2183</v>
      </c>
      <c r="JK18" s="577"/>
      <c r="JL18" s="39"/>
      <c r="JM18" s="30"/>
      <c r="JN18" s="69"/>
      <c r="JO18" s="76"/>
      <c r="JP18" s="19">
        <f t="shared" si="37"/>
        <v>0</v>
      </c>
      <c r="JR18" s="8"/>
      <c r="JS18" s="1580"/>
      <c r="JT18" s="30"/>
      <c r="JU18" s="69"/>
      <c r="JV18" s="76"/>
      <c r="JW18" s="19">
        <f t="shared" si="38"/>
        <v>55712.759999999995</v>
      </c>
      <c r="JY18" s="8"/>
      <c r="JZ18" s="39"/>
      <c r="KA18" s="30"/>
      <c r="KB18" s="69"/>
      <c r="KC18" s="76"/>
      <c r="KD18" s="19">
        <f t="shared" si="39"/>
        <v>0</v>
      </c>
      <c r="KF18" s="8"/>
      <c r="KG18" s="39"/>
      <c r="KH18" s="30"/>
      <c r="KI18" s="69"/>
      <c r="KJ18" s="76"/>
      <c r="KK18" s="19">
        <f t="shared" si="40"/>
        <v>0</v>
      </c>
      <c r="KM18" s="8"/>
      <c r="KN18" s="39"/>
      <c r="KO18" s="30"/>
      <c r="KP18" s="69"/>
      <c r="KQ18" s="76"/>
      <c r="KR18" s="19">
        <f t="shared" si="41"/>
        <v>0</v>
      </c>
      <c r="KT18" s="8"/>
      <c r="KU18" s="39"/>
      <c r="KV18" s="30"/>
      <c r="KW18" s="69"/>
      <c r="KX18" s="76"/>
      <c r="KY18" s="19">
        <f t="shared" si="42"/>
        <v>7803.92</v>
      </c>
      <c r="LA18" s="34"/>
      <c r="LB18" s="1247"/>
      <c r="LC18" s="176"/>
      <c r="LD18" s="69"/>
      <c r="LE18" s="76"/>
      <c r="LF18" s="19">
        <f t="shared" si="43"/>
        <v>0</v>
      </c>
      <c r="LH18" s="8"/>
      <c r="LI18" s="39"/>
      <c r="LJ18" s="30"/>
      <c r="LK18" s="69"/>
      <c r="LL18" s="76"/>
      <c r="LM18" s="19">
        <f t="shared" si="44"/>
        <v>100000.03</v>
      </c>
      <c r="LO18" s="8"/>
      <c r="LP18" s="39"/>
      <c r="LQ18" s="30"/>
      <c r="LR18" s="69"/>
      <c r="LS18" s="76"/>
      <c r="LT18" s="19">
        <f t="shared" si="45"/>
        <v>0</v>
      </c>
      <c r="LV18" s="577"/>
      <c r="LW18" s="1247"/>
      <c r="LX18" s="30"/>
      <c r="LY18" s="69"/>
      <c r="LZ18" s="76"/>
      <c r="MA18" s="19">
        <f t="shared" si="46"/>
        <v>12568.75</v>
      </c>
      <c r="MC18" s="8"/>
      <c r="MD18" s="39"/>
      <c r="ME18" s="30"/>
      <c r="MF18" s="69"/>
      <c r="MG18" s="76"/>
      <c r="MH18" s="19">
        <f t="shared" si="47"/>
        <v>234</v>
      </c>
      <c r="MJ18" s="8"/>
      <c r="MK18" s="39"/>
      <c r="ML18" s="30"/>
      <c r="MM18" s="69"/>
      <c r="MN18" s="76"/>
      <c r="MO18" s="19">
        <f t="shared" si="48"/>
        <v>13804.980000000001</v>
      </c>
      <c r="MQ18" s="575"/>
      <c r="MR18" s="363"/>
      <c r="MS18" s="30"/>
      <c r="MT18" s="576"/>
      <c r="MU18" s="176"/>
      <c r="MV18" s="19">
        <f t="shared" si="49"/>
        <v>117952.64</v>
      </c>
      <c r="MX18" s="368">
        <v>41306</v>
      </c>
      <c r="MY18" s="363">
        <v>2643</v>
      </c>
      <c r="MZ18" s="30">
        <v>39126</v>
      </c>
      <c r="NA18" s="53">
        <v>41323</v>
      </c>
      <c r="NB18" s="176">
        <v>39126</v>
      </c>
      <c r="NC18" s="19">
        <f t="shared" si="50"/>
        <v>29249.5</v>
      </c>
      <c r="NE18" s="8"/>
      <c r="NF18" s="39"/>
      <c r="NG18" s="30"/>
      <c r="NH18" s="69"/>
      <c r="NI18" s="76"/>
      <c r="NJ18" s="19">
        <f t="shared" si="51"/>
        <v>720.1</v>
      </c>
      <c r="NL18" s="368"/>
      <c r="NM18" s="315"/>
      <c r="NN18" s="30"/>
      <c r="NO18" s="143"/>
      <c r="NP18" s="30"/>
      <c r="NQ18" s="19">
        <f t="shared" si="52"/>
        <v>57552.92</v>
      </c>
      <c r="NS18" s="8"/>
      <c r="NT18" s="39"/>
      <c r="NU18" s="30"/>
      <c r="NV18" s="69"/>
      <c r="NW18" s="76"/>
      <c r="NX18" s="19">
        <f t="shared" si="53"/>
        <v>3803.8</v>
      </c>
      <c r="NZ18" s="8"/>
      <c r="OA18" s="39"/>
      <c r="OB18" s="30"/>
      <c r="OC18" s="69"/>
      <c r="OD18" s="76"/>
      <c r="OE18" s="19">
        <f t="shared" si="54"/>
        <v>4431</v>
      </c>
    </row>
    <row r="19" spans="1:395">
      <c r="A19" s="8"/>
      <c r="B19" s="8"/>
      <c r="C19" s="1581"/>
      <c r="D19" s="17"/>
      <c r="E19" s="496"/>
      <c r="F19" s="1582"/>
      <c r="G19" s="19">
        <f t="shared" si="0"/>
        <v>40764.479999999996</v>
      </c>
      <c r="I19" s="366">
        <v>41278</v>
      </c>
      <c r="K19" s="1247">
        <v>2530</v>
      </c>
      <c r="L19" s="30">
        <v>234364</v>
      </c>
      <c r="M19" s="409">
        <v>41325</v>
      </c>
      <c r="N19" s="1579">
        <v>234364</v>
      </c>
      <c r="O19" s="19">
        <f t="shared" si="1"/>
        <v>0</v>
      </c>
      <c r="Q19" s="366"/>
      <c r="R19" s="2"/>
      <c r="S19" s="1564"/>
      <c r="T19" s="17"/>
      <c r="U19" s="409"/>
      <c r="V19" s="583"/>
      <c r="W19" s="19">
        <f t="shared" si="2"/>
        <v>13137.72</v>
      </c>
      <c r="Y19" s="2"/>
      <c r="Z19" s="2"/>
      <c r="AA19" s="2"/>
      <c r="AB19" s="17"/>
      <c r="AC19" s="8"/>
      <c r="AD19" s="18"/>
      <c r="AE19" s="19">
        <f t="shared" si="3"/>
        <v>0</v>
      </c>
      <c r="AG19" s="2"/>
      <c r="AH19" s="2"/>
      <c r="AI19" s="2"/>
      <c r="AJ19" s="17"/>
      <c r="AK19" s="8"/>
      <c r="AL19" s="18"/>
      <c r="AM19" s="19">
        <f t="shared" si="4"/>
        <v>0</v>
      </c>
      <c r="AO19" s="1529"/>
      <c r="AP19" s="2"/>
      <c r="AQ19" s="2"/>
      <c r="AR19" s="17"/>
      <c r="AS19" s="8"/>
      <c r="AT19" s="18"/>
      <c r="AU19" s="19">
        <f t="shared" si="5"/>
        <v>14000</v>
      </c>
      <c r="AW19" s="2"/>
      <c r="AX19" s="2"/>
      <c r="AY19" s="2"/>
      <c r="AZ19" s="17"/>
      <c r="BA19" s="8"/>
      <c r="BB19" s="18"/>
      <c r="BC19" s="19">
        <f t="shared" si="6"/>
        <v>0</v>
      </c>
      <c r="BE19" s="2"/>
      <c r="BF19" s="2"/>
      <c r="BG19" s="17"/>
      <c r="BH19" s="8"/>
      <c r="BI19" s="18"/>
      <c r="BJ19" s="19">
        <f t="shared" si="7"/>
        <v>0</v>
      </c>
      <c r="BL19" s="577"/>
      <c r="BM19" s="1886"/>
      <c r="BN19" s="17"/>
      <c r="BO19" s="8"/>
      <c r="BP19" s="18"/>
      <c r="BQ19" s="19">
        <f t="shared" si="8"/>
        <v>63168.800000000003</v>
      </c>
      <c r="BS19" s="2"/>
      <c r="BT19" s="2"/>
      <c r="BU19" s="17"/>
      <c r="BV19" s="8"/>
      <c r="BW19" s="18"/>
      <c r="BX19" s="19">
        <f t="shared" si="9"/>
        <v>0</v>
      </c>
      <c r="BZ19" s="793"/>
      <c r="CA19" s="793"/>
      <c r="CB19" s="794"/>
      <c r="CC19" s="807"/>
      <c r="CD19" s="814"/>
      <c r="CE19" s="811">
        <f t="shared" si="10"/>
        <v>40166.76</v>
      </c>
      <c r="CG19" s="368"/>
      <c r="CH19" s="1544"/>
      <c r="CI19" s="25"/>
      <c r="CJ19" s="143"/>
      <c r="CK19" s="30"/>
      <c r="CL19" s="19">
        <f t="shared" si="11"/>
        <v>638381.09</v>
      </c>
      <c r="CN19" s="8">
        <v>41320</v>
      </c>
      <c r="CO19" s="373">
        <v>2720</v>
      </c>
      <c r="CP19" s="17">
        <v>64587.4</v>
      </c>
      <c r="CQ19" s="53"/>
      <c r="CR19" s="176"/>
      <c r="CS19" s="19">
        <f t="shared" si="12"/>
        <v>217923.76</v>
      </c>
      <c r="CU19" s="143"/>
      <c r="CV19" s="27"/>
      <c r="CW19" s="25"/>
      <c r="CX19" s="143"/>
      <c r="CY19" s="30"/>
      <c r="CZ19" s="19">
        <f t="shared" si="13"/>
        <v>8596.7999999999993</v>
      </c>
      <c r="DB19" s="2"/>
      <c r="DC19" s="2"/>
      <c r="DD19" s="17"/>
      <c r="DE19" s="8"/>
      <c r="DF19" s="18"/>
      <c r="DG19" s="19">
        <f t="shared" si="14"/>
        <v>6499.98</v>
      </c>
      <c r="DI19" s="143"/>
      <c r="DJ19" s="380"/>
      <c r="DK19" s="380"/>
      <c r="DL19" s="25"/>
      <c r="DM19" s="369"/>
      <c r="DN19" s="511"/>
      <c r="DO19" s="19">
        <f t="shared" si="15"/>
        <v>178224.63999999998</v>
      </c>
      <c r="DQ19" s="366"/>
      <c r="DR19" s="1200"/>
      <c r="DS19" s="2"/>
      <c r="DT19" s="17"/>
      <c r="DU19" s="8"/>
      <c r="DV19" s="18"/>
      <c r="DW19" s="19">
        <f t="shared" si="16"/>
        <v>0</v>
      </c>
      <c r="DY19" s="368"/>
      <c r="DZ19" s="27"/>
      <c r="EA19" s="350"/>
      <c r="EB19" s="143"/>
      <c r="EC19" s="346"/>
      <c r="ED19" s="19">
        <f t="shared" si="17"/>
        <v>36645.57</v>
      </c>
      <c r="EF19" s="1880"/>
      <c r="EG19" s="1883"/>
      <c r="EH19" s="1884"/>
      <c r="EI19" s="1875"/>
      <c r="EJ19" s="822"/>
      <c r="EK19" s="811">
        <f t="shared" si="18"/>
        <v>3872.54</v>
      </c>
      <c r="EM19" s="2"/>
      <c r="EN19" s="2"/>
      <c r="EO19" s="351"/>
      <c r="EP19" s="8"/>
      <c r="EQ19" s="353"/>
      <c r="ER19" s="19">
        <f t="shared" si="19"/>
        <v>0</v>
      </c>
      <c r="ET19" s="8"/>
      <c r="EU19" s="2"/>
      <c r="EV19" s="351"/>
      <c r="EW19" s="8"/>
      <c r="EX19" s="353"/>
      <c r="EY19" s="19">
        <f t="shared" si="20"/>
        <v>13569.66</v>
      </c>
      <c r="FA19" s="2"/>
      <c r="FB19" s="2"/>
      <c r="FC19" s="351"/>
      <c r="FD19" s="8"/>
      <c r="FE19" s="353"/>
      <c r="FF19" s="19">
        <f t="shared" si="21"/>
        <v>0</v>
      </c>
      <c r="FH19" s="368">
        <v>41333</v>
      </c>
      <c r="FI19" s="40"/>
      <c r="FJ19" s="37">
        <v>2775</v>
      </c>
      <c r="FK19" s="44">
        <v>19151.080000000002</v>
      </c>
      <c r="FL19" s="1949"/>
      <c r="FM19" s="430"/>
      <c r="FN19" s="19">
        <f t="shared" si="22"/>
        <v>76142.28</v>
      </c>
      <c r="FP19" s="2"/>
      <c r="FQ19" s="2"/>
      <c r="FR19" s="351"/>
      <c r="FS19" s="8"/>
      <c r="FT19" s="353"/>
      <c r="FU19" s="19">
        <f t="shared" si="23"/>
        <v>25000.2</v>
      </c>
      <c r="FW19" s="2"/>
      <c r="FX19" s="2"/>
      <c r="FY19" s="351"/>
      <c r="FZ19" s="8"/>
      <c r="GA19" s="353"/>
      <c r="GB19" s="19">
        <f t="shared" si="24"/>
        <v>0</v>
      </c>
      <c r="GD19" s="577"/>
      <c r="GE19" s="373"/>
      <c r="GF19" s="1893"/>
      <c r="GG19" s="36"/>
      <c r="GH19" s="353"/>
      <c r="GI19" s="187">
        <f t="shared" si="25"/>
        <v>33916.699999999997</v>
      </c>
      <c r="GK19" s="8"/>
      <c r="GL19" s="2"/>
      <c r="GM19" s="17"/>
      <c r="GN19" s="74"/>
      <c r="GO19" s="86"/>
      <c r="GP19" s="19">
        <f t="shared" si="26"/>
        <v>3778.44</v>
      </c>
      <c r="GR19" s="2"/>
      <c r="GS19" s="2"/>
      <c r="GT19" s="17"/>
      <c r="GU19" s="8"/>
      <c r="GV19" s="18"/>
      <c r="GW19" s="19">
        <f t="shared" si="27"/>
        <v>25300</v>
      </c>
      <c r="GY19" s="2"/>
      <c r="GZ19" s="2"/>
      <c r="HA19" s="17"/>
      <c r="HB19" s="8"/>
      <c r="HC19" s="18"/>
      <c r="HD19" s="19">
        <f t="shared" si="28"/>
        <v>65228.52</v>
      </c>
      <c r="HF19" s="2"/>
      <c r="HG19" s="2"/>
      <c r="HH19" s="17"/>
      <c r="HI19" s="8"/>
      <c r="HJ19" s="18"/>
      <c r="HK19" s="19">
        <f t="shared" si="29"/>
        <v>0</v>
      </c>
      <c r="HM19" s="368"/>
      <c r="HN19" s="27"/>
      <c r="HO19" s="494"/>
      <c r="HP19" s="53"/>
      <c r="HQ19" s="176"/>
      <c r="HR19" s="45">
        <f t="shared" si="30"/>
        <v>150506.31</v>
      </c>
      <c r="HT19" s="2"/>
      <c r="HU19" s="2"/>
      <c r="HV19" s="17"/>
      <c r="HW19" s="8"/>
      <c r="HX19" s="18"/>
      <c r="HY19" s="19">
        <f t="shared" si="31"/>
        <v>0</v>
      </c>
      <c r="IA19" s="2"/>
      <c r="IB19" s="2"/>
      <c r="IC19" s="17"/>
      <c r="ID19" s="8"/>
      <c r="IE19" s="18"/>
      <c r="IF19" s="19">
        <f t="shared" si="32"/>
        <v>0</v>
      </c>
      <c r="IH19" s="549"/>
      <c r="II19" s="8"/>
      <c r="IJ19" s="39"/>
      <c r="IK19" s="18"/>
      <c r="IL19" s="313"/>
      <c r="IM19" s="76"/>
      <c r="IN19" s="19">
        <f t="shared" si="33"/>
        <v>27686.6</v>
      </c>
      <c r="IP19" s="549"/>
      <c r="IQ19" s="39"/>
      <c r="IR19" s="30"/>
      <c r="IS19" s="69"/>
      <c r="IT19" s="76"/>
      <c r="IU19" s="19">
        <f t="shared" si="34"/>
        <v>0</v>
      </c>
      <c r="IW19" s="8"/>
      <c r="IX19" s="39"/>
      <c r="IY19" s="18"/>
      <c r="IZ19" s="313"/>
      <c r="JA19" s="76"/>
      <c r="JB19" s="19">
        <f t="shared" si="35"/>
        <v>5139.42</v>
      </c>
      <c r="JD19" s="8"/>
      <c r="JE19" s="39"/>
      <c r="JF19" s="18"/>
      <c r="JG19" s="313"/>
      <c r="JH19" s="76"/>
      <c r="JI19" s="19">
        <f t="shared" si="36"/>
        <v>2183</v>
      </c>
      <c r="JK19" s="577"/>
      <c r="JL19" s="39"/>
      <c r="JM19" s="18"/>
      <c r="JN19" s="313"/>
      <c r="JO19" s="76"/>
      <c r="JP19" s="19">
        <f t="shared" si="37"/>
        <v>0</v>
      </c>
      <c r="JR19" s="8"/>
      <c r="JS19" s="1580"/>
      <c r="JT19" s="18"/>
      <c r="JU19" s="313"/>
      <c r="JV19" s="76"/>
      <c r="JW19" s="19">
        <f t="shared" si="38"/>
        <v>55712.759999999995</v>
      </c>
      <c r="JY19" s="8"/>
      <c r="JZ19" s="39"/>
      <c r="KA19" s="18"/>
      <c r="KB19" s="313"/>
      <c r="KC19" s="76"/>
      <c r="KD19" s="19">
        <f t="shared" si="39"/>
        <v>0</v>
      </c>
      <c r="KF19" s="8"/>
      <c r="KG19" s="39"/>
      <c r="KH19" s="18"/>
      <c r="KI19" s="313"/>
      <c r="KJ19" s="76"/>
      <c r="KK19" s="19">
        <f t="shared" si="40"/>
        <v>0</v>
      </c>
      <c r="KM19" s="8"/>
      <c r="KN19" s="39"/>
      <c r="KO19" s="18"/>
      <c r="KP19" s="313"/>
      <c r="KQ19" s="76"/>
      <c r="KR19" s="19">
        <f t="shared" si="41"/>
        <v>0</v>
      </c>
      <c r="KT19" s="8"/>
      <c r="KU19" s="39"/>
      <c r="KV19" s="18"/>
      <c r="KW19" s="313"/>
      <c r="KX19" s="76"/>
      <c r="KY19" s="19">
        <f t="shared" si="42"/>
        <v>7803.92</v>
      </c>
      <c r="LA19" s="34"/>
      <c r="LB19" s="1247"/>
      <c r="LC19" s="85"/>
      <c r="LD19" s="313"/>
      <c r="LE19" s="76"/>
      <c r="LF19" s="19">
        <f t="shared" si="43"/>
        <v>0</v>
      </c>
      <c r="LH19" s="8"/>
      <c r="LI19" s="39"/>
      <c r="LJ19" s="18"/>
      <c r="LK19" s="313"/>
      <c r="LL19" s="76"/>
      <c r="LM19" s="19">
        <f t="shared" si="44"/>
        <v>100000.03</v>
      </c>
      <c r="LO19" s="8"/>
      <c r="LP19" s="39"/>
      <c r="LQ19" s="18"/>
      <c r="LR19" s="313"/>
      <c r="LS19" s="76"/>
      <c r="LT19" s="19">
        <f t="shared" si="45"/>
        <v>0</v>
      </c>
      <c r="LV19" s="577"/>
      <c r="LW19" s="1247"/>
      <c r="LX19" s="18"/>
      <c r="LY19" s="313"/>
      <c r="LZ19" s="76"/>
      <c r="MA19" s="19">
        <f t="shared" si="46"/>
        <v>12568.75</v>
      </c>
      <c r="MC19" s="8"/>
      <c r="MD19" s="39"/>
      <c r="ME19" s="18"/>
      <c r="MF19" s="313"/>
      <c r="MG19" s="76"/>
      <c r="MH19" s="19">
        <f t="shared" si="47"/>
        <v>234</v>
      </c>
      <c r="MJ19" s="8"/>
      <c r="MK19" s="39"/>
      <c r="ML19" s="18"/>
      <c r="MM19" s="313"/>
      <c r="MN19" s="76"/>
      <c r="MO19" s="19">
        <f t="shared" si="48"/>
        <v>13804.980000000001</v>
      </c>
      <c r="MQ19" s="575"/>
      <c r="MR19" s="363"/>
      <c r="MS19" s="30"/>
      <c r="MT19" s="576"/>
      <c r="MU19" s="176"/>
      <c r="MV19" s="19">
        <f t="shared" si="49"/>
        <v>117952.64</v>
      </c>
      <c r="MX19" s="368">
        <v>41310</v>
      </c>
      <c r="MY19" s="363">
        <v>2659</v>
      </c>
      <c r="MZ19" s="30">
        <v>31194</v>
      </c>
      <c r="NA19" s="53">
        <v>41323</v>
      </c>
      <c r="NB19" s="176">
        <v>31194</v>
      </c>
      <c r="NC19" s="19">
        <f t="shared" si="50"/>
        <v>29249.5</v>
      </c>
      <c r="NE19" s="8"/>
      <c r="NF19" s="39"/>
      <c r="NG19" s="18"/>
      <c r="NH19" s="313"/>
      <c r="NI19" s="76"/>
      <c r="NJ19" s="19">
        <f t="shared" si="51"/>
        <v>720.1</v>
      </c>
      <c r="NL19" s="366"/>
      <c r="NM19" s="39"/>
      <c r="NN19" s="18"/>
      <c r="NO19" s="313"/>
      <c r="NP19" s="76"/>
      <c r="NQ19" s="19">
        <f t="shared" si="52"/>
        <v>57552.92</v>
      </c>
      <c r="NS19" s="8"/>
      <c r="NT19" s="39"/>
      <c r="NU19" s="18"/>
      <c r="NV19" s="313"/>
      <c r="NW19" s="76"/>
      <c r="NX19" s="19">
        <f t="shared" si="53"/>
        <v>3803.8</v>
      </c>
      <c r="NZ19" s="8"/>
      <c r="OA19" s="39"/>
      <c r="OB19" s="18"/>
      <c r="OC19" s="313"/>
      <c r="OD19" s="76"/>
      <c r="OE19" s="19">
        <f t="shared" si="54"/>
        <v>4431</v>
      </c>
    </row>
    <row r="20" spans="1:395">
      <c r="A20" s="8"/>
      <c r="B20" s="8"/>
      <c r="C20" s="1559"/>
      <c r="D20" s="17"/>
      <c r="E20" s="496"/>
      <c r="F20" s="1582"/>
      <c r="G20" s="19">
        <f t="shared" si="0"/>
        <v>40764.479999999996</v>
      </c>
      <c r="I20" s="366">
        <v>41278</v>
      </c>
      <c r="J20" s="2"/>
      <c r="K20" s="1247">
        <v>2531</v>
      </c>
      <c r="L20" s="18">
        <v>231538</v>
      </c>
      <c r="M20" s="409">
        <v>41325</v>
      </c>
      <c r="N20" s="1579">
        <v>231538</v>
      </c>
      <c r="O20" s="19">
        <f t="shared" si="1"/>
        <v>0</v>
      </c>
      <c r="Q20" s="366"/>
      <c r="R20" s="2"/>
      <c r="S20" s="1564"/>
      <c r="T20" s="17"/>
      <c r="U20" s="8"/>
      <c r="V20" s="18"/>
      <c r="W20" s="19">
        <f t="shared" si="2"/>
        <v>13137.72</v>
      </c>
      <c r="Y20" s="2"/>
      <c r="Z20" s="2"/>
      <c r="AA20" s="2"/>
      <c r="AB20" s="17"/>
      <c r="AC20" s="8"/>
      <c r="AD20" s="18"/>
      <c r="AE20" s="19">
        <f t="shared" si="3"/>
        <v>0</v>
      </c>
      <c r="AG20" s="2"/>
      <c r="AH20" s="2"/>
      <c r="AI20" s="2"/>
      <c r="AJ20" s="17"/>
      <c r="AK20" s="8"/>
      <c r="AL20" s="18"/>
      <c r="AM20" s="19">
        <f t="shared" si="4"/>
        <v>0</v>
      </c>
      <c r="AO20" s="1529"/>
      <c r="AP20" s="2"/>
      <c r="AQ20" s="2"/>
      <c r="AR20" s="17"/>
      <c r="AS20" s="8"/>
      <c r="AT20" s="18"/>
      <c r="AU20" s="19">
        <f t="shared" si="5"/>
        <v>14000</v>
      </c>
      <c r="AW20" s="2"/>
      <c r="AX20" s="2"/>
      <c r="AY20" s="2"/>
      <c r="AZ20" s="17"/>
      <c r="BA20" s="8"/>
      <c r="BB20" s="18"/>
      <c r="BC20" s="19">
        <f t="shared" si="6"/>
        <v>0</v>
      </c>
      <c r="BE20" s="2"/>
      <c r="BF20" s="2"/>
      <c r="BG20" s="17"/>
      <c r="BH20" s="8"/>
      <c r="BI20" s="18"/>
      <c r="BJ20" s="19">
        <f t="shared" si="7"/>
        <v>0</v>
      </c>
      <c r="BL20" s="577"/>
      <c r="BM20" s="1886"/>
      <c r="BN20" s="17"/>
      <c r="BO20" s="8"/>
      <c r="BP20" s="18"/>
      <c r="BQ20" s="19">
        <f t="shared" si="8"/>
        <v>63168.800000000003</v>
      </c>
      <c r="BS20" s="2"/>
      <c r="BT20" s="2"/>
      <c r="BU20" s="17"/>
      <c r="BV20" s="8"/>
      <c r="BW20" s="18"/>
      <c r="BX20" s="19">
        <f t="shared" si="9"/>
        <v>0</v>
      </c>
      <c r="BZ20" s="793"/>
      <c r="CA20" s="793"/>
      <c r="CB20" s="794"/>
      <c r="CC20" s="807"/>
      <c r="CD20" s="814"/>
      <c r="CE20" s="811">
        <f t="shared" si="10"/>
        <v>40166.76</v>
      </c>
      <c r="CG20" s="368"/>
      <c r="CH20" s="1544"/>
      <c r="CI20" s="25"/>
      <c r="CJ20" s="143"/>
      <c r="CK20" s="30"/>
      <c r="CL20" s="19">
        <f t="shared" si="11"/>
        <v>638381.09</v>
      </c>
      <c r="CN20" s="143">
        <v>41325</v>
      </c>
      <c r="CO20" s="363">
        <v>2738</v>
      </c>
      <c r="CP20" s="30">
        <v>20946.099999999999</v>
      </c>
      <c r="CQ20" s="53"/>
      <c r="CR20" s="58"/>
      <c r="CS20" s="19">
        <f t="shared" si="12"/>
        <v>238869.86000000002</v>
      </c>
      <c r="CU20" s="143"/>
      <c r="CV20" s="27"/>
      <c r="CW20" s="25"/>
      <c r="CX20" s="143"/>
      <c r="CY20" s="30"/>
      <c r="CZ20" s="19">
        <f t="shared" si="13"/>
        <v>8596.7999999999993</v>
      </c>
      <c r="DB20" s="2"/>
      <c r="DC20" s="2"/>
      <c r="DD20" s="17"/>
      <c r="DE20" s="8"/>
      <c r="DF20" s="18"/>
      <c r="DG20" s="19">
        <f t="shared" si="14"/>
        <v>6499.98</v>
      </c>
      <c r="DI20" s="143"/>
      <c r="DJ20" s="380"/>
      <c r="DK20" s="380"/>
      <c r="DL20" s="25"/>
      <c r="DM20" s="369"/>
      <c r="DN20" s="511"/>
      <c r="DO20" s="19">
        <f t="shared" si="15"/>
        <v>178224.63999999998</v>
      </c>
      <c r="DQ20" s="366"/>
      <c r="DR20" s="1200"/>
      <c r="DS20" s="2"/>
      <c r="DT20" s="17"/>
      <c r="DU20" s="8"/>
      <c r="DV20" s="18"/>
      <c r="DW20" s="19">
        <f t="shared" si="16"/>
        <v>0</v>
      </c>
      <c r="DY20" s="368"/>
      <c r="DZ20" s="27"/>
      <c r="EA20" s="350"/>
      <c r="EB20" s="143"/>
      <c r="EC20" s="346"/>
      <c r="ED20" s="19">
        <f t="shared" si="17"/>
        <v>36645.57</v>
      </c>
      <c r="EF20" s="1880"/>
      <c r="EG20" s="1883"/>
      <c r="EH20" s="1884"/>
      <c r="EI20" s="1875"/>
      <c r="EJ20" s="822"/>
      <c r="EK20" s="811">
        <f t="shared" si="18"/>
        <v>3872.54</v>
      </c>
      <c r="EM20" s="2"/>
      <c r="EN20" s="2"/>
      <c r="EO20" s="351"/>
      <c r="EP20" s="8"/>
      <c r="EQ20" s="353"/>
      <c r="ER20" s="19">
        <f t="shared" si="19"/>
        <v>0</v>
      </c>
      <c r="ET20" s="8"/>
      <c r="EU20" s="2"/>
      <c r="EV20" s="351"/>
      <c r="EW20" s="8"/>
      <c r="EX20" s="353"/>
      <c r="EY20" s="19">
        <f t="shared" si="20"/>
        <v>13569.66</v>
      </c>
      <c r="FA20" s="2"/>
      <c r="FB20" s="2"/>
      <c r="FC20" s="351"/>
      <c r="FD20" s="8"/>
      <c r="FE20" s="353"/>
      <c r="FF20" s="19">
        <f t="shared" si="21"/>
        <v>0</v>
      </c>
      <c r="FH20" s="27"/>
      <c r="FI20" s="27"/>
      <c r="FJ20" s="27"/>
      <c r="FK20" s="25"/>
      <c r="FL20" s="1575"/>
      <c r="FM20" s="352"/>
      <c r="FN20" s="19">
        <f t="shared" si="22"/>
        <v>76142.28</v>
      </c>
      <c r="FP20" s="2"/>
      <c r="FQ20" s="2"/>
      <c r="FR20" s="351"/>
      <c r="FS20" s="8"/>
      <c r="FT20" s="353"/>
      <c r="FU20" s="19">
        <f t="shared" si="23"/>
        <v>25000.2</v>
      </c>
      <c r="FW20" s="2"/>
      <c r="FX20" s="2"/>
      <c r="FY20" s="351"/>
      <c r="FZ20" s="8"/>
      <c r="GA20" s="353"/>
      <c r="GB20" s="19">
        <f t="shared" si="24"/>
        <v>0</v>
      </c>
      <c r="GD20" s="577"/>
      <c r="GE20" s="373"/>
      <c r="GF20" s="1893"/>
      <c r="GG20" s="36"/>
      <c r="GH20" s="353"/>
      <c r="GI20" s="187">
        <f t="shared" si="25"/>
        <v>33916.699999999997</v>
      </c>
      <c r="GK20" s="8"/>
      <c r="GL20" s="2"/>
      <c r="GM20" s="17"/>
      <c r="GN20" s="74"/>
      <c r="GO20" s="86"/>
      <c r="GP20" s="19">
        <f t="shared" si="26"/>
        <v>3778.44</v>
      </c>
      <c r="GR20" s="2"/>
      <c r="GS20" s="2"/>
      <c r="GT20" s="17"/>
      <c r="GU20" s="8"/>
      <c r="GV20" s="18"/>
      <c r="GW20" s="19">
        <f t="shared" si="27"/>
        <v>25300</v>
      </c>
      <c r="GY20" s="2"/>
      <c r="GZ20" s="2"/>
      <c r="HA20" s="17"/>
      <c r="HB20" s="8"/>
      <c r="HC20" s="18"/>
      <c r="HD20" s="19">
        <f t="shared" si="28"/>
        <v>65228.52</v>
      </c>
      <c r="HF20" s="2"/>
      <c r="HG20" s="2"/>
      <c r="HH20" s="17"/>
      <c r="HI20" s="8"/>
      <c r="HJ20" s="18"/>
      <c r="HK20" s="19">
        <f t="shared" si="29"/>
        <v>0</v>
      </c>
      <c r="HM20" s="368"/>
      <c r="HN20" s="27"/>
      <c r="HO20" s="494"/>
      <c r="HP20" s="53"/>
      <c r="HQ20" s="176"/>
      <c r="HR20" s="45">
        <f t="shared" si="30"/>
        <v>150506.31</v>
      </c>
      <c r="HT20" s="2"/>
      <c r="HU20" s="2"/>
      <c r="HV20" s="17"/>
      <c r="HW20" s="8"/>
      <c r="HX20" s="18"/>
      <c r="HY20" s="19">
        <f t="shared" si="31"/>
        <v>0</v>
      </c>
      <c r="IA20" s="2"/>
      <c r="IB20" s="2"/>
      <c r="IC20" s="17"/>
      <c r="ID20" s="8"/>
      <c r="IE20" s="18"/>
      <c r="IF20" s="19">
        <f t="shared" si="32"/>
        <v>0</v>
      </c>
      <c r="IH20" s="549"/>
      <c r="II20" s="8"/>
      <c r="IJ20" s="39"/>
      <c r="IK20" s="30"/>
      <c r="IL20" s="69"/>
      <c r="IM20" s="76"/>
      <c r="IN20" s="19">
        <f t="shared" si="33"/>
        <v>27686.6</v>
      </c>
      <c r="IP20" s="549"/>
      <c r="IQ20" s="39"/>
      <c r="IR20" s="18"/>
      <c r="IS20" s="313"/>
      <c r="IT20" s="76"/>
      <c r="IU20" s="19">
        <f t="shared" si="34"/>
        <v>0</v>
      </c>
      <c r="IW20" s="8"/>
      <c r="IX20" s="39"/>
      <c r="IY20" s="30"/>
      <c r="IZ20" s="69"/>
      <c r="JA20" s="76"/>
      <c r="JB20" s="19">
        <f t="shared" si="35"/>
        <v>5139.42</v>
      </c>
      <c r="JD20" s="8"/>
      <c r="JE20" s="39"/>
      <c r="JF20" s="30"/>
      <c r="JG20" s="69"/>
      <c r="JH20" s="76"/>
      <c r="JI20" s="19">
        <f t="shared" si="36"/>
        <v>2183</v>
      </c>
      <c r="JK20" s="577"/>
      <c r="JL20" s="39"/>
      <c r="JM20" s="30"/>
      <c r="JN20" s="69"/>
      <c r="JO20" s="76"/>
      <c r="JP20" s="19">
        <f t="shared" si="37"/>
        <v>0</v>
      </c>
      <c r="JR20" s="8"/>
      <c r="JS20" s="1580"/>
      <c r="JT20" s="30"/>
      <c r="JU20" s="69"/>
      <c r="JV20" s="76"/>
      <c r="JW20" s="19">
        <f t="shared" si="38"/>
        <v>55712.759999999995</v>
      </c>
      <c r="JY20" s="8"/>
      <c r="JZ20" s="39"/>
      <c r="KA20" s="30"/>
      <c r="KB20" s="69"/>
      <c r="KC20" s="76"/>
      <c r="KD20" s="19">
        <f t="shared" si="39"/>
        <v>0</v>
      </c>
      <c r="KF20" s="8"/>
      <c r="KG20" s="39"/>
      <c r="KH20" s="30"/>
      <c r="KI20" s="69"/>
      <c r="KJ20" s="76"/>
      <c r="KK20" s="19">
        <f t="shared" si="40"/>
        <v>0</v>
      </c>
      <c r="KM20" s="8"/>
      <c r="KN20" s="39"/>
      <c r="KO20" s="30"/>
      <c r="KP20" s="69"/>
      <c r="KQ20" s="76"/>
      <c r="KR20" s="19">
        <f t="shared" si="41"/>
        <v>0</v>
      </c>
      <c r="KT20" s="8"/>
      <c r="KU20" s="39"/>
      <c r="KV20" s="30"/>
      <c r="KW20" s="69"/>
      <c r="KX20" s="76"/>
      <c r="KY20" s="19">
        <f t="shared" si="42"/>
        <v>7803.92</v>
      </c>
      <c r="LA20" s="34"/>
      <c r="LB20" s="1247"/>
      <c r="LC20" s="176"/>
      <c r="LD20" s="69"/>
      <c r="LE20" s="76"/>
      <c r="LF20" s="19">
        <f t="shared" si="43"/>
        <v>0</v>
      </c>
      <c r="LH20" s="8"/>
      <c r="LI20" s="39"/>
      <c r="LJ20" s="30"/>
      <c r="LK20" s="69"/>
      <c r="LL20" s="76"/>
      <c r="LM20" s="19">
        <f t="shared" si="44"/>
        <v>100000.03</v>
      </c>
      <c r="LO20" s="8"/>
      <c r="LP20" s="39"/>
      <c r="LQ20" s="30"/>
      <c r="LR20" s="69"/>
      <c r="LS20" s="76"/>
      <c r="LT20" s="19">
        <f t="shared" si="45"/>
        <v>0</v>
      </c>
      <c r="LV20" s="577"/>
      <c r="LW20" s="1247"/>
      <c r="LX20" s="30"/>
      <c r="LY20" s="69"/>
      <c r="LZ20" s="76"/>
      <c r="MA20" s="19">
        <f t="shared" si="46"/>
        <v>12568.75</v>
      </c>
      <c r="MC20" s="8"/>
      <c r="MD20" s="39"/>
      <c r="ME20" s="30"/>
      <c r="MF20" s="69"/>
      <c r="MG20" s="76"/>
      <c r="MH20" s="19">
        <f t="shared" si="47"/>
        <v>234</v>
      </c>
      <c r="MJ20" s="8"/>
      <c r="MK20" s="39"/>
      <c r="ML20" s="30"/>
      <c r="MM20" s="69"/>
      <c r="MN20" s="76"/>
      <c r="MO20" s="19">
        <f t="shared" si="48"/>
        <v>13804.980000000001</v>
      </c>
      <c r="MQ20" s="575"/>
      <c r="MR20" s="363"/>
      <c r="MS20" s="30"/>
      <c r="MT20" s="576"/>
      <c r="MU20" s="176"/>
      <c r="MV20" s="19">
        <f t="shared" si="49"/>
        <v>117952.64</v>
      </c>
      <c r="MX20" s="368">
        <v>41311</v>
      </c>
      <c r="MY20" s="363">
        <v>2668</v>
      </c>
      <c r="MZ20" s="30">
        <v>17632.8</v>
      </c>
      <c r="NA20" s="53"/>
      <c r="NB20" s="176"/>
      <c r="NC20" s="19">
        <f t="shared" si="50"/>
        <v>46882.3</v>
      </c>
      <c r="NE20" s="8"/>
      <c r="NF20" s="39"/>
      <c r="NG20" s="30"/>
      <c r="NH20" s="69"/>
      <c r="NI20" s="76"/>
      <c r="NJ20" s="19">
        <f t="shared" si="51"/>
        <v>720.1</v>
      </c>
      <c r="NL20" s="366"/>
      <c r="NM20" s="39"/>
      <c r="NN20" s="30"/>
      <c r="NO20" s="69"/>
      <c r="NP20" s="76"/>
      <c r="NQ20" s="19">
        <f t="shared" si="52"/>
        <v>57552.92</v>
      </c>
      <c r="NS20" s="8"/>
      <c r="NT20" s="39"/>
      <c r="NU20" s="30"/>
      <c r="NV20" s="69"/>
      <c r="NW20" s="76"/>
      <c r="NX20" s="19">
        <f t="shared" si="53"/>
        <v>3803.8</v>
      </c>
      <c r="NZ20" s="8"/>
      <c r="OA20" s="39"/>
      <c r="OB20" s="30"/>
      <c r="OC20" s="69"/>
      <c r="OD20" s="76"/>
      <c r="OE20" s="19">
        <f t="shared" si="54"/>
        <v>4431</v>
      </c>
    </row>
    <row r="21" spans="1:395">
      <c r="A21" s="8"/>
      <c r="B21" s="8"/>
      <c r="C21" s="1559"/>
      <c r="D21" s="17"/>
      <c r="E21" s="409"/>
      <c r="F21" s="583"/>
      <c r="G21" s="19">
        <f t="shared" si="0"/>
        <v>40764.479999999996</v>
      </c>
      <c r="I21" s="366">
        <v>41279</v>
      </c>
      <c r="K21" s="1247">
        <v>2535</v>
      </c>
      <c r="L21" s="30">
        <v>373000</v>
      </c>
      <c r="M21" s="409">
        <v>41325</v>
      </c>
      <c r="N21" s="1579">
        <v>373000</v>
      </c>
      <c r="O21" s="19">
        <f t="shared" si="1"/>
        <v>0</v>
      </c>
      <c r="Q21" s="366"/>
      <c r="R21" s="2"/>
      <c r="S21" s="1564"/>
      <c r="T21" s="17"/>
      <c r="U21" s="8"/>
      <c r="V21" s="18"/>
      <c r="W21" s="19">
        <f t="shared" si="2"/>
        <v>13137.72</v>
      </c>
      <c r="Y21" s="2"/>
      <c r="Z21" s="2"/>
      <c r="AA21" s="2"/>
      <c r="AB21" s="17"/>
      <c r="AC21" s="8"/>
      <c r="AD21" s="18"/>
      <c r="AE21" s="19">
        <f t="shared" si="3"/>
        <v>0</v>
      </c>
      <c r="AG21" s="2"/>
      <c r="AH21" s="2"/>
      <c r="AI21" s="2"/>
      <c r="AJ21" s="17"/>
      <c r="AK21" s="8"/>
      <c r="AL21" s="18"/>
      <c r="AM21" s="19">
        <f t="shared" si="4"/>
        <v>0</v>
      </c>
      <c r="AO21" s="1529"/>
      <c r="AP21" s="2"/>
      <c r="AQ21" s="2"/>
      <c r="AR21" s="17"/>
      <c r="AS21" s="8"/>
      <c r="AT21" s="18"/>
      <c r="AU21" s="19">
        <f t="shared" si="5"/>
        <v>14000</v>
      </c>
      <c r="AW21" s="2"/>
      <c r="AX21" s="2"/>
      <c r="AY21" s="2"/>
      <c r="AZ21" s="17"/>
      <c r="BA21" s="8"/>
      <c r="BB21" s="18"/>
      <c r="BC21" s="19">
        <f t="shared" si="6"/>
        <v>0</v>
      </c>
      <c r="BE21" s="2"/>
      <c r="BF21" s="2"/>
      <c r="BG21" s="17"/>
      <c r="BH21" s="8"/>
      <c r="BI21" s="18"/>
      <c r="BJ21" s="19">
        <f t="shared" si="7"/>
        <v>0</v>
      </c>
      <c r="BL21" s="577"/>
      <c r="BM21" s="1886"/>
      <c r="BN21" s="17"/>
      <c r="BO21" s="8"/>
      <c r="BP21" s="18"/>
      <c r="BQ21" s="19">
        <f t="shared" si="8"/>
        <v>63168.800000000003</v>
      </c>
      <c r="BS21" s="2"/>
      <c r="BT21" s="2"/>
      <c r="BU21" s="17"/>
      <c r="BV21" s="8"/>
      <c r="BW21" s="18"/>
      <c r="BX21" s="19">
        <f t="shared" si="9"/>
        <v>0</v>
      </c>
      <c r="BZ21" s="793"/>
      <c r="CA21" s="793"/>
      <c r="CB21" s="794"/>
      <c r="CC21" s="807"/>
      <c r="CD21" s="814"/>
      <c r="CE21" s="811">
        <f t="shared" si="10"/>
        <v>40166.76</v>
      </c>
      <c r="CG21" s="368"/>
      <c r="CH21" s="1544"/>
      <c r="CI21" s="25"/>
      <c r="CJ21" s="54"/>
      <c r="CK21" s="30"/>
      <c r="CL21" s="19">
        <f t="shared" si="11"/>
        <v>638381.09</v>
      </c>
      <c r="CN21" s="143"/>
      <c r="CO21" s="276"/>
      <c r="CP21" s="25"/>
      <c r="CQ21" s="53"/>
      <c r="CR21" s="176"/>
      <c r="CS21" s="19">
        <f t="shared" si="12"/>
        <v>238869.86000000002</v>
      </c>
      <c r="CU21" s="143"/>
      <c r="CV21" s="27"/>
      <c r="CW21" s="25"/>
      <c r="CX21" s="143"/>
      <c r="CY21" s="30"/>
      <c r="CZ21" s="19">
        <f t="shared" si="13"/>
        <v>8596.7999999999993</v>
      </c>
      <c r="DB21" s="2"/>
      <c r="DC21" s="2"/>
      <c r="DD21" s="17"/>
      <c r="DE21" s="8"/>
      <c r="DF21" s="18"/>
      <c r="DG21" s="19">
        <f t="shared" si="14"/>
        <v>6499.98</v>
      </c>
      <c r="DI21" s="143"/>
      <c r="DJ21" s="1248"/>
      <c r="DK21" s="380"/>
      <c r="DL21" s="25"/>
      <c r="DM21" s="369"/>
      <c r="DN21" s="511"/>
      <c r="DO21" s="19">
        <f t="shared" si="15"/>
        <v>178224.63999999998</v>
      </c>
      <c r="DQ21" s="366"/>
      <c r="DR21" s="1200"/>
      <c r="DS21" s="2"/>
      <c r="DT21" s="17"/>
      <c r="DU21" s="8"/>
      <c r="DV21" s="18"/>
      <c r="DW21" s="19">
        <f t="shared" si="16"/>
        <v>0</v>
      </c>
      <c r="DY21" s="368"/>
      <c r="DZ21" s="27"/>
      <c r="EA21" s="350"/>
      <c r="EB21" s="143"/>
      <c r="EC21" s="346"/>
      <c r="ED21" s="19">
        <f t="shared" si="17"/>
        <v>36645.57</v>
      </c>
      <c r="EF21" s="1880"/>
      <c r="EG21" s="1883"/>
      <c r="EH21" s="1884"/>
      <c r="EI21" s="1875"/>
      <c r="EJ21" s="822"/>
      <c r="EK21" s="811">
        <f t="shared" si="18"/>
        <v>3872.54</v>
      </c>
      <c r="EM21" s="2"/>
      <c r="EN21" s="2"/>
      <c r="EO21" s="351"/>
      <c r="EP21" s="8"/>
      <c r="EQ21" s="353"/>
      <c r="ER21" s="19">
        <f t="shared" si="19"/>
        <v>0</v>
      </c>
      <c r="ET21" s="8"/>
      <c r="EU21" s="2"/>
      <c r="EV21" s="351"/>
      <c r="EW21" s="8"/>
      <c r="EX21" s="353"/>
      <c r="EY21" s="19">
        <f t="shared" si="20"/>
        <v>13569.66</v>
      </c>
      <c r="FA21" s="2"/>
      <c r="FB21" s="2"/>
      <c r="FC21" s="351"/>
      <c r="FD21" s="8"/>
      <c r="FE21" s="353"/>
      <c r="FF21" s="19">
        <f t="shared" si="21"/>
        <v>0</v>
      </c>
      <c r="FH21" s="143"/>
      <c r="FI21" s="27"/>
      <c r="FJ21" s="27"/>
      <c r="FK21" s="25"/>
      <c r="FL21" s="1575"/>
      <c r="FM21" s="352"/>
      <c r="FN21" s="19">
        <f t="shared" si="22"/>
        <v>76142.28</v>
      </c>
      <c r="FP21" s="2"/>
      <c r="FQ21" s="2"/>
      <c r="FR21" s="351"/>
      <c r="FS21" s="8"/>
      <c r="FT21" s="353"/>
      <c r="FU21" s="19">
        <f t="shared" si="23"/>
        <v>25000.2</v>
      </c>
      <c r="FW21" s="2"/>
      <c r="FX21" s="2"/>
      <c r="FY21" s="351"/>
      <c r="FZ21" s="8"/>
      <c r="GA21" s="353"/>
      <c r="GB21" s="19">
        <f t="shared" si="24"/>
        <v>0</v>
      </c>
      <c r="GD21" s="2"/>
      <c r="GE21" s="373"/>
      <c r="GF21" s="1893"/>
      <c r="GG21" s="36"/>
      <c r="GH21" s="353"/>
      <c r="GI21" s="187">
        <f t="shared" si="25"/>
        <v>33916.699999999997</v>
      </c>
      <c r="GK21" s="8"/>
      <c r="GL21" s="2"/>
      <c r="GM21" s="17"/>
      <c r="GN21" s="74"/>
      <c r="GO21" s="86"/>
      <c r="GP21" s="19">
        <f t="shared" si="26"/>
        <v>3778.44</v>
      </c>
      <c r="GR21" s="2"/>
      <c r="GS21" s="2"/>
      <c r="GT21" s="17"/>
      <c r="GU21" s="8"/>
      <c r="GV21" s="18"/>
      <c r="GW21" s="19">
        <f t="shared" si="27"/>
        <v>25300</v>
      </c>
      <c r="GY21" s="2"/>
      <c r="GZ21" s="2"/>
      <c r="HA21" s="17"/>
      <c r="HB21" s="8"/>
      <c r="HC21" s="18"/>
      <c r="HD21" s="19">
        <f t="shared" si="28"/>
        <v>65228.52</v>
      </c>
      <c r="HF21" s="2"/>
      <c r="HG21" s="2"/>
      <c r="HH21" s="17"/>
      <c r="HI21" s="8"/>
      <c r="HJ21" s="18"/>
      <c r="HK21" s="19">
        <f t="shared" si="29"/>
        <v>0</v>
      </c>
      <c r="HM21" s="368"/>
      <c r="HN21" s="27"/>
      <c r="HO21" s="494"/>
      <c r="HP21" s="53"/>
      <c r="HQ21" s="176"/>
      <c r="HR21" s="45">
        <f t="shared" si="30"/>
        <v>150506.31</v>
      </c>
      <c r="HT21" s="2"/>
      <c r="HU21" s="2"/>
      <c r="HV21" s="17"/>
      <c r="HW21" s="8"/>
      <c r="HX21" s="18"/>
      <c r="HY21" s="19">
        <f t="shared" si="31"/>
        <v>0</v>
      </c>
      <c r="IA21" s="2"/>
      <c r="IB21" s="2"/>
      <c r="IC21" s="17"/>
      <c r="ID21" s="8"/>
      <c r="IE21" s="18"/>
      <c r="IF21" s="19">
        <f t="shared" si="32"/>
        <v>0</v>
      </c>
      <c r="IH21" s="549"/>
      <c r="II21" s="8"/>
      <c r="IJ21" s="39"/>
      <c r="IK21" s="30"/>
      <c r="IL21" s="313"/>
      <c r="IM21" s="76"/>
      <c r="IN21" s="19">
        <f t="shared" si="33"/>
        <v>27686.6</v>
      </c>
      <c r="IP21" s="549"/>
      <c r="IQ21" s="39"/>
      <c r="IR21" s="30"/>
      <c r="IS21" s="313"/>
      <c r="IT21" s="76"/>
      <c r="IU21" s="19">
        <f t="shared" si="34"/>
        <v>0</v>
      </c>
      <c r="IW21" s="8"/>
      <c r="IX21" s="39"/>
      <c r="IY21" s="30"/>
      <c r="IZ21" s="313"/>
      <c r="JA21" s="76"/>
      <c r="JB21" s="19">
        <f t="shared" si="35"/>
        <v>5139.42</v>
      </c>
      <c r="JD21" s="8"/>
      <c r="JE21" s="39"/>
      <c r="JF21" s="30"/>
      <c r="JG21" s="313"/>
      <c r="JH21" s="76"/>
      <c r="JI21" s="19">
        <f t="shared" si="36"/>
        <v>2183</v>
      </c>
      <c r="JK21" s="577"/>
      <c r="JL21" s="39"/>
      <c r="JM21" s="30"/>
      <c r="JN21" s="313"/>
      <c r="JO21" s="76"/>
      <c r="JP21" s="19">
        <f t="shared" si="37"/>
        <v>0</v>
      </c>
      <c r="JR21" s="8"/>
      <c r="JS21" s="1580"/>
      <c r="JT21" s="30"/>
      <c r="JU21" s="313"/>
      <c r="JV21" s="76"/>
      <c r="JW21" s="19">
        <f t="shared" si="38"/>
        <v>55712.759999999995</v>
      </c>
      <c r="JY21" s="8"/>
      <c r="JZ21" s="39"/>
      <c r="KA21" s="30"/>
      <c r="KB21" s="313"/>
      <c r="KC21" s="76"/>
      <c r="KD21" s="19">
        <f t="shared" si="39"/>
        <v>0</v>
      </c>
      <c r="KF21" s="8"/>
      <c r="KG21" s="39"/>
      <c r="KH21" s="30"/>
      <c r="KI21" s="313"/>
      <c r="KJ21" s="76"/>
      <c r="KK21" s="19">
        <f t="shared" si="40"/>
        <v>0</v>
      </c>
      <c r="KM21" s="8"/>
      <c r="KN21" s="39"/>
      <c r="KO21" s="30"/>
      <c r="KP21" s="313"/>
      <c r="KQ21" s="76"/>
      <c r="KR21" s="19">
        <f t="shared" si="41"/>
        <v>0</v>
      </c>
      <c r="KT21" s="8"/>
      <c r="KU21" s="39"/>
      <c r="KV21" s="30"/>
      <c r="KW21" s="313"/>
      <c r="KX21" s="76"/>
      <c r="KY21" s="19">
        <f t="shared" si="42"/>
        <v>7803.92</v>
      </c>
      <c r="LA21" s="34"/>
      <c r="LB21" s="1247"/>
      <c r="LC21" s="176"/>
      <c r="LD21" s="313"/>
      <c r="LE21" s="76"/>
      <c r="LF21" s="19">
        <f t="shared" si="43"/>
        <v>0</v>
      </c>
      <c r="LH21" s="8"/>
      <c r="LI21" s="39"/>
      <c r="LJ21" s="30"/>
      <c r="LK21" s="313"/>
      <c r="LL21" s="76"/>
      <c r="LM21" s="19">
        <f t="shared" si="44"/>
        <v>100000.03</v>
      </c>
      <c r="LO21" s="8"/>
      <c r="LP21" s="39"/>
      <c r="LQ21" s="30"/>
      <c r="LR21" s="313"/>
      <c r="LS21" s="76"/>
      <c r="LT21" s="19">
        <f t="shared" si="45"/>
        <v>0</v>
      </c>
      <c r="LV21" s="8"/>
      <c r="LW21" s="1247"/>
      <c r="LX21" s="30"/>
      <c r="LY21" s="313"/>
      <c r="LZ21" s="76"/>
      <c r="MA21" s="19">
        <f t="shared" si="46"/>
        <v>12568.75</v>
      </c>
      <c r="MC21" s="8"/>
      <c r="MD21" s="39"/>
      <c r="ME21" s="30"/>
      <c r="MF21" s="313"/>
      <c r="MG21" s="76"/>
      <c r="MH21" s="19">
        <f t="shared" si="47"/>
        <v>234</v>
      </c>
      <c r="MJ21" s="8"/>
      <c r="MK21" s="39"/>
      <c r="ML21" s="30"/>
      <c r="MM21" s="313"/>
      <c r="MN21" s="76"/>
      <c r="MO21" s="19">
        <f t="shared" si="48"/>
        <v>13804.980000000001</v>
      </c>
      <c r="MQ21" s="575"/>
      <c r="MR21" s="363"/>
      <c r="MS21" s="30"/>
      <c r="MT21" s="576"/>
      <c r="MU21" s="176"/>
      <c r="MV21" s="19">
        <f t="shared" si="49"/>
        <v>117952.64</v>
      </c>
      <c r="MX21" s="368">
        <v>41313</v>
      </c>
      <c r="MY21" s="363">
        <v>2685</v>
      </c>
      <c r="MZ21" s="30">
        <v>23022.799999999999</v>
      </c>
      <c r="NA21" s="53"/>
      <c r="NB21" s="176"/>
      <c r="NC21" s="19">
        <f t="shared" si="50"/>
        <v>69905.100000000006</v>
      </c>
      <c r="NE21" s="8"/>
      <c r="NF21" s="39"/>
      <c r="NG21" s="30"/>
      <c r="NH21" s="313"/>
      <c r="NI21" s="76"/>
      <c r="NJ21" s="19">
        <f t="shared" si="51"/>
        <v>720.1</v>
      </c>
      <c r="NL21" s="366"/>
      <c r="NM21" s="39"/>
      <c r="NN21" s="30"/>
      <c r="NO21" s="313"/>
      <c r="NP21" s="76"/>
      <c r="NQ21" s="19">
        <f t="shared" si="52"/>
        <v>57552.92</v>
      </c>
      <c r="NS21" s="8"/>
      <c r="NT21" s="39"/>
      <c r="NU21" s="30"/>
      <c r="NV21" s="313"/>
      <c r="NW21" s="76"/>
      <c r="NX21" s="19">
        <f t="shared" si="53"/>
        <v>3803.8</v>
      </c>
      <c r="NZ21" s="8"/>
      <c r="OA21" s="39"/>
      <c r="OB21" s="30"/>
      <c r="OC21" s="313"/>
      <c r="OD21" s="76"/>
      <c r="OE21" s="19">
        <f t="shared" si="54"/>
        <v>4431</v>
      </c>
    </row>
    <row r="22" spans="1:395">
      <c r="A22" s="8"/>
      <c r="B22" s="8"/>
      <c r="C22" s="1559"/>
      <c r="D22" s="17"/>
      <c r="E22" s="627"/>
      <c r="F22" s="79"/>
      <c r="G22" s="19">
        <f t="shared" si="0"/>
        <v>40764.479999999996</v>
      </c>
      <c r="I22" s="366">
        <v>41279</v>
      </c>
      <c r="K22" s="1247">
        <v>2536</v>
      </c>
      <c r="L22" s="30">
        <v>81297.16</v>
      </c>
      <c r="M22" s="409">
        <v>41325</v>
      </c>
      <c r="N22" s="1579">
        <v>81297.16</v>
      </c>
      <c r="O22" s="19">
        <f t="shared" si="1"/>
        <v>0</v>
      </c>
      <c r="Q22" s="366"/>
      <c r="R22" s="2"/>
      <c r="S22" s="1564"/>
      <c r="T22" s="17"/>
      <c r="U22" s="8"/>
      <c r="V22" s="18"/>
      <c r="W22" s="19">
        <f t="shared" si="2"/>
        <v>13137.72</v>
      </c>
      <c r="Y22" s="2"/>
      <c r="Z22" s="2"/>
      <c r="AA22" s="2"/>
      <c r="AB22" s="17"/>
      <c r="AC22" s="8"/>
      <c r="AD22" s="18"/>
      <c r="AE22" s="19">
        <f t="shared" si="3"/>
        <v>0</v>
      </c>
      <c r="AG22" s="2"/>
      <c r="AH22" s="2"/>
      <c r="AI22" s="2"/>
      <c r="AJ22" s="17"/>
      <c r="AK22" s="8"/>
      <c r="AL22" s="18"/>
      <c r="AM22" s="19">
        <f t="shared" si="4"/>
        <v>0</v>
      </c>
      <c r="AO22" s="1529"/>
      <c r="AP22" s="2"/>
      <c r="AQ22" s="2"/>
      <c r="AR22" s="17"/>
      <c r="AS22" s="8"/>
      <c r="AT22" s="18"/>
      <c r="AU22" s="19">
        <f t="shared" si="5"/>
        <v>14000</v>
      </c>
      <c r="AW22" s="2"/>
      <c r="AX22" s="2"/>
      <c r="AY22" s="2"/>
      <c r="AZ22" s="17"/>
      <c r="BA22" s="8"/>
      <c r="BB22" s="18"/>
      <c r="BC22" s="19">
        <f t="shared" si="6"/>
        <v>0</v>
      </c>
      <c r="BE22" s="2"/>
      <c r="BF22" s="2"/>
      <c r="BG22" s="17"/>
      <c r="BH22" s="8"/>
      <c r="BI22" s="18"/>
      <c r="BJ22" s="19">
        <f t="shared" si="7"/>
        <v>0</v>
      </c>
      <c r="BL22" s="577"/>
      <c r="BM22" s="1886"/>
      <c r="BN22" s="17"/>
      <c r="BO22" s="8"/>
      <c r="BP22" s="18"/>
      <c r="BQ22" s="19">
        <f t="shared" si="8"/>
        <v>63168.800000000003</v>
      </c>
      <c r="BS22" s="2"/>
      <c r="BT22" s="2"/>
      <c r="BU22" s="17"/>
      <c r="BV22" s="8"/>
      <c r="BW22" s="18"/>
      <c r="BX22" s="19">
        <f t="shared" si="9"/>
        <v>0</v>
      </c>
      <c r="BZ22" s="793"/>
      <c r="CA22" s="793"/>
      <c r="CB22" s="794"/>
      <c r="CC22" s="807"/>
      <c r="CD22" s="814"/>
      <c r="CE22" s="811">
        <f t="shared" si="10"/>
        <v>40166.76</v>
      </c>
      <c r="CG22" s="386"/>
      <c r="CH22" s="1544"/>
      <c r="CI22" s="121"/>
      <c r="CJ22" s="143"/>
      <c r="CK22" s="30"/>
      <c r="CL22" s="19">
        <f t="shared" si="11"/>
        <v>638381.09</v>
      </c>
      <c r="CN22" s="143"/>
      <c r="CO22" s="276"/>
      <c r="CP22" s="25"/>
      <c r="CQ22" s="54"/>
      <c r="CR22" s="58"/>
      <c r="CS22" s="19">
        <f t="shared" si="12"/>
        <v>238869.86000000002</v>
      </c>
      <c r="CU22" s="143"/>
      <c r="CV22" s="27"/>
      <c r="CW22" s="25"/>
      <c r="CX22" s="143"/>
      <c r="CY22" s="30"/>
      <c r="CZ22" s="19">
        <f t="shared" si="13"/>
        <v>8596.7999999999993</v>
      </c>
      <c r="DB22" s="2"/>
      <c r="DC22" s="2"/>
      <c r="DD22" s="17"/>
      <c r="DE22" s="8"/>
      <c r="DF22" s="18"/>
      <c r="DG22" s="19">
        <f t="shared" si="14"/>
        <v>6499.98</v>
      </c>
      <c r="DI22" s="143"/>
      <c r="DJ22" s="27"/>
      <c r="DK22" s="380"/>
      <c r="DL22" s="25"/>
      <c r="DM22" s="369"/>
      <c r="DN22" s="511"/>
      <c r="DO22" s="19">
        <f t="shared" si="15"/>
        <v>178224.63999999998</v>
      </c>
      <c r="DQ22" s="366"/>
      <c r="DR22" s="1200"/>
      <c r="DS22" s="2"/>
      <c r="DT22" s="17"/>
      <c r="DU22" s="8"/>
      <c r="DV22" s="18"/>
      <c r="DW22" s="19">
        <f t="shared" si="16"/>
        <v>0</v>
      </c>
      <c r="DY22" s="368"/>
      <c r="DZ22" s="27"/>
      <c r="EA22" s="350"/>
      <c r="EB22" s="143"/>
      <c r="EC22" s="346"/>
      <c r="ED22" s="19">
        <f t="shared" si="17"/>
        <v>36645.57</v>
      </c>
      <c r="EF22" s="1880"/>
      <c r="EG22" s="1883"/>
      <c r="EH22" s="1884"/>
      <c r="EI22" s="1875"/>
      <c r="EJ22" s="822"/>
      <c r="EK22" s="811">
        <f t="shared" si="18"/>
        <v>3872.54</v>
      </c>
      <c r="EM22" s="2"/>
      <c r="EN22" s="2"/>
      <c r="EO22" s="351"/>
      <c r="EP22" s="8"/>
      <c r="EQ22" s="353"/>
      <c r="ER22" s="19">
        <f t="shared" si="19"/>
        <v>0</v>
      </c>
      <c r="ET22" s="8"/>
      <c r="EU22" s="2"/>
      <c r="EV22" s="351"/>
      <c r="EW22" s="8"/>
      <c r="EX22" s="353"/>
      <c r="EY22" s="19">
        <f t="shared" si="20"/>
        <v>13569.66</v>
      </c>
      <c r="FA22" s="2"/>
      <c r="FB22" s="2"/>
      <c r="FC22" s="351"/>
      <c r="FD22" s="8"/>
      <c r="FE22" s="353"/>
      <c r="FF22" s="19">
        <f t="shared" si="21"/>
        <v>0</v>
      </c>
      <c r="FH22" s="27"/>
      <c r="FI22" s="27"/>
      <c r="FJ22" s="27"/>
      <c r="FK22" s="25"/>
      <c r="FL22" s="1575"/>
      <c r="FM22" s="352"/>
      <c r="FN22" s="19">
        <f t="shared" si="22"/>
        <v>76142.28</v>
      </c>
      <c r="FP22" s="2"/>
      <c r="FQ22" s="2"/>
      <c r="FR22" s="351"/>
      <c r="FS22" s="8"/>
      <c r="FT22" s="353"/>
      <c r="FU22" s="19">
        <f t="shared" si="23"/>
        <v>25000.2</v>
      </c>
      <c r="FW22" s="2"/>
      <c r="FX22" s="2"/>
      <c r="FY22" s="351"/>
      <c r="FZ22" s="8"/>
      <c r="GA22" s="353"/>
      <c r="GB22" s="19">
        <f t="shared" si="24"/>
        <v>0</v>
      </c>
      <c r="GD22" s="2"/>
      <c r="GE22" s="373"/>
      <c r="GF22" s="1893"/>
      <c r="GG22" s="36"/>
      <c r="GH22" s="353"/>
      <c r="GI22" s="187">
        <f t="shared" si="25"/>
        <v>33916.699999999997</v>
      </c>
      <c r="GK22" s="8"/>
      <c r="GL22" s="2"/>
      <c r="GM22" s="17"/>
      <c r="GN22" s="74"/>
      <c r="GO22" s="86"/>
      <c r="GP22" s="19">
        <f t="shared" si="26"/>
        <v>3778.44</v>
      </c>
      <c r="GR22" s="2"/>
      <c r="GS22" s="2"/>
      <c r="GT22" s="17"/>
      <c r="GU22" s="8"/>
      <c r="GV22" s="18"/>
      <c r="GW22" s="19">
        <f t="shared" si="27"/>
        <v>25300</v>
      </c>
      <c r="GY22" s="2"/>
      <c r="GZ22" s="2"/>
      <c r="HA22" s="17"/>
      <c r="HB22" s="8"/>
      <c r="HC22" s="18"/>
      <c r="HD22" s="19">
        <f t="shared" si="28"/>
        <v>65228.52</v>
      </c>
      <c r="HF22" s="2"/>
      <c r="HG22" s="2"/>
      <c r="HH22" s="17"/>
      <c r="HI22" s="8"/>
      <c r="HJ22" s="18"/>
      <c r="HK22" s="19">
        <f t="shared" si="29"/>
        <v>0</v>
      </c>
      <c r="HM22" s="368"/>
      <c r="HN22" s="27"/>
      <c r="HO22" s="494"/>
      <c r="HP22" s="53"/>
      <c r="HQ22" s="176"/>
      <c r="HR22" s="45">
        <f t="shared" si="30"/>
        <v>150506.31</v>
      </c>
      <c r="HT22" s="2"/>
      <c r="HU22" s="2"/>
      <c r="HV22" s="17"/>
      <c r="HW22" s="8"/>
      <c r="HX22" s="18"/>
      <c r="HY22" s="19">
        <f t="shared" si="31"/>
        <v>0</v>
      </c>
      <c r="IA22" s="2"/>
      <c r="IB22" s="2"/>
      <c r="IC22" s="17"/>
      <c r="ID22" s="8"/>
      <c r="IE22" s="18"/>
      <c r="IF22" s="19">
        <f t="shared" si="32"/>
        <v>0</v>
      </c>
      <c r="IH22" s="549"/>
      <c r="II22" s="8"/>
      <c r="IJ22" s="39"/>
      <c r="IK22" s="30"/>
      <c r="IL22" s="69"/>
      <c r="IM22" s="75"/>
      <c r="IN22" s="19">
        <f t="shared" si="33"/>
        <v>27686.6</v>
      </c>
      <c r="IP22" s="549"/>
      <c r="IQ22" s="39"/>
      <c r="IR22" s="30"/>
      <c r="IS22" s="69"/>
      <c r="IT22" s="75"/>
      <c r="IU22" s="19">
        <f t="shared" si="34"/>
        <v>0</v>
      </c>
      <c r="IW22" s="8"/>
      <c r="IX22" s="39"/>
      <c r="IY22" s="30"/>
      <c r="IZ22" s="69"/>
      <c r="JA22" s="75"/>
      <c r="JB22" s="19">
        <f t="shared" si="35"/>
        <v>5139.42</v>
      </c>
      <c r="JD22" s="8"/>
      <c r="JE22" s="39"/>
      <c r="JF22" s="30"/>
      <c r="JG22" s="69"/>
      <c r="JH22" s="75"/>
      <c r="JI22" s="19">
        <f t="shared" si="36"/>
        <v>2183</v>
      </c>
      <c r="JK22" s="577"/>
      <c r="JL22" s="39"/>
      <c r="JM22" s="30"/>
      <c r="JN22" s="69"/>
      <c r="JO22" s="75"/>
      <c r="JP22" s="19">
        <f t="shared" si="37"/>
        <v>0</v>
      </c>
      <c r="JR22" s="8"/>
      <c r="JS22" s="1580"/>
      <c r="JT22" s="30"/>
      <c r="JU22" s="69"/>
      <c r="JV22" s="75"/>
      <c r="JW22" s="19">
        <f t="shared" si="38"/>
        <v>55712.759999999995</v>
      </c>
      <c r="JY22" s="8"/>
      <c r="JZ22" s="39"/>
      <c r="KA22" s="30"/>
      <c r="KB22" s="69"/>
      <c r="KC22" s="75"/>
      <c r="KD22" s="19">
        <f t="shared" si="39"/>
        <v>0</v>
      </c>
      <c r="KF22" s="8"/>
      <c r="KG22" s="39"/>
      <c r="KH22" s="30"/>
      <c r="KI22" s="69"/>
      <c r="KJ22" s="75"/>
      <c r="KK22" s="19">
        <f t="shared" si="40"/>
        <v>0</v>
      </c>
      <c r="KM22" s="8"/>
      <c r="KN22" s="39"/>
      <c r="KO22" s="30"/>
      <c r="KP22" s="69"/>
      <c r="KQ22" s="75"/>
      <c r="KR22" s="19">
        <f t="shared" si="41"/>
        <v>0</v>
      </c>
      <c r="KT22" s="8"/>
      <c r="KU22" s="39"/>
      <c r="KV22" s="30"/>
      <c r="KW22" s="69"/>
      <c r="KX22" s="75"/>
      <c r="KY22" s="19">
        <f t="shared" si="42"/>
        <v>7803.92</v>
      </c>
      <c r="LA22" s="34"/>
      <c r="LB22" s="1247"/>
      <c r="LC22" s="176"/>
      <c r="LD22" s="69"/>
      <c r="LE22" s="75"/>
      <c r="LF22" s="19">
        <f t="shared" si="43"/>
        <v>0</v>
      </c>
      <c r="LH22" s="8"/>
      <c r="LI22" s="39"/>
      <c r="LJ22" s="30"/>
      <c r="LK22" s="69"/>
      <c r="LL22" s="75"/>
      <c r="LM22" s="19">
        <f t="shared" si="44"/>
        <v>100000.03</v>
      </c>
      <c r="LO22" s="8"/>
      <c r="LP22" s="39"/>
      <c r="LQ22" s="30"/>
      <c r="LR22" s="69"/>
      <c r="LS22" s="75"/>
      <c r="LT22" s="19">
        <f t="shared" si="45"/>
        <v>0</v>
      </c>
      <c r="LV22" s="8"/>
      <c r="LW22" s="1247"/>
      <c r="LX22" s="30"/>
      <c r="LY22" s="69"/>
      <c r="LZ22" s="75"/>
      <c r="MA22" s="19">
        <f t="shared" si="46"/>
        <v>12568.75</v>
      </c>
      <c r="MC22" s="8"/>
      <c r="MD22" s="39"/>
      <c r="ME22" s="30"/>
      <c r="MF22" s="69"/>
      <c r="MG22" s="75"/>
      <c r="MH22" s="19">
        <f t="shared" si="47"/>
        <v>234</v>
      </c>
      <c r="MJ22" s="8"/>
      <c r="MK22" s="39"/>
      <c r="ML22" s="30"/>
      <c r="MM22" s="69"/>
      <c r="MN22" s="75"/>
      <c r="MO22" s="19">
        <f t="shared" si="48"/>
        <v>13804.980000000001</v>
      </c>
      <c r="MQ22" s="575"/>
      <c r="MR22" s="363"/>
      <c r="MS22" s="30"/>
      <c r="MT22" s="576"/>
      <c r="MU22" s="176"/>
      <c r="MV22" s="19">
        <f t="shared" si="49"/>
        <v>117952.64</v>
      </c>
      <c r="MX22" s="368">
        <v>41317</v>
      </c>
      <c r="MY22" s="363">
        <v>2701</v>
      </c>
      <c r="MZ22" s="30">
        <v>42563.7</v>
      </c>
      <c r="NA22" s="53"/>
      <c r="NB22" s="176"/>
      <c r="NC22" s="19">
        <f t="shared" si="50"/>
        <v>112468.8</v>
      </c>
      <c r="NE22" s="8"/>
      <c r="NF22" s="39"/>
      <c r="NG22" s="30"/>
      <c r="NH22" s="69"/>
      <c r="NI22" s="75"/>
      <c r="NJ22" s="19">
        <f t="shared" si="51"/>
        <v>720.1</v>
      </c>
      <c r="NL22" s="366"/>
      <c r="NM22" s="39"/>
      <c r="NN22" s="30"/>
      <c r="NO22" s="69"/>
      <c r="NP22" s="75"/>
      <c r="NQ22" s="19">
        <f t="shared" si="52"/>
        <v>57552.92</v>
      </c>
      <c r="NS22" s="8"/>
      <c r="NT22" s="39"/>
      <c r="NU22" s="30"/>
      <c r="NV22" s="69"/>
      <c r="NW22" s="75"/>
      <c r="NX22" s="19">
        <f t="shared" si="53"/>
        <v>3803.8</v>
      </c>
      <c r="NZ22" s="8"/>
      <c r="OA22" s="39"/>
      <c r="OB22" s="30"/>
      <c r="OC22" s="69"/>
      <c r="OD22" s="75"/>
      <c r="OE22" s="19">
        <f t="shared" si="54"/>
        <v>4431</v>
      </c>
    </row>
    <row r="23" spans="1:395">
      <c r="A23" s="8"/>
      <c r="B23" s="2"/>
      <c r="C23" s="1559"/>
      <c r="D23" s="17"/>
      <c r="E23" s="627"/>
      <c r="F23" s="79"/>
      <c r="G23" s="19">
        <f t="shared" si="0"/>
        <v>40764.479999999996</v>
      </c>
      <c r="I23" s="366">
        <v>41283</v>
      </c>
      <c r="K23" s="1247">
        <v>2544</v>
      </c>
      <c r="L23" s="30">
        <v>186704</v>
      </c>
      <c r="M23" s="409"/>
      <c r="N23" s="1579"/>
      <c r="O23" s="19">
        <f t="shared" si="1"/>
        <v>186704</v>
      </c>
      <c r="Q23" s="366"/>
      <c r="R23" s="2"/>
      <c r="S23" s="1564"/>
      <c r="T23" s="17"/>
      <c r="U23" s="8"/>
      <c r="V23" s="18"/>
      <c r="W23" s="19">
        <f t="shared" si="2"/>
        <v>13137.72</v>
      </c>
      <c r="Y23" s="2"/>
      <c r="Z23" s="2"/>
      <c r="AA23" s="2"/>
      <c r="AB23" s="17"/>
      <c r="AC23" s="8"/>
      <c r="AD23" s="18"/>
      <c r="AE23" s="19">
        <f t="shared" si="3"/>
        <v>0</v>
      </c>
      <c r="AG23" s="2"/>
      <c r="AH23" s="2"/>
      <c r="AI23" s="2"/>
      <c r="AJ23" s="17"/>
      <c r="AK23" s="8"/>
      <c r="AL23" s="18"/>
      <c r="AM23" s="19">
        <f t="shared" si="4"/>
        <v>0</v>
      </c>
      <c r="AO23" s="1529"/>
      <c r="AP23" s="2"/>
      <c r="AQ23" s="2"/>
      <c r="AR23" s="17"/>
      <c r="AS23" s="8"/>
      <c r="AT23" s="18"/>
      <c r="AU23" s="19">
        <f t="shared" si="5"/>
        <v>14000</v>
      </c>
      <c r="AW23" s="2"/>
      <c r="AX23" s="2"/>
      <c r="AY23" s="2"/>
      <c r="AZ23" s="17"/>
      <c r="BA23" s="8"/>
      <c r="BB23" s="18"/>
      <c r="BC23" s="19">
        <f t="shared" si="6"/>
        <v>0</v>
      </c>
      <c r="BE23" s="2"/>
      <c r="BF23" s="2"/>
      <c r="BG23" s="17"/>
      <c r="BH23" s="8"/>
      <c r="BI23" s="18"/>
      <c r="BJ23" s="19">
        <f t="shared" si="7"/>
        <v>0</v>
      </c>
      <c r="BL23" s="577"/>
      <c r="BM23" s="1886"/>
      <c r="BN23" s="17"/>
      <c r="BO23" s="8"/>
      <c r="BP23" s="18"/>
      <c r="BQ23" s="19">
        <f t="shared" si="8"/>
        <v>63168.800000000003</v>
      </c>
      <c r="BS23" s="2"/>
      <c r="BT23" s="2"/>
      <c r="BU23" s="17"/>
      <c r="BV23" s="8"/>
      <c r="BW23" s="18"/>
      <c r="BX23" s="19">
        <f t="shared" si="9"/>
        <v>0</v>
      </c>
      <c r="BZ23" s="793"/>
      <c r="CA23" s="793"/>
      <c r="CB23" s="794"/>
      <c r="CC23" s="807"/>
      <c r="CD23" s="814"/>
      <c r="CE23" s="811">
        <f t="shared" si="10"/>
        <v>40166.76</v>
      </c>
      <c r="CG23" s="386"/>
      <c r="CH23" s="1544"/>
      <c r="CI23" s="121"/>
      <c r="CJ23" s="143"/>
      <c r="CK23" s="30"/>
      <c r="CL23" s="19">
        <f t="shared" si="11"/>
        <v>638381.09</v>
      </c>
      <c r="CN23" s="143"/>
      <c r="CO23" s="276"/>
      <c r="CP23" s="25"/>
      <c r="CQ23" s="409"/>
      <c r="CR23" s="583"/>
      <c r="CS23" s="19">
        <f t="shared" si="12"/>
        <v>238869.86000000002</v>
      </c>
      <c r="CU23" s="143"/>
      <c r="CV23" s="27"/>
      <c r="CW23" s="25"/>
      <c r="CX23" s="143"/>
      <c r="CY23" s="30"/>
      <c r="CZ23" s="19">
        <f t="shared" si="13"/>
        <v>8596.7999999999993</v>
      </c>
      <c r="DB23" s="2"/>
      <c r="DC23" s="2"/>
      <c r="DD23" s="17"/>
      <c r="DE23" s="8"/>
      <c r="DF23" s="18"/>
      <c r="DG23" s="19">
        <f t="shared" si="14"/>
        <v>6499.98</v>
      </c>
      <c r="DI23" s="143"/>
      <c r="DJ23" s="1248"/>
      <c r="DK23" s="380"/>
      <c r="DL23" s="25"/>
      <c r="DM23" s="369"/>
      <c r="DN23" s="511"/>
      <c r="DO23" s="19">
        <f t="shared" si="15"/>
        <v>178224.63999999998</v>
      </c>
      <c r="DQ23" s="366"/>
      <c r="DR23" s="1200"/>
      <c r="DS23" s="2"/>
      <c r="DT23" s="17"/>
      <c r="DU23" s="8"/>
      <c r="DV23" s="18"/>
      <c r="DW23" s="19">
        <f t="shared" si="16"/>
        <v>0</v>
      </c>
      <c r="DY23" s="368"/>
      <c r="DZ23" s="27"/>
      <c r="EA23" s="350"/>
      <c r="EB23" s="143"/>
      <c r="EC23" s="346"/>
      <c r="ED23" s="19">
        <f t="shared" si="17"/>
        <v>36645.57</v>
      </c>
      <c r="EF23" s="1880"/>
      <c r="EG23" s="1883"/>
      <c r="EH23" s="1884"/>
      <c r="EI23" s="1875"/>
      <c r="EJ23" s="822"/>
      <c r="EK23" s="811">
        <f t="shared" si="18"/>
        <v>3872.54</v>
      </c>
      <c r="EM23" s="2"/>
      <c r="EN23" s="2"/>
      <c r="EO23" s="351"/>
      <c r="EP23" s="8"/>
      <c r="EQ23" s="353"/>
      <c r="ER23" s="19">
        <f t="shared" si="19"/>
        <v>0</v>
      </c>
      <c r="ET23" s="2"/>
      <c r="EU23" s="2"/>
      <c r="EV23" s="351"/>
      <c r="EW23" s="8"/>
      <c r="EX23" s="353"/>
      <c r="EY23" s="19">
        <f t="shared" si="20"/>
        <v>13569.66</v>
      </c>
      <c r="FA23" s="2"/>
      <c r="FB23" s="2"/>
      <c r="FC23" s="351"/>
      <c r="FD23" s="8"/>
      <c r="FE23" s="353"/>
      <c r="FF23" s="19">
        <f t="shared" si="21"/>
        <v>0</v>
      </c>
      <c r="FH23" s="27"/>
      <c r="FI23" s="27"/>
      <c r="FJ23" s="27"/>
      <c r="FK23" s="25"/>
      <c r="FL23" s="1575"/>
      <c r="FM23" s="352"/>
      <c r="FN23" s="19">
        <f t="shared" si="22"/>
        <v>76142.28</v>
      </c>
      <c r="FP23" s="2"/>
      <c r="FQ23" s="2"/>
      <c r="FR23" s="351"/>
      <c r="FS23" s="8"/>
      <c r="FT23" s="353"/>
      <c r="FU23" s="19">
        <f t="shared" si="23"/>
        <v>25000.2</v>
      </c>
      <c r="FW23" s="2"/>
      <c r="FX23" s="2"/>
      <c r="FY23" s="351"/>
      <c r="FZ23" s="8"/>
      <c r="GA23" s="353"/>
      <c r="GB23" s="19">
        <f t="shared" si="24"/>
        <v>0</v>
      </c>
      <c r="GD23" s="2"/>
      <c r="GE23" s="373"/>
      <c r="GF23" s="1893"/>
      <c r="GG23" s="36"/>
      <c r="GH23" s="353"/>
      <c r="GI23" s="187">
        <f t="shared" si="25"/>
        <v>33916.699999999997</v>
      </c>
      <c r="GK23" s="8"/>
      <c r="GL23" s="2"/>
      <c r="GM23" s="17"/>
      <c r="GN23" s="74"/>
      <c r="GO23" s="86"/>
      <c r="GP23" s="19">
        <f t="shared" si="26"/>
        <v>3778.44</v>
      </c>
      <c r="GR23" s="2"/>
      <c r="GS23" s="2"/>
      <c r="GT23" s="17"/>
      <c r="GU23" s="8"/>
      <c r="GV23" s="18"/>
      <c r="GW23" s="19">
        <f t="shared" si="27"/>
        <v>25300</v>
      </c>
      <c r="GY23" s="2"/>
      <c r="GZ23" s="2"/>
      <c r="HA23" s="17"/>
      <c r="HB23" s="8"/>
      <c r="HC23" s="18"/>
      <c r="HD23" s="19">
        <f t="shared" si="28"/>
        <v>65228.52</v>
      </c>
      <c r="HF23" s="2"/>
      <c r="HG23" s="2"/>
      <c r="HH23" s="17"/>
      <c r="HI23" s="8"/>
      <c r="HJ23" s="18"/>
      <c r="HK23" s="19">
        <f t="shared" si="29"/>
        <v>0</v>
      </c>
      <c r="HM23" s="368"/>
      <c r="HN23" s="27"/>
      <c r="HO23" s="494"/>
      <c r="HP23" s="53"/>
      <c r="HQ23" s="176"/>
      <c r="HR23" s="45">
        <f t="shared" si="30"/>
        <v>150506.31</v>
      </c>
      <c r="HT23" s="2"/>
      <c r="HU23" s="2"/>
      <c r="HV23" s="17"/>
      <c r="HW23" s="8"/>
      <c r="HX23" s="18"/>
      <c r="HY23" s="19">
        <f t="shared" si="31"/>
        <v>0</v>
      </c>
      <c r="IA23" s="2"/>
      <c r="IB23" s="2"/>
      <c r="IC23" s="17"/>
      <c r="ID23" s="8"/>
      <c r="IE23" s="18"/>
      <c r="IF23" s="19">
        <f t="shared" si="32"/>
        <v>0</v>
      </c>
      <c r="IH23" s="549"/>
      <c r="II23" s="8"/>
      <c r="IJ23" s="39"/>
      <c r="IK23" s="30"/>
      <c r="IL23" s="143"/>
      <c r="IM23" s="30"/>
      <c r="IN23" s="19">
        <f t="shared" si="33"/>
        <v>27686.6</v>
      </c>
      <c r="IP23" s="549"/>
      <c r="IQ23" s="39"/>
      <c r="IR23" s="30"/>
      <c r="IS23" s="143"/>
      <c r="IT23" s="30"/>
      <c r="IU23" s="19">
        <f t="shared" si="34"/>
        <v>0</v>
      </c>
      <c r="IW23" s="8"/>
      <c r="IX23" s="39"/>
      <c r="IY23" s="30"/>
      <c r="IZ23" s="143"/>
      <c r="JA23" s="30"/>
      <c r="JB23" s="19">
        <f t="shared" si="35"/>
        <v>5139.42</v>
      </c>
      <c r="JD23" s="8"/>
      <c r="JE23" s="39"/>
      <c r="JF23" s="30"/>
      <c r="JG23" s="143"/>
      <c r="JH23" s="30"/>
      <c r="JI23" s="19">
        <f t="shared" si="36"/>
        <v>2183</v>
      </c>
      <c r="JK23" s="577"/>
      <c r="JL23" s="39"/>
      <c r="JM23" s="30"/>
      <c r="JN23" s="143"/>
      <c r="JO23" s="30"/>
      <c r="JP23" s="19">
        <f t="shared" si="37"/>
        <v>0</v>
      </c>
      <c r="JR23" s="8"/>
      <c r="JS23" s="1580"/>
      <c r="JT23" s="30"/>
      <c r="JU23" s="143"/>
      <c r="JV23" s="30"/>
      <c r="JW23" s="19">
        <f t="shared" si="38"/>
        <v>55712.759999999995</v>
      </c>
      <c r="JY23" s="8"/>
      <c r="JZ23" s="39"/>
      <c r="KA23" s="30"/>
      <c r="KB23" s="143"/>
      <c r="KC23" s="30"/>
      <c r="KD23" s="19">
        <f t="shared" si="39"/>
        <v>0</v>
      </c>
      <c r="KF23" s="8"/>
      <c r="KG23" s="39"/>
      <c r="KH23" s="30"/>
      <c r="KI23" s="143"/>
      <c r="KJ23" s="30"/>
      <c r="KK23" s="19">
        <f t="shared" si="40"/>
        <v>0</v>
      </c>
      <c r="KM23" s="8"/>
      <c r="KN23" s="39"/>
      <c r="KO23" s="30"/>
      <c r="KP23" s="143"/>
      <c r="KQ23" s="30"/>
      <c r="KR23" s="19">
        <f t="shared" si="41"/>
        <v>0</v>
      </c>
      <c r="KT23" s="8"/>
      <c r="KU23" s="39"/>
      <c r="KV23" s="30"/>
      <c r="KW23" s="143"/>
      <c r="KX23" s="30"/>
      <c r="KY23" s="19">
        <f t="shared" si="42"/>
        <v>7803.92</v>
      </c>
      <c r="LA23" s="34"/>
      <c r="LB23" s="1247"/>
      <c r="LC23" s="176"/>
      <c r="LD23" s="53"/>
      <c r="LE23" s="176"/>
      <c r="LF23" s="19">
        <f t="shared" si="43"/>
        <v>0</v>
      </c>
      <c r="LH23" s="8"/>
      <c r="LI23" s="39"/>
      <c r="LJ23" s="30"/>
      <c r="LK23" s="143"/>
      <c r="LL23" s="30"/>
      <c r="LM23" s="19">
        <f t="shared" si="44"/>
        <v>100000.03</v>
      </c>
      <c r="LO23" s="8"/>
      <c r="LP23" s="39"/>
      <c r="LQ23" s="30"/>
      <c r="LR23" s="143"/>
      <c r="LS23" s="30"/>
      <c r="LT23" s="19">
        <f t="shared" si="45"/>
        <v>0</v>
      </c>
      <c r="LV23" s="8"/>
      <c r="LW23" s="1247"/>
      <c r="LX23" s="30"/>
      <c r="LY23" s="143"/>
      <c r="LZ23" s="30"/>
      <c r="MA23" s="19">
        <f t="shared" si="46"/>
        <v>12568.75</v>
      </c>
      <c r="MC23" s="8"/>
      <c r="MD23" s="39"/>
      <c r="ME23" s="30"/>
      <c r="MF23" s="143"/>
      <c r="MG23" s="30"/>
      <c r="MH23" s="19">
        <f t="shared" si="47"/>
        <v>234</v>
      </c>
      <c r="MJ23" s="8"/>
      <c r="MK23" s="39"/>
      <c r="ML23" s="30"/>
      <c r="MM23" s="143"/>
      <c r="MN23" s="30"/>
      <c r="MO23" s="19">
        <f t="shared" si="48"/>
        <v>13804.980000000001</v>
      </c>
      <c r="MQ23" s="577"/>
      <c r="MR23" s="1247"/>
      <c r="MS23" s="30"/>
      <c r="MT23" s="670"/>
      <c r="MU23" s="58"/>
      <c r="MV23" s="19">
        <f t="shared" si="49"/>
        <v>117952.64</v>
      </c>
      <c r="MX23" s="368">
        <v>41320</v>
      </c>
      <c r="MY23" s="363">
        <v>2719</v>
      </c>
      <c r="MZ23" s="30">
        <v>51914.2</v>
      </c>
      <c r="NA23" s="53"/>
      <c r="NB23" s="176"/>
      <c r="NC23" s="19">
        <f t="shared" si="50"/>
        <v>164383</v>
      </c>
      <c r="NE23" s="8"/>
      <c r="NF23" s="39"/>
      <c r="NG23" s="30"/>
      <c r="NH23" s="143"/>
      <c r="NI23" s="30"/>
      <c r="NJ23" s="19">
        <f t="shared" si="51"/>
        <v>720.1</v>
      </c>
      <c r="NL23" s="366"/>
      <c r="NM23" s="39"/>
      <c r="NN23" s="30"/>
      <c r="NO23" s="143"/>
      <c r="NP23" s="30"/>
      <c r="NQ23" s="19">
        <f t="shared" si="52"/>
        <v>57552.92</v>
      </c>
      <c r="NS23" s="8"/>
      <c r="NT23" s="39"/>
      <c r="NU23" s="30"/>
      <c r="NV23" s="143"/>
      <c r="NW23" s="30"/>
      <c r="NX23" s="19">
        <f t="shared" si="53"/>
        <v>3803.8</v>
      </c>
      <c r="NZ23" s="8"/>
      <c r="OA23" s="39"/>
      <c r="OB23" s="30"/>
      <c r="OC23" s="143"/>
      <c r="OD23" s="30"/>
      <c r="OE23" s="19">
        <f t="shared" si="54"/>
        <v>4431</v>
      </c>
    </row>
    <row r="24" spans="1:395">
      <c r="A24" s="2"/>
      <c r="B24" s="2"/>
      <c r="C24" s="1559"/>
      <c r="D24" s="17"/>
      <c r="E24" s="8"/>
      <c r="F24" s="18"/>
      <c r="G24" s="19">
        <f t="shared" si="0"/>
        <v>40764.479999999996</v>
      </c>
      <c r="I24" s="366">
        <v>41283</v>
      </c>
      <c r="K24" s="1247">
        <v>2545</v>
      </c>
      <c r="L24" s="30">
        <v>182278</v>
      </c>
      <c r="M24" s="409"/>
      <c r="N24" s="1579"/>
      <c r="O24" s="19">
        <f t="shared" si="1"/>
        <v>368982</v>
      </c>
      <c r="Q24" s="366"/>
      <c r="R24" s="2"/>
      <c r="S24" s="1564"/>
      <c r="T24" s="17"/>
      <c r="U24" s="8"/>
      <c r="V24" s="18"/>
      <c r="W24" s="19">
        <f t="shared" si="2"/>
        <v>13137.72</v>
      </c>
      <c r="Y24" s="2"/>
      <c r="Z24" s="2"/>
      <c r="AA24" s="2"/>
      <c r="AB24" s="17"/>
      <c r="AC24" s="8"/>
      <c r="AD24" s="18"/>
      <c r="AE24" s="19">
        <f t="shared" si="3"/>
        <v>0</v>
      </c>
      <c r="AG24" s="2"/>
      <c r="AH24" s="2"/>
      <c r="AI24" s="2"/>
      <c r="AJ24" s="17"/>
      <c r="AK24" s="8"/>
      <c r="AL24" s="18"/>
      <c r="AM24" s="19">
        <f t="shared" si="4"/>
        <v>0</v>
      </c>
      <c r="AO24" s="1529"/>
      <c r="AP24" s="2"/>
      <c r="AQ24" s="2"/>
      <c r="AR24" s="17"/>
      <c r="AS24" s="8"/>
      <c r="AT24" s="18"/>
      <c r="AU24" s="19">
        <f t="shared" si="5"/>
        <v>14000</v>
      </c>
      <c r="AW24" s="2"/>
      <c r="AX24" s="2"/>
      <c r="AY24" s="2"/>
      <c r="AZ24" s="17"/>
      <c r="BA24" s="8"/>
      <c r="BB24" s="18"/>
      <c r="BC24" s="19">
        <f t="shared" si="6"/>
        <v>0</v>
      </c>
      <c r="BE24" s="2"/>
      <c r="BF24" s="2"/>
      <c r="BG24" s="17"/>
      <c r="BH24" s="8"/>
      <c r="BI24" s="18"/>
      <c r="BJ24" s="19">
        <f t="shared" si="7"/>
        <v>0</v>
      </c>
      <c r="BL24" s="577"/>
      <c r="BM24" s="1886"/>
      <c r="BN24" s="17"/>
      <c r="BO24" s="8"/>
      <c r="BP24" s="18"/>
      <c r="BQ24" s="19">
        <f t="shared" si="8"/>
        <v>63168.800000000003</v>
      </c>
      <c r="BS24" s="2"/>
      <c r="BT24" s="2"/>
      <c r="BU24" s="17"/>
      <c r="BV24" s="8"/>
      <c r="BW24" s="18"/>
      <c r="BX24" s="19">
        <f t="shared" si="9"/>
        <v>0</v>
      </c>
      <c r="BZ24" s="793"/>
      <c r="CA24" s="793"/>
      <c r="CB24" s="794"/>
      <c r="CC24" s="807"/>
      <c r="CD24" s="814"/>
      <c r="CE24" s="811">
        <f t="shared" si="10"/>
        <v>40166.76</v>
      </c>
      <c r="CG24" s="386"/>
      <c r="CH24" s="1544"/>
      <c r="CI24" s="121"/>
      <c r="CJ24" s="143"/>
      <c r="CK24" s="30"/>
      <c r="CL24" s="19">
        <f t="shared" si="11"/>
        <v>638381.09</v>
      </c>
      <c r="CN24" s="143"/>
      <c r="CO24" s="276"/>
      <c r="CP24" s="25"/>
      <c r="CQ24" s="409"/>
      <c r="CR24" s="583"/>
      <c r="CS24" s="19">
        <f t="shared" si="12"/>
        <v>238869.86000000002</v>
      </c>
      <c r="CU24" s="143"/>
      <c r="CV24" s="27"/>
      <c r="CW24" s="25"/>
      <c r="CX24" s="143"/>
      <c r="CY24" s="30"/>
      <c r="CZ24" s="19">
        <f t="shared" si="13"/>
        <v>8596.7999999999993</v>
      </c>
      <c r="DB24" s="2"/>
      <c r="DC24" s="2"/>
      <c r="DD24" s="17"/>
      <c r="DE24" s="8"/>
      <c r="DF24" s="18"/>
      <c r="DG24" s="19">
        <f t="shared" si="14"/>
        <v>6499.98</v>
      </c>
      <c r="DI24" s="143"/>
      <c r="DJ24" s="1248"/>
      <c r="DK24" s="1377"/>
      <c r="DL24" s="30"/>
      <c r="DM24" s="369"/>
      <c r="DN24" s="511"/>
      <c r="DO24" s="19">
        <f t="shared" si="15"/>
        <v>178224.63999999998</v>
      </c>
      <c r="DQ24" s="366"/>
      <c r="DR24" s="1200"/>
      <c r="DS24" s="2"/>
      <c r="DT24" s="17"/>
      <c r="DU24" s="8"/>
      <c r="DV24" s="18"/>
      <c r="DW24" s="19">
        <f t="shared" si="16"/>
        <v>0</v>
      </c>
      <c r="DY24" s="366"/>
      <c r="DZ24" s="2"/>
      <c r="EA24" s="351"/>
      <c r="EB24" s="8"/>
      <c r="EC24" s="353"/>
      <c r="ED24" s="19">
        <f t="shared" si="17"/>
        <v>36645.57</v>
      </c>
      <c r="EF24" s="1880"/>
      <c r="EG24" s="1883"/>
      <c r="EH24" s="1884"/>
      <c r="EI24" s="1875"/>
      <c r="EJ24" s="822"/>
      <c r="EK24" s="811">
        <f t="shared" si="18"/>
        <v>3872.54</v>
      </c>
      <c r="EM24" s="2"/>
      <c r="EN24" s="2"/>
      <c r="EO24" s="351"/>
      <c r="EP24" s="8"/>
      <c r="EQ24" s="353"/>
      <c r="ER24" s="19">
        <f t="shared" si="19"/>
        <v>0</v>
      </c>
      <c r="ET24" s="2"/>
      <c r="EU24" s="2"/>
      <c r="EV24" s="351"/>
      <c r="EW24" s="8"/>
      <c r="EX24" s="353"/>
      <c r="EY24" s="19">
        <f t="shared" si="20"/>
        <v>13569.66</v>
      </c>
      <c r="FA24" s="2"/>
      <c r="FB24" s="2"/>
      <c r="FC24" s="351"/>
      <c r="FD24" s="8"/>
      <c r="FE24" s="353"/>
      <c r="FF24" s="19">
        <f t="shared" si="21"/>
        <v>0</v>
      </c>
      <c r="FH24" s="2"/>
      <c r="FI24" s="2"/>
      <c r="FJ24" s="2"/>
      <c r="FK24" s="17"/>
      <c r="FL24" s="1584"/>
      <c r="FM24" s="353"/>
      <c r="FN24" s="19">
        <f t="shared" si="22"/>
        <v>76142.28</v>
      </c>
      <c r="FP24" s="2"/>
      <c r="FQ24" s="2"/>
      <c r="FR24" s="351"/>
      <c r="FS24" s="8"/>
      <c r="FT24" s="353"/>
      <c r="FU24" s="19">
        <f t="shared" si="23"/>
        <v>25000.2</v>
      </c>
      <c r="FW24" s="2"/>
      <c r="FX24" s="2"/>
      <c r="FY24" s="351"/>
      <c r="FZ24" s="8"/>
      <c r="GA24" s="353"/>
      <c r="GB24" s="19">
        <f t="shared" si="24"/>
        <v>0</v>
      </c>
      <c r="GD24" s="2"/>
      <c r="GE24" s="373"/>
      <c r="GF24" s="1893"/>
      <c r="GG24" s="36"/>
      <c r="GH24" s="353"/>
      <c r="GI24" s="187">
        <f t="shared" si="25"/>
        <v>33916.699999999997</v>
      </c>
      <c r="GK24" s="2"/>
      <c r="GL24" s="2"/>
      <c r="GM24" s="17"/>
      <c r="GN24" s="74"/>
      <c r="GO24" s="86"/>
      <c r="GP24" s="19">
        <f t="shared" si="26"/>
        <v>3778.44</v>
      </c>
      <c r="GR24" s="2"/>
      <c r="GS24" s="2"/>
      <c r="GT24" s="17"/>
      <c r="GU24" s="8"/>
      <c r="GV24" s="18"/>
      <c r="GW24" s="19">
        <f t="shared" si="27"/>
        <v>25300</v>
      </c>
      <c r="GY24" s="2"/>
      <c r="GZ24" s="2"/>
      <c r="HA24" s="17"/>
      <c r="HB24" s="8"/>
      <c r="HC24" s="18"/>
      <c r="HD24" s="19">
        <f t="shared" si="28"/>
        <v>65228.52</v>
      </c>
      <c r="HF24" s="2"/>
      <c r="HG24" s="2"/>
      <c r="HH24" s="17"/>
      <c r="HI24" s="8"/>
      <c r="HJ24" s="18"/>
      <c r="HK24" s="19">
        <f t="shared" si="29"/>
        <v>0</v>
      </c>
      <c r="HM24" s="368"/>
      <c r="HN24" s="27"/>
      <c r="HO24" s="494"/>
      <c r="HP24" s="53"/>
      <c r="HQ24" s="176"/>
      <c r="HR24" s="45">
        <f t="shared" si="30"/>
        <v>150506.31</v>
      </c>
      <c r="HT24" s="2"/>
      <c r="HU24" s="2"/>
      <c r="HV24" s="17"/>
      <c r="HW24" s="8"/>
      <c r="HX24" s="18"/>
      <c r="HY24" s="19">
        <f t="shared" si="31"/>
        <v>0</v>
      </c>
      <c r="IA24" s="2"/>
      <c r="IB24" s="2"/>
      <c r="IC24" s="17"/>
      <c r="ID24" s="8"/>
      <c r="IE24" s="18"/>
      <c r="IF24" s="19">
        <f t="shared" si="32"/>
        <v>0</v>
      </c>
      <c r="IH24" s="549"/>
      <c r="II24" s="8"/>
      <c r="IJ24" s="39"/>
      <c r="IK24" s="30"/>
      <c r="IL24" s="143"/>
      <c r="IM24" s="30"/>
      <c r="IN24" s="19">
        <f t="shared" si="33"/>
        <v>27686.6</v>
      </c>
      <c r="IP24" s="549"/>
      <c r="IQ24" s="39"/>
      <c r="IR24" s="30"/>
      <c r="IS24" s="143"/>
      <c r="IT24" s="30"/>
      <c r="IU24" s="19">
        <f t="shared" si="34"/>
        <v>0</v>
      </c>
      <c r="IW24" s="8"/>
      <c r="IX24" s="39"/>
      <c r="IY24" s="30"/>
      <c r="IZ24" s="143"/>
      <c r="JA24" s="30"/>
      <c r="JB24" s="19">
        <f t="shared" si="35"/>
        <v>5139.42</v>
      </c>
      <c r="JD24" s="8"/>
      <c r="JE24" s="39"/>
      <c r="JF24" s="30"/>
      <c r="JG24" s="143"/>
      <c r="JH24" s="30"/>
      <c r="JI24" s="19">
        <f t="shared" si="36"/>
        <v>2183</v>
      </c>
      <c r="JK24" s="577"/>
      <c r="JL24" s="39"/>
      <c r="JM24" s="30"/>
      <c r="JN24" s="143"/>
      <c r="JO24" s="30"/>
      <c r="JP24" s="19">
        <f t="shared" si="37"/>
        <v>0</v>
      </c>
      <c r="JR24" s="8"/>
      <c r="JS24" s="1580"/>
      <c r="JT24" s="30"/>
      <c r="JU24" s="143"/>
      <c r="JV24" s="30"/>
      <c r="JW24" s="19">
        <f t="shared" si="38"/>
        <v>55712.759999999995</v>
      </c>
      <c r="JY24" s="8"/>
      <c r="JZ24" s="39"/>
      <c r="KA24" s="30"/>
      <c r="KB24" s="143"/>
      <c r="KC24" s="30"/>
      <c r="KD24" s="19">
        <f t="shared" si="39"/>
        <v>0</v>
      </c>
      <c r="KF24" s="8"/>
      <c r="KG24" s="39"/>
      <c r="KH24" s="30"/>
      <c r="KI24" s="143"/>
      <c r="KJ24" s="30"/>
      <c r="KK24" s="19">
        <f t="shared" si="40"/>
        <v>0</v>
      </c>
      <c r="KM24" s="8"/>
      <c r="KN24" s="39"/>
      <c r="KO24" s="30"/>
      <c r="KP24" s="143"/>
      <c r="KQ24" s="30"/>
      <c r="KR24" s="19">
        <f t="shared" si="41"/>
        <v>0</v>
      </c>
      <c r="KT24" s="8"/>
      <c r="KU24" s="39"/>
      <c r="KV24" s="30"/>
      <c r="KW24" s="143"/>
      <c r="KX24" s="30"/>
      <c r="KY24" s="19">
        <f t="shared" si="42"/>
        <v>7803.92</v>
      </c>
      <c r="LA24" s="34"/>
      <c r="LB24" s="1247"/>
      <c r="LC24" s="176"/>
      <c r="LD24" s="53"/>
      <c r="LE24" s="176"/>
      <c r="LF24" s="19">
        <f t="shared" si="43"/>
        <v>0</v>
      </c>
      <c r="LH24" s="8"/>
      <c r="LI24" s="39"/>
      <c r="LJ24" s="30"/>
      <c r="LK24" s="143"/>
      <c r="LL24" s="30"/>
      <c r="LM24" s="19">
        <f t="shared" si="44"/>
        <v>100000.03</v>
      </c>
      <c r="LO24" s="8"/>
      <c r="LP24" s="39"/>
      <c r="LQ24" s="30"/>
      <c r="LR24" s="143"/>
      <c r="LS24" s="30"/>
      <c r="LT24" s="19">
        <f t="shared" si="45"/>
        <v>0</v>
      </c>
      <c r="LV24" s="8"/>
      <c r="LW24" s="1247"/>
      <c r="LX24" s="30"/>
      <c r="LY24" s="143"/>
      <c r="LZ24" s="30"/>
      <c r="MA24" s="19">
        <f t="shared" si="46"/>
        <v>12568.75</v>
      </c>
      <c r="MC24" s="8"/>
      <c r="MD24" s="39"/>
      <c r="ME24" s="30"/>
      <c r="MF24" s="143"/>
      <c r="MG24" s="30"/>
      <c r="MH24" s="19">
        <f t="shared" si="47"/>
        <v>234</v>
      </c>
      <c r="MJ24" s="8"/>
      <c r="MK24" s="39"/>
      <c r="ML24" s="30"/>
      <c r="MM24" s="143"/>
      <c r="MN24" s="30"/>
      <c r="MO24" s="19">
        <f t="shared" si="48"/>
        <v>13804.980000000001</v>
      </c>
      <c r="MQ24" s="577"/>
      <c r="MR24" s="1247"/>
      <c r="MS24" s="30"/>
      <c r="MT24" s="670"/>
      <c r="MU24" s="58"/>
      <c r="MV24" s="19">
        <f t="shared" si="49"/>
        <v>117952.64</v>
      </c>
      <c r="MX24" s="368">
        <v>41325</v>
      </c>
      <c r="MY24" s="363">
        <v>2737</v>
      </c>
      <c r="MZ24" s="30">
        <v>34123.1</v>
      </c>
      <c r="NA24" s="53"/>
      <c r="NB24" s="176"/>
      <c r="NC24" s="19">
        <f t="shared" si="50"/>
        <v>198506.1</v>
      </c>
      <c r="NE24" s="8"/>
      <c r="NF24" s="39"/>
      <c r="NG24" s="30"/>
      <c r="NH24" s="143"/>
      <c r="NI24" s="30"/>
      <c r="NJ24" s="19">
        <f t="shared" si="51"/>
        <v>720.1</v>
      </c>
      <c r="NL24" s="366"/>
      <c r="NM24" s="39"/>
      <c r="NN24" s="30"/>
      <c r="NO24" s="143"/>
      <c r="NP24" s="30"/>
      <c r="NQ24" s="19">
        <f t="shared" si="52"/>
        <v>57552.92</v>
      </c>
      <c r="NS24" s="8"/>
      <c r="NT24" s="39"/>
      <c r="NU24" s="30"/>
      <c r="NV24" s="143"/>
      <c r="NW24" s="30"/>
      <c r="NX24" s="19">
        <f t="shared" si="53"/>
        <v>3803.8</v>
      </c>
      <c r="NZ24" s="8"/>
      <c r="OA24" s="39"/>
      <c r="OB24" s="30"/>
      <c r="OC24" s="143"/>
      <c r="OD24" s="30"/>
      <c r="OE24" s="19">
        <f t="shared" si="54"/>
        <v>4431</v>
      </c>
    </row>
    <row r="25" spans="1:395">
      <c r="A25" s="2"/>
      <c r="B25" s="2"/>
      <c r="C25" s="1559"/>
      <c r="D25" s="17"/>
      <c r="E25" s="8"/>
      <c r="F25" s="18"/>
      <c r="G25" s="19">
        <f t="shared" si="0"/>
        <v>40764.479999999996</v>
      </c>
      <c r="I25" s="366">
        <v>41283</v>
      </c>
      <c r="K25" s="1247">
        <v>2548</v>
      </c>
      <c r="L25" s="30">
        <v>208751</v>
      </c>
      <c r="M25" s="409"/>
      <c r="N25" s="1579"/>
      <c r="O25" s="19">
        <f t="shared" si="1"/>
        <v>577733</v>
      </c>
      <c r="Q25" s="366"/>
      <c r="R25" s="2"/>
      <c r="S25" s="1564"/>
      <c r="T25" s="17"/>
      <c r="U25" s="8"/>
      <c r="V25" s="18"/>
      <c r="W25" s="19">
        <f t="shared" si="2"/>
        <v>13137.72</v>
      </c>
      <c r="Y25" s="2"/>
      <c r="Z25" s="2"/>
      <c r="AA25" s="2"/>
      <c r="AB25" s="17"/>
      <c r="AC25" s="8"/>
      <c r="AD25" s="18"/>
      <c r="AE25" s="19">
        <f t="shared" si="3"/>
        <v>0</v>
      </c>
      <c r="AG25" s="2"/>
      <c r="AH25" s="2"/>
      <c r="AI25" s="2"/>
      <c r="AJ25" s="17"/>
      <c r="AK25" s="8"/>
      <c r="AL25" s="18"/>
      <c r="AM25" s="19">
        <f t="shared" si="4"/>
        <v>0</v>
      </c>
      <c r="AO25" s="1529"/>
      <c r="AP25" s="2"/>
      <c r="AQ25" s="2"/>
      <c r="AR25" s="17"/>
      <c r="AS25" s="8"/>
      <c r="AT25" s="18"/>
      <c r="AU25" s="19">
        <f t="shared" si="5"/>
        <v>14000</v>
      </c>
      <c r="AW25" s="2"/>
      <c r="AX25" s="2"/>
      <c r="AY25" s="2"/>
      <c r="AZ25" s="17"/>
      <c r="BA25" s="8"/>
      <c r="BB25" s="18"/>
      <c r="BC25" s="19">
        <f t="shared" si="6"/>
        <v>0</v>
      </c>
      <c r="BE25" s="2"/>
      <c r="BF25" s="2"/>
      <c r="BG25" s="17"/>
      <c r="BH25" s="8"/>
      <c r="BI25" s="18"/>
      <c r="BJ25" s="19">
        <f t="shared" si="7"/>
        <v>0</v>
      </c>
      <c r="BL25" s="577"/>
      <c r="BM25" s="1886"/>
      <c r="BN25" s="17"/>
      <c r="BO25" s="8"/>
      <c r="BP25" s="18"/>
      <c r="BQ25" s="19">
        <f t="shared" si="8"/>
        <v>63168.800000000003</v>
      </c>
      <c r="BS25" s="2"/>
      <c r="BT25" s="2"/>
      <c r="BU25" s="17"/>
      <c r="BV25" s="8"/>
      <c r="BW25" s="18"/>
      <c r="BX25" s="19">
        <f t="shared" si="9"/>
        <v>0</v>
      </c>
      <c r="BZ25" s="793"/>
      <c r="CA25" s="793"/>
      <c r="CB25" s="794"/>
      <c r="CC25" s="807"/>
      <c r="CD25" s="814"/>
      <c r="CE25" s="811">
        <f t="shared" si="10"/>
        <v>40166.76</v>
      </c>
      <c r="CG25" s="386"/>
      <c r="CH25" s="1544"/>
      <c r="CI25" s="121"/>
      <c r="CJ25" s="143"/>
      <c r="CK25" s="30"/>
      <c r="CL25" s="19">
        <f t="shared" si="11"/>
        <v>638381.09</v>
      </c>
      <c r="CN25" s="143"/>
      <c r="CO25" s="276"/>
      <c r="CP25" s="25"/>
      <c r="CQ25" s="74"/>
      <c r="CR25" s="86"/>
      <c r="CS25" s="19">
        <f t="shared" si="12"/>
        <v>238869.86000000002</v>
      </c>
      <c r="CU25" s="143"/>
      <c r="CV25" s="27"/>
      <c r="CW25" s="25"/>
      <c r="CX25" s="143"/>
      <c r="CY25" s="30"/>
      <c r="CZ25" s="19">
        <f t="shared" si="13"/>
        <v>8596.7999999999993</v>
      </c>
      <c r="DB25" s="2"/>
      <c r="DC25" s="2"/>
      <c r="DD25" s="17"/>
      <c r="DE25" s="8"/>
      <c r="DF25" s="18"/>
      <c r="DG25" s="19">
        <f t="shared" si="14"/>
        <v>6499.98</v>
      </c>
      <c r="DI25" s="143"/>
      <c r="DJ25" s="40"/>
      <c r="DK25" s="1377"/>
      <c r="DL25" s="30"/>
      <c r="DM25" s="369"/>
      <c r="DN25" s="511"/>
      <c r="DO25" s="19">
        <f t="shared" si="15"/>
        <v>178224.63999999998</v>
      </c>
      <c r="DQ25" s="366"/>
      <c r="DR25" s="2"/>
      <c r="DS25" s="2"/>
      <c r="DT25" s="17"/>
      <c r="DU25" s="8"/>
      <c r="DV25" s="18"/>
      <c r="DW25" s="19">
        <f t="shared" si="16"/>
        <v>0</v>
      </c>
      <c r="DY25" s="366"/>
      <c r="DZ25" s="2"/>
      <c r="EA25" s="351"/>
      <c r="EB25" s="8"/>
      <c r="EC25" s="353"/>
      <c r="ED25" s="19">
        <f t="shared" si="17"/>
        <v>36645.57</v>
      </c>
      <c r="EF25" s="792"/>
      <c r="EG25" s="793"/>
      <c r="EH25" s="823"/>
      <c r="EI25" s="807"/>
      <c r="EJ25" s="822"/>
      <c r="EK25" s="811">
        <f t="shared" si="18"/>
        <v>3872.54</v>
      </c>
      <c r="EM25" s="2"/>
      <c r="EN25" s="2"/>
      <c r="EO25" s="351"/>
      <c r="EP25" s="8"/>
      <c r="EQ25" s="353"/>
      <c r="ER25" s="19">
        <f t="shared" si="19"/>
        <v>0</v>
      </c>
      <c r="ET25" s="2"/>
      <c r="EU25" s="2"/>
      <c r="EV25" s="351"/>
      <c r="EW25" s="8"/>
      <c r="EX25" s="353"/>
      <c r="EY25" s="19">
        <f t="shared" si="20"/>
        <v>13569.66</v>
      </c>
      <c r="FA25" s="2"/>
      <c r="FB25" s="2"/>
      <c r="FC25" s="351"/>
      <c r="FD25" s="8"/>
      <c r="FE25" s="353"/>
      <c r="FF25" s="19">
        <f t="shared" si="21"/>
        <v>0</v>
      </c>
      <c r="FH25" s="2"/>
      <c r="FI25" s="2"/>
      <c r="FJ25" s="2"/>
      <c r="FK25" s="17"/>
      <c r="FL25" s="1584"/>
      <c r="FM25" s="353"/>
      <c r="FN25" s="19">
        <f t="shared" si="22"/>
        <v>76142.28</v>
      </c>
      <c r="FP25" s="2"/>
      <c r="FQ25" s="2"/>
      <c r="FR25" s="351"/>
      <c r="FS25" s="8"/>
      <c r="FT25" s="353"/>
      <c r="FU25" s="19">
        <f t="shared" si="23"/>
        <v>25000.2</v>
      </c>
      <c r="FW25" s="2"/>
      <c r="FX25" s="2"/>
      <c r="FY25" s="351"/>
      <c r="FZ25" s="8"/>
      <c r="GA25" s="353"/>
      <c r="GB25" s="19">
        <f t="shared" si="24"/>
        <v>0</v>
      </c>
      <c r="GD25" s="2"/>
      <c r="GE25" s="148"/>
      <c r="GF25" s="1893"/>
      <c r="GG25" s="36"/>
      <c r="GH25" s="353"/>
      <c r="GI25" s="187">
        <f t="shared" si="25"/>
        <v>33916.699999999997</v>
      </c>
      <c r="GK25" s="2"/>
      <c r="GL25" s="2"/>
      <c r="GM25" s="17"/>
      <c r="GN25" s="74"/>
      <c r="GO25" s="86"/>
      <c r="GP25" s="19">
        <f t="shared" si="26"/>
        <v>3778.44</v>
      </c>
      <c r="GR25" s="2"/>
      <c r="GS25" s="2"/>
      <c r="GT25" s="17"/>
      <c r="GU25" s="8"/>
      <c r="GV25" s="18"/>
      <c r="GW25" s="19">
        <f t="shared" si="27"/>
        <v>25300</v>
      </c>
      <c r="GY25" s="2"/>
      <c r="GZ25" s="2"/>
      <c r="HA25" s="17"/>
      <c r="HB25" s="8"/>
      <c r="HC25" s="18"/>
      <c r="HD25" s="19">
        <f t="shared" si="28"/>
        <v>65228.52</v>
      </c>
      <c r="HF25" s="2"/>
      <c r="HG25" s="2"/>
      <c r="HH25" s="17"/>
      <c r="HI25" s="8"/>
      <c r="HJ25" s="18"/>
      <c r="HK25" s="19">
        <f t="shared" si="29"/>
        <v>0</v>
      </c>
      <c r="HM25" s="368"/>
      <c r="HN25" s="27"/>
      <c r="HO25" s="494"/>
      <c r="HP25" s="53"/>
      <c r="HQ25" s="176"/>
      <c r="HR25" s="45">
        <f t="shared" si="30"/>
        <v>150506.31</v>
      </c>
      <c r="HT25" s="2"/>
      <c r="HU25" s="2"/>
      <c r="HV25" s="17"/>
      <c r="HW25" s="8"/>
      <c r="HX25" s="18"/>
      <c r="HY25" s="19">
        <f t="shared" si="31"/>
        <v>0</v>
      </c>
      <c r="IA25" s="2"/>
      <c r="IB25" s="2"/>
      <c r="IC25" s="17"/>
      <c r="ID25" s="8"/>
      <c r="IE25" s="18"/>
      <c r="IF25" s="19">
        <f t="shared" si="32"/>
        <v>0</v>
      </c>
      <c r="IH25" s="549"/>
      <c r="II25" s="8"/>
      <c r="IJ25" s="39"/>
      <c r="IK25" s="30"/>
      <c r="IL25" s="143"/>
      <c r="IM25" s="30"/>
      <c r="IN25" s="19">
        <f t="shared" si="33"/>
        <v>27686.6</v>
      </c>
      <c r="IP25" s="549"/>
      <c r="IQ25" s="39"/>
      <c r="IR25" s="30"/>
      <c r="IS25" s="143"/>
      <c r="IT25" s="30"/>
      <c r="IU25" s="19">
        <f t="shared" si="34"/>
        <v>0</v>
      </c>
      <c r="IW25" s="8"/>
      <c r="IX25" s="39"/>
      <c r="IY25" s="30"/>
      <c r="IZ25" s="143"/>
      <c r="JA25" s="30"/>
      <c r="JB25" s="19">
        <f t="shared" si="35"/>
        <v>5139.42</v>
      </c>
      <c r="JD25" s="8"/>
      <c r="JE25" s="39"/>
      <c r="JF25" s="30"/>
      <c r="JG25" s="143"/>
      <c r="JH25" s="30"/>
      <c r="JI25" s="19">
        <f t="shared" si="36"/>
        <v>2183</v>
      </c>
      <c r="JK25" s="577"/>
      <c r="JL25" s="39"/>
      <c r="JM25" s="30"/>
      <c r="JN25" s="143"/>
      <c r="JO25" s="30"/>
      <c r="JP25" s="19">
        <f t="shared" si="37"/>
        <v>0</v>
      </c>
      <c r="JR25" s="8"/>
      <c r="JS25" s="1580"/>
      <c r="JT25" s="30"/>
      <c r="JU25" s="143"/>
      <c r="JV25" s="30"/>
      <c r="JW25" s="19">
        <f t="shared" si="38"/>
        <v>55712.759999999995</v>
      </c>
      <c r="JY25" s="8"/>
      <c r="JZ25" s="39"/>
      <c r="KA25" s="30"/>
      <c r="KB25" s="143"/>
      <c r="KC25" s="30"/>
      <c r="KD25" s="19">
        <f t="shared" si="39"/>
        <v>0</v>
      </c>
      <c r="KF25" s="8"/>
      <c r="KG25" s="39"/>
      <c r="KH25" s="30"/>
      <c r="KI25" s="143"/>
      <c r="KJ25" s="30"/>
      <c r="KK25" s="19">
        <f t="shared" si="40"/>
        <v>0</v>
      </c>
      <c r="KM25" s="8"/>
      <c r="KN25" s="39"/>
      <c r="KO25" s="30"/>
      <c r="KP25" s="143"/>
      <c r="KQ25" s="30"/>
      <c r="KR25" s="19">
        <f t="shared" si="41"/>
        <v>0</v>
      </c>
      <c r="KT25" s="8"/>
      <c r="KU25" s="39"/>
      <c r="KV25" s="30"/>
      <c r="KW25" s="143"/>
      <c r="KX25" s="30"/>
      <c r="KY25" s="19">
        <f t="shared" si="42"/>
        <v>7803.92</v>
      </c>
      <c r="LA25" s="34"/>
      <c r="LB25" s="1247"/>
      <c r="LC25" s="176"/>
      <c r="LD25" s="53"/>
      <c r="LE25" s="176"/>
      <c r="LF25" s="19">
        <f t="shared" si="43"/>
        <v>0</v>
      </c>
      <c r="LH25" s="8"/>
      <c r="LI25" s="39"/>
      <c r="LJ25" s="30"/>
      <c r="LK25" s="143"/>
      <c r="LL25" s="30"/>
      <c r="LM25" s="19">
        <f t="shared" si="44"/>
        <v>100000.03</v>
      </c>
      <c r="LO25" s="8"/>
      <c r="LP25" s="39"/>
      <c r="LQ25" s="30"/>
      <c r="LR25" s="143"/>
      <c r="LS25" s="30"/>
      <c r="LT25" s="19">
        <f t="shared" si="45"/>
        <v>0</v>
      </c>
      <c r="LV25" s="8"/>
      <c r="LW25" s="1247"/>
      <c r="LX25" s="30"/>
      <c r="LY25" s="143"/>
      <c r="LZ25" s="30"/>
      <c r="MA25" s="19">
        <f t="shared" si="46"/>
        <v>12568.75</v>
      </c>
      <c r="MC25" s="8"/>
      <c r="MD25" s="39"/>
      <c r="ME25" s="30"/>
      <c r="MF25" s="143"/>
      <c r="MG25" s="30"/>
      <c r="MH25" s="19">
        <f t="shared" si="47"/>
        <v>234</v>
      </c>
      <c r="MJ25" s="8"/>
      <c r="MK25" s="39"/>
      <c r="ML25" s="30"/>
      <c r="MM25" s="143"/>
      <c r="MN25" s="30"/>
      <c r="MO25" s="19">
        <f t="shared" si="48"/>
        <v>13804.980000000001</v>
      </c>
      <c r="MQ25" s="577"/>
      <c r="MR25" s="1247"/>
      <c r="MS25" s="30"/>
      <c r="MT25" s="670"/>
      <c r="MU25" s="58"/>
      <c r="MV25" s="19">
        <f t="shared" si="49"/>
        <v>117952.64</v>
      </c>
      <c r="MX25" s="368"/>
      <c r="MY25" s="363"/>
      <c r="MZ25" s="30"/>
      <c r="NA25" s="53"/>
      <c r="NB25" s="176"/>
      <c r="NC25" s="19">
        <f t="shared" si="50"/>
        <v>198506.1</v>
      </c>
      <c r="NE25" s="8"/>
      <c r="NF25" s="39"/>
      <c r="NG25" s="30"/>
      <c r="NH25" s="143"/>
      <c r="NI25" s="30"/>
      <c r="NJ25" s="19">
        <f t="shared" si="51"/>
        <v>720.1</v>
      </c>
      <c r="NL25" s="366"/>
      <c r="NM25" s="39"/>
      <c r="NN25" s="30"/>
      <c r="NO25" s="143"/>
      <c r="NP25" s="30"/>
      <c r="NQ25" s="19">
        <f t="shared" si="52"/>
        <v>57552.92</v>
      </c>
      <c r="NS25" s="8"/>
      <c r="NT25" s="39"/>
      <c r="NU25" s="30"/>
      <c r="NV25" s="143"/>
      <c r="NW25" s="30"/>
      <c r="NX25" s="19">
        <f t="shared" si="53"/>
        <v>3803.8</v>
      </c>
      <c r="NZ25" s="8"/>
      <c r="OA25" s="39"/>
      <c r="OB25" s="30"/>
      <c r="OC25" s="143"/>
      <c r="OD25" s="30"/>
      <c r="OE25" s="19">
        <f t="shared" si="54"/>
        <v>4431</v>
      </c>
    </row>
    <row r="26" spans="1:395">
      <c r="A26" s="2"/>
      <c r="B26" s="2"/>
      <c r="C26" s="1559"/>
      <c r="D26" s="17"/>
      <c r="E26" s="8"/>
      <c r="F26" s="18"/>
      <c r="G26" s="19">
        <f t="shared" si="0"/>
        <v>40764.479999999996</v>
      </c>
      <c r="I26" s="368">
        <v>41285</v>
      </c>
      <c r="J26" s="40"/>
      <c r="K26" s="363">
        <v>2554</v>
      </c>
      <c r="L26" s="30">
        <v>222470</v>
      </c>
      <c r="M26" s="409"/>
      <c r="N26" s="1579"/>
      <c r="O26" s="19">
        <f t="shared" si="1"/>
        <v>800203</v>
      </c>
      <c r="Q26" s="366"/>
      <c r="R26" s="2"/>
      <c r="S26" s="1564"/>
      <c r="T26" s="17"/>
      <c r="U26" s="8"/>
      <c r="V26" s="18"/>
      <c r="W26" s="19">
        <f t="shared" si="2"/>
        <v>13137.72</v>
      </c>
      <c r="Y26" s="2"/>
      <c r="Z26" s="2"/>
      <c r="AA26" s="2"/>
      <c r="AB26" s="17"/>
      <c r="AC26" s="8"/>
      <c r="AD26" s="18"/>
      <c r="AE26" s="19">
        <f t="shared" si="3"/>
        <v>0</v>
      </c>
      <c r="AG26" s="2"/>
      <c r="AH26" s="2"/>
      <c r="AI26" s="2"/>
      <c r="AJ26" s="17"/>
      <c r="AK26" s="8"/>
      <c r="AL26" s="18"/>
      <c r="AM26" s="19">
        <f t="shared" si="4"/>
        <v>0</v>
      </c>
      <c r="AO26" s="1529"/>
      <c r="AP26" s="2"/>
      <c r="AQ26" s="2"/>
      <c r="AR26" s="17"/>
      <c r="AS26" s="8"/>
      <c r="AT26" s="18"/>
      <c r="AU26" s="19">
        <f t="shared" si="5"/>
        <v>14000</v>
      </c>
      <c r="AW26" s="2"/>
      <c r="AX26" s="2"/>
      <c r="AY26" s="2"/>
      <c r="AZ26" s="17"/>
      <c r="BA26" s="8"/>
      <c r="BB26" s="18"/>
      <c r="BC26" s="19">
        <f t="shared" si="6"/>
        <v>0</v>
      </c>
      <c r="BE26" s="2"/>
      <c r="BF26" s="2"/>
      <c r="BG26" s="17"/>
      <c r="BH26" s="8"/>
      <c r="BI26" s="18"/>
      <c r="BJ26" s="19">
        <f t="shared" si="7"/>
        <v>0</v>
      </c>
      <c r="BL26" s="1530"/>
      <c r="BM26" s="1886"/>
      <c r="BN26" s="17"/>
      <c r="BO26" s="8"/>
      <c r="BP26" s="18"/>
      <c r="BQ26" s="19">
        <f t="shared" si="8"/>
        <v>63168.800000000003</v>
      </c>
      <c r="BS26" s="2"/>
      <c r="BT26" s="2"/>
      <c r="BU26" s="17"/>
      <c r="BV26" s="8"/>
      <c r="BW26" s="18"/>
      <c r="BX26" s="19">
        <f t="shared" si="9"/>
        <v>0</v>
      </c>
      <c r="BZ26" s="793"/>
      <c r="CA26" s="793"/>
      <c r="CB26" s="794"/>
      <c r="CC26" s="807"/>
      <c r="CD26" s="814"/>
      <c r="CE26" s="811">
        <f t="shared" si="10"/>
        <v>40166.76</v>
      </c>
      <c r="CG26" s="368"/>
      <c r="CH26" s="1544"/>
      <c r="CI26" s="25"/>
      <c r="CJ26" s="1379"/>
      <c r="CK26" s="30"/>
      <c r="CL26" s="19">
        <f t="shared" si="11"/>
        <v>638381.09</v>
      </c>
      <c r="CN26" s="143"/>
      <c r="CO26" s="276"/>
      <c r="CP26" s="25"/>
      <c r="CQ26" s="74"/>
      <c r="CR26" s="86"/>
      <c r="CS26" s="19">
        <f t="shared" si="12"/>
        <v>238869.86000000002</v>
      </c>
      <c r="CU26" s="143"/>
      <c r="CV26" s="27"/>
      <c r="CW26" s="25"/>
      <c r="CX26" s="143"/>
      <c r="CY26" s="30"/>
      <c r="CZ26" s="19">
        <f t="shared" si="13"/>
        <v>8596.7999999999993</v>
      </c>
      <c r="DB26" s="2"/>
      <c r="DC26" s="2"/>
      <c r="DD26" s="17"/>
      <c r="DE26" s="8"/>
      <c r="DF26" s="18"/>
      <c r="DG26" s="19">
        <f t="shared" si="14"/>
        <v>6499.98</v>
      </c>
      <c r="DI26" s="143"/>
      <c r="DJ26" s="1585"/>
      <c r="DK26" s="1569"/>
      <c r="DL26" s="25"/>
      <c r="DM26" s="369"/>
      <c r="DN26" s="511"/>
      <c r="DO26" s="19">
        <f t="shared" si="15"/>
        <v>178224.63999999998</v>
      </c>
      <c r="DQ26" s="366"/>
      <c r="DR26" s="2"/>
      <c r="DS26" s="2"/>
      <c r="DT26" s="17"/>
      <c r="DU26" s="8"/>
      <c r="DV26" s="18"/>
      <c r="DW26" s="19">
        <f t="shared" si="16"/>
        <v>0</v>
      </c>
      <c r="DY26" s="366"/>
      <c r="DZ26" s="2"/>
      <c r="EA26" s="351"/>
      <c r="EB26" s="8"/>
      <c r="EC26" s="353"/>
      <c r="ED26" s="19">
        <f t="shared" si="17"/>
        <v>36645.57</v>
      </c>
      <c r="EF26" s="792"/>
      <c r="EG26" s="793"/>
      <c r="EH26" s="823"/>
      <c r="EI26" s="807"/>
      <c r="EJ26" s="822"/>
      <c r="EK26" s="811">
        <f t="shared" si="18"/>
        <v>3872.54</v>
      </c>
      <c r="EM26" s="2"/>
      <c r="EN26" s="2"/>
      <c r="EO26" s="351"/>
      <c r="EP26" s="8"/>
      <c r="EQ26" s="353"/>
      <c r="ER26" s="19">
        <f t="shared" si="19"/>
        <v>0</v>
      </c>
      <c r="ET26" s="2"/>
      <c r="EU26" s="2"/>
      <c r="EV26" s="351"/>
      <c r="EW26" s="8"/>
      <c r="EX26" s="353"/>
      <c r="EY26" s="19">
        <f t="shared" si="20"/>
        <v>13569.66</v>
      </c>
      <c r="FA26" s="2"/>
      <c r="FB26" s="2"/>
      <c r="FC26" s="351"/>
      <c r="FD26" s="8"/>
      <c r="FE26" s="353"/>
      <c r="FF26" s="19">
        <f t="shared" si="21"/>
        <v>0</v>
      </c>
      <c r="FH26" s="2"/>
      <c r="FI26" s="2"/>
      <c r="FJ26" s="2"/>
      <c r="FK26" s="17"/>
      <c r="FL26" s="8"/>
      <c r="FM26" s="353"/>
      <c r="FN26" s="19">
        <f t="shared" si="22"/>
        <v>76142.28</v>
      </c>
      <c r="FP26" s="2"/>
      <c r="FQ26" s="2"/>
      <c r="FR26" s="351"/>
      <c r="FS26" s="8"/>
      <c r="FT26" s="353"/>
      <c r="FU26" s="19">
        <f t="shared" si="23"/>
        <v>25000.2</v>
      </c>
      <c r="FW26" s="2"/>
      <c r="FX26" s="2"/>
      <c r="FY26" s="351"/>
      <c r="FZ26" s="8"/>
      <c r="GA26" s="353"/>
      <c r="GB26" s="19">
        <f t="shared" si="24"/>
        <v>0</v>
      </c>
      <c r="GD26" s="2"/>
      <c r="GE26" s="148"/>
      <c r="GF26" s="1893"/>
      <c r="GG26" s="36"/>
      <c r="GH26" s="353"/>
      <c r="GI26" s="187">
        <f t="shared" si="25"/>
        <v>33916.699999999997</v>
      </c>
      <c r="GK26" s="2"/>
      <c r="GL26" s="2"/>
      <c r="GM26" s="17"/>
      <c r="GN26" s="74"/>
      <c r="GO26" s="86"/>
      <c r="GP26" s="19">
        <f t="shared" si="26"/>
        <v>3778.44</v>
      </c>
      <c r="GR26" s="2"/>
      <c r="GS26" s="2"/>
      <c r="GT26" s="17"/>
      <c r="GU26" s="8"/>
      <c r="GV26" s="18"/>
      <c r="GW26" s="19">
        <f t="shared" si="27"/>
        <v>25300</v>
      </c>
      <c r="GY26" s="2"/>
      <c r="GZ26" s="2"/>
      <c r="HA26" s="17"/>
      <c r="HB26" s="8"/>
      <c r="HC26" s="18"/>
      <c r="HD26" s="19">
        <f t="shared" si="28"/>
        <v>65228.52</v>
      </c>
      <c r="HF26" s="2"/>
      <c r="HG26" s="2"/>
      <c r="HH26" s="17"/>
      <c r="HI26" s="8"/>
      <c r="HJ26" s="18"/>
      <c r="HK26" s="19">
        <f t="shared" si="29"/>
        <v>0</v>
      </c>
      <c r="HM26" s="368"/>
      <c r="HN26" s="27"/>
      <c r="HO26" s="494"/>
      <c r="HP26" s="53"/>
      <c r="HQ26" s="176"/>
      <c r="HR26" s="45">
        <f t="shared" si="30"/>
        <v>150506.31</v>
      </c>
      <c r="HT26" s="2"/>
      <c r="HU26" s="2"/>
      <c r="HV26" s="17"/>
      <c r="HW26" s="8"/>
      <c r="HX26" s="18"/>
      <c r="HY26" s="19">
        <f t="shared" si="31"/>
        <v>0</v>
      </c>
      <c r="IA26" s="2"/>
      <c r="IB26" s="2"/>
      <c r="IC26" s="17"/>
      <c r="ID26" s="8"/>
      <c r="IE26" s="18"/>
      <c r="IF26" s="19">
        <f t="shared" si="32"/>
        <v>0</v>
      </c>
      <c r="IH26" s="549"/>
      <c r="II26" s="8"/>
      <c r="IJ26" s="39"/>
      <c r="IK26" s="30"/>
      <c r="IL26" s="143"/>
      <c r="IM26" s="30"/>
      <c r="IN26" s="19">
        <f t="shared" si="33"/>
        <v>27686.6</v>
      </c>
      <c r="IP26" s="549"/>
      <c r="IQ26" s="39"/>
      <c r="IR26" s="30"/>
      <c r="IS26" s="143"/>
      <c r="IT26" s="30"/>
      <c r="IU26" s="19">
        <f t="shared" si="34"/>
        <v>0</v>
      </c>
      <c r="IW26" s="8"/>
      <c r="IX26" s="39"/>
      <c r="IY26" s="30"/>
      <c r="IZ26" s="143"/>
      <c r="JA26" s="30"/>
      <c r="JB26" s="19">
        <f t="shared" si="35"/>
        <v>5139.42</v>
      </c>
      <c r="JD26" s="8"/>
      <c r="JE26" s="39"/>
      <c r="JF26" s="30"/>
      <c r="JG26" s="143"/>
      <c r="JH26" s="30"/>
      <c r="JI26" s="19">
        <f t="shared" si="36"/>
        <v>2183</v>
      </c>
      <c r="JK26" s="577"/>
      <c r="JL26" s="39"/>
      <c r="JM26" s="30"/>
      <c r="JN26" s="143"/>
      <c r="JO26" s="30"/>
      <c r="JP26" s="19">
        <f t="shared" si="37"/>
        <v>0</v>
      </c>
      <c r="JR26" s="8"/>
      <c r="JS26" s="1580"/>
      <c r="JT26" s="30"/>
      <c r="JU26" s="143"/>
      <c r="JV26" s="30"/>
      <c r="JW26" s="19">
        <f t="shared" si="38"/>
        <v>55712.759999999995</v>
      </c>
      <c r="JY26" s="8"/>
      <c r="JZ26" s="39"/>
      <c r="KA26" s="30"/>
      <c r="KB26" s="143"/>
      <c r="KC26" s="30"/>
      <c r="KD26" s="19">
        <f t="shared" si="39"/>
        <v>0</v>
      </c>
      <c r="KF26" s="8"/>
      <c r="KG26" s="39"/>
      <c r="KH26" s="30"/>
      <c r="KI26" s="143"/>
      <c r="KJ26" s="30"/>
      <c r="KK26" s="19">
        <f t="shared" si="40"/>
        <v>0</v>
      </c>
      <c r="KM26" s="8"/>
      <c r="KN26" s="39"/>
      <c r="KO26" s="30"/>
      <c r="KP26" s="143"/>
      <c r="KQ26" s="30"/>
      <c r="KR26" s="19">
        <f t="shared" si="41"/>
        <v>0</v>
      </c>
      <c r="KT26" s="8"/>
      <c r="KU26" s="39"/>
      <c r="KV26" s="30"/>
      <c r="KW26" s="143"/>
      <c r="KX26" s="30"/>
      <c r="KY26" s="19">
        <f t="shared" si="42"/>
        <v>7803.92</v>
      </c>
      <c r="LA26" s="34"/>
      <c r="LB26" s="1247"/>
      <c r="LC26" s="176"/>
      <c r="LD26" s="53"/>
      <c r="LE26" s="176"/>
      <c r="LF26" s="19">
        <f t="shared" si="43"/>
        <v>0</v>
      </c>
      <c r="LH26" s="8"/>
      <c r="LI26" s="39"/>
      <c r="LJ26" s="30"/>
      <c r="LK26" s="143"/>
      <c r="LL26" s="30"/>
      <c r="LM26" s="19">
        <f t="shared" si="44"/>
        <v>100000.03</v>
      </c>
      <c r="LO26" s="8"/>
      <c r="LP26" s="39"/>
      <c r="LQ26" s="30"/>
      <c r="LR26" s="143"/>
      <c r="LS26" s="30"/>
      <c r="LT26" s="19">
        <f t="shared" si="45"/>
        <v>0</v>
      </c>
      <c r="LV26" s="8"/>
      <c r="LW26" s="1247"/>
      <c r="LX26" s="30"/>
      <c r="LY26" s="143"/>
      <c r="LZ26" s="30"/>
      <c r="MA26" s="19">
        <f t="shared" si="46"/>
        <v>12568.75</v>
      </c>
      <c r="MC26" s="8"/>
      <c r="MD26" s="39"/>
      <c r="ME26" s="30"/>
      <c r="MF26" s="143"/>
      <c r="MG26" s="30"/>
      <c r="MH26" s="19">
        <f t="shared" si="47"/>
        <v>234</v>
      </c>
      <c r="MJ26" s="8"/>
      <c r="MK26" s="39"/>
      <c r="ML26" s="30"/>
      <c r="MM26" s="143"/>
      <c r="MN26" s="30"/>
      <c r="MO26" s="19">
        <f t="shared" si="48"/>
        <v>13804.980000000001</v>
      </c>
      <c r="MQ26" s="577"/>
      <c r="MR26" s="1247"/>
      <c r="MS26" s="30"/>
      <c r="MT26" s="575"/>
      <c r="MU26" s="30"/>
      <c r="MV26" s="19">
        <f t="shared" si="49"/>
        <v>117952.64</v>
      </c>
      <c r="MX26" s="368"/>
      <c r="MY26" s="363"/>
      <c r="MZ26" s="30"/>
      <c r="NA26" s="53"/>
      <c r="NB26" s="176"/>
      <c r="NC26" s="19">
        <f t="shared" si="50"/>
        <v>198506.1</v>
      </c>
      <c r="NE26" s="8"/>
      <c r="NF26" s="39"/>
      <c r="NG26" s="30"/>
      <c r="NH26" s="143"/>
      <c r="NI26" s="30"/>
      <c r="NJ26" s="19">
        <f t="shared" si="51"/>
        <v>720.1</v>
      </c>
      <c r="NL26" s="366"/>
      <c r="NM26" s="39"/>
      <c r="NN26" s="30"/>
      <c r="NO26" s="143"/>
      <c r="NP26" s="30"/>
      <c r="NQ26" s="19">
        <f t="shared" si="52"/>
        <v>57552.92</v>
      </c>
      <c r="NS26" s="8"/>
      <c r="NT26" s="39"/>
      <c r="NU26" s="30"/>
      <c r="NV26" s="143"/>
      <c r="NW26" s="30"/>
      <c r="NX26" s="19">
        <f t="shared" si="53"/>
        <v>3803.8</v>
      </c>
      <c r="NZ26" s="8"/>
      <c r="OA26" s="39"/>
      <c r="OB26" s="30"/>
      <c r="OC26" s="143"/>
      <c r="OD26" s="30"/>
      <c r="OE26" s="19">
        <f t="shared" si="54"/>
        <v>4431</v>
      </c>
    </row>
    <row r="27" spans="1:395">
      <c r="A27" s="2"/>
      <c r="B27" s="2"/>
      <c r="C27" s="1559"/>
      <c r="D27" s="17"/>
      <c r="E27" s="8"/>
      <c r="F27" s="18"/>
      <c r="G27" s="19">
        <f t="shared" si="0"/>
        <v>40764.479999999996</v>
      </c>
      <c r="I27" s="366">
        <v>41286</v>
      </c>
      <c r="K27" s="363">
        <v>2559</v>
      </c>
      <c r="L27" s="186">
        <v>255572</v>
      </c>
      <c r="M27" s="409"/>
      <c r="N27" s="1579"/>
      <c r="O27" s="19">
        <f>O26+L28-N27</f>
        <v>1186543</v>
      </c>
      <c r="Q27" s="366"/>
      <c r="R27" s="2"/>
      <c r="S27" s="1564"/>
      <c r="T27" s="17"/>
      <c r="U27" s="8"/>
      <c r="V27" s="18"/>
      <c r="W27" s="19">
        <f t="shared" si="2"/>
        <v>13137.72</v>
      </c>
      <c r="Y27" s="2"/>
      <c r="Z27" s="2"/>
      <c r="AA27" s="2"/>
      <c r="AB27" s="17"/>
      <c r="AC27" s="8"/>
      <c r="AD27" s="18"/>
      <c r="AE27" s="19">
        <f t="shared" si="3"/>
        <v>0</v>
      </c>
      <c r="AG27" s="2"/>
      <c r="AH27" s="2"/>
      <c r="AI27" s="2"/>
      <c r="AJ27" s="17"/>
      <c r="AK27" s="8"/>
      <c r="AL27" s="18"/>
      <c r="AM27" s="19">
        <f t="shared" si="4"/>
        <v>0</v>
      </c>
      <c r="AO27" s="1529"/>
      <c r="AP27" s="2"/>
      <c r="AQ27" s="2"/>
      <c r="AR27" s="17"/>
      <c r="AS27" s="8"/>
      <c r="AT27" s="18"/>
      <c r="AU27" s="19">
        <f t="shared" si="5"/>
        <v>14000</v>
      </c>
      <c r="AW27" s="2"/>
      <c r="AX27" s="2"/>
      <c r="AY27" s="2"/>
      <c r="AZ27" s="17"/>
      <c r="BA27" s="8"/>
      <c r="BB27" s="18"/>
      <c r="BC27" s="19">
        <f t="shared" si="6"/>
        <v>0</v>
      </c>
      <c r="BE27" s="2"/>
      <c r="BF27" s="2"/>
      <c r="BG27" s="17"/>
      <c r="BH27" s="8"/>
      <c r="BI27" s="18"/>
      <c r="BJ27" s="19">
        <f t="shared" si="7"/>
        <v>0</v>
      </c>
      <c r="BL27" s="1530"/>
      <c r="BM27" s="1886"/>
      <c r="BN27" s="17"/>
      <c r="BO27" s="8"/>
      <c r="BP27" s="18"/>
      <c r="BQ27" s="19">
        <f t="shared" si="8"/>
        <v>63168.800000000003</v>
      </c>
      <c r="BS27" s="2"/>
      <c r="BT27" s="2"/>
      <c r="BU27" s="17"/>
      <c r="BV27" s="8"/>
      <c r="BW27" s="18"/>
      <c r="BX27" s="19">
        <f t="shared" si="9"/>
        <v>0</v>
      </c>
      <c r="BZ27" s="793"/>
      <c r="CA27" s="793"/>
      <c r="CB27" s="794"/>
      <c r="CC27" s="807"/>
      <c r="CD27" s="814"/>
      <c r="CE27" s="811">
        <f t="shared" si="10"/>
        <v>40166.76</v>
      </c>
      <c r="CG27" s="368"/>
      <c r="CH27" s="1544"/>
      <c r="CI27" s="25"/>
      <c r="CJ27" s="143"/>
      <c r="CK27" s="30"/>
      <c r="CL27" s="19">
        <f t="shared" si="11"/>
        <v>638381.09</v>
      </c>
      <c r="CN27" s="143"/>
      <c r="CO27" s="276"/>
      <c r="CP27" s="25"/>
      <c r="CQ27" s="8"/>
      <c r="CR27" s="18"/>
      <c r="CS27" s="19">
        <f t="shared" si="12"/>
        <v>238869.86000000002</v>
      </c>
      <c r="CU27" s="143"/>
      <c r="CV27" s="27"/>
      <c r="CW27" s="25"/>
      <c r="CX27" s="143"/>
      <c r="CY27" s="30"/>
      <c r="CZ27" s="19">
        <f t="shared" si="13"/>
        <v>8596.7999999999993</v>
      </c>
      <c r="DB27" s="2"/>
      <c r="DC27" s="2"/>
      <c r="DD27" s="17"/>
      <c r="DE27" s="8"/>
      <c r="DF27" s="18"/>
      <c r="DG27" s="19">
        <f t="shared" si="14"/>
        <v>6499.98</v>
      </c>
      <c r="DI27" s="143"/>
      <c r="DJ27" s="40"/>
      <c r="DK27" s="1586"/>
      <c r="DL27" s="25"/>
      <c r="DM27" s="369"/>
      <c r="DN27" s="30"/>
      <c r="DO27" s="19">
        <f t="shared" si="15"/>
        <v>178224.63999999998</v>
      </c>
      <c r="DQ27" s="366"/>
      <c r="DR27" s="2"/>
      <c r="DS27" s="2"/>
      <c r="DT27" s="17"/>
      <c r="DU27" s="8"/>
      <c r="DV27" s="18"/>
      <c r="DW27" s="19">
        <f t="shared" si="16"/>
        <v>0</v>
      </c>
      <c r="DY27" s="366"/>
      <c r="DZ27" s="2"/>
      <c r="EA27" s="351"/>
      <c r="EB27" s="8"/>
      <c r="EC27" s="353"/>
      <c r="ED27" s="19">
        <f t="shared" si="17"/>
        <v>36645.57</v>
      </c>
      <c r="EF27" s="792"/>
      <c r="EG27" s="793"/>
      <c r="EH27" s="823"/>
      <c r="EI27" s="807"/>
      <c r="EJ27" s="822"/>
      <c r="EK27" s="811">
        <f t="shared" si="18"/>
        <v>3872.54</v>
      </c>
      <c r="EM27" s="2"/>
      <c r="EN27" s="2"/>
      <c r="EO27" s="351"/>
      <c r="EP27" s="8"/>
      <c r="EQ27" s="353"/>
      <c r="ER27" s="19">
        <f t="shared" si="19"/>
        <v>0</v>
      </c>
      <c r="ET27" s="2"/>
      <c r="EU27" s="2"/>
      <c r="EV27" s="351"/>
      <c r="EW27" s="8"/>
      <c r="EX27" s="353"/>
      <c r="EY27" s="19">
        <f t="shared" si="20"/>
        <v>13569.66</v>
      </c>
      <c r="FA27" s="2"/>
      <c r="FB27" s="2"/>
      <c r="FC27" s="351"/>
      <c r="FD27" s="8"/>
      <c r="FE27" s="353"/>
      <c r="FF27" s="19">
        <f t="shared" si="21"/>
        <v>0</v>
      </c>
      <c r="FH27" s="2"/>
      <c r="FI27" s="2"/>
      <c r="FJ27" s="2"/>
      <c r="FK27" s="17"/>
      <c r="FL27" s="8"/>
      <c r="FM27" s="353"/>
      <c r="FN27" s="19">
        <f t="shared" si="22"/>
        <v>76142.28</v>
      </c>
      <c r="FP27" s="2"/>
      <c r="FQ27" s="2"/>
      <c r="FR27" s="351"/>
      <c r="FS27" s="8"/>
      <c r="FT27" s="353"/>
      <c r="FU27" s="19">
        <f t="shared" si="23"/>
        <v>25000.2</v>
      </c>
      <c r="FW27" s="2"/>
      <c r="FX27" s="2"/>
      <c r="FY27" s="351"/>
      <c r="FZ27" s="8"/>
      <c r="GA27" s="353"/>
      <c r="GB27" s="19">
        <f t="shared" si="24"/>
        <v>0</v>
      </c>
      <c r="GD27" s="2"/>
      <c r="GE27" s="148"/>
      <c r="GF27" s="1893"/>
      <c r="GG27" s="36"/>
      <c r="GH27" s="353"/>
      <c r="GI27" s="187">
        <f t="shared" si="25"/>
        <v>33916.699999999997</v>
      </c>
      <c r="GK27" s="2"/>
      <c r="GL27" s="2"/>
      <c r="GM27" s="17"/>
      <c r="GN27" s="8"/>
      <c r="GO27" s="18"/>
      <c r="GP27" s="19">
        <f t="shared" si="26"/>
        <v>3778.44</v>
      </c>
      <c r="GR27" s="2"/>
      <c r="GS27" s="2"/>
      <c r="GT27" s="17"/>
      <c r="GU27" s="8"/>
      <c r="GV27" s="18"/>
      <c r="GW27" s="19">
        <f t="shared" si="27"/>
        <v>25300</v>
      </c>
      <c r="GY27" s="2"/>
      <c r="GZ27" s="2"/>
      <c r="HA27" s="17"/>
      <c r="HB27" s="8"/>
      <c r="HC27" s="18"/>
      <c r="HD27" s="19">
        <f t="shared" si="28"/>
        <v>65228.52</v>
      </c>
      <c r="HF27" s="2"/>
      <c r="HG27" s="2"/>
      <c r="HH27" s="17"/>
      <c r="HI27" s="8"/>
      <c r="HJ27" s="18"/>
      <c r="HK27" s="19">
        <f t="shared" si="29"/>
        <v>0</v>
      </c>
      <c r="HM27" s="368"/>
      <c r="HN27" s="27"/>
      <c r="HO27" s="494"/>
      <c r="HP27" s="143"/>
      <c r="HQ27" s="30"/>
      <c r="HR27" s="45">
        <f t="shared" si="30"/>
        <v>150506.31</v>
      </c>
      <c r="HT27" s="2"/>
      <c r="HU27" s="2"/>
      <c r="HV27" s="17"/>
      <c r="HW27" s="8"/>
      <c r="HX27" s="18"/>
      <c r="HY27" s="19">
        <f t="shared" si="31"/>
        <v>0</v>
      </c>
      <c r="IA27" s="2"/>
      <c r="IB27" s="2"/>
      <c r="IC27" s="17"/>
      <c r="ID27" s="8"/>
      <c r="IE27" s="18"/>
      <c r="IF27" s="19">
        <f t="shared" si="32"/>
        <v>0</v>
      </c>
      <c r="IH27" s="549"/>
      <c r="II27" s="8"/>
      <c r="IJ27" s="39"/>
      <c r="IK27" s="30"/>
      <c r="IL27" s="69"/>
      <c r="IM27" s="30"/>
      <c r="IN27" s="19">
        <f t="shared" si="33"/>
        <v>27686.6</v>
      </c>
      <c r="IP27" s="549"/>
      <c r="IQ27" s="39"/>
      <c r="IR27" s="30"/>
      <c r="IS27" s="69"/>
      <c r="IT27" s="30"/>
      <c r="IU27" s="19">
        <f t="shared" si="34"/>
        <v>0</v>
      </c>
      <c r="IW27" s="8"/>
      <c r="IX27" s="39"/>
      <c r="IY27" s="30"/>
      <c r="IZ27" s="69"/>
      <c r="JA27" s="30"/>
      <c r="JB27" s="19">
        <f t="shared" si="35"/>
        <v>5139.42</v>
      </c>
      <c r="JD27" s="8"/>
      <c r="JE27" s="39"/>
      <c r="JF27" s="30"/>
      <c r="JG27" s="69"/>
      <c r="JH27" s="30"/>
      <c r="JI27" s="19">
        <f t="shared" si="36"/>
        <v>2183</v>
      </c>
      <c r="JK27" s="577"/>
      <c r="JL27" s="39"/>
      <c r="JM27" s="30"/>
      <c r="JN27" s="69"/>
      <c r="JO27" s="30"/>
      <c r="JP27" s="19">
        <f t="shared" si="37"/>
        <v>0</v>
      </c>
      <c r="JR27" s="8"/>
      <c r="JS27" s="1580"/>
      <c r="JT27" s="30"/>
      <c r="JU27" s="69"/>
      <c r="JV27" s="30"/>
      <c r="JW27" s="19">
        <f t="shared" si="38"/>
        <v>55712.759999999995</v>
      </c>
      <c r="JY27" s="8"/>
      <c r="JZ27" s="39"/>
      <c r="KA27" s="30"/>
      <c r="KB27" s="69"/>
      <c r="KC27" s="30"/>
      <c r="KD27" s="19">
        <f t="shared" si="39"/>
        <v>0</v>
      </c>
      <c r="KF27" s="8"/>
      <c r="KG27" s="39"/>
      <c r="KH27" s="30"/>
      <c r="KI27" s="69"/>
      <c r="KJ27" s="30"/>
      <c r="KK27" s="19">
        <f t="shared" si="40"/>
        <v>0</v>
      </c>
      <c r="KM27" s="8"/>
      <c r="KN27" s="39"/>
      <c r="KO27" s="30"/>
      <c r="KP27" s="69"/>
      <c r="KQ27" s="30"/>
      <c r="KR27" s="19">
        <f t="shared" si="41"/>
        <v>0</v>
      </c>
      <c r="KT27" s="8"/>
      <c r="KU27" s="39"/>
      <c r="KV27" s="30"/>
      <c r="KW27" s="69"/>
      <c r="KX27" s="30"/>
      <c r="KY27" s="19">
        <f t="shared" si="42"/>
        <v>7803.92</v>
      </c>
      <c r="LA27" s="34"/>
      <c r="LB27" s="1247"/>
      <c r="LC27" s="176"/>
      <c r="LD27" s="69"/>
      <c r="LE27" s="176"/>
      <c r="LF27" s="19">
        <f t="shared" si="43"/>
        <v>0</v>
      </c>
      <c r="LH27" s="8"/>
      <c r="LI27" s="39"/>
      <c r="LJ27" s="30"/>
      <c r="LK27" s="69"/>
      <c r="LL27" s="30"/>
      <c r="LM27" s="19">
        <f t="shared" si="44"/>
        <v>100000.03</v>
      </c>
      <c r="LO27" s="8"/>
      <c r="LP27" s="39"/>
      <c r="LQ27" s="30"/>
      <c r="LR27" s="69"/>
      <c r="LS27" s="30"/>
      <c r="LT27" s="19">
        <f t="shared" si="45"/>
        <v>0</v>
      </c>
      <c r="LV27" s="8"/>
      <c r="LW27" s="1247"/>
      <c r="LX27" s="30"/>
      <c r="LY27" s="69"/>
      <c r="LZ27" s="30"/>
      <c r="MA27" s="19">
        <f t="shared" si="46"/>
        <v>12568.75</v>
      </c>
      <c r="MC27" s="8"/>
      <c r="MD27" s="39"/>
      <c r="ME27" s="30"/>
      <c r="MF27" s="69"/>
      <c r="MG27" s="30"/>
      <c r="MH27" s="19">
        <f t="shared" si="47"/>
        <v>234</v>
      </c>
      <c r="MJ27" s="8"/>
      <c r="MK27" s="39"/>
      <c r="ML27" s="30"/>
      <c r="MM27" s="69"/>
      <c r="MN27" s="30"/>
      <c r="MO27" s="19">
        <f t="shared" si="48"/>
        <v>13804.980000000001</v>
      </c>
      <c r="MQ27" s="577"/>
      <c r="MR27" s="1247"/>
      <c r="MS27" s="30"/>
      <c r="MT27" s="669"/>
      <c r="MU27" s="30"/>
      <c r="MV27" s="19">
        <f t="shared" si="49"/>
        <v>117952.64</v>
      </c>
      <c r="MX27" s="368"/>
      <c r="MY27" s="363"/>
      <c r="MZ27" s="30"/>
      <c r="NA27" s="34"/>
      <c r="NB27" s="176"/>
      <c r="NC27" s="19">
        <f t="shared" si="50"/>
        <v>198506.1</v>
      </c>
      <c r="NE27" s="8"/>
      <c r="NF27" s="39"/>
      <c r="NG27" s="30"/>
      <c r="NH27" s="69"/>
      <c r="NI27" s="30"/>
      <c r="NJ27" s="19">
        <f t="shared" si="51"/>
        <v>720.1</v>
      </c>
      <c r="NL27" s="366"/>
      <c r="NM27" s="39"/>
      <c r="NN27" s="30"/>
      <c r="NO27" s="69"/>
      <c r="NP27" s="30"/>
      <c r="NQ27" s="19">
        <f t="shared" si="52"/>
        <v>57552.92</v>
      </c>
      <c r="NS27" s="8"/>
      <c r="NT27" s="39"/>
      <c r="NU27" s="30"/>
      <c r="NV27" s="69"/>
      <c r="NW27" s="30"/>
      <c r="NX27" s="19">
        <f t="shared" si="53"/>
        <v>3803.8</v>
      </c>
      <c r="NZ27" s="8"/>
      <c r="OA27" s="39"/>
      <c r="OB27" s="30"/>
      <c r="OC27" s="69"/>
      <c r="OD27" s="30"/>
      <c r="OE27" s="19">
        <f t="shared" si="54"/>
        <v>4431</v>
      </c>
    </row>
    <row r="28" spans="1:395">
      <c r="A28" s="2"/>
      <c r="B28" s="2"/>
      <c r="C28" s="1559"/>
      <c r="D28" s="17"/>
      <c r="E28" s="8"/>
      <c r="F28" s="18"/>
      <c r="G28" s="19">
        <f t="shared" si="0"/>
        <v>40764.479999999996</v>
      </c>
      <c r="I28" s="368">
        <v>41286</v>
      </c>
      <c r="J28" s="40"/>
      <c r="K28" s="363">
        <v>2560</v>
      </c>
      <c r="L28" s="30">
        <v>386340</v>
      </c>
      <c r="M28" s="409"/>
      <c r="N28" s="1579"/>
      <c r="O28" s="19">
        <f t="shared" ref="O28:O41" si="55">O27+L29-N28</f>
        <v>1409128</v>
      </c>
      <c r="Q28" s="366"/>
      <c r="R28" s="2"/>
      <c r="S28" s="1564"/>
      <c r="T28" s="17"/>
      <c r="U28" s="8"/>
      <c r="V28" s="18"/>
      <c r="W28" s="19">
        <f t="shared" si="2"/>
        <v>13137.72</v>
      </c>
      <c r="Y28" s="2"/>
      <c r="Z28" s="2"/>
      <c r="AA28" s="2"/>
      <c r="AB28" s="17"/>
      <c r="AC28" s="8"/>
      <c r="AD28" s="18"/>
      <c r="AE28" s="19">
        <f t="shared" si="3"/>
        <v>0</v>
      </c>
      <c r="AG28" s="2"/>
      <c r="AH28" s="2"/>
      <c r="AI28" s="2"/>
      <c r="AJ28" s="17"/>
      <c r="AK28" s="8"/>
      <c r="AL28" s="18"/>
      <c r="AM28" s="19">
        <f t="shared" si="4"/>
        <v>0</v>
      </c>
      <c r="AO28" s="1529"/>
      <c r="AP28" s="2"/>
      <c r="AQ28" s="2"/>
      <c r="AR28" s="17"/>
      <c r="AS28" s="8"/>
      <c r="AT28" s="18"/>
      <c r="AU28" s="19">
        <f t="shared" si="5"/>
        <v>14000</v>
      </c>
      <c r="AW28" s="2"/>
      <c r="AX28" s="2"/>
      <c r="AY28" s="2"/>
      <c r="AZ28" s="17"/>
      <c r="BA28" s="8"/>
      <c r="BB28" s="18"/>
      <c r="BC28" s="19">
        <f t="shared" si="6"/>
        <v>0</v>
      </c>
      <c r="BE28" s="2"/>
      <c r="BF28" s="2"/>
      <c r="BG28" s="17"/>
      <c r="BH28" s="8"/>
      <c r="BI28" s="18"/>
      <c r="BJ28" s="19">
        <f t="shared" si="7"/>
        <v>0</v>
      </c>
      <c r="BL28" s="1530"/>
      <c r="BM28" s="1886"/>
      <c r="BN28" s="17"/>
      <c r="BO28" s="8"/>
      <c r="BP28" s="18"/>
      <c r="BQ28" s="19">
        <f t="shared" si="8"/>
        <v>63168.800000000003</v>
      </c>
      <c r="BS28" s="2"/>
      <c r="BT28" s="2"/>
      <c r="BU28" s="17"/>
      <c r="BV28" s="8"/>
      <c r="BW28" s="18"/>
      <c r="BX28" s="19">
        <f t="shared" si="9"/>
        <v>0</v>
      </c>
      <c r="BZ28" s="793"/>
      <c r="CA28" s="793"/>
      <c r="CB28" s="794"/>
      <c r="CC28" s="807"/>
      <c r="CD28" s="814"/>
      <c r="CE28" s="811">
        <f t="shared" si="10"/>
        <v>40166.76</v>
      </c>
      <c r="CG28" s="368"/>
      <c r="CH28" s="1544"/>
      <c r="CI28" s="25"/>
      <c r="CJ28" s="143"/>
      <c r="CK28" s="30"/>
      <c r="CL28" s="19">
        <f t="shared" si="11"/>
        <v>638381.09</v>
      </c>
      <c r="CN28" s="143"/>
      <c r="CO28" s="276"/>
      <c r="CP28" s="25"/>
      <c r="CQ28" s="8"/>
      <c r="CR28" s="18"/>
      <c r="CS28" s="19">
        <f t="shared" si="12"/>
        <v>238869.86000000002</v>
      </c>
      <c r="CU28" s="143"/>
      <c r="CV28" s="27"/>
      <c r="CW28" s="25"/>
      <c r="CX28" s="143"/>
      <c r="CY28" s="30"/>
      <c r="CZ28" s="19">
        <f t="shared" si="13"/>
        <v>8596.7999999999993</v>
      </c>
      <c r="DB28" s="2"/>
      <c r="DC28" s="2"/>
      <c r="DD28" s="17"/>
      <c r="DE28" s="8"/>
      <c r="DF28" s="18"/>
      <c r="DG28" s="19">
        <f t="shared" si="14"/>
        <v>6499.98</v>
      </c>
      <c r="DI28" s="143"/>
      <c r="DJ28" s="1248"/>
      <c r="DK28" s="1586"/>
      <c r="DL28" s="25"/>
      <c r="DM28" s="54"/>
      <c r="DN28" s="30"/>
      <c r="DO28" s="19">
        <f t="shared" si="15"/>
        <v>178224.63999999998</v>
      </c>
      <c r="DQ28" s="366"/>
      <c r="DR28" s="2"/>
      <c r="DS28" s="2"/>
      <c r="DT28" s="17"/>
      <c r="DU28" s="8"/>
      <c r="DV28" s="18"/>
      <c r="DW28" s="19">
        <f t="shared" si="16"/>
        <v>0</v>
      </c>
      <c r="DY28" s="366"/>
      <c r="DZ28" s="2"/>
      <c r="EA28" s="351"/>
      <c r="EB28" s="8"/>
      <c r="EC28" s="353"/>
      <c r="ED28" s="19">
        <f t="shared" si="17"/>
        <v>36645.57</v>
      </c>
      <c r="EF28" s="792"/>
      <c r="EG28" s="793"/>
      <c r="EH28" s="823"/>
      <c r="EI28" s="807"/>
      <c r="EJ28" s="822"/>
      <c r="EK28" s="811">
        <f t="shared" si="18"/>
        <v>3872.54</v>
      </c>
      <c r="EM28" s="2"/>
      <c r="EN28" s="2"/>
      <c r="EO28" s="351"/>
      <c r="EP28" s="8"/>
      <c r="EQ28" s="353"/>
      <c r="ER28" s="19">
        <f t="shared" si="19"/>
        <v>0</v>
      </c>
      <c r="ET28" s="2"/>
      <c r="EU28" s="2"/>
      <c r="EV28" s="351"/>
      <c r="EW28" s="8"/>
      <c r="EX28" s="353"/>
      <c r="EY28" s="19">
        <f t="shared" si="20"/>
        <v>13569.66</v>
      </c>
      <c r="FA28" s="2"/>
      <c r="FB28" s="2"/>
      <c r="FC28" s="351"/>
      <c r="FD28" s="8"/>
      <c r="FE28" s="353"/>
      <c r="FF28" s="19">
        <f t="shared" si="21"/>
        <v>0</v>
      </c>
      <c r="FH28" s="2"/>
      <c r="FI28" s="2"/>
      <c r="FJ28" s="2"/>
      <c r="FK28" s="17"/>
      <c r="FL28" s="8"/>
      <c r="FM28" s="353"/>
      <c r="FN28" s="19">
        <f t="shared" si="22"/>
        <v>76142.28</v>
      </c>
      <c r="FP28" s="2"/>
      <c r="FQ28" s="2"/>
      <c r="FR28" s="351"/>
      <c r="FS28" s="8"/>
      <c r="FT28" s="353"/>
      <c r="FU28" s="19">
        <f t="shared" si="23"/>
        <v>25000.2</v>
      </c>
      <c r="FW28" s="2"/>
      <c r="FX28" s="2"/>
      <c r="FY28" s="351"/>
      <c r="FZ28" s="8"/>
      <c r="GA28" s="353"/>
      <c r="GB28" s="19">
        <f t="shared" si="24"/>
        <v>0</v>
      </c>
      <c r="GD28" s="2"/>
      <c r="GE28" s="148"/>
      <c r="GF28" s="1893"/>
      <c r="GG28" s="36"/>
      <c r="GH28" s="353"/>
      <c r="GI28" s="187">
        <f t="shared" si="25"/>
        <v>33916.699999999997</v>
      </c>
      <c r="GK28" s="2"/>
      <c r="GL28" s="2"/>
      <c r="GM28" s="17"/>
      <c r="GN28" s="8"/>
      <c r="GO28" s="18"/>
      <c r="GP28" s="19">
        <f t="shared" si="26"/>
        <v>3778.44</v>
      </c>
      <c r="GR28" s="2"/>
      <c r="GS28" s="2"/>
      <c r="GT28" s="17"/>
      <c r="GU28" s="8"/>
      <c r="GV28" s="18"/>
      <c r="GW28" s="19">
        <f t="shared" si="27"/>
        <v>25300</v>
      </c>
      <c r="GY28" s="2"/>
      <c r="GZ28" s="2"/>
      <c r="HA28" s="17"/>
      <c r="HB28" s="8"/>
      <c r="HC28" s="18"/>
      <c r="HD28" s="19">
        <f t="shared" si="28"/>
        <v>65228.52</v>
      </c>
      <c r="HF28" s="2"/>
      <c r="HG28" s="2"/>
      <c r="HH28" s="17"/>
      <c r="HI28" s="8"/>
      <c r="HJ28" s="18"/>
      <c r="HK28" s="19">
        <f t="shared" si="29"/>
        <v>0</v>
      </c>
      <c r="HM28" s="368"/>
      <c r="HN28" s="27"/>
      <c r="HO28" s="494"/>
      <c r="HP28" s="143"/>
      <c r="HQ28" s="30"/>
      <c r="HR28" s="45">
        <f t="shared" si="30"/>
        <v>150506.31</v>
      </c>
      <c r="HT28" s="2"/>
      <c r="HU28" s="2"/>
      <c r="HV28" s="17"/>
      <c r="HW28" s="8"/>
      <c r="HX28" s="18"/>
      <c r="HY28" s="19">
        <f t="shared" si="31"/>
        <v>0</v>
      </c>
      <c r="IA28" s="2"/>
      <c r="IB28" s="2"/>
      <c r="IC28" s="17"/>
      <c r="ID28" s="8"/>
      <c r="IE28" s="18"/>
      <c r="IF28" s="19">
        <f t="shared" si="32"/>
        <v>0</v>
      </c>
      <c r="IH28" s="549"/>
      <c r="II28" s="8"/>
      <c r="IJ28" s="39"/>
      <c r="IK28" s="18"/>
      <c r="IL28" s="69"/>
      <c r="IM28" s="18"/>
      <c r="IN28" s="19">
        <f t="shared" si="33"/>
        <v>27686.6</v>
      </c>
      <c r="IP28" s="549"/>
      <c r="IQ28" s="39"/>
      <c r="IR28" s="18"/>
      <c r="IS28" s="69"/>
      <c r="IT28" s="18"/>
      <c r="IU28" s="19">
        <f t="shared" si="34"/>
        <v>0</v>
      </c>
      <c r="IW28" s="8"/>
      <c r="IX28" s="39"/>
      <c r="IY28" s="18"/>
      <c r="IZ28" s="69"/>
      <c r="JA28" s="18"/>
      <c r="JB28" s="19">
        <f t="shared" si="35"/>
        <v>5139.42</v>
      </c>
      <c r="JD28" s="8"/>
      <c r="JE28" s="39"/>
      <c r="JF28" s="18"/>
      <c r="JG28" s="69"/>
      <c r="JH28" s="18"/>
      <c r="JI28" s="19">
        <f t="shared" si="36"/>
        <v>2183</v>
      </c>
      <c r="JK28" s="577"/>
      <c r="JL28" s="39"/>
      <c r="JM28" s="18"/>
      <c r="JN28" s="69"/>
      <c r="JO28" s="18"/>
      <c r="JP28" s="19">
        <f t="shared" si="37"/>
        <v>0</v>
      </c>
      <c r="JR28" s="8"/>
      <c r="JS28" s="1580"/>
      <c r="JT28" s="18"/>
      <c r="JU28" s="69"/>
      <c r="JV28" s="18"/>
      <c r="JW28" s="19">
        <f t="shared" si="38"/>
        <v>55712.759999999995</v>
      </c>
      <c r="JY28" s="8"/>
      <c r="JZ28" s="39"/>
      <c r="KA28" s="18"/>
      <c r="KB28" s="69"/>
      <c r="KC28" s="18"/>
      <c r="KD28" s="19">
        <f t="shared" si="39"/>
        <v>0</v>
      </c>
      <c r="KF28" s="8"/>
      <c r="KG28" s="39"/>
      <c r="KH28" s="18"/>
      <c r="KI28" s="69"/>
      <c r="KJ28" s="18"/>
      <c r="KK28" s="19">
        <f t="shared" si="40"/>
        <v>0</v>
      </c>
      <c r="KM28" s="8"/>
      <c r="KN28" s="39"/>
      <c r="KO28" s="18"/>
      <c r="KP28" s="69"/>
      <c r="KQ28" s="18"/>
      <c r="KR28" s="19">
        <f t="shared" si="41"/>
        <v>0</v>
      </c>
      <c r="KT28" s="8"/>
      <c r="KU28" s="39"/>
      <c r="KV28" s="18"/>
      <c r="KW28" s="69"/>
      <c r="KX28" s="18"/>
      <c r="KY28" s="19">
        <f t="shared" si="42"/>
        <v>7803.92</v>
      </c>
      <c r="LA28" s="34"/>
      <c r="LB28" s="1247"/>
      <c r="LC28" s="85"/>
      <c r="LD28" s="69"/>
      <c r="LE28" s="85"/>
      <c r="LF28" s="19">
        <f t="shared" si="43"/>
        <v>0</v>
      </c>
      <c r="LH28" s="8"/>
      <c r="LI28" s="39"/>
      <c r="LJ28" s="18"/>
      <c r="LK28" s="69"/>
      <c r="LL28" s="18"/>
      <c r="LM28" s="19">
        <f t="shared" si="44"/>
        <v>100000.03</v>
      </c>
      <c r="LO28" s="8"/>
      <c r="LP28" s="39"/>
      <c r="LQ28" s="18"/>
      <c r="LR28" s="69"/>
      <c r="LS28" s="18"/>
      <c r="LT28" s="19">
        <f t="shared" si="45"/>
        <v>0</v>
      </c>
      <c r="LV28" s="8"/>
      <c r="LW28" s="1247"/>
      <c r="LX28" s="18"/>
      <c r="LY28" s="69"/>
      <c r="LZ28" s="18"/>
      <c r="MA28" s="19">
        <f t="shared" si="46"/>
        <v>12568.75</v>
      </c>
      <c r="MC28" s="8"/>
      <c r="MD28" s="39"/>
      <c r="ME28" s="18"/>
      <c r="MF28" s="69"/>
      <c r="MG28" s="18"/>
      <c r="MH28" s="19">
        <f t="shared" si="47"/>
        <v>234</v>
      </c>
      <c r="MJ28" s="8"/>
      <c r="MK28" s="39"/>
      <c r="ML28" s="18"/>
      <c r="MM28" s="69"/>
      <c r="MN28" s="18"/>
      <c r="MO28" s="19">
        <f t="shared" si="48"/>
        <v>13804.980000000001</v>
      </c>
      <c r="MQ28" s="577"/>
      <c r="MR28" s="1247"/>
      <c r="MS28" s="18"/>
      <c r="MT28" s="669"/>
      <c r="MU28" s="18"/>
      <c r="MV28" s="19">
        <f t="shared" si="49"/>
        <v>117952.64</v>
      </c>
      <c r="MX28" s="368"/>
      <c r="MY28" s="363"/>
      <c r="MZ28" s="30"/>
      <c r="NA28" s="34"/>
      <c r="NB28" s="85"/>
      <c r="NC28" s="19">
        <f t="shared" si="50"/>
        <v>198506.1</v>
      </c>
      <c r="NE28" s="8"/>
      <c r="NF28" s="39"/>
      <c r="NG28" s="18"/>
      <c r="NH28" s="69"/>
      <c r="NI28" s="18"/>
      <c r="NJ28" s="19">
        <f t="shared" si="51"/>
        <v>720.1</v>
      </c>
      <c r="NL28" s="366"/>
      <c r="NM28" s="39"/>
      <c r="NN28" s="18"/>
      <c r="NO28" s="69"/>
      <c r="NP28" s="18"/>
      <c r="NQ28" s="19">
        <f t="shared" si="52"/>
        <v>57552.92</v>
      </c>
      <c r="NS28" s="8"/>
      <c r="NT28" s="39"/>
      <c r="NU28" s="18"/>
      <c r="NV28" s="69"/>
      <c r="NW28" s="18"/>
      <c r="NX28" s="19">
        <f t="shared" si="53"/>
        <v>3803.8</v>
      </c>
      <c r="NZ28" s="8"/>
      <c r="OA28" s="39"/>
      <c r="OB28" s="18"/>
      <c r="OC28" s="69"/>
      <c r="OD28" s="18"/>
      <c r="OE28" s="19">
        <f t="shared" si="54"/>
        <v>4431</v>
      </c>
    </row>
    <row r="29" spans="1:395">
      <c r="A29" s="2"/>
      <c r="B29" s="2"/>
      <c r="C29" s="1559"/>
      <c r="D29" s="17"/>
      <c r="E29" s="8"/>
      <c r="F29" s="18"/>
      <c r="G29" s="19">
        <f t="shared" si="0"/>
        <v>40764.479999999996</v>
      </c>
      <c r="I29" s="366">
        <v>41289</v>
      </c>
      <c r="J29" s="2"/>
      <c r="K29" s="373">
        <v>2569</v>
      </c>
      <c r="L29" s="17">
        <v>222585</v>
      </c>
      <c r="M29" s="409"/>
      <c r="N29" s="1579"/>
      <c r="O29" s="19">
        <f t="shared" si="55"/>
        <v>1662108</v>
      </c>
      <c r="Q29" s="366"/>
      <c r="R29" s="2"/>
      <c r="S29" s="1564"/>
      <c r="T29" s="17"/>
      <c r="U29" s="8"/>
      <c r="V29" s="18"/>
      <c r="W29" s="19">
        <f t="shared" si="2"/>
        <v>13137.72</v>
      </c>
      <c r="Y29" s="2"/>
      <c r="Z29" s="2"/>
      <c r="AA29" s="2"/>
      <c r="AB29" s="17"/>
      <c r="AC29" s="8"/>
      <c r="AD29" s="18"/>
      <c r="AE29" s="19">
        <f t="shared" si="3"/>
        <v>0</v>
      </c>
      <c r="AG29" s="2"/>
      <c r="AH29" s="2"/>
      <c r="AI29" s="2"/>
      <c r="AJ29" s="17"/>
      <c r="AK29" s="8"/>
      <c r="AL29" s="18"/>
      <c r="AM29" s="19">
        <f t="shared" si="4"/>
        <v>0</v>
      </c>
      <c r="AO29" s="1529"/>
      <c r="AP29" s="2"/>
      <c r="AQ29" s="2"/>
      <c r="AR29" s="17"/>
      <c r="AS29" s="8"/>
      <c r="AT29" s="18"/>
      <c r="AU29" s="19">
        <f t="shared" si="5"/>
        <v>14000</v>
      </c>
      <c r="AW29" s="2"/>
      <c r="AX29" s="2"/>
      <c r="AY29" s="2"/>
      <c r="AZ29" s="17"/>
      <c r="BA29" s="8"/>
      <c r="BB29" s="18"/>
      <c r="BC29" s="19">
        <f t="shared" si="6"/>
        <v>0</v>
      </c>
      <c r="BE29" s="2"/>
      <c r="BF29" s="2"/>
      <c r="BG29" s="17"/>
      <c r="BH29" s="8"/>
      <c r="BI29" s="18"/>
      <c r="BJ29" s="19">
        <f t="shared" si="7"/>
        <v>0</v>
      </c>
      <c r="BL29" s="1530"/>
      <c r="BM29" s="1886"/>
      <c r="BN29" s="17"/>
      <c r="BO29" s="8"/>
      <c r="BP29" s="18"/>
      <c r="BQ29" s="19">
        <f t="shared" si="8"/>
        <v>63168.800000000003</v>
      </c>
      <c r="BS29" s="2"/>
      <c r="BT29" s="2"/>
      <c r="BU29" s="17"/>
      <c r="BV29" s="8"/>
      <c r="BW29" s="18"/>
      <c r="BX29" s="19">
        <f t="shared" si="9"/>
        <v>0</v>
      </c>
      <c r="BZ29" s="793"/>
      <c r="CA29" s="793"/>
      <c r="CB29" s="794"/>
      <c r="CC29" s="807"/>
      <c r="CD29" s="814"/>
      <c r="CE29" s="811">
        <f t="shared" si="10"/>
        <v>40166.76</v>
      </c>
      <c r="CG29" s="368"/>
      <c r="CH29" s="1544"/>
      <c r="CI29" s="25"/>
      <c r="CJ29" s="143"/>
      <c r="CK29" s="30"/>
      <c r="CL29" s="19">
        <f t="shared" si="11"/>
        <v>638381.09</v>
      </c>
      <c r="CN29" s="143"/>
      <c r="CO29" s="276"/>
      <c r="CP29" s="25"/>
      <c r="CQ29" s="8"/>
      <c r="CR29" s="18"/>
      <c r="CS29" s="19">
        <f t="shared" si="12"/>
        <v>238869.86000000002</v>
      </c>
      <c r="CU29" s="2"/>
      <c r="CV29" s="2"/>
      <c r="CW29" s="17"/>
      <c r="CX29" s="8"/>
      <c r="CY29" s="18"/>
      <c r="CZ29" s="19">
        <f t="shared" si="13"/>
        <v>8596.7999999999993</v>
      </c>
      <c r="DB29" s="2"/>
      <c r="DC29" s="2"/>
      <c r="DD29" s="17"/>
      <c r="DE29" s="8"/>
      <c r="DF29" s="18"/>
      <c r="DG29" s="19">
        <f t="shared" si="14"/>
        <v>6499.98</v>
      </c>
      <c r="DI29" s="143"/>
      <c r="DJ29" s="1248"/>
      <c r="DK29" s="1586"/>
      <c r="DL29" s="25"/>
      <c r="DM29" s="54"/>
      <c r="DN29" s="30"/>
      <c r="DO29" s="19">
        <f t="shared" si="15"/>
        <v>178224.63999999998</v>
      </c>
      <c r="DQ29" s="366"/>
      <c r="DR29" s="2"/>
      <c r="DS29" s="2"/>
      <c r="DT29" s="17"/>
      <c r="DU29" s="8"/>
      <c r="DV29" s="18"/>
      <c r="DW29" s="19">
        <f t="shared" si="16"/>
        <v>0</v>
      </c>
      <c r="DY29" s="366"/>
      <c r="DZ29" s="2"/>
      <c r="EA29" s="351"/>
      <c r="EB29" s="8"/>
      <c r="EC29" s="353"/>
      <c r="ED29" s="19">
        <f t="shared" si="17"/>
        <v>36645.57</v>
      </c>
      <c r="EF29" s="792"/>
      <c r="EG29" s="793"/>
      <c r="EH29" s="823"/>
      <c r="EI29" s="807"/>
      <c r="EJ29" s="822"/>
      <c r="EK29" s="811">
        <f t="shared" si="18"/>
        <v>3872.54</v>
      </c>
      <c r="EM29" s="2"/>
      <c r="EN29" s="2"/>
      <c r="EO29" s="351"/>
      <c r="EP29" s="8"/>
      <c r="EQ29" s="353"/>
      <c r="ER29" s="19">
        <f t="shared" si="19"/>
        <v>0</v>
      </c>
      <c r="ET29" s="2"/>
      <c r="EU29" s="2"/>
      <c r="EV29" s="351"/>
      <c r="EW29" s="8"/>
      <c r="EX29" s="353"/>
      <c r="EY29" s="19">
        <f t="shared" si="20"/>
        <v>13569.66</v>
      </c>
      <c r="FA29" s="2"/>
      <c r="FB29" s="2"/>
      <c r="FC29" s="351"/>
      <c r="FD29" s="8"/>
      <c r="FE29" s="353"/>
      <c r="FF29" s="19">
        <f t="shared" si="21"/>
        <v>0</v>
      </c>
      <c r="FH29" s="2"/>
      <c r="FI29" s="2"/>
      <c r="FJ29" s="2"/>
      <c r="FK29" s="17"/>
      <c r="FL29" s="8"/>
      <c r="FM29" s="353"/>
      <c r="FN29" s="19">
        <f t="shared" si="22"/>
        <v>76142.28</v>
      </c>
      <c r="FP29" s="2"/>
      <c r="FQ29" s="2"/>
      <c r="FR29" s="351"/>
      <c r="FS29" s="8"/>
      <c r="FT29" s="353"/>
      <c r="FU29" s="19">
        <f t="shared" si="23"/>
        <v>25000.2</v>
      </c>
      <c r="FW29" s="2"/>
      <c r="FX29" s="2"/>
      <c r="FY29" s="351"/>
      <c r="FZ29" s="8"/>
      <c r="GA29" s="353"/>
      <c r="GB29" s="19">
        <f t="shared" si="24"/>
        <v>0</v>
      </c>
      <c r="GD29" s="2"/>
      <c r="GE29" s="148"/>
      <c r="GF29" s="1893"/>
      <c r="GG29" s="36"/>
      <c r="GH29" s="353"/>
      <c r="GI29" s="187">
        <f t="shared" si="25"/>
        <v>33916.699999999997</v>
      </c>
      <c r="GK29" s="2"/>
      <c r="GL29" s="2"/>
      <c r="GM29" s="17"/>
      <c r="GN29" s="8"/>
      <c r="GO29" s="18"/>
      <c r="GP29" s="19">
        <f t="shared" si="26"/>
        <v>3778.44</v>
      </c>
      <c r="GR29" s="2"/>
      <c r="GS29" s="2"/>
      <c r="GT29" s="17"/>
      <c r="GU29" s="8"/>
      <c r="GV29" s="18"/>
      <c r="GW29" s="19">
        <f t="shared" si="27"/>
        <v>25300</v>
      </c>
      <c r="GY29" s="2"/>
      <c r="GZ29" s="2"/>
      <c r="HA29" s="17"/>
      <c r="HB29" s="8"/>
      <c r="HC29" s="18"/>
      <c r="HD29" s="19">
        <f t="shared" si="28"/>
        <v>65228.52</v>
      </c>
      <c r="HF29" s="2"/>
      <c r="HG29" s="2"/>
      <c r="HH29" s="17"/>
      <c r="HI29" s="8"/>
      <c r="HJ29" s="18"/>
      <c r="HK29" s="19">
        <f t="shared" si="29"/>
        <v>0</v>
      </c>
      <c r="HM29" s="368"/>
      <c r="HN29" s="27"/>
      <c r="HO29" s="494"/>
      <c r="HP29" s="143"/>
      <c r="HQ29" s="30"/>
      <c r="HR29" s="45">
        <f t="shared" si="30"/>
        <v>150506.31</v>
      </c>
      <c r="HT29" s="2"/>
      <c r="HU29" s="2"/>
      <c r="HV29" s="17"/>
      <c r="HW29" s="8"/>
      <c r="HX29" s="18"/>
      <c r="HY29" s="19">
        <f t="shared" si="31"/>
        <v>0</v>
      </c>
      <c r="IA29" s="2"/>
      <c r="IB29" s="2"/>
      <c r="IC29" s="17"/>
      <c r="ID29" s="8"/>
      <c r="IE29" s="18"/>
      <c r="IF29" s="19">
        <f t="shared" si="32"/>
        <v>0</v>
      </c>
      <c r="IH29" s="549"/>
      <c r="II29" s="8"/>
      <c r="IJ29" s="39"/>
      <c r="IK29" s="18"/>
      <c r="IL29" s="69"/>
      <c r="IM29" s="18"/>
      <c r="IN29" s="19">
        <f t="shared" si="33"/>
        <v>27686.6</v>
      </c>
      <c r="IP29" s="549"/>
      <c r="IQ29" s="39"/>
      <c r="IR29" s="18"/>
      <c r="IS29" s="69"/>
      <c r="IT29" s="18"/>
      <c r="IU29" s="19">
        <f t="shared" si="34"/>
        <v>0</v>
      </c>
      <c r="IW29" s="8"/>
      <c r="IX29" s="39"/>
      <c r="IY29" s="18"/>
      <c r="IZ29" s="69"/>
      <c r="JA29" s="18"/>
      <c r="JB29" s="19">
        <f t="shared" si="35"/>
        <v>5139.42</v>
      </c>
      <c r="JD29" s="8"/>
      <c r="JE29" s="39"/>
      <c r="JF29" s="18"/>
      <c r="JG29" s="69"/>
      <c r="JH29" s="18"/>
      <c r="JI29" s="19">
        <f t="shared" si="36"/>
        <v>2183</v>
      </c>
      <c r="JK29" s="577"/>
      <c r="JL29" s="39"/>
      <c r="JM29" s="18"/>
      <c r="JN29" s="69"/>
      <c r="JO29" s="18"/>
      <c r="JP29" s="19">
        <f t="shared" si="37"/>
        <v>0</v>
      </c>
      <c r="JR29" s="8"/>
      <c r="JS29" s="1580"/>
      <c r="JT29" s="18"/>
      <c r="JU29" s="69"/>
      <c r="JV29" s="18"/>
      <c r="JW29" s="19">
        <f t="shared" si="38"/>
        <v>55712.759999999995</v>
      </c>
      <c r="JY29" s="8"/>
      <c r="JZ29" s="39"/>
      <c r="KA29" s="18"/>
      <c r="KB29" s="69"/>
      <c r="KC29" s="18"/>
      <c r="KD29" s="19">
        <f t="shared" si="39"/>
        <v>0</v>
      </c>
      <c r="KF29" s="8"/>
      <c r="KG29" s="39"/>
      <c r="KH29" s="18"/>
      <c r="KI29" s="69"/>
      <c r="KJ29" s="18"/>
      <c r="KK29" s="19">
        <f t="shared" si="40"/>
        <v>0</v>
      </c>
      <c r="KM29" s="8"/>
      <c r="KN29" s="39"/>
      <c r="KO29" s="18"/>
      <c r="KP29" s="69"/>
      <c r="KQ29" s="18"/>
      <c r="KR29" s="19">
        <f t="shared" si="41"/>
        <v>0</v>
      </c>
      <c r="KT29" s="8"/>
      <c r="KU29" s="39"/>
      <c r="KV29" s="18"/>
      <c r="KW29" s="69"/>
      <c r="KX29" s="18"/>
      <c r="KY29" s="19">
        <f t="shared" si="42"/>
        <v>7803.92</v>
      </c>
      <c r="LA29" s="34"/>
      <c r="LB29" s="1247"/>
      <c r="LC29" s="85"/>
      <c r="LD29" s="69"/>
      <c r="LE29" s="85"/>
      <c r="LF29" s="19">
        <f t="shared" si="43"/>
        <v>0</v>
      </c>
      <c r="LH29" s="8"/>
      <c r="LI29" s="39"/>
      <c r="LJ29" s="18"/>
      <c r="LK29" s="69"/>
      <c r="LL29" s="18"/>
      <c r="LM29" s="19">
        <f t="shared" si="44"/>
        <v>100000.03</v>
      </c>
      <c r="LO29" s="8"/>
      <c r="LP29" s="39"/>
      <c r="LQ29" s="18"/>
      <c r="LR29" s="69"/>
      <c r="LS29" s="18"/>
      <c r="LT29" s="19">
        <f t="shared" si="45"/>
        <v>0</v>
      </c>
      <c r="LV29" s="8"/>
      <c r="LW29" s="1247"/>
      <c r="LX29" s="18"/>
      <c r="LY29" s="69"/>
      <c r="LZ29" s="18"/>
      <c r="MA29" s="19">
        <f t="shared" si="46"/>
        <v>12568.75</v>
      </c>
      <c r="MC29" s="8"/>
      <c r="MD29" s="39"/>
      <c r="ME29" s="18"/>
      <c r="MF29" s="69"/>
      <c r="MG29" s="18"/>
      <c r="MH29" s="19">
        <f t="shared" si="47"/>
        <v>234</v>
      </c>
      <c r="MJ29" s="8"/>
      <c r="MK29" s="39"/>
      <c r="ML29" s="18"/>
      <c r="MM29" s="69"/>
      <c r="MN29" s="18"/>
      <c r="MO29" s="19">
        <f t="shared" si="48"/>
        <v>13804.980000000001</v>
      </c>
      <c r="MQ29" s="577"/>
      <c r="MR29" s="1247"/>
      <c r="MS29" s="18"/>
      <c r="MT29" s="669"/>
      <c r="MU29" s="18"/>
      <c r="MV29" s="19">
        <f t="shared" si="49"/>
        <v>117952.64</v>
      </c>
      <c r="MX29" s="368"/>
      <c r="MY29" s="363"/>
      <c r="MZ29" s="30"/>
      <c r="NA29" s="34"/>
      <c r="NB29" s="85"/>
      <c r="NC29" s="19">
        <f t="shared" si="50"/>
        <v>198506.1</v>
      </c>
      <c r="NE29" s="8"/>
      <c r="NF29" s="39"/>
      <c r="NG29" s="18"/>
      <c r="NH29" s="69"/>
      <c r="NI29" s="18"/>
      <c r="NJ29" s="19">
        <f t="shared" si="51"/>
        <v>720.1</v>
      </c>
      <c r="NL29" s="366"/>
      <c r="NM29" s="39"/>
      <c r="NN29" s="18"/>
      <c r="NO29" s="69"/>
      <c r="NP29" s="18"/>
      <c r="NQ29" s="19">
        <f t="shared" si="52"/>
        <v>57552.92</v>
      </c>
      <c r="NS29" s="8"/>
      <c r="NT29" s="39"/>
      <c r="NU29" s="18"/>
      <c r="NV29" s="69"/>
      <c r="NW29" s="18"/>
      <c r="NX29" s="19">
        <f t="shared" si="53"/>
        <v>3803.8</v>
      </c>
      <c r="NZ29" s="8"/>
      <c r="OA29" s="39"/>
      <c r="OB29" s="18"/>
      <c r="OC29" s="69"/>
      <c r="OD29" s="18"/>
      <c r="OE29" s="19">
        <f t="shared" si="54"/>
        <v>4431</v>
      </c>
    </row>
    <row r="30" spans="1:395">
      <c r="A30" s="2"/>
      <c r="B30" s="2"/>
      <c r="C30" s="1559"/>
      <c r="D30" s="17"/>
      <c r="E30" s="8"/>
      <c r="F30" s="18"/>
      <c r="G30" s="19">
        <f t="shared" si="0"/>
        <v>40764.479999999996</v>
      </c>
      <c r="I30" s="366">
        <v>41289</v>
      </c>
      <c r="J30" s="2"/>
      <c r="K30" s="373">
        <v>2570</v>
      </c>
      <c r="L30" s="17">
        <v>252980</v>
      </c>
      <c r="M30" s="409"/>
      <c r="N30" s="1579"/>
      <c r="O30" s="19">
        <f t="shared" si="55"/>
        <v>1887961</v>
      </c>
      <c r="Q30" s="366"/>
      <c r="R30" s="2"/>
      <c r="S30" s="1564"/>
      <c r="T30" s="17"/>
      <c r="U30" s="8"/>
      <c r="V30" s="18"/>
      <c r="W30" s="19">
        <f t="shared" si="2"/>
        <v>13137.72</v>
      </c>
      <c r="Y30" s="2"/>
      <c r="Z30" s="2"/>
      <c r="AA30" s="2"/>
      <c r="AB30" s="17"/>
      <c r="AC30" s="8"/>
      <c r="AD30" s="18"/>
      <c r="AE30" s="19">
        <f t="shared" si="3"/>
        <v>0</v>
      </c>
      <c r="AG30" s="2"/>
      <c r="AH30" s="2"/>
      <c r="AI30" s="2"/>
      <c r="AJ30" s="17"/>
      <c r="AK30" s="8"/>
      <c r="AL30" s="18"/>
      <c r="AM30" s="19">
        <f t="shared" si="4"/>
        <v>0</v>
      </c>
      <c r="AO30" s="1529"/>
      <c r="AP30" s="2"/>
      <c r="AQ30" s="2"/>
      <c r="AR30" s="17"/>
      <c r="AS30" s="8"/>
      <c r="AT30" s="18"/>
      <c r="AU30" s="19">
        <f t="shared" si="5"/>
        <v>14000</v>
      </c>
      <c r="AW30" s="2"/>
      <c r="AX30" s="2"/>
      <c r="AY30" s="2"/>
      <c r="AZ30" s="17"/>
      <c r="BA30" s="8"/>
      <c r="BB30" s="18"/>
      <c r="BC30" s="19">
        <f t="shared" si="6"/>
        <v>0</v>
      </c>
      <c r="BE30" s="2"/>
      <c r="BF30" s="2"/>
      <c r="BG30" s="17"/>
      <c r="BH30" s="8"/>
      <c r="BI30" s="18"/>
      <c r="BJ30" s="19">
        <f t="shared" si="7"/>
        <v>0</v>
      </c>
      <c r="BL30" s="1530"/>
      <c r="BM30" s="1886"/>
      <c r="BN30" s="17"/>
      <c r="BO30" s="8"/>
      <c r="BP30" s="18"/>
      <c r="BQ30" s="19">
        <f t="shared" si="8"/>
        <v>63168.800000000003</v>
      </c>
      <c r="BS30" s="2"/>
      <c r="BT30" s="2"/>
      <c r="BU30" s="17"/>
      <c r="BV30" s="8"/>
      <c r="BW30" s="18"/>
      <c r="BX30" s="19">
        <f t="shared" si="9"/>
        <v>0</v>
      </c>
      <c r="BZ30" s="793"/>
      <c r="CA30" s="793"/>
      <c r="CB30" s="794"/>
      <c r="CC30" s="807"/>
      <c r="CD30" s="814"/>
      <c r="CE30" s="811">
        <f t="shared" si="10"/>
        <v>40166.76</v>
      </c>
      <c r="CG30" s="368"/>
      <c r="CH30" s="1544"/>
      <c r="CI30" s="25"/>
      <c r="CJ30" s="143"/>
      <c r="CK30" s="30"/>
      <c r="CL30" s="19">
        <f t="shared" si="11"/>
        <v>638381.09</v>
      </c>
      <c r="CN30" s="143"/>
      <c r="CO30" s="276"/>
      <c r="CP30" s="25"/>
      <c r="CQ30" s="8"/>
      <c r="CR30" s="18"/>
      <c r="CS30" s="19">
        <f t="shared" si="12"/>
        <v>238869.86000000002</v>
      </c>
      <c r="CU30" s="2"/>
      <c r="CV30" s="2"/>
      <c r="CW30" s="17"/>
      <c r="CX30" s="8"/>
      <c r="CY30" s="18"/>
      <c r="CZ30" s="19">
        <f t="shared" si="13"/>
        <v>8596.7999999999993</v>
      </c>
      <c r="DB30" s="2"/>
      <c r="DC30" s="2"/>
      <c r="DD30" s="17"/>
      <c r="DE30" s="8"/>
      <c r="DF30" s="18"/>
      <c r="DG30" s="19">
        <f t="shared" si="14"/>
        <v>6499.98</v>
      </c>
      <c r="DI30" s="53"/>
      <c r="DJ30" s="1248"/>
      <c r="DK30" s="1586"/>
      <c r="DL30" s="25"/>
      <c r="DM30" s="54"/>
      <c r="DN30" s="30"/>
      <c r="DO30" s="19">
        <f t="shared" si="15"/>
        <v>178224.63999999998</v>
      </c>
      <c r="DQ30" s="366"/>
      <c r="DR30" s="2"/>
      <c r="DS30" s="2"/>
      <c r="DT30" s="17"/>
      <c r="DU30" s="8"/>
      <c r="DV30" s="18"/>
      <c r="DW30" s="19">
        <f t="shared" si="16"/>
        <v>0</v>
      </c>
      <c r="DY30" s="366"/>
      <c r="DZ30" s="2"/>
      <c r="EA30" s="351"/>
      <c r="EB30" s="8"/>
      <c r="EC30" s="353"/>
      <c r="ED30" s="19">
        <f t="shared" si="17"/>
        <v>36645.57</v>
      </c>
      <c r="EF30" s="792"/>
      <c r="EG30" s="793"/>
      <c r="EH30" s="823"/>
      <c r="EI30" s="807"/>
      <c r="EJ30" s="822"/>
      <c r="EK30" s="811">
        <f t="shared" si="18"/>
        <v>3872.54</v>
      </c>
      <c r="EM30" s="2"/>
      <c r="EN30" s="2"/>
      <c r="EO30" s="351"/>
      <c r="EP30" s="8"/>
      <c r="EQ30" s="353"/>
      <c r="ER30" s="19">
        <f t="shared" si="19"/>
        <v>0</v>
      </c>
      <c r="ET30" s="2"/>
      <c r="EU30" s="2"/>
      <c r="EV30" s="351"/>
      <c r="EW30" s="8"/>
      <c r="EX30" s="353"/>
      <c r="EY30" s="19">
        <f t="shared" si="20"/>
        <v>13569.66</v>
      </c>
      <c r="FA30" s="2"/>
      <c r="FB30" s="2"/>
      <c r="FC30" s="351"/>
      <c r="FD30" s="8"/>
      <c r="FE30" s="353"/>
      <c r="FF30" s="19">
        <f t="shared" si="21"/>
        <v>0</v>
      </c>
      <c r="FH30" s="2"/>
      <c r="FI30" s="2"/>
      <c r="FJ30" s="2"/>
      <c r="FK30" s="17"/>
      <c r="FL30" s="8"/>
      <c r="FM30" s="353"/>
      <c r="FN30" s="19">
        <f t="shared" si="22"/>
        <v>76142.28</v>
      </c>
      <c r="FP30" s="2"/>
      <c r="FQ30" s="2"/>
      <c r="FR30" s="351"/>
      <c r="FS30" s="8"/>
      <c r="FT30" s="353"/>
      <c r="FU30" s="19">
        <f t="shared" si="23"/>
        <v>25000.2</v>
      </c>
      <c r="FW30" s="2"/>
      <c r="FX30" s="2"/>
      <c r="FY30" s="351"/>
      <c r="FZ30" s="8"/>
      <c r="GA30" s="353"/>
      <c r="GB30" s="19">
        <f t="shared" si="24"/>
        <v>0</v>
      </c>
      <c r="GD30" s="2"/>
      <c r="GE30" s="148"/>
      <c r="GF30" s="1893"/>
      <c r="GG30" s="36"/>
      <c r="GH30" s="353"/>
      <c r="GI30" s="187">
        <f t="shared" si="25"/>
        <v>33916.699999999997</v>
      </c>
      <c r="GK30" s="2"/>
      <c r="GL30" s="2"/>
      <c r="GM30" s="17"/>
      <c r="GN30" s="8"/>
      <c r="GO30" s="18"/>
      <c r="GP30" s="19">
        <f t="shared" si="26"/>
        <v>3778.44</v>
      </c>
      <c r="GR30" s="2"/>
      <c r="GS30" s="2"/>
      <c r="GT30" s="17"/>
      <c r="GU30" s="8"/>
      <c r="GV30" s="18"/>
      <c r="GW30" s="19">
        <f t="shared" si="27"/>
        <v>25300</v>
      </c>
      <c r="GY30" s="2"/>
      <c r="GZ30" s="2"/>
      <c r="HA30" s="17"/>
      <c r="HB30" s="8"/>
      <c r="HC30" s="18"/>
      <c r="HD30" s="19">
        <f t="shared" si="28"/>
        <v>65228.52</v>
      </c>
      <c r="HF30" s="2"/>
      <c r="HG30" s="2"/>
      <c r="HH30" s="17"/>
      <c r="HI30" s="8"/>
      <c r="HJ30" s="18"/>
      <c r="HK30" s="19">
        <f t="shared" si="29"/>
        <v>0</v>
      </c>
      <c r="HM30" s="368"/>
      <c r="HN30" s="27"/>
      <c r="HO30" s="494"/>
      <c r="HP30" s="143"/>
      <c r="HQ30" s="30"/>
      <c r="HR30" s="45">
        <f t="shared" si="30"/>
        <v>150506.31</v>
      </c>
      <c r="HT30" s="2"/>
      <c r="HU30" s="2"/>
      <c r="HV30" s="17"/>
      <c r="HW30" s="8"/>
      <c r="HX30" s="18"/>
      <c r="HY30" s="19">
        <f t="shared" si="31"/>
        <v>0</v>
      </c>
      <c r="IA30" s="2"/>
      <c r="IB30" s="2"/>
      <c r="IC30" s="17"/>
      <c r="ID30" s="8"/>
      <c r="IE30" s="18"/>
      <c r="IF30" s="19">
        <f t="shared" si="32"/>
        <v>0</v>
      </c>
      <c r="IH30" s="549"/>
      <c r="II30" s="8"/>
      <c r="IJ30" s="2"/>
      <c r="IK30" s="17"/>
      <c r="IL30" s="69"/>
      <c r="IM30" s="18"/>
      <c r="IN30" s="19">
        <f t="shared" si="33"/>
        <v>27686.6</v>
      </c>
      <c r="IP30" s="549"/>
      <c r="IQ30" s="2"/>
      <c r="IR30" s="17"/>
      <c r="IS30" s="69"/>
      <c r="IT30" s="18"/>
      <c r="IU30" s="19">
        <f t="shared" si="34"/>
        <v>0</v>
      </c>
      <c r="IW30" s="8"/>
      <c r="IX30" s="2"/>
      <c r="IY30" s="17"/>
      <c r="IZ30" s="69"/>
      <c r="JA30" s="18"/>
      <c r="JB30" s="19">
        <f t="shared" si="35"/>
        <v>5139.42</v>
      </c>
      <c r="JD30" s="8"/>
      <c r="JE30" s="2"/>
      <c r="JF30" s="17"/>
      <c r="JG30" s="69"/>
      <c r="JH30" s="18"/>
      <c r="JI30" s="19">
        <f t="shared" si="36"/>
        <v>2183</v>
      </c>
      <c r="JK30" s="577"/>
      <c r="JL30" s="2"/>
      <c r="JM30" s="17"/>
      <c r="JN30" s="69"/>
      <c r="JO30" s="18"/>
      <c r="JP30" s="19">
        <f t="shared" si="37"/>
        <v>0</v>
      </c>
      <c r="JR30" s="8"/>
      <c r="JS30" s="1564"/>
      <c r="JT30" s="17"/>
      <c r="JU30" s="69"/>
      <c r="JV30" s="18"/>
      <c r="JW30" s="19">
        <f t="shared" si="38"/>
        <v>55712.759999999995</v>
      </c>
      <c r="JY30" s="8"/>
      <c r="JZ30" s="2"/>
      <c r="KA30" s="17"/>
      <c r="KB30" s="69"/>
      <c r="KC30" s="18"/>
      <c r="KD30" s="19">
        <f t="shared" si="39"/>
        <v>0</v>
      </c>
      <c r="KF30" s="8"/>
      <c r="KG30" s="2"/>
      <c r="KH30" s="17"/>
      <c r="KI30" s="69"/>
      <c r="KJ30" s="18"/>
      <c r="KK30" s="19">
        <f t="shared" si="40"/>
        <v>0</v>
      </c>
      <c r="KM30" s="8"/>
      <c r="KN30" s="2"/>
      <c r="KO30" s="17"/>
      <c r="KP30" s="69"/>
      <c r="KQ30" s="18"/>
      <c r="KR30" s="19">
        <f t="shared" si="41"/>
        <v>0</v>
      </c>
      <c r="KT30" s="8"/>
      <c r="KU30" s="2"/>
      <c r="KV30" s="17"/>
      <c r="KW30" s="69"/>
      <c r="KX30" s="18"/>
      <c r="KY30" s="19">
        <f t="shared" si="42"/>
        <v>7803.92</v>
      </c>
      <c r="LA30" s="34"/>
      <c r="LB30" s="373"/>
      <c r="LC30" s="24"/>
      <c r="LD30" s="69"/>
      <c r="LE30" s="85"/>
      <c r="LF30" s="19">
        <f t="shared" si="43"/>
        <v>0</v>
      </c>
      <c r="LH30" s="8"/>
      <c r="LI30" s="2"/>
      <c r="LJ30" s="17"/>
      <c r="LK30" s="69"/>
      <c r="LL30" s="18"/>
      <c r="LM30" s="19">
        <f t="shared" si="44"/>
        <v>100000.03</v>
      </c>
      <c r="LO30" s="8"/>
      <c r="LP30" s="2"/>
      <c r="LQ30" s="17"/>
      <c r="LR30" s="69"/>
      <c r="LS30" s="18"/>
      <c r="LT30" s="19">
        <f t="shared" si="45"/>
        <v>0</v>
      </c>
      <c r="LV30" s="8"/>
      <c r="LW30" s="373"/>
      <c r="LX30" s="17"/>
      <c r="LY30" s="69"/>
      <c r="LZ30" s="18"/>
      <c r="MA30" s="19">
        <f t="shared" si="46"/>
        <v>12568.75</v>
      </c>
      <c r="MC30" s="8"/>
      <c r="MD30" s="2"/>
      <c r="ME30" s="17"/>
      <c r="MF30" s="69"/>
      <c r="MG30" s="18"/>
      <c r="MH30" s="19">
        <f t="shared" si="47"/>
        <v>234</v>
      </c>
      <c r="MJ30" s="8"/>
      <c r="MK30" s="2"/>
      <c r="ML30" s="17"/>
      <c r="MM30" s="69"/>
      <c r="MN30" s="18"/>
      <c r="MO30" s="19">
        <f t="shared" si="48"/>
        <v>13804.980000000001</v>
      </c>
      <c r="MQ30" s="577"/>
      <c r="MR30" s="373"/>
      <c r="MS30" s="17"/>
      <c r="MT30" s="669"/>
      <c r="MU30" s="18"/>
      <c r="MV30" s="19">
        <f t="shared" si="49"/>
        <v>117952.64</v>
      </c>
      <c r="MX30" s="368"/>
      <c r="MY30" s="276"/>
      <c r="MZ30" s="25"/>
      <c r="NA30" s="34"/>
      <c r="NB30" s="85"/>
      <c r="NC30" s="19">
        <f t="shared" si="50"/>
        <v>198506.1</v>
      </c>
      <c r="NE30" s="8"/>
      <c r="NF30" s="2"/>
      <c r="NG30" s="17"/>
      <c r="NH30" s="69"/>
      <c r="NI30" s="18"/>
      <c r="NJ30" s="19">
        <f t="shared" si="51"/>
        <v>720.1</v>
      </c>
      <c r="NL30" s="366"/>
      <c r="NM30" s="2"/>
      <c r="NN30" s="17"/>
      <c r="NO30" s="69"/>
      <c r="NP30" s="18"/>
      <c r="NQ30" s="19">
        <f t="shared" si="52"/>
        <v>57552.92</v>
      </c>
      <c r="NS30" s="8"/>
      <c r="NT30" s="2"/>
      <c r="NU30" s="17"/>
      <c r="NV30" s="69"/>
      <c r="NW30" s="18"/>
      <c r="NX30" s="19">
        <f t="shared" si="53"/>
        <v>3803.8</v>
      </c>
      <c r="NZ30" s="8"/>
      <c r="OA30" s="2"/>
      <c r="OB30" s="17"/>
      <c r="OC30" s="69"/>
      <c r="OD30" s="18"/>
      <c r="OE30" s="19">
        <f t="shared" si="54"/>
        <v>4431</v>
      </c>
    </row>
    <row r="31" spans="1:395">
      <c r="A31" s="2"/>
      <c r="B31" s="2"/>
      <c r="C31" s="1559"/>
      <c r="D31" s="17"/>
      <c r="E31" s="8"/>
      <c r="F31" s="18"/>
      <c r="G31" s="19">
        <f t="shared" si="0"/>
        <v>40764.479999999996</v>
      </c>
      <c r="I31" s="366">
        <v>41290</v>
      </c>
      <c r="K31" s="148">
        <v>2573</v>
      </c>
      <c r="L31" s="25">
        <v>225853</v>
      </c>
      <c r="M31" s="409"/>
      <c r="N31" s="1579"/>
      <c r="O31" s="19">
        <f t="shared" si="55"/>
        <v>2109273</v>
      </c>
      <c r="Q31" s="366"/>
      <c r="R31" s="2"/>
      <c r="S31" s="1564"/>
      <c r="T31" s="17"/>
      <c r="U31" s="8"/>
      <c r="V31" s="18"/>
      <c r="W31" s="19">
        <f t="shared" si="2"/>
        <v>13137.72</v>
      </c>
      <c r="Y31" s="2"/>
      <c r="Z31" s="2"/>
      <c r="AA31" s="2"/>
      <c r="AB31" s="17"/>
      <c r="AC31" s="8"/>
      <c r="AD31" s="18"/>
      <c r="AE31" s="19">
        <f t="shared" si="3"/>
        <v>0</v>
      </c>
      <c r="AG31" s="2"/>
      <c r="AH31" s="2"/>
      <c r="AI31" s="2"/>
      <c r="AJ31" s="17"/>
      <c r="AK31" s="8"/>
      <c r="AL31" s="18"/>
      <c r="AM31" s="19">
        <f t="shared" si="4"/>
        <v>0</v>
      </c>
      <c r="AO31" s="1529"/>
      <c r="AP31" s="2"/>
      <c r="AQ31" s="2"/>
      <c r="AR31" s="17"/>
      <c r="AS31" s="8"/>
      <c r="AT31" s="18"/>
      <c r="AU31" s="19">
        <f t="shared" si="5"/>
        <v>14000</v>
      </c>
      <c r="AW31" s="2"/>
      <c r="AX31" s="2"/>
      <c r="AY31" s="2"/>
      <c r="AZ31" s="17"/>
      <c r="BA31" s="8"/>
      <c r="BB31" s="18"/>
      <c r="BC31" s="19">
        <f t="shared" si="6"/>
        <v>0</v>
      </c>
      <c r="BE31" s="2"/>
      <c r="BF31" s="2"/>
      <c r="BG31" s="17"/>
      <c r="BH31" s="8"/>
      <c r="BI31" s="18"/>
      <c r="BJ31" s="19">
        <f t="shared" si="7"/>
        <v>0</v>
      </c>
      <c r="BL31" s="1530"/>
      <c r="BM31" s="1886"/>
      <c r="BN31" s="17"/>
      <c r="BO31" s="8"/>
      <c r="BP31" s="18"/>
      <c r="BQ31" s="19">
        <f t="shared" si="8"/>
        <v>63168.800000000003</v>
      </c>
      <c r="BS31" s="2"/>
      <c r="BT31" s="2"/>
      <c r="BU31" s="17"/>
      <c r="BV31" s="8"/>
      <c r="BW31" s="18"/>
      <c r="BX31" s="19">
        <f t="shared" si="9"/>
        <v>0</v>
      </c>
      <c r="BZ31" s="793"/>
      <c r="CA31" s="793"/>
      <c r="CB31" s="794"/>
      <c r="CC31" s="807"/>
      <c r="CD31" s="814"/>
      <c r="CE31" s="811">
        <f t="shared" si="10"/>
        <v>40166.76</v>
      </c>
      <c r="CG31" s="368"/>
      <c r="CH31" s="1544"/>
      <c r="CI31" s="25"/>
      <c r="CJ31" s="143"/>
      <c r="CK31" s="30"/>
      <c r="CL31" s="19">
        <f t="shared" si="11"/>
        <v>638381.09</v>
      </c>
      <c r="CN31" s="2"/>
      <c r="CO31" s="373"/>
      <c r="CP31" s="17"/>
      <c r="CQ31" s="8"/>
      <c r="CR31" s="18"/>
      <c r="CS31" s="19">
        <f t="shared" si="12"/>
        <v>238869.86000000002</v>
      </c>
      <c r="CU31" s="2"/>
      <c r="CV31" s="2"/>
      <c r="CW31" s="17"/>
      <c r="CX31" s="8"/>
      <c r="CY31" s="18"/>
      <c r="CZ31" s="19">
        <f t="shared" si="13"/>
        <v>8596.7999999999993</v>
      </c>
      <c r="DB31" s="2"/>
      <c r="DC31" s="2"/>
      <c r="DD31" s="17"/>
      <c r="DE31" s="8"/>
      <c r="DF31" s="18"/>
      <c r="DG31" s="19">
        <f t="shared" si="14"/>
        <v>6499.98</v>
      </c>
      <c r="DI31" s="53"/>
      <c r="DJ31" s="1248"/>
      <c r="DK31" s="1586"/>
      <c r="DL31" s="25"/>
      <c r="DM31" s="54"/>
      <c r="DN31" s="30"/>
      <c r="DO31" s="19">
        <f t="shared" si="15"/>
        <v>178224.63999999998</v>
      </c>
      <c r="DQ31" s="366"/>
      <c r="DR31" s="2"/>
      <c r="DS31" s="2"/>
      <c r="DT31" s="17"/>
      <c r="DU31" s="8"/>
      <c r="DV31" s="18"/>
      <c r="DW31" s="19">
        <f t="shared" si="16"/>
        <v>0</v>
      </c>
      <c r="DY31" s="366"/>
      <c r="DZ31" s="2"/>
      <c r="EA31" s="351"/>
      <c r="EB31" s="8"/>
      <c r="EC31" s="353"/>
      <c r="ED31" s="19">
        <f t="shared" si="17"/>
        <v>36645.57</v>
      </c>
      <c r="EF31" s="792"/>
      <c r="EG31" s="793"/>
      <c r="EH31" s="823"/>
      <c r="EI31" s="807"/>
      <c r="EJ31" s="822"/>
      <c r="EK31" s="811">
        <f t="shared" si="18"/>
        <v>3872.54</v>
      </c>
      <c r="EM31" s="2"/>
      <c r="EN31" s="2"/>
      <c r="EO31" s="351"/>
      <c r="EP31" s="8"/>
      <c r="EQ31" s="353"/>
      <c r="ER31" s="19">
        <f t="shared" si="19"/>
        <v>0</v>
      </c>
      <c r="ET31" s="2"/>
      <c r="EU31" s="2"/>
      <c r="EV31" s="351"/>
      <c r="EW31" s="8"/>
      <c r="EX31" s="353"/>
      <c r="EY31" s="19">
        <f t="shared" si="20"/>
        <v>13569.66</v>
      </c>
      <c r="FA31" s="2"/>
      <c r="FB31" s="2"/>
      <c r="FC31" s="351"/>
      <c r="FD31" s="8"/>
      <c r="FE31" s="353"/>
      <c r="FF31" s="19">
        <f t="shared" si="21"/>
        <v>0</v>
      </c>
      <c r="FH31" s="2"/>
      <c r="FI31" s="2"/>
      <c r="FJ31" s="2"/>
      <c r="FK31" s="17"/>
      <c r="FL31" s="8"/>
      <c r="FM31" s="353"/>
      <c r="FN31" s="19">
        <f t="shared" si="22"/>
        <v>76142.28</v>
      </c>
      <c r="FP31" s="2"/>
      <c r="FQ31" s="2"/>
      <c r="FR31" s="351"/>
      <c r="FS31" s="8"/>
      <c r="FT31" s="353"/>
      <c r="FU31" s="19">
        <f t="shared" si="23"/>
        <v>25000.2</v>
      </c>
      <c r="FW31" s="2"/>
      <c r="FX31" s="2"/>
      <c r="FY31" s="351"/>
      <c r="FZ31" s="8"/>
      <c r="GA31" s="353"/>
      <c r="GB31" s="19">
        <f t="shared" si="24"/>
        <v>0</v>
      </c>
      <c r="GD31" s="2"/>
      <c r="GE31" s="148"/>
      <c r="GF31" s="1893"/>
      <c r="GG31" s="36"/>
      <c r="GH31" s="353"/>
      <c r="GI31" s="187">
        <f t="shared" si="25"/>
        <v>33916.699999999997</v>
      </c>
      <c r="GK31" s="2"/>
      <c r="GL31" s="2"/>
      <c r="GM31" s="17"/>
      <c r="GN31" s="8"/>
      <c r="GO31" s="18"/>
      <c r="GP31" s="19">
        <f t="shared" si="26"/>
        <v>3778.44</v>
      </c>
      <c r="GR31" s="2"/>
      <c r="GS31" s="2"/>
      <c r="GT31" s="17"/>
      <c r="GU31" s="8"/>
      <c r="GV31" s="18"/>
      <c r="GW31" s="19">
        <f t="shared" si="27"/>
        <v>25300</v>
      </c>
      <c r="GY31" s="2"/>
      <c r="GZ31" s="2"/>
      <c r="HA31" s="17"/>
      <c r="HB31" s="8"/>
      <c r="HC31" s="18"/>
      <c r="HD31" s="19">
        <f t="shared" si="28"/>
        <v>65228.52</v>
      </c>
      <c r="HF31" s="2"/>
      <c r="HG31" s="2"/>
      <c r="HH31" s="17"/>
      <c r="HI31" s="8"/>
      <c r="HJ31" s="18"/>
      <c r="HK31" s="19">
        <f t="shared" si="29"/>
        <v>0</v>
      </c>
      <c r="HM31" s="368"/>
      <c r="HN31" s="27"/>
      <c r="HO31" s="494"/>
      <c r="HP31" s="143"/>
      <c r="HQ31" s="30"/>
      <c r="HR31" s="45">
        <f t="shared" si="30"/>
        <v>150506.31</v>
      </c>
      <c r="HT31" s="2"/>
      <c r="HU31" s="2"/>
      <c r="HV31" s="17"/>
      <c r="HW31" s="8"/>
      <c r="HX31" s="18"/>
      <c r="HY31" s="19">
        <f t="shared" si="31"/>
        <v>0</v>
      </c>
      <c r="IA31" s="2"/>
      <c r="IB31" s="2"/>
      <c r="IC31" s="17"/>
      <c r="ID31" s="8"/>
      <c r="IE31" s="18"/>
      <c r="IF31" s="19">
        <f t="shared" si="32"/>
        <v>0</v>
      </c>
      <c r="IH31" s="549"/>
      <c r="II31" s="8"/>
      <c r="IJ31" s="2"/>
      <c r="IK31" s="17"/>
      <c r="IL31" s="69"/>
      <c r="IM31" s="18"/>
      <c r="IN31" s="19">
        <f t="shared" si="33"/>
        <v>27686.6</v>
      </c>
      <c r="IP31" s="549"/>
      <c r="IQ31" s="2"/>
      <c r="IR31" s="17"/>
      <c r="IS31" s="69"/>
      <c r="IT31" s="18"/>
      <c r="IU31" s="19">
        <f t="shared" si="34"/>
        <v>0</v>
      </c>
      <c r="IW31" s="8"/>
      <c r="IX31" s="2"/>
      <c r="IY31" s="17"/>
      <c r="IZ31" s="69"/>
      <c r="JA31" s="18"/>
      <c r="JB31" s="19">
        <f t="shared" si="35"/>
        <v>5139.42</v>
      </c>
      <c r="JD31" s="8"/>
      <c r="JE31" s="2"/>
      <c r="JF31" s="17"/>
      <c r="JG31" s="69"/>
      <c r="JH31" s="18"/>
      <c r="JI31" s="19">
        <f t="shared" si="36"/>
        <v>2183</v>
      </c>
      <c r="JK31" s="577"/>
      <c r="JL31" s="2"/>
      <c r="JM31" s="17"/>
      <c r="JN31" s="69"/>
      <c r="JO31" s="18"/>
      <c r="JP31" s="19">
        <f t="shared" si="37"/>
        <v>0</v>
      </c>
      <c r="JR31" s="8"/>
      <c r="JS31" s="1564"/>
      <c r="JT31" s="17"/>
      <c r="JU31" s="69"/>
      <c r="JV31" s="18"/>
      <c r="JW31" s="19">
        <f t="shared" si="38"/>
        <v>55712.759999999995</v>
      </c>
      <c r="JY31" s="8"/>
      <c r="JZ31" s="2"/>
      <c r="KA31" s="17"/>
      <c r="KB31" s="69"/>
      <c r="KC31" s="18"/>
      <c r="KD31" s="19">
        <f t="shared" si="39"/>
        <v>0</v>
      </c>
      <c r="KF31" s="8"/>
      <c r="KG31" s="2"/>
      <c r="KH31" s="17"/>
      <c r="KI31" s="69"/>
      <c r="KJ31" s="18"/>
      <c r="KK31" s="19">
        <f t="shared" si="40"/>
        <v>0</v>
      </c>
      <c r="KM31" s="8"/>
      <c r="KN31" s="2"/>
      <c r="KO31" s="17"/>
      <c r="KP31" s="69"/>
      <c r="KQ31" s="18"/>
      <c r="KR31" s="19">
        <f t="shared" si="41"/>
        <v>0</v>
      </c>
      <c r="KT31" s="8"/>
      <c r="KU31" s="2"/>
      <c r="KV31" s="17"/>
      <c r="KW31" s="69"/>
      <c r="KX31" s="18"/>
      <c r="KY31" s="19">
        <f t="shared" si="42"/>
        <v>7803.92</v>
      </c>
      <c r="LA31" s="34"/>
      <c r="LB31" s="373"/>
      <c r="LC31" s="24"/>
      <c r="LD31" s="69"/>
      <c r="LE31" s="85"/>
      <c r="LF31" s="19">
        <f t="shared" si="43"/>
        <v>0</v>
      </c>
      <c r="LH31" s="8"/>
      <c r="LI31" s="2"/>
      <c r="LJ31" s="17"/>
      <c r="LK31" s="69"/>
      <c r="LL31" s="18"/>
      <c r="LM31" s="19">
        <f t="shared" si="44"/>
        <v>100000.03</v>
      </c>
      <c r="LO31" s="8"/>
      <c r="LP31" s="2"/>
      <c r="LQ31" s="17"/>
      <c r="LR31" s="69"/>
      <c r="LS31" s="18"/>
      <c r="LT31" s="19">
        <f t="shared" si="45"/>
        <v>0</v>
      </c>
      <c r="LV31" s="8"/>
      <c r="LW31" s="373"/>
      <c r="LX31" s="17"/>
      <c r="LY31" s="69"/>
      <c r="LZ31" s="18"/>
      <c r="MA31" s="19">
        <f t="shared" si="46"/>
        <v>12568.75</v>
      </c>
      <c r="MC31" s="8"/>
      <c r="MD31" s="2"/>
      <c r="ME31" s="17"/>
      <c r="MF31" s="69"/>
      <c r="MG31" s="18"/>
      <c r="MH31" s="19">
        <f t="shared" si="47"/>
        <v>234</v>
      </c>
      <c r="MJ31" s="8"/>
      <c r="MK31" s="2"/>
      <c r="ML31" s="17"/>
      <c r="MM31" s="69"/>
      <c r="MN31" s="18"/>
      <c r="MO31" s="19">
        <f t="shared" si="48"/>
        <v>13804.980000000001</v>
      </c>
      <c r="MQ31" s="577"/>
      <c r="MR31" s="373"/>
      <c r="MS31" s="17"/>
      <c r="MT31" s="669"/>
      <c r="MU31" s="18"/>
      <c r="MV31" s="19">
        <f t="shared" si="49"/>
        <v>117952.64</v>
      </c>
      <c r="MX31" s="366"/>
      <c r="MY31" s="373"/>
      <c r="MZ31" s="17"/>
      <c r="NA31" s="34"/>
      <c r="NB31" s="85"/>
      <c r="NC31" s="19">
        <f t="shared" si="50"/>
        <v>198506.1</v>
      </c>
      <c r="NE31" s="8"/>
      <c r="NF31" s="2"/>
      <c r="NG31" s="17"/>
      <c r="NH31" s="69"/>
      <c r="NI31" s="18"/>
      <c r="NJ31" s="19">
        <f t="shared" si="51"/>
        <v>720.1</v>
      </c>
      <c r="NL31" s="366"/>
      <c r="NM31" s="2"/>
      <c r="NN31" s="17"/>
      <c r="NO31" s="69"/>
      <c r="NP31" s="18"/>
      <c r="NQ31" s="19">
        <f t="shared" si="52"/>
        <v>57552.92</v>
      </c>
      <c r="NS31" s="8"/>
      <c r="NT31" s="2"/>
      <c r="NU31" s="17"/>
      <c r="NV31" s="69"/>
      <c r="NW31" s="18"/>
      <c r="NX31" s="19">
        <f t="shared" si="53"/>
        <v>3803.8</v>
      </c>
      <c r="NZ31" s="8"/>
      <c r="OA31" s="2"/>
      <c r="OB31" s="17"/>
      <c r="OC31" s="69"/>
      <c r="OD31" s="18"/>
      <c r="OE31" s="19">
        <f t="shared" si="54"/>
        <v>4431</v>
      </c>
    </row>
    <row r="32" spans="1:395">
      <c r="A32" s="2"/>
      <c r="B32" s="2"/>
      <c r="C32" s="1559"/>
      <c r="D32" s="17"/>
      <c r="E32" s="8"/>
      <c r="F32" s="18"/>
      <c r="G32" s="19">
        <f t="shared" si="0"/>
        <v>40764.479999999996</v>
      </c>
      <c r="I32" s="366">
        <v>41292</v>
      </c>
      <c r="K32" s="148">
        <v>2587</v>
      </c>
      <c r="L32" s="25">
        <v>221312</v>
      </c>
      <c r="M32" s="409"/>
      <c r="N32" s="1579"/>
      <c r="O32" s="19">
        <f t="shared" si="55"/>
        <v>2388041</v>
      </c>
      <c r="Q32" s="366"/>
      <c r="R32" s="2"/>
      <c r="S32" s="1564"/>
      <c r="T32" s="17"/>
      <c r="U32" s="8"/>
      <c r="V32" s="18"/>
      <c r="W32" s="19">
        <f t="shared" si="2"/>
        <v>13137.72</v>
      </c>
      <c r="Y32" s="2"/>
      <c r="Z32" s="2"/>
      <c r="AA32" s="2"/>
      <c r="AB32" s="17"/>
      <c r="AC32" s="8"/>
      <c r="AD32" s="18"/>
      <c r="AE32" s="19">
        <f t="shared" si="3"/>
        <v>0</v>
      </c>
      <c r="AG32" s="2"/>
      <c r="AH32" s="2"/>
      <c r="AI32" s="2"/>
      <c r="AJ32" s="17"/>
      <c r="AK32" s="8"/>
      <c r="AL32" s="18"/>
      <c r="AM32" s="19">
        <f t="shared" si="4"/>
        <v>0</v>
      </c>
      <c r="AO32" s="1529"/>
      <c r="AP32" s="2"/>
      <c r="AQ32" s="2"/>
      <c r="AR32" s="17"/>
      <c r="AS32" s="8"/>
      <c r="AT32" s="18"/>
      <c r="AU32" s="19">
        <f t="shared" si="5"/>
        <v>14000</v>
      </c>
      <c r="AW32" s="2"/>
      <c r="AX32" s="2"/>
      <c r="AY32" s="2"/>
      <c r="AZ32" s="17"/>
      <c r="BA32" s="8"/>
      <c r="BB32" s="18"/>
      <c r="BC32" s="19">
        <f t="shared" si="6"/>
        <v>0</v>
      </c>
      <c r="BE32" s="2"/>
      <c r="BF32" s="2"/>
      <c r="BG32" s="17"/>
      <c r="BH32" s="8"/>
      <c r="BI32" s="18"/>
      <c r="BJ32" s="19">
        <f t="shared" si="7"/>
        <v>0</v>
      </c>
      <c r="BL32" s="1530"/>
      <c r="BM32" s="1886"/>
      <c r="BN32" s="17"/>
      <c r="BO32" s="8"/>
      <c r="BP32" s="18"/>
      <c r="BQ32" s="19">
        <f t="shared" si="8"/>
        <v>63168.800000000003</v>
      </c>
      <c r="BS32" s="2"/>
      <c r="BT32" s="2"/>
      <c r="BU32" s="17"/>
      <c r="BV32" s="8"/>
      <c r="BW32" s="18"/>
      <c r="BX32" s="19">
        <f t="shared" si="9"/>
        <v>0</v>
      </c>
      <c r="BZ32" s="793"/>
      <c r="CA32" s="793"/>
      <c r="CB32" s="794"/>
      <c r="CC32" s="807"/>
      <c r="CD32" s="814"/>
      <c r="CE32" s="811">
        <f t="shared" si="10"/>
        <v>40166.76</v>
      </c>
      <c r="CG32" s="366"/>
      <c r="CH32" s="1558"/>
      <c r="CI32" s="17"/>
      <c r="CJ32" s="8"/>
      <c r="CK32" s="18"/>
      <c r="CL32" s="19">
        <f t="shared" si="11"/>
        <v>638381.09</v>
      </c>
      <c r="CN32" s="2"/>
      <c r="CO32" s="373"/>
      <c r="CP32" s="17"/>
      <c r="CQ32" s="8"/>
      <c r="CR32" s="18"/>
      <c r="CS32" s="19">
        <f t="shared" si="12"/>
        <v>238869.86000000002</v>
      </c>
      <c r="CU32" s="2"/>
      <c r="CV32" s="2"/>
      <c r="CW32" s="17"/>
      <c r="CX32" s="8"/>
      <c r="CY32" s="18"/>
      <c r="CZ32" s="19">
        <f t="shared" si="13"/>
        <v>8596.7999999999993</v>
      </c>
      <c r="DB32" s="2"/>
      <c r="DC32" s="2"/>
      <c r="DD32" s="17"/>
      <c r="DE32" s="8"/>
      <c r="DF32" s="18"/>
      <c r="DG32" s="19">
        <f t="shared" si="14"/>
        <v>6499.98</v>
      </c>
      <c r="DI32" s="143"/>
      <c r="DJ32" s="1248"/>
      <c r="DK32" s="1586"/>
      <c r="DL32" s="25"/>
      <c r="DM32" s="54"/>
      <c r="DN32" s="30"/>
      <c r="DO32" s="19">
        <f t="shared" si="15"/>
        <v>178224.63999999998</v>
      </c>
      <c r="DQ32" s="366"/>
      <c r="DR32" s="2"/>
      <c r="DS32" s="2"/>
      <c r="DT32" s="17"/>
      <c r="DU32" s="8"/>
      <c r="DV32" s="18"/>
      <c r="DW32" s="19">
        <f t="shared" si="16"/>
        <v>0</v>
      </c>
      <c r="DY32" s="366"/>
      <c r="DZ32" s="2"/>
      <c r="EA32" s="351"/>
      <c r="EB32" s="8"/>
      <c r="EC32" s="353"/>
      <c r="ED32" s="19">
        <f t="shared" si="17"/>
        <v>36645.57</v>
      </c>
      <c r="EF32" s="792"/>
      <c r="EG32" s="793"/>
      <c r="EH32" s="823"/>
      <c r="EI32" s="807"/>
      <c r="EJ32" s="822"/>
      <c r="EK32" s="811">
        <f t="shared" si="18"/>
        <v>3872.54</v>
      </c>
      <c r="EM32" s="2"/>
      <c r="EN32" s="2"/>
      <c r="EO32" s="351"/>
      <c r="EP32" s="8"/>
      <c r="EQ32" s="353"/>
      <c r="ER32" s="19">
        <f t="shared" si="19"/>
        <v>0</v>
      </c>
      <c r="ET32" s="2"/>
      <c r="EU32" s="2"/>
      <c r="EV32" s="351"/>
      <c r="EW32" s="8"/>
      <c r="EX32" s="353"/>
      <c r="EY32" s="19">
        <f t="shared" si="20"/>
        <v>13569.66</v>
      </c>
      <c r="FA32" s="2"/>
      <c r="FB32" s="2"/>
      <c r="FC32" s="351"/>
      <c r="FD32" s="8"/>
      <c r="FE32" s="353"/>
      <c r="FF32" s="19">
        <f t="shared" si="21"/>
        <v>0</v>
      </c>
      <c r="FH32" s="2"/>
      <c r="FI32" s="2"/>
      <c r="FJ32" s="2"/>
      <c r="FK32" s="17"/>
      <c r="FL32" s="8"/>
      <c r="FM32" s="353"/>
      <c r="FN32" s="19">
        <f t="shared" si="22"/>
        <v>76142.28</v>
      </c>
      <c r="FP32" s="2"/>
      <c r="FQ32" s="2"/>
      <c r="FR32" s="351"/>
      <c r="FS32" s="8"/>
      <c r="FT32" s="353"/>
      <c r="FU32" s="19">
        <f t="shared" si="23"/>
        <v>25000.2</v>
      </c>
      <c r="FW32" s="2"/>
      <c r="FX32" s="2"/>
      <c r="FY32" s="351"/>
      <c r="FZ32" s="8"/>
      <c r="GA32" s="353"/>
      <c r="GB32" s="19">
        <f t="shared" si="24"/>
        <v>0</v>
      </c>
      <c r="GD32" s="2"/>
      <c r="GE32" s="148"/>
      <c r="GF32" s="1893"/>
      <c r="GG32" s="36"/>
      <c r="GH32" s="353"/>
      <c r="GI32" s="187">
        <f t="shared" si="25"/>
        <v>33916.699999999997</v>
      </c>
      <c r="GK32" s="2"/>
      <c r="GL32" s="2"/>
      <c r="GM32" s="17"/>
      <c r="GN32" s="8"/>
      <c r="GO32" s="18"/>
      <c r="GP32" s="19">
        <f t="shared" si="26"/>
        <v>3778.44</v>
      </c>
      <c r="GR32" s="2"/>
      <c r="GS32" s="2"/>
      <c r="GT32" s="17"/>
      <c r="GU32" s="8"/>
      <c r="GV32" s="18"/>
      <c r="GW32" s="19">
        <f t="shared" si="27"/>
        <v>25300</v>
      </c>
      <c r="GY32" s="2"/>
      <c r="GZ32" s="2"/>
      <c r="HA32" s="17"/>
      <c r="HB32" s="8"/>
      <c r="HC32" s="18"/>
      <c r="HD32" s="19">
        <f t="shared" si="28"/>
        <v>65228.52</v>
      </c>
      <c r="HF32" s="2"/>
      <c r="HG32" s="2"/>
      <c r="HH32" s="17"/>
      <c r="HI32" s="8"/>
      <c r="HJ32" s="18"/>
      <c r="HK32" s="19">
        <f t="shared" si="29"/>
        <v>0</v>
      </c>
      <c r="HM32" s="368"/>
      <c r="HN32" s="27"/>
      <c r="HO32" s="494"/>
      <c r="HP32" s="143"/>
      <c r="HQ32" s="30"/>
      <c r="HR32" s="45">
        <f t="shared" si="30"/>
        <v>150506.31</v>
      </c>
      <c r="HT32" s="2"/>
      <c r="HU32" s="2"/>
      <c r="HV32" s="17"/>
      <c r="HW32" s="8"/>
      <c r="HX32" s="18"/>
      <c r="HY32" s="19">
        <f t="shared" si="31"/>
        <v>0</v>
      </c>
      <c r="IA32" s="2"/>
      <c r="IB32" s="2"/>
      <c r="IC32" s="17"/>
      <c r="ID32" s="8"/>
      <c r="IE32" s="18"/>
      <c r="IF32" s="19">
        <f t="shared" si="32"/>
        <v>0</v>
      </c>
      <c r="IH32" s="549"/>
      <c r="II32" s="8"/>
      <c r="IJ32" s="2"/>
      <c r="IK32" s="17"/>
      <c r="IL32" s="69"/>
      <c r="IM32" s="18"/>
      <c r="IN32" s="19">
        <f t="shared" si="33"/>
        <v>27686.6</v>
      </c>
      <c r="IP32" s="549"/>
      <c r="IQ32" s="2"/>
      <c r="IR32" s="17"/>
      <c r="IS32" s="69"/>
      <c r="IT32" s="18"/>
      <c r="IU32" s="19">
        <f t="shared" si="34"/>
        <v>0</v>
      </c>
      <c r="IW32" s="8"/>
      <c r="IX32" s="2"/>
      <c r="IY32" s="17"/>
      <c r="IZ32" s="69"/>
      <c r="JA32" s="18"/>
      <c r="JB32" s="19">
        <f t="shared" si="35"/>
        <v>5139.42</v>
      </c>
      <c r="JD32" s="8"/>
      <c r="JE32" s="2"/>
      <c r="JF32" s="17"/>
      <c r="JG32" s="69"/>
      <c r="JH32" s="18"/>
      <c r="JI32" s="19">
        <f t="shared" si="36"/>
        <v>2183</v>
      </c>
      <c r="JK32" s="577"/>
      <c r="JL32" s="2"/>
      <c r="JM32" s="17"/>
      <c r="JN32" s="69"/>
      <c r="JO32" s="18"/>
      <c r="JP32" s="19">
        <f t="shared" si="37"/>
        <v>0</v>
      </c>
      <c r="JR32" s="8"/>
      <c r="JS32" s="1564"/>
      <c r="JT32" s="17"/>
      <c r="JU32" s="69"/>
      <c r="JV32" s="18"/>
      <c r="JW32" s="19">
        <f t="shared" si="38"/>
        <v>55712.759999999995</v>
      </c>
      <c r="JY32" s="8"/>
      <c r="JZ32" s="2"/>
      <c r="KA32" s="17"/>
      <c r="KB32" s="69"/>
      <c r="KC32" s="18"/>
      <c r="KD32" s="19">
        <f t="shared" si="39"/>
        <v>0</v>
      </c>
      <c r="KF32" s="8"/>
      <c r="KG32" s="2"/>
      <c r="KH32" s="17"/>
      <c r="KI32" s="69"/>
      <c r="KJ32" s="18"/>
      <c r="KK32" s="19">
        <f t="shared" si="40"/>
        <v>0</v>
      </c>
      <c r="KM32" s="8"/>
      <c r="KN32" s="2"/>
      <c r="KO32" s="17"/>
      <c r="KP32" s="69"/>
      <c r="KQ32" s="18"/>
      <c r="KR32" s="19">
        <f t="shared" si="41"/>
        <v>0</v>
      </c>
      <c r="KT32" s="8"/>
      <c r="KU32" s="2"/>
      <c r="KV32" s="17"/>
      <c r="KW32" s="69"/>
      <c r="KX32" s="18"/>
      <c r="KY32" s="19">
        <f t="shared" si="42"/>
        <v>7803.92</v>
      </c>
      <c r="LA32" s="34"/>
      <c r="LB32" s="373"/>
      <c r="LC32" s="24"/>
      <c r="LD32" s="69"/>
      <c r="LE32" s="85"/>
      <c r="LF32" s="19">
        <f t="shared" si="43"/>
        <v>0</v>
      </c>
      <c r="LH32" s="8"/>
      <c r="LI32" s="2"/>
      <c r="LJ32" s="17"/>
      <c r="LK32" s="69"/>
      <c r="LL32" s="18"/>
      <c r="LM32" s="19">
        <f t="shared" si="44"/>
        <v>100000.03</v>
      </c>
      <c r="LO32" s="8"/>
      <c r="LP32" s="2"/>
      <c r="LQ32" s="17"/>
      <c r="LR32" s="69"/>
      <c r="LS32" s="18"/>
      <c r="LT32" s="19">
        <f t="shared" si="45"/>
        <v>0</v>
      </c>
      <c r="LV32" s="8"/>
      <c r="LW32" s="373"/>
      <c r="LX32" s="17"/>
      <c r="LY32" s="69"/>
      <c r="LZ32" s="18"/>
      <c r="MA32" s="19">
        <f t="shared" si="46"/>
        <v>12568.75</v>
      </c>
      <c r="MC32" s="8"/>
      <c r="MD32" s="2"/>
      <c r="ME32" s="17"/>
      <c r="MF32" s="69"/>
      <c r="MG32" s="18"/>
      <c r="MH32" s="19">
        <f t="shared" si="47"/>
        <v>234</v>
      </c>
      <c r="MJ32" s="8"/>
      <c r="MK32" s="2"/>
      <c r="ML32" s="17"/>
      <c r="MM32" s="69"/>
      <c r="MN32" s="18"/>
      <c r="MO32" s="19">
        <f t="shared" si="48"/>
        <v>13804.980000000001</v>
      </c>
      <c r="MQ32" s="577"/>
      <c r="MR32" s="373"/>
      <c r="MS32" s="17"/>
      <c r="MT32" s="669"/>
      <c r="MU32" s="18"/>
      <c r="MV32" s="19">
        <f t="shared" si="49"/>
        <v>117952.64</v>
      </c>
      <c r="MX32" s="366"/>
      <c r="MY32" s="373"/>
      <c r="MZ32" s="17"/>
      <c r="NA32" s="34"/>
      <c r="NB32" s="85"/>
      <c r="NC32" s="19">
        <f t="shared" si="50"/>
        <v>198506.1</v>
      </c>
      <c r="NE32" s="8"/>
      <c r="NF32" s="2"/>
      <c r="NG32" s="17"/>
      <c r="NH32" s="69"/>
      <c r="NI32" s="18"/>
      <c r="NJ32" s="19">
        <f t="shared" si="51"/>
        <v>720.1</v>
      </c>
      <c r="NL32" s="366"/>
      <c r="NM32" s="2"/>
      <c r="NN32" s="17"/>
      <c r="NO32" s="69"/>
      <c r="NP32" s="18"/>
      <c r="NQ32" s="19">
        <f t="shared" si="52"/>
        <v>57552.92</v>
      </c>
      <c r="NS32" s="8"/>
      <c r="NT32" s="2"/>
      <c r="NU32" s="17"/>
      <c r="NV32" s="69"/>
      <c r="NW32" s="18"/>
      <c r="NX32" s="19">
        <f t="shared" si="53"/>
        <v>3803.8</v>
      </c>
      <c r="NZ32" s="8"/>
      <c r="OA32" s="2"/>
      <c r="OB32" s="17"/>
      <c r="OC32" s="69"/>
      <c r="OD32" s="18"/>
      <c r="OE32" s="19">
        <f t="shared" si="54"/>
        <v>4431</v>
      </c>
    </row>
    <row r="33" spans="1:395">
      <c r="A33" s="2"/>
      <c r="B33" s="2"/>
      <c r="C33" s="1559"/>
      <c r="D33" s="17"/>
      <c r="E33" s="8"/>
      <c r="F33" s="18"/>
      <c r="G33" s="19">
        <f t="shared" si="0"/>
        <v>40764.479999999996</v>
      </c>
      <c r="I33" s="366">
        <v>41292</v>
      </c>
      <c r="K33" s="148">
        <v>2588</v>
      </c>
      <c r="L33" s="25">
        <v>278768</v>
      </c>
      <c r="M33" s="409"/>
      <c r="N33" s="1579"/>
      <c r="O33" s="19">
        <f t="shared" si="55"/>
        <v>2819721</v>
      </c>
      <c r="Q33" s="366"/>
      <c r="R33" s="2"/>
      <c r="S33" s="1564"/>
      <c r="T33" s="17"/>
      <c r="U33" s="8"/>
      <c r="V33" s="18"/>
      <c r="W33" s="19">
        <f t="shared" si="2"/>
        <v>13137.72</v>
      </c>
      <c r="Y33" s="2"/>
      <c r="Z33" s="2"/>
      <c r="AA33" s="2"/>
      <c r="AB33" s="17"/>
      <c r="AC33" s="8"/>
      <c r="AD33" s="18"/>
      <c r="AE33" s="19">
        <f t="shared" si="3"/>
        <v>0</v>
      </c>
      <c r="AG33" s="2"/>
      <c r="AH33" s="2"/>
      <c r="AI33" s="2"/>
      <c r="AJ33" s="17"/>
      <c r="AK33" s="8"/>
      <c r="AL33" s="18"/>
      <c r="AM33" s="19">
        <f t="shared" si="4"/>
        <v>0</v>
      </c>
      <c r="AO33" s="1529"/>
      <c r="AP33" s="2"/>
      <c r="AQ33" s="2"/>
      <c r="AR33" s="17"/>
      <c r="AS33" s="8"/>
      <c r="AT33" s="18"/>
      <c r="AU33" s="19">
        <f t="shared" si="5"/>
        <v>14000</v>
      </c>
      <c r="AW33" s="2"/>
      <c r="AX33" s="2"/>
      <c r="AY33" s="2"/>
      <c r="AZ33" s="17"/>
      <c r="BA33" s="8"/>
      <c r="BB33" s="18"/>
      <c r="BC33" s="19">
        <f t="shared" si="6"/>
        <v>0</v>
      </c>
      <c r="BE33" s="2"/>
      <c r="BF33" s="2"/>
      <c r="BG33" s="17"/>
      <c r="BH33" s="8"/>
      <c r="BI33" s="18"/>
      <c r="BJ33" s="19">
        <f t="shared" si="7"/>
        <v>0</v>
      </c>
      <c r="BL33" s="1530"/>
      <c r="BM33" s="1886"/>
      <c r="BN33" s="17"/>
      <c r="BO33" s="8"/>
      <c r="BP33" s="18"/>
      <c r="BQ33" s="19">
        <f t="shared" si="8"/>
        <v>63168.800000000003</v>
      </c>
      <c r="BS33" s="2"/>
      <c r="BT33" s="2"/>
      <c r="BU33" s="17"/>
      <c r="BV33" s="8"/>
      <c r="BW33" s="18"/>
      <c r="BX33" s="19">
        <f t="shared" si="9"/>
        <v>0</v>
      </c>
      <c r="BZ33" s="793"/>
      <c r="CA33" s="793"/>
      <c r="CB33" s="794"/>
      <c r="CC33" s="807"/>
      <c r="CD33" s="814"/>
      <c r="CE33" s="811">
        <f t="shared" si="10"/>
        <v>40166.76</v>
      </c>
      <c r="CG33" s="366"/>
      <c r="CH33" s="1558"/>
      <c r="CI33" s="17"/>
      <c r="CJ33" s="8"/>
      <c r="CK33" s="18"/>
      <c r="CL33" s="19">
        <f t="shared" si="11"/>
        <v>638381.09</v>
      </c>
      <c r="CN33" s="2"/>
      <c r="CO33" s="373"/>
      <c r="CP33" s="17"/>
      <c r="CQ33" s="8"/>
      <c r="CR33" s="18"/>
      <c r="CS33" s="19">
        <f t="shared" si="12"/>
        <v>238869.86000000002</v>
      </c>
      <c r="CU33" s="2"/>
      <c r="CV33" s="2"/>
      <c r="CW33" s="17"/>
      <c r="CX33" s="8"/>
      <c r="CY33" s="18"/>
      <c r="CZ33" s="19">
        <f t="shared" si="13"/>
        <v>8596.7999999999993</v>
      </c>
      <c r="DB33" s="2"/>
      <c r="DC33" s="2"/>
      <c r="DD33" s="17"/>
      <c r="DE33" s="8"/>
      <c r="DF33" s="18"/>
      <c r="DG33" s="19">
        <f t="shared" si="14"/>
        <v>6499.98</v>
      </c>
      <c r="DI33" s="143"/>
      <c r="DJ33" s="1248"/>
      <c r="DK33" s="1587"/>
      <c r="DL33" s="25"/>
      <c r="DM33" s="53"/>
      <c r="DN33" s="176"/>
      <c r="DO33" s="19">
        <f t="shared" si="15"/>
        <v>178224.63999999998</v>
      </c>
      <c r="DQ33" s="366"/>
      <c r="DR33" s="2"/>
      <c r="DS33" s="2"/>
      <c r="DT33" s="17"/>
      <c r="DU33" s="8"/>
      <c r="DV33" s="18"/>
      <c r="DW33" s="19">
        <f t="shared" si="16"/>
        <v>0</v>
      </c>
      <c r="DY33" s="366"/>
      <c r="DZ33" s="2"/>
      <c r="EA33" s="351"/>
      <c r="EB33" s="8"/>
      <c r="EC33" s="353"/>
      <c r="ED33" s="19">
        <f t="shared" si="17"/>
        <v>36645.57</v>
      </c>
      <c r="EF33" s="792"/>
      <c r="EG33" s="793"/>
      <c r="EH33" s="823"/>
      <c r="EI33" s="807"/>
      <c r="EJ33" s="822"/>
      <c r="EK33" s="811">
        <f t="shared" si="18"/>
        <v>3872.54</v>
      </c>
      <c r="EM33" s="2"/>
      <c r="EN33" s="2"/>
      <c r="EO33" s="351"/>
      <c r="EP33" s="8"/>
      <c r="EQ33" s="353"/>
      <c r="ER33" s="19">
        <f t="shared" si="19"/>
        <v>0</v>
      </c>
      <c r="ET33" s="2"/>
      <c r="EU33" s="2"/>
      <c r="EV33" s="351"/>
      <c r="EW33" s="8"/>
      <c r="EX33" s="353"/>
      <c r="EY33" s="19">
        <f t="shared" si="20"/>
        <v>13569.66</v>
      </c>
      <c r="FA33" s="2"/>
      <c r="FB33" s="2"/>
      <c r="FC33" s="351"/>
      <c r="FD33" s="8"/>
      <c r="FE33" s="353"/>
      <c r="FF33" s="19">
        <f t="shared" si="21"/>
        <v>0</v>
      </c>
      <c r="FH33" s="2"/>
      <c r="FI33" s="2"/>
      <c r="FJ33" s="2"/>
      <c r="FK33" s="17"/>
      <c r="FL33" s="8"/>
      <c r="FM33" s="353"/>
      <c r="FN33" s="19">
        <f t="shared" si="22"/>
        <v>76142.28</v>
      </c>
      <c r="FP33" s="2"/>
      <c r="FQ33" s="2"/>
      <c r="FR33" s="351"/>
      <c r="FS33" s="8"/>
      <c r="FT33" s="353"/>
      <c r="FU33" s="19">
        <f t="shared" si="23"/>
        <v>25000.2</v>
      </c>
      <c r="FW33" s="2"/>
      <c r="FX33" s="2"/>
      <c r="FY33" s="351"/>
      <c r="FZ33" s="8"/>
      <c r="GA33" s="353"/>
      <c r="GB33" s="19">
        <f t="shared" si="24"/>
        <v>0</v>
      </c>
      <c r="GD33" s="2"/>
      <c r="GE33" s="148"/>
      <c r="GF33" s="1893"/>
      <c r="GG33" s="36"/>
      <c r="GH33" s="353"/>
      <c r="GI33" s="187">
        <f t="shared" si="25"/>
        <v>33916.699999999997</v>
      </c>
      <c r="GK33" s="2"/>
      <c r="GL33" s="2"/>
      <c r="GM33" s="17"/>
      <c r="GN33" s="8"/>
      <c r="GO33" s="18"/>
      <c r="GP33" s="19">
        <f t="shared" si="26"/>
        <v>3778.44</v>
      </c>
      <c r="GR33" s="2"/>
      <c r="GS33" s="2"/>
      <c r="GT33" s="17"/>
      <c r="GU33" s="8"/>
      <c r="GV33" s="18"/>
      <c r="GW33" s="19">
        <f t="shared" si="27"/>
        <v>25300</v>
      </c>
      <c r="GY33" s="2"/>
      <c r="GZ33" s="2"/>
      <c r="HA33" s="17"/>
      <c r="HB33" s="8"/>
      <c r="HC33" s="18"/>
      <c r="HD33" s="19">
        <f t="shared" si="28"/>
        <v>65228.52</v>
      </c>
      <c r="HF33" s="2"/>
      <c r="HG33" s="2"/>
      <c r="HH33" s="17"/>
      <c r="HI33" s="8"/>
      <c r="HJ33" s="18"/>
      <c r="HK33" s="19">
        <f t="shared" si="29"/>
        <v>0</v>
      </c>
      <c r="HM33" s="368"/>
      <c r="HN33" s="27"/>
      <c r="HO33" s="494"/>
      <c r="HP33" s="143"/>
      <c r="HQ33" s="30"/>
      <c r="HR33" s="45">
        <f t="shared" si="30"/>
        <v>150506.31</v>
      </c>
      <c r="HT33" s="2"/>
      <c r="HU33" s="2"/>
      <c r="HV33" s="17"/>
      <c r="HW33" s="8"/>
      <c r="HX33" s="18"/>
      <c r="HY33" s="19">
        <f t="shared" si="31"/>
        <v>0</v>
      </c>
      <c r="IA33" s="2"/>
      <c r="IB33" s="2"/>
      <c r="IC33" s="17"/>
      <c r="ID33" s="8"/>
      <c r="IE33" s="18"/>
      <c r="IF33" s="19">
        <f t="shared" si="32"/>
        <v>0</v>
      </c>
      <c r="IH33" s="549"/>
      <c r="II33" s="8"/>
      <c r="IJ33" s="2"/>
      <c r="IK33" s="17"/>
      <c r="IL33" s="69"/>
      <c r="IM33" s="18"/>
      <c r="IN33" s="19">
        <f t="shared" si="33"/>
        <v>27686.6</v>
      </c>
      <c r="IP33" s="549"/>
      <c r="IQ33" s="2"/>
      <c r="IR33" s="17"/>
      <c r="IS33" s="69"/>
      <c r="IT33" s="18"/>
      <c r="IU33" s="19">
        <f t="shared" si="34"/>
        <v>0</v>
      </c>
      <c r="IW33" s="8"/>
      <c r="IX33" s="2"/>
      <c r="IY33" s="17"/>
      <c r="IZ33" s="69"/>
      <c r="JA33" s="18"/>
      <c r="JB33" s="19">
        <f t="shared" si="35"/>
        <v>5139.42</v>
      </c>
      <c r="JD33" s="8"/>
      <c r="JE33" s="2"/>
      <c r="JF33" s="17"/>
      <c r="JG33" s="69"/>
      <c r="JH33" s="18"/>
      <c r="JI33" s="19">
        <f t="shared" si="36"/>
        <v>2183</v>
      </c>
      <c r="JK33" s="577"/>
      <c r="JL33" s="2"/>
      <c r="JM33" s="17"/>
      <c r="JN33" s="69"/>
      <c r="JO33" s="18"/>
      <c r="JP33" s="19">
        <f t="shared" si="37"/>
        <v>0</v>
      </c>
      <c r="JR33" s="8"/>
      <c r="JS33" s="1564"/>
      <c r="JT33" s="17"/>
      <c r="JU33" s="69"/>
      <c r="JV33" s="18"/>
      <c r="JW33" s="19">
        <f t="shared" si="38"/>
        <v>55712.759999999995</v>
      </c>
      <c r="JY33" s="8"/>
      <c r="JZ33" s="2"/>
      <c r="KA33" s="17"/>
      <c r="KB33" s="69"/>
      <c r="KC33" s="18"/>
      <c r="KD33" s="19">
        <f t="shared" si="39"/>
        <v>0</v>
      </c>
      <c r="KF33" s="8"/>
      <c r="KG33" s="2"/>
      <c r="KH33" s="17"/>
      <c r="KI33" s="69"/>
      <c r="KJ33" s="18"/>
      <c r="KK33" s="19">
        <f t="shared" si="40"/>
        <v>0</v>
      </c>
      <c r="KM33" s="8"/>
      <c r="KN33" s="2"/>
      <c r="KO33" s="17"/>
      <c r="KP33" s="69"/>
      <c r="KQ33" s="18"/>
      <c r="KR33" s="19">
        <f t="shared" si="41"/>
        <v>0</v>
      </c>
      <c r="KT33" s="8"/>
      <c r="KU33" s="2"/>
      <c r="KV33" s="17"/>
      <c r="KW33" s="69"/>
      <c r="KX33" s="18"/>
      <c r="KY33" s="19">
        <f t="shared" si="42"/>
        <v>7803.92</v>
      </c>
      <c r="LA33" s="34"/>
      <c r="LB33" s="373"/>
      <c r="LC33" s="24"/>
      <c r="LD33" s="69"/>
      <c r="LE33" s="85"/>
      <c r="LF33" s="19">
        <f t="shared" si="43"/>
        <v>0</v>
      </c>
      <c r="LH33" s="8"/>
      <c r="LI33" s="2"/>
      <c r="LJ33" s="17"/>
      <c r="LK33" s="69"/>
      <c r="LL33" s="18"/>
      <c r="LM33" s="19">
        <f t="shared" si="44"/>
        <v>100000.03</v>
      </c>
      <c r="LO33" s="8"/>
      <c r="LP33" s="2"/>
      <c r="LQ33" s="17"/>
      <c r="LR33" s="69"/>
      <c r="LS33" s="18"/>
      <c r="LT33" s="19">
        <f t="shared" si="45"/>
        <v>0</v>
      </c>
      <c r="LV33" s="8"/>
      <c r="LW33" s="373"/>
      <c r="LX33" s="17"/>
      <c r="LY33" s="69"/>
      <c r="LZ33" s="18"/>
      <c r="MA33" s="19">
        <f t="shared" si="46"/>
        <v>12568.75</v>
      </c>
      <c r="MC33" s="8"/>
      <c r="MD33" s="2"/>
      <c r="ME33" s="17"/>
      <c r="MF33" s="69"/>
      <c r="MG33" s="18"/>
      <c r="MH33" s="19">
        <f t="shared" si="47"/>
        <v>234</v>
      </c>
      <c r="MJ33" s="8"/>
      <c r="MK33" s="2"/>
      <c r="ML33" s="17"/>
      <c r="MM33" s="69"/>
      <c r="MN33" s="18"/>
      <c r="MO33" s="19">
        <f t="shared" si="48"/>
        <v>13804.980000000001</v>
      </c>
      <c r="MQ33" s="577"/>
      <c r="MR33" s="373"/>
      <c r="MS33" s="17"/>
      <c r="MT33" s="669"/>
      <c r="MU33" s="18"/>
      <c r="MV33" s="19">
        <f t="shared" si="49"/>
        <v>117952.64</v>
      </c>
      <c r="MX33" s="366"/>
      <c r="MY33" s="148"/>
      <c r="MZ33" s="17"/>
      <c r="NA33" s="69"/>
      <c r="NB33" s="18"/>
      <c r="NC33" s="19">
        <f t="shared" si="50"/>
        <v>198506.1</v>
      </c>
      <c r="NE33" s="8"/>
      <c r="NF33" s="2"/>
      <c r="NG33" s="17"/>
      <c r="NH33" s="69"/>
      <c r="NI33" s="18"/>
      <c r="NJ33" s="19">
        <f t="shared" si="51"/>
        <v>720.1</v>
      </c>
      <c r="NL33" s="366"/>
      <c r="NM33" s="2"/>
      <c r="NN33" s="17"/>
      <c r="NO33" s="69"/>
      <c r="NP33" s="18"/>
      <c r="NQ33" s="19">
        <f t="shared" si="52"/>
        <v>57552.92</v>
      </c>
      <c r="NS33" s="8"/>
      <c r="NT33" s="2"/>
      <c r="NU33" s="17"/>
      <c r="NV33" s="69"/>
      <c r="NW33" s="18"/>
      <c r="NX33" s="19">
        <f t="shared" si="53"/>
        <v>3803.8</v>
      </c>
      <c r="NZ33" s="8"/>
      <c r="OA33" s="2"/>
      <c r="OB33" s="17"/>
      <c r="OC33" s="69"/>
      <c r="OD33" s="18"/>
      <c r="OE33" s="19">
        <f t="shared" si="54"/>
        <v>4431</v>
      </c>
    </row>
    <row r="34" spans="1:395">
      <c r="A34" s="2"/>
      <c r="B34" s="2"/>
      <c r="C34" s="1559"/>
      <c r="D34" s="17"/>
      <c r="E34" s="8"/>
      <c r="F34" s="18"/>
      <c r="G34" s="19">
        <f t="shared" si="0"/>
        <v>40764.479999999996</v>
      </c>
      <c r="I34" s="366">
        <v>41295</v>
      </c>
      <c r="J34" s="2"/>
      <c r="K34" s="148">
        <v>2593</v>
      </c>
      <c r="L34" s="17">
        <v>431680</v>
      </c>
      <c r="M34" s="409"/>
      <c r="N34" s="1579"/>
      <c r="O34" s="19">
        <f t="shared" si="55"/>
        <v>3010061</v>
      </c>
      <c r="Q34" s="366"/>
      <c r="R34" s="2"/>
      <c r="S34" s="1564"/>
      <c r="T34" s="17"/>
      <c r="U34" s="8"/>
      <c r="V34" s="18"/>
      <c r="W34" s="19">
        <f t="shared" si="2"/>
        <v>13137.72</v>
      </c>
      <c r="Y34" s="2"/>
      <c r="Z34" s="2"/>
      <c r="AA34" s="2"/>
      <c r="AB34" s="17"/>
      <c r="AC34" s="8"/>
      <c r="AD34" s="18"/>
      <c r="AE34" s="19">
        <f t="shared" si="3"/>
        <v>0</v>
      </c>
      <c r="AG34" s="2"/>
      <c r="AH34" s="2"/>
      <c r="AI34" s="2"/>
      <c r="AJ34" s="17"/>
      <c r="AK34" s="8"/>
      <c r="AL34" s="18"/>
      <c r="AM34" s="19">
        <f t="shared" si="4"/>
        <v>0</v>
      </c>
      <c r="AO34" s="1529"/>
      <c r="AP34" s="2"/>
      <c r="AQ34" s="2"/>
      <c r="AR34" s="17"/>
      <c r="AS34" s="8"/>
      <c r="AT34" s="18"/>
      <c r="AU34" s="19">
        <f t="shared" si="5"/>
        <v>14000</v>
      </c>
      <c r="AW34" s="2"/>
      <c r="AX34" s="2"/>
      <c r="AY34" s="2"/>
      <c r="AZ34" s="17"/>
      <c r="BA34" s="8"/>
      <c r="BB34" s="18"/>
      <c r="BC34" s="19">
        <f t="shared" si="6"/>
        <v>0</v>
      </c>
      <c r="BE34" s="2"/>
      <c r="BF34" s="2"/>
      <c r="BG34" s="17"/>
      <c r="BH34" s="8"/>
      <c r="BI34" s="18"/>
      <c r="BJ34" s="19">
        <f t="shared" si="7"/>
        <v>0</v>
      </c>
      <c r="BL34" s="1530"/>
      <c r="BM34" s="1886"/>
      <c r="BN34" s="17"/>
      <c r="BO34" s="8"/>
      <c r="BP34" s="18"/>
      <c r="BQ34" s="19">
        <f t="shared" si="8"/>
        <v>63168.800000000003</v>
      </c>
      <c r="BS34" s="2"/>
      <c r="BT34" s="2"/>
      <c r="BU34" s="17"/>
      <c r="BV34" s="8"/>
      <c r="BW34" s="18"/>
      <c r="BX34" s="19">
        <f t="shared" si="9"/>
        <v>0</v>
      </c>
      <c r="BZ34" s="793"/>
      <c r="CA34" s="793"/>
      <c r="CB34" s="794"/>
      <c r="CC34" s="807"/>
      <c r="CD34" s="814"/>
      <c r="CE34" s="811">
        <f t="shared" si="10"/>
        <v>40166.76</v>
      </c>
      <c r="CG34" s="366"/>
      <c r="CH34" s="1558"/>
      <c r="CI34" s="17"/>
      <c r="CJ34" s="8"/>
      <c r="CK34" s="18"/>
      <c r="CL34" s="19">
        <f t="shared" si="11"/>
        <v>638381.09</v>
      </c>
      <c r="CN34" s="2"/>
      <c r="CO34" s="373"/>
      <c r="CP34" s="17"/>
      <c r="CQ34" s="8"/>
      <c r="CR34" s="18"/>
      <c r="CS34" s="19">
        <f t="shared" si="12"/>
        <v>238869.86000000002</v>
      </c>
      <c r="CU34" s="2"/>
      <c r="CV34" s="2"/>
      <c r="CW34" s="17"/>
      <c r="CX34" s="8"/>
      <c r="CY34" s="18"/>
      <c r="CZ34" s="19">
        <f t="shared" si="13"/>
        <v>8596.7999999999993</v>
      </c>
      <c r="DB34" s="2"/>
      <c r="DC34" s="2"/>
      <c r="DD34" s="17"/>
      <c r="DE34" s="8"/>
      <c r="DF34" s="18"/>
      <c r="DG34" s="19">
        <f t="shared" si="14"/>
        <v>6499.98</v>
      </c>
      <c r="DI34" s="143"/>
      <c r="DJ34" s="27"/>
      <c r="DK34" s="1587"/>
      <c r="DL34" s="25"/>
      <c r="DM34" s="53"/>
      <c r="DN34" s="30"/>
      <c r="DO34" s="19">
        <f t="shared" si="15"/>
        <v>178224.63999999998</v>
      </c>
      <c r="DQ34" s="366"/>
      <c r="DR34" s="2"/>
      <c r="DS34" s="2"/>
      <c r="DT34" s="17"/>
      <c r="DU34" s="8"/>
      <c r="DV34" s="18"/>
      <c r="DW34" s="19">
        <f t="shared" si="16"/>
        <v>0</v>
      </c>
      <c r="DY34" s="366"/>
      <c r="DZ34" s="2"/>
      <c r="EA34" s="351"/>
      <c r="EB34" s="8"/>
      <c r="EC34" s="18"/>
      <c r="ED34" s="19">
        <f t="shared" si="17"/>
        <v>36645.57</v>
      </c>
      <c r="EF34" s="792"/>
      <c r="EG34" s="793"/>
      <c r="EH34" s="823"/>
      <c r="EI34" s="807"/>
      <c r="EJ34" s="814"/>
      <c r="EK34" s="811">
        <f t="shared" si="18"/>
        <v>3872.54</v>
      </c>
      <c r="EM34" s="2"/>
      <c r="EN34" s="2"/>
      <c r="EO34" s="351"/>
      <c r="EP34" s="8"/>
      <c r="EQ34" s="18"/>
      <c r="ER34" s="19">
        <f t="shared" si="19"/>
        <v>0</v>
      </c>
      <c r="ET34" s="2"/>
      <c r="EU34" s="2"/>
      <c r="EV34" s="351"/>
      <c r="EW34" s="8"/>
      <c r="EX34" s="18"/>
      <c r="EY34" s="19">
        <f t="shared" si="20"/>
        <v>13569.66</v>
      </c>
      <c r="FA34" s="2"/>
      <c r="FB34" s="2"/>
      <c r="FC34" s="351"/>
      <c r="FD34" s="8"/>
      <c r="FE34" s="18"/>
      <c r="FF34" s="19">
        <f t="shared" si="21"/>
        <v>0</v>
      </c>
      <c r="FH34" s="2"/>
      <c r="FI34" s="2"/>
      <c r="FJ34" s="2"/>
      <c r="FK34" s="17"/>
      <c r="FL34" s="8"/>
      <c r="FM34" s="18"/>
      <c r="FN34" s="19">
        <f t="shared" si="22"/>
        <v>76142.28</v>
      </c>
      <c r="FP34" s="2"/>
      <c r="FQ34" s="2"/>
      <c r="FR34" s="351"/>
      <c r="FS34" s="8"/>
      <c r="FT34" s="18"/>
      <c r="FU34" s="19">
        <f t="shared" si="23"/>
        <v>25000.2</v>
      </c>
      <c r="FW34" s="2"/>
      <c r="FX34" s="2"/>
      <c r="FY34" s="351"/>
      <c r="FZ34" s="8"/>
      <c r="GA34" s="18"/>
      <c r="GB34" s="19">
        <f t="shared" si="24"/>
        <v>0</v>
      </c>
      <c r="GD34" s="2"/>
      <c r="GE34" s="148"/>
      <c r="GF34" s="1893"/>
      <c r="GG34" s="36"/>
      <c r="GH34" s="353"/>
      <c r="GI34" s="187">
        <f t="shared" si="25"/>
        <v>33916.699999999997</v>
      </c>
      <c r="GK34" s="2"/>
      <c r="GL34" s="2"/>
      <c r="GM34" s="17"/>
      <c r="GN34" s="8"/>
      <c r="GO34" s="18"/>
      <c r="GP34" s="19">
        <f t="shared" si="26"/>
        <v>3778.44</v>
      </c>
      <c r="GR34" s="2"/>
      <c r="GS34" s="2"/>
      <c r="GT34" s="17"/>
      <c r="GU34" s="8"/>
      <c r="GV34" s="18"/>
      <c r="GW34" s="19">
        <f t="shared" si="27"/>
        <v>25300</v>
      </c>
      <c r="GY34" s="2"/>
      <c r="GZ34" s="2"/>
      <c r="HA34" s="17"/>
      <c r="HB34" s="8"/>
      <c r="HC34" s="18"/>
      <c r="HD34" s="19">
        <f t="shared" si="28"/>
        <v>65228.52</v>
      </c>
      <c r="HF34" s="2"/>
      <c r="HG34" s="2"/>
      <c r="HH34" s="17"/>
      <c r="HI34" s="8"/>
      <c r="HJ34" s="18"/>
      <c r="HK34" s="19">
        <f t="shared" si="29"/>
        <v>0</v>
      </c>
      <c r="HM34" s="368"/>
      <c r="HN34" s="27"/>
      <c r="HO34" s="494"/>
      <c r="HP34" s="143"/>
      <c r="HQ34" s="30"/>
      <c r="HR34" s="45">
        <f t="shared" si="30"/>
        <v>150506.31</v>
      </c>
      <c r="HT34" s="2"/>
      <c r="HU34" s="2"/>
      <c r="HV34" s="17"/>
      <c r="HW34" s="8"/>
      <c r="HX34" s="18"/>
      <c r="HY34" s="19">
        <f t="shared" si="31"/>
        <v>0</v>
      </c>
      <c r="IA34" s="2"/>
      <c r="IB34" s="2"/>
      <c r="IC34" s="17"/>
      <c r="ID34" s="8"/>
      <c r="IE34" s="18"/>
      <c r="IF34" s="19">
        <f t="shared" si="32"/>
        <v>0</v>
      </c>
      <c r="IH34" s="669"/>
      <c r="II34" s="69"/>
      <c r="IJ34" s="2"/>
      <c r="IK34" s="17"/>
      <c r="IL34" s="8"/>
      <c r="IM34" s="18"/>
      <c r="IN34" s="19">
        <f t="shared" si="33"/>
        <v>27686.6</v>
      </c>
      <c r="IP34" s="669"/>
      <c r="IQ34" s="2"/>
      <c r="IR34" s="17"/>
      <c r="IS34" s="8"/>
      <c r="IT34" s="18"/>
      <c r="IU34" s="19">
        <f t="shared" si="34"/>
        <v>0</v>
      </c>
      <c r="IW34" s="69"/>
      <c r="IX34" s="2"/>
      <c r="IY34" s="17"/>
      <c r="IZ34" s="8"/>
      <c r="JA34" s="18"/>
      <c r="JB34" s="19">
        <f t="shared" si="35"/>
        <v>5139.42</v>
      </c>
      <c r="JD34" s="69"/>
      <c r="JE34" s="2"/>
      <c r="JF34" s="17"/>
      <c r="JG34" s="8"/>
      <c r="JH34" s="18"/>
      <c r="JI34" s="19">
        <f t="shared" si="36"/>
        <v>2183</v>
      </c>
      <c r="JK34" s="669"/>
      <c r="JL34" s="2"/>
      <c r="JM34" s="17"/>
      <c r="JN34" s="8"/>
      <c r="JO34" s="18"/>
      <c r="JP34" s="19">
        <f t="shared" si="37"/>
        <v>0</v>
      </c>
      <c r="JR34" s="69"/>
      <c r="JS34" s="373"/>
      <c r="JT34" s="17"/>
      <c r="JU34" s="8"/>
      <c r="JV34" s="18"/>
      <c r="JW34" s="19">
        <f t="shared" si="38"/>
        <v>55712.759999999995</v>
      </c>
      <c r="JY34" s="69"/>
      <c r="JZ34" s="2"/>
      <c r="KA34" s="17"/>
      <c r="KB34" s="8"/>
      <c r="KC34" s="18"/>
      <c r="KD34" s="19">
        <f t="shared" si="39"/>
        <v>0</v>
      </c>
      <c r="KF34" s="69"/>
      <c r="KG34" s="2"/>
      <c r="KH34" s="17"/>
      <c r="KI34" s="8"/>
      <c r="KJ34" s="18"/>
      <c r="KK34" s="19">
        <f t="shared" si="40"/>
        <v>0</v>
      </c>
      <c r="KM34" s="69"/>
      <c r="KN34" s="2"/>
      <c r="KO34" s="17"/>
      <c r="KP34" s="8"/>
      <c r="KQ34" s="18"/>
      <c r="KR34" s="19">
        <f t="shared" si="41"/>
        <v>0</v>
      </c>
      <c r="KT34" s="69"/>
      <c r="KU34" s="2"/>
      <c r="KV34" s="17"/>
      <c r="KW34" s="8"/>
      <c r="KX34" s="18"/>
      <c r="KY34" s="19">
        <f t="shared" si="42"/>
        <v>7803.92</v>
      </c>
      <c r="LA34" s="69"/>
      <c r="LB34" s="2"/>
      <c r="LC34" s="17"/>
      <c r="LD34" s="8"/>
      <c r="LE34" s="18"/>
      <c r="LF34" s="19">
        <f t="shared" si="43"/>
        <v>0</v>
      </c>
      <c r="LH34" s="69"/>
      <c r="LI34" s="2"/>
      <c r="LJ34" s="17"/>
      <c r="LK34" s="8"/>
      <c r="LL34" s="18"/>
      <c r="LM34" s="19">
        <f t="shared" si="44"/>
        <v>100000.03</v>
      </c>
      <c r="LO34" s="69"/>
      <c r="LP34" s="2"/>
      <c r="LQ34" s="17"/>
      <c r="LR34" s="8"/>
      <c r="LS34" s="18"/>
      <c r="LT34" s="19">
        <f t="shared" si="45"/>
        <v>0</v>
      </c>
      <c r="LV34" s="69"/>
      <c r="LW34" s="373"/>
      <c r="LX34" s="17"/>
      <c r="LY34" s="8"/>
      <c r="LZ34" s="18"/>
      <c r="MA34" s="19">
        <f t="shared" si="46"/>
        <v>12568.75</v>
      </c>
      <c r="MC34" s="69"/>
      <c r="MD34" s="2"/>
      <c r="ME34" s="17"/>
      <c r="MF34" s="8"/>
      <c r="MG34" s="18"/>
      <c r="MH34" s="19">
        <f t="shared" si="47"/>
        <v>234</v>
      </c>
      <c r="MJ34" s="69"/>
      <c r="MK34" s="2"/>
      <c r="ML34" s="17"/>
      <c r="MM34" s="8"/>
      <c r="MN34" s="18"/>
      <c r="MO34" s="19">
        <f t="shared" si="48"/>
        <v>13804.980000000001</v>
      </c>
      <c r="MQ34" s="669"/>
      <c r="MR34" s="373"/>
      <c r="MS34" s="17"/>
      <c r="MT34" s="577"/>
      <c r="MU34" s="18"/>
      <c r="MV34" s="19">
        <f t="shared" si="49"/>
        <v>117952.64</v>
      </c>
      <c r="MX34" s="932"/>
      <c r="MY34" s="148"/>
      <c r="MZ34" s="17"/>
      <c r="NA34" s="8"/>
      <c r="NB34" s="18"/>
      <c r="NC34" s="19">
        <f t="shared" si="50"/>
        <v>198506.1</v>
      </c>
      <c r="NE34" s="69"/>
      <c r="NF34" s="2"/>
      <c r="NG34" s="17"/>
      <c r="NH34" s="8"/>
      <c r="NI34" s="18"/>
      <c r="NJ34" s="19">
        <f t="shared" si="51"/>
        <v>720.1</v>
      </c>
      <c r="NL34" s="932"/>
      <c r="NM34" s="2"/>
      <c r="NN34" s="17"/>
      <c r="NO34" s="8"/>
      <c r="NP34" s="18"/>
      <c r="NQ34" s="19">
        <f t="shared" si="52"/>
        <v>57552.92</v>
      </c>
      <c r="NS34" s="69"/>
      <c r="NT34" s="2"/>
      <c r="NU34" s="17"/>
      <c r="NV34" s="8"/>
      <c r="NW34" s="18"/>
      <c r="NX34" s="19">
        <f t="shared" si="53"/>
        <v>3803.8</v>
      </c>
      <c r="NZ34" s="69"/>
      <c r="OA34" s="2"/>
      <c r="OB34" s="17"/>
      <c r="OC34" s="8"/>
      <c r="OD34" s="18"/>
      <c r="OE34" s="19">
        <f t="shared" si="54"/>
        <v>4431</v>
      </c>
    </row>
    <row r="35" spans="1:395">
      <c r="A35" s="2"/>
      <c r="B35" s="2"/>
      <c r="C35" s="2"/>
      <c r="D35" s="17"/>
      <c r="E35" s="8"/>
      <c r="F35" s="18"/>
      <c r="G35" s="19">
        <f t="shared" si="0"/>
        <v>40764.479999999996</v>
      </c>
      <c r="I35" s="366">
        <v>41296</v>
      </c>
      <c r="K35" s="148">
        <v>2599</v>
      </c>
      <c r="L35" s="25">
        <v>190340</v>
      </c>
      <c r="M35" s="409"/>
      <c r="N35" s="1579"/>
      <c r="O35" s="19">
        <f t="shared" si="55"/>
        <v>3202953</v>
      </c>
      <c r="Q35" s="366"/>
      <c r="R35" s="2"/>
      <c r="S35" s="1564"/>
      <c r="T35" s="17"/>
      <c r="U35" s="8"/>
      <c r="V35" s="18"/>
      <c r="W35" s="19">
        <f t="shared" si="2"/>
        <v>13137.72</v>
      </c>
      <c r="Y35" s="2"/>
      <c r="Z35" s="2"/>
      <c r="AA35" s="2"/>
      <c r="AB35" s="17"/>
      <c r="AC35" s="8"/>
      <c r="AD35" s="18"/>
      <c r="AE35" s="19">
        <f t="shared" si="3"/>
        <v>0</v>
      </c>
      <c r="AG35" s="2"/>
      <c r="AH35" s="2"/>
      <c r="AI35" s="2"/>
      <c r="AJ35" s="17"/>
      <c r="AK35" s="8"/>
      <c r="AL35" s="18"/>
      <c r="AM35" s="19">
        <f t="shared" si="4"/>
        <v>0</v>
      </c>
      <c r="AO35" s="1529"/>
      <c r="AP35" s="2"/>
      <c r="AQ35" s="2"/>
      <c r="AR35" s="17"/>
      <c r="AS35" s="8"/>
      <c r="AT35" s="18"/>
      <c r="AU35" s="19">
        <f t="shared" si="5"/>
        <v>14000</v>
      </c>
      <c r="AW35" s="2"/>
      <c r="AX35" s="2"/>
      <c r="AY35" s="2"/>
      <c r="AZ35" s="17"/>
      <c r="BA35" s="8"/>
      <c r="BB35" s="18"/>
      <c r="BC35" s="19">
        <f t="shared" si="6"/>
        <v>0</v>
      </c>
      <c r="BE35" s="2"/>
      <c r="BF35" s="2"/>
      <c r="BG35" s="17"/>
      <c r="BH35" s="8"/>
      <c r="BI35" s="18"/>
      <c r="BJ35" s="19">
        <f t="shared" si="7"/>
        <v>0</v>
      </c>
      <c r="BL35" s="1530"/>
      <c r="BM35" s="1886"/>
      <c r="BN35" s="17"/>
      <c r="BO35" s="8"/>
      <c r="BP35" s="18"/>
      <c r="BQ35" s="19">
        <f t="shared" si="8"/>
        <v>63168.800000000003</v>
      </c>
      <c r="BS35" s="2"/>
      <c r="BT35" s="2"/>
      <c r="BU35" s="17"/>
      <c r="BV35" s="8"/>
      <c r="BW35" s="18"/>
      <c r="BX35" s="19">
        <f t="shared" si="9"/>
        <v>0</v>
      </c>
      <c r="BZ35" s="793"/>
      <c r="CA35" s="793"/>
      <c r="CB35" s="794"/>
      <c r="CC35" s="807"/>
      <c r="CD35" s="814"/>
      <c r="CE35" s="811">
        <f t="shared" si="10"/>
        <v>40166.76</v>
      </c>
      <c r="CG35" s="366"/>
      <c r="CH35" s="1558"/>
      <c r="CI35" s="17"/>
      <c r="CJ35" s="8"/>
      <c r="CK35" s="18"/>
      <c r="CL35" s="19">
        <f t="shared" si="11"/>
        <v>638381.09</v>
      </c>
      <c r="CN35" s="2"/>
      <c r="CO35" s="373"/>
      <c r="CP35" s="17"/>
      <c r="CQ35" s="8"/>
      <c r="CR35" s="18"/>
      <c r="CS35" s="19">
        <f t="shared" si="12"/>
        <v>238869.86000000002</v>
      </c>
      <c r="CU35" s="2"/>
      <c r="CV35" s="2"/>
      <c r="CW35" s="17"/>
      <c r="CX35" s="8"/>
      <c r="CY35" s="18"/>
      <c r="CZ35" s="19">
        <f t="shared" si="13"/>
        <v>8596.7999999999993</v>
      </c>
      <c r="DB35" s="2"/>
      <c r="DC35" s="2"/>
      <c r="DD35" s="17"/>
      <c r="DE35" s="8"/>
      <c r="DF35" s="18"/>
      <c r="DG35" s="19">
        <f t="shared" si="14"/>
        <v>6499.98</v>
      </c>
      <c r="DI35" s="143"/>
      <c r="DJ35" s="1248"/>
      <c r="DK35" s="1587"/>
      <c r="DL35" s="25"/>
      <c r="DM35" s="53"/>
      <c r="DN35" s="176"/>
      <c r="DO35" s="19">
        <f t="shared" si="15"/>
        <v>178224.63999999998</v>
      </c>
      <c r="DQ35" s="366"/>
      <c r="DR35" s="2"/>
      <c r="DS35" s="2"/>
      <c r="DT35" s="17"/>
      <c r="DU35" s="8"/>
      <c r="DV35" s="18"/>
      <c r="DW35" s="19">
        <f t="shared" si="16"/>
        <v>0</v>
      </c>
      <c r="DY35" s="366"/>
      <c r="DZ35" s="2"/>
      <c r="EA35" s="351"/>
      <c r="EB35" s="8"/>
      <c r="EC35" s="18"/>
      <c r="ED35" s="19">
        <f t="shared" si="17"/>
        <v>36645.57</v>
      </c>
      <c r="EF35" s="792"/>
      <c r="EG35" s="793"/>
      <c r="EH35" s="823"/>
      <c r="EI35" s="807"/>
      <c r="EJ35" s="814"/>
      <c r="EK35" s="811">
        <f t="shared" si="18"/>
        <v>3872.54</v>
      </c>
      <c r="EM35" s="2"/>
      <c r="EN35" s="2"/>
      <c r="EO35" s="351"/>
      <c r="EP35" s="8"/>
      <c r="EQ35" s="18"/>
      <c r="ER35" s="19">
        <f t="shared" si="19"/>
        <v>0</v>
      </c>
      <c r="ET35" s="2"/>
      <c r="EU35" s="2"/>
      <c r="EV35" s="351"/>
      <c r="EW35" s="8"/>
      <c r="EX35" s="18"/>
      <c r="EY35" s="19">
        <f t="shared" si="20"/>
        <v>13569.66</v>
      </c>
      <c r="FA35" s="2"/>
      <c r="FB35" s="2"/>
      <c r="FC35" s="351"/>
      <c r="FD35" s="8"/>
      <c r="FE35" s="18"/>
      <c r="FF35" s="19">
        <f t="shared" si="21"/>
        <v>0</v>
      </c>
      <c r="FH35" s="2"/>
      <c r="FI35" s="2"/>
      <c r="FJ35" s="2"/>
      <c r="FK35" s="17"/>
      <c r="FL35" s="8"/>
      <c r="FM35" s="18"/>
      <c r="FN35" s="19">
        <f t="shared" si="22"/>
        <v>76142.28</v>
      </c>
      <c r="FP35" s="2"/>
      <c r="FQ35" s="2"/>
      <c r="FR35" s="351"/>
      <c r="FS35" s="8"/>
      <c r="FT35" s="18"/>
      <c r="FU35" s="19">
        <f t="shared" si="23"/>
        <v>25000.2</v>
      </c>
      <c r="FW35" s="2"/>
      <c r="FX35" s="2"/>
      <c r="FY35" s="351"/>
      <c r="FZ35" s="8"/>
      <c r="GA35" s="18"/>
      <c r="GB35" s="19">
        <f t="shared" si="24"/>
        <v>0</v>
      </c>
      <c r="GD35" s="2"/>
      <c r="GE35" s="148"/>
      <c r="GF35" s="1893"/>
      <c r="GG35" s="36"/>
      <c r="GH35" s="353"/>
      <c r="GI35" s="187">
        <f t="shared" si="25"/>
        <v>33916.699999999997</v>
      </c>
      <c r="GK35" s="2"/>
      <c r="GL35" s="2"/>
      <c r="GM35" s="17"/>
      <c r="GN35" s="8"/>
      <c r="GO35" s="18"/>
      <c r="GP35" s="19">
        <f t="shared" si="26"/>
        <v>3778.44</v>
      </c>
      <c r="GR35" s="2"/>
      <c r="GS35" s="2"/>
      <c r="GT35" s="17"/>
      <c r="GU35" s="8"/>
      <c r="GV35" s="18"/>
      <c r="GW35" s="19">
        <f t="shared" si="27"/>
        <v>25300</v>
      </c>
      <c r="GY35" s="2"/>
      <c r="GZ35" s="2"/>
      <c r="HA35" s="17"/>
      <c r="HB35" s="8"/>
      <c r="HC35" s="18"/>
      <c r="HD35" s="19">
        <f t="shared" si="28"/>
        <v>65228.52</v>
      </c>
      <c r="HF35" s="2"/>
      <c r="HG35" s="2"/>
      <c r="HH35" s="17"/>
      <c r="HI35" s="8"/>
      <c r="HJ35" s="18"/>
      <c r="HK35" s="19">
        <f t="shared" si="29"/>
        <v>0</v>
      </c>
      <c r="HM35" s="368"/>
      <c r="HN35" s="27"/>
      <c r="HO35" s="494"/>
      <c r="HP35" s="143"/>
      <c r="HQ35" s="30"/>
      <c r="HR35" s="45">
        <f t="shared" si="30"/>
        <v>150506.31</v>
      </c>
      <c r="HT35" s="2"/>
      <c r="HU35" s="2"/>
      <c r="HV35" s="17"/>
      <c r="HW35" s="8"/>
      <c r="HX35" s="18"/>
      <c r="HY35" s="19">
        <f t="shared" si="31"/>
        <v>0</v>
      </c>
      <c r="IA35" s="2"/>
      <c r="IB35" s="2"/>
      <c r="IC35" s="17"/>
      <c r="ID35" s="8"/>
      <c r="IE35" s="18"/>
      <c r="IF35" s="19">
        <f t="shared" si="32"/>
        <v>0</v>
      </c>
      <c r="IH35" s="669"/>
      <c r="II35" s="69"/>
      <c r="IJ35" s="2"/>
      <c r="IK35" s="17"/>
      <c r="IL35" s="8"/>
      <c r="IM35" s="18"/>
      <c r="IN35" s="19">
        <f t="shared" si="33"/>
        <v>27686.6</v>
      </c>
      <c r="IP35" s="669"/>
      <c r="IQ35" s="2"/>
      <c r="IR35" s="17"/>
      <c r="IS35" s="8"/>
      <c r="IT35" s="18"/>
      <c r="IU35" s="19">
        <f t="shared" si="34"/>
        <v>0</v>
      </c>
      <c r="IW35" s="69"/>
      <c r="IX35" s="2"/>
      <c r="IY35" s="17"/>
      <c r="IZ35" s="8"/>
      <c r="JA35" s="18"/>
      <c r="JB35" s="19">
        <f t="shared" si="35"/>
        <v>5139.42</v>
      </c>
      <c r="JD35" s="69"/>
      <c r="JE35" s="2"/>
      <c r="JF35" s="17"/>
      <c r="JG35" s="8"/>
      <c r="JH35" s="18"/>
      <c r="JI35" s="19">
        <f t="shared" si="36"/>
        <v>2183</v>
      </c>
      <c r="JK35" s="669"/>
      <c r="JL35" s="2"/>
      <c r="JM35" s="17"/>
      <c r="JN35" s="8"/>
      <c r="JO35" s="18"/>
      <c r="JP35" s="19">
        <f t="shared" si="37"/>
        <v>0</v>
      </c>
      <c r="JR35" s="69"/>
      <c r="JS35" s="373"/>
      <c r="JT35" s="17"/>
      <c r="JU35" s="8"/>
      <c r="JV35" s="18"/>
      <c r="JW35" s="19">
        <f t="shared" si="38"/>
        <v>55712.759999999995</v>
      </c>
      <c r="JY35" s="69"/>
      <c r="JZ35" s="2"/>
      <c r="KA35" s="17"/>
      <c r="KB35" s="8"/>
      <c r="KC35" s="18"/>
      <c r="KD35" s="19">
        <f t="shared" si="39"/>
        <v>0</v>
      </c>
      <c r="KF35" s="69"/>
      <c r="KG35" s="2"/>
      <c r="KH35" s="17"/>
      <c r="KI35" s="8"/>
      <c r="KJ35" s="18"/>
      <c r="KK35" s="19">
        <f t="shared" si="40"/>
        <v>0</v>
      </c>
      <c r="KM35" s="69"/>
      <c r="KN35" s="2"/>
      <c r="KO35" s="17"/>
      <c r="KP35" s="8"/>
      <c r="KQ35" s="18"/>
      <c r="KR35" s="19">
        <f t="shared" si="41"/>
        <v>0</v>
      </c>
      <c r="KT35" s="69"/>
      <c r="KU35" s="2"/>
      <c r="KV35" s="17"/>
      <c r="KW35" s="8"/>
      <c r="KX35" s="18"/>
      <c r="KY35" s="19">
        <f t="shared" si="42"/>
        <v>7803.92</v>
      </c>
      <c r="LA35" s="69"/>
      <c r="LB35" s="2"/>
      <c r="LC35" s="17"/>
      <c r="LD35" s="8"/>
      <c r="LE35" s="18"/>
      <c r="LF35" s="19">
        <f t="shared" si="43"/>
        <v>0</v>
      </c>
      <c r="LH35" s="69"/>
      <c r="LI35" s="2"/>
      <c r="LJ35" s="17"/>
      <c r="LK35" s="8"/>
      <c r="LL35" s="18"/>
      <c r="LM35" s="19">
        <f t="shared" si="44"/>
        <v>100000.03</v>
      </c>
      <c r="LO35" s="69"/>
      <c r="LP35" s="2"/>
      <c r="LQ35" s="17"/>
      <c r="LR35" s="8"/>
      <c r="LS35" s="18"/>
      <c r="LT35" s="19">
        <f t="shared" si="45"/>
        <v>0</v>
      </c>
      <c r="LV35" s="69"/>
      <c r="LW35" s="373"/>
      <c r="LX35" s="17"/>
      <c r="LY35" s="8"/>
      <c r="LZ35" s="18"/>
      <c r="MA35" s="19">
        <f t="shared" si="46"/>
        <v>12568.75</v>
      </c>
      <c r="MC35" s="69"/>
      <c r="MD35" s="2"/>
      <c r="ME35" s="17"/>
      <c r="MF35" s="8"/>
      <c r="MG35" s="18"/>
      <c r="MH35" s="19">
        <f t="shared" si="47"/>
        <v>234</v>
      </c>
      <c r="MJ35" s="69"/>
      <c r="MK35" s="2"/>
      <c r="ML35" s="17"/>
      <c r="MM35" s="8"/>
      <c r="MN35" s="18"/>
      <c r="MO35" s="19">
        <f t="shared" si="48"/>
        <v>13804.980000000001</v>
      </c>
      <c r="MQ35" s="669"/>
      <c r="MR35" s="373"/>
      <c r="MS35" s="17"/>
      <c r="MT35" s="577"/>
      <c r="MU35" s="18"/>
      <c r="MV35" s="19">
        <f t="shared" si="49"/>
        <v>117952.64</v>
      </c>
      <c r="MX35" s="932"/>
      <c r="MY35" s="148"/>
      <c r="MZ35" s="17"/>
      <c r="NA35" s="8"/>
      <c r="NB35" s="18"/>
      <c r="NC35" s="19">
        <f t="shared" si="50"/>
        <v>198506.1</v>
      </c>
      <c r="NE35" s="69"/>
      <c r="NF35" s="2"/>
      <c r="NG35" s="17"/>
      <c r="NH35" s="8"/>
      <c r="NI35" s="18"/>
      <c r="NJ35" s="19">
        <f t="shared" si="51"/>
        <v>720.1</v>
      </c>
      <c r="NL35" s="932"/>
      <c r="NM35" s="2"/>
      <c r="NN35" s="17"/>
      <c r="NO35" s="8"/>
      <c r="NP35" s="18"/>
      <c r="NQ35" s="19">
        <f t="shared" si="52"/>
        <v>57552.92</v>
      </c>
      <c r="NS35" s="69"/>
      <c r="NT35" s="2"/>
      <c r="NU35" s="17"/>
      <c r="NV35" s="8"/>
      <c r="NW35" s="18"/>
      <c r="NX35" s="19">
        <f t="shared" si="53"/>
        <v>3803.8</v>
      </c>
      <c r="NZ35" s="69"/>
      <c r="OA35" s="2"/>
      <c r="OB35" s="17"/>
      <c r="OC35" s="8"/>
      <c r="OD35" s="18"/>
      <c r="OE35" s="19">
        <f t="shared" si="54"/>
        <v>4431</v>
      </c>
    </row>
    <row r="36" spans="1:395">
      <c r="A36" s="2"/>
      <c r="B36" s="2"/>
      <c r="C36" s="2"/>
      <c r="D36" s="17"/>
      <c r="E36" s="8"/>
      <c r="F36" s="18"/>
      <c r="G36" s="19">
        <f t="shared" si="0"/>
        <v>40764.479999999996</v>
      </c>
      <c r="I36" s="366">
        <v>41296</v>
      </c>
      <c r="K36" s="148">
        <v>2600</v>
      </c>
      <c r="L36" s="25">
        <v>192892</v>
      </c>
      <c r="M36" s="409"/>
      <c r="N36" s="1579"/>
      <c r="O36" s="19">
        <f t="shared" si="55"/>
        <v>3419372</v>
      </c>
      <c r="Q36" s="366"/>
      <c r="R36" s="2"/>
      <c r="S36" s="1564"/>
      <c r="T36" s="17"/>
      <c r="U36" s="8"/>
      <c r="V36" s="18"/>
      <c r="W36" s="19">
        <f t="shared" si="2"/>
        <v>13137.72</v>
      </c>
      <c r="Y36" s="2"/>
      <c r="Z36" s="2"/>
      <c r="AA36" s="2"/>
      <c r="AB36" s="17"/>
      <c r="AC36" s="8"/>
      <c r="AD36" s="18"/>
      <c r="AE36" s="19">
        <f t="shared" si="3"/>
        <v>0</v>
      </c>
      <c r="AG36" s="2"/>
      <c r="AH36" s="2"/>
      <c r="AI36" s="2"/>
      <c r="AJ36" s="17"/>
      <c r="AK36" s="8"/>
      <c r="AL36" s="18"/>
      <c r="AM36" s="19">
        <f t="shared" si="4"/>
        <v>0</v>
      </c>
      <c r="AO36" s="1529"/>
      <c r="AP36" s="2"/>
      <c r="AQ36" s="2"/>
      <c r="AR36" s="17"/>
      <c r="AS36" s="8"/>
      <c r="AT36" s="18"/>
      <c r="AU36" s="19">
        <f t="shared" si="5"/>
        <v>14000</v>
      </c>
      <c r="AW36" s="2"/>
      <c r="AX36" s="2"/>
      <c r="AY36" s="2"/>
      <c r="AZ36" s="17"/>
      <c r="BA36" s="8"/>
      <c r="BB36" s="18"/>
      <c r="BC36" s="19">
        <f t="shared" si="6"/>
        <v>0</v>
      </c>
      <c r="BE36" s="2"/>
      <c r="BF36" s="2"/>
      <c r="BG36" s="17"/>
      <c r="BH36" s="8"/>
      <c r="BI36" s="18"/>
      <c r="BJ36" s="19">
        <f t="shared" si="7"/>
        <v>0</v>
      </c>
      <c r="BL36" s="1530"/>
      <c r="BM36" s="1886"/>
      <c r="BN36" s="17"/>
      <c r="BO36" s="8"/>
      <c r="BP36" s="18"/>
      <c r="BQ36" s="19">
        <f t="shared" si="8"/>
        <v>63168.800000000003</v>
      </c>
      <c r="BS36" s="2"/>
      <c r="BT36" s="2"/>
      <c r="BU36" s="17"/>
      <c r="BV36" s="8"/>
      <c r="BW36" s="18"/>
      <c r="BX36" s="19">
        <f t="shared" si="9"/>
        <v>0</v>
      </c>
      <c r="BZ36" s="793"/>
      <c r="CA36" s="793"/>
      <c r="CB36" s="794"/>
      <c r="CC36" s="807"/>
      <c r="CD36" s="814"/>
      <c r="CE36" s="811">
        <f t="shared" si="10"/>
        <v>40166.76</v>
      </c>
      <c r="CG36" s="366"/>
      <c r="CH36" s="1558"/>
      <c r="CI36" s="17"/>
      <c r="CJ36" s="8"/>
      <c r="CK36" s="18"/>
      <c r="CL36" s="19">
        <f t="shared" si="11"/>
        <v>638381.09</v>
      </c>
      <c r="CN36" s="2"/>
      <c r="CO36" s="373"/>
      <c r="CP36" s="17"/>
      <c r="CQ36" s="8"/>
      <c r="CR36" s="18"/>
      <c r="CS36" s="19">
        <f t="shared" si="12"/>
        <v>238869.86000000002</v>
      </c>
      <c r="CU36" s="2"/>
      <c r="CV36" s="2"/>
      <c r="CW36" s="17"/>
      <c r="CX36" s="8"/>
      <c r="CY36" s="18"/>
      <c r="CZ36" s="19">
        <f t="shared" si="13"/>
        <v>8596.7999999999993</v>
      </c>
      <c r="DB36" s="2"/>
      <c r="DC36" s="2"/>
      <c r="DD36" s="17"/>
      <c r="DE36" s="8"/>
      <c r="DF36" s="18"/>
      <c r="DG36" s="19">
        <f t="shared" si="14"/>
        <v>6499.98</v>
      </c>
      <c r="DI36" s="143"/>
      <c r="DJ36" s="1248"/>
      <c r="DK36" s="1587"/>
      <c r="DL36" s="25"/>
      <c r="DM36" s="369"/>
      <c r="DN36" s="511"/>
      <c r="DO36" s="19">
        <f t="shared" si="15"/>
        <v>178224.63999999998</v>
      </c>
      <c r="DQ36" s="366"/>
      <c r="DR36" s="2"/>
      <c r="DS36" s="2"/>
      <c r="DT36" s="17"/>
      <c r="DU36" s="8"/>
      <c r="DV36" s="18"/>
      <c r="DW36" s="19">
        <f t="shared" si="16"/>
        <v>0</v>
      </c>
      <c r="DY36" s="366"/>
      <c r="DZ36" s="2"/>
      <c r="EA36" s="17"/>
      <c r="EB36" s="8"/>
      <c r="EC36" s="18"/>
      <c r="ED36" s="19">
        <f t="shared" si="17"/>
        <v>36645.57</v>
      </c>
      <c r="EF36" s="792"/>
      <c r="EG36" s="793"/>
      <c r="EH36" s="794"/>
      <c r="EI36" s="807"/>
      <c r="EJ36" s="814"/>
      <c r="EK36" s="811">
        <f t="shared" si="18"/>
        <v>3872.54</v>
      </c>
      <c r="EM36" s="2"/>
      <c r="EN36" s="2"/>
      <c r="EO36" s="17"/>
      <c r="EP36" s="8"/>
      <c r="EQ36" s="18"/>
      <c r="ER36" s="19">
        <f t="shared" si="19"/>
        <v>0</v>
      </c>
      <c r="ET36" s="2"/>
      <c r="EU36" s="2"/>
      <c r="EV36" s="17"/>
      <c r="EW36" s="8"/>
      <c r="EX36" s="18"/>
      <c r="EY36" s="19">
        <f t="shared" si="20"/>
        <v>13569.66</v>
      </c>
      <c r="FA36" s="2"/>
      <c r="FB36" s="2"/>
      <c r="FC36" s="17"/>
      <c r="FD36" s="8"/>
      <c r="FE36" s="18"/>
      <c r="FF36" s="19">
        <f t="shared" si="21"/>
        <v>0</v>
      </c>
      <c r="FH36" s="2"/>
      <c r="FI36" s="2"/>
      <c r="FJ36" s="2"/>
      <c r="FK36" s="17"/>
      <c r="FL36" s="8"/>
      <c r="FM36" s="18"/>
      <c r="FN36" s="19">
        <f t="shared" si="22"/>
        <v>76142.28</v>
      </c>
      <c r="FP36" s="2"/>
      <c r="FQ36" s="2"/>
      <c r="FR36" s="17"/>
      <c r="FS36" s="8"/>
      <c r="FT36" s="18"/>
      <c r="FU36" s="19">
        <f t="shared" si="23"/>
        <v>25000.2</v>
      </c>
      <c r="FW36" s="2"/>
      <c r="FX36" s="2"/>
      <c r="FY36" s="17"/>
      <c r="FZ36" s="8"/>
      <c r="GA36" s="18"/>
      <c r="GB36" s="19">
        <f t="shared" si="24"/>
        <v>0</v>
      </c>
      <c r="GD36" s="2"/>
      <c r="GE36" s="148"/>
      <c r="GF36" s="1893"/>
      <c r="GG36" s="36"/>
      <c r="GH36" s="353"/>
      <c r="GI36" s="187">
        <f t="shared" si="25"/>
        <v>33916.699999999997</v>
      </c>
      <c r="GK36" s="2"/>
      <c r="GL36" s="2"/>
      <c r="GM36" s="17"/>
      <c r="GN36" s="8"/>
      <c r="GO36" s="18"/>
      <c r="GP36" s="19">
        <f t="shared" si="26"/>
        <v>3778.44</v>
      </c>
      <c r="GR36" s="2"/>
      <c r="GS36" s="2"/>
      <c r="GT36" s="17"/>
      <c r="GU36" s="8"/>
      <c r="GV36" s="18"/>
      <c r="GW36" s="19">
        <f t="shared" si="27"/>
        <v>25300</v>
      </c>
      <c r="GY36" s="2"/>
      <c r="GZ36" s="2"/>
      <c r="HA36" s="17"/>
      <c r="HB36" s="8"/>
      <c r="HC36" s="18"/>
      <c r="HD36" s="19">
        <f t="shared" si="28"/>
        <v>65228.52</v>
      </c>
      <c r="HF36" s="2"/>
      <c r="HG36" s="2"/>
      <c r="HH36" s="17"/>
      <c r="HI36" s="8"/>
      <c r="HJ36" s="18"/>
      <c r="HK36" s="19">
        <f t="shared" si="29"/>
        <v>0</v>
      </c>
      <c r="HM36" s="368"/>
      <c r="HN36" s="27"/>
      <c r="HO36" s="25"/>
      <c r="HP36" s="143"/>
      <c r="HQ36" s="30"/>
      <c r="HR36" s="45">
        <f t="shared" si="30"/>
        <v>150506.31</v>
      </c>
      <c r="HT36" s="2"/>
      <c r="HU36" s="2"/>
      <c r="HV36" s="17"/>
      <c r="HW36" s="8"/>
      <c r="HX36" s="18"/>
      <c r="HY36" s="19">
        <f t="shared" si="31"/>
        <v>0</v>
      </c>
      <c r="IA36" s="2"/>
      <c r="IB36" s="2"/>
      <c r="IC36" s="17"/>
      <c r="ID36" s="8"/>
      <c r="IE36" s="18"/>
      <c r="IF36" s="19">
        <f t="shared" si="32"/>
        <v>0</v>
      </c>
      <c r="IH36" s="549"/>
      <c r="II36" s="8"/>
      <c r="IJ36" s="2"/>
      <c r="IK36" s="17"/>
      <c r="IL36" s="8"/>
      <c r="IM36" s="18"/>
      <c r="IN36" s="19">
        <f t="shared" si="33"/>
        <v>27686.6</v>
      </c>
      <c r="IP36" s="549"/>
      <c r="IQ36" s="2"/>
      <c r="IR36" s="17"/>
      <c r="IS36" s="8"/>
      <c r="IT36" s="18"/>
      <c r="IU36" s="19">
        <f t="shared" si="34"/>
        <v>0</v>
      </c>
      <c r="IW36" s="8"/>
      <c r="IX36" s="2"/>
      <c r="IY36" s="17"/>
      <c r="IZ36" s="8"/>
      <c r="JA36" s="18"/>
      <c r="JB36" s="19">
        <f t="shared" si="35"/>
        <v>5139.42</v>
      </c>
      <c r="JD36" s="8"/>
      <c r="JE36" s="2"/>
      <c r="JF36" s="17"/>
      <c r="JG36" s="8"/>
      <c r="JH36" s="18"/>
      <c r="JI36" s="19">
        <f t="shared" si="36"/>
        <v>2183</v>
      </c>
      <c r="JK36" s="577"/>
      <c r="JL36" s="2"/>
      <c r="JM36" s="17"/>
      <c r="JN36" s="8"/>
      <c r="JO36" s="18"/>
      <c r="JP36" s="19">
        <f t="shared" si="37"/>
        <v>0</v>
      </c>
      <c r="JR36" s="8"/>
      <c r="JS36" s="373"/>
      <c r="JT36" s="17"/>
      <c r="JU36" s="8"/>
      <c r="JV36" s="18"/>
      <c r="JW36" s="19">
        <f t="shared" si="38"/>
        <v>55712.759999999995</v>
      </c>
      <c r="JY36" s="8"/>
      <c r="JZ36" s="2"/>
      <c r="KA36" s="17"/>
      <c r="KB36" s="8"/>
      <c r="KC36" s="18"/>
      <c r="KD36" s="19">
        <f t="shared" si="39"/>
        <v>0</v>
      </c>
      <c r="KF36" s="8"/>
      <c r="KG36" s="2"/>
      <c r="KH36" s="17"/>
      <c r="KI36" s="8"/>
      <c r="KJ36" s="18"/>
      <c r="KK36" s="19">
        <f t="shared" si="40"/>
        <v>0</v>
      </c>
      <c r="KM36" s="8"/>
      <c r="KN36" s="2"/>
      <c r="KO36" s="17"/>
      <c r="KP36" s="8"/>
      <c r="KQ36" s="18"/>
      <c r="KR36" s="19">
        <f t="shared" si="41"/>
        <v>0</v>
      </c>
      <c r="KT36" s="8"/>
      <c r="KU36" s="2"/>
      <c r="KV36" s="17"/>
      <c r="KW36" s="8"/>
      <c r="KX36" s="18"/>
      <c r="KY36" s="19">
        <f t="shared" si="42"/>
        <v>7803.92</v>
      </c>
      <c r="LA36" s="8"/>
      <c r="LB36" s="2"/>
      <c r="LC36" s="17"/>
      <c r="LD36" s="8"/>
      <c r="LE36" s="18"/>
      <c r="LF36" s="19">
        <f t="shared" si="43"/>
        <v>0</v>
      </c>
      <c r="LH36" s="8"/>
      <c r="LI36" s="2"/>
      <c r="LJ36" s="17"/>
      <c r="LK36" s="8"/>
      <c r="LL36" s="18"/>
      <c r="LM36" s="19">
        <f t="shared" si="44"/>
        <v>100000.03</v>
      </c>
      <c r="LO36" s="8"/>
      <c r="LP36" s="2"/>
      <c r="LQ36" s="17"/>
      <c r="LR36" s="8"/>
      <c r="LS36" s="18"/>
      <c r="LT36" s="19">
        <f t="shared" si="45"/>
        <v>0</v>
      </c>
      <c r="LV36" s="8"/>
      <c r="LW36" s="373"/>
      <c r="LX36" s="17"/>
      <c r="LY36" s="8"/>
      <c r="LZ36" s="18"/>
      <c r="MA36" s="19">
        <f t="shared" si="46"/>
        <v>12568.75</v>
      </c>
      <c r="MC36" s="8"/>
      <c r="MD36" s="2"/>
      <c r="ME36" s="17"/>
      <c r="MF36" s="8"/>
      <c r="MG36" s="18"/>
      <c r="MH36" s="19">
        <f t="shared" si="47"/>
        <v>234</v>
      </c>
      <c r="MJ36" s="8"/>
      <c r="MK36" s="2"/>
      <c r="ML36" s="17"/>
      <c r="MM36" s="8"/>
      <c r="MN36" s="18"/>
      <c r="MO36" s="19">
        <f t="shared" si="48"/>
        <v>13804.980000000001</v>
      </c>
      <c r="MQ36" s="577"/>
      <c r="MR36" s="373"/>
      <c r="MS36" s="17"/>
      <c r="MT36" s="577"/>
      <c r="MU36" s="18"/>
      <c r="MV36" s="19">
        <f t="shared" si="49"/>
        <v>117952.64</v>
      </c>
      <c r="MX36" s="8"/>
      <c r="MY36" s="148"/>
      <c r="MZ36" s="17"/>
      <c r="NA36" s="8"/>
      <c r="NB36" s="18"/>
      <c r="NC36" s="19">
        <f t="shared" si="50"/>
        <v>198506.1</v>
      </c>
      <c r="NE36" s="8"/>
      <c r="NF36" s="2"/>
      <c r="NG36" s="17"/>
      <c r="NH36" s="8"/>
      <c r="NI36" s="18"/>
      <c r="NJ36" s="19">
        <f t="shared" si="51"/>
        <v>720.1</v>
      </c>
      <c r="NL36" s="366"/>
      <c r="NM36" s="2"/>
      <c r="NN36" s="17"/>
      <c r="NO36" s="8"/>
      <c r="NP36" s="18"/>
      <c r="NQ36" s="19">
        <f t="shared" si="52"/>
        <v>57552.92</v>
      </c>
      <c r="NS36" s="8"/>
      <c r="NT36" s="2"/>
      <c r="NU36" s="17"/>
      <c r="NV36" s="8"/>
      <c r="NW36" s="18"/>
      <c r="NX36" s="19">
        <f t="shared" si="53"/>
        <v>3803.8</v>
      </c>
      <c r="NZ36" s="8"/>
      <c r="OA36" s="2"/>
      <c r="OB36" s="17"/>
      <c r="OC36" s="8"/>
      <c r="OD36" s="18"/>
      <c r="OE36" s="19">
        <f t="shared" si="54"/>
        <v>4431</v>
      </c>
    </row>
    <row r="37" spans="1:395">
      <c r="A37" s="2"/>
      <c r="B37" s="2"/>
      <c r="C37" s="2"/>
      <c r="D37" s="17"/>
      <c r="E37" s="8"/>
      <c r="F37" s="18"/>
      <c r="G37" s="19">
        <f t="shared" si="0"/>
        <v>40764.479999999996</v>
      </c>
      <c r="I37" s="366">
        <v>41299</v>
      </c>
      <c r="K37" s="991">
        <v>2616</v>
      </c>
      <c r="L37" s="30">
        <v>216419</v>
      </c>
      <c r="M37" s="409"/>
      <c r="N37" s="1452"/>
      <c r="O37" s="19">
        <f t="shared" si="55"/>
        <v>3639302</v>
      </c>
      <c r="Q37" s="366"/>
      <c r="R37" s="2"/>
      <c r="S37" s="1558"/>
      <c r="T37" s="17"/>
      <c r="U37" s="8"/>
      <c r="V37" s="18"/>
      <c r="W37" s="19">
        <f t="shared" si="2"/>
        <v>13137.72</v>
      </c>
      <c r="Y37" s="2"/>
      <c r="Z37" s="2"/>
      <c r="AA37" s="2"/>
      <c r="AB37" s="17"/>
      <c r="AC37" s="8"/>
      <c r="AD37" s="18"/>
      <c r="AE37" s="19">
        <f t="shared" si="3"/>
        <v>0</v>
      </c>
      <c r="AG37" s="2"/>
      <c r="AH37" s="2"/>
      <c r="AI37" s="2"/>
      <c r="AJ37" s="17"/>
      <c r="AK37" s="8"/>
      <c r="AL37" s="18"/>
      <c r="AM37" s="19">
        <f t="shared" si="4"/>
        <v>0</v>
      </c>
      <c r="AO37" s="1529"/>
      <c r="AP37" s="2"/>
      <c r="AQ37" s="2"/>
      <c r="AR37" s="17"/>
      <c r="AS37" s="8"/>
      <c r="AT37" s="18"/>
      <c r="AU37" s="19">
        <f t="shared" si="5"/>
        <v>14000</v>
      </c>
      <c r="AW37" s="2"/>
      <c r="AX37" s="2"/>
      <c r="AY37" s="2"/>
      <c r="AZ37" s="17"/>
      <c r="BA37" s="8"/>
      <c r="BB37" s="18"/>
      <c r="BC37" s="19">
        <f t="shared" si="6"/>
        <v>0</v>
      </c>
      <c r="BE37" s="2"/>
      <c r="BF37" s="2"/>
      <c r="BG37" s="17"/>
      <c r="BH37" s="8"/>
      <c r="BI37" s="18"/>
      <c r="BJ37" s="19">
        <f t="shared" si="7"/>
        <v>0</v>
      </c>
      <c r="BL37" s="1530"/>
      <c r="BM37" s="1886"/>
      <c r="BN37" s="17"/>
      <c r="BO37" s="8"/>
      <c r="BP37" s="18"/>
      <c r="BQ37" s="19">
        <f t="shared" si="8"/>
        <v>63168.800000000003</v>
      </c>
      <c r="BS37" s="2"/>
      <c r="BT37" s="2"/>
      <c r="BU37" s="17"/>
      <c r="BV37" s="8"/>
      <c r="BW37" s="18"/>
      <c r="BX37" s="19">
        <f t="shared" si="9"/>
        <v>0</v>
      </c>
      <c r="BZ37" s="793"/>
      <c r="CA37" s="793"/>
      <c r="CB37" s="794"/>
      <c r="CC37" s="807"/>
      <c r="CD37" s="814"/>
      <c r="CE37" s="811">
        <f t="shared" si="10"/>
        <v>40166.76</v>
      </c>
      <c r="CG37" s="366"/>
      <c r="CH37" s="1558"/>
      <c r="CI37" s="17"/>
      <c r="CJ37" s="8"/>
      <c r="CK37" s="18"/>
      <c r="CL37" s="19">
        <f t="shared" si="11"/>
        <v>638381.09</v>
      </c>
      <c r="CN37" s="2"/>
      <c r="CO37" s="373"/>
      <c r="CP37" s="17"/>
      <c r="CQ37" s="8"/>
      <c r="CR37" s="18"/>
      <c r="CS37" s="19">
        <f t="shared" si="12"/>
        <v>238869.86000000002</v>
      </c>
      <c r="CU37" s="2"/>
      <c r="CV37" s="2"/>
      <c r="CW37" s="17"/>
      <c r="CX37" s="8"/>
      <c r="CY37" s="18"/>
      <c r="CZ37" s="19">
        <f t="shared" si="13"/>
        <v>8596.7999999999993</v>
      </c>
      <c r="DB37" s="2"/>
      <c r="DC37" s="2"/>
      <c r="DD37" s="17"/>
      <c r="DE37" s="8"/>
      <c r="DF37" s="18"/>
      <c r="DG37" s="19">
        <f t="shared" si="14"/>
        <v>6499.98</v>
      </c>
      <c r="DI37" s="143"/>
      <c r="DJ37" s="1248"/>
      <c r="DK37" s="1587"/>
      <c r="DL37" s="25"/>
      <c r="DM37" s="369"/>
      <c r="DN37" s="511"/>
      <c r="DO37" s="19">
        <f t="shared" si="15"/>
        <v>178224.63999999998</v>
      </c>
      <c r="DQ37" s="366"/>
      <c r="DR37" s="2"/>
      <c r="DS37" s="2"/>
      <c r="DT37" s="17"/>
      <c r="DU37" s="8"/>
      <c r="DV37" s="18"/>
      <c r="DW37" s="19">
        <f t="shared" si="16"/>
        <v>0</v>
      </c>
      <c r="DY37" s="366"/>
      <c r="DZ37" s="2"/>
      <c r="EA37" s="17"/>
      <c r="EB37" s="8"/>
      <c r="EC37" s="18"/>
      <c r="ED37" s="19">
        <f t="shared" si="17"/>
        <v>36645.57</v>
      </c>
      <c r="EF37" s="792"/>
      <c r="EG37" s="793"/>
      <c r="EH37" s="794"/>
      <c r="EI37" s="807"/>
      <c r="EJ37" s="814"/>
      <c r="EK37" s="811">
        <f t="shared" si="18"/>
        <v>3872.54</v>
      </c>
      <c r="EM37" s="2"/>
      <c r="EN37" s="2"/>
      <c r="EO37" s="17"/>
      <c r="EP37" s="8"/>
      <c r="EQ37" s="18"/>
      <c r="ER37" s="19">
        <f t="shared" si="19"/>
        <v>0</v>
      </c>
      <c r="ET37" s="2"/>
      <c r="EU37" s="2"/>
      <c r="EV37" s="17"/>
      <c r="EW37" s="8"/>
      <c r="EX37" s="18"/>
      <c r="EY37" s="19">
        <f t="shared" si="20"/>
        <v>13569.66</v>
      </c>
      <c r="FA37" s="2"/>
      <c r="FB37" s="2"/>
      <c r="FC37" s="17"/>
      <c r="FD37" s="8"/>
      <c r="FE37" s="18"/>
      <c r="FF37" s="19">
        <f t="shared" si="21"/>
        <v>0</v>
      </c>
      <c r="FH37" s="2"/>
      <c r="FI37" s="2"/>
      <c r="FJ37" s="2"/>
      <c r="FK37" s="17"/>
      <c r="FL37" s="8"/>
      <c r="FM37" s="18"/>
      <c r="FN37" s="19">
        <f t="shared" si="22"/>
        <v>76142.28</v>
      </c>
      <c r="FP37" s="2"/>
      <c r="FQ37" s="2"/>
      <c r="FR37" s="17"/>
      <c r="FS37" s="8"/>
      <c r="FT37" s="18"/>
      <c r="FU37" s="19">
        <f t="shared" si="23"/>
        <v>25000.2</v>
      </c>
      <c r="FW37" s="2"/>
      <c r="FX37" s="2"/>
      <c r="FY37" s="17"/>
      <c r="FZ37" s="8"/>
      <c r="GA37" s="18"/>
      <c r="GB37" s="19">
        <f t="shared" si="24"/>
        <v>0</v>
      </c>
      <c r="GD37" s="2"/>
      <c r="GE37" s="148"/>
      <c r="GF37" s="1893"/>
      <c r="GG37" s="36"/>
      <c r="GH37" s="353"/>
      <c r="GI37" s="187">
        <f t="shared" si="25"/>
        <v>33916.699999999997</v>
      </c>
      <c r="GK37" s="2"/>
      <c r="GL37" s="2"/>
      <c r="GM37" s="17"/>
      <c r="GN37" s="8"/>
      <c r="GO37" s="18"/>
      <c r="GP37" s="19">
        <f t="shared" si="26"/>
        <v>3778.44</v>
      </c>
      <c r="GR37" s="2"/>
      <c r="GS37" s="2"/>
      <c r="GT37" s="17"/>
      <c r="GU37" s="8"/>
      <c r="GV37" s="18"/>
      <c r="GW37" s="19">
        <f t="shared" si="27"/>
        <v>25300</v>
      </c>
      <c r="GY37" s="2"/>
      <c r="GZ37" s="2"/>
      <c r="HA37" s="17"/>
      <c r="HB37" s="8"/>
      <c r="HC37" s="18"/>
      <c r="HD37" s="19">
        <f t="shared" si="28"/>
        <v>65228.52</v>
      </c>
      <c r="HF37" s="2"/>
      <c r="HG37" s="2"/>
      <c r="HH37" s="17"/>
      <c r="HI37" s="8"/>
      <c r="HJ37" s="18"/>
      <c r="HK37" s="19">
        <f t="shared" si="29"/>
        <v>0</v>
      </c>
      <c r="HM37" s="368"/>
      <c r="HN37" s="27"/>
      <c r="HO37" s="25"/>
      <c r="HP37" s="143"/>
      <c r="HQ37" s="30"/>
      <c r="HR37" s="45">
        <f t="shared" si="30"/>
        <v>150506.31</v>
      </c>
      <c r="HT37" s="2"/>
      <c r="HU37" s="2"/>
      <c r="HV37" s="17"/>
      <c r="HW37" s="8"/>
      <c r="HX37" s="18"/>
      <c r="HY37" s="19">
        <f t="shared" si="31"/>
        <v>0</v>
      </c>
      <c r="IA37" s="2"/>
      <c r="IB37" s="2"/>
      <c r="IC37" s="17"/>
      <c r="ID37" s="8"/>
      <c r="IE37" s="18"/>
      <c r="IF37" s="19">
        <f t="shared" si="32"/>
        <v>0</v>
      </c>
      <c r="IH37" s="549"/>
      <c r="II37" s="8"/>
      <c r="IJ37" s="2"/>
      <c r="IK37" s="17"/>
      <c r="IL37" s="8"/>
      <c r="IM37" s="18"/>
      <c r="IN37" s="19">
        <f t="shared" si="33"/>
        <v>27686.6</v>
      </c>
      <c r="IP37" s="549"/>
      <c r="IQ37" s="2"/>
      <c r="IR37" s="17"/>
      <c r="IS37" s="8"/>
      <c r="IT37" s="18"/>
      <c r="IU37" s="19">
        <f t="shared" si="34"/>
        <v>0</v>
      </c>
      <c r="IW37" s="8"/>
      <c r="IX37" s="2"/>
      <c r="IY37" s="17"/>
      <c r="IZ37" s="8"/>
      <c r="JA37" s="18"/>
      <c r="JB37" s="19">
        <f t="shared" si="35"/>
        <v>5139.42</v>
      </c>
      <c r="JD37" s="8"/>
      <c r="JE37" s="2"/>
      <c r="JF37" s="17"/>
      <c r="JG37" s="8"/>
      <c r="JH37" s="18"/>
      <c r="JI37" s="19">
        <f t="shared" si="36"/>
        <v>2183</v>
      </c>
      <c r="JK37" s="577"/>
      <c r="JL37" s="2"/>
      <c r="JM37" s="17"/>
      <c r="JN37" s="8"/>
      <c r="JO37" s="18"/>
      <c r="JP37" s="19">
        <f t="shared" si="37"/>
        <v>0</v>
      </c>
      <c r="JR37" s="8"/>
      <c r="JS37" s="373"/>
      <c r="JT37" s="17"/>
      <c r="JU37" s="8"/>
      <c r="JV37" s="18"/>
      <c r="JW37" s="19">
        <f t="shared" si="38"/>
        <v>55712.759999999995</v>
      </c>
      <c r="JY37" s="8"/>
      <c r="JZ37" s="2"/>
      <c r="KA37" s="17"/>
      <c r="KB37" s="8"/>
      <c r="KC37" s="18"/>
      <c r="KD37" s="19">
        <f t="shared" si="39"/>
        <v>0</v>
      </c>
      <c r="KF37" s="8"/>
      <c r="KG37" s="2"/>
      <c r="KH37" s="17"/>
      <c r="KI37" s="8"/>
      <c r="KJ37" s="18"/>
      <c r="KK37" s="19">
        <f t="shared" si="40"/>
        <v>0</v>
      </c>
      <c r="KM37" s="8"/>
      <c r="KN37" s="2"/>
      <c r="KO37" s="17"/>
      <c r="KP37" s="8"/>
      <c r="KQ37" s="18"/>
      <c r="KR37" s="19">
        <f t="shared" si="41"/>
        <v>0</v>
      </c>
      <c r="KT37" s="8"/>
      <c r="KU37" s="2"/>
      <c r="KV37" s="17"/>
      <c r="KW37" s="8"/>
      <c r="KX37" s="18"/>
      <c r="KY37" s="19">
        <f t="shared" si="42"/>
        <v>7803.92</v>
      </c>
      <c r="LA37" s="8"/>
      <c r="LB37" s="2"/>
      <c r="LC37" s="17"/>
      <c r="LD37" s="8"/>
      <c r="LE37" s="18"/>
      <c r="LF37" s="19">
        <f t="shared" si="43"/>
        <v>0</v>
      </c>
      <c r="LH37" s="8"/>
      <c r="LI37" s="2"/>
      <c r="LJ37" s="17"/>
      <c r="LK37" s="8"/>
      <c r="LL37" s="18"/>
      <c r="LM37" s="19">
        <f t="shared" si="44"/>
        <v>100000.03</v>
      </c>
      <c r="LO37" s="8"/>
      <c r="LP37" s="2"/>
      <c r="LQ37" s="17"/>
      <c r="LR37" s="8"/>
      <c r="LS37" s="18"/>
      <c r="LT37" s="19">
        <f t="shared" si="45"/>
        <v>0</v>
      </c>
      <c r="LV37" s="8"/>
      <c r="LW37" s="373"/>
      <c r="LX37" s="17"/>
      <c r="LY37" s="8"/>
      <c r="LZ37" s="18"/>
      <c r="MA37" s="19">
        <f t="shared" si="46"/>
        <v>12568.75</v>
      </c>
      <c r="MC37" s="8"/>
      <c r="MD37" s="2"/>
      <c r="ME37" s="17"/>
      <c r="MF37" s="8"/>
      <c r="MG37" s="18"/>
      <c r="MH37" s="19">
        <f t="shared" si="47"/>
        <v>234</v>
      </c>
      <c r="MJ37" s="8"/>
      <c r="MK37" s="2"/>
      <c r="ML37" s="17"/>
      <c r="MM37" s="8"/>
      <c r="MN37" s="18"/>
      <c r="MO37" s="19">
        <f t="shared" si="48"/>
        <v>13804.980000000001</v>
      </c>
      <c r="MQ37" s="577"/>
      <c r="MR37" s="373"/>
      <c r="MS37" s="17"/>
      <c r="MT37" s="577"/>
      <c r="MU37" s="18"/>
      <c r="MV37" s="19">
        <f t="shared" si="49"/>
        <v>117952.64</v>
      </c>
      <c r="MX37" s="8"/>
      <c r="MY37" s="148"/>
      <c r="MZ37" s="17"/>
      <c r="NA37" s="8"/>
      <c r="NB37" s="18"/>
      <c r="NC37" s="19">
        <f t="shared" si="50"/>
        <v>198506.1</v>
      </c>
      <c r="NE37" s="8"/>
      <c r="NF37" s="2"/>
      <c r="NG37" s="17"/>
      <c r="NH37" s="8"/>
      <c r="NI37" s="18"/>
      <c r="NJ37" s="19">
        <f t="shared" si="51"/>
        <v>720.1</v>
      </c>
      <c r="NL37" s="366"/>
      <c r="NM37" s="2"/>
      <c r="NN37" s="17"/>
      <c r="NO37" s="8"/>
      <c r="NP37" s="18"/>
      <c r="NQ37" s="19">
        <f t="shared" si="52"/>
        <v>57552.92</v>
      </c>
      <c r="NS37" s="8"/>
      <c r="NT37" s="2"/>
      <c r="NU37" s="17"/>
      <c r="NV37" s="8"/>
      <c r="NW37" s="18"/>
      <c r="NX37" s="19">
        <f t="shared" si="53"/>
        <v>3803.8</v>
      </c>
      <c r="NZ37" s="8"/>
      <c r="OA37" s="2"/>
      <c r="OB37" s="17"/>
      <c r="OC37" s="8"/>
      <c r="OD37" s="18"/>
      <c r="OE37" s="19">
        <f t="shared" si="54"/>
        <v>4431</v>
      </c>
    </row>
    <row r="38" spans="1:395">
      <c r="A38" s="2"/>
      <c r="B38" s="2"/>
      <c r="C38" s="2"/>
      <c r="D38" s="17"/>
      <c r="E38" s="8"/>
      <c r="F38" s="18"/>
      <c r="G38" s="19">
        <f t="shared" si="0"/>
        <v>40764.479999999996</v>
      </c>
      <c r="I38" s="366">
        <v>41299</v>
      </c>
      <c r="K38" s="991">
        <v>2617</v>
      </c>
      <c r="L38" s="30">
        <v>219930</v>
      </c>
      <c r="M38" s="409"/>
      <c r="N38" s="1452"/>
      <c r="O38" s="19">
        <f t="shared" si="55"/>
        <v>3909522</v>
      </c>
      <c r="Q38" s="366"/>
      <c r="R38" s="2"/>
      <c r="S38" s="1558"/>
      <c r="T38" s="17"/>
      <c r="U38" s="8"/>
      <c r="V38" s="18"/>
      <c r="W38" s="19">
        <f t="shared" si="2"/>
        <v>13137.72</v>
      </c>
      <c r="Y38" s="2"/>
      <c r="Z38" s="2"/>
      <c r="AA38" s="2"/>
      <c r="AB38" s="17"/>
      <c r="AC38" s="8"/>
      <c r="AD38" s="18"/>
      <c r="AE38" s="19">
        <f t="shared" si="3"/>
        <v>0</v>
      </c>
      <c r="AG38" s="2"/>
      <c r="AH38" s="2"/>
      <c r="AI38" s="2"/>
      <c r="AJ38" s="17"/>
      <c r="AK38" s="8"/>
      <c r="AL38" s="18"/>
      <c r="AM38" s="19">
        <f t="shared" si="4"/>
        <v>0</v>
      </c>
      <c r="AO38" s="1529"/>
      <c r="AP38" s="2"/>
      <c r="AQ38" s="2"/>
      <c r="AR38" s="17"/>
      <c r="AS38" s="8"/>
      <c r="AT38" s="18"/>
      <c r="AU38" s="19">
        <f t="shared" si="5"/>
        <v>14000</v>
      </c>
      <c r="AW38" s="2"/>
      <c r="AX38" s="2"/>
      <c r="AY38" s="2"/>
      <c r="AZ38" s="17"/>
      <c r="BA38" s="8"/>
      <c r="BB38" s="18"/>
      <c r="BC38" s="19">
        <f t="shared" si="6"/>
        <v>0</v>
      </c>
      <c r="BE38" s="2"/>
      <c r="BF38" s="2"/>
      <c r="BG38" s="17"/>
      <c r="BH38" s="8"/>
      <c r="BI38" s="18"/>
      <c r="BJ38" s="19">
        <f t="shared" si="7"/>
        <v>0</v>
      </c>
      <c r="BL38" s="1530"/>
      <c r="BM38" s="1886"/>
      <c r="BN38" s="17"/>
      <c r="BO38" s="8"/>
      <c r="BP38" s="18"/>
      <c r="BQ38" s="19">
        <f t="shared" si="8"/>
        <v>63168.800000000003</v>
      </c>
      <c r="BS38" s="2"/>
      <c r="BT38" s="2"/>
      <c r="BU38" s="17"/>
      <c r="BV38" s="8"/>
      <c r="BW38" s="18"/>
      <c r="BX38" s="19">
        <f t="shared" si="9"/>
        <v>0</v>
      </c>
      <c r="BZ38" s="793"/>
      <c r="CA38" s="793"/>
      <c r="CB38" s="794"/>
      <c r="CC38" s="807"/>
      <c r="CD38" s="814"/>
      <c r="CE38" s="811">
        <f t="shared" si="10"/>
        <v>40166.76</v>
      </c>
      <c r="CG38" s="366"/>
      <c r="CH38" s="1558"/>
      <c r="CI38" s="17"/>
      <c r="CJ38" s="8"/>
      <c r="CK38" s="18"/>
      <c r="CL38" s="19">
        <f t="shared" si="11"/>
        <v>638381.09</v>
      </c>
      <c r="CN38" s="2"/>
      <c r="CO38" s="373"/>
      <c r="CP38" s="17"/>
      <c r="CQ38" s="8"/>
      <c r="CR38" s="18"/>
      <c r="CS38" s="19">
        <f t="shared" si="12"/>
        <v>238869.86000000002</v>
      </c>
      <c r="CU38" s="2"/>
      <c r="CV38" s="2"/>
      <c r="CW38" s="17"/>
      <c r="CX38" s="8"/>
      <c r="CY38" s="18"/>
      <c r="CZ38" s="19">
        <f t="shared" si="13"/>
        <v>8596.7999999999993</v>
      </c>
      <c r="DB38" s="2"/>
      <c r="DC38" s="2"/>
      <c r="DD38" s="17"/>
      <c r="DE38" s="8"/>
      <c r="DF38" s="18"/>
      <c r="DG38" s="19">
        <f t="shared" si="14"/>
        <v>6499.98</v>
      </c>
      <c r="DI38" s="143"/>
      <c r="DJ38" s="27"/>
      <c r="DK38" s="1587"/>
      <c r="DL38" s="25"/>
      <c r="DM38" s="54"/>
      <c r="DN38" s="30"/>
      <c r="DO38" s="19">
        <f t="shared" si="15"/>
        <v>178224.63999999998</v>
      </c>
      <c r="DQ38" s="366"/>
      <c r="DR38" s="2"/>
      <c r="DS38" s="2"/>
      <c r="DT38" s="17"/>
      <c r="DU38" s="8"/>
      <c r="DV38" s="18"/>
      <c r="DW38" s="19">
        <f t="shared" si="16"/>
        <v>0</v>
      </c>
      <c r="DY38" s="366"/>
      <c r="DZ38" s="2"/>
      <c r="EA38" s="17"/>
      <c r="EB38" s="8"/>
      <c r="EC38" s="18"/>
      <c r="ED38" s="19">
        <f t="shared" si="17"/>
        <v>36645.57</v>
      </c>
      <c r="EF38" s="792"/>
      <c r="EG38" s="793"/>
      <c r="EH38" s="794"/>
      <c r="EI38" s="807"/>
      <c r="EJ38" s="814"/>
      <c r="EK38" s="811">
        <f t="shared" si="18"/>
        <v>3872.54</v>
      </c>
      <c r="EM38" s="2"/>
      <c r="EN38" s="2"/>
      <c r="EO38" s="17"/>
      <c r="EP38" s="8"/>
      <c r="EQ38" s="18"/>
      <c r="ER38" s="19">
        <f t="shared" si="19"/>
        <v>0</v>
      </c>
      <c r="ET38" s="2"/>
      <c r="EU38" s="2"/>
      <c r="EV38" s="17"/>
      <c r="EW38" s="8"/>
      <c r="EX38" s="18"/>
      <c r="EY38" s="19">
        <f t="shared" si="20"/>
        <v>13569.66</v>
      </c>
      <c r="FA38" s="2"/>
      <c r="FB38" s="2"/>
      <c r="FC38" s="17"/>
      <c r="FD38" s="8"/>
      <c r="FE38" s="18"/>
      <c r="FF38" s="19">
        <f t="shared" si="21"/>
        <v>0</v>
      </c>
      <c r="FH38" s="2"/>
      <c r="FI38" s="2"/>
      <c r="FJ38" s="2"/>
      <c r="FK38" s="17"/>
      <c r="FL38" s="8"/>
      <c r="FM38" s="18"/>
      <c r="FN38" s="19">
        <f t="shared" si="22"/>
        <v>76142.28</v>
      </c>
      <c r="FP38" s="2"/>
      <c r="FQ38" s="2"/>
      <c r="FR38" s="17"/>
      <c r="FS38" s="8"/>
      <c r="FT38" s="18"/>
      <c r="FU38" s="19">
        <f t="shared" si="23"/>
        <v>25000.2</v>
      </c>
      <c r="FW38" s="2"/>
      <c r="FX38" s="2"/>
      <c r="FY38" s="17"/>
      <c r="FZ38" s="8"/>
      <c r="GA38" s="18"/>
      <c r="GB38" s="19">
        <f t="shared" si="24"/>
        <v>0</v>
      </c>
      <c r="GD38" s="2"/>
      <c r="GE38" s="148"/>
      <c r="GF38" s="1893"/>
      <c r="GG38" s="36"/>
      <c r="GH38" s="353"/>
      <c r="GI38" s="187">
        <f t="shared" si="25"/>
        <v>33916.699999999997</v>
      </c>
      <c r="GK38" s="2"/>
      <c r="GL38" s="2"/>
      <c r="GM38" s="17"/>
      <c r="GN38" s="8"/>
      <c r="GO38" s="18"/>
      <c r="GP38" s="19">
        <f t="shared" si="26"/>
        <v>3778.44</v>
      </c>
      <c r="GR38" s="2"/>
      <c r="GS38" s="2"/>
      <c r="GT38" s="17"/>
      <c r="GU38" s="8"/>
      <c r="GV38" s="18"/>
      <c r="GW38" s="19">
        <f t="shared" si="27"/>
        <v>25300</v>
      </c>
      <c r="GY38" s="2"/>
      <c r="GZ38" s="2"/>
      <c r="HA38" s="17"/>
      <c r="HB38" s="8"/>
      <c r="HC38" s="18"/>
      <c r="HD38" s="19">
        <f t="shared" si="28"/>
        <v>65228.52</v>
      </c>
      <c r="HF38" s="2"/>
      <c r="HG38" s="2"/>
      <c r="HH38" s="17"/>
      <c r="HI38" s="8"/>
      <c r="HJ38" s="18"/>
      <c r="HK38" s="19">
        <f t="shared" si="29"/>
        <v>0</v>
      </c>
      <c r="HM38" s="368"/>
      <c r="HN38" s="27"/>
      <c r="HO38" s="25"/>
      <c r="HP38" s="143"/>
      <c r="HQ38" s="30"/>
      <c r="HR38" s="45">
        <f t="shared" si="30"/>
        <v>150506.31</v>
      </c>
      <c r="HT38" s="2"/>
      <c r="HU38" s="2"/>
      <c r="HV38" s="17"/>
      <c r="HW38" s="8"/>
      <c r="HX38" s="18"/>
      <c r="HY38" s="19">
        <f t="shared" si="31"/>
        <v>0</v>
      </c>
      <c r="IA38" s="2"/>
      <c r="IB38" s="2"/>
      <c r="IC38" s="17"/>
      <c r="ID38" s="8"/>
      <c r="IE38" s="18"/>
      <c r="IF38" s="19">
        <f t="shared" si="32"/>
        <v>0</v>
      </c>
      <c r="IH38" s="549"/>
      <c r="II38" s="8"/>
      <c r="IJ38" s="2"/>
      <c r="IK38" s="25"/>
      <c r="IL38" s="8"/>
      <c r="IM38" s="18"/>
      <c r="IN38" s="19">
        <f t="shared" si="33"/>
        <v>27686.6</v>
      </c>
      <c r="IP38" s="549"/>
      <c r="IQ38" s="2"/>
      <c r="IR38" s="25"/>
      <c r="IS38" s="36"/>
      <c r="IT38" s="18"/>
      <c r="IU38" s="19">
        <f t="shared" si="34"/>
        <v>0</v>
      </c>
      <c r="IW38" s="8"/>
      <c r="IX38" s="2"/>
      <c r="IY38" s="25"/>
      <c r="IZ38" s="36"/>
      <c r="JA38" s="18"/>
      <c r="JB38" s="19">
        <f t="shared" si="35"/>
        <v>5139.42</v>
      </c>
      <c r="JD38" s="8"/>
      <c r="JE38" s="2"/>
      <c r="JF38" s="25"/>
      <c r="JG38" s="36"/>
      <c r="JH38" s="18"/>
      <c r="JI38" s="19">
        <f t="shared" si="36"/>
        <v>2183</v>
      </c>
      <c r="JK38" s="577"/>
      <c r="JL38" s="2"/>
      <c r="JM38" s="25"/>
      <c r="JN38" s="36"/>
      <c r="JO38" s="18"/>
      <c r="JP38" s="19">
        <f t="shared" si="37"/>
        <v>0</v>
      </c>
      <c r="JR38" s="8"/>
      <c r="JS38" s="373"/>
      <c r="JT38" s="25"/>
      <c r="JU38" s="36"/>
      <c r="JV38" s="18"/>
      <c r="JW38" s="19">
        <f t="shared" si="38"/>
        <v>55712.759999999995</v>
      </c>
      <c r="JY38" s="8"/>
      <c r="JZ38" s="2"/>
      <c r="KA38" s="25"/>
      <c r="KB38" s="36"/>
      <c r="KC38" s="18"/>
      <c r="KD38" s="19">
        <f t="shared" si="39"/>
        <v>0</v>
      </c>
      <c r="KF38" s="8"/>
      <c r="KG38" s="2"/>
      <c r="KH38" s="25"/>
      <c r="KI38" s="36"/>
      <c r="KJ38" s="18"/>
      <c r="KK38" s="19">
        <f t="shared" si="40"/>
        <v>0</v>
      </c>
      <c r="KM38" s="8"/>
      <c r="KN38" s="2"/>
      <c r="KO38" s="25"/>
      <c r="KP38" s="36"/>
      <c r="KQ38" s="18"/>
      <c r="KR38" s="19">
        <f t="shared" si="41"/>
        <v>0</v>
      </c>
      <c r="KT38" s="8"/>
      <c r="KU38" s="2"/>
      <c r="KV38" s="25"/>
      <c r="KW38" s="36"/>
      <c r="KX38" s="18"/>
      <c r="KY38" s="19">
        <f t="shared" si="42"/>
        <v>7803.92</v>
      </c>
      <c r="LA38" s="8"/>
      <c r="LB38" s="2"/>
      <c r="LC38" s="25"/>
      <c r="LD38" s="36"/>
      <c r="LE38" s="18"/>
      <c r="LF38" s="19">
        <f t="shared" si="43"/>
        <v>0</v>
      </c>
      <c r="LH38" s="8"/>
      <c r="LI38" s="2"/>
      <c r="LJ38" s="25"/>
      <c r="LK38" s="36"/>
      <c r="LL38" s="18"/>
      <c r="LM38" s="19">
        <f t="shared" si="44"/>
        <v>100000.03</v>
      </c>
      <c r="LO38" s="8"/>
      <c r="LP38" s="2"/>
      <c r="LQ38" s="25"/>
      <c r="LR38" s="36"/>
      <c r="LS38" s="18"/>
      <c r="LT38" s="19">
        <f t="shared" si="45"/>
        <v>0</v>
      </c>
      <c r="LV38" s="8"/>
      <c r="LW38" s="148"/>
      <c r="LX38" s="25"/>
      <c r="LY38" s="36"/>
      <c r="LZ38" s="18"/>
      <c r="MA38" s="19">
        <f t="shared" si="46"/>
        <v>12568.75</v>
      </c>
      <c r="MC38" s="8"/>
      <c r="MD38" s="2"/>
      <c r="ME38" s="25"/>
      <c r="MF38" s="36"/>
      <c r="MG38" s="18"/>
      <c r="MH38" s="19">
        <f t="shared" si="47"/>
        <v>234</v>
      </c>
      <c r="MJ38" s="8"/>
      <c r="MK38" s="2"/>
      <c r="ML38" s="25"/>
      <c r="MM38" s="36"/>
      <c r="MN38" s="18"/>
      <c r="MO38" s="19">
        <f t="shared" si="48"/>
        <v>13804.980000000001</v>
      </c>
      <c r="MQ38" s="577"/>
      <c r="MR38" s="373"/>
      <c r="MS38" s="25"/>
      <c r="MT38" s="972"/>
      <c r="MU38" s="18"/>
      <c r="MV38" s="19">
        <f t="shared" si="49"/>
        <v>117952.64</v>
      </c>
      <c r="MX38" s="8"/>
      <c r="MY38" s="148"/>
      <c r="MZ38" s="25"/>
      <c r="NA38" s="36"/>
      <c r="NB38" s="18"/>
      <c r="NC38" s="19">
        <f t="shared" si="50"/>
        <v>198506.1</v>
      </c>
      <c r="NE38" s="8"/>
      <c r="NF38" s="2"/>
      <c r="NG38" s="25"/>
      <c r="NH38" s="36"/>
      <c r="NI38" s="18"/>
      <c r="NJ38" s="19">
        <f t="shared" si="51"/>
        <v>720.1</v>
      </c>
      <c r="NL38" s="366"/>
      <c r="NM38" s="2"/>
      <c r="NN38" s="25"/>
      <c r="NO38" s="36"/>
      <c r="NP38" s="18"/>
      <c r="NQ38" s="19">
        <f t="shared" si="52"/>
        <v>57552.92</v>
      </c>
      <c r="NS38" s="8"/>
      <c r="NT38" s="2"/>
      <c r="NU38" s="25"/>
      <c r="NV38" s="36"/>
      <c r="NW38" s="18"/>
      <c r="NX38" s="19">
        <f t="shared" si="53"/>
        <v>3803.8</v>
      </c>
      <c r="NZ38" s="8"/>
      <c r="OA38" s="2"/>
      <c r="OB38" s="25"/>
      <c r="OC38" s="36"/>
      <c r="OD38" s="18"/>
      <c r="OE38" s="19">
        <f t="shared" si="54"/>
        <v>4431</v>
      </c>
    </row>
    <row r="39" spans="1:395">
      <c r="A39" s="2"/>
      <c r="B39" s="2"/>
      <c r="C39" s="2"/>
      <c r="D39" s="17"/>
      <c r="E39" s="8"/>
      <c r="F39" s="18"/>
      <c r="G39" s="19">
        <f t="shared" si="0"/>
        <v>40764.479999999996</v>
      </c>
      <c r="I39" s="366">
        <v>41299</v>
      </c>
      <c r="J39" s="2"/>
      <c r="K39" s="991">
        <v>2618</v>
      </c>
      <c r="L39" s="18">
        <v>270220</v>
      </c>
      <c r="M39" s="409"/>
      <c r="N39" s="1579"/>
      <c r="O39" s="19">
        <f t="shared" si="55"/>
        <v>4262492</v>
      </c>
      <c r="Q39" s="366"/>
      <c r="R39" s="2"/>
      <c r="S39" s="2"/>
      <c r="T39" s="17"/>
      <c r="U39" s="8"/>
      <c r="V39" s="18"/>
      <c r="W39" s="19">
        <f t="shared" si="2"/>
        <v>13137.72</v>
      </c>
      <c r="Y39" s="2"/>
      <c r="Z39" s="2"/>
      <c r="AA39" s="2"/>
      <c r="AB39" s="17"/>
      <c r="AC39" s="8"/>
      <c r="AD39" s="18"/>
      <c r="AE39" s="19">
        <f t="shared" si="3"/>
        <v>0</v>
      </c>
      <c r="AG39" s="2"/>
      <c r="AH39" s="2"/>
      <c r="AI39" s="2"/>
      <c r="AJ39" s="17"/>
      <c r="AK39" s="8"/>
      <c r="AL39" s="18"/>
      <c r="AM39" s="19">
        <f t="shared" si="4"/>
        <v>0</v>
      </c>
      <c r="AO39" s="1529"/>
      <c r="AP39" s="2"/>
      <c r="AQ39" s="2"/>
      <c r="AR39" s="17"/>
      <c r="AS39" s="8"/>
      <c r="AT39" s="18"/>
      <c r="AU39" s="19">
        <f t="shared" si="5"/>
        <v>14000</v>
      </c>
      <c r="AW39" s="2"/>
      <c r="AX39" s="2"/>
      <c r="AY39" s="2"/>
      <c r="AZ39" s="17"/>
      <c r="BA39" s="8"/>
      <c r="BB39" s="18"/>
      <c r="BC39" s="19">
        <f t="shared" si="6"/>
        <v>0</v>
      </c>
      <c r="BE39" s="2"/>
      <c r="BF39" s="2"/>
      <c r="BG39" s="17"/>
      <c r="BH39" s="8"/>
      <c r="BI39" s="18"/>
      <c r="BJ39" s="19">
        <f t="shared" si="7"/>
        <v>0</v>
      </c>
      <c r="BL39" s="1530"/>
      <c r="BM39" s="1886"/>
      <c r="BN39" s="17"/>
      <c r="BO39" s="8"/>
      <c r="BP39" s="18"/>
      <c r="BQ39" s="19">
        <f t="shared" si="8"/>
        <v>63168.800000000003</v>
      </c>
      <c r="BS39" s="2"/>
      <c r="BT39" s="2"/>
      <c r="BU39" s="17"/>
      <c r="BV39" s="8"/>
      <c r="BW39" s="18"/>
      <c r="BX39" s="19">
        <f t="shared" si="9"/>
        <v>0</v>
      </c>
      <c r="BZ39" s="793"/>
      <c r="CA39" s="793"/>
      <c r="CB39" s="794"/>
      <c r="CC39" s="807"/>
      <c r="CD39" s="814"/>
      <c r="CE39" s="811">
        <f t="shared" si="10"/>
        <v>40166.76</v>
      </c>
      <c r="CG39" s="366"/>
      <c r="CH39" s="1558"/>
      <c r="CI39" s="17"/>
      <c r="CJ39" s="8"/>
      <c r="CK39" s="18"/>
      <c r="CL39" s="19">
        <f t="shared" si="11"/>
        <v>638381.09</v>
      </c>
      <c r="CN39" s="2"/>
      <c r="CO39" s="373"/>
      <c r="CP39" s="17"/>
      <c r="CQ39" s="8"/>
      <c r="CR39" s="18"/>
      <c r="CS39" s="19">
        <f t="shared" si="12"/>
        <v>238869.86000000002</v>
      </c>
      <c r="CU39" s="2"/>
      <c r="CV39" s="2"/>
      <c r="CW39" s="17"/>
      <c r="CX39" s="8"/>
      <c r="CY39" s="18"/>
      <c r="CZ39" s="19">
        <f t="shared" si="13"/>
        <v>8596.7999999999993</v>
      </c>
      <c r="DB39" s="2"/>
      <c r="DC39" s="2"/>
      <c r="DD39" s="17"/>
      <c r="DE39" s="8"/>
      <c r="DF39" s="18"/>
      <c r="DG39" s="19">
        <f t="shared" si="14"/>
        <v>6499.98</v>
      </c>
      <c r="DI39" s="143"/>
      <c r="DJ39" s="27"/>
      <c r="DK39" s="1587"/>
      <c r="DL39" s="25"/>
      <c r="DM39" s="54"/>
      <c r="DN39" s="30"/>
      <c r="DO39" s="19">
        <f t="shared" si="15"/>
        <v>178224.63999999998</v>
      </c>
      <c r="DQ39" s="366"/>
      <c r="DR39" s="2"/>
      <c r="DS39" s="2"/>
      <c r="DT39" s="17"/>
      <c r="DU39" s="8"/>
      <c r="DV39" s="18"/>
      <c r="DW39" s="19">
        <f t="shared" si="16"/>
        <v>0</v>
      </c>
      <c r="DY39" s="366"/>
      <c r="DZ39" s="2"/>
      <c r="EA39" s="17"/>
      <c r="EB39" s="8"/>
      <c r="EC39" s="18"/>
      <c r="ED39" s="19">
        <f t="shared" si="17"/>
        <v>36645.57</v>
      </c>
      <c r="EF39" s="792"/>
      <c r="EG39" s="793"/>
      <c r="EH39" s="794"/>
      <c r="EI39" s="807"/>
      <c r="EJ39" s="814"/>
      <c r="EK39" s="811">
        <f t="shared" si="18"/>
        <v>3872.54</v>
      </c>
      <c r="EM39" s="2"/>
      <c r="EN39" s="2"/>
      <c r="EO39" s="17"/>
      <c r="EP39" s="8"/>
      <c r="EQ39" s="18"/>
      <c r="ER39" s="19">
        <f t="shared" si="19"/>
        <v>0</v>
      </c>
      <c r="ET39" s="2"/>
      <c r="EU39" s="2"/>
      <c r="EV39" s="17"/>
      <c r="EW39" s="8"/>
      <c r="EX39" s="18"/>
      <c r="EY39" s="19">
        <f t="shared" si="20"/>
        <v>13569.66</v>
      </c>
      <c r="FA39" s="2"/>
      <c r="FB39" s="2"/>
      <c r="FC39" s="17"/>
      <c r="FD39" s="8"/>
      <c r="FE39" s="18"/>
      <c r="FF39" s="19">
        <f t="shared" si="21"/>
        <v>0</v>
      </c>
      <c r="FH39" s="2"/>
      <c r="FI39" s="2"/>
      <c r="FJ39" s="2"/>
      <c r="FK39" s="17"/>
      <c r="FL39" s="8"/>
      <c r="FM39" s="18"/>
      <c r="FN39" s="19">
        <f t="shared" si="22"/>
        <v>76142.28</v>
      </c>
      <c r="FP39" s="2"/>
      <c r="FQ39" s="2"/>
      <c r="FR39" s="17"/>
      <c r="FS39" s="8"/>
      <c r="FT39" s="18"/>
      <c r="FU39" s="19">
        <f t="shared" si="23"/>
        <v>25000.2</v>
      </c>
      <c r="FW39" s="2"/>
      <c r="FX39" s="2"/>
      <c r="FY39" s="17"/>
      <c r="FZ39" s="8"/>
      <c r="GA39" s="18"/>
      <c r="GB39" s="19">
        <f t="shared" si="24"/>
        <v>0</v>
      </c>
      <c r="GD39" s="2"/>
      <c r="GE39" s="148"/>
      <c r="GF39" s="1893"/>
      <c r="GG39" s="36"/>
      <c r="GH39" s="353"/>
      <c r="GI39" s="187">
        <f t="shared" si="25"/>
        <v>33916.699999999997</v>
      </c>
      <c r="GK39" s="2"/>
      <c r="GL39" s="2"/>
      <c r="GM39" s="17"/>
      <c r="GN39" s="8"/>
      <c r="GO39" s="18"/>
      <c r="GP39" s="19">
        <f t="shared" si="26"/>
        <v>3778.44</v>
      </c>
      <c r="GR39" s="2"/>
      <c r="GS39" s="2"/>
      <c r="GT39" s="17"/>
      <c r="GU39" s="8"/>
      <c r="GV39" s="18"/>
      <c r="GW39" s="19">
        <f t="shared" si="27"/>
        <v>25300</v>
      </c>
      <c r="GY39" s="2"/>
      <c r="GZ39" s="2"/>
      <c r="HA39" s="17"/>
      <c r="HB39" s="8"/>
      <c r="HC39" s="18"/>
      <c r="HD39" s="19">
        <f t="shared" si="28"/>
        <v>65228.52</v>
      </c>
      <c r="HF39" s="2"/>
      <c r="HG39" s="2"/>
      <c r="HH39" s="17"/>
      <c r="HI39" s="8"/>
      <c r="HJ39" s="18"/>
      <c r="HK39" s="19">
        <f t="shared" si="29"/>
        <v>0</v>
      </c>
      <c r="HM39" s="368"/>
      <c r="HN39" s="27"/>
      <c r="HO39" s="25"/>
      <c r="HP39" s="143"/>
      <c r="HQ39" s="30"/>
      <c r="HR39" s="45">
        <f t="shared" si="30"/>
        <v>150506.31</v>
      </c>
      <c r="HT39" s="2"/>
      <c r="HU39" s="2"/>
      <c r="HV39" s="17"/>
      <c r="HW39" s="8"/>
      <c r="HX39" s="18"/>
      <c r="HY39" s="19">
        <f t="shared" si="31"/>
        <v>0</v>
      </c>
      <c r="IA39" s="2"/>
      <c r="IB39" s="2"/>
      <c r="IC39" s="17"/>
      <c r="ID39" s="8"/>
      <c r="IE39" s="18"/>
      <c r="IF39" s="19">
        <f t="shared" si="32"/>
        <v>0</v>
      </c>
      <c r="IH39" s="549"/>
      <c r="II39" s="2"/>
      <c r="IJ39" s="2"/>
      <c r="IK39" s="192"/>
      <c r="IL39" s="36"/>
      <c r="IM39" s="18"/>
      <c r="IN39" s="19">
        <f t="shared" si="33"/>
        <v>27686.6</v>
      </c>
      <c r="IP39" s="549"/>
      <c r="IQ39" s="2"/>
      <c r="IR39" s="192"/>
      <c r="IS39" s="36"/>
      <c r="IT39" s="18"/>
      <c r="IU39" s="19">
        <f t="shared" si="34"/>
        <v>0</v>
      </c>
      <c r="IW39" s="2"/>
      <c r="IX39" s="2"/>
      <c r="IY39" s="192"/>
      <c r="IZ39" s="36"/>
      <c r="JA39" s="18"/>
      <c r="JB39" s="19">
        <f t="shared" si="35"/>
        <v>5139.42</v>
      </c>
      <c r="JD39" s="2"/>
      <c r="JE39" s="2"/>
      <c r="JF39" s="192"/>
      <c r="JG39" s="36"/>
      <c r="JH39" s="18"/>
      <c r="JI39" s="19">
        <f t="shared" si="36"/>
        <v>2183</v>
      </c>
      <c r="JK39" s="577"/>
      <c r="JL39" s="2"/>
      <c r="JM39" s="192"/>
      <c r="JN39" s="36"/>
      <c r="JO39" s="18"/>
      <c r="JP39" s="19">
        <f t="shared" si="37"/>
        <v>0</v>
      </c>
      <c r="JR39" s="2"/>
      <c r="JS39" s="373"/>
      <c r="JT39" s="192"/>
      <c r="JU39" s="36"/>
      <c r="JV39" s="18"/>
      <c r="JW39" s="19">
        <f t="shared" si="38"/>
        <v>55712.759999999995</v>
      </c>
      <c r="JY39" s="2"/>
      <c r="JZ39" s="2"/>
      <c r="KA39" s="192"/>
      <c r="KB39" s="36"/>
      <c r="KC39" s="18"/>
      <c r="KD39" s="19">
        <f t="shared" si="39"/>
        <v>0</v>
      </c>
      <c r="KF39" s="2"/>
      <c r="KG39" s="2"/>
      <c r="KH39" s="192"/>
      <c r="KI39" s="36"/>
      <c r="KJ39" s="18"/>
      <c r="KK39" s="19">
        <f t="shared" si="40"/>
        <v>0</v>
      </c>
      <c r="KM39" s="2"/>
      <c r="KN39" s="2"/>
      <c r="KO39" s="192"/>
      <c r="KP39" s="36"/>
      <c r="KQ39" s="18"/>
      <c r="KR39" s="19">
        <f t="shared" si="41"/>
        <v>0</v>
      </c>
      <c r="KT39" s="2"/>
      <c r="KU39" s="2"/>
      <c r="KV39" s="192"/>
      <c r="KW39" s="36"/>
      <c r="KX39" s="18"/>
      <c r="KY39" s="19">
        <f t="shared" si="42"/>
        <v>7803.92</v>
      </c>
      <c r="LA39" s="2"/>
      <c r="LB39" s="2"/>
      <c r="LC39" s="192"/>
      <c r="LD39" s="36"/>
      <c r="LE39" s="18"/>
      <c r="LF39" s="19">
        <f t="shared" si="43"/>
        <v>0</v>
      </c>
      <c r="LH39" s="2"/>
      <c r="LI39" s="2"/>
      <c r="LJ39" s="192"/>
      <c r="LK39" s="36"/>
      <c r="LL39" s="18"/>
      <c r="LM39" s="19">
        <f t="shared" si="44"/>
        <v>100000.03</v>
      </c>
      <c r="LO39" s="2"/>
      <c r="LP39" s="2"/>
      <c r="LQ39" s="192"/>
      <c r="LR39" s="36"/>
      <c r="LS39" s="18"/>
      <c r="LT39" s="19">
        <f t="shared" si="45"/>
        <v>0</v>
      </c>
      <c r="LV39" s="2"/>
      <c r="LW39" s="148"/>
      <c r="LX39" s="192"/>
      <c r="LY39" s="36"/>
      <c r="LZ39" s="18"/>
      <c r="MA39" s="19">
        <f t="shared" si="46"/>
        <v>12568.75</v>
      </c>
      <c r="MC39" s="2"/>
      <c r="MD39" s="2"/>
      <c r="ME39" s="192"/>
      <c r="MF39" s="36"/>
      <c r="MG39" s="18"/>
      <c r="MH39" s="19">
        <f t="shared" si="47"/>
        <v>234</v>
      </c>
      <c r="MJ39" s="2"/>
      <c r="MK39" s="2"/>
      <c r="ML39" s="192"/>
      <c r="MM39" s="36"/>
      <c r="MN39" s="18"/>
      <c r="MO39" s="19">
        <f t="shared" si="48"/>
        <v>13804.980000000001</v>
      </c>
      <c r="MQ39" s="577"/>
      <c r="MR39" s="373"/>
      <c r="MS39" s="192"/>
      <c r="MT39" s="972"/>
      <c r="MU39" s="18"/>
      <c r="MV39" s="19">
        <f t="shared" si="49"/>
        <v>117952.64</v>
      </c>
      <c r="MX39" s="2"/>
      <c r="MY39" s="148"/>
      <c r="MZ39" s="192"/>
      <c r="NA39" s="36"/>
      <c r="NB39" s="18"/>
      <c r="NC39" s="19">
        <f t="shared" si="50"/>
        <v>198506.1</v>
      </c>
      <c r="NE39" s="2"/>
      <c r="NF39" s="2"/>
      <c r="NG39" s="192"/>
      <c r="NH39" s="36"/>
      <c r="NI39" s="18"/>
      <c r="NJ39" s="19">
        <f t="shared" si="51"/>
        <v>720.1</v>
      </c>
      <c r="NL39" s="366"/>
      <c r="NM39" s="2"/>
      <c r="NN39" s="192"/>
      <c r="NO39" s="36"/>
      <c r="NP39" s="18"/>
      <c r="NQ39" s="19">
        <f t="shared" si="52"/>
        <v>57552.92</v>
      </c>
      <c r="NS39" s="2"/>
      <c r="NT39" s="2"/>
      <c r="NU39" s="192"/>
      <c r="NV39" s="36"/>
      <c r="NW39" s="18"/>
      <c r="NX39" s="19">
        <f t="shared" si="53"/>
        <v>3803.8</v>
      </c>
      <c r="NZ39" s="2"/>
      <c r="OA39" s="2"/>
      <c r="OB39" s="192"/>
      <c r="OC39" s="36"/>
      <c r="OD39" s="18"/>
      <c r="OE39" s="19">
        <f t="shared" si="54"/>
        <v>4431</v>
      </c>
    </row>
    <row r="40" spans="1:395">
      <c r="A40" s="2"/>
      <c r="B40" s="2"/>
      <c r="C40" s="2"/>
      <c r="D40" s="17"/>
      <c r="E40" s="8"/>
      <c r="F40" s="18"/>
      <c r="G40" s="19">
        <f t="shared" si="0"/>
        <v>40764.479999999996</v>
      </c>
      <c r="I40" s="366">
        <v>41303</v>
      </c>
      <c r="K40" s="991">
        <v>2624</v>
      </c>
      <c r="L40" s="30">
        <v>352970</v>
      </c>
      <c r="M40" s="409"/>
      <c r="N40" s="1579"/>
      <c r="O40" s="19">
        <f t="shared" si="55"/>
        <v>4449556</v>
      </c>
      <c r="Q40" s="366"/>
      <c r="R40" s="2"/>
      <c r="S40" s="2"/>
      <c r="T40" s="17"/>
      <c r="U40" s="8"/>
      <c r="V40" s="18"/>
      <c r="W40" s="19">
        <f t="shared" si="2"/>
        <v>13137.72</v>
      </c>
      <c r="Y40" s="2"/>
      <c r="Z40" s="2"/>
      <c r="AA40" s="2"/>
      <c r="AB40" s="17"/>
      <c r="AC40" s="8"/>
      <c r="AD40" s="18"/>
      <c r="AE40" s="19">
        <f t="shared" si="3"/>
        <v>0</v>
      </c>
      <c r="AG40" s="2"/>
      <c r="AH40" s="2"/>
      <c r="AI40" s="2"/>
      <c r="AJ40" s="17"/>
      <c r="AK40" s="8"/>
      <c r="AL40" s="18"/>
      <c r="AM40" s="19">
        <f t="shared" si="4"/>
        <v>0</v>
      </c>
      <c r="AO40" s="1529"/>
      <c r="AP40" s="2"/>
      <c r="AQ40" s="2"/>
      <c r="AR40" s="17"/>
      <c r="AS40" s="8"/>
      <c r="AT40" s="18"/>
      <c r="AU40" s="19">
        <f t="shared" si="5"/>
        <v>14000</v>
      </c>
      <c r="AW40" s="2"/>
      <c r="AX40" s="2"/>
      <c r="AY40" s="2"/>
      <c r="AZ40" s="17"/>
      <c r="BA40" s="8"/>
      <c r="BB40" s="18"/>
      <c r="BC40" s="19">
        <f t="shared" si="6"/>
        <v>0</v>
      </c>
      <c r="BE40" s="2"/>
      <c r="BF40" s="2"/>
      <c r="BG40" s="17"/>
      <c r="BH40" s="8"/>
      <c r="BI40" s="18"/>
      <c r="BJ40" s="19">
        <f t="shared" si="7"/>
        <v>0</v>
      </c>
      <c r="BL40" s="1530"/>
      <c r="BM40" s="1886"/>
      <c r="BN40" s="17"/>
      <c r="BO40" s="8"/>
      <c r="BP40" s="18"/>
      <c r="BQ40" s="19">
        <f t="shared" si="8"/>
        <v>63168.800000000003</v>
      </c>
      <c r="BS40" s="2"/>
      <c r="BT40" s="2"/>
      <c r="BU40" s="17"/>
      <c r="BV40" s="8"/>
      <c r="BW40" s="18"/>
      <c r="BX40" s="19">
        <f t="shared" si="9"/>
        <v>0</v>
      </c>
      <c r="BZ40" s="793"/>
      <c r="CA40" s="793"/>
      <c r="CB40" s="794"/>
      <c r="CC40" s="807"/>
      <c r="CD40" s="814"/>
      <c r="CE40" s="811">
        <f t="shared" si="10"/>
        <v>40166.76</v>
      </c>
      <c r="CG40" s="366"/>
      <c r="CH40" s="1558"/>
      <c r="CI40" s="17"/>
      <c r="CJ40" s="8"/>
      <c r="CK40" s="18"/>
      <c r="CL40" s="19">
        <f t="shared" si="11"/>
        <v>638381.09</v>
      </c>
      <c r="CN40" s="2"/>
      <c r="CO40" s="373"/>
      <c r="CP40" s="17"/>
      <c r="CQ40" s="8"/>
      <c r="CR40" s="18"/>
      <c r="CS40" s="19">
        <f t="shared" si="12"/>
        <v>238869.86000000002</v>
      </c>
      <c r="CU40" s="2"/>
      <c r="CV40" s="2"/>
      <c r="CW40" s="17"/>
      <c r="CX40" s="8"/>
      <c r="CY40" s="18"/>
      <c r="CZ40" s="19">
        <f t="shared" si="13"/>
        <v>8596.7999999999993</v>
      </c>
      <c r="DB40" s="2"/>
      <c r="DC40" s="2"/>
      <c r="DD40" s="17"/>
      <c r="DE40" s="8"/>
      <c r="DF40" s="18"/>
      <c r="DG40" s="19">
        <f t="shared" si="14"/>
        <v>6499.98</v>
      </c>
      <c r="DI40" s="143"/>
      <c r="DJ40" s="27"/>
      <c r="DK40" s="1587"/>
      <c r="DL40" s="25"/>
      <c r="DM40" s="54"/>
      <c r="DN40" s="176"/>
      <c r="DO40" s="19">
        <f t="shared" si="15"/>
        <v>178224.63999999998</v>
      </c>
      <c r="DQ40" s="366"/>
      <c r="DR40" s="2"/>
      <c r="DS40" s="2"/>
      <c r="DT40" s="17"/>
      <c r="DU40" s="8"/>
      <c r="DV40" s="18"/>
      <c r="DW40" s="19">
        <f t="shared" si="16"/>
        <v>0</v>
      </c>
      <c r="DY40" s="366"/>
      <c r="DZ40" s="2"/>
      <c r="EA40" s="17"/>
      <c r="EB40" s="8"/>
      <c r="EC40" s="18"/>
      <c r="ED40" s="19">
        <f t="shared" si="17"/>
        <v>36645.57</v>
      </c>
      <c r="EF40" s="792"/>
      <c r="EG40" s="793"/>
      <c r="EH40" s="794"/>
      <c r="EI40" s="807"/>
      <c r="EJ40" s="814"/>
      <c r="EK40" s="811">
        <f t="shared" si="18"/>
        <v>3872.54</v>
      </c>
      <c r="EM40" s="2"/>
      <c r="EN40" s="2"/>
      <c r="EO40" s="17"/>
      <c r="EP40" s="8"/>
      <c r="EQ40" s="18"/>
      <c r="ER40" s="19">
        <f t="shared" si="19"/>
        <v>0</v>
      </c>
      <c r="ET40" s="2"/>
      <c r="EU40" s="2"/>
      <c r="EV40" s="17"/>
      <c r="EW40" s="8"/>
      <c r="EX40" s="18"/>
      <c r="EY40" s="19">
        <f t="shared" si="20"/>
        <v>13569.66</v>
      </c>
      <c r="FA40" s="2"/>
      <c r="FB40" s="2"/>
      <c r="FC40" s="17"/>
      <c r="FD40" s="8"/>
      <c r="FE40" s="18"/>
      <c r="FF40" s="19">
        <f t="shared" si="21"/>
        <v>0</v>
      </c>
      <c r="FH40" s="2"/>
      <c r="FI40" s="2"/>
      <c r="FJ40" s="2"/>
      <c r="FK40" s="17"/>
      <c r="FL40" s="8"/>
      <c r="FM40" s="18"/>
      <c r="FN40" s="19">
        <f t="shared" si="22"/>
        <v>76142.28</v>
      </c>
      <c r="FP40" s="2"/>
      <c r="FQ40" s="2"/>
      <c r="FR40" s="17"/>
      <c r="FS40" s="8"/>
      <c r="FT40" s="18"/>
      <c r="FU40" s="19">
        <f t="shared" si="23"/>
        <v>25000.2</v>
      </c>
      <c r="FW40" s="2"/>
      <c r="FX40" s="2"/>
      <c r="FY40" s="17"/>
      <c r="FZ40" s="8"/>
      <c r="GA40" s="18"/>
      <c r="GB40" s="19">
        <f t="shared" si="24"/>
        <v>0</v>
      </c>
      <c r="GD40" s="2"/>
      <c r="GE40" s="148"/>
      <c r="GF40" s="1893"/>
      <c r="GG40" s="36"/>
      <c r="GH40" s="353"/>
      <c r="GI40" s="187">
        <f t="shared" si="25"/>
        <v>33916.699999999997</v>
      </c>
      <c r="GK40" s="2"/>
      <c r="GL40" s="2"/>
      <c r="GM40" s="17"/>
      <c r="GN40" s="8"/>
      <c r="GO40" s="18"/>
      <c r="GP40" s="19">
        <f t="shared" si="26"/>
        <v>3778.44</v>
      </c>
      <c r="GR40" s="2"/>
      <c r="GS40" s="2"/>
      <c r="GT40" s="17"/>
      <c r="GU40" s="8"/>
      <c r="GV40" s="18"/>
      <c r="GW40" s="19">
        <f t="shared" si="27"/>
        <v>25300</v>
      </c>
      <c r="GY40" s="2"/>
      <c r="GZ40" s="2"/>
      <c r="HA40" s="17"/>
      <c r="HB40" s="8"/>
      <c r="HC40" s="18"/>
      <c r="HD40" s="19">
        <f t="shared" si="28"/>
        <v>65228.52</v>
      </c>
      <c r="HF40" s="2"/>
      <c r="HG40" s="2"/>
      <c r="HH40" s="17"/>
      <c r="HI40" s="8"/>
      <c r="HJ40" s="18"/>
      <c r="HK40" s="19">
        <f t="shared" si="29"/>
        <v>0</v>
      </c>
      <c r="HM40" s="368"/>
      <c r="HN40" s="27"/>
      <c r="HO40" s="25"/>
      <c r="HP40" s="143"/>
      <c r="HQ40" s="30"/>
      <c r="HR40" s="45">
        <f t="shared" si="30"/>
        <v>150506.31</v>
      </c>
      <c r="HT40" s="2"/>
      <c r="HU40" s="2"/>
      <c r="HV40" s="17"/>
      <c r="HW40" s="8"/>
      <c r="HX40" s="18"/>
      <c r="HY40" s="19">
        <f t="shared" si="31"/>
        <v>0</v>
      </c>
      <c r="IA40" s="2"/>
      <c r="IB40" s="2"/>
      <c r="IC40" s="17"/>
      <c r="ID40" s="8"/>
      <c r="IE40" s="18"/>
      <c r="IF40" s="19">
        <f t="shared" si="32"/>
        <v>0</v>
      </c>
      <c r="IH40" s="549"/>
      <c r="II40" s="2"/>
      <c r="IJ40" s="2"/>
      <c r="IK40" s="192"/>
      <c r="IL40" s="36"/>
      <c r="IM40" s="18"/>
      <c r="IN40" s="19">
        <f t="shared" si="33"/>
        <v>27686.6</v>
      </c>
      <c r="IP40" s="549"/>
      <c r="IQ40" s="2"/>
      <c r="IR40" s="192"/>
      <c r="IS40" s="36"/>
      <c r="IT40" s="18"/>
      <c r="IU40" s="19">
        <f t="shared" si="34"/>
        <v>0</v>
      </c>
      <c r="IW40" s="2"/>
      <c r="IX40" s="2"/>
      <c r="IY40" s="192"/>
      <c r="IZ40" s="36"/>
      <c r="JA40" s="18"/>
      <c r="JB40" s="19">
        <f t="shared" si="35"/>
        <v>5139.42</v>
      </c>
      <c r="JD40" s="2"/>
      <c r="JE40" s="2"/>
      <c r="JF40" s="192"/>
      <c r="JG40" s="36"/>
      <c r="JH40" s="18"/>
      <c r="JI40" s="19">
        <f t="shared" si="36"/>
        <v>2183</v>
      </c>
      <c r="JK40" s="577"/>
      <c r="JL40" s="2"/>
      <c r="JM40" s="192"/>
      <c r="JN40" s="36"/>
      <c r="JO40" s="18"/>
      <c r="JP40" s="19">
        <f t="shared" si="37"/>
        <v>0</v>
      </c>
      <c r="JR40" s="2"/>
      <c r="JS40" s="373"/>
      <c r="JT40" s="192"/>
      <c r="JU40" s="36"/>
      <c r="JV40" s="18"/>
      <c r="JW40" s="19">
        <f t="shared" si="38"/>
        <v>55712.759999999995</v>
      </c>
      <c r="JY40" s="2"/>
      <c r="JZ40" s="2"/>
      <c r="KA40" s="192"/>
      <c r="KB40" s="36"/>
      <c r="KC40" s="18"/>
      <c r="KD40" s="19">
        <f t="shared" si="39"/>
        <v>0</v>
      </c>
      <c r="KF40" s="2"/>
      <c r="KG40" s="2"/>
      <c r="KH40" s="192"/>
      <c r="KI40" s="36"/>
      <c r="KJ40" s="18"/>
      <c r="KK40" s="19">
        <f t="shared" si="40"/>
        <v>0</v>
      </c>
      <c r="KM40" s="2"/>
      <c r="KN40" s="2"/>
      <c r="KO40" s="192"/>
      <c r="KP40" s="36"/>
      <c r="KQ40" s="18"/>
      <c r="KR40" s="19">
        <f t="shared" si="41"/>
        <v>0</v>
      </c>
      <c r="KT40" s="2"/>
      <c r="KU40" s="2"/>
      <c r="KV40" s="192"/>
      <c r="KW40" s="36"/>
      <c r="KX40" s="18"/>
      <c r="KY40" s="19">
        <f t="shared" si="42"/>
        <v>7803.92</v>
      </c>
      <c r="LA40" s="2"/>
      <c r="LB40" s="2"/>
      <c r="LC40" s="192"/>
      <c r="LD40" s="36"/>
      <c r="LE40" s="18"/>
      <c r="LF40" s="19">
        <f t="shared" si="43"/>
        <v>0</v>
      </c>
      <c r="LH40" s="2"/>
      <c r="LI40" s="2"/>
      <c r="LJ40" s="192"/>
      <c r="LK40" s="36"/>
      <c r="LL40" s="18"/>
      <c r="LM40" s="19">
        <f t="shared" si="44"/>
        <v>100000.03</v>
      </c>
      <c r="LO40" s="2"/>
      <c r="LP40" s="2"/>
      <c r="LQ40" s="192"/>
      <c r="LR40" s="36"/>
      <c r="LS40" s="18"/>
      <c r="LT40" s="19">
        <f t="shared" si="45"/>
        <v>0</v>
      </c>
      <c r="LV40" s="2"/>
      <c r="LW40" s="148"/>
      <c r="LX40" s="192"/>
      <c r="LY40" s="36"/>
      <c r="LZ40" s="18"/>
      <c r="MA40" s="19">
        <f t="shared" si="46"/>
        <v>12568.75</v>
      </c>
      <c r="MC40" s="2"/>
      <c r="MD40" s="2"/>
      <c r="ME40" s="192"/>
      <c r="MF40" s="36"/>
      <c r="MG40" s="18"/>
      <c r="MH40" s="19">
        <f t="shared" si="47"/>
        <v>234</v>
      </c>
      <c r="MJ40" s="2"/>
      <c r="MK40" s="2"/>
      <c r="ML40" s="192"/>
      <c r="MM40" s="36"/>
      <c r="MN40" s="18"/>
      <c r="MO40" s="19">
        <f t="shared" si="48"/>
        <v>13804.980000000001</v>
      </c>
      <c r="MQ40" s="577"/>
      <c r="MR40" s="373"/>
      <c r="MS40" s="192"/>
      <c r="MT40" s="972"/>
      <c r="MU40" s="18"/>
      <c r="MV40" s="19">
        <f t="shared" si="49"/>
        <v>117952.64</v>
      </c>
      <c r="MX40" s="2"/>
      <c r="MY40" s="148"/>
      <c r="MZ40" s="192"/>
      <c r="NA40" s="36"/>
      <c r="NB40" s="18"/>
      <c r="NC40" s="19">
        <f t="shared" si="50"/>
        <v>198506.1</v>
      </c>
      <c r="NE40" s="2"/>
      <c r="NF40" s="2"/>
      <c r="NG40" s="192"/>
      <c r="NH40" s="36"/>
      <c r="NI40" s="18"/>
      <c r="NJ40" s="19">
        <f t="shared" si="51"/>
        <v>720.1</v>
      </c>
      <c r="NL40" s="366"/>
      <c r="NM40" s="2"/>
      <c r="NN40" s="192"/>
      <c r="NO40" s="36"/>
      <c r="NP40" s="18"/>
      <c r="NQ40" s="19">
        <f t="shared" si="52"/>
        <v>57552.92</v>
      </c>
      <c r="NS40" s="2"/>
      <c r="NT40" s="2"/>
      <c r="NU40" s="192"/>
      <c r="NV40" s="36"/>
      <c r="NW40" s="18"/>
      <c r="NX40" s="19">
        <f t="shared" si="53"/>
        <v>3803.8</v>
      </c>
      <c r="NZ40" s="2"/>
      <c r="OA40" s="2"/>
      <c r="OB40" s="192"/>
      <c r="OC40" s="36"/>
      <c r="OD40" s="18"/>
      <c r="OE40" s="19">
        <f t="shared" si="54"/>
        <v>4431</v>
      </c>
    </row>
    <row r="41" spans="1:395">
      <c r="A41" s="2"/>
      <c r="B41" s="2"/>
      <c r="C41" s="2"/>
      <c r="D41" s="17"/>
      <c r="E41" s="8"/>
      <c r="F41" s="18"/>
      <c r="G41" s="19">
        <f t="shared" si="0"/>
        <v>40764.479999999996</v>
      </c>
      <c r="I41" s="366">
        <v>41303</v>
      </c>
      <c r="K41" s="991">
        <v>2625</v>
      </c>
      <c r="L41" s="30">
        <v>187064</v>
      </c>
      <c r="M41" s="409"/>
      <c r="N41" s="1452"/>
      <c r="O41" s="19">
        <f t="shared" si="55"/>
        <v>4627559</v>
      </c>
      <c r="Q41" s="366"/>
      <c r="R41" s="2"/>
      <c r="S41" s="2"/>
      <c r="T41" s="17"/>
      <c r="U41" s="8"/>
      <c r="V41" s="18"/>
      <c r="W41" s="19">
        <f t="shared" si="2"/>
        <v>13137.72</v>
      </c>
      <c r="Y41" s="2"/>
      <c r="Z41" s="2"/>
      <c r="AA41" s="2"/>
      <c r="AB41" s="17"/>
      <c r="AC41" s="8"/>
      <c r="AD41" s="18"/>
      <c r="AE41" s="19">
        <f t="shared" si="3"/>
        <v>0</v>
      </c>
      <c r="AG41" s="2"/>
      <c r="AH41" s="2"/>
      <c r="AI41" s="2"/>
      <c r="AJ41" s="17"/>
      <c r="AK41" s="8"/>
      <c r="AL41" s="18"/>
      <c r="AM41" s="19">
        <f t="shared" si="4"/>
        <v>0</v>
      </c>
      <c r="AO41" s="1529"/>
      <c r="AP41" s="2"/>
      <c r="AQ41" s="2"/>
      <c r="AR41" s="17"/>
      <c r="AS41" s="8"/>
      <c r="AT41" s="18"/>
      <c r="AU41" s="19">
        <f t="shared" si="5"/>
        <v>14000</v>
      </c>
      <c r="AW41" s="2"/>
      <c r="AX41" s="2"/>
      <c r="AY41" s="2"/>
      <c r="AZ41" s="17"/>
      <c r="BA41" s="8"/>
      <c r="BB41" s="18"/>
      <c r="BC41" s="19">
        <f t="shared" si="6"/>
        <v>0</v>
      </c>
      <c r="BE41" s="2"/>
      <c r="BF41" s="2"/>
      <c r="BG41" s="17"/>
      <c r="BH41" s="8"/>
      <c r="BI41" s="18"/>
      <c r="BJ41" s="19">
        <f t="shared" si="7"/>
        <v>0</v>
      </c>
      <c r="BL41" s="1530"/>
      <c r="BM41" s="1886"/>
      <c r="BN41" s="17"/>
      <c r="BO41" s="8"/>
      <c r="BP41" s="18"/>
      <c r="BQ41" s="19">
        <f t="shared" si="8"/>
        <v>63168.800000000003</v>
      </c>
      <c r="BS41" s="2"/>
      <c r="BT41" s="2"/>
      <c r="BU41" s="17"/>
      <c r="BV41" s="8"/>
      <c r="BW41" s="18"/>
      <c r="BX41" s="19">
        <f t="shared" si="9"/>
        <v>0</v>
      </c>
      <c r="BZ41" s="793"/>
      <c r="CA41" s="793"/>
      <c r="CB41" s="794"/>
      <c r="CC41" s="807"/>
      <c r="CD41" s="814"/>
      <c r="CE41" s="811">
        <f t="shared" si="10"/>
        <v>40166.76</v>
      </c>
      <c r="CG41" s="366"/>
      <c r="CH41" s="2"/>
      <c r="CI41" s="17"/>
      <c r="CJ41" s="8"/>
      <c r="CK41" s="18"/>
      <c r="CL41" s="19">
        <f t="shared" si="11"/>
        <v>638381.09</v>
      </c>
      <c r="CN41" s="2"/>
      <c r="CO41" s="373"/>
      <c r="CP41" s="17"/>
      <c r="CQ41" s="8"/>
      <c r="CR41" s="18"/>
      <c r="CS41" s="19">
        <f t="shared" si="12"/>
        <v>238869.86000000002</v>
      </c>
      <c r="CU41" s="2"/>
      <c r="CV41" s="2"/>
      <c r="CW41" s="17"/>
      <c r="CX41" s="8"/>
      <c r="CY41" s="18"/>
      <c r="CZ41" s="19">
        <f t="shared" si="13"/>
        <v>8596.7999999999993</v>
      </c>
      <c r="DB41" s="2"/>
      <c r="DC41" s="2"/>
      <c r="DD41" s="17"/>
      <c r="DE41" s="8"/>
      <c r="DF41" s="18"/>
      <c r="DG41" s="19">
        <f t="shared" si="14"/>
        <v>6499.98</v>
      </c>
      <c r="DI41" s="143"/>
      <c r="DJ41" s="27"/>
      <c r="DK41" s="1587"/>
      <c r="DL41" s="25"/>
      <c r="DM41" s="54"/>
      <c r="DN41" s="30"/>
      <c r="DO41" s="19">
        <f t="shared" si="15"/>
        <v>178224.63999999998</v>
      </c>
      <c r="DQ41" s="366"/>
      <c r="DR41" s="2"/>
      <c r="DS41" s="2"/>
      <c r="DT41" s="17"/>
      <c r="DU41" s="8"/>
      <c r="DV41" s="18"/>
      <c r="DW41" s="19">
        <f t="shared" si="16"/>
        <v>0</v>
      </c>
      <c r="DY41" s="366"/>
      <c r="DZ41" s="2"/>
      <c r="EA41" s="17"/>
      <c r="EB41" s="8"/>
      <c r="EC41" s="18"/>
      <c r="ED41" s="19">
        <f t="shared" si="17"/>
        <v>36645.57</v>
      </c>
      <c r="EF41" s="792"/>
      <c r="EG41" s="793"/>
      <c r="EH41" s="794"/>
      <c r="EI41" s="807"/>
      <c r="EJ41" s="814"/>
      <c r="EK41" s="811">
        <f t="shared" si="18"/>
        <v>3872.54</v>
      </c>
      <c r="EM41" s="2"/>
      <c r="EN41" s="2"/>
      <c r="EO41" s="17"/>
      <c r="EP41" s="8"/>
      <c r="EQ41" s="18"/>
      <c r="ER41" s="19">
        <f t="shared" si="19"/>
        <v>0</v>
      </c>
      <c r="ET41" s="2"/>
      <c r="EU41" s="2"/>
      <c r="EV41" s="17"/>
      <c r="EW41" s="8"/>
      <c r="EX41" s="18"/>
      <c r="EY41" s="19">
        <f t="shared" si="20"/>
        <v>13569.66</v>
      </c>
      <c r="FA41" s="2"/>
      <c r="FB41" s="2"/>
      <c r="FC41" s="17"/>
      <c r="FD41" s="8"/>
      <c r="FE41" s="18"/>
      <c r="FF41" s="19">
        <f t="shared" si="21"/>
        <v>0</v>
      </c>
      <c r="FH41" s="2"/>
      <c r="FI41" s="2"/>
      <c r="FJ41" s="2"/>
      <c r="FK41" s="17"/>
      <c r="FL41" s="8"/>
      <c r="FM41" s="18"/>
      <c r="FN41" s="19">
        <f t="shared" si="22"/>
        <v>76142.28</v>
      </c>
      <c r="FP41" s="2"/>
      <c r="FQ41" s="2"/>
      <c r="FR41" s="17"/>
      <c r="FS41" s="8"/>
      <c r="FT41" s="18"/>
      <c r="FU41" s="19">
        <f t="shared" si="23"/>
        <v>25000.2</v>
      </c>
      <c r="FW41" s="2"/>
      <c r="FX41" s="2"/>
      <c r="FY41" s="17"/>
      <c r="FZ41" s="8"/>
      <c r="GA41" s="18"/>
      <c r="GB41" s="19">
        <f t="shared" si="24"/>
        <v>0</v>
      </c>
      <c r="GD41" s="2"/>
      <c r="GE41" s="148"/>
      <c r="GF41" s="1893"/>
      <c r="GG41" s="36"/>
      <c r="GH41" s="353"/>
      <c r="GI41" s="187">
        <f t="shared" si="25"/>
        <v>33916.699999999997</v>
      </c>
      <c r="GK41" s="2"/>
      <c r="GL41" s="2"/>
      <c r="GM41" s="17"/>
      <c r="GN41" s="8"/>
      <c r="GO41" s="18"/>
      <c r="GP41" s="19">
        <f t="shared" si="26"/>
        <v>3778.44</v>
      </c>
      <c r="GR41" s="2"/>
      <c r="GS41" s="2"/>
      <c r="GT41" s="17"/>
      <c r="GU41" s="8"/>
      <c r="GV41" s="18"/>
      <c r="GW41" s="19">
        <f t="shared" si="27"/>
        <v>25300</v>
      </c>
      <c r="GY41" s="2"/>
      <c r="GZ41" s="2"/>
      <c r="HA41" s="17"/>
      <c r="HB41" s="8"/>
      <c r="HC41" s="18"/>
      <c r="HD41" s="19">
        <f t="shared" si="28"/>
        <v>65228.52</v>
      </c>
      <c r="HF41" s="2"/>
      <c r="HG41" s="2"/>
      <c r="HH41" s="17"/>
      <c r="HI41" s="8"/>
      <c r="HJ41" s="18"/>
      <c r="HK41" s="19">
        <f t="shared" si="29"/>
        <v>0</v>
      </c>
      <c r="HM41" s="368"/>
      <c r="HN41" s="27"/>
      <c r="HO41" s="25"/>
      <c r="HP41" s="143"/>
      <c r="HQ41" s="30"/>
      <c r="HR41" s="45">
        <f t="shared" si="30"/>
        <v>150506.31</v>
      </c>
      <c r="HT41" s="2"/>
      <c r="HU41" s="2"/>
      <c r="HV41" s="17"/>
      <c r="HW41" s="8"/>
      <c r="HX41" s="18"/>
      <c r="HY41" s="19">
        <f t="shared" si="31"/>
        <v>0</v>
      </c>
      <c r="IA41" s="2"/>
      <c r="IB41" s="2"/>
      <c r="IC41" s="17"/>
      <c r="ID41" s="8"/>
      <c r="IE41" s="18"/>
      <c r="IF41" s="19">
        <f t="shared" si="32"/>
        <v>0</v>
      </c>
      <c r="IH41" s="549"/>
      <c r="II41" s="2"/>
      <c r="IJ41" s="2"/>
      <c r="IK41" s="192"/>
      <c r="IL41" s="36"/>
      <c r="IM41" s="18"/>
      <c r="IN41" s="19">
        <f t="shared" si="33"/>
        <v>27686.6</v>
      </c>
      <c r="IP41" s="549"/>
      <c r="IQ41" s="2"/>
      <c r="IR41" s="192"/>
      <c r="IS41" s="36"/>
      <c r="IT41" s="18"/>
      <c r="IU41" s="19">
        <f t="shared" si="34"/>
        <v>0</v>
      </c>
      <c r="IW41" s="2"/>
      <c r="IX41" s="2"/>
      <c r="IY41" s="192"/>
      <c r="IZ41" s="36"/>
      <c r="JA41" s="18"/>
      <c r="JB41" s="19">
        <f t="shared" si="35"/>
        <v>5139.42</v>
      </c>
      <c r="JD41" s="2"/>
      <c r="JE41" s="2"/>
      <c r="JF41" s="192"/>
      <c r="JG41" s="36"/>
      <c r="JH41" s="18"/>
      <c r="JI41" s="19">
        <f t="shared" si="36"/>
        <v>2183</v>
      </c>
      <c r="JK41" s="577"/>
      <c r="JL41" s="2"/>
      <c r="JM41" s="192"/>
      <c r="JN41" s="36"/>
      <c r="JO41" s="18"/>
      <c r="JP41" s="19">
        <f t="shared" si="37"/>
        <v>0</v>
      </c>
      <c r="JR41" s="2"/>
      <c r="JS41" s="373"/>
      <c r="JT41" s="192"/>
      <c r="JU41" s="36"/>
      <c r="JV41" s="18"/>
      <c r="JW41" s="19">
        <f t="shared" si="38"/>
        <v>55712.759999999995</v>
      </c>
      <c r="JY41" s="2"/>
      <c r="JZ41" s="2"/>
      <c r="KA41" s="192"/>
      <c r="KB41" s="36"/>
      <c r="KC41" s="18"/>
      <c r="KD41" s="19">
        <f t="shared" si="39"/>
        <v>0</v>
      </c>
      <c r="KF41" s="2"/>
      <c r="KG41" s="2"/>
      <c r="KH41" s="192"/>
      <c r="KI41" s="36"/>
      <c r="KJ41" s="18"/>
      <c r="KK41" s="19">
        <f t="shared" si="40"/>
        <v>0</v>
      </c>
      <c r="KM41" s="2"/>
      <c r="KN41" s="2"/>
      <c r="KO41" s="192"/>
      <c r="KP41" s="36"/>
      <c r="KQ41" s="18"/>
      <c r="KR41" s="19">
        <f t="shared" si="41"/>
        <v>0</v>
      </c>
      <c r="KT41" s="2"/>
      <c r="KU41" s="2"/>
      <c r="KV41" s="192"/>
      <c r="KW41" s="36"/>
      <c r="KX41" s="18"/>
      <c r="KY41" s="19">
        <f t="shared" si="42"/>
        <v>7803.92</v>
      </c>
      <c r="LA41" s="2"/>
      <c r="LB41" s="2"/>
      <c r="LC41" s="192"/>
      <c r="LD41" s="36"/>
      <c r="LE41" s="18"/>
      <c r="LF41" s="19">
        <f t="shared" si="43"/>
        <v>0</v>
      </c>
      <c r="LH41" s="2"/>
      <c r="LI41" s="2"/>
      <c r="LJ41" s="192"/>
      <c r="LK41" s="36"/>
      <c r="LL41" s="18"/>
      <c r="LM41" s="19">
        <f t="shared" si="44"/>
        <v>100000.03</v>
      </c>
      <c r="LO41" s="2"/>
      <c r="LP41" s="2"/>
      <c r="LQ41" s="192"/>
      <c r="LR41" s="36"/>
      <c r="LS41" s="18"/>
      <c r="LT41" s="19">
        <f t="shared" si="45"/>
        <v>0</v>
      </c>
      <c r="LV41" s="2"/>
      <c r="LW41" s="148"/>
      <c r="LX41" s="192"/>
      <c r="LY41" s="36"/>
      <c r="LZ41" s="18"/>
      <c r="MA41" s="19">
        <f t="shared" si="46"/>
        <v>12568.75</v>
      </c>
      <c r="MC41" s="2"/>
      <c r="MD41" s="2"/>
      <c r="ME41" s="192"/>
      <c r="MF41" s="36"/>
      <c r="MG41" s="18"/>
      <c r="MH41" s="19">
        <f t="shared" si="47"/>
        <v>234</v>
      </c>
      <c r="MJ41" s="2"/>
      <c r="MK41" s="2"/>
      <c r="ML41" s="192"/>
      <c r="MM41" s="36"/>
      <c r="MN41" s="18"/>
      <c r="MO41" s="19">
        <f t="shared" si="48"/>
        <v>13804.980000000001</v>
      </c>
      <c r="MQ41" s="577"/>
      <c r="MR41" s="373"/>
      <c r="MS41" s="192"/>
      <c r="MT41" s="972"/>
      <c r="MU41" s="18"/>
      <c r="MV41" s="19">
        <f t="shared" si="49"/>
        <v>117952.64</v>
      </c>
      <c r="MX41" s="2"/>
      <c r="MY41" s="148"/>
      <c r="MZ41" s="192"/>
      <c r="NA41" s="36"/>
      <c r="NB41" s="18"/>
      <c r="NC41" s="19">
        <f t="shared" si="50"/>
        <v>198506.1</v>
      </c>
      <c r="NE41" s="2"/>
      <c r="NF41" s="2"/>
      <c r="NG41" s="192"/>
      <c r="NH41" s="36"/>
      <c r="NI41" s="18"/>
      <c r="NJ41" s="19">
        <f t="shared" si="51"/>
        <v>720.1</v>
      </c>
      <c r="NL41" s="366"/>
      <c r="NM41" s="2"/>
      <c r="NN41" s="192"/>
      <c r="NO41" s="36"/>
      <c r="NP41" s="18"/>
      <c r="NQ41" s="19">
        <f t="shared" si="52"/>
        <v>57552.92</v>
      </c>
      <c r="NS41" s="2"/>
      <c r="NT41" s="2"/>
      <c r="NU41" s="192"/>
      <c r="NV41" s="36"/>
      <c r="NW41" s="18"/>
      <c r="NX41" s="19">
        <f t="shared" si="53"/>
        <v>3803.8</v>
      </c>
      <c r="NZ41" s="2"/>
      <c r="OA41" s="2"/>
      <c r="OB41" s="192"/>
      <c r="OC41" s="36"/>
      <c r="OD41" s="18"/>
      <c r="OE41" s="19">
        <f t="shared" si="54"/>
        <v>4431</v>
      </c>
    </row>
    <row r="42" spans="1:395">
      <c r="A42" s="2"/>
      <c r="B42" s="2"/>
      <c r="C42" s="2"/>
      <c r="D42" s="17"/>
      <c r="E42" s="8"/>
      <c r="F42" s="18"/>
      <c r="G42" s="19">
        <f t="shared" si="0"/>
        <v>40764.479999999996</v>
      </c>
      <c r="I42" s="368">
        <v>41303</v>
      </c>
      <c r="J42" s="40"/>
      <c r="K42" s="1426">
        <v>2628</v>
      </c>
      <c r="L42" s="30">
        <v>178003</v>
      </c>
      <c r="M42" s="409"/>
      <c r="N42" s="1579"/>
      <c r="O42" s="19">
        <f t="shared" si="1"/>
        <v>4805562</v>
      </c>
      <c r="Q42" s="366"/>
      <c r="R42" s="2"/>
      <c r="S42" s="2"/>
      <c r="T42" s="17"/>
      <c r="U42" s="8"/>
      <c r="V42" s="18"/>
      <c r="W42" s="19">
        <f t="shared" si="2"/>
        <v>13137.72</v>
      </c>
      <c r="Y42" s="2"/>
      <c r="Z42" s="2"/>
      <c r="AA42" s="2"/>
      <c r="AB42" s="17"/>
      <c r="AC42" s="8"/>
      <c r="AD42" s="18"/>
      <c r="AE42" s="19">
        <f t="shared" si="3"/>
        <v>0</v>
      </c>
      <c r="AG42" s="2"/>
      <c r="AH42" s="2"/>
      <c r="AI42" s="2"/>
      <c r="AJ42" s="17"/>
      <c r="AK42" s="8"/>
      <c r="AL42" s="18"/>
      <c r="AM42" s="19">
        <f t="shared" si="4"/>
        <v>0</v>
      </c>
      <c r="AO42" s="1529"/>
      <c r="AP42" s="2"/>
      <c r="AQ42" s="2"/>
      <c r="AR42" s="17"/>
      <c r="AS42" s="8"/>
      <c r="AT42" s="18"/>
      <c r="AU42" s="19">
        <f t="shared" si="5"/>
        <v>14000</v>
      </c>
      <c r="AW42" s="2"/>
      <c r="AX42" s="2"/>
      <c r="AY42" s="2"/>
      <c r="AZ42" s="17"/>
      <c r="BA42" s="8"/>
      <c r="BB42" s="18"/>
      <c r="BC42" s="19">
        <f t="shared" si="6"/>
        <v>0</v>
      </c>
      <c r="BE42" s="2"/>
      <c r="BF42" s="2"/>
      <c r="BG42" s="17"/>
      <c r="BH42" s="8"/>
      <c r="BI42" s="18"/>
      <c r="BJ42" s="19">
        <f t="shared" si="7"/>
        <v>0</v>
      </c>
      <c r="BL42" s="1530"/>
      <c r="BM42" s="1886"/>
      <c r="BN42" s="17"/>
      <c r="BO42" s="8"/>
      <c r="BP42" s="18"/>
      <c r="BQ42" s="19">
        <f t="shared" si="8"/>
        <v>63168.800000000003</v>
      </c>
      <c r="BS42" s="2"/>
      <c r="BT42" s="2"/>
      <c r="BU42" s="17"/>
      <c r="BV42" s="8"/>
      <c r="BW42" s="18"/>
      <c r="BX42" s="19">
        <f t="shared" si="9"/>
        <v>0</v>
      </c>
      <c r="BZ42" s="793"/>
      <c r="CA42" s="793"/>
      <c r="CB42" s="794"/>
      <c r="CC42" s="807"/>
      <c r="CD42" s="814"/>
      <c r="CE42" s="811">
        <f t="shared" si="10"/>
        <v>40166.76</v>
      </c>
      <c r="CG42" s="366"/>
      <c r="CH42" s="2"/>
      <c r="CI42" s="17"/>
      <c r="CJ42" s="8"/>
      <c r="CK42" s="18"/>
      <c r="CL42" s="19">
        <f t="shared" si="11"/>
        <v>638381.09</v>
      </c>
      <c r="CN42" s="2"/>
      <c r="CO42" s="373"/>
      <c r="CP42" s="17"/>
      <c r="CQ42" s="8"/>
      <c r="CR42" s="18"/>
      <c r="CS42" s="19">
        <f t="shared" si="12"/>
        <v>238869.86000000002</v>
      </c>
      <c r="CU42" s="2"/>
      <c r="CV42" s="2"/>
      <c r="CW42" s="17"/>
      <c r="CX42" s="8"/>
      <c r="CY42" s="18"/>
      <c r="CZ42" s="19">
        <f t="shared" si="13"/>
        <v>8596.7999999999993</v>
      </c>
      <c r="DB42" s="2"/>
      <c r="DC42" s="2"/>
      <c r="DD42" s="17"/>
      <c r="DE42" s="8"/>
      <c r="DF42" s="18"/>
      <c r="DG42" s="19">
        <f t="shared" si="14"/>
        <v>6499.98</v>
      </c>
      <c r="DI42" s="143"/>
      <c r="DJ42" s="27"/>
      <c r="DK42" s="1588"/>
      <c r="DL42" s="30"/>
      <c r="DM42" s="54"/>
      <c r="DN42" s="30"/>
      <c r="DO42" s="19">
        <f t="shared" si="15"/>
        <v>178224.63999999998</v>
      </c>
      <c r="DQ42" s="366"/>
      <c r="DR42" s="2"/>
      <c r="DS42" s="2"/>
      <c r="DT42" s="17"/>
      <c r="DU42" s="8"/>
      <c r="DV42" s="18"/>
      <c r="DW42" s="19">
        <f t="shared" si="16"/>
        <v>0</v>
      </c>
      <c r="DY42" s="366"/>
      <c r="DZ42" s="2"/>
      <c r="EA42" s="17"/>
      <c r="EB42" s="8"/>
      <c r="EC42" s="18"/>
      <c r="ED42" s="19">
        <f t="shared" si="17"/>
        <v>36645.57</v>
      </c>
      <c r="EF42" s="792"/>
      <c r="EG42" s="793"/>
      <c r="EH42" s="794"/>
      <c r="EI42" s="807"/>
      <c r="EJ42" s="814"/>
      <c r="EK42" s="811">
        <f t="shared" si="18"/>
        <v>3872.54</v>
      </c>
      <c r="EM42" s="2"/>
      <c r="EN42" s="2"/>
      <c r="EO42" s="17"/>
      <c r="EP42" s="8"/>
      <c r="EQ42" s="18"/>
      <c r="ER42" s="19">
        <f t="shared" si="19"/>
        <v>0</v>
      </c>
      <c r="ET42" s="2"/>
      <c r="EU42" s="2"/>
      <c r="EV42" s="17"/>
      <c r="EW42" s="8"/>
      <c r="EX42" s="18"/>
      <c r="EY42" s="19">
        <f t="shared" si="20"/>
        <v>13569.66</v>
      </c>
      <c r="FA42" s="2"/>
      <c r="FB42" s="2"/>
      <c r="FC42" s="17"/>
      <c r="FD42" s="8"/>
      <c r="FE42" s="18"/>
      <c r="FF42" s="19">
        <f t="shared" si="21"/>
        <v>0</v>
      </c>
      <c r="FH42" s="2"/>
      <c r="FI42" s="2"/>
      <c r="FJ42" s="2"/>
      <c r="FK42" s="17"/>
      <c r="FL42" s="8"/>
      <c r="FM42" s="18"/>
      <c r="FN42" s="19">
        <f t="shared" si="22"/>
        <v>76142.28</v>
      </c>
      <c r="FP42" s="2"/>
      <c r="FQ42" s="2"/>
      <c r="FR42" s="17"/>
      <c r="FS42" s="8"/>
      <c r="FT42" s="18"/>
      <c r="FU42" s="19">
        <f t="shared" si="23"/>
        <v>25000.2</v>
      </c>
      <c r="FW42" s="2"/>
      <c r="FX42" s="2"/>
      <c r="FY42" s="17"/>
      <c r="FZ42" s="8"/>
      <c r="GA42" s="18"/>
      <c r="GB42" s="19">
        <f t="shared" si="24"/>
        <v>0</v>
      </c>
      <c r="GD42" s="2"/>
      <c r="GE42" s="148"/>
      <c r="GF42" s="1893"/>
      <c r="GG42" s="36"/>
      <c r="GH42" s="353"/>
      <c r="GI42" s="187">
        <f t="shared" si="25"/>
        <v>33916.699999999997</v>
      </c>
      <c r="GK42" s="2"/>
      <c r="GL42" s="2"/>
      <c r="GM42" s="17"/>
      <c r="GN42" s="8"/>
      <c r="GO42" s="18"/>
      <c r="GP42" s="19">
        <f t="shared" si="26"/>
        <v>3778.44</v>
      </c>
      <c r="GR42" s="2"/>
      <c r="GS42" s="2"/>
      <c r="GT42" s="17"/>
      <c r="GU42" s="8"/>
      <c r="GV42" s="18"/>
      <c r="GW42" s="19">
        <f t="shared" si="27"/>
        <v>25300</v>
      </c>
      <c r="GY42" s="2"/>
      <c r="GZ42" s="2"/>
      <c r="HA42" s="17"/>
      <c r="HB42" s="8"/>
      <c r="HC42" s="18"/>
      <c r="HD42" s="19">
        <f t="shared" si="28"/>
        <v>65228.52</v>
      </c>
      <c r="HF42" s="2"/>
      <c r="HG42" s="2"/>
      <c r="HH42" s="17"/>
      <c r="HI42" s="8"/>
      <c r="HJ42" s="18"/>
      <c r="HK42" s="19">
        <f t="shared" si="29"/>
        <v>0</v>
      </c>
      <c r="HM42" s="368"/>
      <c r="HN42" s="27"/>
      <c r="HO42" s="25"/>
      <c r="HP42" s="143"/>
      <c r="HQ42" s="30"/>
      <c r="HR42" s="45">
        <f t="shared" si="30"/>
        <v>150506.31</v>
      </c>
      <c r="HT42" s="2"/>
      <c r="HU42" s="2"/>
      <c r="HV42" s="17"/>
      <c r="HW42" s="8"/>
      <c r="HX42" s="18"/>
      <c r="HY42" s="19">
        <f t="shared" si="31"/>
        <v>0</v>
      </c>
      <c r="IA42" s="2"/>
      <c r="IB42" s="2"/>
      <c r="IC42" s="17"/>
      <c r="ID42" s="8"/>
      <c r="IE42" s="18"/>
      <c r="IF42" s="19">
        <f t="shared" si="32"/>
        <v>0</v>
      </c>
      <c r="IH42" s="549"/>
      <c r="II42" s="2"/>
      <c r="IJ42" s="2"/>
      <c r="IK42" s="192"/>
      <c r="IL42" s="36"/>
      <c r="IM42" s="18"/>
      <c r="IN42" s="19">
        <f t="shared" si="33"/>
        <v>27686.6</v>
      </c>
      <c r="IP42" s="549"/>
      <c r="IQ42" s="2"/>
      <c r="IR42" s="192"/>
      <c r="IS42" s="36"/>
      <c r="IT42" s="18"/>
      <c r="IU42" s="19">
        <f t="shared" si="34"/>
        <v>0</v>
      </c>
      <c r="IW42" s="2"/>
      <c r="IX42" s="2"/>
      <c r="IY42" s="192"/>
      <c r="IZ42" s="36"/>
      <c r="JA42" s="18"/>
      <c r="JB42" s="19">
        <f t="shared" si="35"/>
        <v>5139.42</v>
      </c>
      <c r="JD42" s="2"/>
      <c r="JE42" s="2"/>
      <c r="JF42" s="192"/>
      <c r="JG42" s="36"/>
      <c r="JH42" s="18"/>
      <c r="JI42" s="19">
        <f t="shared" si="36"/>
        <v>2183</v>
      </c>
      <c r="JK42" s="577"/>
      <c r="JL42" s="2"/>
      <c r="JM42" s="192"/>
      <c r="JN42" s="36"/>
      <c r="JO42" s="18"/>
      <c r="JP42" s="19">
        <f t="shared" si="37"/>
        <v>0</v>
      </c>
      <c r="JR42" s="2"/>
      <c r="JS42" s="2"/>
      <c r="JT42" s="192"/>
      <c r="JU42" s="36"/>
      <c r="JV42" s="18"/>
      <c r="JW42" s="19">
        <f t="shared" si="38"/>
        <v>55712.759999999995</v>
      </c>
      <c r="JY42" s="2"/>
      <c r="JZ42" s="2"/>
      <c r="KA42" s="192"/>
      <c r="KB42" s="36"/>
      <c r="KC42" s="18"/>
      <c r="KD42" s="19">
        <f t="shared" si="39"/>
        <v>0</v>
      </c>
      <c r="KF42" s="2"/>
      <c r="KG42" s="2"/>
      <c r="KH42" s="192"/>
      <c r="KI42" s="36"/>
      <c r="KJ42" s="18"/>
      <c r="KK42" s="19">
        <f t="shared" si="40"/>
        <v>0</v>
      </c>
      <c r="KM42" s="2"/>
      <c r="KN42" s="2"/>
      <c r="KO42" s="192"/>
      <c r="KP42" s="36"/>
      <c r="KQ42" s="18"/>
      <c r="KR42" s="19">
        <f t="shared" si="41"/>
        <v>0</v>
      </c>
      <c r="KT42" s="2"/>
      <c r="KU42" s="2"/>
      <c r="KV42" s="192"/>
      <c r="KW42" s="36"/>
      <c r="KX42" s="18"/>
      <c r="KY42" s="19">
        <f t="shared" si="42"/>
        <v>7803.92</v>
      </c>
      <c r="LA42" s="2"/>
      <c r="LB42" s="2"/>
      <c r="LC42" s="192"/>
      <c r="LD42" s="36"/>
      <c r="LE42" s="18"/>
      <c r="LF42" s="19">
        <f t="shared" si="43"/>
        <v>0</v>
      </c>
      <c r="LH42" s="2"/>
      <c r="LI42" s="2"/>
      <c r="LJ42" s="192"/>
      <c r="LK42" s="36"/>
      <c r="LL42" s="18"/>
      <c r="LM42" s="19">
        <f t="shared" si="44"/>
        <v>100000.03</v>
      </c>
      <c r="LO42" s="2"/>
      <c r="LP42" s="2"/>
      <c r="LQ42" s="192"/>
      <c r="LR42" s="36"/>
      <c r="LS42" s="18"/>
      <c r="LT42" s="19">
        <f t="shared" si="45"/>
        <v>0</v>
      </c>
      <c r="LV42" s="2"/>
      <c r="LW42" s="148"/>
      <c r="LX42" s="192"/>
      <c r="LY42" s="36"/>
      <c r="LZ42" s="18"/>
      <c r="MA42" s="19">
        <f t="shared" si="46"/>
        <v>12568.75</v>
      </c>
      <c r="MC42" s="2"/>
      <c r="MD42" s="2"/>
      <c r="ME42" s="192"/>
      <c r="MF42" s="36"/>
      <c r="MG42" s="18"/>
      <c r="MH42" s="19">
        <f t="shared" si="47"/>
        <v>234</v>
      </c>
      <c r="MJ42" s="2"/>
      <c r="MK42" s="2"/>
      <c r="ML42" s="192"/>
      <c r="MM42" s="36"/>
      <c r="MN42" s="18"/>
      <c r="MO42" s="19">
        <f t="shared" si="48"/>
        <v>13804.980000000001</v>
      </c>
      <c r="MQ42" s="577"/>
      <c r="MR42" s="373"/>
      <c r="MS42" s="192"/>
      <c r="MT42" s="972"/>
      <c r="MU42" s="18"/>
      <c r="MV42" s="19">
        <f t="shared" si="49"/>
        <v>117952.64</v>
      </c>
      <c r="MX42" s="2"/>
      <c r="MY42" s="148"/>
      <c r="MZ42" s="192"/>
      <c r="NA42" s="36"/>
      <c r="NB42" s="18"/>
      <c r="NC42" s="19">
        <f t="shared" si="50"/>
        <v>198506.1</v>
      </c>
      <c r="NE42" s="2"/>
      <c r="NF42" s="2"/>
      <c r="NG42" s="192"/>
      <c r="NH42" s="36"/>
      <c r="NI42" s="18"/>
      <c r="NJ42" s="19">
        <f t="shared" si="51"/>
        <v>720.1</v>
      </c>
      <c r="NL42" s="366"/>
      <c r="NM42" s="2"/>
      <c r="NN42" s="192"/>
      <c r="NO42" s="36"/>
      <c r="NP42" s="18"/>
      <c r="NQ42" s="19">
        <f t="shared" si="52"/>
        <v>57552.92</v>
      </c>
      <c r="NS42" s="2"/>
      <c r="NT42" s="2"/>
      <c r="NU42" s="192"/>
      <c r="NV42" s="36"/>
      <c r="NW42" s="18"/>
      <c r="NX42" s="19">
        <f t="shared" si="53"/>
        <v>3803.8</v>
      </c>
      <c r="NZ42" s="2"/>
      <c r="OA42" s="2"/>
      <c r="OB42" s="192"/>
      <c r="OC42" s="36"/>
      <c r="OD42" s="18"/>
      <c r="OE42" s="19">
        <f t="shared" si="54"/>
        <v>4431</v>
      </c>
    </row>
    <row r="43" spans="1:395">
      <c r="A43" s="2"/>
      <c r="B43" s="2"/>
      <c r="C43" s="2"/>
      <c r="D43" s="17"/>
      <c r="E43" s="8"/>
      <c r="F43" s="18"/>
      <c r="G43" s="19">
        <f t="shared" si="0"/>
        <v>40764.479999999996</v>
      </c>
      <c r="I43" s="368">
        <v>41305</v>
      </c>
      <c r="J43" s="40"/>
      <c r="K43" s="1426">
        <v>2637</v>
      </c>
      <c r="L43" s="30">
        <v>178003</v>
      </c>
      <c r="M43" s="409"/>
      <c r="N43" s="1452"/>
      <c r="O43" s="19">
        <f t="shared" si="1"/>
        <v>4983565</v>
      </c>
      <c r="Q43" s="366"/>
      <c r="R43" s="2"/>
      <c r="S43" s="2"/>
      <c r="T43" s="17"/>
      <c r="U43" s="8"/>
      <c r="V43" s="18"/>
      <c r="W43" s="19">
        <f t="shared" si="2"/>
        <v>13137.72</v>
      </c>
      <c r="Y43" s="2"/>
      <c r="Z43" s="2"/>
      <c r="AA43" s="2"/>
      <c r="AB43" s="17"/>
      <c r="AC43" s="8"/>
      <c r="AD43" s="18"/>
      <c r="AE43" s="19">
        <f t="shared" si="3"/>
        <v>0</v>
      </c>
      <c r="AG43" s="2"/>
      <c r="AH43" s="2"/>
      <c r="AI43" s="2"/>
      <c r="AJ43" s="17"/>
      <c r="AK43" s="8"/>
      <c r="AL43" s="18"/>
      <c r="AM43" s="19">
        <f t="shared" si="4"/>
        <v>0</v>
      </c>
      <c r="AO43" s="1529"/>
      <c r="AP43" s="2"/>
      <c r="AQ43" s="2"/>
      <c r="AR43" s="17"/>
      <c r="AS43" s="8"/>
      <c r="AT43" s="18"/>
      <c r="AU43" s="19">
        <f t="shared" si="5"/>
        <v>14000</v>
      </c>
      <c r="AW43" s="2"/>
      <c r="AX43" s="2"/>
      <c r="AY43" s="2"/>
      <c r="AZ43" s="17"/>
      <c r="BA43" s="8"/>
      <c r="BB43" s="18"/>
      <c r="BC43" s="19">
        <f t="shared" si="6"/>
        <v>0</v>
      </c>
      <c r="BE43" s="2"/>
      <c r="BF43" s="2"/>
      <c r="BG43" s="17"/>
      <c r="BH43" s="8"/>
      <c r="BI43" s="18"/>
      <c r="BJ43" s="19">
        <f t="shared" si="7"/>
        <v>0</v>
      </c>
      <c r="BL43" s="1530"/>
      <c r="BM43" s="1886"/>
      <c r="BN43" s="17"/>
      <c r="BO43" s="8"/>
      <c r="BP43" s="18"/>
      <c r="BQ43" s="19">
        <f t="shared" si="8"/>
        <v>63168.800000000003</v>
      </c>
      <c r="BS43" s="2"/>
      <c r="BT43" s="2"/>
      <c r="BU43" s="17"/>
      <c r="BV43" s="8"/>
      <c r="BW43" s="18"/>
      <c r="BX43" s="19">
        <f t="shared" si="9"/>
        <v>0</v>
      </c>
      <c r="BZ43" s="793"/>
      <c r="CA43" s="793"/>
      <c r="CB43" s="794"/>
      <c r="CC43" s="807"/>
      <c r="CD43" s="814"/>
      <c r="CE43" s="811">
        <f t="shared" si="10"/>
        <v>40166.76</v>
      </c>
      <c r="CG43" s="366"/>
      <c r="CH43" s="2"/>
      <c r="CI43" s="17"/>
      <c r="CJ43" s="8"/>
      <c r="CK43" s="18"/>
      <c r="CL43" s="19">
        <f t="shared" si="11"/>
        <v>638381.09</v>
      </c>
      <c r="CN43" s="2"/>
      <c r="CO43" s="373"/>
      <c r="CP43" s="17"/>
      <c r="CQ43" s="8"/>
      <c r="CR43" s="18"/>
      <c r="CS43" s="19">
        <f t="shared" si="12"/>
        <v>238869.86000000002</v>
      </c>
      <c r="CU43" s="2"/>
      <c r="CV43" s="2"/>
      <c r="CW43" s="17"/>
      <c r="CX43" s="8"/>
      <c r="CY43" s="18"/>
      <c r="CZ43" s="19">
        <f t="shared" si="13"/>
        <v>8596.7999999999993</v>
      </c>
      <c r="DB43" s="2"/>
      <c r="DC43" s="2"/>
      <c r="DD43" s="17"/>
      <c r="DE43" s="8"/>
      <c r="DF43" s="18"/>
      <c r="DG43" s="19">
        <f t="shared" si="14"/>
        <v>6499.98</v>
      </c>
      <c r="DI43" s="143"/>
      <c r="DJ43" s="27"/>
      <c r="DK43" s="315"/>
      <c r="DL43" s="30"/>
      <c r="DM43" s="54"/>
      <c r="DN43" s="30"/>
      <c r="DO43" s="19">
        <f t="shared" si="15"/>
        <v>178224.63999999998</v>
      </c>
      <c r="DQ43" s="366"/>
      <c r="DR43" s="2"/>
      <c r="DS43" s="2"/>
      <c r="DT43" s="17"/>
      <c r="DU43" s="8"/>
      <c r="DV43" s="18"/>
      <c r="DW43" s="19">
        <f t="shared" si="16"/>
        <v>0</v>
      </c>
      <c r="DY43" s="366"/>
      <c r="DZ43" s="2"/>
      <c r="EA43" s="17"/>
      <c r="EB43" s="8"/>
      <c r="EC43" s="18"/>
      <c r="ED43" s="19">
        <f t="shared" si="17"/>
        <v>36645.57</v>
      </c>
      <c r="EF43" s="792"/>
      <c r="EG43" s="793"/>
      <c r="EH43" s="794"/>
      <c r="EI43" s="807"/>
      <c r="EJ43" s="814"/>
      <c r="EK43" s="811">
        <f t="shared" si="18"/>
        <v>3872.54</v>
      </c>
      <c r="EM43" s="2"/>
      <c r="EN43" s="2"/>
      <c r="EO43" s="17"/>
      <c r="EP43" s="8"/>
      <c r="EQ43" s="18"/>
      <c r="ER43" s="19">
        <f t="shared" si="19"/>
        <v>0</v>
      </c>
      <c r="ET43" s="2"/>
      <c r="EU43" s="2"/>
      <c r="EV43" s="17"/>
      <c r="EW43" s="8"/>
      <c r="EX43" s="18"/>
      <c r="EY43" s="19">
        <f t="shared" si="20"/>
        <v>13569.66</v>
      </c>
      <c r="FA43" s="2"/>
      <c r="FB43" s="2"/>
      <c r="FC43" s="17"/>
      <c r="FD43" s="8"/>
      <c r="FE43" s="18"/>
      <c r="FF43" s="19">
        <f t="shared" si="21"/>
        <v>0</v>
      </c>
      <c r="FH43" s="2"/>
      <c r="FI43" s="2"/>
      <c r="FJ43" s="2"/>
      <c r="FK43" s="17"/>
      <c r="FL43" s="8"/>
      <c r="FM43" s="18"/>
      <c r="FN43" s="19">
        <f t="shared" si="22"/>
        <v>76142.28</v>
      </c>
      <c r="FP43" s="2"/>
      <c r="FQ43" s="2"/>
      <c r="FR43" s="17"/>
      <c r="FS43" s="8"/>
      <c r="FT43" s="18"/>
      <c r="FU43" s="19">
        <f t="shared" si="23"/>
        <v>25000.2</v>
      </c>
      <c r="FW43" s="2"/>
      <c r="FX43" s="2"/>
      <c r="FY43" s="17"/>
      <c r="FZ43" s="8"/>
      <c r="GA43" s="18"/>
      <c r="GB43" s="19">
        <f t="shared" si="24"/>
        <v>0</v>
      </c>
      <c r="GD43" s="2"/>
      <c r="GE43" s="148"/>
      <c r="GF43" s="1893"/>
      <c r="GG43" s="36"/>
      <c r="GH43" s="353"/>
      <c r="GI43" s="187">
        <f t="shared" si="25"/>
        <v>33916.699999999997</v>
      </c>
      <c r="GK43" s="2"/>
      <c r="GL43" s="2"/>
      <c r="GM43" s="17"/>
      <c r="GN43" s="8"/>
      <c r="GO43" s="18"/>
      <c r="GP43" s="19">
        <f t="shared" si="26"/>
        <v>3778.44</v>
      </c>
      <c r="GR43" s="2"/>
      <c r="GS43" s="2"/>
      <c r="GT43" s="17"/>
      <c r="GU43" s="8"/>
      <c r="GV43" s="18"/>
      <c r="GW43" s="19">
        <f t="shared" si="27"/>
        <v>25300</v>
      </c>
      <c r="GY43" s="2"/>
      <c r="GZ43" s="2"/>
      <c r="HA43" s="17"/>
      <c r="HB43" s="8"/>
      <c r="HC43" s="18"/>
      <c r="HD43" s="19">
        <f t="shared" si="28"/>
        <v>65228.52</v>
      </c>
      <c r="HF43" s="2"/>
      <c r="HG43" s="2"/>
      <c r="HH43" s="17"/>
      <c r="HI43" s="8"/>
      <c r="HJ43" s="18"/>
      <c r="HK43" s="19">
        <f t="shared" si="29"/>
        <v>0</v>
      </c>
      <c r="HM43" s="368"/>
      <c r="HN43" s="27"/>
      <c r="HO43" s="25"/>
      <c r="HP43" s="143"/>
      <c r="HQ43" s="30"/>
      <c r="HR43" s="45">
        <f t="shared" si="30"/>
        <v>150506.31</v>
      </c>
      <c r="HT43" s="2"/>
      <c r="HU43" s="2"/>
      <c r="HV43" s="17"/>
      <c r="HW43" s="8"/>
      <c r="HX43" s="18"/>
      <c r="HY43" s="19">
        <f t="shared" si="31"/>
        <v>0</v>
      </c>
      <c r="IA43" s="2"/>
      <c r="IB43" s="2"/>
      <c r="IC43" s="17"/>
      <c r="ID43" s="8"/>
      <c r="IE43" s="18"/>
      <c r="IF43" s="19">
        <f t="shared" si="32"/>
        <v>0</v>
      </c>
      <c r="IH43" s="549"/>
      <c r="II43" s="8"/>
      <c r="IJ43" s="2"/>
      <c r="IK43" s="17"/>
      <c r="IL43" s="36"/>
      <c r="IM43" s="18"/>
      <c r="IN43" s="19">
        <f t="shared" si="33"/>
        <v>27686.6</v>
      </c>
      <c r="IP43" s="549"/>
      <c r="IQ43" s="2"/>
      <c r="IR43" s="17"/>
      <c r="IS43" s="36"/>
      <c r="IT43" s="18"/>
      <c r="IU43" s="19">
        <f t="shared" si="34"/>
        <v>0</v>
      </c>
      <c r="IW43" s="8"/>
      <c r="IX43" s="2"/>
      <c r="IY43" s="17"/>
      <c r="IZ43" s="36"/>
      <c r="JA43" s="18"/>
      <c r="JB43" s="19">
        <f t="shared" si="35"/>
        <v>5139.42</v>
      </c>
      <c r="JD43" s="8"/>
      <c r="JE43" s="2"/>
      <c r="JF43" s="17"/>
      <c r="JG43" s="36"/>
      <c r="JH43" s="18"/>
      <c r="JI43" s="19">
        <f t="shared" si="36"/>
        <v>2183</v>
      </c>
      <c r="JK43" s="577"/>
      <c r="JL43" s="2"/>
      <c r="JM43" s="17"/>
      <c r="JN43" s="36"/>
      <c r="JO43" s="18"/>
      <c r="JP43" s="19">
        <f t="shared" si="37"/>
        <v>0</v>
      </c>
      <c r="JR43" s="8"/>
      <c r="JS43" s="2"/>
      <c r="JT43" s="17"/>
      <c r="JU43" s="36"/>
      <c r="JV43" s="18"/>
      <c r="JW43" s="19">
        <f t="shared" si="38"/>
        <v>55712.759999999995</v>
      </c>
      <c r="JY43" s="8"/>
      <c r="JZ43" s="2"/>
      <c r="KA43" s="17"/>
      <c r="KB43" s="36"/>
      <c r="KC43" s="18"/>
      <c r="KD43" s="19">
        <f t="shared" si="39"/>
        <v>0</v>
      </c>
      <c r="KF43" s="8"/>
      <c r="KG43" s="2"/>
      <c r="KH43" s="17"/>
      <c r="KI43" s="36"/>
      <c r="KJ43" s="18"/>
      <c r="KK43" s="19">
        <f t="shared" si="40"/>
        <v>0</v>
      </c>
      <c r="KM43" s="8"/>
      <c r="KN43" s="2"/>
      <c r="KO43" s="17"/>
      <c r="KP43" s="36"/>
      <c r="KQ43" s="18"/>
      <c r="KR43" s="19">
        <f t="shared" si="41"/>
        <v>0</v>
      </c>
      <c r="KT43" s="8"/>
      <c r="KU43" s="2"/>
      <c r="KV43" s="17"/>
      <c r="KW43" s="36"/>
      <c r="KX43" s="18"/>
      <c r="KY43" s="19">
        <f t="shared" si="42"/>
        <v>7803.92</v>
      </c>
      <c r="LA43" s="8"/>
      <c r="LB43" s="2"/>
      <c r="LC43" s="17"/>
      <c r="LD43" s="36"/>
      <c r="LE43" s="18"/>
      <c r="LF43" s="19">
        <f t="shared" si="43"/>
        <v>0</v>
      </c>
      <c r="LH43" s="8"/>
      <c r="LI43" s="2"/>
      <c r="LJ43" s="17"/>
      <c r="LK43" s="36"/>
      <c r="LL43" s="18"/>
      <c r="LM43" s="19">
        <f t="shared" si="44"/>
        <v>100000.03</v>
      </c>
      <c r="LO43" s="8"/>
      <c r="LP43" s="2"/>
      <c r="LQ43" s="17"/>
      <c r="LR43" s="36"/>
      <c r="LS43" s="18"/>
      <c r="LT43" s="19">
        <f t="shared" si="45"/>
        <v>0</v>
      </c>
      <c r="LV43" s="8"/>
      <c r="LW43" s="148"/>
      <c r="LX43" s="17"/>
      <c r="LY43" s="36"/>
      <c r="LZ43" s="18"/>
      <c r="MA43" s="19">
        <f t="shared" si="46"/>
        <v>12568.75</v>
      </c>
      <c r="MC43" s="8"/>
      <c r="MD43" s="2"/>
      <c r="ME43" s="17"/>
      <c r="MF43" s="36"/>
      <c r="MG43" s="18"/>
      <c r="MH43" s="19">
        <f t="shared" si="47"/>
        <v>234</v>
      </c>
      <c r="MJ43" s="8"/>
      <c r="MK43" s="2"/>
      <c r="ML43" s="17"/>
      <c r="MM43" s="36"/>
      <c r="MN43" s="18"/>
      <c r="MO43" s="19">
        <f t="shared" si="48"/>
        <v>13804.980000000001</v>
      </c>
      <c r="MQ43" s="577"/>
      <c r="MR43" s="373"/>
      <c r="MS43" s="17"/>
      <c r="MT43" s="972"/>
      <c r="MU43" s="18"/>
      <c r="MV43" s="19">
        <f t="shared" si="49"/>
        <v>117952.64</v>
      </c>
      <c r="MX43" s="8"/>
      <c r="MY43" s="148"/>
      <c r="MZ43" s="17"/>
      <c r="NA43" s="36"/>
      <c r="NB43" s="18"/>
      <c r="NC43" s="19">
        <f t="shared" si="50"/>
        <v>198506.1</v>
      </c>
      <c r="NE43" s="8"/>
      <c r="NF43" s="2"/>
      <c r="NG43" s="17"/>
      <c r="NH43" s="36"/>
      <c r="NI43" s="18"/>
      <c r="NJ43" s="19">
        <f t="shared" si="51"/>
        <v>720.1</v>
      </c>
      <c r="NL43" s="366"/>
      <c r="NM43" s="2"/>
      <c r="NN43" s="17"/>
      <c r="NO43" s="36"/>
      <c r="NP43" s="18"/>
      <c r="NQ43" s="19">
        <f t="shared" si="52"/>
        <v>57552.92</v>
      </c>
      <c r="NS43" s="8"/>
      <c r="NT43" s="2"/>
      <c r="NU43" s="17"/>
      <c r="NV43" s="36"/>
      <c r="NW43" s="18"/>
      <c r="NX43" s="19">
        <f t="shared" si="53"/>
        <v>3803.8</v>
      </c>
      <c r="NZ43" s="8"/>
      <c r="OA43" s="2"/>
      <c r="OB43" s="17"/>
      <c r="OC43" s="36"/>
      <c r="OD43" s="18"/>
      <c r="OE43" s="19">
        <f t="shared" si="54"/>
        <v>4431</v>
      </c>
    </row>
    <row r="44" spans="1:395" ht="15.75" thickBot="1">
      <c r="A44" s="2"/>
      <c r="B44" s="2"/>
      <c r="C44" s="2"/>
      <c r="D44" s="20"/>
      <c r="E44" s="21"/>
      <c r="F44" s="21"/>
      <c r="G44" s="22"/>
      <c r="I44" s="366">
        <v>41305</v>
      </c>
      <c r="J44" s="2"/>
      <c r="K44" s="991">
        <v>2638</v>
      </c>
      <c r="L44" s="18">
        <v>189265</v>
      </c>
      <c r="M44" s="409"/>
      <c r="N44" s="1579"/>
      <c r="O44" s="19">
        <f t="shared" si="1"/>
        <v>5172830</v>
      </c>
      <c r="Q44" s="366"/>
      <c r="R44" s="2"/>
      <c r="S44" s="2"/>
      <c r="T44" s="20"/>
      <c r="U44" s="21"/>
      <c r="V44" s="21"/>
      <c r="W44" s="22"/>
      <c r="Y44" s="2"/>
      <c r="Z44" s="2"/>
      <c r="AA44" s="2"/>
      <c r="AB44" s="20"/>
      <c r="AC44" s="21"/>
      <c r="AD44" s="21"/>
      <c r="AE44" s="22"/>
      <c r="AG44" s="2"/>
      <c r="AH44" s="2"/>
      <c r="AI44" s="2"/>
      <c r="AJ44" s="20"/>
      <c r="AK44" s="21"/>
      <c r="AL44" s="21"/>
      <c r="AM44" s="22"/>
      <c r="AO44" s="1529"/>
      <c r="AP44" s="2"/>
      <c r="AQ44" s="2"/>
      <c r="AR44" s="20"/>
      <c r="AS44" s="21"/>
      <c r="AT44" s="21"/>
      <c r="AU44" s="22"/>
      <c r="AW44" s="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1530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793"/>
      <c r="CA44" s="793"/>
      <c r="CB44" s="1040"/>
      <c r="CC44" s="1041"/>
      <c r="CD44" s="1041"/>
      <c r="CE44" s="1042"/>
      <c r="CG44" s="366"/>
      <c r="CH44" s="2"/>
      <c r="CI44" s="20"/>
      <c r="CJ44" s="21"/>
      <c r="CK44" s="21"/>
      <c r="CL44" s="22"/>
      <c r="CN44" s="2"/>
      <c r="CO44" s="373"/>
      <c r="CP44" s="20"/>
      <c r="CQ44" s="21"/>
      <c r="CR44" s="21"/>
      <c r="CS44" s="22"/>
      <c r="CU44" s="2"/>
      <c r="CV44" s="2"/>
      <c r="CW44" s="20"/>
      <c r="CX44" s="21"/>
      <c r="CY44" s="21"/>
      <c r="CZ44" s="22"/>
      <c r="DB44" s="2"/>
      <c r="DC44" s="2"/>
      <c r="DD44" s="20"/>
      <c r="DE44" s="21"/>
      <c r="DF44" s="21"/>
      <c r="DG44" s="22"/>
      <c r="DI44" s="143"/>
      <c r="DJ44" s="27"/>
      <c r="DK44" s="315"/>
      <c r="DL44" s="30"/>
      <c r="DM44" s="54"/>
      <c r="DN44" s="30"/>
      <c r="DO44" s="19">
        <f t="shared" si="15"/>
        <v>178224.63999999998</v>
      </c>
      <c r="DQ44" s="366"/>
      <c r="DR44" s="2"/>
      <c r="DS44" s="2"/>
      <c r="DT44" s="20"/>
      <c r="DU44" s="21"/>
      <c r="DV44" s="21"/>
      <c r="DW44" s="22"/>
      <c r="DY44" s="366"/>
      <c r="DZ44" s="2"/>
      <c r="EA44" s="20"/>
      <c r="EB44" s="21"/>
      <c r="EC44" s="21"/>
      <c r="ED44" s="22"/>
      <c r="EF44" s="792"/>
      <c r="EG44" s="793"/>
      <c r="EH44" s="1040"/>
      <c r="EI44" s="1041"/>
      <c r="EJ44" s="1041"/>
      <c r="EK44" s="1042"/>
      <c r="EM44" s="2"/>
      <c r="EN44" s="2"/>
      <c r="EO44" s="20"/>
      <c r="EP44" s="21"/>
      <c r="EQ44" s="21"/>
      <c r="ER44" s="22"/>
      <c r="ET44" s="2"/>
      <c r="EU44" s="2"/>
      <c r="EV44" s="20"/>
      <c r="EW44" s="21"/>
      <c r="EX44" s="21"/>
      <c r="EY44" s="22"/>
      <c r="FA44" s="2"/>
      <c r="FB44" s="2"/>
      <c r="FC44" s="20"/>
      <c r="FD44" s="21"/>
      <c r="FE44" s="21"/>
      <c r="FF44" s="22"/>
      <c r="FH44" s="2"/>
      <c r="FI44" s="2"/>
      <c r="FJ44" s="2"/>
      <c r="FK44" s="20"/>
      <c r="FL44" s="21"/>
      <c r="FM44" s="21"/>
      <c r="FN44" s="22"/>
      <c r="FP44" s="2"/>
      <c r="FQ44" s="2"/>
      <c r="FR44" s="20"/>
      <c r="FS44" s="21"/>
      <c r="FT44" s="21"/>
      <c r="FU44" s="22"/>
      <c r="FW44" s="2"/>
      <c r="FX44" s="2"/>
      <c r="FY44" s="20"/>
      <c r="FZ44" s="21"/>
      <c r="GA44" s="21"/>
      <c r="GB44" s="22"/>
      <c r="GD44" s="2"/>
      <c r="GE44" s="148"/>
      <c r="GF44" s="1896"/>
      <c r="GG44" s="190"/>
      <c r="GH44" s="1589"/>
      <c r="GI44" s="191"/>
      <c r="GK44" s="2"/>
      <c r="GL44" s="2"/>
      <c r="GM44" s="20"/>
      <c r="GN44" s="21"/>
      <c r="GO44" s="21"/>
      <c r="GP44" s="22"/>
      <c r="GR44" s="2"/>
      <c r="GS44" s="2"/>
      <c r="GT44" s="20"/>
      <c r="GU44" s="21"/>
      <c r="GV44" s="21"/>
      <c r="GW44" s="22"/>
      <c r="GY44" s="2"/>
      <c r="GZ44" s="2"/>
      <c r="HA44" s="20"/>
      <c r="HB44" s="21"/>
      <c r="HC44" s="21"/>
      <c r="HD44" s="22"/>
      <c r="HF44" s="2"/>
      <c r="HG44" s="2"/>
      <c r="HH44" s="20"/>
      <c r="HI44" s="21"/>
      <c r="HJ44" s="21"/>
      <c r="HK44" s="22"/>
      <c r="HM44" s="368"/>
      <c r="HN44" s="27"/>
      <c r="HO44" s="1908"/>
      <c r="HP44" s="59"/>
      <c r="HQ44" s="59"/>
      <c r="HR44" s="617"/>
      <c r="HT44" s="2"/>
      <c r="HU44" s="2"/>
      <c r="HV44" s="20"/>
      <c r="HW44" s="21"/>
      <c r="HX44" s="21"/>
      <c r="HY44" s="22"/>
      <c r="IA44" s="2"/>
      <c r="IB44" s="2"/>
      <c r="IC44" s="20"/>
      <c r="ID44" s="21"/>
      <c r="IE44" s="21"/>
      <c r="IF44" s="22"/>
      <c r="IH44" s="549"/>
      <c r="II44" s="2"/>
      <c r="IJ44" s="2"/>
      <c r="IK44" s="193"/>
      <c r="IL44" s="194"/>
      <c r="IM44" s="194"/>
      <c r="IN44" s="195"/>
      <c r="IP44" s="549"/>
      <c r="IQ44" s="2"/>
      <c r="IR44" s="193"/>
      <c r="IS44" s="194"/>
      <c r="IT44" s="194"/>
      <c r="IU44" s="195"/>
      <c r="IW44" s="2"/>
      <c r="IX44" s="2"/>
      <c r="IY44" s="193"/>
      <c r="IZ44" s="194"/>
      <c r="JA44" s="194"/>
      <c r="JB44" s="195"/>
      <c r="JD44" s="2"/>
      <c r="JE44" s="2"/>
      <c r="JF44" s="193"/>
      <c r="JG44" s="194"/>
      <c r="JH44" s="194"/>
      <c r="JI44" s="195"/>
      <c r="JK44" s="577"/>
      <c r="JL44" s="2"/>
      <c r="JM44" s="193"/>
      <c r="JN44" s="194"/>
      <c r="JO44" s="194"/>
      <c r="JP44" s="195"/>
      <c r="JR44" s="2"/>
      <c r="JS44" s="2"/>
      <c r="JT44" s="193"/>
      <c r="JU44" s="194"/>
      <c r="JV44" s="194"/>
      <c r="JW44" s="195"/>
      <c r="JY44" s="2"/>
      <c r="JZ44" s="2"/>
      <c r="KA44" s="193"/>
      <c r="KB44" s="194"/>
      <c r="KC44" s="194"/>
      <c r="KD44" s="195"/>
      <c r="KF44" s="2"/>
      <c r="KG44" s="2"/>
      <c r="KH44" s="193"/>
      <c r="KI44" s="194"/>
      <c r="KJ44" s="194"/>
      <c r="KK44" s="195"/>
      <c r="KM44" s="2"/>
      <c r="KN44" s="2"/>
      <c r="KO44" s="193"/>
      <c r="KP44" s="194"/>
      <c r="KQ44" s="194"/>
      <c r="KR44" s="195"/>
      <c r="KT44" s="2"/>
      <c r="KU44" s="2"/>
      <c r="KV44" s="193"/>
      <c r="KW44" s="194"/>
      <c r="KX44" s="194"/>
      <c r="KY44" s="195"/>
      <c r="LA44" s="2"/>
      <c r="LB44" s="2"/>
      <c r="LC44" s="193"/>
      <c r="LD44" s="194"/>
      <c r="LE44" s="194"/>
      <c r="LF44" s="195"/>
      <c r="LH44" s="2"/>
      <c r="LI44" s="2"/>
      <c r="LJ44" s="193"/>
      <c r="LK44" s="194"/>
      <c r="LL44" s="194"/>
      <c r="LM44" s="195"/>
      <c r="LO44" s="2"/>
      <c r="LP44" s="2"/>
      <c r="LQ44" s="193"/>
      <c r="LR44" s="194"/>
      <c r="LS44" s="194"/>
      <c r="LT44" s="195"/>
      <c r="LV44" s="2"/>
      <c r="LW44" s="148"/>
      <c r="LX44" s="193"/>
      <c r="LY44" s="194"/>
      <c r="LZ44" s="194"/>
      <c r="MA44" s="195"/>
      <c r="MC44" s="2"/>
      <c r="MD44" s="2"/>
      <c r="ME44" s="193"/>
      <c r="MF44" s="194"/>
      <c r="MG44" s="194"/>
      <c r="MH44" s="195"/>
      <c r="MJ44" s="2"/>
      <c r="MK44" s="2"/>
      <c r="ML44" s="193"/>
      <c r="MM44" s="194"/>
      <c r="MN44" s="194"/>
      <c r="MO44" s="195"/>
      <c r="MQ44" s="577"/>
      <c r="MR44" s="373"/>
      <c r="MS44" s="193"/>
      <c r="MT44" s="1590"/>
      <c r="MU44" s="194"/>
      <c r="MV44" s="195"/>
      <c r="MX44" s="2"/>
      <c r="MY44" s="148"/>
      <c r="MZ44" s="193"/>
      <c r="NA44" s="194"/>
      <c r="NB44" s="194"/>
      <c r="NC44" s="195"/>
      <c r="NE44" s="2"/>
      <c r="NF44" s="2"/>
      <c r="NG44" s="193"/>
      <c r="NH44" s="194"/>
      <c r="NI44" s="194"/>
      <c r="NJ44" s="195"/>
      <c r="NL44" s="366"/>
      <c r="NM44" s="2"/>
      <c r="NN44" s="193"/>
      <c r="NO44" s="194"/>
      <c r="NP44" s="194"/>
      <c r="NQ44" s="195"/>
      <c r="NS44" s="2"/>
      <c r="NT44" s="2"/>
      <c r="NU44" s="193"/>
      <c r="NV44" s="194"/>
      <c r="NW44" s="194"/>
      <c r="NX44" s="195"/>
      <c r="NZ44" s="2"/>
      <c r="OA44" s="2"/>
      <c r="OB44" s="193"/>
      <c r="OC44" s="194"/>
      <c r="OD44" s="194"/>
      <c r="OE44" s="195"/>
    </row>
    <row r="45" spans="1:395" ht="15.75" thickTop="1">
      <c r="A45" s="2"/>
      <c r="B45" s="2">
        <v>7</v>
      </c>
      <c r="C45" s="2"/>
      <c r="I45" s="366">
        <v>41305</v>
      </c>
      <c r="K45" s="148">
        <v>2639</v>
      </c>
      <c r="L45" s="25">
        <v>214890</v>
      </c>
      <c r="M45" s="1543"/>
      <c r="N45" s="1305"/>
      <c r="O45" s="19">
        <f t="shared" si="1"/>
        <v>5387720</v>
      </c>
      <c r="DI45" s="143"/>
      <c r="DJ45" s="40"/>
      <c r="DK45" s="315"/>
      <c r="DL45" s="30"/>
      <c r="DM45" s="48"/>
      <c r="DN45" s="30"/>
      <c r="DO45" s="19">
        <f t="shared" si="15"/>
        <v>178224.63999999998</v>
      </c>
      <c r="DY45" s="366"/>
      <c r="DZ45" s="2"/>
      <c r="EF45" s="792"/>
      <c r="EG45" s="793"/>
      <c r="EM45" s="2"/>
      <c r="EN45" s="2"/>
      <c r="ET45" s="2"/>
      <c r="EU45" s="2"/>
      <c r="FA45" s="2"/>
      <c r="FB45" s="2"/>
      <c r="FH45" s="2"/>
      <c r="FI45" s="2"/>
      <c r="FJ45" s="2"/>
      <c r="FP45" s="2"/>
      <c r="FQ45" s="2"/>
      <c r="FW45" s="2"/>
      <c r="FX45" s="2"/>
      <c r="IA45" s="2"/>
      <c r="IB45" s="2"/>
      <c r="IH45" s="549"/>
      <c r="II45" s="8"/>
      <c r="IJ45" s="2"/>
      <c r="IK45" s="30"/>
      <c r="IL45" s="74"/>
      <c r="IM45" s="3"/>
      <c r="IN45" s="196"/>
      <c r="IP45" s="549"/>
      <c r="IQ45" s="2"/>
      <c r="IR45" s="30"/>
      <c r="IS45" s="74"/>
      <c r="IT45" s="3"/>
      <c r="IU45" s="18"/>
      <c r="IW45" s="8"/>
      <c r="IX45" s="2"/>
      <c r="IY45" s="30"/>
      <c r="IZ45" s="74"/>
      <c r="JA45" s="3"/>
      <c r="JB45" s="18"/>
      <c r="JD45" s="8"/>
      <c r="JE45" s="2"/>
      <c r="JF45" s="30"/>
      <c r="JG45" s="74"/>
      <c r="JH45" s="3"/>
      <c r="JI45" s="18"/>
      <c r="JK45" s="577"/>
      <c r="JL45" s="2"/>
      <c r="JM45" s="30"/>
      <c r="JN45" s="74"/>
      <c r="JO45" s="3"/>
      <c r="JP45" s="18"/>
      <c r="JR45" s="8"/>
      <c r="JS45" s="2"/>
      <c r="JT45" s="30"/>
      <c r="JU45" s="74"/>
      <c r="JV45" s="3"/>
      <c r="JW45" s="18"/>
      <c r="JY45" s="8"/>
      <c r="JZ45" s="2"/>
      <c r="KA45" s="30"/>
      <c r="KB45" s="74"/>
      <c r="KC45" s="3"/>
      <c r="KD45" s="18"/>
      <c r="KF45" s="8"/>
      <c r="KG45" s="2"/>
      <c r="KH45" s="30"/>
      <c r="KI45" s="74"/>
      <c r="KJ45" s="3"/>
      <c r="KK45" s="18"/>
      <c r="KM45" s="8"/>
      <c r="KN45" s="2"/>
      <c r="KO45" s="30"/>
      <c r="KP45" s="74"/>
      <c r="KQ45" s="3"/>
      <c r="KR45" s="18"/>
      <c r="KT45" s="8"/>
      <c r="KU45" s="2"/>
      <c r="KV45" s="30"/>
      <c r="KW45" s="74"/>
      <c r="KX45" s="3"/>
      <c r="KY45" s="18"/>
      <c r="LA45" s="8"/>
      <c r="LB45" s="2"/>
      <c r="LC45" s="30"/>
      <c r="LD45" s="74"/>
      <c r="LE45" s="3"/>
      <c r="LF45" s="18"/>
      <c r="LH45" s="8"/>
      <c r="LI45" s="2"/>
      <c r="LJ45" s="30"/>
      <c r="LK45" s="74"/>
      <c r="LL45" s="3"/>
      <c r="LM45" s="18"/>
      <c r="LO45" s="8"/>
      <c r="LP45" s="2"/>
      <c r="LQ45" s="30"/>
      <c r="LR45" s="74"/>
      <c r="LS45" s="3"/>
      <c r="LT45" s="18"/>
      <c r="LV45" s="8"/>
      <c r="LW45" s="148"/>
      <c r="LX45" s="30"/>
      <c r="LY45" s="74"/>
      <c r="LZ45" s="3"/>
      <c r="MA45" s="18"/>
      <c r="MC45" s="8"/>
      <c r="MD45" s="2"/>
      <c r="ME45" s="30"/>
      <c r="MF45" s="74"/>
      <c r="MG45" s="3"/>
      <c r="MH45" s="18"/>
      <c r="MJ45" s="8"/>
      <c r="MK45" s="2"/>
      <c r="ML45" s="30"/>
      <c r="MM45" s="74"/>
      <c r="MN45" s="3"/>
      <c r="MO45" s="18"/>
      <c r="MQ45" s="577"/>
      <c r="MR45" s="148"/>
      <c r="MS45" s="30"/>
      <c r="MT45" s="668"/>
      <c r="MU45" s="3"/>
      <c r="MV45" s="18"/>
      <c r="MX45" s="8"/>
      <c r="MY45" s="148"/>
      <c r="MZ45" s="30"/>
      <c r="NA45" s="74"/>
      <c r="NB45" s="3"/>
      <c r="NC45" s="18"/>
      <c r="NE45" s="8"/>
      <c r="NF45" s="2"/>
      <c r="NG45" s="30"/>
      <c r="NH45" s="74"/>
      <c r="NI45" s="3"/>
      <c r="NJ45" s="18"/>
      <c r="NL45" s="366"/>
      <c r="NM45" s="2"/>
      <c r="NN45" s="30"/>
      <c r="NO45" s="74"/>
      <c r="NP45" s="3"/>
      <c r="NQ45" s="18"/>
      <c r="NS45" s="8"/>
      <c r="NT45" s="2"/>
      <c r="NU45" s="30"/>
      <c r="NV45" s="74"/>
      <c r="NW45" s="3"/>
      <c r="NX45" s="18"/>
      <c r="NZ45" s="8"/>
      <c r="OA45" s="2"/>
      <c r="OB45" s="30"/>
      <c r="OC45" s="74"/>
      <c r="OD45" s="3"/>
      <c r="OE45" s="18"/>
    </row>
    <row r="46" spans="1:395">
      <c r="I46" s="366">
        <v>41306</v>
      </c>
      <c r="K46" s="148">
        <v>2646</v>
      </c>
      <c r="L46" s="25">
        <v>222715</v>
      </c>
      <c r="M46" s="1543"/>
      <c r="N46" s="1305"/>
      <c r="O46" s="19">
        <f t="shared" si="1"/>
        <v>5610435</v>
      </c>
      <c r="DI46" s="143"/>
      <c r="DJ46" s="40"/>
      <c r="DK46" s="315"/>
      <c r="DL46" s="30"/>
      <c r="DM46" s="48"/>
      <c r="DN46" s="30"/>
      <c r="DO46" s="19">
        <f t="shared" si="15"/>
        <v>178224.63999999998</v>
      </c>
      <c r="DY46" s="366"/>
      <c r="DZ46" s="2"/>
      <c r="EF46" s="792"/>
      <c r="EG46" s="793"/>
      <c r="EM46" s="2"/>
      <c r="EN46" s="2"/>
      <c r="ET46" s="2"/>
      <c r="EU46" s="2"/>
      <c r="FA46" s="2"/>
      <c r="FB46" s="2"/>
      <c r="FH46" s="2"/>
      <c r="FI46" s="2"/>
      <c r="FJ46" s="2"/>
      <c r="FP46" s="2"/>
      <c r="FQ46" s="2"/>
      <c r="FW46" s="2"/>
      <c r="FX46" s="2"/>
      <c r="IA46" s="2"/>
      <c r="IB46" s="2"/>
      <c r="IH46" s="549"/>
      <c r="II46" s="2"/>
      <c r="IJ46" s="2"/>
      <c r="IM46" s="3"/>
      <c r="IN46" s="18"/>
      <c r="IP46" s="549"/>
      <c r="IQ46" s="2"/>
      <c r="IT46" s="3"/>
      <c r="IU46" s="18"/>
      <c r="IW46" s="2"/>
      <c r="IX46" s="2"/>
      <c r="JA46" s="3"/>
      <c r="JB46" s="18"/>
      <c r="JD46" s="2"/>
      <c r="JE46" s="2"/>
      <c r="JH46" s="3"/>
      <c r="JI46" s="18"/>
      <c r="JR46" s="2"/>
      <c r="JS46" s="2"/>
      <c r="JV46" s="3"/>
      <c r="JW46" s="18"/>
      <c r="KM46" s="2"/>
      <c r="KN46" s="2"/>
      <c r="KQ46" s="3"/>
      <c r="KR46" s="18"/>
      <c r="KT46" s="2"/>
      <c r="KU46" s="2"/>
      <c r="KX46" s="3"/>
      <c r="KY46" s="18"/>
      <c r="LA46" s="2"/>
      <c r="LB46" s="2"/>
      <c r="LE46" s="3"/>
      <c r="LF46" s="18"/>
      <c r="LH46" s="2"/>
      <c r="LI46" s="2"/>
      <c r="LL46" s="3"/>
      <c r="LM46" s="18"/>
      <c r="LO46" s="2"/>
      <c r="LP46" s="2"/>
      <c r="LS46" s="3"/>
      <c r="LT46" s="18"/>
      <c r="LV46" s="2"/>
      <c r="LW46" s="148"/>
      <c r="LZ46" s="3"/>
      <c r="MA46" s="18"/>
      <c r="MC46" s="2"/>
      <c r="MD46" s="2"/>
      <c r="MG46" s="3"/>
      <c r="MH46" s="18"/>
      <c r="MJ46" s="2"/>
      <c r="MK46" s="2"/>
      <c r="MN46" s="3"/>
      <c r="MO46" s="18"/>
      <c r="MQ46" s="577"/>
      <c r="MR46" s="148"/>
      <c r="MU46" s="3"/>
      <c r="MV46" s="18"/>
      <c r="MX46" s="2"/>
      <c r="MY46" s="148"/>
      <c r="NB46" s="3"/>
      <c r="NC46" s="18"/>
      <c r="NE46" s="2"/>
      <c r="NF46" s="2"/>
      <c r="NI46" s="3"/>
      <c r="NJ46" s="18"/>
      <c r="NS46" s="2"/>
      <c r="NT46" s="2"/>
      <c r="NW46" s="3"/>
      <c r="NX46" s="18"/>
      <c r="NZ46" s="2"/>
      <c r="OA46" s="2"/>
      <c r="OD46" s="3"/>
      <c r="OE46" s="18"/>
    </row>
    <row r="47" spans="1:395">
      <c r="I47" s="366">
        <v>41308</v>
      </c>
      <c r="K47" s="1247">
        <v>2649</v>
      </c>
      <c r="L47" s="30">
        <v>361560</v>
      </c>
      <c r="M47" s="1543"/>
      <c r="N47" s="1319"/>
      <c r="O47" s="19">
        <f t="shared" si="1"/>
        <v>5971995</v>
      </c>
      <c r="DI47" s="143"/>
      <c r="DJ47" s="40"/>
      <c r="DK47" s="315"/>
      <c r="DL47" s="30"/>
      <c r="DM47" s="48"/>
      <c r="DN47" s="30"/>
      <c r="DO47" s="19">
        <f t="shared" si="15"/>
        <v>178224.63999999998</v>
      </c>
      <c r="IH47" s="549"/>
      <c r="II47" s="8"/>
      <c r="IJ47" s="37"/>
      <c r="IK47" s="30"/>
      <c r="IL47" s="1"/>
      <c r="IM47" s="3"/>
      <c r="IN47" s="18"/>
      <c r="IP47" s="549"/>
      <c r="IQ47" s="37"/>
      <c r="IR47" s="30"/>
      <c r="IS47" s="1"/>
      <c r="IT47" s="3"/>
      <c r="IU47" s="18"/>
    </row>
    <row r="48" spans="1:395">
      <c r="I48" s="366">
        <v>41311</v>
      </c>
      <c r="K48" s="1247">
        <v>2663</v>
      </c>
      <c r="L48" s="30">
        <v>182935</v>
      </c>
      <c r="M48" s="1543"/>
      <c r="N48" s="1319"/>
      <c r="O48" s="19">
        <f t="shared" si="1"/>
        <v>6154930</v>
      </c>
      <c r="DI48" s="143"/>
      <c r="DJ48" s="40"/>
      <c r="DK48" s="315"/>
      <c r="DL48" s="30"/>
      <c r="DM48" s="48"/>
      <c r="DN48" s="30"/>
      <c r="DO48" s="19">
        <f t="shared" si="15"/>
        <v>178224.63999999998</v>
      </c>
      <c r="IH48" s="549"/>
      <c r="II48" s="2"/>
      <c r="IJ48" s="2"/>
      <c r="IM48" s="3"/>
      <c r="IN48" s="18"/>
      <c r="IP48" s="549"/>
      <c r="IQ48" s="2"/>
      <c r="IT48" s="3"/>
      <c r="IU48" s="18"/>
    </row>
    <row r="49" spans="9:376">
      <c r="I49" s="366">
        <v>41311</v>
      </c>
      <c r="K49" s="1247">
        <v>2667</v>
      </c>
      <c r="L49" s="30">
        <v>189083</v>
      </c>
      <c r="M49" s="1543"/>
      <c r="N49" s="1583"/>
      <c r="O49" s="19">
        <f t="shared" si="1"/>
        <v>6344013</v>
      </c>
      <c r="DI49" s="143"/>
      <c r="DJ49" s="40"/>
      <c r="DK49" s="315"/>
      <c r="DL49" s="30"/>
      <c r="DM49" s="48"/>
      <c r="DN49" s="30"/>
      <c r="DO49" s="19">
        <f t="shared" si="15"/>
        <v>178224.63999999998</v>
      </c>
      <c r="IH49" s="549"/>
      <c r="II49" s="2"/>
      <c r="IJ49" s="2"/>
      <c r="IM49" s="3"/>
      <c r="IN49" s="18"/>
      <c r="IP49" s="549"/>
      <c r="IQ49" s="2"/>
      <c r="IT49" s="3"/>
      <c r="IU49" s="18"/>
      <c r="MQ49" s="771"/>
      <c r="NL49" s="771"/>
    </row>
    <row r="50" spans="9:376">
      <c r="I50" s="366">
        <v>41312</v>
      </c>
      <c r="K50" s="1247">
        <v>2679</v>
      </c>
      <c r="L50" s="30">
        <v>267410</v>
      </c>
      <c r="M50" s="1543"/>
      <c r="N50" s="1583"/>
      <c r="O50" s="19">
        <f t="shared" si="1"/>
        <v>6611423</v>
      </c>
      <c r="DI50" s="143"/>
      <c r="DJ50" s="40"/>
      <c r="DK50" s="315"/>
      <c r="DL50" s="30"/>
      <c r="DM50" s="48"/>
      <c r="DN50" s="30"/>
      <c r="DO50" s="19">
        <f t="shared" si="15"/>
        <v>178224.63999999998</v>
      </c>
      <c r="IH50" s="549"/>
      <c r="II50" s="2"/>
      <c r="IJ50" s="2"/>
      <c r="IM50" s="3"/>
      <c r="IN50" s="18"/>
      <c r="IP50" s="549"/>
      <c r="IQ50" s="2"/>
      <c r="IT50" s="3"/>
      <c r="IU50" s="18"/>
      <c r="MQ50" s="771"/>
      <c r="NL50" s="771"/>
    </row>
    <row r="51" spans="9:376">
      <c r="I51" s="366">
        <v>41313</v>
      </c>
      <c r="K51" s="1247">
        <v>2687</v>
      </c>
      <c r="L51" s="30">
        <v>228622</v>
      </c>
      <c r="M51" s="1543"/>
      <c r="N51" s="1583"/>
      <c r="O51" s="19">
        <f t="shared" si="1"/>
        <v>6840045</v>
      </c>
      <c r="DI51" s="143"/>
      <c r="DJ51" s="40"/>
      <c r="DK51" s="315"/>
      <c r="DL51" s="30"/>
      <c r="DM51" s="391"/>
      <c r="DO51" s="19">
        <f t="shared" si="15"/>
        <v>178224.63999999998</v>
      </c>
      <c r="IH51" s="549"/>
      <c r="II51" s="2"/>
      <c r="IJ51" s="2"/>
      <c r="IM51" s="3"/>
      <c r="IN51" s="18"/>
      <c r="IP51" s="549"/>
      <c r="IQ51" s="2"/>
      <c r="IT51" s="3"/>
      <c r="IU51" s="18"/>
      <c r="MQ51" s="771"/>
      <c r="NL51" s="771"/>
    </row>
    <row r="52" spans="9:376">
      <c r="I52" s="366">
        <v>41314</v>
      </c>
      <c r="K52" s="1247">
        <v>2690</v>
      </c>
      <c r="L52" s="30">
        <v>338460</v>
      </c>
      <c r="M52" s="1543"/>
      <c r="N52" s="1305"/>
      <c r="O52" s="19">
        <f t="shared" si="1"/>
        <v>7178505</v>
      </c>
      <c r="DI52" s="143"/>
      <c r="DJ52" s="40"/>
      <c r="DK52" s="315"/>
      <c r="DL52" s="30"/>
      <c r="DM52" s="391"/>
      <c r="DO52" s="19">
        <f t="shared" si="15"/>
        <v>178224.63999999998</v>
      </c>
      <c r="IH52" s="549"/>
      <c r="II52" s="2"/>
      <c r="IJ52" s="2"/>
      <c r="IM52" s="3"/>
      <c r="IN52" s="18"/>
      <c r="IP52" s="549"/>
      <c r="IQ52" s="2"/>
      <c r="IT52" s="3"/>
      <c r="IU52" s="18"/>
      <c r="MQ52" s="771"/>
      <c r="NL52" s="771"/>
    </row>
    <row r="53" spans="9:376">
      <c r="I53" s="366">
        <v>41319</v>
      </c>
      <c r="J53" s="2"/>
      <c r="K53" s="1247">
        <v>2711</v>
      </c>
      <c r="L53" s="18">
        <v>212320</v>
      </c>
      <c r="M53" s="1543"/>
      <c r="N53" s="1583"/>
      <c r="O53" s="19">
        <f t="shared" si="1"/>
        <v>7390825</v>
      </c>
      <c r="DI53" s="2"/>
      <c r="DK53" s="39"/>
      <c r="DM53" s="391"/>
      <c r="DO53" s="19">
        <f t="shared" si="15"/>
        <v>178224.63999999998</v>
      </c>
      <c r="IH53" s="549"/>
      <c r="II53" s="2"/>
      <c r="IJ53" s="2"/>
      <c r="IM53" s="3"/>
      <c r="IN53" s="18"/>
      <c r="IP53" s="549"/>
      <c r="IQ53" s="2"/>
      <c r="IT53" s="3"/>
      <c r="IU53" s="18"/>
      <c r="MQ53" s="771"/>
      <c r="NL53" s="771"/>
    </row>
    <row r="54" spans="9:376">
      <c r="I54" s="366">
        <v>41319</v>
      </c>
      <c r="K54" s="1247">
        <v>2712</v>
      </c>
      <c r="L54" s="30">
        <v>182494</v>
      </c>
      <c r="M54" s="1543"/>
      <c r="N54" s="1305"/>
      <c r="O54" s="19">
        <f t="shared" si="1"/>
        <v>7573319</v>
      </c>
      <c r="DI54" s="2" t="s">
        <v>207</v>
      </c>
      <c r="DK54" s="39"/>
      <c r="DM54" s="391"/>
      <c r="DO54" s="19">
        <f t="shared" si="15"/>
        <v>178224.63999999998</v>
      </c>
      <c r="IH54" s="549"/>
      <c r="II54" s="2"/>
      <c r="IJ54" s="2"/>
      <c r="IM54" s="3"/>
      <c r="IN54" s="18"/>
      <c r="IP54" s="549"/>
      <c r="IQ54" s="2"/>
      <c r="IT54" s="3"/>
      <c r="IU54" s="18"/>
      <c r="MQ54" s="771"/>
      <c r="NL54" s="771"/>
    </row>
    <row r="55" spans="9:376">
      <c r="I55" s="366">
        <v>41319</v>
      </c>
      <c r="K55" s="1247">
        <v>2713</v>
      </c>
      <c r="L55" s="30">
        <v>127461</v>
      </c>
      <c r="M55" s="1543"/>
      <c r="N55" s="1305"/>
      <c r="O55" s="19">
        <f t="shared" si="1"/>
        <v>7700780</v>
      </c>
      <c r="DI55" s="2"/>
      <c r="DK55" s="39"/>
      <c r="DM55" s="391"/>
      <c r="DO55" s="19">
        <f t="shared" si="15"/>
        <v>178224.63999999998</v>
      </c>
      <c r="IH55" s="549"/>
      <c r="II55" s="2"/>
      <c r="IJ55" s="2"/>
      <c r="IM55" s="3"/>
      <c r="IN55" s="18"/>
      <c r="IP55" s="549"/>
      <c r="IQ55" s="2"/>
      <c r="IT55" s="3"/>
      <c r="IU55" s="18"/>
      <c r="MQ55" s="771"/>
      <c r="NL55" s="771"/>
    </row>
    <row r="56" spans="9:376">
      <c r="I56" s="366">
        <v>41319</v>
      </c>
      <c r="K56" s="1247">
        <v>2714</v>
      </c>
      <c r="L56" s="30">
        <v>188925</v>
      </c>
      <c r="M56" s="1543"/>
      <c r="N56" s="1305"/>
      <c r="O56" s="19">
        <f t="shared" si="1"/>
        <v>7889705</v>
      </c>
      <c r="DI56" s="2"/>
      <c r="DK56" s="39"/>
      <c r="DM56" s="391"/>
      <c r="DO56" s="19">
        <f t="shared" si="15"/>
        <v>178224.63999999998</v>
      </c>
      <c r="IH56" s="549"/>
      <c r="II56" s="2"/>
      <c r="IJ56" s="2"/>
      <c r="IM56" s="3"/>
      <c r="IN56" s="18"/>
      <c r="IP56" s="549"/>
      <c r="IQ56" s="2"/>
      <c r="IT56" s="3"/>
      <c r="IU56" s="18"/>
      <c r="MQ56" s="771"/>
      <c r="NL56" s="771"/>
    </row>
    <row r="57" spans="9:376">
      <c r="I57" s="366">
        <v>41321</v>
      </c>
      <c r="K57" s="1247">
        <v>2724</v>
      </c>
      <c r="L57" s="30">
        <v>247045</v>
      </c>
      <c r="M57" s="1543"/>
      <c r="N57" s="1305"/>
      <c r="O57" s="19">
        <f t="shared" si="1"/>
        <v>8136750</v>
      </c>
      <c r="DI57" s="2"/>
      <c r="DK57" s="316"/>
      <c r="DM57" s="391"/>
      <c r="DO57" s="19">
        <f t="shared" si="15"/>
        <v>178224.63999999998</v>
      </c>
      <c r="IH57" s="549"/>
      <c r="II57" s="2"/>
      <c r="IJ57" s="2"/>
      <c r="IM57" s="3"/>
      <c r="IN57" s="18"/>
      <c r="IP57" s="549"/>
      <c r="IQ57" s="2"/>
      <c r="IT57" s="3"/>
      <c r="IU57" s="18"/>
      <c r="MQ57" s="771"/>
      <c r="NL57" s="771"/>
    </row>
    <row r="58" spans="9:376">
      <c r="I58" s="366">
        <v>41321</v>
      </c>
      <c r="K58" s="1247">
        <v>2725</v>
      </c>
      <c r="L58" s="30">
        <v>365472</v>
      </c>
      <c r="M58" s="1543"/>
      <c r="N58" s="1305"/>
      <c r="O58" s="19">
        <f t="shared" si="1"/>
        <v>8502222</v>
      </c>
      <c r="DI58" s="2"/>
      <c r="DK58" s="316"/>
      <c r="DM58" s="391"/>
      <c r="DO58" s="19">
        <f t="shared" si="15"/>
        <v>178224.63999999998</v>
      </c>
      <c r="IH58" s="549"/>
      <c r="II58" s="2"/>
      <c r="IJ58" s="2"/>
      <c r="IM58" s="3"/>
      <c r="IN58" s="18"/>
      <c r="IP58" s="549"/>
      <c r="IQ58" s="2"/>
      <c r="IT58" s="3"/>
      <c r="IU58" s="18"/>
      <c r="MQ58" s="771"/>
      <c r="NL58" s="771"/>
    </row>
    <row r="59" spans="9:376">
      <c r="I59" s="368">
        <v>41323</v>
      </c>
      <c r="J59" s="40"/>
      <c r="K59" s="363">
        <v>2729</v>
      </c>
      <c r="L59" s="30">
        <v>174630</v>
      </c>
      <c r="M59" s="1543"/>
      <c r="N59" s="1305"/>
      <c r="O59" s="19">
        <f t="shared" si="1"/>
        <v>8676852</v>
      </c>
      <c r="DI59" s="2"/>
      <c r="DK59" s="316"/>
      <c r="DM59" s="391"/>
      <c r="DO59" s="19">
        <f t="shared" si="15"/>
        <v>178224.63999999998</v>
      </c>
      <c r="IH59" s="549"/>
      <c r="II59" s="2"/>
      <c r="IJ59" s="2"/>
      <c r="IM59" s="3"/>
      <c r="IN59" s="18"/>
      <c r="IP59" s="549"/>
      <c r="IQ59" s="2"/>
      <c r="IT59" s="3"/>
      <c r="IU59" s="18"/>
      <c r="MQ59" s="771"/>
      <c r="NL59" s="771"/>
    </row>
    <row r="60" spans="9:376">
      <c r="I60" s="368">
        <v>41325</v>
      </c>
      <c r="J60" s="40"/>
      <c r="K60" s="363">
        <v>2740</v>
      </c>
      <c r="L60" s="30">
        <v>179618</v>
      </c>
      <c r="M60" s="1543"/>
      <c r="N60" s="1305"/>
      <c r="O60" s="19">
        <f t="shared" si="1"/>
        <v>8856470</v>
      </c>
      <c r="DI60" s="2"/>
      <c r="DK60" s="316"/>
      <c r="DM60" s="391"/>
      <c r="DO60" s="19">
        <f t="shared" si="15"/>
        <v>178224.63999999998</v>
      </c>
      <c r="IH60" s="549"/>
      <c r="II60" s="2"/>
      <c r="IJ60" s="2"/>
      <c r="IM60" s="3"/>
      <c r="IN60" s="18"/>
      <c r="IP60" s="549"/>
      <c r="IQ60" s="2"/>
      <c r="IT60" s="3"/>
      <c r="IU60" s="18"/>
      <c r="MQ60" s="771"/>
      <c r="NL60" s="771"/>
    </row>
    <row r="61" spans="9:376">
      <c r="I61" s="366">
        <v>41327</v>
      </c>
      <c r="J61" s="2"/>
      <c r="K61" s="1247">
        <v>2746</v>
      </c>
      <c r="L61" s="18">
        <v>188798</v>
      </c>
      <c r="M61" s="1543"/>
      <c r="N61" s="1305"/>
      <c r="O61" s="19">
        <f t="shared" si="1"/>
        <v>9045268</v>
      </c>
      <c r="DI61" s="2"/>
      <c r="DK61" s="316"/>
      <c r="DM61" s="391"/>
      <c r="DO61" s="19">
        <f t="shared" si="15"/>
        <v>178224.63999999998</v>
      </c>
      <c r="IH61" s="549"/>
      <c r="II61" s="2"/>
      <c r="IJ61" s="2"/>
      <c r="IM61" s="3"/>
      <c r="IN61" s="18"/>
      <c r="IP61" s="549"/>
      <c r="IQ61" s="2"/>
      <c r="IT61" s="3"/>
      <c r="IU61" s="18"/>
      <c r="MQ61" s="771"/>
      <c r="NL61" s="771"/>
    </row>
    <row r="62" spans="9:376">
      <c r="I62" s="366">
        <v>41327</v>
      </c>
      <c r="J62" s="2"/>
      <c r="K62" s="373">
        <v>2747</v>
      </c>
      <c r="L62" s="17">
        <v>245059</v>
      </c>
      <c r="M62" s="1543"/>
      <c r="N62" s="1305"/>
      <c r="O62" s="19">
        <f t="shared" si="1"/>
        <v>9290327</v>
      </c>
      <c r="DI62" s="2"/>
      <c r="DK62" s="316"/>
      <c r="DM62" s="391"/>
      <c r="DO62" s="19">
        <f t="shared" si="15"/>
        <v>178224.63999999998</v>
      </c>
      <c r="IH62" s="549"/>
      <c r="II62" s="2"/>
      <c r="IJ62" s="2"/>
      <c r="IM62" s="3"/>
      <c r="IN62" s="18"/>
      <c r="IP62" s="549"/>
      <c r="IQ62" s="2"/>
      <c r="IT62" s="3"/>
      <c r="IU62" s="18"/>
      <c r="MQ62" s="771"/>
      <c r="NL62" s="771"/>
    </row>
    <row r="63" spans="9:376">
      <c r="I63" s="366">
        <v>41327</v>
      </c>
      <c r="J63" s="2"/>
      <c r="K63" s="373">
        <v>2748</v>
      </c>
      <c r="L63" s="17">
        <v>228534</v>
      </c>
      <c r="M63" s="1543"/>
      <c r="N63" s="1305"/>
      <c r="O63" s="19">
        <f t="shared" si="1"/>
        <v>9518861</v>
      </c>
      <c r="DK63" s="316"/>
      <c r="DM63" s="391"/>
      <c r="DO63" s="19">
        <f t="shared" si="15"/>
        <v>178224.63999999998</v>
      </c>
      <c r="IH63" s="549"/>
      <c r="II63" s="2"/>
      <c r="IJ63" s="2"/>
      <c r="IM63" s="3"/>
      <c r="IN63" s="18"/>
      <c r="IP63" s="549"/>
      <c r="IQ63" s="2"/>
      <c r="IT63" s="3"/>
      <c r="IU63" s="18"/>
      <c r="MQ63" s="771"/>
      <c r="NL63" s="771"/>
    </row>
    <row r="64" spans="9:376">
      <c r="I64" s="366">
        <v>41328</v>
      </c>
      <c r="J64" s="2"/>
      <c r="K64" s="373">
        <v>2749</v>
      </c>
      <c r="L64" s="17">
        <v>356655</v>
      </c>
      <c r="M64" s="1543"/>
      <c r="N64" s="1305"/>
      <c r="O64" s="19">
        <f t="shared" si="1"/>
        <v>9875516</v>
      </c>
      <c r="DK64" s="316"/>
      <c r="DO64" s="19">
        <f t="shared" si="15"/>
        <v>178224.63999999998</v>
      </c>
      <c r="IH64" s="549"/>
      <c r="II64" s="2"/>
      <c r="IJ64" s="2"/>
      <c r="IM64" s="3"/>
      <c r="IN64" s="18"/>
      <c r="IP64" s="549"/>
      <c r="IQ64" s="2"/>
      <c r="IT64" s="3"/>
      <c r="IU64" s="18"/>
      <c r="MQ64" s="771"/>
      <c r="NL64" s="771"/>
    </row>
    <row r="65" spans="1:376" ht="19.5" thickBot="1">
      <c r="G65" s="1983">
        <f>G43+O80+DG43+DO65+ED43+GI43+GP43+IF43+IN43+IU43+KY43+LF43+LM43+MA43+MV43+NJ43+NX43+KR43+FF43+GW43+FN43+BJ43+BQ43+BC43+CZ43+JW43+JI43+HY43+MO43+W43+DW43+OE43+CL43+EY43+ER43+NQ43+FU43+GB43+JB43+CS43+NC43+AE43+BX43+KD43+JP43+MH43+HD43+AM43+AU43+KK43+LT43+HK43</f>
        <v>11964840.76</v>
      </c>
      <c r="H65" s="1983"/>
      <c r="I65" s="366"/>
      <c r="K65" s="148"/>
      <c r="L65" s="25"/>
      <c r="M65" s="1543"/>
      <c r="N65" s="1305"/>
      <c r="O65" s="19">
        <f t="shared" si="1"/>
        <v>9875516</v>
      </c>
      <c r="DJ65" s="296"/>
      <c r="DK65" s="1056"/>
      <c r="DL65" s="296"/>
      <c r="DM65" s="296"/>
      <c r="DN65" s="296"/>
      <c r="DO65" s="22">
        <f t="shared" si="15"/>
        <v>178224.63999999998</v>
      </c>
      <c r="IH65" s="549"/>
      <c r="II65" s="2"/>
      <c r="IJ65" s="2"/>
      <c r="IM65" s="3"/>
      <c r="IN65" s="18"/>
      <c r="IP65" s="549"/>
      <c r="IQ65" s="2"/>
      <c r="IT65" s="3"/>
      <c r="IU65" s="18"/>
      <c r="MQ65" s="771"/>
      <c r="NL65" s="771"/>
    </row>
    <row r="66" spans="1:376" ht="15.75" thickTop="1">
      <c r="I66" s="366"/>
      <c r="K66" s="991"/>
      <c r="L66" s="30"/>
      <c r="M66" s="35"/>
      <c r="N66" s="1052"/>
      <c r="O66" s="45">
        <f t="shared" si="1"/>
        <v>9875516</v>
      </c>
      <c r="DO66" s="19"/>
      <c r="EC66" s="771" t="s">
        <v>60</v>
      </c>
      <c r="EJ66" s="797" t="s">
        <v>60</v>
      </c>
      <c r="IH66" s="549"/>
      <c r="II66" s="2"/>
      <c r="IJ66" s="2"/>
      <c r="IM66" s="3"/>
      <c r="IN66" s="18"/>
      <c r="IP66" s="549"/>
      <c r="IQ66" s="2"/>
      <c r="IT66" s="3"/>
      <c r="IU66" s="18"/>
      <c r="MQ66" s="771"/>
      <c r="NL66" s="771"/>
    </row>
    <row r="67" spans="1:376">
      <c r="I67" s="366"/>
      <c r="K67" s="991"/>
      <c r="L67" s="30"/>
      <c r="M67" s="35"/>
      <c r="N67" s="1052"/>
      <c r="O67" s="45">
        <f t="shared" si="1"/>
        <v>9875516</v>
      </c>
      <c r="IH67" s="549"/>
      <c r="II67" s="2"/>
      <c r="IJ67" s="2"/>
      <c r="IM67" s="3"/>
      <c r="IN67" s="18"/>
      <c r="IP67" s="549"/>
      <c r="IQ67" s="2"/>
      <c r="IT67" s="3"/>
      <c r="IU67" s="18"/>
      <c r="MQ67" s="771"/>
      <c r="NL67" s="771"/>
    </row>
    <row r="68" spans="1:376">
      <c r="I68" s="366"/>
      <c r="J68" s="2"/>
      <c r="K68" s="991"/>
      <c r="L68" s="18"/>
      <c r="M68" s="35"/>
      <c r="N68" s="1052"/>
      <c r="O68" s="45">
        <f t="shared" si="1"/>
        <v>9875516</v>
      </c>
      <c r="IH68" s="549"/>
      <c r="II68" s="2"/>
      <c r="IJ68" s="2"/>
      <c r="IM68" s="3"/>
      <c r="IN68" s="18"/>
      <c r="IP68" s="549"/>
      <c r="IQ68" s="2"/>
      <c r="IT68" s="3"/>
      <c r="IU68" s="18"/>
      <c r="MQ68" s="771"/>
      <c r="NL68" s="771"/>
    </row>
    <row r="69" spans="1:376">
      <c r="I69" s="366"/>
      <c r="K69" s="991"/>
      <c r="L69" s="30"/>
      <c r="N69" s="337"/>
      <c r="O69" s="45">
        <f t="shared" si="1"/>
        <v>9875516</v>
      </c>
      <c r="IM69" s="3"/>
      <c r="IN69" s="18"/>
      <c r="IT69" s="3"/>
      <c r="IU69" s="18"/>
      <c r="MQ69" s="771"/>
      <c r="NL69" s="771"/>
    </row>
    <row r="70" spans="1:376" ht="15.75" thickBot="1">
      <c r="I70" s="368"/>
      <c r="J70" s="40"/>
      <c r="K70" s="1426"/>
      <c r="L70" s="30"/>
      <c r="N70" s="337"/>
      <c r="O70" s="45">
        <f t="shared" si="1"/>
        <v>9875516</v>
      </c>
      <c r="IN70" s="18"/>
      <c r="IU70" s="18"/>
      <c r="MQ70" s="771"/>
      <c r="NL70" s="771"/>
    </row>
    <row r="71" spans="1:376" ht="15.75" thickBot="1">
      <c r="C71" s="400" t="s">
        <v>107</v>
      </c>
      <c r="D71" s="401"/>
      <c r="E71" s="401"/>
      <c r="F71" s="402"/>
      <c r="I71" s="366"/>
      <c r="J71" s="2"/>
      <c r="K71" s="991"/>
      <c r="L71" s="18"/>
      <c r="N71" s="337"/>
      <c r="O71" s="45">
        <f t="shared" ref="O71:O80" si="56">O70+L71-N71</f>
        <v>9875516</v>
      </c>
      <c r="MQ71" s="771"/>
      <c r="NL71" s="771"/>
    </row>
    <row r="72" spans="1:376">
      <c r="C72" s="771" t="s">
        <v>495</v>
      </c>
      <c r="K72" s="1888"/>
      <c r="N72" s="337"/>
      <c r="O72" s="45">
        <f t="shared" si="56"/>
        <v>9875516</v>
      </c>
      <c r="MQ72" s="771"/>
      <c r="NL72" s="771"/>
    </row>
    <row r="73" spans="1:376">
      <c r="C73" s="771" t="s">
        <v>124</v>
      </c>
      <c r="K73" s="1888"/>
      <c r="N73" s="337"/>
      <c r="O73" s="45">
        <f t="shared" si="56"/>
        <v>9875516</v>
      </c>
      <c r="MQ73" s="771"/>
      <c r="NL73" s="771"/>
    </row>
    <row r="74" spans="1:376">
      <c r="A74" s="40"/>
      <c r="B74" s="40"/>
      <c r="C74" s="771" t="s">
        <v>547</v>
      </c>
      <c r="K74" s="1888"/>
      <c r="N74" s="337"/>
      <c r="O74" s="45">
        <f t="shared" si="56"/>
        <v>9875516</v>
      </c>
      <c r="MQ74" s="771"/>
      <c r="NL74" s="771"/>
    </row>
    <row r="75" spans="1:376">
      <c r="A75" s="40"/>
      <c r="B75" s="40"/>
      <c r="C75" s="771" t="s">
        <v>538</v>
      </c>
      <c r="K75" s="1888"/>
      <c r="N75" s="337"/>
      <c r="O75" s="45">
        <f t="shared" si="56"/>
        <v>9875516</v>
      </c>
      <c r="MQ75" s="771"/>
      <c r="NL75" s="771"/>
    </row>
    <row r="76" spans="1:376">
      <c r="A76" s="40"/>
      <c r="B76" s="40"/>
      <c r="C76" s="771" t="s">
        <v>619</v>
      </c>
      <c r="K76" s="1888"/>
      <c r="N76" s="337"/>
      <c r="O76" s="45">
        <f t="shared" si="56"/>
        <v>9875516</v>
      </c>
      <c r="MQ76" s="771"/>
      <c r="NL76" s="771"/>
    </row>
    <row r="77" spans="1:376">
      <c r="A77" s="40"/>
      <c r="B77" s="40"/>
      <c r="C77" s="771" t="s">
        <v>527</v>
      </c>
      <c r="K77" s="1888"/>
      <c r="N77" s="337"/>
      <c r="O77" s="45">
        <f t="shared" si="56"/>
        <v>9875516</v>
      </c>
      <c r="MQ77" s="771"/>
      <c r="NL77" s="771"/>
    </row>
    <row r="78" spans="1:376">
      <c r="A78" s="40"/>
      <c r="B78" s="40"/>
      <c r="C78" s="771" t="s">
        <v>498</v>
      </c>
      <c r="K78" s="1888"/>
      <c r="N78" s="337"/>
      <c r="O78" s="45">
        <f t="shared" si="56"/>
        <v>9875516</v>
      </c>
      <c r="MQ78" s="771"/>
      <c r="NL78" s="771"/>
    </row>
    <row r="79" spans="1:376">
      <c r="A79" s="40"/>
      <c r="B79" s="40"/>
      <c r="C79" s="771" t="s">
        <v>112</v>
      </c>
      <c r="K79" s="1888"/>
      <c r="N79" s="337"/>
      <c r="O79" s="45">
        <f t="shared" si="56"/>
        <v>9875516</v>
      </c>
      <c r="MQ79" s="771"/>
      <c r="NL79" s="771"/>
    </row>
    <row r="80" spans="1:376" ht="15.75" thickBot="1">
      <c r="A80" s="40"/>
      <c r="B80" s="40"/>
      <c r="C80" s="771" t="s">
        <v>329</v>
      </c>
      <c r="I80" s="666"/>
      <c r="J80" s="296"/>
      <c r="K80" s="1889"/>
      <c r="L80" s="296"/>
      <c r="M80" s="296"/>
      <c r="N80" s="296"/>
      <c r="O80" s="617">
        <f t="shared" si="56"/>
        <v>9875516</v>
      </c>
      <c r="MQ80" s="771"/>
      <c r="NL80" s="771"/>
    </row>
    <row r="81" spans="1:376" ht="15.75" thickTop="1">
      <c r="A81" s="40"/>
      <c r="B81" s="40"/>
      <c r="C81" s="771" t="s">
        <v>273</v>
      </c>
      <c r="O81" s="40"/>
      <c r="Q81" s="771"/>
      <c r="AO81" s="771"/>
      <c r="BL81" s="771"/>
      <c r="CG81" s="771"/>
      <c r="DQ81" s="771"/>
      <c r="DY81" s="771"/>
      <c r="EF81" s="797"/>
      <c r="GH81" s="771"/>
      <c r="IH81" s="771"/>
      <c r="IP81" s="771"/>
      <c r="MQ81" s="771"/>
      <c r="NL81" s="771"/>
    </row>
    <row r="82" spans="1:376">
      <c r="A82" s="40"/>
      <c r="B82" s="40"/>
      <c r="C82" s="771" t="s">
        <v>526</v>
      </c>
      <c r="O82" s="40"/>
      <c r="Q82" s="771"/>
      <c r="AO82" s="771"/>
      <c r="BL82" s="771"/>
      <c r="CG82" s="771"/>
      <c r="DQ82" s="771"/>
      <c r="DY82" s="771"/>
      <c r="EF82" s="797"/>
      <c r="GH82" s="771"/>
      <c r="IH82" s="771"/>
      <c r="IP82" s="771"/>
      <c r="MQ82" s="771"/>
      <c r="NL82" s="771"/>
    </row>
    <row r="83" spans="1:376">
      <c r="A83" s="40"/>
      <c r="B83" s="40"/>
      <c r="C83" s="771" t="s">
        <v>548</v>
      </c>
      <c r="O83" s="40"/>
      <c r="Q83" s="771"/>
      <c r="AO83" s="771"/>
      <c r="BL83" s="771"/>
      <c r="CG83" s="771"/>
      <c r="DQ83" s="771"/>
      <c r="DY83" s="771"/>
      <c r="EF83" s="797"/>
      <c r="GH83" s="771"/>
      <c r="IH83" s="771"/>
      <c r="IP83" s="771"/>
      <c r="MQ83" s="771"/>
      <c r="NL83" s="771"/>
    </row>
    <row r="84" spans="1:376">
      <c r="A84" s="40"/>
      <c r="B84" s="40"/>
      <c r="C84" s="771" t="s">
        <v>521</v>
      </c>
      <c r="O84" s="40"/>
      <c r="Q84" s="771"/>
      <c r="AO84" s="771"/>
      <c r="BL84" s="771"/>
      <c r="CG84" s="771"/>
      <c r="DQ84" s="771"/>
      <c r="DY84" s="771"/>
      <c r="EF84" s="797"/>
      <c r="GH84" s="771"/>
      <c r="IH84" s="771"/>
      <c r="IP84" s="771"/>
      <c r="MQ84" s="771"/>
      <c r="NL84" s="771"/>
    </row>
    <row r="85" spans="1:376">
      <c r="A85" s="40"/>
      <c r="B85" s="40"/>
      <c r="C85" s="771" t="s">
        <v>3433</v>
      </c>
      <c r="O85" s="40"/>
      <c r="Q85" s="771"/>
      <c r="AO85" s="771"/>
      <c r="BL85" s="771"/>
      <c r="CG85" s="771"/>
      <c r="DQ85" s="771"/>
      <c r="DY85" s="771"/>
      <c r="EF85" s="797"/>
      <c r="GH85" s="771"/>
      <c r="IH85" s="771"/>
      <c r="IP85" s="771"/>
      <c r="MQ85" s="771"/>
      <c r="NL85" s="771"/>
    </row>
    <row r="86" spans="1:376">
      <c r="A86" s="40"/>
      <c r="B86" s="40"/>
      <c r="C86" s="771" t="s">
        <v>129</v>
      </c>
      <c r="O86" s="40"/>
      <c r="Q86" s="771"/>
      <c r="AO86" s="771"/>
      <c r="BL86" s="771"/>
      <c r="CG86" s="771"/>
      <c r="DQ86" s="771"/>
      <c r="DY86" s="771"/>
      <c r="EF86" s="797"/>
      <c r="GH86" s="771"/>
      <c r="IH86" s="771"/>
      <c r="IP86" s="771"/>
      <c r="MQ86" s="771"/>
      <c r="NL86" s="771"/>
    </row>
    <row r="87" spans="1:376">
      <c r="A87" s="40"/>
      <c r="B87" s="40"/>
      <c r="C87" s="771" t="s">
        <v>562</v>
      </c>
      <c r="O87" s="40"/>
      <c r="Q87" s="771"/>
      <c r="AO87" s="771"/>
      <c r="BL87" s="771"/>
      <c r="CG87" s="771"/>
      <c r="DQ87" s="771"/>
      <c r="DY87" s="771"/>
      <c r="EF87" s="797"/>
      <c r="GH87" s="771"/>
      <c r="IH87" s="771"/>
      <c r="IP87" s="771"/>
      <c r="MQ87" s="771"/>
      <c r="NL87" s="771"/>
    </row>
    <row r="88" spans="1:376">
      <c r="A88" s="40"/>
      <c r="B88" s="40"/>
      <c r="C88" s="771" t="s">
        <v>596</v>
      </c>
      <c r="O88" s="40"/>
      <c r="Q88" s="771"/>
      <c r="AO88" s="771"/>
      <c r="BL88" s="771"/>
      <c r="CG88" s="771"/>
      <c r="DQ88" s="771"/>
      <c r="DY88" s="771"/>
      <c r="EF88" s="797"/>
      <c r="GH88" s="771"/>
      <c r="IH88" s="771"/>
      <c r="IP88" s="771"/>
      <c r="MQ88" s="771"/>
      <c r="NL88" s="771"/>
    </row>
    <row r="89" spans="1:376">
      <c r="A89" s="40"/>
      <c r="B89" s="40"/>
      <c r="C89" s="771" t="s">
        <v>145</v>
      </c>
      <c r="O89" s="40"/>
      <c r="Q89" s="771"/>
      <c r="AO89" s="771"/>
      <c r="BL89" s="771"/>
      <c r="CG89" s="771"/>
      <c r="DQ89" s="771"/>
      <c r="DY89" s="771"/>
      <c r="EF89" s="797"/>
      <c r="GH89" s="771"/>
      <c r="IH89" s="771"/>
      <c r="IP89" s="771"/>
      <c r="MQ89" s="771"/>
      <c r="NL89" s="771"/>
    </row>
    <row r="90" spans="1:376">
      <c r="A90" s="40"/>
      <c r="B90" s="40"/>
      <c r="C90" s="771" t="s">
        <v>150</v>
      </c>
      <c r="O90" s="40"/>
      <c r="Q90" s="771"/>
      <c r="AO90" s="771"/>
      <c r="BL90" s="771"/>
      <c r="CG90" s="771"/>
      <c r="DQ90" s="771"/>
      <c r="DY90" s="771"/>
      <c r="EF90" s="797"/>
      <c r="GH90" s="771"/>
      <c r="IH90" s="771"/>
      <c r="IP90" s="771"/>
      <c r="MQ90" s="771"/>
      <c r="NL90" s="771"/>
    </row>
    <row r="91" spans="1:376">
      <c r="A91" s="40"/>
      <c r="B91" s="40"/>
      <c r="C91" s="771" t="s">
        <v>512</v>
      </c>
      <c r="O91" s="40"/>
      <c r="Q91" s="771"/>
      <c r="AO91" s="771"/>
      <c r="BL91" s="771"/>
      <c r="CG91" s="771"/>
      <c r="DQ91" s="771"/>
      <c r="DY91" s="771"/>
      <c r="EF91" s="797"/>
      <c r="GH91" s="771"/>
      <c r="IH91" s="771"/>
      <c r="IP91" s="771"/>
      <c r="MQ91" s="771"/>
      <c r="NL91" s="771"/>
    </row>
    <row r="92" spans="1:376">
      <c r="A92" s="40"/>
      <c r="B92" s="40"/>
      <c r="C92" s="771" t="s">
        <v>523</v>
      </c>
      <c r="O92" s="40"/>
      <c r="Q92" s="771"/>
      <c r="AO92" s="771"/>
      <c r="BL92" s="771"/>
      <c r="CG92" s="771"/>
      <c r="DQ92" s="771"/>
      <c r="DY92" s="771"/>
      <c r="EF92" s="797"/>
      <c r="GH92" s="771"/>
      <c r="IH92" s="771"/>
      <c r="IP92" s="771"/>
      <c r="MQ92" s="771"/>
      <c r="NL92" s="771"/>
    </row>
    <row r="93" spans="1:376">
      <c r="A93" s="40"/>
      <c r="B93" s="40"/>
      <c r="C93" s="771" t="s">
        <v>610</v>
      </c>
      <c r="Q93" s="771"/>
      <c r="AO93" s="771"/>
      <c r="BL93" s="771"/>
      <c r="CG93" s="771"/>
      <c r="DQ93" s="771"/>
      <c r="DY93" s="771"/>
      <c r="EF93" s="797"/>
      <c r="GH93" s="771"/>
      <c r="IH93" s="771"/>
      <c r="IP93" s="771"/>
      <c r="MQ93" s="771"/>
      <c r="NL93" s="771"/>
    </row>
    <row r="94" spans="1:376">
      <c r="A94" s="40"/>
      <c r="B94" s="40"/>
      <c r="C94" s="35" t="s">
        <v>627</v>
      </c>
      <c r="Q94" s="771"/>
      <c r="AO94" s="771"/>
      <c r="BL94" s="771"/>
      <c r="CG94" s="771"/>
      <c r="DQ94" s="771"/>
      <c r="DY94" s="771"/>
      <c r="EF94" s="797"/>
      <c r="GH94" s="771"/>
      <c r="IH94" s="771"/>
      <c r="IP94" s="771"/>
      <c r="MQ94" s="771"/>
      <c r="NL94" s="771"/>
    </row>
    <row r="95" spans="1:376">
      <c r="A95" s="40"/>
      <c r="B95" s="40"/>
      <c r="C95" s="771" t="s">
        <v>275</v>
      </c>
      <c r="Q95" s="771"/>
      <c r="AO95" s="771"/>
      <c r="BL95" s="771"/>
      <c r="CG95" s="771"/>
      <c r="DQ95" s="771"/>
      <c r="DY95" s="771"/>
      <c r="EF95" s="797"/>
      <c r="GH95" s="771"/>
      <c r="IH95" s="771"/>
      <c r="IP95" s="771"/>
      <c r="MQ95" s="771"/>
      <c r="NL95" s="771"/>
    </row>
    <row r="96" spans="1:376">
      <c r="A96" s="40"/>
      <c r="B96" s="40"/>
      <c r="C96" s="771" t="s">
        <v>514</v>
      </c>
      <c r="Q96" s="771"/>
      <c r="AO96" s="771"/>
      <c r="BL96" s="771"/>
      <c r="CG96" s="771"/>
      <c r="DQ96" s="771"/>
      <c r="DY96" s="771"/>
      <c r="EF96" s="797"/>
      <c r="GH96" s="771"/>
      <c r="IH96" s="771"/>
      <c r="IP96" s="771"/>
      <c r="MQ96" s="771"/>
      <c r="NL96" s="771"/>
    </row>
    <row r="97" spans="1:376">
      <c r="A97" s="40"/>
      <c r="B97" s="40"/>
      <c r="C97" s="771" t="s">
        <v>541</v>
      </c>
      <c r="I97" s="771"/>
      <c r="Q97" s="771"/>
      <c r="AO97" s="771"/>
      <c r="BL97" s="771"/>
      <c r="CG97" s="771"/>
      <c r="DQ97" s="771"/>
      <c r="DY97" s="771"/>
      <c r="EF97" s="797"/>
      <c r="GH97" s="771"/>
      <c r="IH97" s="771"/>
      <c r="IP97" s="771"/>
      <c r="MQ97" s="771"/>
      <c r="NL97" s="771"/>
    </row>
    <row r="98" spans="1:376">
      <c r="A98" s="40"/>
      <c r="B98" s="40"/>
      <c r="C98" s="771" t="s">
        <v>532</v>
      </c>
      <c r="I98" s="771"/>
      <c r="Q98" s="771"/>
      <c r="AO98" s="771"/>
      <c r="BL98" s="771"/>
      <c r="CG98" s="771"/>
      <c r="DQ98" s="771"/>
      <c r="DY98" s="771"/>
      <c r="EF98" s="797"/>
      <c r="GH98" s="771"/>
      <c r="IH98" s="771"/>
      <c r="IP98" s="771"/>
      <c r="MQ98" s="771"/>
      <c r="NL98" s="771"/>
    </row>
    <row r="99" spans="1:376">
      <c r="A99" s="40"/>
      <c r="B99" s="40"/>
      <c r="C99" s="771" t="s">
        <v>9</v>
      </c>
      <c r="I99" s="771"/>
      <c r="Q99" s="771"/>
      <c r="AO99" s="771"/>
      <c r="BL99" s="771"/>
      <c r="CG99" s="771"/>
      <c r="DQ99" s="771"/>
      <c r="DY99" s="771"/>
      <c r="EF99" s="797"/>
      <c r="GH99" s="771"/>
      <c r="IH99" s="771"/>
      <c r="IP99" s="771"/>
      <c r="MQ99" s="771"/>
      <c r="NL99" s="771"/>
    </row>
    <row r="100" spans="1:376">
      <c r="A100" s="40"/>
      <c r="B100" s="40"/>
      <c r="I100" s="771"/>
      <c r="Q100" s="771"/>
      <c r="AO100" s="771"/>
      <c r="BL100" s="771"/>
      <c r="CG100" s="771"/>
      <c r="DQ100" s="771"/>
      <c r="DY100" s="771"/>
      <c r="EF100" s="797"/>
      <c r="GH100" s="771"/>
      <c r="IH100" s="771"/>
      <c r="IP100" s="771"/>
      <c r="MQ100" s="771"/>
      <c r="NL100" s="771"/>
    </row>
    <row r="101" spans="1:376">
      <c r="A101" s="40"/>
      <c r="B101" s="40"/>
      <c r="I101" s="771"/>
      <c r="Q101" s="771"/>
      <c r="AO101" s="771"/>
      <c r="BL101" s="771"/>
      <c r="CG101" s="771"/>
      <c r="DQ101" s="771"/>
      <c r="DY101" s="771"/>
      <c r="EF101" s="797"/>
      <c r="GH101" s="771"/>
      <c r="IH101" s="771"/>
      <c r="IP101" s="771"/>
      <c r="MQ101" s="771"/>
      <c r="NL101" s="771"/>
    </row>
    <row r="102" spans="1:376">
      <c r="A102" s="40"/>
      <c r="B102" s="40"/>
      <c r="I102" s="771"/>
      <c r="Q102" s="771"/>
      <c r="AO102" s="771"/>
      <c r="BL102" s="771"/>
      <c r="CG102" s="771"/>
      <c r="DQ102" s="771"/>
      <c r="DY102" s="771"/>
      <c r="EF102" s="797"/>
      <c r="GH102" s="771"/>
      <c r="IH102" s="771"/>
      <c r="IP102" s="771"/>
      <c r="MQ102" s="771"/>
      <c r="NL102" s="771"/>
    </row>
    <row r="103" spans="1:376">
      <c r="A103" s="40"/>
      <c r="B103" s="40"/>
      <c r="I103" s="771"/>
      <c r="Q103" s="771"/>
      <c r="AO103" s="771"/>
      <c r="BL103" s="771"/>
      <c r="CG103" s="771"/>
      <c r="DQ103" s="771"/>
      <c r="DY103" s="771"/>
      <c r="EF103" s="797"/>
      <c r="GH103" s="771"/>
      <c r="IH103" s="771"/>
      <c r="IP103" s="771"/>
      <c r="MQ103" s="771"/>
      <c r="NL103" s="771"/>
    </row>
    <row r="104" spans="1:376">
      <c r="A104" s="40"/>
      <c r="B104" s="40"/>
      <c r="I104" s="771"/>
      <c r="Q104" s="771"/>
      <c r="AO104" s="771"/>
      <c r="BL104" s="771"/>
      <c r="CG104" s="771"/>
      <c r="DQ104" s="771"/>
      <c r="DY104" s="771"/>
      <c r="EF104" s="797"/>
      <c r="GH104" s="771"/>
      <c r="IH104" s="771"/>
      <c r="IP104" s="771"/>
      <c r="MQ104" s="771"/>
      <c r="NL104" s="771"/>
    </row>
    <row r="105" spans="1:376">
      <c r="A105" s="40"/>
      <c r="B105" s="40"/>
      <c r="I105" s="771"/>
      <c r="Q105" s="771"/>
      <c r="AO105" s="771"/>
      <c r="BL105" s="771"/>
      <c r="CG105" s="771"/>
      <c r="DQ105" s="771"/>
      <c r="DY105" s="771"/>
      <c r="EF105" s="797"/>
      <c r="GH105" s="771"/>
      <c r="IH105" s="771"/>
      <c r="IP105" s="771"/>
      <c r="MQ105" s="771"/>
      <c r="NL105" s="771"/>
    </row>
    <row r="106" spans="1:376">
      <c r="A106" s="40"/>
      <c r="B106" s="40"/>
      <c r="I106" s="771"/>
      <c r="Q106" s="771"/>
      <c r="AO106" s="771"/>
      <c r="BL106" s="771"/>
      <c r="CG106" s="771"/>
      <c r="DQ106" s="771"/>
      <c r="DY106" s="771"/>
      <c r="EF106" s="797"/>
      <c r="GH106" s="771"/>
      <c r="IH106" s="771"/>
      <c r="IP106" s="771"/>
      <c r="MQ106" s="771"/>
      <c r="NL106" s="771"/>
    </row>
  </sheetData>
  <mergeCells count="172">
    <mergeCell ref="HO3:HR3"/>
    <mergeCell ref="HV3:HY3"/>
    <mergeCell ref="IC3:IF3"/>
    <mergeCell ref="NN3:NQ3"/>
    <mergeCell ref="NU3:NX3"/>
    <mergeCell ref="OB3:OE3"/>
    <mergeCell ref="NL1:NQ1"/>
    <mergeCell ref="NS1:NX1"/>
    <mergeCell ref="NZ1:OE1"/>
    <mergeCell ref="NM2:NQ2"/>
    <mergeCell ref="NT2:NX2"/>
    <mergeCell ref="OA2:OE2"/>
    <mergeCell ref="IP1:IU1"/>
    <mergeCell ref="IW1:JB1"/>
    <mergeCell ref="IH1:IN1"/>
    <mergeCell ref="MJ1:MO1"/>
    <mergeCell ref="MQ1:MV1"/>
    <mergeCell ref="MX1:NC1"/>
    <mergeCell ref="NE1:NJ1"/>
    <mergeCell ref="LO1:LT1"/>
    <mergeCell ref="LV1:MA1"/>
    <mergeCell ref="MC1:MH1"/>
    <mergeCell ref="NF2:NJ2"/>
    <mergeCell ref="LP2:LT2"/>
    <mergeCell ref="DB2:DF2"/>
    <mergeCell ref="DI2:DN2"/>
    <mergeCell ref="DQ2:DV2"/>
    <mergeCell ref="ET2:EX2"/>
    <mergeCell ref="FA2:FE2"/>
    <mergeCell ref="FH2:FM2"/>
    <mergeCell ref="HM2:HQ2"/>
    <mergeCell ref="HT2:HX2"/>
    <mergeCell ref="IA2:IE2"/>
    <mergeCell ref="AW1:BC1"/>
    <mergeCell ref="BE1:BJ1"/>
    <mergeCell ref="BL1:BQ1"/>
    <mergeCell ref="BS1:BX1"/>
    <mergeCell ref="BZ1:CE1"/>
    <mergeCell ref="CG1:CL1"/>
    <mergeCell ref="A1:G1"/>
    <mergeCell ref="I1:O1"/>
    <mergeCell ref="Q1:W1"/>
    <mergeCell ref="Y1:AE1"/>
    <mergeCell ref="AG1:AM1"/>
    <mergeCell ref="AO1:AU1"/>
    <mergeCell ref="CN1:CS1"/>
    <mergeCell ref="CU1:CZ1"/>
    <mergeCell ref="DY1:ED1"/>
    <mergeCell ref="DB1:DG1"/>
    <mergeCell ref="DI1:DO1"/>
    <mergeCell ref="DQ1:DW1"/>
    <mergeCell ref="ET1:EY1"/>
    <mergeCell ref="FA1:FF1"/>
    <mergeCell ref="FH1:FN1"/>
    <mergeCell ref="GK1:GP1"/>
    <mergeCell ref="GR1:GW1"/>
    <mergeCell ref="GY1:HD1"/>
    <mergeCell ref="HF1:HK1"/>
    <mergeCell ref="HM1:HR1"/>
    <mergeCell ref="HT1:HY1"/>
    <mergeCell ref="IA1:IF1"/>
    <mergeCell ref="EF1:EK1"/>
    <mergeCell ref="EM1:ER1"/>
    <mergeCell ref="FP1:FU1"/>
    <mergeCell ref="A2:F2"/>
    <mergeCell ref="I2:N2"/>
    <mergeCell ref="Q2:V2"/>
    <mergeCell ref="Y2:AD2"/>
    <mergeCell ref="AG2:AL2"/>
    <mergeCell ref="AO2:AT2"/>
    <mergeCell ref="KT1:KY1"/>
    <mergeCell ref="LA1:LF1"/>
    <mergeCell ref="LH1:LM1"/>
    <mergeCell ref="JD1:JI1"/>
    <mergeCell ref="JK1:JP1"/>
    <mergeCell ref="JR1:JW1"/>
    <mergeCell ref="JY1:KD1"/>
    <mergeCell ref="KF1:KK1"/>
    <mergeCell ref="KM1:KR1"/>
    <mergeCell ref="DY2:EC2"/>
    <mergeCell ref="AW2:BB2"/>
    <mergeCell ref="BE2:BI2"/>
    <mergeCell ref="BL2:BP2"/>
    <mergeCell ref="BS2:BW2"/>
    <mergeCell ref="BZ2:CD2"/>
    <mergeCell ref="CG2:CK2"/>
    <mergeCell ref="FW1:GB1"/>
    <mergeCell ref="GD1:GI1"/>
    <mergeCell ref="D3:G3"/>
    <mergeCell ref="J3:K3"/>
    <mergeCell ref="L3:O3"/>
    <mergeCell ref="R3:S3"/>
    <mergeCell ref="T3:W3"/>
    <mergeCell ref="Z3:AA3"/>
    <mergeCell ref="KU2:KY2"/>
    <mergeCell ref="LB2:LF2"/>
    <mergeCell ref="LI2:LM2"/>
    <mergeCell ref="AB3:AE3"/>
    <mergeCell ref="AH3:AI3"/>
    <mergeCell ref="AJ3:AM3"/>
    <mergeCell ref="AP3:AQ3"/>
    <mergeCell ref="AR3:AU3"/>
    <mergeCell ref="AX3:AY3"/>
    <mergeCell ref="EF2:EJ2"/>
    <mergeCell ref="EM2:EQ2"/>
    <mergeCell ref="FP2:FT2"/>
    <mergeCell ref="CN2:CR2"/>
    <mergeCell ref="CU2:CY2"/>
    <mergeCell ref="CP3:CS3"/>
    <mergeCell ref="CW3:CZ3"/>
    <mergeCell ref="DT3:DW3"/>
    <mergeCell ref="EA3:ED3"/>
    <mergeCell ref="MK2:MO2"/>
    <mergeCell ref="MR2:MV2"/>
    <mergeCell ref="MY2:NC2"/>
    <mergeCell ref="IX2:JB2"/>
    <mergeCell ref="FW2:GA2"/>
    <mergeCell ref="GD2:GH2"/>
    <mergeCell ref="GK2:GO2"/>
    <mergeCell ref="GR2:GV2"/>
    <mergeCell ref="GY2:HC2"/>
    <mergeCell ref="HF2:HJ2"/>
    <mergeCell ref="LW2:MA2"/>
    <mergeCell ref="MD2:MH2"/>
    <mergeCell ref="JE2:JI2"/>
    <mergeCell ref="JL2:JP2"/>
    <mergeCell ref="JS2:JW2"/>
    <mergeCell ref="JZ2:KD2"/>
    <mergeCell ref="KG2:KK2"/>
    <mergeCell ref="KN2:KR2"/>
    <mergeCell ref="IJ2:IN2"/>
    <mergeCell ref="IQ2:IU2"/>
    <mergeCell ref="HH3:HK3"/>
    <mergeCell ref="EH3:EK3"/>
    <mergeCell ref="EO3:ER3"/>
    <mergeCell ref="FK3:FN3"/>
    <mergeCell ref="FR3:FU3"/>
    <mergeCell ref="EV3:EY3"/>
    <mergeCell ref="FC3:FF3"/>
    <mergeCell ref="AZ3:BC3"/>
    <mergeCell ref="BG3:BJ3"/>
    <mergeCell ref="BN3:BQ3"/>
    <mergeCell ref="BU3:BX3"/>
    <mergeCell ref="CB3:CE3"/>
    <mergeCell ref="CI3:CL3"/>
    <mergeCell ref="DD3:DG3"/>
    <mergeCell ref="DL3:DO3"/>
    <mergeCell ref="GF3:GI3"/>
    <mergeCell ref="ML3:MO3"/>
    <mergeCell ref="MS3:MV3"/>
    <mergeCell ref="MZ3:NC3"/>
    <mergeCell ref="NG3:NJ3"/>
    <mergeCell ref="G65:H65"/>
    <mergeCell ref="KV3:KY3"/>
    <mergeCell ref="LC3:LF3"/>
    <mergeCell ref="LJ3:LM3"/>
    <mergeCell ref="LQ3:LT3"/>
    <mergeCell ref="LX3:MA3"/>
    <mergeCell ref="ME3:MH3"/>
    <mergeCell ref="JF3:JI3"/>
    <mergeCell ref="JM3:JP3"/>
    <mergeCell ref="JT3:JW3"/>
    <mergeCell ref="KA3:KD3"/>
    <mergeCell ref="KH3:KK3"/>
    <mergeCell ref="KO3:KR3"/>
    <mergeCell ref="IK3:IN3"/>
    <mergeCell ref="IR3:IU3"/>
    <mergeCell ref="IY3:JB3"/>
    <mergeCell ref="FY3:GB3"/>
    <mergeCell ref="GM3:GP3"/>
    <mergeCell ref="GT3:GW3"/>
    <mergeCell ref="HA3:HD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27"/>
  <sheetViews>
    <sheetView workbookViewId="0">
      <selection activeCell="C18" sqref="C18"/>
    </sheetView>
  </sheetViews>
  <sheetFormatPr baseColWidth="10" defaultRowHeight="15"/>
  <cols>
    <col min="1" max="1" width="11.42578125" style="771"/>
    <col min="2" max="2" width="32.28515625" style="771" customWidth="1"/>
    <col min="3" max="3" width="11.42578125" style="35"/>
    <col min="4" max="4" width="18.7109375" style="35" bestFit="1" customWidth="1"/>
    <col min="5" max="5" width="8" style="35" customWidth="1"/>
    <col min="6" max="6" width="20.7109375" style="35" customWidth="1"/>
    <col min="7" max="7" width="11.42578125" style="35"/>
    <col min="8" max="8" width="20.42578125" style="35" customWidth="1"/>
    <col min="9" max="9" width="2.7109375" style="771" customWidth="1"/>
    <col min="10" max="10" width="14.28515625" style="771" customWidth="1"/>
    <col min="11" max="16384" width="11.42578125" style="771"/>
  </cols>
  <sheetData>
    <row r="1" spans="1:10" ht="25.5" customHeight="1">
      <c r="A1" s="40"/>
      <c r="B1" s="2112" t="s">
        <v>3434</v>
      </c>
      <c r="C1" s="2112"/>
      <c r="D1" s="2112"/>
      <c r="E1" s="2112"/>
      <c r="F1" s="2112"/>
      <c r="G1" s="2112"/>
      <c r="H1" s="1595" t="s">
        <v>3435</v>
      </c>
      <c r="I1" s="1596"/>
      <c r="J1" s="1597"/>
    </row>
    <row r="2" spans="1:10" ht="19.5" customHeight="1" thickBot="1">
      <c r="A2" s="40"/>
      <c r="B2" s="2113" t="s">
        <v>3436</v>
      </c>
      <c r="C2" s="2113"/>
      <c r="D2" s="2113"/>
      <c r="E2" s="2113"/>
      <c r="F2" s="2113"/>
      <c r="G2" s="2113"/>
      <c r="H2" s="2113"/>
      <c r="J2" s="2114" t="s">
        <v>3437</v>
      </c>
    </row>
    <row r="3" spans="1:10" ht="15.75" customHeight="1" thickTop="1" thickBot="1">
      <c r="A3" s="1598"/>
      <c r="B3" s="1599"/>
      <c r="C3" s="1600"/>
      <c r="D3" s="1601" t="s">
        <v>3438</v>
      </c>
      <c r="E3" s="721"/>
      <c r="F3" s="2116" t="s">
        <v>3439</v>
      </c>
      <c r="G3" s="1602"/>
      <c r="H3" s="2104" t="s">
        <v>3440</v>
      </c>
      <c r="J3" s="2115"/>
    </row>
    <row r="4" spans="1:10" ht="19.5" thickBot="1">
      <c r="A4" s="1603" t="s">
        <v>1</v>
      </c>
      <c r="B4" s="1604" t="s">
        <v>3441</v>
      </c>
      <c r="C4" s="1605"/>
      <c r="D4" s="1606" t="s">
        <v>2</v>
      </c>
      <c r="E4" s="623"/>
      <c r="F4" s="2117"/>
      <c r="G4" s="1607"/>
      <c r="H4" s="2105"/>
      <c r="J4" s="61"/>
    </row>
    <row r="5" spans="1:10" ht="16.5" thickTop="1">
      <c r="A5" s="1608">
        <v>1</v>
      </c>
      <c r="B5" s="1609" t="s">
        <v>3442</v>
      </c>
      <c r="C5" s="1610"/>
      <c r="D5" s="1611">
        <v>2720</v>
      </c>
      <c r="F5" s="1612"/>
      <c r="H5" s="1613">
        <f t="shared" ref="H5:H43" si="0">F5+D5</f>
        <v>2720</v>
      </c>
      <c r="J5" s="61"/>
    </row>
    <row r="6" spans="1:10" ht="15.75">
      <c r="A6" s="1614">
        <v>2</v>
      </c>
      <c r="B6" s="1615" t="s">
        <v>56</v>
      </c>
      <c r="C6" s="1610"/>
      <c r="D6" s="1616">
        <v>639137</v>
      </c>
      <c r="F6" s="1617">
        <v>1753666.58</v>
      </c>
      <c r="H6" s="1618">
        <f t="shared" si="0"/>
        <v>2392803.58</v>
      </c>
      <c r="J6" s="61"/>
    </row>
    <row r="7" spans="1:10" ht="15.75">
      <c r="A7" s="1614">
        <v>3</v>
      </c>
      <c r="B7" s="1615" t="s">
        <v>3443</v>
      </c>
      <c r="C7" s="1619"/>
      <c r="D7" s="1620"/>
      <c r="F7" s="1621">
        <v>946.5</v>
      </c>
      <c r="H7" s="1618">
        <f t="shared" si="0"/>
        <v>946.5</v>
      </c>
      <c r="J7" s="61"/>
    </row>
    <row r="8" spans="1:10" ht="15.75">
      <c r="A8" s="1614">
        <v>4</v>
      </c>
      <c r="B8" s="1615" t="s">
        <v>2814</v>
      </c>
      <c r="C8" s="1610"/>
      <c r="D8" s="1622"/>
      <c r="F8" s="1621">
        <v>210</v>
      </c>
      <c r="H8" s="1618">
        <f t="shared" si="0"/>
        <v>210</v>
      </c>
      <c r="J8" s="61"/>
    </row>
    <row r="9" spans="1:10" ht="15.75">
      <c r="A9" s="1614">
        <v>5</v>
      </c>
      <c r="B9" s="1623" t="s">
        <v>3444</v>
      </c>
      <c r="C9" s="1610"/>
      <c r="D9" s="1620"/>
      <c r="F9" s="1621">
        <v>26228</v>
      </c>
      <c r="G9" s="1624" t="s">
        <v>3445</v>
      </c>
      <c r="H9" s="1618">
        <f t="shared" si="0"/>
        <v>26228</v>
      </c>
      <c r="J9" s="61"/>
    </row>
    <row r="10" spans="1:10" ht="15.75">
      <c r="A10" s="1614">
        <v>6</v>
      </c>
      <c r="B10" s="1615" t="s">
        <v>2584</v>
      </c>
      <c r="C10" s="1610"/>
      <c r="D10" s="1620"/>
      <c r="F10" s="1621">
        <v>653.02</v>
      </c>
      <c r="H10" s="1618">
        <f t="shared" si="0"/>
        <v>653.02</v>
      </c>
      <c r="J10" s="61"/>
    </row>
    <row r="11" spans="1:10" ht="15.75">
      <c r="A11" s="1614">
        <v>7</v>
      </c>
      <c r="B11" s="1615" t="s">
        <v>96</v>
      </c>
      <c r="C11" s="1625"/>
      <c r="D11" s="1616">
        <v>28678.5</v>
      </c>
      <c r="F11" s="1621"/>
      <c r="H11" s="1618">
        <f t="shared" si="0"/>
        <v>28678.5</v>
      </c>
      <c r="J11" s="61"/>
    </row>
    <row r="12" spans="1:10" ht="15.75">
      <c r="A12" s="1614">
        <v>8</v>
      </c>
      <c r="B12" s="1615" t="s">
        <v>2837</v>
      </c>
      <c r="C12" s="1610"/>
      <c r="D12" s="1616"/>
      <c r="F12" s="1621">
        <v>2642</v>
      </c>
      <c r="H12" s="1618">
        <f t="shared" si="0"/>
        <v>2642</v>
      </c>
      <c r="J12" s="61"/>
    </row>
    <row r="13" spans="1:10" ht="15.75">
      <c r="A13" s="1614">
        <v>9</v>
      </c>
      <c r="B13" s="1615" t="s">
        <v>496</v>
      </c>
      <c r="C13" s="1610"/>
      <c r="D13" s="1620"/>
      <c r="F13" s="1621">
        <v>157793</v>
      </c>
      <c r="H13" s="1618">
        <f t="shared" si="0"/>
        <v>157793</v>
      </c>
      <c r="J13" s="61"/>
    </row>
    <row r="14" spans="1:10" ht="15.75">
      <c r="A14" s="1614">
        <v>10</v>
      </c>
      <c r="B14" s="1615" t="s">
        <v>543</v>
      </c>
      <c r="C14" s="1610"/>
      <c r="D14" s="1622"/>
      <c r="F14" s="1621">
        <v>2278.5</v>
      </c>
      <c r="G14" s="1626" t="s">
        <v>3446</v>
      </c>
      <c r="H14" s="1618">
        <f t="shared" si="0"/>
        <v>2278.5</v>
      </c>
      <c r="J14" s="61"/>
    </row>
    <row r="15" spans="1:10" ht="15.75">
      <c r="A15" s="1614">
        <v>11</v>
      </c>
      <c r="B15" s="1615" t="s">
        <v>2857</v>
      </c>
      <c r="C15" s="1627"/>
      <c r="D15" s="1622"/>
      <c r="F15" s="1621">
        <v>169201.28</v>
      </c>
      <c r="G15" s="1628" t="s">
        <v>3447</v>
      </c>
      <c r="H15" s="1618">
        <f t="shared" si="0"/>
        <v>169201.28</v>
      </c>
      <c r="J15" s="61"/>
    </row>
    <row r="16" spans="1:10" ht="15.75">
      <c r="A16" s="1614">
        <v>12</v>
      </c>
      <c r="B16" s="1615" t="s">
        <v>2835</v>
      </c>
      <c r="C16" s="1610"/>
      <c r="D16" s="1629"/>
      <c r="F16" s="1621">
        <v>2127</v>
      </c>
      <c r="H16" s="1618">
        <f t="shared" si="0"/>
        <v>2127</v>
      </c>
      <c r="J16" s="61"/>
    </row>
    <row r="17" spans="1:10" ht="15.75">
      <c r="A17" s="1614">
        <v>13</v>
      </c>
      <c r="B17" s="1615" t="s">
        <v>89</v>
      </c>
      <c r="C17" s="1610"/>
      <c r="D17" s="1620"/>
      <c r="F17" s="1621">
        <v>108876</v>
      </c>
      <c r="H17" s="1618">
        <f t="shared" si="0"/>
        <v>108876</v>
      </c>
      <c r="J17" s="61"/>
    </row>
    <row r="18" spans="1:10" ht="15.75">
      <c r="A18" s="1614">
        <v>14</v>
      </c>
      <c r="B18" s="1615" t="s">
        <v>720</v>
      </c>
      <c r="C18" s="1630"/>
      <c r="D18" s="1616">
        <v>476</v>
      </c>
      <c r="E18" s="1631" t="s">
        <v>3448</v>
      </c>
      <c r="F18" s="1621"/>
      <c r="H18" s="1618">
        <f t="shared" si="0"/>
        <v>476</v>
      </c>
      <c r="J18" s="61"/>
    </row>
    <row r="19" spans="1:10" ht="15.75">
      <c r="A19" s="1614">
        <v>15</v>
      </c>
      <c r="B19" s="1615" t="s">
        <v>1941</v>
      </c>
      <c r="C19" s="1610"/>
      <c r="D19" s="1620"/>
      <c r="F19" s="1621">
        <v>4273</v>
      </c>
      <c r="H19" s="1618">
        <f t="shared" si="0"/>
        <v>4273</v>
      </c>
      <c r="J19" s="61"/>
    </row>
    <row r="20" spans="1:10" ht="15.75">
      <c r="A20" s="1614">
        <v>16</v>
      </c>
      <c r="B20" s="1615" t="s">
        <v>10</v>
      </c>
      <c r="C20" s="1625"/>
      <c r="D20" s="1620"/>
      <c r="F20" s="1621">
        <v>23186.5</v>
      </c>
      <c r="H20" s="1618">
        <f t="shared" si="0"/>
        <v>23186.5</v>
      </c>
      <c r="J20" s="61"/>
    </row>
    <row r="21" spans="1:10" ht="15.75">
      <c r="A21" s="1614">
        <v>17</v>
      </c>
      <c r="B21" s="1615" t="s">
        <v>224</v>
      </c>
      <c r="C21" s="1625"/>
      <c r="D21" s="1616"/>
      <c r="F21" s="1621">
        <v>4155</v>
      </c>
      <c r="H21" s="1618">
        <f t="shared" si="0"/>
        <v>4155</v>
      </c>
      <c r="J21" s="61"/>
    </row>
    <row r="22" spans="1:10" ht="15.75">
      <c r="A22" s="1614">
        <v>18</v>
      </c>
      <c r="B22" s="1615" t="s">
        <v>612</v>
      </c>
      <c r="C22" s="1625"/>
      <c r="D22" s="1620"/>
      <c r="F22" s="1621">
        <v>2773</v>
      </c>
      <c r="H22" s="1618">
        <f t="shared" si="0"/>
        <v>2773</v>
      </c>
      <c r="J22" s="61"/>
    </row>
    <row r="23" spans="1:10" ht="15.75">
      <c r="A23" s="1614">
        <v>19</v>
      </c>
      <c r="B23" s="1615" t="s">
        <v>788</v>
      </c>
      <c r="C23" s="1610"/>
      <c r="D23" s="1620"/>
      <c r="F23" s="1621">
        <v>1138.5</v>
      </c>
      <c r="H23" s="1618">
        <f t="shared" si="0"/>
        <v>1138.5</v>
      </c>
      <c r="J23" s="61"/>
    </row>
    <row r="24" spans="1:10" ht="15.75">
      <c r="A24" s="1614">
        <v>20</v>
      </c>
      <c r="B24" s="1615" t="s">
        <v>706</v>
      </c>
      <c r="C24" s="1610"/>
      <c r="D24" s="1616"/>
      <c r="F24" s="1617">
        <v>5858</v>
      </c>
      <c r="H24" s="1618">
        <f t="shared" si="0"/>
        <v>5858</v>
      </c>
      <c r="J24" s="61"/>
    </row>
    <row r="25" spans="1:10" ht="15.75">
      <c r="A25" s="1614">
        <v>21</v>
      </c>
      <c r="B25" s="1615" t="s">
        <v>26</v>
      </c>
      <c r="C25" s="1632" t="s">
        <v>3449</v>
      </c>
      <c r="D25" s="1633">
        <v>28483.5</v>
      </c>
      <c r="F25" s="1617">
        <v>4037</v>
      </c>
      <c r="H25" s="1618">
        <f t="shared" si="0"/>
        <v>32520.5</v>
      </c>
      <c r="J25" s="61"/>
    </row>
    <row r="26" spans="1:10" ht="15.75">
      <c r="A26" s="1614">
        <v>22</v>
      </c>
      <c r="B26" s="1615" t="s">
        <v>804</v>
      </c>
      <c r="C26" s="1625" t="s">
        <v>207</v>
      </c>
      <c r="D26" s="1622">
        <v>1585</v>
      </c>
      <c r="F26" s="1621"/>
      <c r="H26" s="1618">
        <f t="shared" si="0"/>
        <v>1585</v>
      </c>
      <c r="J26" s="61"/>
    </row>
    <row r="27" spans="1:10" ht="15.75">
      <c r="A27" s="1614">
        <v>23</v>
      </c>
      <c r="B27" s="1615" t="s">
        <v>83</v>
      </c>
      <c r="C27" s="1610"/>
      <c r="D27" s="1634"/>
      <c r="E27" s="1424"/>
      <c r="F27" s="1621">
        <v>24897</v>
      </c>
      <c r="H27" s="1618">
        <f t="shared" si="0"/>
        <v>24897</v>
      </c>
      <c r="J27" s="61"/>
    </row>
    <row r="28" spans="1:10" ht="15.75">
      <c r="A28" s="1614">
        <v>24</v>
      </c>
      <c r="B28" s="1615" t="s">
        <v>3450</v>
      </c>
      <c r="C28" s="1610"/>
      <c r="D28" s="1635">
        <v>10177</v>
      </c>
      <c r="E28" s="1424"/>
      <c r="F28" s="1617"/>
      <c r="H28" s="1618">
        <f t="shared" si="0"/>
        <v>10177</v>
      </c>
      <c r="J28" s="61"/>
    </row>
    <row r="29" spans="1:10" ht="15.75">
      <c r="A29" s="1614">
        <v>25</v>
      </c>
      <c r="B29" s="1615" t="s">
        <v>2872</v>
      </c>
      <c r="C29" s="1625"/>
      <c r="D29" s="1616"/>
      <c r="F29" s="1621">
        <v>70699</v>
      </c>
      <c r="G29" s="1626" t="s">
        <v>3451</v>
      </c>
      <c r="H29" s="1618">
        <f t="shared" si="0"/>
        <v>70699</v>
      </c>
      <c r="J29" s="61"/>
    </row>
    <row r="30" spans="1:10" ht="15.75">
      <c r="A30" s="1614">
        <v>26</v>
      </c>
      <c r="B30" s="1615" t="s">
        <v>3452</v>
      </c>
      <c r="C30" s="1636" t="s">
        <v>3453</v>
      </c>
      <c r="D30" s="1620">
        <v>274.5</v>
      </c>
      <c r="F30" s="1621"/>
      <c r="H30" s="1618">
        <f t="shared" si="0"/>
        <v>274.5</v>
      </c>
      <c r="J30" s="61"/>
    </row>
    <row r="31" spans="1:10" ht="15.75">
      <c r="A31" s="1614">
        <v>27</v>
      </c>
      <c r="B31" s="1615" t="s">
        <v>428</v>
      </c>
      <c r="C31" s="1637" t="s">
        <v>3454</v>
      </c>
      <c r="D31" s="1620">
        <v>47775</v>
      </c>
      <c r="F31" s="1621"/>
      <c r="G31" s="297"/>
      <c r="H31" s="1618">
        <f t="shared" si="0"/>
        <v>47775</v>
      </c>
      <c r="J31" s="61"/>
    </row>
    <row r="32" spans="1:10" ht="15.75">
      <c r="A32" s="1614">
        <v>28</v>
      </c>
      <c r="B32" s="1615" t="s">
        <v>2610</v>
      </c>
      <c r="C32" s="1610"/>
      <c r="D32" s="1633"/>
      <c r="F32" s="1617">
        <v>4555</v>
      </c>
      <c r="G32" s="297" t="s">
        <v>3455</v>
      </c>
      <c r="H32" s="1618">
        <f t="shared" si="0"/>
        <v>4555</v>
      </c>
      <c r="J32" s="61"/>
    </row>
    <row r="33" spans="1:10" ht="15.75">
      <c r="A33" s="1614">
        <v>29</v>
      </c>
      <c r="B33" s="1615" t="s">
        <v>3456</v>
      </c>
      <c r="C33" s="1610"/>
      <c r="D33" s="1638"/>
      <c r="F33" s="1621">
        <v>3953</v>
      </c>
      <c r="G33" s="297"/>
      <c r="H33" s="1618">
        <f t="shared" si="0"/>
        <v>3953</v>
      </c>
      <c r="J33" s="61"/>
    </row>
    <row r="34" spans="1:10" ht="15.75">
      <c r="A34" s="1614">
        <v>30</v>
      </c>
      <c r="B34" s="1615" t="s">
        <v>3308</v>
      </c>
      <c r="C34" s="1610"/>
      <c r="D34" s="1622"/>
      <c r="F34" s="1621">
        <v>32167</v>
      </c>
      <c r="G34" s="297"/>
      <c r="H34" s="1618">
        <f t="shared" si="0"/>
        <v>32167</v>
      </c>
      <c r="J34" s="61"/>
    </row>
    <row r="35" spans="1:10" ht="15.75">
      <c r="A35" s="1614">
        <v>31</v>
      </c>
      <c r="B35" s="1615" t="s">
        <v>1960</v>
      </c>
      <c r="C35" s="1610"/>
      <c r="D35" s="1633"/>
      <c r="F35" s="1621">
        <v>37351</v>
      </c>
      <c r="G35" s="297"/>
      <c r="H35" s="1618">
        <f t="shared" si="0"/>
        <v>37351</v>
      </c>
      <c r="J35" s="61"/>
    </row>
    <row r="36" spans="1:10" ht="15.75">
      <c r="A36" s="1614">
        <v>32</v>
      </c>
      <c r="B36" s="1615" t="s">
        <v>50</v>
      </c>
      <c r="C36" s="1610"/>
      <c r="D36" s="1616"/>
      <c r="F36" s="1621">
        <v>47522</v>
      </c>
      <c r="H36" s="1618">
        <f t="shared" si="0"/>
        <v>47522</v>
      </c>
      <c r="J36" s="61"/>
    </row>
    <row r="37" spans="1:10" ht="15.75">
      <c r="A37" s="1614">
        <v>33</v>
      </c>
      <c r="B37" s="1615" t="s">
        <v>785</v>
      </c>
      <c r="C37" s="1610"/>
      <c r="D37" s="1620"/>
      <c r="F37" s="1621">
        <v>3255</v>
      </c>
      <c r="G37" s="1639"/>
      <c r="H37" s="1618">
        <f t="shared" si="0"/>
        <v>3255</v>
      </c>
      <c r="J37" s="61"/>
    </row>
    <row r="38" spans="1:10" ht="15.75">
      <c r="A38" s="1614">
        <v>34</v>
      </c>
      <c r="B38" s="1615" t="s">
        <v>1966</v>
      </c>
      <c r="C38" s="1625"/>
      <c r="D38" s="1620"/>
      <c r="F38" s="1621">
        <v>1953.5</v>
      </c>
      <c r="G38" s="297"/>
      <c r="H38" s="1618">
        <f t="shared" si="0"/>
        <v>1953.5</v>
      </c>
      <c r="J38" s="61"/>
    </row>
    <row r="39" spans="1:10" ht="15.75">
      <c r="A39" s="1614">
        <v>35</v>
      </c>
      <c r="B39" s="1615" t="s">
        <v>709</v>
      </c>
      <c r="C39" s="1625"/>
      <c r="D39" s="1620"/>
      <c r="F39" s="1621">
        <v>14681.5</v>
      </c>
      <c r="G39" s="297"/>
      <c r="H39" s="1618">
        <f t="shared" si="0"/>
        <v>14681.5</v>
      </c>
      <c r="J39" s="61"/>
    </row>
    <row r="40" spans="1:10" ht="15.75">
      <c r="A40" s="1614">
        <v>36</v>
      </c>
      <c r="B40" s="1615" t="s">
        <v>37</v>
      </c>
      <c r="C40" s="1630"/>
      <c r="D40" s="1640"/>
      <c r="F40" s="1641">
        <v>10285</v>
      </c>
      <c r="H40" s="1618">
        <f t="shared" si="0"/>
        <v>10285</v>
      </c>
      <c r="J40" s="61"/>
    </row>
    <row r="41" spans="1:10" ht="15.75">
      <c r="A41" s="1614">
        <v>37</v>
      </c>
      <c r="B41" s="1609" t="s">
        <v>616</v>
      </c>
      <c r="C41" s="1627"/>
      <c r="D41" s="1616"/>
      <c r="F41" s="1617">
        <v>4865</v>
      </c>
      <c r="H41" s="1618">
        <f t="shared" si="0"/>
        <v>4865</v>
      </c>
      <c r="J41" s="61"/>
    </row>
    <row r="42" spans="1:10" ht="16.5" thickBot="1">
      <c r="A42" s="1614">
        <v>38</v>
      </c>
      <c r="B42" s="1609" t="s">
        <v>778</v>
      </c>
      <c r="C42" s="1610"/>
      <c r="D42" s="1629"/>
      <c r="F42" s="1621">
        <v>1559</v>
      </c>
      <c r="H42" s="1618">
        <f t="shared" si="0"/>
        <v>1559</v>
      </c>
      <c r="J42" s="61"/>
    </row>
    <row r="43" spans="1:10" ht="17.25" thickTop="1" thickBot="1">
      <c r="A43" s="1642"/>
      <c r="B43" s="1643"/>
      <c r="C43" s="1644"/>
      <c r="D43" s="1645"/>
      <c r="F43" s="1646"/>
      <c r="H43" s="1647">
        <f t="shared" si="0"/>
        <v>0</v>
      </c>
      <c r="J43" s="61"/>
    </row>
    <row r="44" spans="1:10" ht="19.5" customHeight="1" thickTop="1">
      <c r="A44" s="1648"/>
      <c r="B44" s="1649"/>
      <c r="C44" s="1650"/>
      <c r="D44" s="1651" t="s">
        <v>3438</v>
      </c>
      <c r="E44" s="1652"/>
      <c r="F44" s="2118" t="s">
        <v>3439</v>
      </c>
      <c r="G44" s="1653"/>
      <c r="H44" s="2120" t="s">
        <v>3440</v>
      </c>
      <c r="J44" s="2122" t="s">
        <v>3457</v>
      </c>
    </row>
    <row r="45" spans="1:10" ht="19.5" customHeight="1" thickBot="1">
      <c r="A45" s="1654" t="s">
        <v>1</v>
      </c>
      <c r="B45" s="1655" t="s">
        <v>3441</v>
      </c>
      <c r="C45" s="1656"/>
      <c r="D45" s="1657" t="s">
        <v>2</v>
      </c>
      <c r="E45" s="1658"/>
      <c r="F45" s="2119"/>
      <c r="G45" s="1659"/>
      <c r="H45" s="2121"/>
      <c r="J45" s="2115"/>
    </row>
    <row r="46" spans="1:10" ht="16.5" thickTop="1">
      <c r="A46" s="1660">
        <v>39</v>
      </c>
      <c r="B46" s="1615" t="s">
        <v>744</v>
      </c>
      <c r="C46" s="1661" t="s">
        <v>3458</v>
      </c>
      <c r="D46" s="1640">
        <v>5592</v>
      </c>
      <c r="F46" s="1641"/>
      <c r="H46" s="1613">
        <f t="shared" ref="H46:H80" si="1">F46+D46</f>
        <v>5592</v>
      </c>
      <c r="J46" s="61"/>
    </row>
    <row r="47" spans="1:10" ht="15.75">
      <c r="A47" s="1662">
        <v>40</v>
      </c>
      <c r="B47" s="1615" t="s">
        <v>559</v>
      </c>
      <c r="C47" s="1610"/>
      <c r="D47" s="1620"/>
      <c r="F47" s="1621">
        <v>4862</v>
      </c>
      <c r="H47" s="1618">
        <f t="shared" si="1"/>
        <v>4862</v>
      </c>
      <c r="J47" s="61"/>
    </row>
    <row r="48" spans="1:10" ht="15.75">
      <c r="A48" s="1662">
        <v>41</v>
      </c>
      <c r="B48" s="1615" t="s">
        <v>736</v>
      </c>
      <c r="C48" s="1636" t="s">
        <v>3459</v>
      </c>
      <c r="D48" s="1620">
        <v>7383.5</v>
      </c>
      <c r="F48" s="1621"/>
      <c r="G48" s="1424"/>
      <c r="H48" s="1618">
        <f t="shared" si="1"/>
        <v>7383.5</v>
      </c>
      <c r="J48" s="61"/>
    </row>
    <row r="49" spans="1:10" ht="15.75">
      <c r="A49" s="1662">
        <v>42</v>
      </c>
      <c r="B49" s="1615" t="s">
        <v>3460</v>
      </c>
      <c r="C49" s="1663" t="s">
        <v>3461</v>
      </c>
      <c r="D49" s="1616">
        <v>2000</v>
      </c>
      <c r="F49" s="1621">
        <v>17164.5</v>
      </c>
      <c r="G49" s="1628" t="s">
        <v>3447</v>
      </c>
      <c r="H49" s="1618">
        <f t="shared" si="1"/>
        <v>19164.5</v>
      </c>
      <c r="J49" s="61"/>
    </row>
    <row r="50" spans="1:10" ht="15.75">
      <c r="A50" s="1662">
        <v>43</v>
      </c>
      <c r="B50" s="1615" t="s">
        <v>2800</v>
      </c>
      <c r="C50" s="1610"/>
      <c r="D50" s="1620"/>
      <c r="F50" s="1621">
        <v>64172.5</v>
      </c>
      <c r="G50" s="1628" t="s">
        <v>3447</v>
      </c>
      <c r="H50" s="1618">
        <f t="shared" si="1"/>
        <v>64172.5</v>
      </c>
      <c r="J50" s="61"/>
    </row>
    <row r="51" spans="1:10" ht="15.75">
      <c r="A51" s="1662">
        <v>44</v>
      </c>
      <c r="B51" s="1615" t="s">
        <v>1983</v>
      </c>
      <c r="C51" s="1625"/>
      <c r="D51" s="1620"/>
      <c r="F51" s="1621">
        <v>1052.5</v>
      </c>
      <c r="G51" s="297"/>
      <c r="H51" s="1618">
        <f t="shared" si="1"/>
        <v>1052.5</v>
      </c>
      <c r="J51" s="61"/>
    </row>
    <row r="52" spans="1:10" ht="15.75">
      <c r="A52" s="1662">
        <v>45</v>
      </c>
      <c r="B52" s="1615" t="s">
        <v>32</v>
      </c>
      <c r="C52" s="1625"/>
      <c r="D52" s="1635"/>
      <c r="F52" s="1617">
        <v>24249</v>
      </c>
      <c r="H52" s="1618">
        <f t="shared" si="1"/>
        <v>24249</v>
      </c>
      <c r="J52" s="61"/>
    </row>
    <row r="53" spans="1:10" ht="15.75">
      <c r="A53" s="1662">
        <v>46</v>
      </c>
      <c r="B53" s="1615" t="s">
        <v>626</v>
      </c>
      <c r="C53" s="1610"/>
      <c r="D53" s="1640"/>
      <c r="F53" s="1664">
        <v>76594.5</v>
      </c>
      <c r="G53" s="297"/>
      <c r="H53" s="1618">
        <f t="shared" si="1"/>
        <v>76594.5</v>
      </c>
      <c r="J53" s="61"/>
    </row>
    <row r="54" spans="1:10" ht="15.75">
      <c r="A54" s="1662">
        <v>47</v>
      </c>
      <c r="B54" s="1609" t="s">
        <v>528</v>
      </c>
      <c r="C54" s="1665" t="s">
        <v>3462</v>
      </c>
      <c r="D54" s="618">
        <v>7612</v>
      </c>
      <c r="E54" s="433"/>
      <c r="F54" s="1666">
        <v>2119</v>
      </c>
      <c r="G54" s="433"/>
      <c r="H54" s="1618">
        <f t="shared" si="1"/>
        <v>9731</v>
      </c>
      <c r="J54" s="61"/>
    </row>
    <row r="55" spans="1:10" ht="15.75">
      <c r="A55" s="1662">
        <v>48</v>
      </c>
      <c r="B55" s="1609" t="s">
        <v>67</v>
      </c>
      <c r="C55" s="1625"/>
      <c r="D55" s="1620"/>
      <c r="F55" s="1621">
        <v>2944</v>
      </c>
      <c r="H55" s="1618">
        <f t="shared" si="1"/>
        <v>2944</v>
      </c>
      <c r="J55" s="61"/>
    </row>
    <row r="56" spans="1:10" ht="18.75" hidden="1">
      <c r="A56" s="1662">
        <v>49</v>
      </c>
      <c r="B56" s="1615"/>
      <c r="C56" s="1667"/>
      <c r="D56" s="1616"/>
      <c r="F56" s="1617"/>
      <c r="H56" s="1618">
        <f t="shared" si="1"/>
        <v>0</v>
      </c>
      <c r="J56" s="61"/>
    </row>
    <row r="57" spans="1:10" ht="15.75" hidden="1">
      <c r="A57" s="1662">
        <v>50</v>
      </c>
      <c r="B57" s="1609"/>
      <c r="C57" s="1610"/>
      <c r="D57" s="1616"/>
      <c r="F57" s="1621"/>
      <c r="H57" s="1618">
        <f t="shared" si="1"/>
        <v>0</v>
      </c>
      <c r="J57" s="61"/>
    </row>
    <row r="58" spans="1:10" ht="15.75" hidden="1">
      <c r="A58" s="1662">
        <v>51</v>
      </c>
      <c r="B58" s="1615"/>
      <c r="C58" s="1610"/>
      <c r="D58" s="1616"/>
      <c r="F58" s="1621"/>
      <c r="H58" s="1618">
        <f t="shared" si="1"/>
        <v>0</v>
      </c>
      <c r="J58" s="61"/>
    </row>
    <row r="59" spans="1:10" ht="15.75" hidden="1">
      <c r="A59" s="1662">
        <v>52</v>
      </c>
      <c r="B59" s="1615"/>
      <c r="C59" s="1610"/>
      <c r="D59" s="1620"/>
      <c r="F59" s="1621"/>
      <c r="G59" s="1668"/>
      <c r="H59" s="1618">
        <f t="shared" si="1"/>
        <v>0</v>
      </c>
      <c r="J59" s="61"/>
    </row>
    <row r="60" spans="1:10" ht="15.75" hidden="1">
      <c r="A60" s="1662">
        <v>53</v>
      </c>
      <c r="B60" s="1615"/>
      <c r="C60" s="1627"/>
      <c r="D60" s="1616"/>
      <c r="F60" s="1621"/>
      <c r="H60" s="1618">
        <f t="shared" si="1"/>
        <v>0</v>
      </c>
      <c r="J60" s="61"/>
    </row>
    <row r="61" spans="1:10" ht="15.75" hidden="1">
      <c r="A61" s="1662">
        <v>54</v>
      </c>
      <c r="B61" s="1615"/>
      <c r="C61" s="1610"/>
      <c r="D61" s="1620"/>
      <c r="F61" s="1621"/>
      <c r="H61" s="1618">
        <f t="shared" si="1"/>
        <v>0</v>
      </c>
      <c r="J61" s="61"/>
    </row>
    <row r="62" spans="1:10" ht="15.75" hidden="1">
      <c r="A62" s="1662">
        <v>55</v>
      </c>
      <c r="B62" s="1615"/>
      <c r="C62" s="1625"/>
      <c r="D62" s="1616"/>
      <c r="F62" s="1621"/>
      <c r="H62" s="1618">
        <f t="shared" si="1"/>
        <v>0</v>
      </c>
      <c r="J62" s="61"/>
    </row>
    <row r="63" spans="1:10" ht="15.75" hidden="1">
      <c r="A63" s="1662">
        <v>56</v>
      </c>
      <c r="B63" s="1615"/>
      <c r="C63" s="1610"/>
      <c r="D63" s="1620"/>
      <c r="F63" s="1621"/>
      <c r="H63" s="1618">
        <f t="shared" si="1"/>
        <v>0</v>
      </c>
      <c r="J63" s="61"/>
    </row>
    <row r="64" spans="1:10" ht="15.75" hidden="1">
      <c r="A64" s="1662">
        <v>57</v>
      </c>
      <c r="B64" s="1615"/>
      <c r="C64" s="1619"/>
      <c r="D64" s="1620"/>
      <c r="F64" s="1621"/>
      <c r="G64" s="1669"/>
      <c r="H64" s="1618">
        <f t="shared" si="1"/>
        <v>0</v>
      </c>
      <c r="J64" s="61"/>
    </row>
    <row r="65" spans="1:10" ht="15.75" hidden="1">
      <c r="A65" s="1662">
        <v>58</v>
      </c>
      <c r="B65" s="1615"/>
      <c r="C65" s="1670"/>
      <c r="D65" s="1616"/>
      <c r="F65" s="1617"/>
      <c r="H65" s="1618">
        <f t="shared" si="1"/>
        <v>0</v>
      </c>
      <c r="J65" s="61"/>
    </row>
    <row r="66" spans="1:10" ht="15.75" hidden="1">
      <c r="A66" s="1662">
        <v>59</v>
      </c>
      <c r="B66" s="1615"/>
      <c r="C66" s="1627"/>
      <c r="D66" s="1620"/>
      <c r="F66" s="1621"/>
      <c r="G66" s="297"/>
      <c r="H66" s="1618">
        <f t="shared" si="1"/>
        <v>0</v>
      </c>
      <c r="J66" s="61"/>
    </row>
    <row r="67" spans="1:10" ht="15.75" hidden="1">
      <c r="A67" s="1662">
        <v>60</v>
      </c>
      <c r="B67" s="1615"/>
      <c r="C67" s="1625"/>
      <c r="D67" s="1616"/>
      <c r="F67" s="1621"/>
      <c r="H67" s="1618">
        <f t="shared" si="1"/>
        <v>0</v>
      </c>
      <c r="J67" s="61"/>
    </row>
    <row r="68" spans="1:10" ht="15.75" hidden="1">
      <c r="A68" s="1662">
        <v>61</v>
      </c>
      <c r="B68" s="1615"/>
      <c r="C68" s="1610"/>
      <c r="D68" s="618"/>
      <c r="E68" s="433"/>
      <c r="F68" s="1666"/>
      <c r="G68" s="433"/>
      <c r="H68" s="1618">
        <f t="shared" si="1"/>
        <v>0</v>
      </c>
      <c r="J68" s="61"/>
    </row>
    <row r="69" spans="1:10" ht="15.75" hidden="1">
      <c r="A69" s="1662">
        <v>62</v>
      </c>
      <c r="B69" s="1615"/>
      <c r="C69" s="1625"/>
      <c r="D69" s="1616"/>
      <c r="F69" s="1621"/>
      <c r="G69" s="1671"/>
      <c r="H69" s="1618">
        <f t="shared" si="1"/>
        <v>0</v>
      </c>
      <c r="J69" s="61"/>
    </row>
    <row r="70" spans="1:10" ht="15.75" hidden="1">
      <c r="A70" s="1662">
        <v>63</v>
      </c>
      <c r="B70" s="1615"/>
      <c r="C70" s="1627"/>
      <c r="D70" s="1616"/>
      <c r="F70" s="1621"/>
      <c r="H70" s="1618">
        <f t="shared" si="1"/>
        <v>0</v>
      </c>
      <c r="J70" s="61"/>
    </row>
    <row r="71" spans="1:10" ht="15.75" hidden="1">
      <c r="A71" s="1662">
        <v>64</v>
      </c>
      <c r="B71" s="1615"/>
      <c r="C71" s="1627"/>
      <c r="D71" s="1620"/>
      <c r="F71" s="1621"/>
      <c r="G71" s="297"/>
      <c r="H71" s="1618">
        <f t="shared" si="1"/>
        <v>0</v>
      </c>
      <c r="J71" s="61"/>
    </row>
    <row r="72" spans="1:10" ht="15.75" hidden="1">
      <c r="A72" s="1662">
        <v>65</v>
      </c>
      <c r="B72" s="1615"/>
      <c r="C72" s="1625"/>
      <c r="D72" s="1620"/>
      <c r="F72" s="1621"/>
      <c r="H72" s="1618">
        <f t="shared" si="1"/>
        <v>0</v>
      </c>
      <c r="J72" s="61"/>
    </row>
    <row r="73" spans="1:10" ht="15.75" hidden="1">
      <c r="A73" s="1662">
        <v>66</v>
      </c>
      <c r="B73" s="1615"/>
      <c r="C73" s="1625"/>
      <c r="D73" s="1620"/>
      <c r="F73" s="1621"/>
      <c r="H73" s="1618">
        <f t="shared" si="1"/>
        <v>0</v>
      </c>
      <c r="J73" s="61"/>
    </row>
    <row r="74" spans="1:10" ht="15.75" hidden="1">
      <c r="A74" s="1662">
        <v>67</v>
      </c>
      <c r="B74" s="1615"/>
      <c r="C74" s="1610"/>
      <c r="D74" s="1635"/>
      <c r="F74" s="1617"/>
      <c r="H74" s="1618">
        <f t="shared" si="1"/>
        <v>0</v>
      </c>
      <c r="J74" s="61"/>
    </row>
    <row r="75" spans="1:10" ht="15.75" hidden="1">
      <c r="A75" s="1662">
        <v>68</v>
      </c>
      <c r="B75" s="1615"/>
      <c r="C75" s="1625"/>
      <c r="D75" s="1672"/>
      <c r="F75" s="1673"/>
      <c r="G75" s="297"/>
      <c r="H75" s="1618">
        <f t="shared" si="1"/>
        <v>0</v>
      </c>
      <c r="J75" s="61"/>
    </row>
    <row r="76" spans="1:10" ht="15.75" hidden="1">
      <c r="A76" s="1662">
        <v>69</v>
      </c>
      <c r="B76" s="1615"/>
      <c r="C76" s="1610"/>
      <c r="D76" s="872"/>
      <c r="E76" s="433"/>
      <c r="F76" s="1674"/>
      <c r="G76" s="297"/>
      <c r="H76" s="1618">
        <f t="shared" si="1"/>
        <v>0</v>
      </c>
      <c r="J76" s="61"/>
    </row>
    <row r="77" spans="1:10" ht="15.75" hidden="1">
      <c r="A77" s="1662">
        <v>70</v>
      </c>
      <c r="B77" s="1615"/>
      <c r="C77" s="1625"/>
      <c r="D77" s="1675"/>
      <c r="F77" s="1676"/>
      <c r="H77" s="1618">
        <f t="shared" si="1"/>
        <v>0</v>
      </c>
      <c r="J77" s="61"/>
    </row>
    <row r="78" spans="1:10" ht="15.75" hidden="1">
      <c r="A78" s="1662">
        <v>71</v>
      </c>
      <c r="B78" s="1615"/>
      <c r="C78" s="1625"/>
      <c r="D78" s="1677"/>
      <c r="F78" s="1673"/>
      <c r="H78" s="1618">
        <f t="shared" si="1"/>
        <v>0</v>
      </c>
      <c r="J78" s="61"/>
    </row>
    <row r="79" spans="1:10" ht="15.75" hidden="1">
      <c r="A79" s="1662">
        <v>72</v>
      </c>
      <c r="B79" s="1615"/>
      <c r="C79" s="1625"/>
      <c r="D79" s="1634"/>
      <c r="F79" s="1617"/>
      <c r="H79" s="1618">
        <f t="shared" si="1"/>
        <v>0</v>
      </c>
      <c r="J79" s="61"/>
    </row>
    <row r="80" spans="1:10" ht="15.75" hidden="1">
      <c r="A80" s="1662">
        <v>73</v>
      </c>
      <c r="B80" s="1615"/>
      <c r="C80" s="1627"/>
      <c r="D80" s="1620"/>
      <c r="E80" s="433"/>
      <c r="F80" s="1678"/>
      <c r="G80" s="433"/>
      <c r="H80" s="1618">
        <f t="shared" si="1"/>
        <v>0</v>
      </c>
      <c r="J80" s="61"/>
    </row>
    <row r="81" spans="1:10" ht="16.5" thickBot="1">
      <c r="A81" s="61"/>
      <c r="B81" s="61"/>
      <c r="C81" s="1679" t="s">
        <v>3463</v>
      </c>
      <c r="D81" s="1680">
        <f>SUM(D5:D80)</f>
        <v>781894</v>
      </c>
      <c r="E81" s="1680"/>
      <c r="F81" s="1680">
        <f>SUM(F5:F80)</f>
        <v>2720943.88</v>
      </c>
      <c r="H81" s="1681">
        <v>0</v>
      </c>
      <c r="J81" s="61"/>
    </row>
    <row r="82" spans="1:10" ht="16.5" thickBot="1">
      <c r="A82" s="61"/>
      <c r="B82" s="61"/>
      <c r="C82" s="1679"/>
      <c r="D82" s="1682"/>
      <c r="F82" s="1052"/>
      <c r="H82" s="1683">
        <v>0</v>
      </c>
      <c r="J82" s="61"/>
    </row>
    <row r="83" spans="1:10" ht="23.25" customHeight="1" thickBot="1">
      <c r="A83" s="61"/>
      <c r="B83" s="61"/>
      <c r="C83" s="1679"/>
      <c r="D83" s="1682"/>
      <c r="F83" s="2101" t="s">
        <v>3464</v>
      </c>
      <c r="G83" s="2101"/>
      <c r="H83" s="1684">
        <f>SUM(H5:H82)</f>
        <v>3502837.88</v>
      </c>
      <c r="J83" s="61"/>
    </row>
    <row r="84" spans="1:10" ht="15.75" hidden="1">
      <c r="A84" s="61"/>
      <c r="B84" s="61"/>
      <c r="C84" s="1679"/>
      <c r="D84" s="1682"/>
      <c r="F84" s="1052"/>
      <c r="H84" s="1052"/>
      <c r="J84" s="61"/>
    </row>
    <row r="85" spans="1:10" ht="16.5" thickBot="1">
      <c r="A85" s="61"/>
      <c r="B85" s="61"/>
      <c r="C85" s="1679"/>
      <c r="D85" s="1682"/>
      <c r="F85" s="1052"/>
      <c r="J85" s="61"/>
    </row>
    <row r="86" spans="1:10" ht="20.25" customHeight="1" thickTop="1" thickBot="1">
      <c r="A86" s="1598"/>
      <c r="B86" s="1599"/>
      <c r="C86" s="1600"/>
      <c r="D86" s="1685" t="s">
        <v>3438</v>
      </c>
      <c r="E86" s="433"/>
      <c r="F86" s="2102" t="s">
        <v>3439</v>
      </c>
      <c r="G86" s="1602"/>
      <c r="H86" s="2104" t="s">
        <v>3440</v>
      </c>
    </row>
    <row r="87" spans="1:10" ht="19.5" customHeight="1" thickBot="1">
      <c r="A87" s="1603" t="s">
        <v>1</v>
      </c>
      <c r="B87" s="1604" t="s">
        <v>3441</v>
      </c>
      <c r="C87" s="1686"/>
      <c r="D87" s="1687" t="s">
        <v>2</v>
      </c>
      <c r="E87" s="1431"/>
      <c r="F87" s="2103"/>
      <c r="G87" s="1607"/>
      <c r="H87" s="2105"/>
      <c r="J87" s="2106" t="s">
        <v>3465</v>
      </c>
    </row>
    <row r="88" spans="1:10" ht="15.75" hidden="1" customHeight="1">
      <c r="A88" s="1688"/>
      <c r="B88" s="1615"/>
      <c r="C88" s="1610"/>
      <c r="D88" s="869"/>
      <c r="E88" s="433"/>
      <c r="F88" s="1674"/>
      <c r="G88" s="297"/>
      <c r="H88" s="1689">
        <f t="shared" ref="H88:H99" si="2">F88+D88</f>
        <v>0</v>
      </c>
      <c r="J88" s="2107"/>
    </row>
    <row r="89" spans="1:10" ht="15.75" hidden="1" customHeight="1">
      <c r="A89" s="1690"/>
      <c r="B89" s="1615"/>
      <c r="C89" s="1610"/>
      <c r="D89" s="872"/>
      <c r="E89" s="433"/>
      <c r="F89" s="1691"/>
      <c r="G89" s="433"/>
      <c r="H89" s="1689">
        <f t="shared" si="2"/>
        <v>0</v>
      </c>
      <c r="J89" s="2107"/>
    </row>
    <row r="90" spans="1:10" ht="15.75" hidden="1" customHeight="1">
      <c r="A90" s="1690"/>
      <c r="B90" s="1615"/>
      <c r="C90" s="1627"/>
      <c r="D90" s="872"/>
      <c r="E90" s="433"/>
      <c r="F90" s="1691"/>
      <c r="G90" s="433"/>
      <c r="H90" s="1689">
        <f t="shared" si="2"/>
        <v>0</v>
      </c>
      <c r="J90" s="2107"/>
    </row>
    <row r="91" spans="1:10" ht="15.75" hidden="1" customHeight="1">
      <c r="A91" s="1690"/>
      <c r="B91" s="1615"/>
      <c r="C91" s="1627"/>
      <c r="D91" s="1677"/>
      <c r="E91" s="433"/>
      <c r="F91" s="1692"/>
      <c r="G91" s="433"/>
      <c r="H91" s="1689">
        <f t="shared" si="2"/>
        <v>0</v>
      </c>
      <c r="J91" s="2107"/>
    </row>
    <row r="92" spans="1:10" ht="15.75" hidden="1" customHeight="1">
      <c r="A92" s="1690"/>
      <c r="B92" s="1615"/>
      <c r="C92" s="1627"/>
      <c r="D92" s="872"/>
      <c r="E92" s="433"/>
      <c r="F92" s="1666"/>
      <c r="G92" s="433"/>
      <c r="H92" s="1689">
        <f t="shared" si="2"/>
        <v>0</v>
      </c>
      <c r="J92" s="2107"/>
    </row>
    <row r="93" spans="1:10" ht="15.75" hidden="1" customHeight="1">
      <c r="A93" s="1690"/>
      <c r="B93" s="1615"/>
      <c r="C93" s="1627"/>
      <c r="D93" s="872"/>
      <c r="E93" s="433"/>
      <c r="F93" s="1693"/>
      <c r="G93" s="433"/>
      <c r="H93" s="1689">
        <f t="shared" si="2"/>
        <v>0</v>
      </c>
      <c r="J93" s="2107"/>
    </row>
    <row r="94" spans="1:10" ht="15.75" hidden="1" customHeight="1">
      <c r="A94" s="1690"/>
      <c r="B94" s="1615"/>
      <c r="C94" s="1627"/>
      <c r="D94" s="872"/>
      <c r="E94" s="433"/>
      <c r="F94" s="1693"/>
      <c r="G94" s="433"/>
      <c r="H94" s="1689">
        <f t="shared" si="2"/>
        <v>0</v>
      </c>
      <c r="J94" s="2107"/>
    </row>
    <row r="95" spans="1:10" ht="15.75" hidden="1" customHeight="1">
      <c r="A95" s="1690"/>
      <c r="B95" s="1615"/>
      <c r="C95" s="1627"/>
      <c r="D95" s="722"/>
      <c r="E95" s="433"/>
      <c r="F95" s="1694">
        <v>0</v>
      </c>
      <c r="G95" s="433"/>
      <c r="H95" s="1695">
        <f t="shared" si="2"/>
        <v>0</v>
      </c>
      <c r="J95" s="2107"/>
    </row>
    <row r="96" spans="1:10" ht="15.75" hidden="1" customHeight="1">
      <c r="A96" s="1690"/>
      <c r="B96" s="1615"/>
      <c r="C96" s="1627"/>
      <c r="D96" s="872"/>
      <c r="E96" s="1106"/>
      <c r="F96" s="1693">
        <v>0</v>
      </c>
      <c r="G96" s="1106"/>
      <c r="H96" s="1696">
        <f t="shared" si="2"/>
        <v>0</v>
      </c>
      <c r="J96" s="2107"/>
    </row>
    <row r="97" spans="1:10" ht="19.5" hidden="1" customHeight="1">
      <c r="A97" s="1690"/>
      <c r="B97" s="1697"/>
      <c r="C97" s="1627"/>
      <c r="D97" s="872"/>
      <c r="E97" s="1106"/>
      <c r="F97" s="1693">
        <v>0</v>
      </c>
      <c r="G97" s="1106"/>
      <c r="H97" s="1696">
        <f t="shared" si="2"/>
        <v>0</v>
      </c>
      <c r="J97" s="2107"/>
    </row>
    <row r="98" spans="1:10" ht="19.5" hidden="1" customHeight="1">
      <c r="A98" s="1690"/>
      <c r="B98" s="1698"/>
      <c r="C98" s="1667"/>
      <c r="D98" s="872"/>
      <c r="E98" s="1106"/>
      <c r="F98" s="1693">
        <v>0</v>
      </c>
      <c r="G98" s="1106"/>
      <c r="H98" s="1696">
        <f t="shared" si="2"/>
        <v>0</v>
      </c>
      <c r="J98" s="2107"/>
    </row>
    <row r="99" spans="1:10" ht="19.5" hidden="1" customHeight="1">
      <c r="A99" s="1690"/>
      <c r="B99" s="1615"/>
      <c r="C99" s="1627"/>
      <c r="D99" s="1699"/>
      <c r="E99" s="1700"/>
      <c r="F99" s="1701">
        <v>0</v>
      </c>
      <c r="G99" s="1700"/>
      <c r="H99" s="1702">
        <f t="shared" si="2"/>
        <v>0</v>
      </c>
      <c r="J99" s="2107"/>
    </row>
    <row r="100" spans="1:10" ht="19.5" hidden="1" customHeight="1">
      <c r="A100" s="1703"/>
      <c r="B100" s="1703"/>
      <c r="C100" s="1704" t="s">
        <v>3466</v>
      </c>
      <c r="D100" s="1705">
        <f>SUM(D88:D97)</f>
        <v>0</v>
      </c>
      <c r="E100" s="1706"/>
      <c r="F100" s="1707">
        <f>SUM(F88:F99)</f>
        <v>0</v>
      </c>
      <c r="G100" s="2109"/>
      <c r="H100" s="1708">
        <v>0</v>
      </c>
      <c r="J100" s="2107"/>
    </row>
    <row r="101" spans="1:10" ht="19.5" hidden="1" customHeight="1">
      <c r="A101" s="1709"/>
      <c r="B101" s="1709"/>
      <c r="C101" s="1710"/>
      <c r="D101" s="176"/>
      <c r="E101" s="433"/>
      <c r="F101" s="1711"/>
      <c r="G101" s="2109"/>
      <c r="H101" s="541">
        <v>0</v>
      </c>
      <c r="J101" s="2107"/>
    </row>
    <row r="102" spans="1:10" ht="19.5" customHeight="1" thickTop="1">
      <c r="A102" s="1709"/>
      <c r="B102" s="1709"/>
      <c r="C102" s="1710"/>
      <c r="D102" s="1712"/>
      <c r="E102" s="433"/>
      <c r="F102" s="1713"/>
      <c r="G102" s="433"/>
      <c r="H102" s="541">
        <v>0</v>
      </c>
      <c r="J102" s="2107"/>
    </row>
    <row r="103" spans="1:10" ht="19.5" hidden="1" customHeight="1">
      <c r="A103" s="296"/>
      <c r="B103" s="296"/>
      <c r="C103" s="1431"/>
      <c r="D103" s="1431"/>
      <c r="E103" s="1431"/>
      <c r="F103" s="1431"/>
      <c r="G103" s="1431"/>
      <c r="H103" s="1433">
        <v>0</v>
      </c>
      <c r="J103" s="2107"/>
    </row>
    <row r="104" spans="1:10" ht="17.25" customHeight="1" thickBot="1">
      <c r="A104" s="1608">
        <v>74</v>
      </c>
      <c r="B104" s="1609" t="s">
        <v>35</v>
      </c>
      <c r="C104" s="1610"/>
      <c r="D104" s="1714">
        <v>359057.5</v>
      </c>
      <c r="E104" s="433"/>
      <c r="F104" s="1641"/>
      <c r="H104" s="1689">
        <f t="shared" ref="H104:H115" si="3">F104+D104</f>
        <v>359057.5</v>
      </c>
      <c r="J104" s="2108"/>
    </row>
    <row r="105" spans="1:10" ht="15.75">
      <c r="A105" s="1614">
        <v>75</v>
      </c>
      <c r="B105" s="1715" t="s">
        <v>52</v>
      </c>
      <c r="C105" s="1625"/>
      <c r="D105" s="1616">
        <v>20586.5</v>
      </c>
      <c r="E105" s="433"/>
      <c r="F105" s="1621"/>
      <c r="H105" s="1716">
        <f t="shared" si="3"/>
        <v>20586.5</v>
      </c>
      <c r="J105" s="61"/>
    </row>
    <row r="106" spans="1:10" ht="15.75">
      <c r="A106" s="1614">
        <v>76</v>
      </c>
      <c r="B106" s="1615" t="s">
        <v>16</v>
      </c>
      <c r="C106" s="1610" t="s">
        <v>3467</v>
      </c>
      <c r="D106" s="1616">
        <v>20668.5</v>
      </c>
      <c r="E106" s="433"/>
      <c r="F106" s="1621"/>
      <c r="H106" s="1716">
        <f t="shared" si="3"/>
        <v>20668.5</v>
      </c>
      <c r="J106" s="61"/>
    </row>
    <row r="107" spans="1:10" ht="15.75">
      <c r="A107" s="1614">
        <v>77</v>
      </c>
      <c r="B107" s="1615" t="s">
        <v>84</v>
      </c>
      <c r="C107" s="1610"/>
      <c r="D107" s="1616">
        <v>23250</v>
      </c>
      <c r="E107" s="433"/>
      <c r="F107" s="1621"/>
      <c r="H107" s="1716">
        <f t="shared" si="3"/>
        <v>23250</v>
      </c>
      <c r="J107" s="61"/>
    </row>
    <row r="108" spans="1:10" ht="15.75">
      <c r="A108" s="1614">
        <v>78</v>
      </c>
      <c r="B108" s="1717" t="s">
        <v>3468</v>
      </c>
      <c r="C108" s="1625"/>
      <c r="D108" s="1616">
        <v>11212</v>
      </c>
      <c r="E108" s="433"/>
      <c r="F108" s="1718">
        <v>52560.5</v>
      </c>
      <c r="H108" s="1716">
        <f t="shared" si="3"/>
        <v>63772.5</v>
      </c>
      <c r="J108" s="61"/>
    </row>
    <row r="109" spans="1:10" ht="15.75">
      <c r="A109" s="1614">
        <v>79</v>
      </c>
      <c r="B109" s="1615" t="s">
        <v>295</v>
      </c>
      <c r="C109" s="1610"/>
      <c r="D109" s="1616">
        <v>6523</v>
      </c>
      <c r="E109" s="433"/>
      <c r="F109" s="1621"/>
      <c r="H109" s="1716">
        <f t="shared" si="3"/>
        <v>6523</v>
      </c>
      <c r="J109" s="61"/>
    </row>
    <row r="110" spans="1:10" ht="15.75">
      <c r="A110" s="1614">
        <v>80</v>
      </c>
      <c r="B110" s="1615" t="s">
        <v>230</v>
      </c>
      <c r="C110" s="1610"/>
      <c r="D110" s="1616">
        <v>37741</v>
      </c>
      <c r="E110" s="433"/>
      <c r="F110" s="1621"/>
      <c r="H110" s="1716">
        <f t="shared" si="3"/>
        <v>37741</v>
      </c>
      <c r="J110" s="61"/>
    </row>
    <row r="111" spans="1:10" ht="15.75">
      <c r="A111" s="1614">
        <v>81</v>
      </c>
      <c r="B111" s="1615" t="s">
        <v>3469</v>
      </c>
      <c r="C111" s="1610"/>
      <c r="D111" s="1616">
        <v>4000</v>
      </c>
      <c r="E111" s="433"/>
      <c r="F111" s="1621"/>
      <c r="H111" s="1716">
        <f t="shared" si="3"/>
        <v>4000</v>
      </c>
      <c r="J111" s="61"/>
    </row>
    <row r="112" spans="1:10" ht="16.5" thickBot="1">
      <c r="A112" s="1614">
        <v>82</v>
      </c>
      <c r="B112" s="1615" t="s">
        <v>277</v>
      </c>
      <c r="C112" s="1610"/>
      <c r="D112" s="1719">
        <v>4518.5</v>
      </c>
      <c r="E112" s="1467"/>
      <c r="F112" s="1720"/>
      <c r="H112" s="1696">
        <f t="shared" si="3"/>
        <v>4518.5</v>
      </c>
      <c r="J112" s="61"/>
    </row>
    <row r="113" spans="1:10" ht="15.75" hidden="1">
      <c r="A113" s="1167"/>
      <c r="B113" s="1721"/>
      <c r="C113" s="1625"/>
      <c r="D113" s="1722"/>
      <c r="E113" s="433"/>
      <c r="F113" s="1641"/>
      <c r="H113" s="1689">
        <f t="shared" si="3"/>
        <v>0</v>
      </c>
      <c r="J113" s="61"/>
    </row>
    <row r="114" spans="1:10" ht="15.75" hidden="1">
      <c r="A114" s="1167"/>
      <c r="B114" s="1715"/>
      <c r="C114" s="1625"/>
      <c r="D114" s="1616"/>
      <c r="E114" s="433"/>
      <c r="F114" s="1621"/>
      <c r="H114" s="1723">
        <f t="shared" si="3"/>
        <v>0</v>
      </c>
      <c r="J114" s="61"/>
    </row>
    <row r="115" spans="1:10" ht="16.5" hidden="1" thickBot="1">
      <c r="A115" s="1167"/>
      <c r="B115" s="1715"/>
      <c r="C115" s="1168"/>
      <c r="D115" s="1616"/>
      <c r="E115" s="433"/>
      <c r="F115" s="1724"/>
      <c r="H115" s="1723">
        <f t="shared" si="3"/>
        <v>0</v>
      </c>
      <c r="J115" s="61"/>
    </row>
    <row r="116" spans="1:10" ht="16.5" thickBot="1">
      <c r="A116" s="88"/>
      <c r="B116" s="88"/>
      <c r="C116" s="1725" t="s">
        <v>3470</v>
      </c>
      <c r="D116" s="1726">
        <f>SUM(D104:D115)</f>
        <v>487557</v>
      </c>
      <c r="E116" s="1727"/>
      <c r="F116" s="1728">
        <f>SUM(F104:F111)</f>
        <v>52560.5</v>
      </c>
      <c r="H116" s="1716">
        <v>0</v>
      </c>
      <c r="J116" s="61"/>
    </row>
    <row r="117" spans="1:10">
      <c r="A117" s="1729"/>
      <c r="B117" s="1729"/>
      <c r="C117" s="1068"/>
      <c r="D117" s="1068"/>
      <c r="E117" s="1730"/>
      <c r="F117" s="1052"/>
      <c r="H117" s="1723">
        <v>0</v>
      </c>
      <c r="J117" s="61"/>
    </row>
    <row r="118" spans="1:10" ht="16.5" thickBot="1">
      <c r="A118" s="1731"/>
      <c r="B118" s="1732"/>
      <c r="C118" s="1733"/>
      <c r="D118" s="1734"/>
      <c r="E118" s="1730"/>
      <c r="F118" s="1052"/>
      <c r="H118" s="1723">
        <v>0</v>
      </c>
      <c r="J118" s="61"/>
    </row>
    <row r="119" spans="1:10" ht="18.75" thickBot="1">
      <c r="A119" s="27"/>
      <c r="B119" s="2110" t="s">
        <v>3471</v>
      </c>
      <c r="C119" s="2111"/>
      <c r="D119" s="1735">
        <f>D116+D81+D100</f>
        <v>1269451</v>
      </c>
      <c r="E119" s="1736"/>
      <c r="F119" s="1737">
        <f>F116+F81+F100</f>
        <v>2773504.38</v>
      </c>
      <c r="H119" s="1723">
        <v>0</v>
      </c>
      <c r="J119" s="61"/>
    </row>
    <row r="120" spans="1:10">
      <c r="A120" s="61"/>
      <c r="B120" s="61"/>
      <c r="C120" s="606"/>
      <c r="D120" s="606"/>
      <c r="E120" s="1730"/>
      <c r="F120" s="1052"/>
      <c r="H120" s="1723">
        <v>0</v>
      </c>
      <c r="J120" s="61"/>
    </row>
    <row r="121" spans="1:10">
      <c r="A121" s="61"/>
      <c r="B121" s="61"/>
      <c r="C121" s="606"/>
      <c r="D121" s="606"/>
      <c r="E121" s="433"/>
      <c r="F121" s="1262"/>
      <c r="H121" s="1738">
        <v>0</v>
      </c>
      <c r="J121" s="61"/>
    </row>
    <row r="122" spans="1:10" ht="15.75" thickBot="1">
      <c r="A122" s="61"/>
      <c r="B122" s="61"/>
      <c r="C122" s="606"/>
      <c r="D122" s="606"/>
      <c r="E122" s="433"/>
      <c r="F122" s="1262"/>
      <c r="H122" s="1052">
        <v>0</v>
      </c>
      <c r="J122" s="61"/>
    </row>
    <row r="123" spans="1:10" ht="29.25" customHeight="1" thickTop="1" thickBot="1">
      <c r="A123" s="1739"/>
      <c r="B123" s="61"/>
      <c r="C123" s="606"/>
      <c r="D123" s="606"/>
      <c r="F123" s="2099" t="s">
        <v>3472</v>
      </c>
      <c r="G123" s="2100"/>
      <c r="H123" s="1740">
        <f>SUM(H83:H122)</f>
        <v>4042955.38</v>
      </c>
      <c r="J123" s="61"/>
    </row>
    <row r="124" spans="1:10" ht="19.5" thickTop="1">
      <c r="A124" s="1741" t="s">
        <v>3473</v>
      </c>
      <c r="B124" s="61"/>
      <c r="C124" s="606"/>
      <c r="D124" s="606"/>
      <c r="F124" s="1052"/>
      <c r="J124" s="61"/>
    </row>
    <row r="125" spans="1:10">
      <c r="A125" s="61"/>
      <c r="B125" s="61"/>
      <c r="C125" s="606"/>
      <c r="D125" s="606"/>
      <c r="F125" s="1052"/>
      <c r="J125" s="61"/>
    </row>
    <row r="126" spans="1:10">
      <c r="J126" s="61"/>
    </row>
    <row r="127" spans="1:10">
      <c r="J127" s="61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9"/>
  <sheetViews>
    <sheetView workbookViewId="0">
      <selection activeCell="H26" sqref="H26"/>
    </sheetView>
  </sheetViews>
  <sheetFormatPr baseColWidth="10" defaultRowHeight="15"/>
  <cols>
    <col min="1" max="1" width="6.140625" style="771" customWidth="1"/>
    <col min="2" max="2" width="35.85546875" style="771" customWidth="1"/>
    <col min="3" max="3" width="2.28515625" style="771" customWidth="1"/>
    <col min="4" max="4" width="24.42578125" style="771" customWidth="1"/>
    <col min="5" max="5" width="28.140625" style="1785" customWidth="1"/>
    <col min="6" max="6" width="8.140625" style="2" customWidth="1"/>
    <col min="7" max="16384" width="11.42578125" style="771"/>
  </cols>
  <sheetData>
    <row r="1" spans="1:6" ht="18.75">
      <c r="A1" s="40"/>
      <c r="B1" s="1742" t="s">
        <v>3434</v>
      </c>
      <c r="C1" s="27"/>
      <c r="D1" s="44"/>
      <c r="E1" s="1743" t="s">
        <v>3474</v>
      </c>
      <c r="F1" s="1303"/>
    </row>
    <row r="2" spans="1:6" ht="19.5" thickBot="1">
      <c r="A2" s="40"/>
      <c r="B2" s="2123" t="s">
        <v>3475</v>
      </c>
      <c r="C2" s="2123"/>
      <c r="D2" s="2123"/>
      <c r="E2" s="2123"/>
      <c r="F2" s="1744"/>
    </row>
    <row r="3" spans="1:6" ht="15.75" thickBot="1">
      <c r="A3" s="1598"/>
      <c r="B3" s="1599"/>
      <c r="C3" s="1745"/>
      <c r="D3" s="199"/>
      <c r="E3" s="1746"/>
      <c r="F3" s="1747"/>
    </row>
    <row r="4" spans="1:6" ht="21.75" thickBot="1">
      <c r="A4" s="1603" t="s">
        <v>1</v>
      </c>
      <c r="B4" s="1604" t="s">
        <v>3441</v>
      </c>
      <c r="C4" s="1748"/>
      <c r="D4" s="1749" t="s">
        <v>2</v>
      </c>
      <c r="E4" s="1750" t="s">
        <v>3476</v>
      </c>
      <c r="F4" s="1751"/>
    </row>
    <row r="5" spans="1:6" ht="17.25" thickTop="1" thickBot="1">
      <c r="A5" s="1688">
        <v>1</v>
      </c>
      <c r="B5" s="1752" t="s">
        <v>3477</v>
      </c>
      <c r="C5" s="1753"/>
      <c r="D5" s="1754">
        <v>238342.3</v>
      </c>
      <c r="E5" s="1755"/>
      <c r="F5" s="1756"/>
    </row>
    <row r="6" spans="1:6" ht="17.25" thickTop="1" thickBot="1">
      <c r="A6" s="1688">
        <v>2</v>
      </c>
      <c r="B6" s="1757" t="s">
        <v>3359</v>
      </c>
      <c r="C6" s="1753"/>
      <c r="D6" s="1754">
        <v>7135.06</v>
      </c>
      <c r="E6" s="1755"/>
      <c r="F6" s="1756"/>
    </row>
    <row r="7" spans="1:6" ht="17.25" thickTop="1" thickBot="1">
      <c r="A7" s="1688">
        <v>3</v>
      </c>
      <c r="B7" s="1752" t="s">
        <v>3359</v>
      </c>
      <c r="C7" s="1753"/>
      <c r="D7" s="1754">
        <v>11352</v>
      </c>
      <c r="E7" s="1758" t="s">
        <v>3478</v>
      </c>
      <c r="F7" s="1756"/>
    </row>
    <row r="8" spans="1:6" ht="17.25" thickTop="1" thickBot="1">
      <c r="A8" s="1688"/>
      <c r="B8" s="1759" t="s">
        <v>367</v>
      </c>
      <c r="C8" s="1753"/>
      <c r="D8" s="1754">
        <v>36571</v>
      </c>
      <c r="E8" s="1755"/>
      <c r="F8" s="1756"/>
    </row>
    <row r="9" spans="1:6" ht="17.25" thickTop="1" thickBot="1">
      <c r="A9" s="1688">
        <v>4</v>
      </c>
      <c r="B9" s="1752" t="s">
        <v>367</v>
      </c>
      <c r="C9" s="1753"/>
      <c r="D9" s="1754">
        <v>14723.58</v>
      </c>
      <c r="E9" s="1755" t="s">
        <v>3479</v>
      </c>
      <c r="F9" s="1760"/>
    </row>
    <row r="10" spans="1:6" ht="17.25" thickTop="1" thickBot="1">
      <c r="A10" s="1688">
        <v>5</v>
      </c>
      <c r="B10" s="1752" t="s">
        <v>3361</v>
      </c>
      <c r="C10" s="1761"/>
      <c r="D10" s="1754">
        <v>14000</v>
      </c>
      <c r="E10" s="1755" t="s">
        <v>3480</v>
      </c>
      <c r="F10" s="1756"/>
    </row>
    <row r="11" spans="1:6" ht="17.25" thickTop="1" thickBot="1">
      <c r="A11" s="1688">
        <v>6</v>
      </c>
      <c r="B11" s="1752" t="s">
        <v>2837</v>
      </c>
      <c r="C11" s="1753"/>
      <c r="D11" s="1754">
        <v>28919.279999999999</v>
      </c>
      <c r="E11" s="1755"/>
      <c r="F11" s="1762"/>
    </row>
    <row r="12" spans="1:6" ht="17.25" thickTop="1" thickBot="1">
      <c r="A12" s="1688"/>
      <c r="B12" s="1763" t="s">
        <v>3481</v>
      </c>
      <c r="C12" s="1753"/>
      <c r="D12" s="1754">
        <v>0</v>
      </c>
      <c r="E12" s="1755" t="s">
        <v>3482</v>
      </c>
      <c r="F12" s="1756"/>
    </row>
    <row r="13" spans="1:6" ht="17.25" thickTop="1" thickBot="1">
      <c r="A13" s="1688">
        <v>7</v>
      </c>
      <c r="B13" s="1764" t="s">
        <v>3481</v>
      </c>
      <c r="C13" s="1753"/>
      <c r="D13" s="1754">
        <v>331684.43</v>
      </c>
      <c r="E13" s="1765"/>
      <c r="F13" s="1756"/>
    </row>
    <row r="14" spans="1:6" ht="17.25" thickTop="1" thickBot="1">
      <c r="A14" s="1688">
        <v>8</v>
      </c>
      <c r="B14" s="1766" t="s">
        <v>89</v>
      </c>
      <c r="C14" s="1767"/>
      <c r="D14" s="1754">
        <v>166410.85</v>
      </c>
      <c r="E14" s="1755"/>
      <c r="F14" s="1756"/>
    </row>
    <row r="15" spans="1:6" ht="15.75" customHeight="1" thickTop="1" thickBot="1">
      <c r="A15" s="1688"/>
      <c r="B15" s="1167" t="s">
        <v>3354</v>
      </c>
      <c r="C15" s="1167"/>
      <c r="D15" s="1768">
        <v>255808.2</v>
      </c>
      <c r="E15" s="1755" t="s">
        <v>3482</v>
      </c>
      <c r="F15" s="1756"/>
    </row>
    <row r="16" spans="1:6" ht="17.25" thickTop="1" thickBot="1">
      <c r="A16" s="1688">
        <v>9</v>
      </c>
      <c r="B16" s="1752" t="s">
        <v>3354</v>
      </c>
      <c r="C16" s="1753"/>
      <c r="D16" s="1754">
        <v>304902.36</v>
      </c>
      <c r="E16" s="1755" t="s">
        <v>3483</v>
      </c>
      <c r="F16" s="1756"/>
    </row>
    <row r="17" spans="1:6" ht="17.25" thickTop="1" thickBot="1">
      <c r="A17" s="1688">
        <v>10</v>
      </c>
      <c r="B17" s="1752" t="s">
        <v>3484</v>
      </c>
      <c r="C17" s="1753"/>
      <c r="D17" s="1754">
        <v>79581.08</v>
      </c>
      <c r="E17" s="1755"/>
      <c r="F17" s="1756"/>
    </row>
    <row r="18" spans="1:6" ht="17.25" thickTop="1" thickBot="1">
      <c r="A18" s="1688">
        <v>11</v>
      </c>
      <c r="B18" s="1769" t="s">
        <v>3485</v>
      </c>
      <c r="C18" s="1753"/>
      <c r="D18" s="1754">
        <v>70771.78</v>
      </c>
      <c r="E18" s="1758" t="s">
        <v>3486</v>
      </c>
      <c r="F18" s="1756"/>
    </row>
    <row r="19" spans="1:6" ht="17.25" thickTop="1" thickBot="1">
      <c r="A19" s="1688">
        <v>12</v>
      </c>
      <c r="B19" s="1752" t="s">
        <v>3487</v>
      </c>
      <c r="C19" s="1753"/>
      <c r="D19" s="1754">
        <v>13569.66</v>
      </c>
      <c r="E19" s="1755" t="s">
        <v>3488</v>
      </c>
      <c r="F19" s="1756"/>
    </row>
    <row r="20" spans="1:6" ht="17.25" thickTop="1" thickBot="1">
      <c r="A20" s="1688">
        <v>13</v>
      </c>
      <c r="B20" s="1752" t="s">
        <v>3489</v>
      </c>
      <c r="C20" s="1753"/>
      <c r="D20" s="1754">
        <v>25000.2</v>
      </c>
      <c r="E20" s="1755" t="s">
        <v>3490</v>
      </c>
      <c r="F20" s="1756"/>
    </row>
    <row r="21" spans="1:6" ht="17.25" thickTop="1" thickBot="1">
      <c r="A21" s="1688">
        <v>14</v>
      </c>
      <c r="B21" s="1752" t="s">
        <v>521</v>
      </c>
      <c r="C21" s="1753"/>
      <c r="D21" s="1754">
        <v>9488</v>
      </c>
      <c r="E21" s="1755" t="s">
        <v>3491</v>
      </c>
      <c r="F21" s="1756"/>
    </row>
    <row r="22" spans="1:6" ht="17.25" thickTop="1" thickBot="1">
      <c r="A22" s="1688">
        <v>15</v>
      </c>
      <c r="B22" s="1769" t="s">
        <v>129</v>
      </c>
      <c r="C22" s="1753"/>
      <c r="D22" s="1754">
        <v>25300</v>
      </c>
      <c r="E22" s="1755" t="s">
        <v>3492</v>
      </c>
      <c r="F22" s="1756"/>
    </row>
    <row r="23" spans="1:6" ht="17.25" thickTop="1" thickBot="1">
      <c r="A23" s="1688">
        <v>16</v>
      </c>
      <c r="B23" s="1752" t="s">
        <v>3493</v>
      </c>
      <c r="C23" s="1753"/>
      <c r="D23" s="1754">
        <v>6499.98</v>
      </c>
      <c r="E23" s="1755" t="s">
        <v>3494</v>
      </c>
      <c r="F23" s="1756"/>
    </row>
    <row r="24" spans="1:6" ht="17.25" thickTop="1" thickBot="1">
      <c r="A24" s="1688">
        <v>17</v>
      </c>
      <c r="B24" s="1752" t="s">
        <v>3322</v>
      </c>
      <c r="C24" s="1753"/>
      <c r="D24" s="1754">
        <v>80877.05</v>
      </c>
      <c r="E24" s="1755" t="s">
        <v>3495</v>
      </c>
      <c r="F24" s="1756"/>
    </row>
    <row r="25" spans="1:6" ht="17.25" thickTop="1" thickBot="1">
      <c r="A25" s="1688">
        <v>18</v>
      </c>
      <c r="B25" s="1752" t="s">
        <v>512</v>
      </c>
      <c r="C25" s="1753"/>
      <c r="D25" s="1754">
        <v>18014.16</v>
      </c>
      <c r="E25" s="1755" t="s">
        <v>3483</v>
      </c>
      <c r="F25" s="1756"/>
    </row>
    <row r="26" spans="1:6" ht="18.75" customHeight="1" thickTop="1" thickBot="1">
      <c r="A26" s="1688">
        <v>19</v>
      </c>
      <c r="B26" s="1769" t="s">
        <v>3496</v>
      </c>
      <c r="C26" s="1753"/>
      <c r="D26" s="1754">
        <v>5139.42</v>
      </c>
      <c r="E26" s="1755" t="s">
        <v>3483</v>
      </c>
      <c r="F26" s="1770"/>
    </row>
    <row r="27" spans="1:6" ht="20.25" thickTop="1" thickBot="1">
      <c r="A27" s="1688">
        <v>20</v>
      </c>
      <c r="B27" s="1771" t="s">
        <v>3497</v>
      </c>
      <c r="C27" s="1772"/>
      <c r="D27" s="1754">
        <v>234</v>
      </c>
      <c r="E27" s="1755" t="s">
        <v>3498</v>
      </c>
      <c r="F27" s="1756"/>
    </row>
    <row r="28" spans="1:6" ht="16.5" thickTop="1">
      <c r="A28" s="1688">
        <v>21</v>
      </c>
      <c r="B28" s="1773" t="s">
        <v>3499</v>
      </c>
      <c r="C28" s="1774"/>
      <c r="D28" s="1775">
        <v>5452.5</v>
      </c>
      <c r="E28" s="1776"/>
      <c r="F28" s="1756"/>
    </row>
    <row r="29" spans="1:6" ht="15.75">
      <c r="A29" s="1688">
        <v>22</v>
      </c>
      <c r="B29" s="1752" t="s">
        <v>1982</v>
      </c>
      <c r="C29" s="1767"/>
      <c r="D29" s="1754">
        <v>4364.3999999999996</v>
      </c>
      <c r="E29" s="1777" t="s">
        <v>3500</v>
      </c>
      <c r="F29" s="1778"/>
    </row>
    <row r="30" spans="1:6" ht="15.75">
      <c r="A30" s="1688">
        <v>23</v>
      </c>
      <c r="B30" s="1752" t="s">
        <v>9</v>
      </c>
      <c r="C30" s="1753"/>
      <c r="D30" s="1754">
        <v>31124.3</v>
      </c>
      <c r="E30" s="1779" t="s">
        <v>3501</v>
      </c>
      <c r="F30" s="1780"/>
    </row>
    <row r="31" spans="1:6" ht="15.75">
      <c r="A31" s="1688">
        <v>24</v>
      </c>
      <c r="B31" s="1752" t="s">
        <v>626</v>
      </c>
      <c r="C31" s="1753"/>
      <c r="D31" s="1754">
        <v>248110.98</v>
      </c>
      <c r="E31" s="1777" t="s">
        <v>3502</v>
      </c>
      <c r="F31" s="1780"/>
    </row>
    <row r="32" spans="1:6" ht="15.75">
      <c r="A32" s="1688">
        <v>25</v>
      </c>
      <c r="B32" s="1752" t="s">
        <v>3503</v>
      </c>
      <c r="C32" s="1753"/>
      <c r="D32" s="1754">
        <v>720.1</v>
      </c>
      <c r="E32" s="1777" t="s">
        <v>3500</v>
      </c>
      <c r="F32" s="1780"/>
    </row>
    <row r="33" spans="1:6" ht="15.75">
      <c r="A33" s="1688">
        <v>26</v>
      </c>
      <c r="B33" s="1752" t="s">
        <v>391</v>
      </c>
      <c r="C33" s="1753"/>
      <c r="D33" s="1754">
        <v>57552.92</v>
      </c>
      <c r="E33" s="1777" t="s">
        <v>3504</v>
      </c>
      <c r="F33" s="1780"/>
    </row>
    <row r="34" spans="1:6" ht="15.75">
      <c r="A34" s="1688">
        <v>27</v>
      </c>
      <c r="B34" s="1781" t="s">
        <v>3505</v>
      </c>
      <c r="C34" s="1753"/>
      <c r="D34" s="1782">
        <v>3803.8</v>
      </c>
      <c r="E34" s="1777" t="s">
        <v>3506</v>
      </c>
      <c r="F34" s="1780"/>
    </row>
    <row r="35" spans="1:6" ht="15.75">
      <c r="A35" s="1688">
        <v>28</v>
      </c>
      <c r="B35" s="1752" t="s">
        <v>3388</v>
      </c>
      <c r="C35" s="1753"/>
      <c r="D35" s="1754">
        <v>4431</v>
      </c>
      <c r="E35" s="1777" t="s">
        <v>3507</v>
      </c>
      <c r="F35" s="1780"/>
    </row>
    <row r="36" spans="1:6" ht="15.75">
      <c r="A36" s="1688"/>
      <c r="B36" s="1752"/>
      <c r="C36" s="1753"/>
      <c r="D36" s="1754">
        <v>0</v>
      </c>
      <c r="E36" s="1777"/>
      <c r="F36" s="1780"/>
    </row>
    <row r="37" spans="1:6" ht="19.5" thickBot="1">
      <c r="A37" s="40"/>
      <c r="B37" s="2110" t="s">
        <v>3471</v>
      </c>
      <c r="C37" s="2111"/>
      <c r="D37" s="1783">
        <f>SUM(D5:D36)</f>
        <v>2099884.3899999997</v>
      </c>
      <c r="E37" s="1784"/>
      <c r="F37" s="27"/>
    </row>
    <row r="38" spans="1:6">
      <c r="A38" s="40"/>
      <c r="B38" s="40"/>
      <c r="C38" s="27"/>
      <c r="D38" s="40"/>
      <c r="E38" s="1784"/>
      <c r="F38" s="27"/>
    </row>
    <row r="39" spans="1:6">
      <c r="A39" s="297" t="s">
        <v>3508</v>
      </c>
      <c r="B39" s="40"/>
      <c r="C39" s="27"/>
      <c r="D39" s="40"/>
      <c r="E39" s="1784"/>
      <c r="F39" s="27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70C0"/>
  </sheetPr>
  <dimension ref="A1:I57"/>
  <sheetViews>
    <sheetView workbookViewId="0">
      <selection activeCell="A17" sqref="A17"/>
    </sheetView>
  </sheetViews>
  <sheetFormatPr baseColWidth="10" defaultRowHeight="15"/>
  <cols>
    <col min="1" max="2" width="11.42578125" style="771"/>
    <col min="3" max="3" width="5.28515625" style="771" customWidth="1"/>
    <col min="4" max="4" width="21.85546875" style="771" bestFit="1" customWidth="1"/>
    <col min="5" max="5" width="11.42578125" style="771"/>
    <col min="6" max="6" width="18.140625" style="771" customWidth="1"/>
    <col min="7" max="7" width="11.42578125" style="771"/>
    <col min="8" max="8" width="16.7109375" style="771" customWidth="1"/>
    <col min="9" max="16384" width="11.42578125" style="771"/>
  </cols>
  <sheetData>
    <row r="1" spans="1:9" ht="18.75">
      <c r="A1" s="858"/>
      <c r="B1" s="1989" t="s">
        <v>1379</v>
      </c>
      <c r="C1" s="1989"/>
      <c r="D1" s="1989"/>
      <c r="E1" s="1989"/>
      <c r="F1" s="1989"/>
      <c r="G1" s="1989"/>
      <c r="H1" s="61"/>
      <c r="I1" s="61"/>
    </row>
    <row r="2" spans="1:9" ht="32.25" thickBot="1">
      <c r="A2" s="882" t="s">
        <v>0</v>
      </c>
      <c r="B2" s="46" t="s">
        <v>1</v>
      </c>
      <c r="C2" s="46"/>
      <c r="D2" s="60" t="s">
        <v>3509</v>
      </c>
      <c r="E2" s="47" t="s">
        <v>2</v>
      </c>
      <c r="F2" s="6" t="s">
        <v>6</v>
      </c>
      <c r="G2" s="55" t="s">
        <v>7</v>
      </c>
      <c r="H2" s="883" t="s">
        <v>8</v>
      </c>
      <c r="I2" s="61"/>
    </row>
    <row r="3" spans="1:9" ht="16.5" thickTop="1">
      <c r="A3" s="858">
        <v>41309</v>
      </c>
      <c r="B3" s="1786">
        <v>205</v>
      </c>
      <c r="C3" s="1786"/>
      <c r="D3" s="365" t="s">
        <v>1623</v>
      </c>
      <c r="E3" s="317">
        <v>6856</v>
      </c>
      <c r="F3" s="73">
        <v>41309</v>
      </c>
      <c r="G3" s="317">
        <v>6856</v>
      </c>
      <c r="H3" s="44">
        <f t="shared" ref="H3:H55" si="0">E3-G3</f>
        <v>0</v>
      </c>
      <c r="I3" s="61"/>
    </row>
    <row r="4" spans="1:9" ht="15.75">
      <c r="A4" s="858">
        <v>41309</v>
      </c>
      <c r="B4" s="1786">
        <v>206</v>
      </c>
      <c r="C4" s="1786"/>
      <c r="D4" s="365" t="s">
        <v>3527</v>
      </c>
      <c r="E4" s="317">
        <v>2389</v>
      </c>
      <c r="F4" s="580">
        <v>41309</v>
      </c>
      <c r="G4" s="317">
        <v>2389</v>
      </c>
      <c r="H4" s="44">
        <f t="shared" si="0"/>
        <v>0</v>
      </c>
      <c r="I4" s="61"/>
    </row>
    <row r="5" spans="1:9" ht="15.75">
      <c r="A5" s="858">
        <v>41309</v>
      </c>
      <c r="B5" s="1786">
        <v>207</v>
      </c>
      <c r="C5" s="1786"/>
      <c r="D5" s="365" t="s">
        <v>2831</v>
      </c>
      <c r="E5" s="317">
        <v>1750</v>
      </c>
      <c r="F5" s="365">
        <v>41309</v>
      </c>
      <c r="G5" s="317">
        <v>1750</v>
      </c>
      <c r="H5" s="44">
        <f t="shared" si="0"/>
        <v>0</v>
      </c>
      <c r="I5" s="61"/>
    </row>
    <row r="6" spans="1:9" ht="15.75">
      <c r="A6" s="858">
        <v>41309</v>
      </c>
      <c r="B6" s="1786">
        <v>208</v>
      </c>
      <c r="C6" s="1786"/>
      <c r="D6" s="873" t="s">
        <v>3512</v>
      </c>
      <c r="E6" s="874">
        <v>4000</v>
      </c>
      <c r="F6" s="365">
        <v>41309</v>
      </c>
      <c r="G6" s="317">
        <v>4000</v>
      </c>
      <c r="H6" s="44">
        <f t="shared" si="0"/>
        <v>0</v>
      </c>
      <c r="I6" s="61"/>
    </row>
    <row r="7" spans="1:9" ht="15.75">
      <c r="A7" s="858">
        <v>41310</v>
      </c>
      <c r="B7" s="1786">
        <v>209</v>
      </c>
      <c r="C7" s="1786"/>
      <c r="D7" s="365" t="s">
        <v>1623</v>
      </c>
      <c r="E7" s="317">
        <v>6398</v>
      </c>
      <c r="F7" s="580">
        <v>41311</v>
      </c>
      <c r="G7" s="317">
        <v>6398</v>
      </c>
      <c r="H7" s="44">
        <f t="shared" si="0"/>
        <v>0</v>
      </c>
      <c r="I7" s="61"/>
    </row>
    <row r="8" spans="1:9" ht="15.75">
      <c r="A8" s="858">
        <v>41310</v>
      </c>
      <c r="B8" s="1786">
        <v>210</v>
      </c>
      <c r="C8" s="1786"/>
      <c r="D8" s="365" t="s">
        <v>21</v>
      </c>
      <c r="E8" s="317">
        <v>1753.5</v>
      </c>
      <c r="F8" s="580">
        <v>41310</v>
      </c>
      <c r="G8" s="317">
        <v>1753.5</v>
      </c>
      <c r="H8" s="44">
        <f t="shared" si="0"/>
        <v>0</v>
      </c>
      <c r="I8" s="61"/>
    </row>
    <row r="9" spans="1:9" ht="15.75">
      <c r="A9" s="858">
        <v>41310</v>
      </c>
      <c r="B9" s="1786">
        <v>211</v>
      </c>
      <c r="C9" s="1786"/>
      <c r="D9" s="365" t="s">
        <v>3526</v>
      </c>
      <c r="E9" s="317">
        <v>1211</v>
      </c>
      <c r="F9" s="365">
        <v>41310</v>
      </c>
      <c r="G9" s="317">
        <v>1211</v>
      </c>
      <c r="H9" s="44">
        <f t="shared" si="0"/>
        <v>0</v>
      </c>
      <c r="I9" s="61"/>
    </row>
    <row r="10" spans="1:9" ht="15.75">
      <c r="A10" s="858">
        <v>41310</v>
      </c>
      <c r="B10" s="1786">
        <v>212</v>
      </c>
      <c r="C10" s="1786"/>
      <c r="D10" s="365" t="s">
        <v>931</v>
      </c>
      <c r="E10" s="317">
        <v>7721.5</v>
      </c>
      <c r="F10" s="365">
        <v>41313</v>
      </c>
      <c r="G10" s="317">
        <v>7721.5</v>
      </c>
      <c r="H10" s="49">
        <f t="shared" si="0"/>
        <v>0</v>
      </c>
      <c r="I10" s="61"/>
    </row>
    <row r="11" spans="1:9" ht="15.75">
      <c r="A11" s="858">
        <v>41310</v>
      </c>
      <c r="B11" s="1786">
        <v>213</v>
      </c>
      <c r="C11" s="1786"/>
      <c r="D11" s="365" t="s">
        <v>625</v>
      </c>
      <c r="E11" s="317">
        <v>2402.5</v>
      </c>
      <c r="F11" s="365">
        <v>41310</v>
      </c>
      <c r="G11" s="317">
        <v>2402.5</v>
      </c>
      <c r="H11" s="44">
        <f t="shared" si="0"/>
        <v>0</v>
      </c>
      <c r="I11" s="61"/>
    </row>
    <row r="12" spans="1:9" ht="15.75">
      <c r="A12" s="858">
        <v>41310</v>
      </c>
      <c r="B12" s="1786">
        <v>214</v>
      </c>
      <c r="C12" s="1786"/>
      <c r="D12" s="365" t="s">
        <v>3510</v>
      </c>
      <c r="E12" s="317">
        <v>2022</v>
      </c>
      <c r="F12" s="365">
        <v>41310</v>
      </c>
      <c r="G12" s="317">
        <v>2022</v>
      </c>
      <c r="H12" s="44">
        <f t="shared" si="0"/>
        <v>0</v>
      </c>
      <c r="I12" s="61"/>
    </row>
    <row r="13" spans="1:9" ht="15.75">
      <c r="A13" s="858">
        <v>41310</v>
      </c>
      <c r="B13" s="1786">
        <v>215</v>
      </c>
      <c r="C13" s="1786"/>
      <c r="D13" s="873" t="s">
        <v>1623</v>
      </c>
      <c r="E13" s="874">
        <v>1369.5</v>
      </c>
      <c r="F13" s="365">
        <v>41311</v>
      </c>
      <c r="G13" s="317">
        <v>1369.5</v>
      </c>
      <c r="H13" s="44">
        <f t="shared" si="0"/>
        <v>0</v>
      </c>
      <c r="I13" s="61"/>
    </row>
    <row r="14" spans="1:9" ht="15.75">
      <c r="A14" s="858">
        <v>41310</v>
      </c>
      <c r="B14" s="1786">
        <v>216</v>
      </c>
      <c r="C14" s="1786"/>
      <c r="D14" s="365" t="s">
        <v>353</v>
      </c>
      <c r="E14" s="317">
        <v>1506</v>
      </c>
      <c r="F14" s="365">
        <v>41310</v>
      </c>
      <c r="G14" s="317">
        <v>1506</v>
      </c>
      <c r="H14" s="44">
        <f t="shared" si="0"/>
        <v>0</v>
      </c>
      <c r="I14" s="61"/>
    </row>
    <row r="15" spans="1:9" ht="15.75">
      <c r="A15" s="858">
        <v>41314</v>
      </c>
      <c r="B15" s="1786">
        <v>217</v>
      </c>
      <c r="C15" s="1786"/>
      <c r="D15" s="365" t="s">
        <v>1623</v>
      </c>
      <c r="E15" s="317">
        <v>11180</v>
      </c>
      <c r="F15" s="365">
        <v>41314</v>
      </c>
      <c r="G15" s="317">
        <v>11180</v>
      </c>
      <c r="H15" s="44">
        <f t="shared" si="0"/>
        <v>0</v>
      </c>
      <c r="I15" s="61"/>
    </row>
    <row r="16" spans="1:9" ht="15.75">
      <c r="A16" s="858"/>
      <c r="B16" s="1786">
        <v>218</v>
      </c>
      <c r="C16" s="1786"/>
      <c r="D16" s="365"/>
      <c r="E16" s="317"/>
      <c r="F16" s="365"/>
      <c r="G16" s="317"/>
      <c r="H16" s="44">
        <f t="shared" si="0"/>
        <v>0</v>
      </c>
      <c r="I16" s="61"/>
    </row>
    <row r="17" spans="1:9" ht="15.75">
      <c r="A17" s="858"/>
      <c r="B17" s="1786">
        <v>219</v>
      </c>
      <c r="C17" s="1786"/>
      <c r="D17" s="365"/>
      <c r="E17" s="317"/>
      <c r="F17" s="365"/>
      <c r="G17" s="317"/>
      <c r="H17" s="44">
        <f t="shared" si="0"/>
        <v>0</v>
      </c>
      <c r="I17" s="61"/>
    </row>
    <row r="18" spans="1:9" ht="15.75">
      <c r="A18" s="858"/>
      <c r="B18" s="1786">
        <v>220</v>
      </c>
      <c r="C18" s="1786"/>
      <c r="D18" s="365"/>
      <c r="E18" s="317"/>
      <c r="F18" s="365"/>
      <c r="G18" s="317"/>
      <c r="H18" s="44">
        <f t="shared" si="0"/>
        <v>0</v>
      </c>
      <c r="I18" s="61"/>
    </row>
    <row r="19" spans="1:9" ht="15.75">
      <c r="A19" s="858"/>
      <c r="B19" s="1786">
        <v>221</v>
      </c>
      <c r="C19" s="1786"/>
      <c r="D19" s="873"/>
      <c r="E19" s="874"/>
      <c r="F19" s="365"/>
      <c r="G19" s="317"/>
      <c r="H19" s="44">
        <f t="shared" si="0"/>
        <v>0</v>
      </c>
      <c r="I19" s="61"/>
    </row>
    <row r="20" spans="1:9" ht="15.75">
      <c r="A20" s="858"/>
      <c r="B20" s="1786">
        <v>222</v>
      </c>
      <c r="C20" s="1786"/>
      <c r="D20" s="365"/>
      <c r="E20" s="317"/>
      <c r="F20" s="365"/>
      <c r="G20" s="317"/>
      <c r="H20" s="44">
        <f t="shared" si="0"/>
        <v>0</v>
      </c>
      <c r="I20" s="61"/>
    </row>
    <row r="21" spans="1:9" ht="15.75">
      <c r="A21" s="858"/>
      <c r="B21" s="1786">
        <v>223</v>
      </c>
      <c r="C21" s="1786"/>
      <c r="D21" s="1787"/>
      <c r="E21" s="912"/>
      <c r="F21" s="365"/>
      <c r="G21" s="317"/>
      <c r="H21" s="44">
        <f t="shared" si="0"/>
        <v>0</v>
      </c>
      <c r="I21" s="61"/>
    </row>
    <row r="22" spans="1:9" ht="15.75">
      <c r="A22" s="858"/>
      <c r="B22" s="1786">
        <v>224</v>
      </c>
      <c r="C22" s="1786"/>
      <c r="D22" s="365"/>
      <c r="E22" s="317"/>
      <c r="F22" s="1788"/>
      <c r="G22" s="317"/>
      <c r="H22" s="44">
        <f t="shared" si="0"/>
        <v>0</v>
      </c>
      <c r="I22" s="61"/>
    </row>
    <row r="23" spans="1:9" ht="15.75">
      <c r="A23" s="858"/>
      <c r="B23" s="1786">
        <v>225</v>
      </c>
      <c r="C23" s="1786"/>
      <c r="D23" s="365"/>
      <c r="E23" s="317"/>
      <c r="F23" s="365"/>
      <c r="G23" s="317"/>
      <c r="H23" s="44">
        <f t="shared" si="0"/>
        <v>0</v>
      </c>
      <c r="I23" s="61"/>
    </row>
    <row r="24" spans="1:9" ht="15.75">
      <c r="A24" s="858"/>
      <c r="B24" s="1786">
        <v>226</v>
      </c>
      <c r="C24" s="1786"/>
      <c r="D24" s="365"/>
      <c r="E24" s="317"/>
      <c r="F24" s="365"/>
      <c r="G24" s="317"/>
      <c r="H24" s="44">
        <f t="shared" si="0"/>
        <v>0</v>
      </c>
      <c r="I24" s="61"/>
    </row>
    <row r="25" spans="1:9" ht="15.75">
      <c r="A25" s="858"/>
      <c r="B25" s="1786">
        <v>227</v>
      </c>
      <c r="C25" s="1786"/>
      <c r="D25" s="873"/>
      <c r="E25" s="874"/>
      <c r="F25" s="365"/>
      <c r="G25" s="317"/>
      <c r="H25" s="44">
        <f t="shared" si="0"/>
        <v>0</v>
      </c>
      <c r="I25" s="61"/>
    </row>
    <row r="26" spans="1:9" ht="15.75">
      <c r="A26" s="858"/>
      <c r="B26" s="1786">
        <v>228</v>
      </c>
      <c r="C26" s="1786"/>
      <c r="D26" s="873"/>
      <c r="E26" s="874"/>
      <c r="F26" s="365"/>
      <c r="G26" s="317"/>
      <c r="H26" s="44">
        <f t="shared" si="0"/>
        <v>0</v>
      </c>
      <c r="I26" s="61"/>
    </row>
    <row r="27" spans="1:9" ht="15.75">
      <c r="A27" s="858"/>
      <c r="B27" s="1786">
        <v>229</v>
      </c>
      <c r="C27" s="1786"/>
      <c r="D27" s="1787"/>
      <c r="E27" s="912"/>
      <c r="F27" s="365"/>
      <c r="G27" s="317"/>
      <c r="H27" s="44">
        <f t="shared" si="0"/>
        <v>0</v>
      </c>
      <c r="I27" s="61"/>
    </row>
    <row r="28" spans="1:9" ht="15.75">
      <c r="A28" s="858"/>
      <c r="B28" s="1786">
        <v>230</v>
      </c>
      <c r="C28" s="1786"/>
      <c r="D28" s="365"/>
      <c r="E28" s="317"/>
      <c r="F28" s="365"/>
      <c r="G28" s="317"/>
      <c r="H28" s="44">
        <f t="shared" si="0"/>
        <v>0</v>
      </c>
      <c r="I28" s="61"/>
    </row>
    <row r="29" spans="1:9" ht="15.75">
      <c r="A29" s="858"/>
      <c r="B29" s="1786"/>
      <c r="C29" s="1786"/>
      <c r="D29" s="365"/>
      <c r="E29" s="317"/>
      <c r="F29" s="365"/>
      <c r="G29" s="317"/>
      <c r="H29" s="44">
        <f t="shared" si="0"/>
        <v>0</v>
      </c>
      <c r="I29" s="61"/>
    </row>
    <row r="30" spans="1:9" ht="15.75">
      <c r="A30" s="858"/>
      <c r="B30" s="1786"/>
      <c r="C30" s="1786"/>
      <c r="D30" s="1789"/>
      <c r="E30" s="635"/>
      <c r="F30" s="365"/>
      <c r="G30" s="317"/>
      <c r="H30" s="44">
        <f t="shared" si="0"/>
        <v>0</v>
      </c>
      <c r="I30" s="61"/>
    </row>
    <row r="31" spans="1:9" ht="15.75">
      <c r="A31" s="858"/>
      <c r="B31" s="1786"/>
      <c r="C31" s="1786"/>
      <c r="D31" s="365"/>
      <c r="E31" s="317"/>
      <c r="F31" s="365"/>
      <c r="G31" s="317"/>
      <c r="H31" s="44">
        <f t="shared" si="0"/>
        <v>0</v>
      </c>
      <c r="I31" s="61"/>
    </row>
    <row r="32" spans="1:9" ht="15.75">
      <c r="A32" s="858"/>
      <c r="B32" s="1786"/>
      <c r="C32" s="1786"/>
      <c r="D32" s="365"/>
      <c r="E32" s="317"/>
      <c r="F32" s="365"/>
      <c r="G32" s="317"/>
      <c r="H32" s="44">
        <f t="shared" si="0"/>
        <v>0</v>
      </c>
      <c r="I32" s="61"/>
    </row>
    <row r="33" spans="1:9" ht="15.75">
      <c r="A33" s="858"/>
      <c r="B33" s="1786"/>
      <c r="C33" s="1786"/>
      <c r="D33" s="873"/>
      <c r="E33" s="874"/>
      <c r="F33" s="365"/>
      <c r="G33" s="317"/>
      <c r="H33" s="44">
        <f t="shared" si="0"/>
        <v>0</v>
      </c>
      <c r="I33" s="61"/>
    </row>
    <row r="34" spans="1:9" ht="15.75">
      <c r="A34" s="858"/>
      <c r="B34" s="1786"/>
      <c r="C34" s="1786"/>
      <c r="D34" s="365"/>
      <c r="E34" s="317"/>
      <c r="F34" s="365"/>
      <c r="G34" s="317"/>
      <c r="H34" s="44">
        <f t="shared" si="0"/>
        <v>0</v>
      </c>
      <c r="I34" s="61"/>
    </row>
    <row r="35" spans="1:9" ht="15.75">
      <c r="A35" s="858"/>
      <c r="B35" s="1786"/>
      <c r="C35" s="1786"/>
      <c r="D35" s="365"/>
      <c r="E35" s="317"/>
      <c r="F35" s="365"/>
      <c r="G35" s="317"/>
      <c r="H35" s="44">
        <f t="shared" si="0"/>
        <v>0</v>
      </c>
      <c r="I35" s="61"/>
    </row>
    <row r="36" spans="1:9" ht="15.75">
      <c r="A36" s="858"/>
      <c r="B36" s="1786"/>
      <c r="C36" s="1786"/>
      <c r="D36" s="873"/>
      <c r="E36" s="874"/>
      <c r="F36" s="365"/>
      <c r="G36" s="317"/>
      <c r="H36" s="44">
        <f t="shared" si="0"/>
        <v>0</v>
      </c>
      <c r="I36" s="61"/>
    </row>
    <row r="37" spans="1:9" ht="15.75">
      <c r="A37" s="858"/>
      <c r="B37" s="1786"/>
      <c r="C37" s="1786"/>
      <c r="D37" s="365"/>
      <c r="E37" s="317"/>
      <c r="F37" s="365"/>
      <c r="G37" s="317"/>
      <c r="H37" s="44">
        <f t="shared" si="0"/>
        <v>0</v>
      </c>
      <c r="I37" s="61"/>
    </row>
    <row r="38" spans="1:9" ht="15.75">
      <c r="A38" s="858"/>
      <c r="B38" s="1786"/>
      <c r="C38" s="1786"/>
      <c r="D38" s="365"/>
      <c r="E38" s="317"/>
      <c r="F38" s="365"/>
      <c r="G38" s="317"/>
      <c r="H38" s="44">
        <f t="shared" si="0"/>
        <v>0</v>
      </c>
      <c r="I38" s="61"/>
    </row>
    <row r="39" spans="1:9" ht="15.75">
      <c r="A39" s="858"/>
      <c r="B39" s="1786"/>
      <c r="C39" s="1786"/>
      <c r="D39" s="365"/>
      <c r="E39" s="317"/>
      <c r="F39" s="365"/>
      <c r="G39" s="317"/>
      <c r="H39" s="44">
        <f t="shared" si="0"/>
        <v>0</v>
      </c>
      <c r="I39" s="61"/>
    </row>
    <row r="40" spans="1:9" ht="15.75">
      <c r="A40" s="858"/>
      <c r="B40" s="1786"/>
      <c r="C40" s="1786"/>
      <c r="D40" s="365"/>
      <c r="E40" s="317"/>
      <c r="F40" s="365"/>
      <c r="G40" s="317"/>
      <c r="H40" s="44">
        <f t="shared" si="0"/>
        <v>0</v>
      </c>
      <c r="I40" s="61"/>
    </row>
    <row r="41" spans="1:9" ht="15.75">
      <c r="A41" s="858"/>
      <c r="B41" s="1786"/>
      <c r="C41" s="1786"/>
      <c r="D41" s="41"/>
      <c r="E41" s="49"/>
      <c r="F41" s="48"/>
      <c r="G41" s="49"/>
      <c r="H41" s="44">
        <f t="shared" si="0"/>
        <v>0</v>
      </c>
      <c r="I41" s="61"/>
    </row>
    <row r="42" spans="1:9" ht="15.75">
      <c r="A42" s="858"/>
      <c r="B42" s="1786"/>
      <c r="C42" s="1786"/>
      <c r="D42" s="41"/>
      <c r="E42" s="49"/>
      <c r="F42" s="48"/>
      <c r="G42" s="49"/>
      <c r="H42" s="44">
        <f t="shared" si="0"/>
        <v>0</v>
      </c>
      <c r="I42" s="61"/>
    </row>
    <row r="43" spans="1:9" ht="15.75">
      <c r="A43" s="858"/>
      <c r="B43" s="1786"/>
      <c r="C43" s="1786"/>
      <c r="D43" s="41"/>
      <c r="E43" s="49"/>
      <c r="F43" s="132"/>
      <c r="G43" s="49"/>
      <c r="H43" s="44">
        <f t="shared" si="0"/>
        <v>0</v>
      </c>
      <c r="I43" s="61"/>
    </row>
    <row r="44" spans="1:9" ht="15.75">
      <c r="A44" s="858"/>
      <c r="B44" s="1786"/>
      <c r="C44" s="1786"/>
      <c r="D44" s="48"/>
      <c r="E44" s="49"/>
      <c r="F44" s="48"/>
      <c r="G44" s="49"/>
      <c r="H44" s="44">
        <f t="shared" si="0"/>
        <v>0</v>
      </c>
      <c r="I44" s="61"/>
    </row>
    <row r="45" spans="1:9" ht="15.75">
      <c r="A45" s="858"/>
      <c r="B45" s="1786"/>
      <c r="C45" s="1786"/>
      <c r="D45" s="48"/>
      <c r="E45" s="49"/>
      <c r="F45" s="48"/>
      <c r="G45" s="49"/>
      <c r="H45" s="44">
        <f t="shared" si="0"/>
        <v>0</v>
      </c>
      <c r="I45" s="61"/>
    </row>
    <row r="46" spans="1:9" ht="15.75">
      <c r="A46" s="858"/>
      <c r="B46" s="1786"/>
      <c r="C46" s="1786"/>
      <c r="D46" s="41"/>
      <c r="E46" s="49"/>
      <c r="F46" s="48"/>
      <c r="G46" s="49"/>
      <c r="H46" s="44">
        <f t="shared" si="0"/>
        <v>0</v>
      </c>
      <c r="I46" s="61"/>
    </row>
    <row r="47" spans="1:9" ht="15.75">
      <c r="A47" s="858"/>
      <c r="B47" s="1786"/>
      <c r="C47" s="1786"/>
      <c r="D47" s="1787"/>
      <c r="E47" s="912"/>
      <c r="F47" s="365"/>
      <c r="G47" s="49"/>
      <c r="H47" s="44">
        <f t="shared" si="0"/>
        <v>0</v>
      </c>
      <c r="I47" s="61"/>
    </row>
    <row r="48" spans="1:9" ht="15.75">
      <c r="A48" s="858"/>
      <c r="B48" s="1786"/>
      <c r="C48" s="1786"/>
      <c r="D48" s="41"/>
      <c r="E48" s="49"/>
      <c r="F48" s="48"/>
      <c r="G48" s="49"/>
      <c r="H48" s="44">
        <f t="shared" si="0"/>
        <v>0</v>
      </c>
      <c r="I48" s="61"/>
    </row>
    <row r="49" spans="1:9" ht="15.75">
      <c r="A49" s="858"/>
      <c r="B49" s="1786"/>
      <c r="C49" s="1786"/>
      <c r="D49" s="41"/>
      <c r="E49" s="49"/>
      <c r="F49" s="41"/>
      <c r="G49" s="49"/>
      <c r="H49" s="44">
        <f t="shared" si="0"/>
        <v>0</v>
      </c>
      <c r="I49" s="61"/>
    </row>
    <row r="50" spans="1:9" ht="15.75">
      <c r="A50" s="858"/>
      <c r="B50" s="1786"/>
      <c r="C50" s="1786"/>
      <c r="D50" s="41"/>
      <c r="E50" s="49"/>
      <c r="F50" s="48"/>
      <c r="G50" s="49"/>
      <c r="H50" s="49">
        <f t="shared" si="0"/>
        <v>0</v>
      </c>
      <c r="I50" s="61"/>
    </row>
    <row r="51" spans="1:9" ht="15.75">
      <c r="A51" s="858"/>
      <c r="B51" s="1786"/>
      <c r="C51" s="1786"/>
      <c r="D51" s="41"/>
      <c r="E51" s="49"/>
      <c r="F51" s="48"/>
      <c r="G51" s="49"/>
      <c r="H51" s="44">
        <f t="shared" si="0"/>
        <v>0</v>
      </c>
      <c r="I51" s="61"/>
    </row>
    <row r="52" spans="1:9" ht="15.75">
      <c r="A52" s="858"/>
      <c r="B52" s="1786"/>
      <c r="C52" s="1786"/>
      <c r="D52" s="41"/>
      <c r="E52" s="49"/>
      <c r="F52" s="41"/>
      <c r="G52" s="49"/>
      <c r="H52" s="44">
        <f t="shared" si="0"/>
        <v>0</v>
      </c>
      <c r="I52" s="61"/>
    </row>
    <row r="53" spans="1:9" ht="15.75">
      <c r="A53" s="858"/>
      <c r="B53" s="1786"/>
      <c r="C53" s="1786"/>
      <c r="D53" s="41"/>
      <c r="E53" s="49"/>
      <c r="F53" s="48"/>
      <c r="G53" s="49"/>
      <c r="H53" s="44">
        <f t="shared" si="0"/>
        <v>0</v>
      </c>
      <c r="I53" s="61"/>
    </row>
    <row r="54" spans="1:9" ht="15.75">
      <c r="A54" s="858"/>
      <c r="B54" s="881"/>
      <c r="C54" s="881"/>
      <c r="D54" s="41" t="s">
        <v>719</v>
      </c>
      <c r="E54" s="44"/>
      <c r="F54" s="48"/>
      <c r="G54" s="49"/>
      <c r="H54" s="44">
        <f t="shared" si="0"/>
        <v>0</v>
      </c>
      <c r="I54" s="61"/>
    </row>
    <row r="55" spans="1:9" ht="15.75">
      <c r="A55" s="858"/>
      <c r="B55" s="881"/>
      <c r="C55" s="881"/>
      <c r="D55" s="41" t="s">
        <v>614</v>
      </c>
      <c r="E55" s="49"/>
      <c r="F55" s="48"/>
      <c r="G55" s="49"/>
      <c r="H55" s="44">
        <f t="shared" si="0"/>
        <v>0</v>
      </c>
      <c r="I55" s="61"/>
    </row>
    <row r="56" spans="1:9">
      <c r="I56" s="61"/>
    </row>
    <row r="57" spans="1:9">
      <c r="I57" s="61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00CC"/>
  </sheetPr>
  <dimension ref="A1:CT106"/>
  <sheetViews>
    <sheetView topLeftCell="AB1" workbookViewId="0">
      <selection activeCell="AN11" sqref="AN11"/>
    </sheetView>
  </sheetViews>
  <sheetFormatPr baseColWidth="10" defaultRowHeight="15"/>
  <cols>
    <col min="1" max="6" width="11.42578125" style="771"/>
    <col min="7" max="7" width="9.28515625" style="771" customWidth="1"/>
    <col min="8" max="13" width="11.42578125" style="771"/>
    <col min="14" max="14" width="9.28515625" style="771" customWidth="1"/>
    <col min="15" max="17" width="11.42578125" style="771"/>
    <col min="18" max="18" width="11.42578125" style="572"/>
    <col min="19" max="20" width="11.42578125" style="771"/>
    <col min="21" max="21" width="7.42578125" style="771" customWidth="1"/>
    <col min="22" max="27" width="11.42578125" style="771"/>
    <col min="28" max="28" width="9" style="771" customWidth="1"/>
    <col min="29" max="34" width="11.42578125" style="771"/>
    <col min="35" max="35" width="7.5703125" style="771" customWidth="1"/>
    <col min="36" max="41" width="11.42578125" style="771"/>
    <col min="42" max="42" width="8.5703125" style="771" customWidth="1"/>
    <col min="43" max="48" width="11.42578125" style="771" customWidth="1"/>
    <col min="49" max="49" width="8.5703125" style="771" customWidth="1"/>
    <col min="50" max="55" width="11.42578125" style="771"/>
    <col min="56" max="56" width="7.28515625" style="771" customWidth="1"/>
    <col min="57" max="62" width="11.42578125" style="771"/>
    <col min="63" max="63" width="8.5703125" style="771" customWidth="1"/>
    <col min="64" max="69" width="11.42578125" style="771"/>
    <col min="70" max="70" width="8.28515625" style="771" customWidth="1"/>
    <col min="71" max="76" width="11.42578125" style="771" customWidth="1"/>
    <col min="77" max="77" width="8.28515625" style="771" customWidth="1"/>
    <col min="78" max="83" width="11.42578125" style="771" customWidth="1"/>
    <col min="84" max="84" width="8.28515625" style="771" customWidth="1"/>
    <col min="85" max="90" width="11.42578125" style="771"/>
    <col min="91" max="91" width="8.42578125" style="771" customWidth="1"/>
    <col min="92" max="97" width="11.42578125" style="771"/>
    <col min="98" max="98" width="8.42578125" style="771" customWidth="1"/>
    <col min="99" max="16384" width="11.42578125" style="771"/>
  </cols>
  <sheetData>
    <row r="1" spans="1:98" ht="33.75">
      <c r="A1" s="1961" t="s">
        <v>141</v>
      </c>
      <c r="B1" s="1961"/>
      <c r="C1" s="1961"/>
      <c r="D1" s="1961"/>
      <c r="E1" s="1961"/>
      <c r="F1" s="1961"/>
      <c r="G1" s="23">
        <v>1</v>
      </c>
      <c r="H1" s="1961" t="s">
        <v>141</v>
      </c>
      <c r="I1" s="1961"/>
      <c r="J1" s="1961"/>
      <c r="K1" s="1961"/>
      <c r="L1" s="1961"/>
      <c r="M1" s="1961"/>
      <c r="N1" s="23">
        <f>G1+1</f>
        <v>2</v>
      </c>
      <c r="O1" s="1961" t="str">
        <f>H1</f>
        <v>ESTADO DE CUENTA POR CLIENTE</v>
      </c>
      <c r="P1" s="1961"/>
      <c r="Q1" s="1961"/>
      <c r="R1" s="1961"/>
      <c r="S1" s="1961"/>
      <c r="T1" s="1961"/>
      <c r="U1" s="23">
        <f>N1+1</f>
        <v>3</v>
      </c>
      <c r="V1" s="1961" t="str">
        <f>O1</f>
        <v>ESTADO DE CUENTA POR CLIENTE</v>
      </c>
      <c r="W1" s="1961"/>
      <c r="X1" s="1961"/>
      <c r="Y1" s="1961"/>
      <c r="Z1" s="1961"/>
      <c r="AA1" s="1961"/>
      <c r="AB1" s="23">
        <f>U1+1</f>
        <v>4</v>
      </c>
      <c r="AC1" s="1961" t="str">
        <f>V1</f>
        <v>ESTADO DE CUENTA POR CLIENTE</v>
      </c>
      <c r="AD1" s="1961"/>
      <c r="AE1" s="1961"/>
      <c r="AF1" s="1961"/>
      <c r="AG1" s="1961"/>
      <c r="AH1" s="1961"/>
      <c r="AI1" s="23">
        <f>AB1+1</f>
        <v>5</v>
      </c>
      <c r="AJ1" s="1961" t="s">
        <v>74</v>
      </c>
      <c r="AK1" s="1961"/>
      <c r="AL1" s="1961"/>
      <c r="AM1" s="1961"/>
      <c r="AN1" s="1961"/>
      <c r="AO1" s="1961"/>
      <c r="AP1" s="23">
        <f>AI1+1</f>
        <v>6</v>
      </c>
      <c r="AQ1" s="1961" t="s">
        <v>74</v>
      </c>
      <c r="AR1" s="1961"/>
      <c r="AS1" s="1961"/>
      <c r="AT1" s="1961"/>
      <c r="AU1" s="1961"/>
      <c r="AV1" s="1961"/>
      <c r="AW1" s="23">
        <f>AP1+1</f>
        <v>7</v>
      </c>
      <c r="AX1" s="1961" t="s">
        <v>74</v>
      </c>
      <c r="AY1" s="1961"/>
      <c r="AZ1" s="1961"/>
      <c r="BA1" s="1961"/>
      <c r="BB1" s="1961"/>
      <c r="BC1" s="1961"/>
      <c r="BD1" s="23">
        <f>AW1+1</f>
        <v>8</v>
      </c>
      <c r="BE1" s="1961" t="s">
        <v>74</v>
      </c>
      <c r="BF1" s="1961"/>
      <c r="BG1" s="1961"/>
      <c r="BH1" s="1961"/>
      <c r="BI1" s="1961"/>
      <c r="BJ1" s="1961"/>
      <c r="BK1" s="23">
        <f>BD1+1</f>
        <v>9</v>
      </c>
      <c r="BL1" s="1961" t="s">
        <v>74</v>
      </c>
      <c r="BM1" s="1961"/>
      <c r="BN1" s="1961"/>
      <c r="BO1" s="1961"/>
      <c r="BP1" s="1961"/>
      <c r="BQ1" s="1961"/>
      <c r="BR1" s="23">
        <f>BK1+1</f>
        <v>10</v>
      </c>
      <c r="BS1" s="1961" t="s">
        <v>74</v>
      </c>
      <c r="BT1" s="1961"/>
      <c r="BU1" s="1961"/>
      <c r="BV1" s="1961"/>
      <c r="BW1" s="1961"/>
      <c r="BX1" s="1961"/>
      <c r="BY1" s="23">
        <f>BR1+1</f>
        <v>11</v>
      </c>
      <c r="BZ1" s="1961" t="s">
        <v>74</v>
      </c>
      <c r="CA1" s="1961"/>
      <c r="CB1" s="1961"/>
      <c r="CC1" s="1961"/>
      <c r="CD1" s="1961"/>
      <c r="CE1" s="1961"/>
      <c r="CF1" s="23">
        <f>BY1+1</f>
        <v>12</v>
      </c>
      <c r="CG1" s="1961" t="s">
        <v>74</v>
      </c>
      <c r="CH1" s="1961"/>
      <c r="CI1" s="1961"/>
      <c r="CJ1" s="1961"/>
      <c r="CK1" s="1961"/>
      <c r="CL1" s="1961"/>
      <c r="CM1" s="23">
        <f>CF1+1</f>
        <v>13</v>
      </c>
      <c r="CN1" s="1961" t="s">
        <v>74</v>
      </c>
      <c r="CO1" s="1961"/>
      <c r="CP1" s="1961"/>
      <c r="CQ1" s="1961"/>
      <c r="CR1" s="1961"/>
      <c r="CS1" s="1961"/>
      <c r="CT1" s="23">
        <f>CM1+1</f>
        <v>14</v>
      </c>
    </row>
    <row r="2" spans="1:98" ht="32.25" customHeight="1" thickBot="1">
      <c r="A2" s="1790" t="s">
        <v>3528</v>
      </c>
      <c r="B2" s="1199"/>
      <c r="C2" s="1199"/>
      <c r="D2" s="1199"/>
      <c r="E2" s="1199"/>
      <c r="F2" s="1064"/>
      <c r="H2" s="1790" t="s">
        <v>3528</v>
      </c>
      <c r="I2" s="1199"/>
      <c r="J2" s="1199"/>
      <c r="K2" s="1199"/>
      <c r="L2" s="1199"/>
      <c r="M2" s="1061"/>
      <c r="O2" s="1199" t="str">
        <f>H2</f>
        <v>REMISIONES   H E R R A D U R A  FEBRERO 2013</v>
      </c>
      <c r="P2" s="1199"/>
      <c r="Q2" s="1199"/>
      <c r="R2" s="1791"/>
      <c r="S2" s="1199"/>
      <c r="T2" s="1061"/>
      <c r="V2" s="2124" t="str">
        <f>O2</f>
        <v>REMISIONES   H E R R A D U R A  FEBRERO 2013</v>
      </c>
      <c r="W2" s="2124"/>
      <c r="X2" s="2124"/>
      <c r="Y2" s="2124"/>
      <c r="Z2" s="2124"/>
      <c r="AA2" s="1061"/>
      <c r="AC2" s="1199" t="str">
        <f>V2</f>
        <v>REMISIONES   H E R R A D U R A  FEBRERO 2013</v>
      </c>
      <c r="AD2" s="1199"/>
      <c r="AE2" s="1199"/>
      <c r="AF2" s="1199"/>
      <c r="AG2" s="1199"/>
      <c r="AH2" s="1061"/>
      <c r="AJ2" s="1199" t="str">
        <f>AC2</f>
        <v>REMISIONES   H E R R A D U R A  FEBRERO 2013</v>
      </c>
      <c r="AK2" s="1199"/>
      <c r="AL2" s="1199"/>
      <c r="AM2" s="1199"/>
      <c r="AN2" s="1199"/>
      <c r="AO2" s="1061"/>
      <c r="AQ2" s="1199" t="str">
        <f>AJ2</f>
        <v>REMISIONES   H E R R A D U R A  FEBRERO 2013</v>
      </c>
      <c r="AR2" s="1199"/>
      <c r="AS2" s="1199"/>
      <c r="AT2" s="1199"/>
      <c r="AU2" s="1199"/>
      <c r="AV2" s="1064"/>
      <c r="AX2" s="1199" t="str">
        <f>AJ2</f>
        <v>REMISIONES   H E R R A D U R A  FEBRERO 2013</v>
      </c>
      <c r="AY2" s="1199"/>
      <c r="AZ2" s="1199"/>
      <c r="BA2" s="1199"/>
      <c r="BB2" s="1199"/>
      <c r="BC2" s="1061"/>
      <c r="BE2" s="1199" t="str">
        <f>AX2</f>
        <v>REMISIONES   H E R R A D U R A  FEBRERO 2013</v>
      </c>
      <c r="BF2" s="1199"/>
      <c r="BG2" s="1199"/>
      <c r="BH2" s="1199"/>
      <c r="BI2" s="1199"/>
      <c r="BJ2" s="1061"/>
      <c r="BL2" s="1199" t="str">
        <f>BE2</f>
        <v>REMISIONES   H E R R A D U R A  FEBRERO 2013</v>
      </c>
      <c r="BM2" s="1199"/>
      <c r="BN2" s="1199"/>
      <c r="BO2" s="1199"/>
      <c r="BP2" s="1199"/>
      <c r="BQ2" s="1061"/>
      <c r="BS2" s="1199" t="str">
        <f>BL2</f>
        <v>REMISIONES   H E R R A D U R A  FEBRERO 2013</v>
      </c>
      <c r="BT2" s="1199"/>
      <c r="BU2" s="1199"/>
      <c r="BV2" s="1199"/>
      <c r="BW2" s="1199"/>
      <c r="BX2" s="1061"/>
      <c r="BZ2" s="1199" t="str">
        <f>BS2</f>
        <v>REMISIONES   H E R R A D U R A  FEBRERO 2013</v>
      </c>
      <c r="CA2" s="1199"/>
      <c r="CB2" s="1199"/>
      <c r="CC2" s="1199"/>
      <c r="CD2" s="1199"/>
      <c r="CE2" s="1064"/>
      <c r="CG2" s="1962" t="str">
        <f>AJ2</f>
        <v>REMISIONES   H E R R A D U R A  FEBRERO 2013</v>
      </c>
      <c r="CH2" s="1962"/>
      <c r="CI2" s="1962"/>
      <c r="CJ2" s="1962"/>
      <c r="CK2" s="1962"/>
      <c r="CL2" s="1962"/>
      <c r="CN2" s="1199" t="str">
        <f>AX2</f>
        <v>REMISIONES   H E R R A D U R A  FEBRERO 2013</v>
      </c>
      <c r="CP2" s="1199"/>
      <c r="CQ2" s="1199"/>
      <c r="CR2" s="1199"/>
      <c r="CS2" s="1199"/>
    </row>
    <row r="3" spans="1:98" ht="38.25" customHeight="1" thickBot="1">
      <c r="A3" s="2"/>
      <c r="B3" s="1066" t="s">
        <v>20</v>
      </c>
      <c r="C3" s="1963" t="s">
        <v>625</v>
      </c>
      <c r="D3" s="1964"/>
      <c r="E3" s="1964"/>
      <c r="F3" s="1965"/>
      <c r="H3" s="2"/>
      <c r="I3" s="1063" t="s">
        <v>20</v>
      </c>
      <c r="J3" s="1963" t="s">
        <v>13</v>
      </c>
      <c r="K3" s="1964"/>
      <c r="L3" s="1964"/>
      <c r="M3" s="1965"/>
      <c r="O3" s="2"/>
      <c r="P3" s="1063" t="s">
        <v>20</v>
      </c>
      <c r="Q3" s="1963" t="s">
        <v>250</v>
      </c>
      <c r="R3" s="1964"/>
      <c r="S3" s="1964"/>
      <c r="T3" s="1965"/>
      <c r="V3" s="2"/>
      <c r="W3" s="1063" t="s">
        <v>20</v>
      </c>
      <c r="X3" s="1963" t="s">
        <v>3510</v>
      </c>
      <c r="Y3" s="1964"/>
      <c r="Z3" s="1964"/>
      <c r="AA3" s="1965"/>
      <c r="AC3" s="2"/>
      <c r="AD3" s="1063" t="s">
        <v>20</v>
      </c>
      <c r="AE3" s="1963" t="s">
        <v>931</v>
      </c>
      <c r="AF3" s="1964"/>
      <c r="AG3" s="1964"/>
      <c r="AH3" s="1965"/>
      <c r="AJ3" s="2"/>
      <c r="AK3" s="1063" t="s">
        <v>20</v>
      </c>
      <c r="AL3" s="1966" t="s">
        <v>1623</v>
      </c>
      <c r="AM3" s="1967"/>
      <c r="AN3" s="1967"/>
      <c r="AO3" s="1968"/>
      <c r="AQ3" s="2"/>
      <c r="AR3" s="1066" t="s">
        <v>20</v>
      </c>
      <c r="AS3" s="1966" t="s">
        <v>2831</v>
      </c>
      <c r="AT3" s="1967"/>
      <c r="AU3" s="1967"/>
      <c r="AV3" s="1968"/>
      <c r="AX3" s="2"/>
      <c r="AY3" s="1063" t="s">
        <v>20</v>
      </c>
      <c r="AZ3" s="1963" t="s">
        <v>3526</v>
      </c>
      <c r="BA3" s="1964"/>
      <c r="BB3" s="1964"/>
      <c r="BC3" s="1965"/>
      <c r="BE3" s="2"/>
      <c r="BF3" s="1063" t="s">
        <v>20</v>
      </c>
      <c r="BG3" s="1966" t="s">
        <v>2891</v>
      </c>
      <c r="BH3" s="1967"/>
      <c r="BI3" s="1967"/>
      <c r="BJ3" s="1968"/>
      <c r="BL3" s="2"/>
      <c r="BM3" s="1063" t="s">
        <v>20</v>
      </c>
      <c r="BN3" s="1966" t="s">
        <v>3511</v>
      </c>
      <c r="BO3" s="1967"/>
      <c r="BP3" s="1967"/>
      <c r="BQ3" s="1968"/>
      <c r="BS3" s="2"/>
      <c r="BT3" s="1063" t="s">
        <v>20</v>
      </c>
      <c r="BU3" s="1966" t="s">
        <v>3512</v>
      </c>
      <c r="BV3" s="1967"/>
      <c r="BW3" s="1967"/>
      <c r="BX3" s="1968"/>
      <c r="BZ3" s="2"/>
      <c r="CA3" s="1066" t="s">
        <v>20</v>
      </c>
      <c r="CB3" s="1966" t="s">
        <v>3527</v>
      </c>
      <c r="CC3" s="1967"/>
      <c r="CD3" s="1967"/>
      <c r="CE3" s="1968"/>
      <c r="CG3" s="2"/>
      <c r="CH3" s="1063" t="s">
        <v>20</v>
      </c>
      <c r="CI3" s="1966" t="s">
        <v>21</v>
      </c>
      <c r="CJ3" s="1967"/>
      <c r="CK3" s="1967"/>
      <c r="CL3" s="1968"/>
      <c r="CN3" s="2"/>
      <c r="CO3" s="1063" t="s">
        <v>20</v>
      </c>
      <c r="CP3" s="1966" t="s">
        <v>353</v>
      </c>
      <c r="CQ3" s="1967"/>
      <c r="CR3" s="1967"/>
      <c r="CS3" s="1968"/>
    </row>
    <row r="4" spans="1:98" ht="19.5" thickBot="1">
      <c r="A4" s="2"/>
      <c r="B4" s="1066"/>
      <c r="C4" s="286"/>
      <c r="D4" s="286"/>
      <c r="E4" s="286"/>
      <c r="F4" s="286"/>
      <c r="H4" s="2"/>
      <c r="I4" s="1063"/>
      <c r="J4" s="286"/>
      <c r="K4" s="286"/>
      <c r="L4" s="286"/>
      <c r="M4" s="286"/>
      <c r="O4" s="2"/>
      <c r="P4" s="1063"/>
      <c r="Q4" s="286"/>
      <c r="R4" s="573"/>
      <c r="S4" s="286"/>
      <c r="T4" s="286"/>
      <c r="V4" s="373"/>
      <c r="W4" s="1063"/>
      <c r="X4" s="286"/>
      <c r="Y4" s="286"/>
      <c r="Z4" s="286"/>
      <c r="AA4" s="286"/>
      <c r="AC4" s="2"/>
      <c r="AD4" s="1063"/>
      <c r="AE4" s="286"/>
      <c r="AF4" s="286"/>
      <c r="AG4" s="286"/>
      <c r="AH4" s="286"/>
      <c r="AJ4" s="2"/>
      <c r="AK4" s="1063"/>
      <c r="AL4" s="286"/>
      <c r="AM4" s="286"/>
      <c r="AN4" s="286"/>
      <c r="AO4" s="286"/>
      <c r="AQ4" s="2"/>
      <c r="AR4" s="1066"/>
      <c r="AS4" s="286"/>
      <c r="AT4" s="286"/>
      <c r="AU4" s="286"/>
      <c r="AV4" s="286"/>
      <c r="AX4" s="2"/>
      <c r="AY4" s="1063"/>
      <c r="AZ4" s="286"/>
      <c r="BA4" s="67"/>
      <c r="BB4" s="286"/>
      <c r="BC4" s="286"/>
      <c r="BE4" s="2"/>
      <c r="BF4" s="1063"/>
      <c r="BG4" s="286"/>
      <c r="BH4" s="286"/>
      <c r="BI4" s="286"/>
      <c r="BJ4" s="286"/>
      <c r="BL4" s="2"/>
      <c r="BM4" s="1063"/>
      <c r="BN4" s="286"/>
      <c r="BO4" s="286"/>
      <c r="BP4" s="286"/>
      <c r="BQ4" s="286"/>
      <c r="BS4" s="2"/>
      <c r="BT4" s="1063"/>
      <c r="BU4" s="286"/>
      <c r="BV4" s="286"/>
      <c r="BW4" s="286"/>
      <c r="BX4" s="286"/>
      <c r="BZ4" s="2"/>
      <c r="CA4" s="1066"/>
      <c r="CB4" s="286"/>
      <c r="CC4" s="286"/>
      <c r="CD4" s="286"/>
      <c r="CE4" s="286"/>
      <c r="CG4" s="2"/>
      <c r="CH4" s="1063"/>
      <c r="CI4" s="286"/>
      <c r="CJ4" s="286"/>
      <c r="CK4" s="286"/>
      <c r="CL4" s="286"/>
      <c r="CN4" s="2"/>
      <c r="CO4" s="1063"/>
      <c r="CP4" s="286"/>
      <c r="CQ4" s="286"/>
      <c r="CR4" s="286"/>
      <c r="CS4" s="286"/>
    </row>
    <row r="5" spans="1:98" ht="31.5" thickTop="1" thickBot="1">
      <c r="A5" s="11" t="s">
        <v>0</v>
      </c>
      <c r="B5" s="12" t="s">
        <v>3513</v>
      </c>
      <c r="C5" s="13" t="s">
        <v>2</v>
      </c>
      <c r="D5" s="31" t="s">
        <v>33</v>
      </c>
      <c r="E5" s="13" t="s">
        <v>19</v>
      </c>
      <c r="F5" s="14" t="s">
        <v>8</v>
      </c>
      <c r="H5" s="11" t="s">
        <v>0</v>
      </c>
      <c r="I5" s="12" t="s">
        <v>3513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109</v>
      </c>
      <c r="Q5" s="13" t="s">
        <v>2</v>
      </c>
      <c r="R5" s="926" t="s">
        <v>33</v>
      </c>
      <c r="S5" s="13" t="s">
        <v>19</v>
      </c>
      <c r="T5" s="14" t="s">
        <v>8</v>
      </c>
      <c r="V5" s="11" t="s">
        <v>0</v>
      </c>
      <c r="W5" s="12" t="s">
        <v>18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109</v>
      </c>
      <c r="AE5" s="13" t="s">
        <v>2</v>
      </c>
      <c r="AF5" s="31" t="s">
        <v>33</v>
      </c>
      <c r="AG5" s="13" t="s">
        <v>19</v>
      </c>
      <c r="AH5" s="14" t="s">
        <v>8</v>
      </c>
      <c r="AJ5" s="11" t="s">
        <v>0</v>
      </c>
      <c r="AK5" s="12" t="s">
        <v>109</v>
      </c>
      <c r="AL5" s="13" t="s">
        <v>2</v>
      </c>
      <c r="AM5" s="31" t="s">
        <v>33</v>
      </c>
      <c r="AN5" s="13" t="s">
        <v>19</v>
      </c>
      <c r="AO5" s="14" t="s">
        <v>8</v>
      </c>
      <c r="AQ5" s="11" t="s">
        <v>0</v>
      </c>
      <c r="AR5" s="12" t="s">
        <v>109</v>
      </c>
      <c r="AS5" s="13" t="s">
        <v>2</v>
      </c>
      <c r="AT5" s="31" t="s">
        <v>33</v>
      </c>
      <c r="AU5" s="13" t="s">
        <v>19</v>
      </c>
      <c r="AV5" s="14" t="s">
        <v>8</v>
      </c>
      <c r="AX5" s="11" t="s">
        <v>0</v>
      </c>
      <c r="AY5" s="12" t="s">
        <v>109</v>
      </c>
      <c r="AZ5" s="180" t="s">
        <v>2</v>
      </c>
      <c r="BA5" s="181" t="s">
        <v>33</v>
      </c>
      <c r="BB5" s="180" t="s">
        <v>19</v>
      </c>
      <c r="BC5" s="182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116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116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116</v>
      </c>
      <c r="CB5" s="13" t="s">
        <v>2</v>
      </c>
      <c r="CC5" s="31" t="s">
        <v>33</v>
      </c>
      <c r="CD5" s="13" t="s">
        <v>19</v>
      </c>
      <c r="CE5" s="14" t="s">
        <v>8</v>
      </c>
      <c r="CG5" s="11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12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</row>
    <row r="6" spans="1:98" ht="15.75" thickTop="1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577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8"/>
      <c r="AK6" s="2"/>
      <c r="AL6" s="15"/>
      <c r="AM6" s="8"/>
      <c r="AN6" s="16"/>
      <c r="AO6" s="19">
        <f>AL6-AN6</f>
        <v>0</v>
      </c>
      <c r="AQ6" s="8"/>
      <c r="AR6" s="2"/>
      <c r="AS6" s="15"/>
      <c r="AT6" s="8"/>
      <c r="AU6" s="16"/>
      <c r="AV6" s="19">
        <f>AS6-AU6</f>
        <v>0</v>
      </c>
      <c r="AX6" s="8"/>
      <c r="AY6" s="2"/>
      <c r="AZ6" s="183"/>
      <c r="BA6" s="184"/>
      <c r="BB6" s="95"/>
      <c r="BC6" s="185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2"/>
      <c r="CB6" s="15"/>
      <c r="CC6" s="8"/>
      <c r="CD6" s="16"/>
      <c r="CE6" s="19">
        <f>CB6-CD6</f>
        <v>0</v>
      </c>
      <c r="CG6" s="8"/>
      <c r="CH6" s="2"/>
      <c r="CI6" s="17"/>
      <c r="CJ6" s="8"/>
      <c r="CK6" s="16"/>
      <c r="CL6" s="19">
        <f>CI6-CK6</f>
        <v>0</v>
      </c>
      <c r="CN6" s="8"/>
      <c r="CO6" s="2"/>
      <c r="CP6" s="17"/>
      <c r="CQ6" s="8"/>
      <c r="CR6" s="16"/>
      <c r="CS6" s="19">
        <f>CP6-CR6</f>
        <v>0</v>
      </c>
    </row>
    <row r="7" spans="1:98" ht="15.75">
      <c r="A7" s="8">
        <v>41310</v>
      </c>
      <c r="B7" s="2">
        <v>213</v>
      </c>
      <c r="C7" s="3">
        <v>2402.5</v>
      </c>
      <c r="D7" s="74">
        <v>41310</v>
      </c>
      <c r="E7" s="18">
        <v>2402.5</v>
      </c>
      <c r="F7" s="19">
        <f>F6+C7-E7</f>
        <v>0</v>
      </c>
      <c r="H7" s="8"/>
      <c r="I7" s="2"/>
      <c r="J7" s="3"/>
      <c r="K7" s="74"/>
      <c r="L7" s="18"/>
      <c r="M7" s="19">
        <f>M6+J7-L7</f>
        <v>0</v>
      </c>
      <c r="O7" s="1792">
        <v>39670</v>
      </c>
      <c r="P7" s="2" t="s">
        <v>1861</v>
      </c>
      <c r="Q7" s="17">
        <v>21136</v>
      </c>
      <c r="R7" s="577" t="s">
        <v>3514</v>
      </c>
      <c r="S7" s="18">
        <v>7350</v>
      </c>
      <c r="T7" s="19">
        <f>T6+Q7-S7</f>
        <v>13786</v>
      </c>
      <c r="V7" s="8">
        <v>41310</v>
      </c>
      <c r="W7" s="2" t="s">
        <v>1030</v>
      </c>
      <c r="X7" s="17">
        <v>2022</v>
      </c>
      <c r="Y7" s="1793">
        <v>41310</v>
      </c>
      <c r="Z7" s="1794">
        <v>2022</v>
      </c>
      <c r="AA7" s="19">
        <f>AA6+X7-Z7</f>
        <v>0</v>
      </c>
      <c r="AC7" s="8">
        <v>41310</v>
      </c>
      <c r="AD7" s="2">
        <v>212</v>
      </c>
      <c r="AE7" s="17">
        <v>7721.5</v>
      </c>
      <c r="AF7" s="8">
        <v>41313</v>
      </c>
      <c r="AG7" s="18">
        <v>7721.5</v>
      </c>
      <c r="AH7" s="19">
        <f>AH6+AE7-AG7</f>
        <v>0</v>
      </c>
      <c r="AJ7" s="8">
        <v>41309</v>
      </c>
      <c r="AK7" s="1062">
        <v>205</v>
      </c>
      <c r="AL7" s="17">
        <v>6856</v>
      </c>
      <c r="AM7" s="143">
        <v>41309</v>
      </c>
      <c r="AN7" s="18">
        <v>6856</v>
      </c>
      <c r="AO7" s="19">
        <f>AO6+AL7-AN7</f>
        <v>0</v>
      </c>
      <c r="AQ7" s="8">
        <v>41309</v>
      </c>
      <c r="AR7" s="1065">
        <v>207</v>
      </c>
      <c r="AS7" s="17">
        <v>1750</v>
      </c>
      <c r="AT7" s="143">
        <v>41309</v>
      </c>
      <c r="AU7" s="18">
        <v>1750</v>
      </c>
      <c r="AV7" s="19">
        <f>AV6+AS7-AU7</f>
        <v>0</v>
      </c>
      <c r="AX7" s="8">
        <v>41310</v>
      </c>
      <c r="AY7" s="2">
        <v>211</v>
      </c>
      <c r="AZ7" s="186">
        <v>1211</v>
      </c>
      <c r="BA7" s="111">
        <v>41310</v>
      </c>
      <c r="BB7" s="18">
        <v>1211</v>
      </c>
      <c r="BC7" s="187">
        <f>BC6+AZ7-BB7</f>
        <v>0</v>
      </c>
      <c r="BE7" s="8"/>
      <c r="BF7" s="2"/>
      <c r="BG7" s="17"/>
      <c r="BH7" s="143"/>
      <c r="BI7" s="18"/>
      <c r="BJ7" s="19">
        <f>BJ6+BG7-BI7</f>
        <v>0</v>
      </c>
      <c r="BL7" s="8"/>
      <c r="BM7" s="2"/>
      <c r="BN7" s="17"/>
      <c r="BO7" s="143"/>
      <c r="BP7" s="18"/>
      <c r="BQ7" s="19">
        <f>BQ6+BN7-BP7</f>
        <v>0</v>
      </c>
      <c r="BS7" s="8">
        <v>41309</v>
      </c>
      <c r="BT7" s="2">
        <v>208</v>
      </c>
      <c r="BU7" s="17">
        <v>4000</v>
      </c>
      <c r="BV7" s="143">
        <v>41309</v>
      </c>
      <c r="BW7" s="18">
        <v>4000</v>
      </c>
      <c r="BX7" s="19">
        <f>BX6+BU7-BW7</f>
        <v>0</v>
      </c>
      <c r="BZ7" s="8">
        <v>41309</v>
      </c>
      <c r="CA7" s="2">
        <v>206</v>
      </c>
      <c r="CB7" s="17">
        <v>2389</v>
      </c>
      <c r="CC7" s="143">
        <v>41309</v>
      </c>
      <c r="CD7" s="18">
        <v>2389</v>
      </c>
      <c r="CE7" s="19">
        <f>CE6+CB7-CD7</f>
        <v>0</v>
      </c>
      <c r="CG7" s="8">
        <v>41310</v>
      </c>
      <c r="CH7" s="2">
        <v>210</v>
      </c>
      <c r="CI7" s="17">
        <v>1753.5</v>
      </c>
      <c r="CJ7" s="8">
        <v>41310</v>
      </c>
      <c r="CK7" s="17">
        <v>1753.5</v>
      </c>
      <c r="CL7" s="19">
        <f>CL6+CI7-CK7</f>
        <v>0</v>
      </c>
      <c r="CN7" s="8">
        <v>41310</v>
      </c>
      <c r="CO7" s="2">
        <v>216</v>
      </c>
      <c r="CP7" s="17">
        <v>1506</v>
      </c>
      <c r="CQ7" s="8">
        <v>41310</v>
      </c>
      <c r="CR7" s="18">
        <v>1506</v>
      </c>
      <c r="CS7" s="19">
        <f>CS6+CP7-CR7</f>
        <v>0</v>
      </c>
    </row>
    <row r="8" spans="1:98" ht="15.75">
      <c r="A8" s="8"/>
      <c r="B8" s="37"/>
      <c r="C8" s="3"/>
      <c r="D8" s="409"/>
      <c r="E8" s="1795"/>
      <c r="F8" s="19">
        <f t="shared" ref="F8:F43" si="0">F7+C8-E8</f>
        <v>0</v>
      </c>
      <c r="H8" s="8"/>
      <c r="I8" s="37"/>
      <c r="J8" s="3"/>
      <c r="K8" s="409"/>
      <c r="L8" s="1795"/>
      <c r="M8" s="19">
        <f t="shared" ref="M8:M43" si="1">M7+J8-L8</f>
        <v>0</v>
      </c>
      <c r="O8" s="1792">
        <v>39670</v>
      </c>
      <c r="P8" s="2" t="s">
        <v>1864</v>
      </c>
      <c r="Q8" s="3">
        <v>9426.5</v>
      </c>
      <c r="R8" s="577">
        <v>39891</v>
      </c>
      <c r="S8" s="3">
        <v>7781</v>
      </c>
      <c r="T8" s="19">
        <f t="shared" ref="T8:T43" si="2">T7+Q8-S8</f>
        <v>15431.5</v>
      </c>
      <c r="V8" s="8"/>
      <c r="W8" s="27"/>
      <c r="X8" s="44"/>
      <c r="Y8" s="8"/>
      <c r="Z8" s="3"/>
      <c r="AA8" s="19">
        <f t="shared" ref="AA8:AA43" si="3">AA7+X8-Z8</f>
        <v>0</v>
      </c>
      <c r="AC8" s="8"/>
      <c r="AD8" s="2"/>
      <c r="AE8" s="3"/>
      <c r="AF8" s="8"/>
      <c r="AG8" s="3"/>
      <c r="AH8" s="19">
        <f t="shared" ref="AH8:AH43" si="4">AH7+AE8-AG8</f>
        <v>0</v>
      </c>
      <c r="AJ8" s="8">
        <v>41310</v>
      </c>
      <c r="AK8" s="1065">
        <v>209</v>
      </c>
      <c r="AL8" s="17">
        <v>6398</v>
      </c>
      <c r="AM8" s="8">
        <v>41311</v>
      </c>
      <c r="AN8" s="18">
        <v>6398</v>
      </c>
      <c r="AO8" s="19">
        <f t="shared" ref="AO8:AO43" si="5">AO7+AL8-AN8</f>
        <v>0</v>
      </c>
      <c r="AQ8" s="8"/>
      <c r="AR8" s="1065"/>
      <c r="AS8" s="17"/>
      <c r="AT8" s="8"/>
      <c r="AU8" s="18"/>
      <c r="AV8" s="19">
        <f t="shared" ref="AV8:AV43" si="6">AV7+AS8-AU8</f>
        <v>0</v>
      </c>
      <c r="AX8" s="8"/>
      <c r="AY8" s="2"/>
      <c r="AZ8" s="186"/>
      <c r="BA8" s="36"/>
      <c r="BB8" s="18"/>
      <c r="BC8" s="187">
        <f t="shared" ref="BC8:BC43" si="7">BC7+AZ8-BB8</f>
        <v>0</v>
      </c>
      <c r="BE8" s="8"/>
      <c r="BF8" s="2"/>
      <c r="BG8" s="17"/>
      <c r="BH8" s="8"/>
      <c r="BI8" s="18"/>
      <c r="BJ8" s="19">
        <f t="shared" ref="BJ8:BJ43" si="8">BJ7+BG8-BI8</f>
        <v>0</v>
      </c>
      <c r="BL8" s="8"/>
      <c r="BM8" s="2"/>
      <c r="BN8" s="17"/>
      <c r="BO8" s="8"/>
      <c r="BP8" s="18"/>
      <c r="BQ8" s="19">
        <f t="shared" ref="BQ8:BQ43" si="9">BQ7+BN8-BP8</f>
        <v>0</v>
      </c>
      <c r="BS8" s="8"/>
      <c r="BT8" s="2"/>
      <c r="BU8" s="17"/>
      <c r="BV8" s="8"/>
      <c r="BW8" s="18"/>
      <c r="BX8" s="19">
        <f t="shared" ref="BX8:BX43" si="10">BX7+BU8-BW8</f>
        <v>0</v>
      </c>
      <c r="BZ8" s="8"/>
      <c r="CA8" s="2"/>
      <c r="CB8" s="17"/>
      <c r="CC8" s="8"/>
      <c r="CD8" s="18"/>
      <c r="CE8" s="19">
        <f t="shared" ref="CE8:CE43" si="11">CE7+CB8-CD8</f>
        <v>0</v>
      </c>
      <c r="CG8" s="8"/>
      <c r="CH8" s="2"/>
      <c r="CI8" s="17"/>
      <c r="CJ8" s="8"/>
      <c r="CK8" s="17"/>
      <c r="CL8" s="19">
        <f t="shared" ref="CL8:CL43" si="12">CL7+CI8-CK8</f>
        <v>0</v>
      </c>
      <c r="CN8" s="8"/>
      <c r="CO8" s="2"/>
      <c r="CP8" s="17"/>
      <c r="CQ8" s="8"/>
      <c r="CR8" s="18"/>
      <c r="CS8" s="19">
        <f t="shared" ref="CS8:CS43" si="13">CS7+CP8-CR8</f>
        <v>0</v>
      </c>
    </row>
    <row r="9" spans="1:98" ht="15" customHeight="1">
      <c r="A9" s="8"/>
      <c r="B9" s="2"/>
      <c r="C9" s="3"/>
      <c r="D9" s="74"/>
      <c r="E9" s="18"/>
      <c r="F9" s="19">
        <f t="shared" si="0"/>
        <v>0</v>
      </c>
      <c r="H9" s="8"/>
      <c r="I9" s="2"/>
      <c r="J9" s="3"/>
      <c r="K9" s="74"/>
      <c r="L9" s="18"/>
      <c r="M9" s="19">
        <f t="shared" si="1"/>
        <v>0</v>
      </c>
      <c r="O9" s="8"/>
      <c r="P9" s="2"/>
      <c r="Q9" s="17"/>
      <c r="R9" s="668">
        <v>39899</v>
      </c>
      <c r="S9" s="18">
        <v>1645.5</v>
      </c>
      <c r="T9" s="19">
        <f t="shared" si="2"/>
        <v>13786</v>
      </c>
      <c r="V9" s="8"/>
      <c r="W9" s="2"/>
      <c r="X9" s="17"/>
      <c r="Y9" s="8"/>
      <c r="Z9" s="18"/>
      <c r="AA9" s="19">
        <f t="shared" si="3"/>
        <v>0</v>
      </c>
      <c r="AC9" s="8"/>
      <c r="AD9" s="2"/>
      <c r="AE9" s="17"/>
      <c r="AF9" s="74"/>
      <c r="AG9" s="18"/>
      <c r="AH9" s="19">
        <f t="shared" si="4"/>
        <v>0</v>
      </c>
      <c r="AJ9" s="8">
        <v>41310</v>
      </c>
      <c r="AK9" s="1065">
        <v>215</v>
      </c>
      <c r="AL9" s="17">
        <v>1369.5</v>
      </c>
      <c r="AM9" s="8">
        <v>41311</v>
      </c>
      <c r="AN9" s="18">
        <v>1369.5</v>
      </c>
      <c r="AO9" s="19">
        <f t="shared" si="5"/>
        <v>0</v>
      </c>
      <c r="AQ9" s="8"/>
      <c r="AR9" s="1065"/>
      <c r="AS9" s="17"/>
      <c r="AT9" s="8"/>
      <c r="AU9" s="18"/>
      <c r="AV9" s="19">
        <f t="shared" si="6"/>
        <v>0</v>
      </c>
      <c r="AX9" s="8"/>
      <c r="AY9" s="2"/>
      <c r="AZ9" s="186"/>
      <c r="BA9" s="36"/>
      <c r="BB9" s="18"/>
      <c r="BC9" s="187">
        <f t="shared" si="7"/>
        <v>0</v>
      </c>
      <c r="BE9" s="8"/>
      <c r="BF9" s="2"/>
      <c r="BG9" s="17"/>
      <c r="BH9" s="8"/>
      <c r="BI9" s="18"/>
      <c r="BJ9" s="19">
        <f t="shared" si="8"/>
        <v>0</v>
      </c>
      <c r="BL9" s="8"/>
      <c r="BM9" s="2"/>
      <c r="BN9" s="17"/>
      <c r="BO9" s="8"/>
      <c r="BP9" s="18"/>
      <c r="BQ9" s="19">
        <f t="shared" si="9"/>
        <v>0</v>
      </c>
      <c r="BS9" s="8"/>
      <c r="BT9" s="2"/>
      <c r="BU9" s="17"/>
      <c r="BV9" s="8"/>
      <c r="BW9" s="18"/>
      <c r="BX9" s="19">
        <f t="shared" si="10"/>
        <v>0</v>
      </c>
      <c r="BZ9" s="8"/>
      <c r="CA9" s="2"/>
      <c r="CB9" s="17"/>
      <c r="CC9" s="8"/>
      <c r="CD9" s="18"/>
      <c r="CE9" s="19">
        <f t="shared" si="11"/>
        <v>0</v>
      </c>
      <c r="CG9" s="8"/>
      <c r="CH9" s="2"/>
      <c r="CI9" s="18"/>
      <c r="CJ9" s="8"/>
      <c r="CK9" s="18"/>
      <c r="CL9" s="19">
        <f t="shared" si="12"/>
        <v>0</v>
      </c>
      <c r="CN9" s="8"/>
      <c r="CO9" s="2"/>
      <c r="CP9" s="18"/>
      <c r="CQ9" s="8"/>
      <c r="CR9" s="18"/>
      <c r="CS9" s="19">
        <f t="shared" si="13"/>
        <v>0</v>
      </c>
    </row>
    <row r="10" spans="1:98" ht="15.75">
      <c r="A10" s="8"/>
      <c r="B10" s="37"/>
      <c r="C10" s="3"/>
      <c r="D10" s="8"/>
      <c r="E10" s="18"/>
      <c r="F10" s="19">
        <f t="shared" si="0"/>
        <v>0</v>
      </c>
      <c r="H10" s="8"/>
      <c r="I10" s="37"/>
      <c r="J10" s="3"/>
      <c r="K10" s="8"/>
      <c r="L10" s="18"/>
      <c r="M10" s="19">
        <f t="shared" si="1"/>
        <v>0</v>
      </c>
      <c r="O10" s="8"/>
      <c r="P10" s="37"/>
      <c r="Q10" s="30"/>
      <c r="R10" s="1202">
        <v>41111</v>
      </c>
      <c r="S10" s="583">
        <v>730</v>
      </c>
      <c r="T10" s="19">
        <f t="shared" si="2"/>
        <v>13056</v>
      </c>
      <c r="V10" s="8"/>
      <c r="W10" s="37"/>
      <c r="X10" s="30"/>
      <c r="Y10" s="8"/>
      <c r="Z10" s="18"/>
      <c r="AA10" s="19">
        <f t="shared" si="3"/>
        <v>0</v>
      </c>
      <c r="AC10" s="8"/>
      <c r="AD10" s="37"/>
      <c r="AE10" s="30"/>
      <c r="AF10" s="8"/>
      <c r="AG10" s="18"/>
      <c r="AH10" s="19">
        <f t="shared" si="4"/>
        <v>0</v>
      </c>
      <c r="AJ10" s="8">
        <v>41314</v>
      </c>
      <c r="AK10" s="1780">
        <v>217</v>
      </c>
      <c r="AL10" s="30">
        <v>11180</v>
      </c>
      <c r="AM10" s="8">
        <v>41314</v>
      </c>
      <c r="AN10" s="18">
        <v>11180</v>
      </c>
      <c r="AO10" s="19">
        <f t="shared" si="5"/>
        <v>0</v>
      </c>
      <c r="AQ10" s="8"/>
      <c r="AR10" s="1780"/>
      <c r="AS10" s="30"/>
      <c r="AT10" s="8"/>
      <c r="AU10" s="18"/>
      <c r="AV10" s="19">
        <f t="shared" si="6"/>
        <v>0</v>
      </c>
      <c r="AX10" s="8"/>
      <c r="AY10" s="37"/>
      <c r="AZ10" s="188"/>
      <c r="BA10" s="36"/>
      <c r="BB10" s="18"/>
      <c r="BC10" s="187">
        <f t="shared" si="7"/>
        <v>0</v>
      </c>
      <c r="BE10" s="8"/>
      <c r="BF10" s="37"/>
      <c r="BG10" s="30"/>
      <c r="BH10" s="8"/>
      <c r="BI10" s="18"/>
      <c r="BJ10" s="19">
        <f t="shared" si="8"/>
        <v>0</v>
      </c>
      <c r="BL10" s="8"/>
      <c r="BM10" s="37"/>
      <c r="BN10" s="30"/>
      <c r="BO10" s="8"/>
      <c r="BP10" s="18"/>
      <c r="BQ10" s="19">
        <f t="shared" si="9"/>
        <v>0</v>
      </c>
      <c r="BS10" s="8"/>
      <c r="BT10" s="37"/>
      <c r="BU10" s="30"/>
      <c r="BV10" s="8"/>
      <c r="BW10" s="18"/>
      <c r="BX10" s="19">
        <f t="shared" si="10"/>
        <v>0</v>
      </c>
      <c r="BZ10" s="8"/>
      <c r="CA10" s="37"/>
      <c r="CB10" s="30"/>
      <c r="CC10" s="8"/>
      <c r="CD10" s="18"/>
      <c r="CE10" s="19">
        <f t="shared" si="11"/>
        <v>0</v>
      </c>
      <c r="CG10" s="8"/>
      <c r="CH10" s="2"/>
      <c r="CI10" s="30"/>
      <c r="CJ10" s="8"/>
      <c r="CK10" s="30"/>
      <c r="CL10" s="19">
        <f t="shared" si="12"/>
        <v>0</v>
      </c>
      <c r="CN10" s="8"/>
      <c r="CO10" s="2"/>
      <c r="CP10" s="30"/>
      <c r="CQ10" s="8"/>
      <c r="CR10" s="18"/>
      <c r="CS10" s="19">
        <f t="shared" si="13"/>
        <v>0</v>
      </c>
    </row>
    <row r="11" spans="1:98" ht="15.75">
      <c r="A11" s="8"/>
      <c r="B11" s="37"/>
      <c r="C11" s="30"/>
      <c r="D11" s="8"/>
      <c r="E11" s="18"/>
      <c r="F11" s="19">
        <f t="shared" si="0"/>
        <v>0</v>
      </c>
      <c r="H11" s="8"/>
      <c r="I11" s="37"/>
      <c r="J11" s="30"/>
      <c r="K11" s="8"/>
      <c r="L11" s="18"/>
      <c r="M11" s="19">
        <f t="shared" si="1"/>
        <v>0</v>
      </c>
      <c r="O11" s="8"/>
      <c r="P11" s="2"/>
      <c r="Q11" s="17"/>
      <c r="R11" s="1202"/>
      <c r="S11" s="583"/>
      <c r="T11" s="19">
        <f t="shared" si="2"/>
        <v>13056</v>
      </c>
      <c r="V11" s="8"/>
      <c r="W11" s="2"/>
      <c r="X11" s="17"/>
      <c r="Y11" s="8"/>
      <c r="Z11" s="18"/>
      <c r="AA11" s="19">
        <f t="shared" si="3"/>
        <v>0</v>
      </c>
      <c r="AC11" s="8"/>
      <c r="AD11" s="2"/>
      <c r="AE11" s="17"/>
      <c r="AF11" s="8"/>
      <c r="AG11" s="18"/>
      <c r="AH11" s="19">
        <f t="shared" si="4"/>
        <v>0</v>
      </c>
      <c r="AJ11" s="8"/>
      <c r="AK11" s="1062"/>
      <c r="AL11" s="17"/>
      <c r="AM11" s="8"/>
      <c r="AN11" s="18"/>
      <c r="AO11" s="19">
        <f t="shared" si="5"/>
        <v>0</v>
      </c>
      <c r="AQ11" s="8"/>
      <c r="AR11" s="1065"/>
      <c r="AS11" s="17"/>
      <c r="AT11" s="8"/>
      <c r="AU11" s="18"/>
      <c r="AV11" s="19">
        <f t="shared" si="6"/>
        <v>0</v>
      </c>
      <c r="AX11" s="8"/>
      <c r="AY11" s="2"/>
      <c r="AZ11" s="186"/>
      <c r="BA11" s="36"/>
      <c r="BB11" s="18"/>
      <c r="BC11" s="187">
        <f t="shared" si="7"/>
        <v>0</v>
      </c>
      <c r="BE11" s="8"/>
      <c r="BF11" s="2"/>
      <c r="BG11" s="17"/>
      <c r="BH11" s="8"/>
      <c r="BI11" s="18"/>
      <c r="BJ11" s="19">
        <f t="shared" si="8"/>
        <v>0</v>
      </c>
      <c r="BL11" s="8"/>
      <c r="BM11" s="2"/>
      <c r="BN11" s="17"/>
      <c r="BO11" s="8"/>
      <c r="BP11" s="18"/>
      <c r="BQ11" s="19">
        <f t="shared" si="9"/>
        <v>0</v>
      </c>
      <c r="BS11" s="8"/>
      <c r="BT11" s="2"/>
      <c r="BU11" s="17"/>
      <c r="BV11" s="8"/>
      <c r="BW11" s="18"/>
      <c r="BX11" s="19">
        <f t="shared" si="10"/>
        <v>0</v>
      </c>
      <c r="BZ11" s="8"/>
      <c r="CA11" s="2"/>
      <c r="CB11" s="17"/>
      <c r="CC11" s="8"/>
      <c r="CD11" s="18"/>
      <c r="CE11" s="19">
        <f t="shared" si="11"/>
        <v>0</v>
      </c>
      <c r="CG11" s="8"/>
      <c r="CH11" s="2"/>
      <c r="CI11" s="17"/>
      <c r="CJ11" s="8"/>
      <c r="CK11" s="17"/>
      <c r="CL11" s="19">
        <f t="shared" si="12"/>
        <v>0</v>
      </c>
      <c r="CN11" s="8"/>
      <c r="CO11" s="2"/>
      <c r="CP11" s="17"/>
      <c r="CQ11" s="8"/>
      <c r="CR11" s="18"/>
      <c r="CS11" s="19">
        <f t="shared" si="13"/>
        <v>0</v>
      </c>
    </row>
    <row r="12" spans="1:98" ht="15.75">
      <c r="A12" s="8"/>
      <c r="B12" s="2"/>
      <c r="C12" s="17"/>
      <c r="D12" s="8"/>
      <c r="E12" s="18"/>
      <c r="F12" s="19">
        <f t="shared" si="0"/>
        <v>0</v>
      </c>
      <c r="H12" s="8"/>
      <c r="I12" s="2"/>
      <c r="J12" s="17"/>
      <c r="K12" s="8"/>
      <c r="L12" s="18"/>
      <c r="M12" s="19">
        <f t="shared" si="1"/>
        <v>0</v>
      </c>
      <c r="O12" s="8"/>
      <c r="P12" s="2"/>
      <c r="Q12" s="17"/>
      <c r="R12" s="1202"/>
      <c r="S12" s="583"/>
      <c r="T12" s="19">
        <f t="shared" si="2"/>
        <v>13056</v>
      </c>
      <c r="V12" s="8"/>
      <c r="W12" s="2"/>
      <c r="X12" s="17"/>
      <c r="Y12" s="8"/>
      <c r="Z12" s="18"/>
      <c r="AA12" s="19">
        <f t="shared" si="3"/>
        <v>0</v>
      </c>
      <c r="AC12" s="8"/>
      <c r="AD12" s="2"/>
      <c r="AE12" s="17"/>
      <c r="AF12" s="8"/>
      <c r="AG12" s="18"/>
      <c r="AH12" s="19">
        <f t="shared" si="4"/>
        <v>0</v>
      </c>
      <c r="AJ12" s="8"/>
      <c r="AK12" s="1062"/>
      <c r="AL12" s="17"/>
      <c r="AM12" s="8"/>
      <c r="AN12" s="18"/>
      <c r="AO12" s="19">
        <f t="shared" si="5"/>
        <v>0</v>
      </c>
      <c r="AQ12" s="8"/>
      <c r="AR12" s="1065"/>
      <c r="AS12" s="17"/>
      <c r="AT12" s="8"/>
      <c r="AU12" s="18"/>
      <c r="AV12" s="19">
        <f t="shared" si="6"/>
        <v>0</v>
      </c>
      <c r="AX12" s="8"/>
      <c r="AY12" s="2"/>
      <c r="AZ12" s="186"/>
      <c r="BA12" s="36"/>
      <c r="BB12" s="18"/>
      <c r="BC12" s="187">
        <f t="shared" si="7"/>
        <v>0</v>
      </c>
      <c r="BE12" s="8"/>
      <c r="BF12" s="2"/>
      <c r="BG12" s="17"/>
      <c r="BH12" s="8"/>
      <c r="BI12" s="18"/>
      <c r="BJ12" s="19">
        <f t="shared" si="8"/>
        <v>0</v>
      </c>
      <c r="BL12" s="8"/>
      <c r="BM12" s="2"/>
      <c r="BN12" s="17"/>
      <c r="BO12" s="8"/>
      <c r="BP12" s="18"/>
      <c r="BQ12" s="19">
        <f t="shared" si="9"/>
        <v>0</v>
      </c>
      <c r="BS12" s="8"/>
      <c r="BT12" s="2"/>
      <c r="BU12" s="17"/>
      <c r="BV12" s="8"/>
      <c r="BW12" s="18"/>
      <c r="BX12" s="19">
        <f t="shared" si="10"/>
        <v>0</v>
      </c>
      <c r="BZ12" s="8"/>
      <c r="CA12" s="2"/>
      <c r="CB12" s="17"/>
      <c r="CC12" s="8"/>
      <c r="CD12" s="18"/>
      <c r="CE12" s="19">
        <f t="shared" si="11"/>
        <v>0</v>
      </c>
      <c r="CG12" s="8"/>
      <c r="CH12" s="2"/>
      <c r="CI12" s="17"/>
      <c r="CJ12" s="8"/>
      <c r="CK12" s="17"/>
      <c r="CL12" s="19">
        <f t="shared" si="12"/>
        <v>0</v>
      </c>
      <c r="CN12" s="8"/>
      <c r="CO12" s="2"/>
      <c r="CP12" s="17"/>
      <c r="CQ12" s="8"/>
      <c r="CR12" s="18"/>
      <c r="CS12" s="19">
        <f t="shared" si="13"/>
        <v>0</v>
      </c>
    </row>
    <row r="13" spans="1:98" ht="15.75">
      <c r="D13" s="8"/>
      <c r="E13" s="18"/>
      <c r="F13" s="19">
        <f t="shared" si="0"/>
        <v>0</v>
      </c>
      <c r="K13" s="8"/>
      <c r="L13" s="18"/>
      <c r="M13" s="19">
        <f t="shared" si="1"/>
        <v>0</v>
      </c>
      <c r="R13" s="1202"/>
      <c r="S13" s="583"/>
      <c r="T13" s="19">
        <f t="shared" si="2"/>
        <v>13056</v>
      </c>
      <c r="X13" s="3"/>
      <c r="Y13" s="8"/>
      <c r="Z13" s="18"/>
      <c r="AA13" s="19">
        <f t="shared" si="3"/>
        <v>0</v>
      </c>
      <c r="AC13" s="2"/>
      <c r="AD13" s="2"/>
      <c r="AE13" s="3"/>
      <c r="AF13" s="8"/>
      <c r="AG13" s="18"/>
      <c r="AH13" s="19">
        <f t="shared" si="4"/>
        <v>0</v>
      </c>
      <c r="AJ13" s="8"/>
      <c r="AK13" s="1780"/>
      <c r="AL13" s="30"/>
      <c r="AM13" s="8"/>
      <c r="AN13" s="18"/>
      <c r="AO13" s="19">
        <f t="shared" si="5"/>
        <v>0</v>
      </c>
      <c r="AQ13" s="8"/>
      <c r="AR13" s="1780"/>
      <c r="AS13" s="30"/>
      <c r="AT13" s="8"/>
      <c r="AU13" s="18"/>
      <c r="AV13" s="19">
        <f t="shared" si="6"/>
        <v>0</v>
      </c>
      <c r="AZ13" s="1796"/>
      <c r="BA13" s="36"/>
      <c r="BB13" s="18"/>
      <c r="BC13" s="187">
        <f t="shared" si="7"/>
        <v>0</v>
      </c>
      <c r="BH13" s="8"/>
      <c r="BI13" s="18"/>
      <c r="BJ13" s="19">
        <f t="shared" si="8"/>
        <v>0</v>
      </c>
      <c r="BO13" s="8"/>
      <c r="BP13" s="18"/>
      <c r="BQ13" s="19">
        <f t="shared" si="9"/>
        <v>0</v>
      </c>
      <c r="BV13" s="8"/>
      <c r="BW13" s="18"/>
      <c r="BX13" s="19">
        <f t="shared" si="10"/>
        <v>0</v>
      </c>
      <c r="CC13" s="8"/>
      <c r="CD13" s="18"/>
      <c r="CE13" s="19">
        <f t="shared" si="11"/>
        <v>0</v>
      </c>
      <c r="CG13" s="8"/>
      <c r="CH13" s="2"/>
      <c r="CI13" s="17"/>
      <c r="CJ13" s="8"/>
      <c r="CK13" s="18"/>
      <c r="CL13" s="19">
        <f t="shared" si="12"/>
        <v>0</v>
      </c>
      <c r="CN13" s="8"/>
      <c r="CO13" s="2"/>
      <c r="CP13" s="17"/>
      <c r="CQ13" s="8"/>
      <c r="CR13" s="18"/>
      <c r="CS13" s="19">
        <f t="shared" si="13"/>
        <v>0</v>
      </c>
    </row>
    <row r="14" spans="1:98" ht="15.75">
      <c r="D14" s="8"/>
      <c r="E14" s="18"/>
      <c r="F14" s="19">
        <f t="shared" si="0"/>
        <v>0</v>
      </c>
      <c r="K14" s="8"/>
      <c r="L14" s="18"/>
      <c r="M14" s="19">
        <f t="shared" si="1"/>
        <v>0</v>
      </c>
      <c r="R14" s="1202"/>
      <c r="S14" s="583"/>
      <c r="T14" s="19">
        <f t="shared" si="2"/>
        <v>13056</v>
      </c>
      <c r="X14" s="3"/>
      <c r="Y14" s="8"/>
      <c r="Z14" s="18"/>
      <c r="AA14" s="19">
        <f t="shared" si="3"/>
        <v>0</v>
      </c>
      <c r="AC14" s="2"/>
      <c r="AD14" s="2"/>
      <c r="AE14" s="3"/>
      <c r="AF14" s="8"/>
      <c r="AG14" s="18"/>
      <c r="AH14" s="19">
        <f t="shared" si="4"/>
        <v>0</v>
      </c>
      <c r="AJ14" s="1"/>
      <c r="AK14" s="1780"/>
      <c r="AL14" s="30"/>
      <c r="AM14" s="8"/>
      <c r="AN14" s="18"/>
      <c r="AO14" s="19">
        <f t="shared" si="5"/>
        <v>0</v>
      </c>
      <c r="AQ14" s="1"/>
      <c r="AR14" s="1780"/>
      <c r="AS14" s="30"/>
      <c r="AT14" s="8"/>
      <c r="AU14" s="18"/>
      <c r="AV14" s="19">
        <f t="shared" si="6"/>
        <v>0</v>
      </c>
      <c r="AZ14" s="1796"/>
      <c r="BA14" s="36"/>
      <c r="BB14" s="18"/>
      <c r="BC14" s="187">
        <f t="shared" si="7"/>
        <v>0</v>
      </c>
      <c r="BH14" s="8"/>
      <c r="BI14" s="18"/>
      <c r="BJ14" s="19">
        <f t="shared" si="8"/>
        <v>0</v>
      </c>
      <c r="BO14" s="8"/>
      <c r="BP14" s="18"/>
      <c r="BQ14" s="19">
        <f t="shared" si="9"/>
        <v>0</v>
      </c>
      <c r="BV14" s="8"/>
      <c r="BW14" s="18"/>
      <c r="BX14" s="19">
        <f t="shared" si="10"/>
        <v>0</v>
      </c>
      <c r="CC14" s="8"/>
      <c r="CD14" s="18"/>
      <c r="CE14" s="19">
        <f t="shared" si="11"/>
        <v>0</v>
      </c>
      <c r="CG14" s="8"/>
      <c r="CH14" s="2"/>
      <c r="CI14" s="17"/>
      <c r="CJ14" s="8"/>
      <c r="CK14" s="18"/>
      <c r="CL14" s="19">
        <f t="shared" si="12"/>
        <v>0</v>
      </c>
      <c r="CN14" s="8"/>
      <c r="CO14" s="2"/>
      <c r="CP14" s="17"/>
      <c r="CQ14" s="8"/>
      <c r="CR14" s="18"/>
      <c r="CS14" s="19">
        <f t="shared" si="13"/>
        <v>0</v>
      </c>
    </row>
    <row r="15" spans="1:98" ht="15.75">
      <c r="A15" s="2"/>
      <c r="B15" s="2"/>
      <c r="C15" s="17"/>
      <c r="D15" s="8"/>
      <c r="E15" s="18"/>
      <c r="F15" s="19">
        <f t="shared" si="0"/>
        <v>0</v>
      </c>
      <c r="H15" s="2"/>
      <c r="I15" s="2"/>
      <c r="J15" s="17"/>
      <c r="K15" s="8"/>
      <c r="L15" s="18"/>
      <c r="M15" s="19">
        <f t="shared" si="1"/>
        <v>0</v>
      </c>
      <c r="O15" s="2"/>
      <c r="P15" s="2"/>
      <c r="Q15" s="17"/>
      <c r="R15" s="1202"/>
      <c r="S15" s="583"/>
      <c r="T15" s="19">
        <f t="shared" si="2"/>
        <v>13056</v>
      </c>
      <c r="V15" s="2"/>
      <c r="W15" s="2"/>
      <c r="X15" s="17"/>
      <c r="Y15" s="8"/>
      <c r="Z15" s="18"/>
      <c r="AA15" s="19">
        <f t="shared" si="3"/>
        <v>0</v>
      </c>
      <c r="AC15" s="2"/>
      <c r="AD15" s="2"/>
      <c r="AE15" s="17"/>
      <c r="AF15" s="8"/>
      <c r="AG15" s="18"/>
      <c r="AH15" s="19">
        <f t="shared" si="4"/>
        <v>0</v>
      </c>
      <c r="AJ15" s="2"/>
      <c r="AK15" s="1062"/>
      <c r="AL15" s="17"/>
      <c r="AM15" s="8"/>
      <c r="AN15" s="18"/>
      <c r="AO15" s="19">
        <f t="shared" si="5"/>
        <v>0</v>
      </c>
      <c r="AQ15" s="2"/>
      <c r="AR15" s="1065"/>
      <c r="AS15" s="17"/>
      <c r="AT15" s="8"/>
      <c r="AU15" s="18"/>
      <c r="AV15" s="19">
        <f t="shared" si="6"/>
        <v>0</v>
      </c>
      <c r="AX15" s="2"/>
      <c r="AY15" s="2"/>
      <c r="AZ15" s="186"/>
      <c r="BA15" s="36"/>
      <c r="BB15" s="18"/>
      <c r="BC15" s="187">
        <f t="shared" si="7"/>
        <v>0</v>
      </c>
      <c r="BE15" s="2"/>
      <c r="BF15" s="2"/>
      <c r="BG15" s="17"/>
      <c r="BH15" s="8"/>
      <c r="BI15" s="18"/>
      <c r="BJ15" s="19">
        <f t="shared" si="8"/>
        <v>0</v>
      </c>
      <c r="BL15" s="2"/>
      <c r="BM15" s="2"/>
      <c r="BN15" s="17"/>
      <c r="BO15" s="8"/>
      <c r="BP15" s="18"/>
      <c r="BQ15" s="19">
        <f t="shared" si="9"/>
        <v>0</v>
      </c>
      <c r="BS15" s="2"/>
      <c r="BT15" s="2"/>
      <c r="BU15" s="17"/>
      <c r="BV15" s="8"/>
      <c r="BW15" s="18"/>
      <c r="BX15" s="19">
        <f t="shared" si="10"/>
        <v>0</v>
      </c>
      <c r="BZ15" s="2"/>
      <c r="CA15" s="2"/>
      <c r="CB15" s="17"/>
      <c r="CC15" s="8"/>
      <c r="CD15" s="18"/>
      <c r="CE15" s="19">
        <f t="shared" si="11"/>
        <v>0</v>
      </c>
      <c r="CG15" s="8"/>
      <c r="CH15" s="2"/>
      <c r="CI15" s="17"/>
      <c r="CJ15" s="8"/>
      <c r="CK15" s="18"/>
      <c r="CL15" s="19">
        <f t="shared" si="12"/>
        <v>0</v>
      </c>
      <c r="CN15" s="8"/>
      <c r="CO15" s="2"/>
      <c r="CP15" s="17"/>
      <c r="CQ15" s="8"/>
      <c r="CR15" s="18"/>
      <c r="CS15" s="19">
        <f t="shared" si="13"/>
        <v>0</v>
      </c>
    </row>
    <row r="16" spans="1:98" ht="15.75">
      <c r="A16" s="2"/>
      <c r="B16" s="2"/>
      <c r="C16" s="17"/>
      <c r="D16" s="8"/>
      <c r="E16" s="18"/>
      <c r="F16" s="19">
        <f t="shared" si="0"/>
        <v>0</v>
      </c>
      <c r="H16" s="2"/>
      <c r="I16" s="2"/>
      <c r="J16" s="17"/>
      <c r="K16" s="8"/>
      <c r="L16" s="18"/>
      <c r="M16" s="19">
        <f t="shared" si="1"/>
        <v>0</v>
      </c>
      <c r="O16" s="2"/>
      <c r="P16" s="2"/>
      <c r="Q16" s="17"/>
      <c r="R16" s="577"/>
      <c r="S16" s="18"/>
      <c r="T16" s="19">
        <f t="shared" si="2"/>
        <v>13056</v>
      </c>
      <c r="V16" s="2"/>
      <c r="W16" s="2"/>
      <c r="X16" s="17"/>
      <c r="Y16" s="8"/>
      <c r="Z16" s="18"/>
      <c r="AA16" s="19">
        <f t="shared" si="3"/>
        <v>0</v>
      </c>
      <c r="AC16" s="2"/>
      <c r="AD16" s="2"/>
      <c r="AE16" s="17"/>
      <c r="AF16" s="8"/>
      <c r="AG16" s="18"/>
      <c r="AH16" s="19">
        <f t="shared" si="4"/>
        <v>0</v>
      </c>
      <c r="AJ16" s="2"/>
      <c r="AK16" s="1062"/>
      <c r="AL16" s="17"/>
      <c r="AM16" s="8"/>
      <c r="AN16" s="18"/>
      <c r="AO16" s="19">
        <f t="shared" si="5"/>
        <v>0</v>
      </c>
      <c r="AQ16" s="2"/>
      <c r="AR16" s="1065"/>
      <c r="AS16" s="17"/>
      <c r="AT16" s="8"/>
      <c r="AU16" s="18"/>
      <c r="AV16" s="19">
        <f t="shared" si="6"/>
        <v>0</v>
      </c>
      <c r="AX16" s="2"/>
      <c r="AY16" s="2"/>
      <c r="AZ16" s="186"/>
      <c r="BA16" s="36"/>
      <c r="BB16" s="18"/>
      <c r="BC16" s="187">
        <f t="shared" si="7"/>
        <v>0</v>
      </c>
      <c r="BE16" s="2"/>
      <c r="BF16" s="2"/>
      <c r="BG16" s="17"/>
      <c r="BH16" s="8"/>
      <c r="BI16" s="18"/>
      <c r="BJ16" s="19">
        <f t="shared" si="8"/>
        <v>0</v>
      </c>
      <c r="BL16" s="2"/>
      <c r="BM16" s="2"/>
      <c r="BN16" s="17"/>
      <c r="BO16" s="8"/>
      <c r="BP16" s="18"/>
      <c r="BQ16" s="19">
        <f t="shared" si="9"/>
        <v>0</v>
      </c>
      <c r="BS16" s="2"/>
      <c r="BT16" s="2"/>
      <c r="BU16" s="17"/>
      <c r="BV16" s="8"/>
      <c r="BW16" s="18"/>
      <c r="BX16" s="19">
        <f t="shared" si="10"/>
        <v>0</v>
      </c>
      <c r="BZ16" s="2"/>
      <c r="CA16" s="2"/>
      <c r="CB16" s="17"/>
      <c r="CC16" s="8"/>
      <c r="CD16" s="18"/>
      <c r="CE16" s="19">
        <f t="shared" si="11"/>
        <v>0</v>
      </c>
      <c r="CG16" s="8"/>
      <c r="CH16" s="2"/>
      <c r="CI16" s="17"/>
      <c r="CJ16" s="69"/>
      <c r="CK16" s="1367"/>
      <c r="CL16" s="19">
        <f t="shared" si="12"/>
        <v>0</v>
      </c>
      <c r="CN16" s="8"/>
      <c r="CO16" s="2"/>
      <c r="CP16" s="17"/>
      <c r="CQ16" s="69"/>
      <c r="CR16" s="76"/>
      <c r="CS16" s="19">
        <f t="shared" si="13"/>
        <v>0</v>
      </c>
    </row>
    <row r="17" spans="1:97" ht="15.75">
      <c r="A17" s="2"/>
      <c r="B17" s="2"/>
      <c r="C17" s="17"/>
      <c r="D17" s="8"/>
      <c r="E17" s="18"/>
      <c r="F17" s="19">
        <f t="shared" si="0"/>
        <v>0</v>
      </c>
      <c r="H17" s="2"/>
      <c r="I17" s="2"/>
      <c r="J17" s="17"/>
      <c r="K17" s="8"/>
      <c r="L17" s="18"/>
      <c r="M17" s="19">
        <f t="shared" si="1"/>
        <v>0</v>
      </c>
      <c r="O17" s="2"/>
      <c r="P17" s="2"/>
      <c r="Q17" s="17"/>
      <c r="R17" s="577"/>
      <c r="S17" s="18"/>
      <c r="T17" s="19">
        <f t="shared" si="2"/>
        <v>13056</v>
      </c>
      <c r="V17" s="2"/>
      <c r="W17" s="2"/>
      <c r="X17" s="17"/>
      <c r="Y17" s="8"/>
      <c r="Z17" s="18"/>
      <c r="AA17" s="19">
        <f t="shared" si="3"/>
        <v>0</v>
      </c>
      <c r="AC17" s="2"/>
      <c r="AD17" s="2"/>
      <c r="AE17" s="17"/>
      <c r="AF17" s="8"/>
      <c r="AG17" s="18"/>
      <c r="AH17" s="19">
        <f t="shared" si="4"/>
        <v>0</v>
      </c>
      <c r="AJ17" s="2"/>
      <c r="AK17" s="1062"/>
      <c r="AL17" s="17"/>
      <c r="AM17" s="8"/>
      <c r="AN17" s="18"/>
      <c r="AO17" s="19">
        <f t="shared" si="5"/>
        <v>0</v>
      </c>
      <c r="AQ17" s="2"/>
      <c r="AR17" s="1065"/>
      <c r="AS17" s="17"/>
      <c r="AT17" s="8"/>
      <c r="AU17" s="18"/>
      <c r="AV17" s="19">
        <f t="shared" si="6"/>
        <v>0</v>
      </c>
      <c r="AX17" s="2"/>
      <c r="AY17" s="2"/>
      <c r="AZ17" s="186"/>
      <c r="BA17" s="36"/>
      <c r="BB17" s="18"/>
      <c r="BC17" s="187">
        <f t="shared" si="7"/>
        <v>0</v>
      </c>
      <c r="BE17" s="2"/>
      <c r="BF17" s="2"/>
      <c r="BG17" s="17"/>
      <c r="BH17" s="8"/>
      <c r="BI17" s="18"/>
      <c r="BJ17" s="19">
        <f t="shared" si="8"/>
        <v>0</v>
      </c>
      <c r="BL17" s="2"/>
      <c r="BM17" s="2"/>
      <c r="BN17" s="17"/>
      <c r="BO17" s="8"/>
      <c r="BP17" s="18"/>
      <c r="BQ17" s="19">
        <f t="shared" si="9"/>
        <v>0</v>
      </c>
      <c r="BS17" s="2"/>
      <c r="BT17" s="2"/>
      <c r="BU17" s="17"/>
      <c r="BV17" s="8"/>
      <c r="BW17" s="18"/>
      <c r="BX17" s="19">
        <f t="shared" si="10"/>
        <v>0</v>
      </c>
      <c r="BZ17" s="2"/>
      <c r="CA17" s="2"/>
      <c r="CB17" s="17"/>
      <c r="CC17" s="8"/>
      <c r="CD17" s="18"/>
      <c r="CE17" s="19">
        <f t="shared" si="11"/>
        <v>0</v>
      </c>
      <c r="CG17" s="8"/>
      <c r="CH17" s="39"/>
      <c r="CI17" s="18"/>
      <c r="CJ17" s="8"/>
      <c r="CK17" s="18"/>
      <c r="CL17" s="19">
        <f t="shared" si="12"/>
        <v>0</v>
      </c>
      <c r="CN17" s="8"/>
      <c r="CO17" s="39"/>
      <c r="CP17" s="18"/>
      <c r="CQ17" s="8"/>
      <c r="CR17" s="18"/>
      <c r="CS17" s="19">
        <f t="shared" si="13"/>
        <v>0</v>
      </c>
    </row>
    <row r="18" spans="1:97" ht="15.75">
      <c r="A18" s="2"/>
      <c r="B18" s="2"/>
      <c r="C18" s="17"/>
      <c r="D18" s="8"/>
      <c r="E18" s="18"/>
      <c r="F18" s="19">
        <f t="shared" si="0"/>
        <v>0</v>
      </c>
      <c r="H18" s="2"/>
      <c r="I18" s="2"/>
      <c r="J18" s="17"/>
      <c r="K18" s="8"/>
      <c r="L18" s="18"/>
      <c r="M18" s="19">
        <f t="shared" si="1"/>
        <v>0</v>
      </c>
      <c r="O18" s="2"/>
      <c r="P18" s="2"/>
      <c r="Q18" s="17"/>
      <c r="R18" s="577"/>
      <c r="S18" s="18"/>
      <c r="T18" s="19">
        <f t="shared" si="2"/>
        <v>13056</v>
      </c>
      <c r="V18" s="2"/>
      <c r="W18" s="2"/>
      <c r="X18" s="17"/>
      <c r="Y18" s="8"/>
      <c r="Z18" s="18"/>
      <c r="AA18" s="19">
        <f t="shared" si="3"/>
        <v>0</v>
      </c>
      <c r="AC18" s="2"/>
      <c r="AD18" s="2"/>
      <c r="AE18" s="17"/>
      <c r="AF18" s="8"/>
      <c r="AG18" s="18"/>
      <c r="AH18" s="19">
        <f t="shared" si="4"/>
        <v>0</v>
      </c>
      <c r="AJ18" s="8"/>
      <c r="AK18" s="1062"/>
      <c r="AL18" s="17"/>
      <c r="AM18" s="8"/>
      <c r="AN18" s="18"/>
      <c r="AO18" s="19">
        <f t="shared" si="5"/>
        <v>0</v>
      </c>
      <c r="AQ18" s="8"/>
      <c r="AR18" s="1065"/>
      <c r="AS18" s="17"/>
      <c r="AT18" s="8"/>
      <c r="AU18" s="18"/>
      <c r="AV18" s="19">
        <f t="shared" si="6"/>
        <v>0</v>
      </c>
      <c r="AX18" s="2"/>
      <c r="AY18" s="2"/>
      <c r="AZ18" s="186"/>
      <c r="BA18" s="36"/>
      <c r="BB18" s="18"/>
      <c r="BC18" s="187">
        <f t="shared" si="7"/>
        <v>0</v>
      </c>
      <c r="BE18" s="2"/>
      <c r="BF18" s="2"/>
      <c r="BG18" s="17"/>
      <c r="BH18" s="8"/>
      <c r="BI18" s="18"/>
      <c r="BJ18" s="19">
        <f t="shared" si="8"/>
        <v>0</v>
      </c>
      <c r="BL18" s="2"/>
      <c r="BM18" s="2"/>
      <c r="BN18" s="17"/>
      <c r="BO18" s="8"/>
      <c r="BP18" s="18"/>
      <c r="BQ18" s="19">
        <f t="shared" si="9"/>
        <v>0</v>
      </c>
      <c r="BS18" s="2"/>
      <c r="BT18" s="2"/>
      <c r="BU18" s="17"/>
      <c r="BV18" s="8"/>
      <c r="BW18" s="18"/>
      <c r="BX18" s="19">
        <f t="shared" si="10"/>
        <v>0</v>
      </c>
      <c r="BZ18" s="2"/>
      <c r="CA18" s="2"/>
      <c r="CB18" s="17"/>
      <c r="CC18" s="8"/>
      <c r="CD18" s="18"/>
      <c r="CE18" s="19">
        <f t="shared" si="11"/>
        <v>0</v>
      </c>
      <c r="CG18" s="8"/>
      <c r="CH18" s="39"/>
      <c r="CI18" s="30"/>
      <c r="CJ18" s="69"/>
      <c r="CK18" s="76"/>
      <c r="CL18" s="19">
        <f t="shared" si="12"/>
        <v>0</v>
      </c>
      <c r="CN18" s="8"/>
      <c r="CO18" s="39"/>
      <c r="CP18" s="30"/>
      <c r="CQ18" s="69"/>
      <c r="CR18" s="76"/>
      <c r="CS18" s="19">
        <f t="shared" si="13"/>
        <v>0</v>
      </c>
    </row>
    <row r="19" spans="1:97" ht="15.75">
      <c r="A19" s="2"/>
      <c r="B19" s="2"/>
      <c r="C19" s="17"/>
      <c r="D19" s="8"/>
      <c r="E19" s="18"/>
      <c r="F19" s="19">
        <f t="shared" si="0"/>
        <v>0</v>
      </c>
      <c r="H19" s="2"/>
      <c r="I19" s="2"/>
      <c r="J19" s="17"/>
      <c r="K19" s="8"/>
      <c r="L19" s="18"/>
      <c r="M19" s="19">
        <f t="shared" si="1"/>
        <v>0</v>
      </c>
      <c r="O19" s="2"/>
      <c r="P19" s="2"/>
      <c r="Q19" s="17"/>
      <c r="R19" s="577"/>
      <c r="S19" s="18"/>
      <c r="T19" s="19">
        <f t="shared" si="2"/>
        <v>13056</v>
      </c>
      <c r="V19" s="2"/>
      <c r="W19" s="2"/>
      <c r="X19" s="17"/>
      <c r="Y19" s="8"/>
      <c r="Z19" s="18"/>
      <c r="AA19" s="19">
        <f t="shared" si="3"/>
        <v>0</v>
      </c>
      <c r="AC19" s="2"/>
      <c r="AD19" s="2"/>
      <c r="AE19" s="17"/>
      <c r="AF19" s="8"/>
      <c r="AG19" s="18"/>
      <c r="AH19" s="19">
        <f t="shared" si="4"/>
        <v>0</v>
      </c>
      <c r="AJ19" s="2"/>
      <c r="AK19" s="1062"/>
      <c r="AL19" s="17"/>
      <c r="AM19" s="8"/>
      <c r="AN19" s="18"/>
      <c r="AO19" s="19">
        <f t="shared" si="5"/>
        <v>0</v>
      </c>
      <c r="AQ19" s="2"/>
      <c r="AR19" s="1065"/>
      <c r="AS19" s="17"/>
      <c r="AT19" s="8"/>
      <c r="AU19" s="18"/>
      <c r="AV19" s="19">
        <f t="shared" si="6"/>
        <v>0</v>
      </c>
      <c r="AX19" s="2"/>
      <c r="AY19" s="2"/>
      <c r="AZ19" s="186"/>
      <c r="BA19" s="36"/>
      <c r="BB19" s="18"/>
      <c r="BC19" s="187">
        <f t="shared" si="7"/>
        <v>0</v>
      </c>
      <c r="BE19" s="2"/>
      <c r="BF19" s="2"/>
      <c r="BG19" s="17"/>
      <c r="BH19" s="8"/>
      <c r="BI19" s="18"/>
      <c r="BJ19" s="19">
        <f t="shared" si="8"/>
        <v>0</v>
      </c>
      <c r="BL19" s="2"/>
      <c r="BM19" s="2"/>
      <c r="BN19" s="17"/>
      <c r="BO19" s="8"/>
      <c r="BP19" s="18"/>
      <c r="BQ19" s="19">
        <f t="shared" si="9"/>
        <v>0</v>
      </c>
      <c r="BS19" s="2"/>
      <c r="BT19" s="2"/>
      <c r="BU19" s="17"/>
      <c r="BV19" s="8"/>
      <c r="BW19" s="18"/>
      <c r="BX19" s="19">
        <f t="shared" si="10"/>
        <v>0</v>
      </c>
      <c r="BZ19" s="2"/>
      <c r="CA19" s="2"/>
      <c r="CB19" s="17"/>
      <c r="CC19" s="8"/>
      <c r="CD19" s="18"/>
      <c r="CE19" s="19">
        <f t="shared" si="11"/>
        <v>0</v>
      </c>
      <c r="CG19" s="8"/>
      <c r="CH19" s="39"/>
      <c r="CI19" s="18"/>
      <c r="CJ19" s="313"/>
      <c r="CK19" s="76"/>
      <c r="CL19" s="19">
        <f t="shared" si="12"/>
        <v>0</v>
      </c>
      <c r="CN19" s="8"/>
      <c r="CO19" s="39"/>
      <c r="CP19" s="18"/>
      <c r="CQ19" s="313"/>
      <c r="CR19" s="76"/>
      <c r="CS19" s="19">
        <f t="shared" si="13"/>
        <v>0</v>
      </c>
    </row>
    <row r="20" spans="1:97" ht="15.75">
      <c r="A20" s="2"/>
      <c r="B20" s="2"/>
      <c r="C20" s="17"/>
      <c r="D20" s="8"/>
      <c r="E20" s="18"/>
      <c r="F20" s="19">
        <f t="shared" si="0"/>
        <v>0</v>
      </c>
      <c r="H20" s="2"/>
      <c r="I20" s="2"/>
      <c r="J20" s="17"/>
      <c r="K20" s="8"/>
      <c r="L20" s="18"/>
      <c r="M20" s="19">
        <f t="shared" si="1"/>
        <v>0</v>
      </c>
      <c r="O20" s="2"/>
      <c r="P20" s="2"/>
      <c r="Q20" s="17"/>
      <c r="R20" s="577"/>
      <c r="S20" s="18"/>
      <c r="T20" s="19">
        <f t="shared" si="2"/>
        <v>13056</v>
      </c>
      <c r="V20" s="2"/>
      <c r="W20" s="2"/>
      <c r="X20" s="17"/>
      <c r="Y20" s="8"/>
      <c r="Z20" s="18"/>
      <c r="AA20" s="19">
        <f t="shared" si="3"/>
        <v>0</v>
      </c>
      <c r="AC20" s="2"/>
      <c r="AD20" s="2"/>
      <c r="AE20" s="17"/>
      <c r="AF20" s="8"/>
      <c r="AG20" s="18"/>
      <c r="AH20" s="19">
        <f t="shared" si="4"/>
        <v>0</v>
      </c>
      <c r="AJ20" s="2"/>
      <c r="AK20" s="1062"/>
      <c r="AL20" s="17"/>
      <c r="AM20" s="8"/>
      <c r="AN20" s="18"/>
      <c r="AO20" s="19">
        <f t="shared" si="5"/>
        <v>0</v>
      </c>
      <c r="AQ20" s="2"/>
      <c r="AR20" s="1065"/>
      <c r="AS20" s="17"/>
      <c r="AT20" s="8"/>
      <c r="AU20" s="18"/>
      <c r="AV20" s="19">
        <f t="shared" si="6"/>
        <v>0</v>
      </c>
      <c r="AX20" s="2"/>
      <c r="AY20" s="2"/>
      <c r="AZ20" s="186"/>
      <c r="BA20" s="36"/>
      <c r="BB20" s="18"/>
      <c r="BC20" s="187">
        <f t="shared" si="7"/>
        <v>0</v>
      </c>
      <c r="BE20" s="2"/>
      <c r="BF20" s="2"/>
      <c r="BG20" s="17"/>
      <c r="BH20" s="8"/>
      <c r="BI20" s="18"/>
      <c r="BJ20" s="19">
        <f t="shared" si="8"/>
        <v>0</v>
      </c>
      <c r="BL20" s="2"/>
      <c r="BM20" s="2"/>
      <c r="BN20" s="17"/>
      <c r="BO20" s="8"/>
      <c r="BP20" s="18"/>
      <c r="BQ20" s="19">
        <f t="shared" si="9"/>
        <v>0</v>
      </c>
      <c r="BS20" s="2"/>
      <c r="BT20" s="2"/>
      <c r="BU20" s="17"/>
      <c r="BV20" s="8"/>
      <c r="BW20" s="18"/>
      <c r="BX20" s="19">
        <f t="shared" si="10"/>
        <v>0</v>
      </c>
      <c r="BZ20" s="2"/>
      <c r="CA20" s="2"/>
      <c r="CB20" s="17"/>
      <c r="CC20" s="8"/>
      <c r="CD20" s="18"/>
      <c r="CE20" s="19">
        <f t="shared" si="11"/>
        <v>0</v>
      </c>
      <c r="CG20" s="8"/>
      <c r="CH20" s="39"/>
      <c r="CI20" s="30"/>
      <c r="CJ20" s="69"/>
      <c r="CK20" s="76"/>
      <c r="CL20" s="19">
        <f t="shared" si="12"/>
        <v>0</v>
      </c>
      <c r="CN20" s="8"/>
      <c r="CO20" s="39"/>
      <c r="CP20" s="30"/>
      <c r="CQ20" s="69"/>
      <c r="CR20" s="76"/>
      <c r="CS20" s="19">
        <f t="shared" si="13"/>
        <v>0</v>
      </c>
    </row>
    <row r="21" spans="1:97" ht="15.75">
      <c r="A21" s="2"/>
      <c r="B21" s="2"/>
      <c r="C21" s="17"/>
      <c r="D21" s="8"/>
      <c r="E21" s="18"/>
      <c r="F21" s="19">
        <f t="shared" si="0"/>
        <v>0</v>
      </c>
      <c r="H21" s="2"/>
      <c r="I21" s="2"/>
      <c r="J21" s="17"/>
      <c r="K21" s="8"/>
      <c r="L21" s="18"/>
      <c r="M21" s="19">
        <f t="shared" si="1"/>
        <v>0</v>
      </c>
      <c r="O21" s="2"/>
      <c r="P21" s="2"/>
      <c r="Q21" s="17"/>
      <c r="R21" s="577"/>
      <c r="S21" s="18"/>
      <c r="T21" s="19">
        <f t="shared" si="2"/>
        <v>13056</v>
      </c>
      <c r="V21" s="2"/>
      <c r="W21" s="2"/>
      <c r="X21" s="17"/>
      <c r="Y21" s="8"/>
      <c r="Z21" s="18"/>
      <c r="AA21" s="19">
        <f t="shared" si="3"/>
        <v>0</v>
      </c>
      <c r="AC21" s="2"/>
      <c r="AD21" s="2"/>
      <c r="AE21" s="17"/>
      <c r="AF21" s="8"/>
      <c r="AG21" s="18"/>
      <c r="AH21" s="19">
        <f t="shared" si="4"/>
        <v>0</v>
      </c>
      <c r="AJ21" s="2"/>
      <c r="AK21" s="1062"/>
      <c r="AL21" s="17"/>
      <c r="AM21" s="8"/>
      <c r="AN21" s="18"/>
      <c r="AO21" s="19">
        <f t="shared" si="5"/>
        <v>0</v>
      </c>
      <c r="AQ21" s="2"/>
      <c r="AR21" s="1065"/>
      <c r="AS21" s="17"/>
      <c r="AT21" s="8"/>
      <c r="AU21" s="18"/>
      <c r="AV21" s="19">
        <f t="shared" si="6"/>
        <v>0</v>
      </c>
      <c r="AX21" s="2"/>
      <c r="AY21" s="2"/>
      <c r="AZ21" s="186"/>
      <c r="BA21" s="36"/>
      <c r="BB21" s="18"/>
      <c r="BC21" s="187">
        <f t="shared" si="7"/>
        <v>0</v>
      </c>
      <c r="BE21" s="2"/>
      <c r="BF21" s="2"/>
      <c r="BG21" s="17"/>
      <c r="BH21" s="8"/>
      <c r="BI21" s="18"/>
      <c r="BJ21" s="19">
        <f t="shared" si="8"/>
        <v>0</v>
      </c>
      <c r="BL21" s="2"/>
      <c r="BM21" s="2"/>
      <c r="BN21" s="17"/>
      <c r="BO21" s="8"/>
      <c r="BP21" s="18"/>
      <c r="BQ21" s="19">
        <f t="shared" si="9"/>
        <v>0</v>
      </c>
      <c r="BS21" s="2"/>
      <c r="BT21" s="2"/>
      <c r="BU21" s="17"/>
      <c r="BV21" s="8"/>
      <c r="BW21" s="18"/>
      <c r="BX21" s="19">
        <f t="shared" si="10"/>
        <v>0</v>
      </c>
      <c r="BZ21" s="2"/>
      <c r="CA21" s="2"/>
      <c r="CB21" s="17"/>
      <c r="CC21" s="8"/>
      <c r="CD21" s="18"/>
      <c r="CE21" s="19">
        <f t="shared" si="11"/>
        <v>0</v>
      </c>
      <c r="CG21" s="8"/>
      <c r="CH21" s="39"/>
      <c r="CI21" s="30"/>
      <c r="CJ21" s="313"/>
      <c r="CK21" s="76"/>
      <c r="CL21" s="19">
        <f t="shared" si="12"/>
        <v>0</v>
      </c>
      <c r="CN21" s="8"/>
      <c r="CO21" s="39"/>
      <c r="CP21" s="30"/>
      <c r="CQ21" s="313"/>
      <c r="CR21" s="76"/>
      <c r="CS21" s="19">
        <f t="shared" si="13"/>
        <v>0</v>
      </c>
    </row>
    <row r="22" spans="1:97" ht="15.75">
      <c r="A22" s="2"/>
      <c r="B22" s="2"/>
      <c r="C22" s="17"/>
      <c r="D22" s="8"/>
      <c r="E22" s="18"/>
      <c r="F22" s="19">
        <f t="shared" si="0"/>
        <v>0</v>
      </c>
      <c r="H22" s="2"/>
      <c r="I22" s="2"/>
      <c r="J22" s="17"/>
      <c r="K22" s="8"/>
      <c r="L22" s="18"/>
      <c r="M22" s="19">
        <f t="shared" si="1"/>
        <v>0</v>
      </c>
      <c r="O22" s="2"/>
      <c r="P22" s="2"/>
      <c r="Q22" s="17"/>
      <c r="R22" s="577"/>
      <c r="S22" s="18"/>
      <c r="T22" s="19">
        <f t="shared" si="2"/>
        <v>13056</v>
      </c>
      <c r="V22" s="2"/>
      <c r="W22" s="2"/>
      <c r="X22" s="17"/>
      <c r="Y22" s="8"/>
      <c r="Z22" s="18"/>
      <c r="AA22" s="19">
        <f t="shared" si="3"/>
        <v>0</v>
      </c>
      <c r="AC22" s="2"/>
      <c r="AD22" s="2"/>
      <c r="AE22" s="17"/>
      <c r="AF22" s="8"/>
      <c r="AG22" s="18"/>
      <c r="AH22" s="19">
        <f t="shared" si="4"/>
        <v>0</v>
      </c>
      <c r="AJ22" s="2"/>
      <c r="AK22" s="1062"/>
      <c r="AL22" s="17"/>
      <c r="AM22" s="8"/>
      <c r="AN22" s="18"/>
      <c r="AO22" s="19">
        <f t="shared" si="5"/>
        <v>0</v>
      </c>
      <c r="AQ22" s="2"/>
      <c r="AR22" s="1065"/>
      <c r="AS22" s="17"/>
      <c r="AT22" s="8"/>
      <c r="AU22" s="18"/>
      <c r="AV22" s="19">
        <f t="shared" si="6"/>
        <v>0</v>
      </c>
      <c r="AX22" s="2"/>
      <c r="AY22" s="2"/>
      <c r="AZ22" s="186"/>
      <c r="BA22" s="36"/>
      <c r="BB22" s="18"/>
      <c r="BC22" s="187">
        <f t="shared" si="7"/>
        <v>0</v>
      </c>
      <c r="BE22" s="2"/>
      <c r="BF22" s="2"/>
      <c r="BG22" s="17"/>
      <c r="BH22" s="8"/>
      <c r="BI22" s="18"/>
      <c r="BJ22" s="19">
        <f t="shared" si="8"/>
        <v>0</v>
      </c>
      <c r="BL22" s="2"/>
      <c r="BM22" s="2"/>
      <c r="BN22" s="17"/>
      <c r="BO22" s="8"/>
      <c r="BP22" s="18"/>
      <c r="BQ22" s="19">
        <f t="shared" si="9"/>
        <v>0</v>
      </c>
      <c r="BS22" s="2"/>
      <c r="BT22" s="2"/>
      <c r="BU22" s="17"/>
      <c r="BV22" s="8"/>
      <c r="BW22" s="18"/>
      <c r="BX22" s="19">
        <f t="shared" si="10"/>
        <v>0</v>
      </c>
      <c r="BZ22" s="2"/>
      <c r="CA22" s="2"/>
      <c r="CB22" s="17"/>
      <c r="CC22" s="8"/>
      <c r="CD22" s="18"/>
      <c r="CE22" s="19">
        <f t="shared" si="11"/>
        <v>0</v>
      </c>
      <c r="CG22" s="8"/>
      <c r="CH22" s="39"/>
      <c r="CI22" s="30"/>
      <c r="CJ22" s="69"/>
      <c r="CK22" s="75"/>
      <c r="CL22" s="19">
        <f t="shared" si="12"/>
        <v>0</v>
      </c>
      <c r="CN22" s="8"/>
      <c r="CO22" s="39"/>
      <c r="CP22" s="30"/>
      <c r="CQ22" s="69"/>
      <c r="CR22" s="75"/>
      <c r="CS22" s="19">
        <f t="shared" si="13"/>
        <v>0</v>
      </c>
    </row>
    <row r="23" spans="1:97" ht="15.75">
      <c r="A23" s="2"/>
      <c r="B23" s="2"/>
      <c r="C23" s="17"/>
      <c r="D23" s="8"/>
      <c r="E23" s="18"/>
      <c r="F23" s="19">
        <f t="shared" si="0"/>
        <v>0</v>
      </c>
      <c r="H23" s="2"/>
      <c r="I23" s="2"/>
      <c r="J23" s="17"/>
      <c r="K23" s="8"/>
      <c r="L23" s="18"/>
      <c r="M23" s="19">
        <f t="shared" si="1"/>
        <v>0</v>
      </c>
      <c r="O23" s="2"/>
      <c r="P23" s="2"/>
      <c r="Q23" s="17"/>
      <c r="R23" s="577"/>
      <c r="S23" s="18"/>
      <c r="T23" s="19">
        <f t="shared" si="2"/>
        <v>13056</v>
      </c>
      <c r="V23" s="2"/>
      <c r="W23" s="2"/>
      <c r="X23" s="17"/>
      <c r="Y23" s="8"/>
      <c r="Z23" s="18"/>
      <c r="AA23" s="19">
        <f t="shared" si="3"/>
        <v>0</v>
      </c>
      <c r="AC23" s="2"/>
      <c r="AD23" s="2"/>
      <c r="AE23" s="17"/>
      <c r="AF23" s="8"/>
      <c r="AG23" s="18"/>
      <c r="AH23" s="19">
        <f t="shared" si="4"/>
        <v>0</v>
      </c>
      <c r="AJ23" s="2"/>
      <c r="AK23" s="1062"/>
      <c r="AL23" s="17"/>
      <c r="AM23" s="8"/>
      <c r="AN23" s="18"/>
      <c r="AO23" s="19">
        <f t="shared" si="5"/>
        <v>0</v>
      </c>
      <c r="AQ23" s="2"/>
      <c r="AR23" s="1065"/>
      <c r="AS23" s="17"/>
      <c r="AT23" s="8"/>
      <c r="AU23" s="18"/>
      <c r="AV23" s="19">
        <f t="shared" si="6"/>
        <v>0</v>
      </c>
      <c r="AX23" s="2"/>
      <c r="AY23" s="2"/>
      <c r="AZ23" s="186"/>
      <c r="BA23" s="36"/>
      <c r="BB23" s="18"/>
      <c r="BC23" s="187">
        <f t="shared" si="7"/>
        <v>0</v>
      </c>
      <c r="BE23" s="2"/>
      <c r="BF23" s="2"/>
      <c r="BG23" s="17"/>
      <c r="BH23" s="8"/>
      <c r="BI23" s="18"/>
      <c r="BJ23" s="19">
        <f t="shared" si="8"/>
        <v>0</v>
      </c>
      <c r="BL23" s="2"/>
      <c r="BM23" s="2"/>
      <c r="BN23" s="17"/>
      <c r="BO23" s="8"/>
      <c r="BP23" s="18"/>
      <c r="BQ23" s="19">
        <f t="shared" si="9"/>
        <v>0</v>
      </c>
      <c r="BS23" s="2"/>
      <c r="BT23" s="2"/>
      <c r="BU23" s="17"/>
      <c r="BV23" s="8"/>
      <c r="BW23" s="18"/>
      <c r="BX23" s="19">
        <f t="shared" si="10"/>
        <v>0</v>
      </c>
      <c r="BZ23" s="2"/>
      <c r="CA23" s="2"/>
      <c r="CB23" s="17"/>
      <c r="CC23" s="8"/>
      <c r="CD23" s="18"/>
      <c r="CE23" s="19">
        <f t="shared" si="11"/>
        <v>0</v>
      </c>
      <c r="CG23" s="8"/>
      <c r="CH23" s="39"/>
      <c r="CI23" s="30"/>
      <c r="CJ23" s="143"/>
      <c r="CK23" s="30"/>
      <c r="CL23" s="19">
        <f t="shared" si="12"/>
        <v>0</v>
      </c>
      <c r="CN23" s="8"/>
      <c r="CO23" s="39"/>
      <c r="CP23" s="30"/>
      <c r="CQ23" s="143"/>
      <c r="CR23" s="30"/>
      <c r="CS23" s="19">
        <f t="shared" si="13"/>
        <v>0</v>
      </c>
    </row>
    <row r="24" spans="1:97" ht="15.75">
      <c r="A24" s="2"/>
      <c r="B24" s="2"/>
      <c r="C24" s="17"/>
      <c r="D24" s="8"/>
      <c r="E24" s="18"/>
      <c r="F24" s="19">
        <f t="shared" si="0"/>
        <v>0</v>
      </c>
      <c r="H24" s="2"/>
      <c r="I24" s="2"/>
      <c r="J24" s="17"/>
      <c r="K24" s="8"/>
      <c r="L24" s="18"/>
      <c r="M24" s="19">
        <f t="shared" si="1"/>
        <v>0</v>
      </c>
      <c r="O24" s="2"/>
      <c r="P24" s="2"/>
      <c r="Q24" s="17"/>
      <c r="R24" s="577"/>
      <c r="S24" s="18"/>
      <c r="T24" s="19">
        <f t="shared" si="2"/>
        <v>13056</v>
      </c>
      <c r="V24" s="2"/>
      <c r="W24" s="2"/>
      <c r="X24" s="17"/>
      <c r="Y24" s="8"/>
      <c r="Z24" s="18"/>
      <c r="AA24" s="19">
        <f t="shared" si="3"/>
        <v>0</v>
      </c>
      <c r="AC24" s="2"/>
      <c r="AD24" s="2"/>
      <c r="AE24" s="17"/>
      <c r="AF24" s="8"/>
      <c r="AG24" s="18"/>
      <c r="AH24" s="19">
        <f t="shared" si="4"/>
        <v>0</v>
      </c>
      <c r="AJ24" s="2"/>
      <c r="AK24" s="1062"/>
      <c r="AL24" s="17"/>
      <c r="AM24" s="8"/>
      <c r="AN24" s="18"/>
      <c r="AO24" s="19">
        <f t="shared" si="5"/>
        <v>0</v>
      </c>
      <c r="AQ24" s="2"/>
      <c r="AR24" s="1065"/>
      <c r="AS24" s="17"/>
      <c r="AT24" s="8"/>
      <c r="AU24" s="18"/>
      <c r="AV24" s="19">
        <f t="shared" si="6"/>
        <v>0</v>
      </c>
      <c r="AX24" s="2"/>
      <c r="AY24" s="2"/>
      <c r="AZ24" s="186"/>
      <c r="BA24" s="36"/>
      <c r="BB24" s="18"/>
      <c r="BC24" s="187">
        <f t="shared" si="7"/>
        <v>0</v>
      </c>
      <c r="BE24" s="2"/>
      <c r="BF24" s="2"/>
      <c r="BG24" s="17"/>
      <c r="BH24" s="8"/>
      <c r="BI24" s="18"/>
      <c r="BJ24" s="19">
        <f t="shared" si="8"/>
        <v>0</v>
      </c>
      <c r="BL24" s="2"/>
      <c r="BM24" s="2"/>
      <c r="BN24" s="17"/>
      <c r="BO24" s="8"/>
      <c r="BP24" s="18"/>
      <c r="BQ24" s="19">
        <f t="shared" si="9"/>
        <v>0</v>
      </c>
      <c r="BS24" s="2"/>
      <c r="BT24" s="2"/>
      <c r="BU24" s="17"/>
      <c r="BV24" s="8"/>
      <c r="BW24" s="18"/>
      <c r="BX24" s="19">
        <f t="shared" si="10"/>
        <v>0</v>
      </c>
      <c r="BZ24" s="2"/>
      <c r="CA24" s="2"/>
      <c r="CB24" s="17"/>
      <c r="CC24" s="8"/>
      <c r="CD24" s="18"/>
      <c r="CE24" s="19">
        <f t="shared" si="11"/>
        <v>0</v>
      </c>
      <c r="CG24" s="8"/>
      <c r="CH24" s="39"/>
      <c r="CI24" s="30"/>
      <c r="CJ24" s="143"/>
      <c r="CK24" s="30"/>
      <c r="CL24" s="19">
        <f t="shared" si="12"/>
        <v>0</v>
      </c>
      <c r="CN24" s="8"/>
      <c r="CO24" s="39"/>
      <c r="CP24" s="30"/>
      <c r="CQ24" s="143"/>
      <c r="CR24" s="30"/>
      <c r="CS24" s="19">
        <f t="shared" si="13"/>
        <v>0</v>
      </c>
    </row>
    <row r="25" spans="1:97" ht="15.75">
      <c r="A25" s="2"/>
      <c r="B25" s="2"/>
      <c r="C25" s="17"/>
      <c r="D25" s="8"/>
      <c r="E25" s="18"/>
      <c r="F25" s="19">
        <f t="shared" si="0"/>
        <v>0</v>
      </c>
      <c r="H25" s="2"/>
      <c r="I25" s="2"/>
      <c r="J25" s="17"/>
      <c r="K25" s="8"/>
      <c r="L25" s="18"/>
      <c r="M25" s="19">
        <f t="shared" si="1"/>
        <v>0</v>
      </c>
      <c r="O25" s="2"/>
      <c r="P25" s="2"/>
      <c r="Q25" s="17"/>
      <c r="R25" s="577"/>
      <c r="S25" s="18"/>
      <c r="T25" s="19">
        <f t="shared" si="2"/>
        <v>13056</v>
      </c>
      <c r="V25" s="2"/>
      <c r="W25" s="2"/>
      <c r="X25" s="17"/>
      <c r="Y25" s="8"/>
      <c r="Z25" s="18"/>
      <c r="AA25" s="19">
        <f t="shared" si="3"/>
        <v>0</v>
      </c>
      <c r="AC25" s="2"/>
      <c r="AD25" s="2"/>
      <c r="AE25" s="17"/>
      <c r="AF25" s="8"/>
      <c r="AG25" s="18"/>
      <c r="AH25" s="19">
        <f t="shared" si="4"/>
        <v>0</v>
      </c>
      <c r="AJ25" s="2"/>
      <c r="AK25" s="1062"/>
      <c r="AL25" s="17"/>
      <c r="AM25" s="8"/>
      <c r="AN25" s="18"/>
      <c r="AO25" s="19">
        <f t="shared" si="5"/>
        <v>0</v>
      </c>
      <c r="AQ25" s="2"/>
      <c r="AR25" s="1065"/>
      <c r="AS25" s="17"/>
      <c r="AT25" s="8"/>
      <c r="AU25" s="18"/>
      <c r="AV25" s="19">
        <f t="shared" si="6"/>
        <v>0</v>
      </c>
      <c r="AX25" s="2"/>
      <c r="AY25" s="2"/>
      <c r="AZ25" s="186"/>
      <c r="BA25" s="36"/>
      <c r="BB25" s="18"/>
      <c r="BC25" s="187">
        <f t="shared" si="7"/>
        <v>0</v>
      </c>
      <c r="BE25" s="2"/>
      <c r="BF25" s="2"/>
      <c r="BG25" s="17"/>
      <c r="BH25" s="8"/>
      <c r="BI25" s="18"/>
      <c r="BJ25" s="19">
        <f t="shared" si="8"/>
        <v>0</v>
      </c>
      <c r="BL25" s="2"/>
      <c r="BM25" s="2"/>
      <c r="BN25" s="17"/>
      <c r="BO25" s="8"/>
      <c r="BP25" s="18"/>
      <c r="BQ25" s="19">
        <f t="shared" si="9"/>
        <v>0</v>
      </c>
      <c r="BS25" s="2"/>
      <c r="BT25" s="2"/>
      <c r="BU25" s="17"/>
      <c r="BV25" s="8"/>
      <c r="BW25" s="18"/>
      <c r="BX25" s="19">
        <f t="shared" si="10"/>
        <v>0</v>
      </c>
      <c r="BZ25" s="2"/>
      <c r="CA25" s="2"/>
      <c r="CB25" s="17"/>
      <c r="CC25" s="8"/>
      <c r="CD25" s="18"/>
      <c r="CE25" s="19">
        <f t="shared" si="11"/>
        <v>0</v>
      </c>
      <c r="CG25" s="8"/>
      <c r="CH25" s="39"/>
      <c r="CI25" s="30"/>
      <c r="CJ25" s="143"/>
      <c r="CK25" s="30"/>
      <c r="CL25" s="19">
        <f t="shared" si="12"/>
        <v>0</v>
      </c>
      <c r="CN25" s="8"/>
      <c r="CO25" s="39"/>
      <c r="CP25" s="30"/>
      <c r="CQ25" s="143"/>
      <c r="CR25" s="30"/>
      <c r="CS25" s="19">
        <f t="shared" si="13"/>
        <v>0</v>
      </c>
    </row>
    <row r="26" spans="1:97" ht="15.75">
      <c r="A26" s="2"/>
      <c r="B26" s="2"/>
      <c r="C26" s="17"/>
      <c r="D26" s="8"/>
      <c r="E26" s="18"/>
      <c r="F26" s="19">
        <f t="shared" si="0"/>
        <v>0</v>
      </c>
      <c r="H26" s="2"/>
      <c r="I26" s="2"/>
      <c r="J26" s="17"/>
      <c r="K26" s="8"/>
      <c r="L26" s="18"/>
      <c r="M26" s="19">
        <f t="shared" si="1"/>
        <v>0</v>
      </c>
      <c r="O26" s="2"/>
      <c r="P26" s="2"/>
      <c r="Q26" s="17"/>
      <c r="R26" s="577"/>
      <c r="S26" s="18"/>
      <c r="T26" s="19">
        <f t="shared" si="2"/>
        <v>13056</v>
      </c>
      <c r="V26" s="2"/>
      <c r="W26" s="2"/>
      <c r="X26" s="17"/>
      <c r="Y26" s="8"/>
      <c r="Z26" s="18"/>
      <c r="AA26" s="19">
        <f t="shared" si="3"/>
        <v>0</v>
      </c>
      <c r="AC26" s="2"/>
      <c r="AD26" s="2"/>
      <c r="AE26" s="17"/>
      <c r="AF26" s="8"/>
      <c r="AG26" s="18"/>
      <c r="AH26" s="19">
        <f t="shared" si="4"/>
        <v>0</v>
      </c>
      <c r="AJ26" s="2"/>
      <c r="AK26" s="1062"/>
      <c r="AL26" s="17"/>
      <c r="AM26" s="8"/>
      <c r="AN26" s="18"/>
      <c r="AO26" s="19">
        <f t="shared" si="5"/>
        <v>0</v>
      </c>
      <c r="AQ26" s="2"/>
      <c r="AR26" s="1065"/>
      <c r="AS26" s="17"/>
      <c r="AT26" s="8"/>
      <c r="AU26" s="18"/>
      <c r="AV26" s="19">
        <f t="shared" si="6"/>
        <v>0</v>
      </c>
      <c r="AX26" s="2"/>
      <c r="AY26" s="2"/>
      <c r="AZ26" s="186"/>
      <c r="BA26" s="36"/>
      <c r="BB26" s="18"/>
      <c r="BC26" s="187">
        <f t="shared" si="7"/>
        <v>0</v>
      </c>
      <c r="BE26" s="2"/>
      <c r="BF26" s="2"/>
      <c r="BG26" s="17"/>
      <c r="BH26" s="8"/>
      <c r="BI26" s="18"/>
      <c r="BJ26" s="19">
        <f t="shared" si="8"/>
        <v>0</v>
      </c>
      <c r="BL26" s="2"/>
      <c r="BM26" s="2"/>
      <c r="BN26" s="17"/>
      <c r="BO26" s="8"/>
      <c r="BP26" s="18"/>
      <c r="BQ26" s="19">
        <f t="shared" si="9"/>
        <v>0</v>
      </c>
      <c r="BS26" s="2"/>
      <c r="BT26" s="2"/>
      <c r="BU26" s="17"/>
      <c r="BV26" s="8"/>
      <c r="BW26" s="18"/>
      <c r="BX26" s="19">
        <f t="shared" si="10"/>
        <v>0</v>
      </c>
      <c r="BZ26" s="2"/>
      <c r="CA26" s="2"/>
      <c r="CB26" s="17"/>
      <c r="CC26" s="8"/>
      <c r="CD26" s="18"/>
      <c r="CE26" s="19">
        <f t="shared" si="11"/>
        <v>0</v>
      </c>
      <c r="CG26" s="8"/>
      <c r="CH26" s="39"/>
      <c r="CI26" s="30"/>
      <c r="CJ26" s="143"/>
      <c r="CK26" s="30"/>
      <c r="CL26" s="19">
        <f t="shared" si="12"/>
        <v>0</v>
      </c>
      <c r="CN26" s="8"/>
      <c r="CO26" s="39"/>
      <c r="CP26" s="30"/>
      <c r="CQ26" s="143"/>
      <c r="CR26" s="30"/>
      <c r="CS26" s="19">
        <f t="shared" si="13"/>
        <v>0</v>
      </c>
    </row>
    <row r="27" spans="1:97" ht="15.75">
      <c r="A27" s="2"/>
      <c r="B27" s="2"/>
      <c r="C27" s="17"/>
      <c r="D27" s="8"/>
      <c r="E27" s="18"/>
      <c r="F27" s="19">
        <f t="shared" si="0"/>
        <v>0</v>
      </c>
      <c r="H27" s="2"/>
      <c r="I27" s="2"/>
      <c r="J27" s="17"/>
      <c r="K27" s="8"/>
      <c r="L27" s="18"/>
      <c r="M27" s="19">
        <f t="shared" si="1"/>
        <v>0</v>
      </c>
      <c r="O27" s="2"/>
      <c r="P27" s="2"/>
      <c r="Q27" s="17"/>
      <c r="R27" s="577"/>
      <c r="S27" s="18"/>
      <c r="T27" s="19">
        <f t="shared" si="2"/>
        <v>13056</v>
      </c>
      <c r="V27" s="2"/>
      <c r="W27" s="2"/>
      <c r="X27" s="17"/>
      <c r="Y27" s="8"/>
      <c r="Z27" s="18"/>
      <c r="AA27" s="19">
        <f t="shared" si="3"/>
        <v>0</v>
      </c>
      <c r="AC27" s="2"/>
      <c r="AD27" s="2"/>
      <c r="AE27" s="17"/>
      <c r="AF27" s="8"/>
      <c r="AG27" s="18"/>
      <c r="AH27" s="19">
        <f t="shared" si="4"/>
        <v>0</v>
      </c>
      <c r="AJ27" s="2"/>
      <c r="AK27" s="1062"/>
      <c r="AL27" s="17"/>
      <c r="AM27" s="8"/>
      <c r="AN27" s="18"/>
      <c r="AO27" s="19">
        <f t="shared" si="5"/>
        <v>0</v>
      </c>
      <c r="AQ27" s="2"/>
      <c r="AR27" s="1065"/>
      <c r="AS27" s="17"/>
      <c r="AT27" s="8"/>
      <c r="AU27" s="18"/>
      <c r="AV27" s="19">
        <f t="shared" si="6"/>
        <v>0</v>
      </c>
      <c r="AX27" s="2"/>
      <c r="AY27" s="2"/>
      <c r="AZ27" s="186"/>
      <c r="BA27" s="36"/>
      <c r="BB27" s="18"/>
      <c r="BC27" s="187">
        <f t="shared" si="7"/>
        <v>0</v>
      </c>
      <c r="BE27" s="2"/>
      <c r="BF27" s="2"/>
      <c r="BG27" s="17"/>
      <c r="BH27" s="8"/>
      <c r="BI27" s="18"/>
      <c r="BJ27" s="19">
        <f t="shared" si="8"/>
        <v>0</v>
      </c>
      <c r="BL27" s="2"/>
      <c r="BM27" s="2"/>
      <c r="BN27" s="17"/>
      <c r="BO27" s="8"/>
      <c r="BP27" s="18"/>
      <c r="BQ27" s="19">
        <f t="shared" si="9"/>
        <v>0</v>
      </c>
      <c r="BS27" s="2"/>
      <c r="BT27" s="2"/>
      <c r="BU27" s="17"/>
      <c r="BV27" s="8"/>
      <c r="BW27" s="18"/>
      <c r="BX27" s="19">
        <f t="shared" si="10"/>
        <v>0</v>
      </c>
      <c r="BZ27" s="2"/>
      <c r="CA27" s="2"/>
      <c r="CB27" s="17"/>
      <c r="CC27" s="8"/>
      <c r="CD27" s="18"/>
      <c r="CE27" s="19">
        <f t="shared" si="11"/>
        <v>0</v>
      </c>
      <c r="CG27" s="8"/>
      <c r="CH27" s="39"/>
      <c r="CI27" s="30"/>
      <c r="CJ27" s="69"/>
      <c r="CK27" s="30"/>
      <c r="CL27" s="19">
        <f t="shared" si="12"/>
        <v>0</v>
      </c>
      <c r="CN27" s="8"/>
      <c r="CO27" s="39"/>
      <c r="CP27" s="30"/>
      <c r="CQ27" s="69"/>
      <c r="CR27" s="30"/>
      <c r="CS27" s="19">
        <f t="shared" si="13"/>
        <v>0</v>
      </c>
    </row>
    <row r="28" spans="1:97" ht="15.75">
      <c r="A28" s="2"/>
      <c r="B28" s="2"/>
      <c r="C28" s="17"/>
      <c r="D28" s="8"/>
      <c r="E28" s="18"/>
      <c r="F28" s="19">
        <f t="shared" si="0"/>
        <v>0</v>
      </c>
      <c r="H28" s="2"/>
      <c r="I28" s="2"/>
      <c r="J28" s="17"/>
      <c r="K28" s="8"/>
      <c r="L28" s="18"/>
      <c r="M28" s="19">
        <f t="shared" si="1"/>
        <v>0</v>
      </c>
      <c r="O28" s="2"/>
      <c r="P28" s="2"/>
      <c r="Q28" s="17"/>
      <c r="R28" s="577"/>
      <c r="S28" s="18"/>
      <c r="T28" s="19">
        <f t="shared" si="2"/>
        <v>13056</v>
      </c>
      <c r="V28" s="2"/>
      <c r="W28" s="2"/>
      <c r="X28" s="17"/>
      <c r="Y28" s="8"/>
      <c r="Z28" s="18"/>
      <c r="AA28" s="19">
        <f t="shared" si="3"/>
        <v>0</v>
      </c>
      <c r="AC28" s="2"/>
      <c r="AD28" s="2"/>
      <c r="AE28" s="17"/>
      <c r="AF28" s="8"/>
      <c r="AG28" s="18"/>
      <c r="AH28" s="19">
        <f t="shared" si="4"/>
        <v>0</v>
      </c>
      <c r="AJ28" s="2"/>
      <c r="AK28" s="1062"/>
      <c r="AL28" s="17"/>
      <c r="AM28" s="8"/>
      <c r="AN28" s="18"/>
      <c r="AO28" s="19">
        <f t="shared" si="5"/>
        <v>0</v>
      </c>
      <c r="AQ28" s="2"/>
      <c r="AR28" s="1065"/>
      <c r="AS28" s="17"/>
      <c r="AT28" s="8"/>
      <c r="AU28" s="18"/>
      <c r="AV28" s="19">
        <f t="shared" si="6"/>
        <v>0</v>
      </c>
      <c r="AX28" s="2"/>
      <c r="AY28" s="2"/>
      <c r="AZ28" s="186"/>
      <c r="BA28" s="36"/>
      <c r="BB28" s="18"/>
      <c r="BC28" s="187">
        <f t="shared" si="7"/>
        <v>0</v>
      </c>
      <c r="BE28" s="2"/>
      <c r="BF28" s="2"/>
      <c r="BG28" s="17"/>
      <c r="BH28" s="8"/>
      <c r="BI28" s="18"/>
      <c r="BJ28" s="19">
        <f t="shared" si="8"/>
        <v>0</v>
      </c>
      <c r="BL28" s="2"/>
      <c r="BM28" s="2"/>
      <c r="BN28" s="17"/>
      <c r="BO28" s="8"/>
      <c r="BP28" s="18"/>
      <c r="BQ28" s="19">
        <f t="shared" si="9"/>
        <v>0</v>
      </c>
      <c r="BS28" s="2"/>
      <c r="BT28" s="2"/>
      <c r="BU28" s="17"/>
      <c r="BV28" s="8"/>
      <c r="BW28" s="18"/>
      <c r="BX28" s="19">
        <f t="shared" si="10"/>
        <v>0</v>
      </c>
      <c r="BZ28" s="2"/>
      <c r="CA28" s="2"/>
      <c r="CB28" s="17"/>
      <c r="CC28" s="8"/>
      <c r="CD28" s="18"/>
      <c r="CE28" s="19">
        <f t="shared" si="11"/>
        <v>0</v>
      </c>
      <c r="CG28" s="8"/>
      <c r="CH28" s="39"/>
      <c r="CI28" s="18"/>
      <c r="CJ28" s="69"/>
      <c r="CK28" s="18"/>
      <c r="CL28" s="19">
        <f t="shared" si="12"/>
        <v>0</v>
      </c>
      <c r="CN28" s="8"/>
      <c r="CO28" s="39"/>
      <c r="CP28" s="18"/>
      <c r="CQ28" s="69"/>
      <c r="CR28" s="18"/>
      <c r="CS28" s="19">
        <f t="shared" si="13"/>
        <v>0</v>
      </c>
    </row>
    <row r="29" spans="1:97">
      <c r="A29" s="2"/>
      <c r="B29" s="2"/>
      <c r="C29" s="17"/>
      <c r="D29" s="8"/>
      <c r="E29" s="18"/>
      <c r="F29" s="19">
        <f t="shared" si="0"/>
        <v>0</v>
      </c>
      <c r="H29" s="2"/>
      <c r="I29" s="2"/>
      <c r="J29" s="17"/>
      <c r="K29" s="8"/>
      <c r="L29" s="18"/>
      <c r="M29" s="19">
        <f t="shared" si="1"/>
        <v>0</v>
      </c>
      <c r="O29" s="2"/>
      <c r="P29" s="2"/>
      <c r="Q29" s="17"/>
      <c r="R29" s="577"/>
      <c r="S29" s="18"/>
      <c r="T29" s="19">
        <f t="shared" si="2"/>
        <v>13056</v>
      </c>
      <c r="V29" s="2"/>
      <c r="W29" s="2"/>
      <c r="X29" s="17"/>
      <c r="Y29" s="8"/>
      <c r="Z29" s="18"/>
      <c r="AA29" s="19">
        <f t="shared" si="3"/>
        <v>0</v>
      </c>
      <c r="AC29" s="2"/>
      <c r="AD29" s="2"/>
      <c r="AE29" s="17"/>
      <c r="AF29" s="8"/>
      <c r="AG29" s="18"/>
      <c r="AH29" s="19">
        <f t="shared" si="4"/>
        <v>0</v>
      </c>
      <c r="AJ29" s="2"/>
      <c r="AK29" s="2"/>
      <c r="AL29" s="17"/>
      <c r="AM29" s="8"/>
      <c r="AN29" s="18"/>
      <c r="AO29" s="19">
        <f t="shared" si="5"/>
        <v>0</v>
      </c>
      <c r="AQ29" s="2"/>
      <c r="AR29" s="2"/>
      <c r="AS29" s="17"/>
      <c r="AT29" s="8"/>
      <c r="AU29" s="18"/>
      <c r="AV29" s="19">
        <f t="shared" si="6"/>
        <v>0</v>
      </c>
      <c r="AX29" s="2"/>
      <c r="AY29" s="2"/>
      <c r="AZ29" s="186"/>
      <c r="BA29" s="36"/>
      <c r="BB29" s="18"/>
      <c r="BC29" s="187">
        <f t="shared" si="7"/>
        <v>0</v>
      </c>
      <c r="BE29" s="2"/>
      <c r="BF29" s="2"/>
      <c r="BG29" s="17"/>
      <c r="BH29" s="8"/>
      <c r="BI29" s="18"/>
      <c r="BJ29" s="19">
        <f t="shared" si="8"/>
        <v>0</v>
      </c>
      <c r="BL29" s="2"/>
      <c r="BM29" s="2"/>
      <c r="BN29" s="17"/>
      <c r="BO29" s="8"/>
      <c r="BP29" s="18"/>
      <c r="BQ29" s="19">
        <f t="shared" si="9"/>
        <v>0</v>
      </c>
      <c r="BS29" s="2"/>
      <c r="BT29" s="2"/>
      <c r="BU29" s="17"/>
      <c r="BV29" s="8"/>
      <c r="BW29" s="18"/>
      <c r="BX29" s="19">
        <f t="shared" si="10"/>
        <v>0</v>
      </c>
      <c r="BZ29" s="2"/>
      <c r="CA29" s="2"/>
      <c r="CB29" s="17"/>
      <c r="CC29" s="8"/>
      <c r="CD29" s="18"/>
      <c r="CE29" s="19">
        <f t="shared" si="11"/>
        <v>0</v>
      </c>
      <c r="CG29" s="8"/>
      <c r="CH29" s="39"/>
      <c r="CI29" s="18"/>
      <c r="CJ29" s="69"/>
      <c r="CK29" s="18"/>
      <c r="CL29" s="19">
        <f t="shared" si="12"/>
        <v>0</v>
      </c>
      <c r="CN29" s="8"/>
      <c r="CO29" s="39"/>
      <c r="CP29" s="18"/>
      <c r="CQ29" s="69"/>
      <c r="CR29" s="18"/>
      <c r="CS29" s="19">
        <f t="shared" si="13"/>
        <v>0</v>
      </c>
    </row>
    <row r="30" spans="1:97">
      <c r="A30" s="2"/>
      <c r="B30" s="2"/>
      <c r="C30" s="17"/>
      <c r="D30" s="8"/>
      <c r="E30" s="18"/>
      <c r="F30" s="19">
        <f t="shared" si="0"/>
        <v>0</v>
      </c>
      <c r="H30" s="2"/>
      <c r="I30" s="2"/>
      <c r="J30" s="17"/>
      <c r="K30" s="8"/>
      <c r="L30" s="18"/>
      <c r="M30" s="19">
        <f t="shared" si="1"/>
        <v>0</v>
      </c>
      <c r="O30" s="2"/>
      <c r="P30" s="2"/>
      <c r="Q30" s="17"/>
      <c r="R30" s="577"/>
      <c r="S30" s="18"/>
      <c r="T30" s="19">
        <f t="shared" si="2"/>
        <v>13056</v>
      </c>
      <c r="V30" s="2"/>
      <c r="W30" s="2"/>
      <c r="X30" s="17"/>
      <c r="Y30" s="8"/>
      <c r="Z30" s="18"/>
      <c r="AA30" s="19">
        <f t="shared" si="3"/>
        <v>0</v>
      </c>
      <c r="AC30" s="2"/>
      <c r="AD30" s="2"/>
      <c r="AE30" s="17"/>
      <c r="AF30" s="8"/>
      <c r="AG30" s="18"/>
      <c r="AH30" s="19">
        <f t="shared" si="4"/>
        <v>0</v>
      </c>
      <c r="AJ30" s="2"/>
      <c r="AK30" s="2"/>
      <c r="AL30" s="17"/>
      <c r="AM30" s="8"/>
      <c r="AN30" s="18"/>
      <c r="AO30" s="19">
        <f t="shared" si="5"/>
        <v>0</v>
      </c>
      <c r="AQ30" s="2"/>
      <c r="AR30" s="2"/>
      <c r="AS30" s="17"/>
      <c r="AT30" s="8"/>
      <c r="AU30" s="18"/>
      <c r="AV30" s="19">
        <f t="shared" si="6"/>
        <v>0</v>
      </c>
      <c r="AX30" s="2"/>
      <c r="AY30" s="2"/>
      <c r="AZ30" s="186"/>
      <c r="BA30" s="36"/>
      <c r="BB30" s="18"/>
      <c r="BC30" s="187">
        <f t="shared" si="7"/>
        <v>0</v>
      </c>
      <c r="BE30" s="2"/>
      <c r="BF30" s="2"/>
      <c r="BG30" s="17"/>
      <c r="BH30" s="8"/>
      <c r="BI30" s="18"/>
      <c r="BJ30" s="19">
        <f t="shared" si="8"/>
        <v>0</v>
      </c>
      <c r="BL30" s="2"/>
      <c r="BM30" s="2"/>
      <c r="BN30" s="17"/>
      <c r="BO30" s="8"/>
      <c r="BP30" s="18"/>
      <c r="BQ30" s="19">
        <f t="shared" si="9"/>
        <v>0</v>
      </c>
      <c r="BS30" s="2"/>
      <c r="BT30" s="2"/>
      <c r="BU30" s="17"/>
      <c r="BV30" s="8"/>
      <c r="BW30" s="18"/>
      <c r="BX30" s="19">
        <f t="shared" si="10"/>
        <v>0</v>
      </c>
      <c r="BZ30" s="2"/>
      <c r="CA30" s="2"/>
      <c r="CB30" s="17"/>
      <c r="CC30" s="8"/>
      <c r="CD30" s="18"/>
      <c r="CE30" s="19">
        <f t="shared" si="11"/>
        <v>0</v>
      </c>
      <c r="CG30" s="8"/>
      <c r="CH30" s="2"/>
      <c r="CI30" s="17"/>
      <c r="CJ30" s="69"/>
      <c r="CK30" s="18"/>
      <c r="CL30" s="19">
        <f t="shared" si="12"/>
        <v>0</v>
      </c>
      <c r="CN30" s="8"/>
      <c r="CO30" s="2"/>
      <c r="CP30" s="17"/>
      <c r="CQ30" s="69"/>
      <c r="CR30" s="18"/>
      <c r="CS30" s="19">
        <f t="shared" si="13"/>
        <v>0</v>
      </c>
    </row>
    <row r="31" spans="1:97">
      <c r="A31" s="2"/>
      <c r="B31" s="2"/>
      <c r="C31" s="17"/>
      <c r="D31" s="8"/>
      <c r="E31" s="18"/>
      <c r="F31" s="19">
        <f t="shared" si="0"/>
        <v>0</v>
      </c>
      <c r="H31" s="2"/>
      <c r="I31" s="2"/>
      <c r="J31" s="17"/>
      <c r="K31" s="8"/>
      <c r="L31" s="18"/>
      <c r="M31" s="19">
        <f t="shared" si="1"/>
        <v>0</v>
      </c>
      <c r="O31" s="2"/>
      <c r="P31" s="2"/>
      <c r="Q31" s="17"/>
      <c r="R31" s="577"/>
      <c r="S31" s="18"/>
      <c r="T31" s="19">
        <f t="shared" si="2"/>
        <v>13056</v>
      </c>
      <c r="V31" s="2"/>
      <c r="W31" s="2"/>
      <c r="X31" s="17"/>
      <c r="Y31" s="8"/>
      <c r="Z31" s="18"/>
      <c r="AA31" s="19">
        <f t="shared" si="3"/>
        <v>0</v>
      </c>
      <c r="AC31" s="2"/>
      <c r="AD31" s="2"/>
      <c r="AE31" s="17"/>
      <c r="AF31" s="8"/>
      <c r="AG31" s="18"/>
      <c r="AH31" s="19">
        <f t="shared" si="4"/>
        <v>0</v>
      </c>
      <c r="AJ31" s="2"/>
      <c r="AK31" s="2"/>
      <c r="AL31" s="17"/>
      <c r="AM31" s="8"/>
      <c r="AN31" s="18"/>
      <c r="AO31" s="19">
        <f t="shared" si="5"/>
        <v>0</v>
      </c>
      <c r="AQ31" s="2"/>
      <c r="AR31" s="2"/>
      <c r="AS31" s="17"/>
      <c r="AT31" s="8"/>
      <c r="AU31" s="18"/>
      <c r="AV31" s="19">
        <f t="shared" si="6"/>
        <v>0</v>
      </c>
      <c r="AX31" s="2"/>
      <c r="AY31" s="2"/>
      <c r="AZ31" s="186"/>
      <c r="BA31" s="36"/>
      <c r="BB31" s="18"/>
      <c r="BC31" s="187">
        <f t="shared" si="7"/>
        <v>0</v>
      </c>
      <c r="BE31" s="2"/>
      <c r="BF31" s="2"/>
      <c r="BG31" s="17"/>
      <c r="BH31" s="8"/>
      <c r="BI31" s="18"/>
      <c r="BJ31" s="19">
        <f t="shared" si="8"/>
        <v>0</v>
      </c>
      <c r="BL31" s="2"/>
      <c r="BM31" s="2"/>
      <c r="BN31" s="17"/>
      <c r="BO31" s="8"/>
      <c r="BP31" s="18"/>
      <c r="BQ31" s="19">
        <f t="shared" si="9"/>
        <v>0</v>
      </c>
      <c r="BS31" s="2"/>
      <c r="BT31" s="2"/>
      <c r="BU31" s="17"/>
      <c r="BV31" s="8"/>
      <c r="BW31" s="18"/>
      <c r="BX31" s="19">
        <f t="shared" si="10"/>
        <v>0</v>
      </c>
      <c r="BZ31" s="2"/>
      <c r="CA31" s="2"/>
      <c r="CB31" s="17"/>
      <c r="CC31" s="8"/>
      <c r="CD31" s="18"/>
      <c r="CE31" s="19">
        <f t="shared" si="11"/>
        <v>0</v>
      </c>
      <c r="CG31" s="8"/>
      <c r="CH31" s="2"/>
      <c r="CI31" s="17"/>
      <c r="CJ31" s="69"/>
      <c r="CK31" s="18"/>
      <c r="CL31" s="19">
        <f t="shared" si="12"/>
        <v>0</v>
      </c>
      <c r="CN31" s="8"/>
      <c r="CO31" s="2"/>
      <c r="CP31" s="17"/>
      <c r="CQ31" s="69"/>
      <c r="CR31" s="18"/>
      <c r="CS31" s="19">
        <f t="shared" si="13"/>
        <v>0</v>
      </c>
    </row>
    <row r="32" spans="1:97">
      <c r="A32" s="2"/>
      <c r="B32" s="2"/>
      <c r="C32" s="17"/>
      <c r="D32" s="8"/>
      <c r="E32" s="18"/>
      <c r="F32" s="19">
        <f t="shared" si="0"/>
        <v>0</v>
      </c>
      <c r="H32" s="2"/>
      <c r="I32" s="2"/>
      <c r="J32" s="17"/>
      <c r="K32" s="8"/>
      <c r="L32" s="18"/>
      <c r="M32" s="19">
        <f t="shared" si="1"/>
        <v>0</v>
      </c>
      <c r="O32" s="2"/>
      <c r="P32" s="2"/>
      <c r="Q32" s="17"/>
      <c r="R32" s="577"/>
      <c r="S32" s="18"/>
      <c r="T32" s="19">
        <f t="shared" si="2"/>
        <v>13056</v>
      </c>
      <c r="V32" s="2"/>
      <c r="W32" s="2"/>
      <c r="X32" s="17"/>
      <c r="Y32" s="8"/>
      <c r="Z32" s="18"/>
      <c r="AA32" s="19">
        <f t="shared" si="3"/>
        <v>0</v>
      </c>
      <c r="AC32" s="2"/>
      <c r="AD32" s="2"/>
      <c r="AE32" s="17"/>
      <c r="AF32" s="8"/>
      <c r="AG32" s="18"/>
      <c r="AH32" s="19">
        <f t="shared" si="4"/>
        <v>0</v>
      </c>
      <c r="AJ32" s="2"/>
      <c r="AK32" s="2"/>
      <c r="AL32" s="17"/>
      <c r="AM32" s="8"/>
      <c r="AN32" s="18"/>
      <c r="AO32" s="19">
        <f t="shared" si="5"/>
        <v>0</v>
      </c>
      <c r="AQ32" s="2"/>
      <c r="AR32" s="2"/>
      <c r="AS32" s="17"/>
      <c r="AT32" s="8"/>
      <c r="AU32" s="18"/>
      <c r="AV32" s="19">
        <f t="shared" si="6"/>
        <v>0</v>
      </c>
      <c r="AX32" s="2"/>
      <c r="AY32" s="2"/>
      <c r="AZ32" s="186"/>
      <c r="BA32" s="36"/>
      <c r="BB32" s="18"/>
      <c r="BC32" s="187">
        <f t="shared" si="7"/>
        <v>0</v>
      </c>
      <c r="BE32" s="2"/>
      <c r="BF32" s="2"/>
      <c r="BG32" s="17"/>
      <c r="BH32" s="8"/>
      <c r="BI32" s="18"/>
      <c r="BJ32" s="19">
        <f t="shared" si="8"/>
        <v>0</v>
      </c>
      <c r="BL32" s="2"/>
      <c r="BM32" s="2"/>
      <c r="BN32" s="17"/>
      <c r="BO32" s="8"/>
      <c r="BP32" s="18"/>
      <c r="BQ32" s="19">
        <f t="shared" si="9"/>
        <v>0</v>
      </c>
      <c r="BS32" s="2"/>
      <c r="BT32" s="2"/>
      <c r="BU32" s="17"/>
      <c r="BV32" s="8"/>
      <c r="BW32" s="18"/>
      <c r="BX32" s="19">
        <f t="shared" si="10"/>
        <v>0</v>
      </c>
      <c r="BZ32" s="2"/>
      <c r="CA32" s="2"/>
      <c r="CB32" s="17"/>
      <c r="CC32" s="8"/>
      <c r="CD32" s="18"/>
      <c r="CE32" s="19">
        <f t="shared" si="11"/>
        <v>0</v>
      </c>
      <c r="CG32" s="8"/>
      <c r="CH32" s="2"/>
      <c r="CI32" s="17"/>
      <c r="CJ32" s="69"/>
      <c r="CK32" s="18"/>
      <c r="CL32" s="19">
        <f t="shared" si="12"/>
        <v>0</v>
      </c>
      <c r="CN32" s="8"/>
      <c r="CO32" s="2"/>
      <c r="CP32" s="17"/>
      <c r="CQ32" s="69"/>
      <c r="CR32" s="18"/>
      <c r="CS32" s="19">
        <f t="shared" si="13"/>
        <v>0</v>
      </c>
    </row>
    <row r="33" spans="1:97">
      <c r="A33" s="2"/>
      <c r="B33" s="2"/>
      <c r="C33" s="17"/>
      <c r="D33" s="8"/>
      <c r="E33" s="18"/>
      <c r="F33" s="19">
        <f t="shared" si="0"/>
        <v>0</v>
      </c>
      <c r="H33" s="2"/>
      <c r="I33" s="2"/>
      <c r="J33" s="17"/>
      <c r="K33" s="8"/>
      <c r="L33" s="18"/>
      <c r="M33" s="19">
        <f t="shared" si="1"/>
        <v>0</v>
      </c>
      <c r="O33" s="2"/>
      <c r="P33" s="2"/>
      <c r="Q33" s="17"/>
      <c r="R33" s="577"/>
      <c r="S33" s="18"/>
      <c r="T33" s="19">
        <f t="shared" si="2"/>
        <v>13056</v>
      </c>
      <c r="V33" s="2"/>
      <c r="W33" s="2"/>
      <c r="X33" s="17"/>
      <c r="Y33" s="8"/>
      <c r="Z33" s="18"/>
      <c r="AA33" s="19">
        <f t="shared" si="3"/>
        <v>0</v>
      </c>
      <c r="AC33" s="2"/>
      <c r="AD33" s="2"/>
      <c r="AE33" s="17"/>
      <c r="AF33" s="8"/>
      <c r="AG33" s="18"/>
      <c r="AH33" s="19">
        <f t="shared" si="4"/>
        <v>0</v>
      </c>
      <c r="AJ33" s="2"/>
      <c r="AK33" s="2"/>
      <c r="AL33" s="17"/>
      <c r="AM33" s="8"/>
      <c r="AN33" s="18"/>
      <c r="AO33" s="19">
        <f t="shared" si="5"/>
        <v>0</v>
      </c>
      <c r="AQ33" s="2"/>
      <c r="AR33" s="2"/>
      <c r="AS33" s="17"/>
      <c r="AT33" s="8"/>
      <c r="AU33" s="18"/>
      <c r="AV33" s="19">
        <f t="shared" si="6"/>
        <v>0</v>
      </c>
      <c r="AX33" s="2"/>
      <c r="AY33" s="2"/>
      <c r="AZ33" s="186"/>
      <c r="BA33" s="36"/>
      <c r="BB33" s="18"/>
      <c r="BC33" s="187">
        <f t="shared" si="7"/>
        <v>0</v>
      </c>
      <c r="BE33" s="2"/>
      <c r="BF33" s="2"/>
      <c r="BG33" s="17"/>
      <c r="BH33" s="8"/>
      <c r="BI33" s="18"/>
      <c r="BJ33" s="19">
        <f t="shared" si="8"/>
        <v>0</v>
      </c>
      <c r="BL33" s="2"/>
      <c r="BM33" s="2"/>
      <c r="BN33" s="17"/>
      <c r="BO33" s="8"/>
      <c r="BP33" s="18"/>
      <c r="BQ33" s="19">
        <f t="shared" si="9"/>
        <v>0</v>
      </c>
      <c r="BS33" s="2"/>
      <c r="BT33" s="2"/>
      <c r="BU33" s="17"/>
      <c r="BV33" s="8"/>
      <c r="BW33" s="18"/>
      <c r="BX33" s="19">
        <f t="shared" si="10"/>
        <v>0</v>
      </c>
      <c r="BZ33" s="2"/>
      <c r="CA33" s="2"/>
      <c r="CB33" s="17"/>
      <c r="CC33" s="8"/>
      <c r="CD33" s="18"/>
      <c r="CE33" s="19">
        <f t="shared" si="11"/>
        <v>0</v>
      </c>
      <c r="CG33" s="8"/>
      <c r="CH33" s="2"/>
      <c r="CI33" s="17"/>
      <c r="CJ33" s="69"/>
      <c r="CK33" s="18"/>
      <c r="CL33" s="19">
        <f t="shared" si="12"/>
        <v>0</v>
      </c>
      <c r="CN33" s="8"/>
      <c r="CO33" s="2"/>
      <c r="CP33" s="17"/>
      <c r="CQ33" s="69"/>
      <c r="CR33" s="18"/>
      <c r="CS33" s="19">
        <f t="shared" si="13"/>
        <v>0</v>
      </c>
    </row>
    <row r="34" spans="1:97">
      <c r="A34" s="2"/>
      <c r="B34" s="2"/>
      <c r="C34" s="17"/>
      <c r="D34" s="8"/>
      <c r="E34" s="18"/>
      <c r="F34" s="19">
        <f t="shared" si="0"/>
        <v>0</v>
      </c>
      <c r="H34" s="2"/>
      <c r="I34" s="2"/>
      <c r="J34" s="17"/>
      <c r="K34" s="8"/>
      <c r="L34" s="18"/>
      <c r="M34" s="19">
        <f t="shared" si="1"/>
        <v>0</v>
      </c>
      <c r="O34" s="2"/>
      <c r="P34" s="2"/>
      <c r="Q34" s="17"/>
      <c r="R34" s="577"/>
      <c r="S34" s="18"/>
      <c r="T34" s="19">
        <f t="shared" si="2"/>
        <v>13056</v>
      </c>
      <c r="V34" s="2"/>
      <c r="W34" s="2"/>
      <c r="X34" s="17"/>
      <c r="Y34" s="8"/>
      <c r="Z34" s="18"/>
      <c r="AA34" s="19">
        <f t="shared" si="3"/>
        <v>0</v>
      </c>
      <c r="AC34" s="2"/>
      <c r="AD34" s="2"/>
      <c r="AE34" s="17"/>
      <c r="AF34" s="8"/>
      <c r="AG34" s="18"/>
      <c r="AH34" s="19">
        <f t="shared" si="4"/>
        <v>0</v>
      </c>
      <c r="AJ34" s="2"/>
      <c r="AK34" s="2"/>
      <c r="AL34" s="17"/>
      <c r="AM34" s="8"/>
      <c r="AN34" s="18"/>
      <c r="AO34" s="19">
        <f t="shared" si="5"/>
        <v>0</v>
      </c>
      <c r="AQ34" s="2"/>
      <c r="AR34" s="2"/>
      <c r="AS34" s="17"/>
      <c r="AT34" s="8"/>
      <c r="AU34" s="18"/>
      <c r="AV34" s="19">
        <f t="shared" si="6"/>
        <v>0</v>
      </c>
      <c r="AX34" s="2"/>
      <c r="AY34" s="2"/>
      <c r="AZ34" s="186"/>
      <c r="BA34" s="36"/>
      <c r="BB34" s="18"/>
      <c r="BC34" s="187">
        <f t="shared" si="7"/>
        <v>0</v>
      </c>
      <c r="BE34" s="2"/>
      <c r="BF34" s="2"/>
      <c r="BG34" s="17"/>
      <c r="BH34" s="8"/>
      <c r="BI34" s="18"/>
      <c r="BJ34" s="19">
        <f t="shared" si="8"/>
        <v>0</v>
      </c>
      <c r="BL34" s="2"/>
      <c r="BM34" s="2"/>
      <c r="BN34" s="17"/>
      <c r="BO34" s="8"/>
      <c r="BP34" s="18"/>
      <c r="BQ34" s="19">
        <f t="shared" si="9"/>
        <v>0</v>
      </c>
      <c r="BS34" s="2"/>
      <c r="BT34" s="2"/>
      <c r="BU34" s="17"/>
      <c r="BV34" s="8"/>
      <c r="BW34" s="18"/>
      <c r="BX34" s="19">
        <f t="shared" si="10"/>
        <v>0</v>
      </c>
      <c r="BZ34" s="2"/>
      <c r="CA34" s="2"/>
      <c r="CB34" s="17"/>
      <c r="CC34" s="8"/>
      <c r="CD34" s="18"/>
      <c r="CE34" s="19">
        <f t="shared" si="11"/>
        <v>0</v>
      </c>
      <c r="CG34" s="69"/>
      <c r="CH34" s="2"/>
      <c r="CI34" s="17"/>
      <c r="CJ34" s="8"/>
      <c r="CK34" s="18"/>
      <c r="CL34" s="19">
        <f t="shared" si="12"/>
        <v>0</v>
      </c>
      <c r="CN34" s="69"/>
      <c r="CO34" s="2"/>
      <c r="CP34" s="17"/>
      <c r="CQ34" s="8"/>
      <c r="CR34" s="18"/>
      <c r="CS34" s="19">
        <f t="shared" si="13"/>
        <v>0</v>
      </c>
    </row>
    <row r="35" spans="1:97">
      <c r="A35" s="2"/>
      <c r="B35" s="2"/>
      <c r="C35" s="17"/>
      <c r="D35" s="8"/>
      <c r="E35" s="18"/>
      <c r="F35" s="19">
        <f t="shared" si="0"/>
        <v>0</v>
      </c>
      <c r="H35" s="2"/>
      <c r="I35" s="2"/>
      <c r="J35" s="17"/>
      <c r="K35" s="8"/>
      <c r="L35" s="18"/>
      <c r="M35" s="19">
        <f t="shared" si="1"/>
        <v>0</v>
      </c>
      <c r="O35" s="2"/>
      <c r="P35" s="2"/>
      <c r="Q35" s="17"/>
      <c r="R35" s="577"/>
      <c r="S35" s="18"/>
      <c r="T35" s="19">
        <f t="shared" si="2"/>
        <v>13056</v>
      </c>
      <c r="V35" s="2"/>
      <c r="W35" s="2"/>
      <c r="X35" s="17"/>
      <c r="Y35" s="8"/>
      <c r="Z35" s="18"/>
      <c r="AA35" s="19">
        <f t="shared" si="3"/>
        <v>0</v>
      </c>
      <c r="AC35" s="2"/>
      <c r="AD35" s="2"/>
      <c r="AE35" s="17"/>
      <c r="AF35" s="8"/>
      <c r="AG35" s="18"/>
      <c r="AH35" s="19">
        <f t="shared" si="4"/>
        <v>0</v>
      </c>
      <c r="AJ35" s="2"/>
      <c r="AK35" s="2"/>
      <c r="AL35" s="17"/>
      <c r="AM35" s="8"/>
      <c r="AN35" s="18"/>
      <c r="AO35" s="19">
        <f t="shared" si="5"/>
        <v>0</v>
      </c>
      <c r="AQ35" s="2"/>
      <c r="AR35" s="2"/>
      <c r="AS35" s="17"/>
      <c r="AT35" s="8"/>
      <c r="AU35" s="18"/>
      <c r="AV35" s="19">
        <f t="shared" si="6"/>
        <v>0</v>
      </c>
      <c r="AX35" s="2"/>
      <c r="AY35" s="2"/>
      <c r="AZ35" s="186"/>
      <c r="BA35" s="36"/>
      <c r="BB35" s="18"/>
      <c r="BC35" s="187">
        <f t="shared" si="7"/>
        <v>0</v>
      </c>
      <c r="BE35" s="2"/>
      <c r="BF35" s="2"/>
      <c r="BG35" s="17"/>
      <c r="BH35" s="8"/>
      <c r="BI35" s="18"/>
      <c r="BJ35" s="19">
        <f t="shared" si="8"/>
        <v>0</v>
      </c>
      <c r="BL35" s="2"/>
      <c r="BM35" s="2"/>
      <c r="BN35" s="17"/>
      <c r="BO35" s="8"/>
      <c r="BP35" s="18"/>
      <c r="BQ35" s="19">
        <f t="shared" si="9"/>
        <v>0</v>
      </c>
      <c r="BS35" s="2"/>
      <c r="BT35" s="2"/>
      <c r="BU35" s="17"/>
      <c r="BV35" s="8"/>
      <c r="BW35" s="18"/>
      <c r="BX35" s="19">
        <f t="shared" si="10"/>
        <v>0</v>
      </c>
      <c r="BZ35" s="2"/>
      <c r="CA35" s="2"/>
      <c r="CB35" s="17"/>
      <c r="CC35" s="8"/>
      <c r="CD35" s="18"/>
      <c r="CE35" s="19">
        <f t="shared" si="11"/>
        <v>0</v>
      </c>
      <c r="CG35" s="69"/>
      <c r="CH35" s="2"/>
      <c r="CI35" s="17"/>
      <c r="CJ35" s="8"/>
      <c r="CK35" s="18"/>
      <c r="CL35" s="19">
        <f t="shared" si="12"/>
        <v>0</v>
      </c>
      <c r="CN35" s="69"/>
      <c r="CO35" s="2"/>
      <c r="CP35" s="17"/>
      <c r="CQ35" s="8"/>
      <c r="CR35" s="18"/>
      <c r="CS35" s="19">
        <f t="shared" si="13"/>
        <v>0</v>
      </c>
    </row>
    <row r="36" spans="1:97">
      <c r="A36" s="2"/>
      <c r="B36" s="2"/>
      <c r="C36" s="17"/>
      <c r="D36" s="8"/>
      <c r="E36" s="18"/>
      <c r="F36" s="19">
        <f t="shared" si="0"/>
        <v>0</v>
      </c>
      <c r="H36" s="2"/>
      <c r="I36" s="2"/>
      <c r="J36" s="17"/>
      <c r="K36" s="8"/>
      <c r="L36" s="18"/>
      <c r="M36" s="19">
        <f t="shared" si="1"/>
        <v>0</v>
      </c>
      <c r="O36" s="2"/>
      <c r="P36" s="2"/>
      <c r="Q36" s="17"/>
      <c r="R36" s="577"/>
      <c r="S36" s="18"/>
      <c r="T36" s="19">
        <f t="shared" si="2"/>
        <v>13056</v>
      </c>
      <c r="V36" s="2"/>
      <c r="W36" s="2"/>
      <c r="X36" s="17"/>
      <c r="Y36" s="8"/>
      <c r="Z36" s="18"/>
      <c r="AA36" s="19">
        <f t="shared" si="3"/>
        <v>0</v>
      </c>
      <c r="AC36" s="2"/>
      <c r="AD36" s="2"/>
      <c r="AE36" s="17"/>
      <c r="AF36" s="8"/>
      <c r="AG36" s="18"/>
      <c r="AH36" s="19">
        <f t="shared" si="4"/>
        <v>0</v>
      </c>
      <c r="AJ36" s="2"/>
      <c r="AK36" s="2"/>
      <c r="AL36" s="17"/>
      <c r="AM36" s="8"/>
      <c r="AN36" s="18"/>
      <c r="AO36" s="19">
        <f t="shared" si="5"/>
        <v>0</v>
      </c>
      <c r="AQ36" s="2"/>
      <c r="AR36" s="2"/>
      <c r="AS36" s="17"/>
      <c r="AT36" s="8"/>
      <c r="AU36" s="18"/>
      <c r="AV36" s="19">
        <f t="shared" si="6"/>
        <v>0</v>
      </c>
      <c r="AX36" s="2"/>
      <c r="AY36" s="2"/>
      <c r="AZ36" s="186"/>
      <c r="BA36" s="36"/>
      <c r="BB36" s="18"/>
      <c r="BC36" s="187">
        <f t="shared" si="7"/>
        <v>0</v>
      </c>
      <c r="BE36" s="2"/>
      <c r="BF36" s="2"/>
      <c r="BG36" s="17"/>
      <c r="BH36" s="8"/>
      <c r="BI36" s="18"/>
      <c r="BJ36" s="19">
        <f t="shared" si="8"/>
        <v>0</v>
      </c>
      <c r="BL36" s="2"/>
      <c r="BM36" s="2"/>
      <c r="BN36" s="17"/>
      <c r="BO36" s="8"/>
      <c r="BP36" s="18"/>
      <c r="BQ36" s="19">
        <f t="shared" si="9"/>
        <v>0</v>
      </c>
      <c r="BS36" s="2"/>
      <c r="BT36" s="2"/>
      <c r="BU36" s="17"/>
      <c r="BV36" s="8"/>
      <c r="BW36" s="18"/>
      <c r="BX36" s="19">
        <f t="shared" si="10"/>
        <v>0</v>
      </c>
      <c r="BZ36" s="2"/>
      <c r="CA36" s="2"/>
      <c r="CB36" s="17"/>
      <c r="CC36" s="8"/>
      <c r="CD36" s="18"/>
      <c r="CE36" s="19">
        <f t="shared" si="11"/>
        <v>0</v>
      </c>
      <c r="CG36" s="8"/>
      <c r="CH36" s="2"/>
      <c r="CI36" s="17"/>
      <c r="CJ36" s="8"/>
      <c r="CK36" s="18"/>
      <c r="CL36" s="19">
        <f t="shared" si="12"/>
        <v>0</v>
      </c>
      <c r="CN36" s="8"/>
      <c r="CO36" s="2"/>
      <c r="CP36" s="17"/>
      <c r="CQ36" s="8"/>
      <c r="CR36" s="18"/>
      <c r="CS36" s="19">
        <f t="shared" si="13"/>
        <v>0</v>
      </c>
    </row>
    <row r="37" spans="1:97">
      <c r="A37" s="2"/>
      <c r="B37" s="2"/>
      <c r="C37" s="17"/>
      <c r="D37" s="8"/>
      <c r="E37" s="18"/>
      <c r="F37" s="19">
        <f t="shared" si="0"/>
        <v>0</v>
      </c>
      <c r="H37" s="2"/>
      <c r="I37" s="2"/>
      <c r="J37" s="17"/>
      <c r="K37" s="8"/>
      <c r="L37" s="18"/>
      <c r="M37" s="19">
        <f t="shared" si="1"/>
        <v>0</v>
      </c>
      <c r="O37" s="2"/>
      <c r="P37" s="2"/>
      <c r="Q37" s="17"/>
      <c r="R37" s="577"/>
      <c r="S37" s="18"/>
      <c r="T37" s="19">
        <f t="shared" si="2"/>
        <v>13056</v>
      </c>
      <c r="V37" s="2"/>
      <c r="W37" s="2"/>
      <c r="X37" s="17"/>
      <c r="Y37" s="8"/>
      <c r="Z37" s="18"/>
      <c r="AA37" s="19">
        <f t="shared" si="3"/>
        <v>0</v>
      </c>
      <c r="AC37" s="2"/>
      <c r="AD37" s="2"/>
      <c r="AE37" s="17"/>
      <c r="AF37" s="8"/>
      <c r="AG37" s="18"/>
      <c r="AH37" s="19">
        <f t="shared" si="4"/>
        <v>0</v>
      </c>
      <c r="AJ37" s="2"/>
      <c r="AK37" s="2"/>
      <c r="AL37" s="17"/>
      <c r="AM37" s="8"/>
      <c r="AN37" s="18"/>
      <c r="AO37" s="19">
        <f t="shared" si="5"/>
        <v>0</v>
      </c>
      <c r="AQ37" s="2"/>
      <c r="AR37" s="2"/>
      <c r="AS37" s="17"/>
      <c r="AT37" s="8"/>
      <c r="AU37" s="18"/>
      <c r="AV37" s="19">
        <f t="shared" si="6"/>
        <v>0</v>
      </c>
      <c r="AX37" s="2"/>
      <c r="AY37" s="2"/>
      <c r="AZ37" s="186"/>
      <c r="BA37" s="36"/>
      <c r="BB37" s="18"/>
      <c r="BC37" s="187">
        <f t="shared" si="7"/>
        <v>0</v>
      </c>
      <c r="BE37" s="2"/>
      <c r="BF37" s="2"/>
      <c r="BG37" s="17"/>
      <c r="BH37" s="8"/>
      <c r="BI37" s="18"/>
      <c r="BJ37" s="19">
        <f t="shared" si="8"/>
        <v>0</v>
      </c>
      <c r="BL37" s="2"/>
      <c r="BM37" s="2"/>
      <c r="BN37" s="17"/>
      <c r="BO37" s="8"/>
      <c r="BP37" s="18"/>
      <c r="BQ37" s="19">
        <f t="shared" si="9"/>
        <v>0</v>
      </c>
      <c r="BS37" s="2"/>
      <c r="BT37" s="2"/>
      <c r="BU37" s="17"/>
      <c r="BV37" s="8"/>
      <c r="BW37" s="18"/>
      <c r="BX37" s="19">
        <f t="shared" si="10"/>
        <v>0</v>
      </c>
      <c r="BZ37" s="2"/>
      <c r="CA37" s="2"/>
      <c r="CB37" s="17"/>
      <c r="CC37" s="8"/>
      <c r="CD37" s="18"/>
      <c r="CE37" s="19">
        <f t="shared" si="11"/>
        <v>0</v>
      </c>
      <c r="CG37" s="8"/>
      <c r="CH37" s="2"/>
      <c r="CI37" s="17"/>
      <c r="CJ37" s="8"/>
      <c r="CK37" s="18"/>
      <c r="CL37" s="19">
        <f t="shared" si="12"/>
        <v>0</v>
      </c>
      <c r="CN37" s="8"/>
      <c r="CO37" s="2"/>
      <c r="CP37" s="17"/>
      <c r="CQ37" s="8"/>
      <c r="CR37" s="18"/>
      <c r="CS37" s="19">
        <f t="shared" si="13"/>
        <v>0</v>
      </c>
    </row>
    <row r="38" spans="1:97">
      <c r="A38" s="2"/>
      <c r="B38" s="2"/>
      <c r="C38" s="17"/>
      <c r="D38" s="8"/>
      <c r="E38" s="18"/>
      <c r="F38" s="19">
        <f t="shared" si="0"/>
        <v>0</v>
      </c>
      <c r="H38" s="2"/>
      <c r="I38" s="2"/>
      <c r="J38" s="17"/>
      <c r="K38" s="8"/>
      <c r="L38" s="18"/>
      <c r="M38" s="19">
        <f t="shared" si="1"/>
        <v>0</v>
      </c>
      <c r="O38" s="2"/>
      <c r="P38" s="2"/>
      <c r="Q38" s="17"/>
      <c r="R38" s="577"/>
      <c r="S38" s="18"/>
      <c r="T38" s="19">
        <f t="shared" si="2"/>
        <v>13056</v>
      </c>
      <c r="V38" s="2"/>
      <c r="W38" s="2"/>
      <c r="X38" s="17"/>
      <c r="Y38" s="8"/>
      <c r="Z38" s="18"/>
      <c r="AA38" s="19">
        <f t="shared" si="3"/>
        <v>0</v>
      </c>
      <c r="AC38" s="2"/>
      <c r="AD38" s="2"/>
      <c r="AE38" s="17"/>
      <c r="AF38" s="8"/>
      <c r="AG38" s="18"/>
      <c r="AH38" s="19">
        <f t="shared" si="4"/>
        <v>0</v>
      </c>
      <c r="AJ38" s="2"/>
      <c r="AK38" s="2"/>
      <c r="AL38" s="17"/>
      <c r="AM38" s="8"/>
      <c r="AN38" s="18"/>
      <c r="AO38" s="19">
        <f t="shared" si="5"/>
        <v>0</v>
      </c>
      <c r="AQ38" s="2"/>
      <c r="AR38" s="2"/>
      <c r="AS38" s="17"/>
      <c r="AT38" s="8"/>
      <c r="AU38" s="18"/>
      <c r="AV38" s="19">
        <f t="shared" si="6"/>
        <v>0</v>
      </c>
      <c r="AX38" s="2"/>
      <c r="AY38" s="2"/>
      <c r="AZ38" s="186"/>
      <c r="BA38" s="36"/>
      <c r="BB38" s="18"/>
      <c r="BC38" s="187">
        <f t="shared" si="7"/>
        <v>0</v>
      </c>
      <c r="BE38" s="2"/>
      <c r="BF38" s="2"/>
      <c r="BG38" s="17"/>
      <c r="BH38" s="8"/>
      <c r="BI38" s="18"/>
      <c r="BJ38" s="19">
        <f t="shared" si="8"/>
        <v>0</v>
      </c>
      <c r="BL38" s="2"/>
      <c r="BM38" s="2"/>
      <c r="BN38" s="17"/>
      <c r="BO38" s="8"/>
      <c r="BP38" s="18"/>
      <c r="BQ38" s="19">
        <f t="shared" si="9"/>
        <v>0</v>
      </c>
      <c r="BS38" s="2"/>
      <c r="BT38" s="2"/>
      <c r="BU38" s="17"/>
      <c r="BV38" s="8"/>
      <c r="BW38" s="18"/>
      <c r="BX38" s="19">
        <f t="shared" si="10"/>
        <v>0</v>
      </c>
      <c r="BZ38" s="2"/>
      <c r="CA38" s="2"/>
      <c r="CB38" s="17"/>
      <c r="CC38" s="8"/>
      <c r="CD38" s="18"/>
      <c r="CE38" s="19">
        <f t="shared" si="11"/>
        <v>0</v>
      </c>
      <c r="CG38" s="8"/>
      <c r="CH38" s="2"/>
      <c r="CI38" s="25"/>
      <c r="CJ38" s="8"/>
      <c r="CK38" s="18"/>
      <c r="CL38" s="19">
        <f t="shared" si="12"/>
        <v>0</v>
      </c>
      <c r="CN38" s="8"/>
      <c r="CO38" s="2"/>
      <c r="CP38" s="25"/>
      <c r="CQ38" s="36"/>
      <c r="CR38" s="18"/>
      <c r="CS38" s="19">
        <f t="shared" si="13"/>
        <v>0</v>
      </c>
    </row>
    <row r="39" spans="1:97">
      <c r="A39" s="2"/>
      <c r="B39" s="2"/>
      <c r="C39" s="17"/>
      <c r="D39" s="8"/>
      <c r="E39" s="18"/>
      <c r="F39" s="19">
        <f t="shared" si="0"/>
        <v>0</v>
      </c>
      <c r="H39" s="2"/>
      <c r="I39" s="2"/>
      <c r="J39" s="17"/>
      <c r="K39" s="8"/>
      <c r="L39" s="18"/>
      <c r="M39" s="19">
        <f t="shared" si="1"/>
        <v>0</v>
      </c>
      <c r="O39" s="2"/>
      <c r="P39" s="2"/>
      <c r="Q39" s="17"/>
      <c r="R39" s="577"/>
      <c r="S39" s="18"/>
      <c r="T39" s="19">
        <f t="shared" si="2"/>
        <v>13056</v>
      </c>
      <c r="V39" s="2"/>
      <c r="W39" s="2"/>
      <c r="X39" s="17"/>
      <c r="Y39" s="8"/>
      <c r="Z39" s="18"/>
      <c r="AA39" s="19">
        <f t="shared" si="3"/>
        <v>0</v>
      </c>
      <c r="AC39" s="2"/>
      <c r="AD39" s="2"/>
      <c r="AE39" s="17"/>
      <c r="AF39" s="8"/>
      <c r="AG39" s="18"/>
      <c r="AH39" s="19">
        <f t="shared" si="4"/>
        <v>0</v>
      </c>
      <c r="AJ39" s="2"/>
      <c r="AK39" s="2"/>
      <c r="AL39" s="17"/>
      <c r="AM39" s="8"/>
      <c r="AN39" s="18"/>
      <c r="AO39" s="19">
        <f t="shared" si="5"/>
        <v>0</v>
      </c>
      <c r="AQ39" s="2"/>
      <c r="AR39" s="2"/>
      <c r="AS39" s="17"/>
      <c r="AT39" s="8"/>
      <c r="AU39" s="18"/>
      <c r="AV39" s="19">
        <f t="shared" si="6"/>
        <v>0</v>
      </c>
      <c r="AX39" s="2"/>
      <c r="AY39" s="2"/>
      <c r="AZ39" s="186"/>
      <c r="BA39" s="36"/>
      <c r="BB39" s="18"/>
      <c r="BC39" s="187">
        <f t="shared" si="7"/>
        <v>0</v>
      </c>
      <c r="BE39" s="2"/>
      <c r="BF39" s="2"/>
      <c r="BG39" s="17"/>
      <c r="BH39" s="8"/>
      <c r="BI39" s="18"/>
      <c r="BJ39" s="19">
        <f t="shared" si="8"/>
        <v>0</v>
      </c>
      <c r="BL39" s="2"/>
      <c r="BM39" s="2"/>
      <c r="BN39" s="17"/>
      <c r="BO39" s="8"/>
      <c r="BP39" s="18"/>
      <c r="BQ39" s="19">
        <f t="shared" si="9"/>
        <v>0</v>
      </c>
      <c r="BS39" s="2"/>
      <c r="BT39" s="2"/>
      <c r="BU39" s="17"/>
      <c r="BV39" s="8"/>
      <c r="BW39" s="18"/>
      <c r="BX39" s="19">
        <f t="shared" si="10"/>
        <v>0</v>
      </c>
      <c r="BZ39" s="2"/>
      <c r="CA39" s="2"/>
      <c r="CB39" s="17"/>
      <c r="CC39" s="8"/>
      <c r="CD39" s="18"/>
      <c r="CE39" s="19">
        <f t="shared" si="11"/>
        <v>0</v>
      </c>
      <c r="CG39" s="2"/>
      <c r="CH39" s="2"/>
      <c r="CI39" s="192"/>
      <c r="CJ39" s="36"/>
      <c r="CK39" s="18"/>
      <c r="CL39" s="19">
        <f t="shared" si="12"/>
        <v>0</v>
      </c>
      <c r="CN39" s="2"/>
      <c r="CO39" s="2"/>
      <c r="CP39" s="192"/>
      <c r="CQ39" s="36"/>
      <c r="CR39" s="18"/>
      <c r="CS39" s="19">
        <f t="shared" si="13"/>
        <v>0</v>
      </c>
    </row>
    <row r="40" spans="1:97">
      <c r="A40" s="2"/>
      <c r="B40" s="2"/>
      <c r="C40" s="17"/>
      <c r="D40" s="8"/>
      <c r="E40" s="18"/>
      <c r="F40" s="19">
        <f t="shared" si="0"/>
        <v>0</v>
      </c>
      <c r="H40" s="2"/>
      <c r="I40" s="2"/>
      <c r="J40" s="17"/>
      <c r="K40" s="8"/>
      <c r="L40" s="18"/>
      <c r="M40" s="19">
        <f t="shared" si="1"/>
        <v>0</v>
      </c>
      <c r="O40" s="2"/>
      <c r="P40" s="2"/>
      <c r="Q40" s="17"/>
      <c r="R40" s="577"/>
      <c r="S40" s="18"/>
      <c r="T40" s="19">
        <f t="shared" si="2"/>
        <v>13056</v>
      </c>
      <c r="V40" s="2"/>
      <c r="W40" s="2"/>
      <c r="X40" s="17"/>
      <c r="Y40" s="8"/>
      <c r="Z40" s="18"/>
      <c r="AA40" s="19">
        <f t="shared" si="3"/>
        <v>0</v>
      </c>
      <c r="AC40" s="2"/>
      <c r="AD40" s="2"/>
      <c r="AE40" s="17"/>
      <c r="AF40" s="8"/>
      <c r="AG40" s="18"/>
      <c r="AH40" s="19">
        <f t="shared" si="4"/>
        <v>0</v>
      </c>
      <c r="AJ40" s="2"/>
      <c r="AK40" s="2"/>
      <c r="AL40" s="17"/>
      <c r="AM40" s="8"/>
      <c r="AN40" s="18"/>
      <c r="AO40" s="19">
        <f t="shared" si="5"/>
        <v>0</v>
      </c>
      <c r="AQ40" s="2"/>
      <c r="AR40" s="2"/>
      <c r="AS40" s="17"/>
      <c r="AT40" s="8"/>
      <c r="AU40" s="18"/>
      <c r="AV40" s="19">
        <f t="shared" si="6"/>
        <v>0</v>
      </c>
      <c r="AX40" s="2"/>
      <c r="AY40" s="2"/>
      <c r="AZ40" s="186"/>
      <c r="BA40" s="36"/>
      <c r="BB40" s="18"/>
      <c r="BC40" s="187">
        <f t="shared" si="7"/>
        <v>0</v>
      </c>
      <c r="BE40" s="2"/>
      <c r="BF40" s="2"/>
      <c r="BG40" s="17"/>
      <c r="BH40" s="8"/>
      <c r="BI40" s="18"/>
      <c r="BJ40" s="19">
        <f t="shared" si="8"/>
        <v>0</v>
      </c>
      <c r="BL40" s="2"/>
      <c r="BM40" s="2"/>
      <c r="BN40" s="17"/>
      <c r="BO40" s="8"/>
      <c r="BP40" s="18"/>
      <c r="BQ40" s="19">
        <f t="shared" si="9"/>
        <v>0</v>
      </c>
      <c r="BS40" s="2"/>
      <c r="BT40" s="2"/>
      <c r="BU40" s="17"/>
      <c r="BV40" s="8"/>
      <c r="BW40" s="18"/>
      <c r="BX40" s="19">
        <f t="shared" si="10"/>
        <v>0</v>
      </c>
      <c r="BZ40" s="2"/>
      <c r="CA40" s="2"/>
      <c r="CB40" s="17"/>
      <c r="CC40" s="8"/>
      <c r="CD40" s="18"/>
      <c r="CE40" s="19">
        <f t="shared" si="11"/>
        <v>0</v>
      </c>
      <c r="CG40" s="2"/>
      <c r="CH40" s="2"/>
      <c r="CI40" s="192"/>
      <c r="CJ40" s="36"/>
      <c r="CK40" s="18"/>
      <c r="CL40" s="19">
        <f t="shared" si="12"/>
        <v>0</v>
      </c>
      <c r="CN40" s="2"/>
      <c r="CO40" s="2"/>
      <c r="CP40" s="192"/>
      <c r="CQ40" s="36"/>
      <c r="CR40" s="18"/>
      <c r="CS40" s="19">
        <f t="shared" si="13"/>
        <v>0</v>
      </c>
    </row>
    <row r="41" spans="1:97">
      <c r="A41" s="2"/>
      <c r="B41" s="2"/>
      <c r="C41" s="17"/>
      <c r="D41" s="8"/>
      <c r="E41" s="18"/>
      <c r="F41" s="19">
        <f t="shared" si="0"/>
        <v>0</v>
      </c>
      <c r="H41" s="2"/>
      <c r="I41" s="2"/>
      <c r="J41" s="17"/>
      <c r="K41" s="8"/>
      <c r="L41" s="18"/>
      <c r="M41" s="19">
        <f t="shared" si="1"/>
        <v>0</v>
      </c>
      <c r="O41" s="2"/>
      <c r="P41" s="2"/>
      <c r="Q41" s="17"/>
      <c r="R41" s="577"/>
      <c r="S41" s="18"/>
      <c r="T41" s="19">
        <f t="shared" si="2"/>
        <v>13056</v>
      </c>
      <c r="V41" s="2"/>
      <c r="W41" s="2"/>
      <c r="X41" s="17"/>
      <c r="Y41" s="8"/>
      <c r="Z41" s="18"/>
      <c r="AA41" s="19">
        <f t="shared" si="3"/>
        <v>0</v>
      </c>
      <c r="AC41" s="2"/>
      <c r="AD41" s="2"/>
      <c r="AE41" s="17"/>
      <c r="AF41" s="8"/>
      <c r="AG41" s="18"/>
      <c r="AH41" s="19">
        <f t="shared" si="4"/>
        <v>0</v>
      </c>
      <c r="AJ41" s="2"/>
      <c r="AK41" s="2"/>
      <c r="AL41" s="17"/>
      <c r="AM41" s="8"/>
      <c r="AN41" s="18"/>
      <c r="AO41" s="19">
        <f t="shared" si="5"/>
        <v>0</v>
      </c>
      <c r="AQ41" s="2"/>
      <c r="AR41" s="2"/>
      <c r="AS41" s="17"/>
      <c r="AT41" s="8"/>
      <c r="AU41" s="18"/>
      <c r="AV41" s="19">
        <f t="shared" si="6"/>
        <v>0</v>
      </c>
      <c r="AX41" s="2"/>
      <c r="AY41" s="2"/>
      <c r="AZ41" s="186"/>
      <c r="BA41" s="36"/>
      <c r="BB41" s="18"/>
      <c r="BC41" s="187">
        <f t="shared" si="7"/>
        <v>0</v>
      </c>
      <c r="BE41" s="2"/>
      <c r="BF41" s="2"/>
      <c r="BG41" s="17"/>
      <c r="BH41" s="8"/>
      <c r="BI41" s="18"/>
      <c r="BJ41" s="19">
        <f t="shared" si="8"/>
        <v>0</v>
      </c>
      <c r="BL41" s="2"/>
      <c r="BM41" s="2"/>
      <c r="BN41" s="17"/>
      <c r="BO41" s="8"/>
      <c r="BP41" s="18"/>
      <c r="BQ41" s="19">
        <f t="shared" si="9"/>
        <v>0</v>
      </c>
      <c r="BS41" s="2"/>
      <c r="BT41" s="2"/>
      <c r="BU41" s="17"/>
      <c r="BV41" s="8"/>
      <c r="BW41" s="18"/>
      <c r="BX41" s="19">
        <f t="shared" si="10"/>
        <v>0</v>
      </c>
      <c r="BZ41" s="2"/>
      <c r="CA41" s="2"/>
      <c r="CB41" s="17"/>
      <c r="CC41" s="8"/>
      <c r="CD41" s="18"/>
      <c r="CE41" s="19">
        <f t="shared" si="11"/>
        <v>0</v>
      </c>
      <c r="CG41" s="2"/>
      <c r="CH41" s="2"/>
      <c r="CI41" s="192"/>
      <c r="CJ41" s="36"/>
      <c r="CK41" s="18"/>
      <c r="CL41" s="19">
        <f t="shared" si="12"/>
        <v>0</v>
      </c>
      <c r="CN41" s="2"/>
      <c r="CO41" s="2"/>
      <c r="CP41" s="192"/>
      <c r="CQ41" s="36"/>
      <c r="CR41" s="18"/>
      <c r="CS41" s="19">
        <f t="shared" si="13"/>
        <v>0</v>
      </c>
    </row>
    <row r="42" spans="1:97">
      <c r="A42" s="2"/>
      <c r="B42" s="2"/>
      <c r="C42" s="17"/>
      <c r="D42" s="8"/>
      <c r="E42" s="18"/>
      <c r="F42" s="19">
        <f t="shared" si="0"/>
        <v>0</v>
      </c>
      <c r="H42" s="2"/>
      <c r="I42" s="2"/>
      <c r="J42" s="17"/>
      <c r="K42" s="8"/>
      <c r="L42" s="18"/>
      <c r="M42" s="19">
        <f t="shared" si="1"/>
        <v>0</v>
      </c>
      <c r="O42" s="2"/>
      <c r="P42" s="2"/>
      <c r="Q42" s="17"/>
      <c r="R42" s="577"/>
      <c r="S42" s="18"/>
      <c r="T42" s="19">
        <f t="shared" si="2"/>
        <v>13056</v>
      </c>
      <c r="V42" s="2"/>
      <c r="W42" s="2"/>
      <c r="X42" s="17"/>
      <c r="Y42" s="8"/>
      <c r="Z42" s="18"/>
      <c r="AA42" s="19">
        <f t="shared" si="3"/>
        <v>0</v>
      </c>
      <c r="AC42" s="2"/>
      <c r="AD42" s="2"/>
      <c r="AE42" s="17"/>
      <c r="AF42" s="8"/>
      <c r="AG42" s="18"/>
      <c r="AH42" s="19">
        <f t="shared" si="4"/>
        <v>0</v>
      </c>
      <c r="AJ42" s="2"/>
      <c r="AK42" s="2"/>
      <c r="AL42" s="17"/>
      <c r="AM42" s="8"/>
      <c r="AN42" s="18"/>
      <c r="AO42" s="19">
        <f t="shared" si="5"/>
        <v>0</v>
      </c>
      <c r="AQ42" s="2"/>
      <c r="AR42" s="2"/>
      <c r="AS42" s="17"/>
      <c r="AT42" s="8"/>
      <c r="AU42" s="18"/>
      <c r="AV42" s="19">
        <f t="shared" si="6"/>
        <v>0</v>
      </c>
      <c r="AX42" s="2"/>
      <c r="AY42" s="2"/>
      <c r="AZ42" s="186"/>
      <c r="BA42" s="36"/>
      <c r="BB42" s="18"/>
      <c r="BC42" s="187">
        <f t="shared" si="7"/>
        <v>0</v>
      </c>
      <c r="BE42" s="2"/>
      <c r="BF42" s="2"/>
      <c r="BG42" s="17"/>
      <c r="BH42" s="8"/>
      <c r="BI42" s="18"/>
      <c r="BJ42" s="19">
        <f t="shared" si="8"/>
        <v>0</v>
      </c>
      <c r="BL42" s="2"/>
      <c r="BM42" s="2"/>
      <c r="BN42" s="17"/>
      <c r="BO42" s="8"/>
      <c r="BP42" s="18"/>
      <c r="BQ42" s="19">
        <f t="shared" si="9"/>
        <v>0</v>
      </c>
      <c r="BS42" s="2"/>
      <c r="BT42" s="2"/>
      <c r="BU42" s="17"/>
      <c r="BV42" s="8"/>
      <c r="BW42" s="18"/>
      <c r="BX42" s="19">
        <f t="shared" si="10"/>
        <v>0</v>
      </c>
      <c r="BZ42" s="2"/>
      <c r="CA42" s="2"/>
      <c r="CB42" s="17"/>
      <c r="CC42" s="8"/>
      <c r="CD42" s="18"/>
      <c r="CE42" s="19">
        <f t="shared" si="11"/>
        <v>0</v>
      </c>
      <c r="CG42" s="2"/>
      <c r="CH42" s="2"/>
      <c r="CI42" s="192"/>
      <c r="CJ42" s="36"/>
      <c r="CK42" s="18"/>
      <c r="CL42" s="19">
        <f t="shared" si="12"/>
        <v>0</v>
      </c>
      <c r="CN42" s="2"/>
      <c r="CO42" s="2"/>
      <c r="CP42" s="192"/>
      <c r="CQ42" s="36"/>
      <c r="CR42" s="18"/>
      <c r="CS42" s="19">
        <f t="shared" si="13"/>
        <v>0</v>
      </c>
    </row>
    <row r="43" spans="1:97">
      <c r="A43" s="2"/>
      <c r="B43" s="2"/>
      <c r="C43" s="17"/>
      <c r="D43" s="8"/>
      <c r="E43" s="18"/>
      <c r="F43" s="19">
        <f t="shared" si="0"/>
        <v>0</v>
      </c>
      <c r="H43" s="2"/>
      <c r="I43" s="2"/>
      <c r="J43" s="17"/>
      <c r="K43" s="8"/>
      <c r="L43" s="18"/>
      <c r="M43" s="19">
        <f t="shared" si="1"/>
        <v>0</v>
      </c>
      <c r="O43" s="2"/>
      <c r="P43" s="2"/>
      <c r="Q43" s="17"/>
      <c r="R43" s="577"/>
      <c r="S43" s="18"/>
      <c r="T43" s="19">
        <f t="shared" si="2"/>
        <v>13056</v>
      </c>
      <c r="V43" s="2"/>
      <c r="W43" s="2"/>
      <c r="X43" s="17"/>
      <c r="Y43" s="8"/>
      <c r="Z43" s="18"/>
      <c r="AA43" s="19">
        <f t="shared" si="3"/>
        <v>0</v>
      </c>
      <c r="AC43" s="2"/>
      <c r="AD43" s="2"/>
      <c r="AE43" s="17"/>
      <c r="AF43" s="8"/>
      <c r="AG43" s="18"/>
      <c r="AH43" s="19">
        <f t="shared" si="4"/>
        <v>0</v>
      </c>
      <c r="AJ43" s="2"/>
      <c r="AK43" s="2"/>
      <c r="AL43" s="17"/>
      <c r="AM43" s="8"/>
      <c r="AN43" s="18"/>
      <c r="AO43" s="19">
        <f t="shared" si="5"/>
        <v>0</v>
      </c>
      <c r="AQ43" s="2"/>
      <c r="AR43" s="2"/>
      <c r="AS43" s="17"/>
      <c r="AT43" s="8"/>
      <c r="AU43" s="18"/>
      <c r="AV43" s="19">
        <f t="shared" si="6"/>
        <v>0</v>
      </c>
      <c r="AX43" s="2"/>
      <c r="AY43" s="2"/>
      <c r="AZ43" s="186"/>
      <c r="BA43" s="36"/>
      <c r="BB43" s="18"/>
      <c r="BC43" s="187">
        <f t="shared" si="7"/>
        <v>0</v>
      </c>
      <c r="BE43" s="2"/>
      <c r="BF43" s="2"/>
      <c r="BG43" s="17"/>
      <c r="BH43" s="8"/>
      <c r="BI43" s="18"/>
      <c r="BJ43" s="19">
        <f t="shared" si="8"/>
        <v>0</v>
      </c>
      <c r="BL43" s="2"/>
      <c r="BM43" s="2"/>
      <c r="BN43" s="17"/>
      <c r="BO43" s="8"/>
      <c r="BP43" s="18"/>
      <c r="BQ43" s="19">
        <f t="shared" si="9"/>
        <v>0</v>
      </c>
      <c r="BS43" s="2"/>
      <c r="BT43" s="2"/>
      <c r="BU43" s="17"/>
      <c r="BV43" s="8"/>
      <c r="BW43" s="18"/>
      <c r="BX43" s="19">
        <f t="shared" si="10"/>
        <v>0</v>
      </c>
      <c r="BZ43" s="2"/>
      <c r="CA43" s="2"/>
      <c r="CB43" s="17"/>
      <c r="CC43" s="8"/>
      <c r="CD43" s="18"/>
      <c r="CE43" s="19">
        <f t="shared" si="11"/>
        <v>0</v>
      </c>
      <c r="CG43" s="8"/>
      <c r="CH43" s="2"/>
      <c r="CI43" s="17"/>
      <c r="CJ43" s="36"/>
      <c r="CK43" s="18"/>
      <c r="CL43" s="19">
        <f t="shared" si="12"/>
        <v>0</v>
      </c>
      <c r="CN43" s="8"/>
      <c r="CO43" s="2"/>
      <c r="CP43" s="17"/>
      <c r="CQ43" s="36"/>
      <c r="CR43" s="18"/>
      <c r="CS43" s="19">
        <f t="shared" si="13"/>
        <v>0</v>
      </c>
    </row>
    <row r="44" spans="1:97" ht="15.75" thickBot="1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O44" s="2"/>
      <c r="P44" s="2"/>
      <c r="Q44" s="20"/>
      <c r="R44" s="578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L44" s="20"/>
      <c r="AM44" s="21"/>
      <c r="AN44" s="21"/>
      <c r="AO44" s="22"/>
      <c r="AQ44" s="2"/>
      <c r="AR44" s="2"/>
      <c r="AS44" s="20"/>
      <c r="AT44" s="21"/>
      <c r="AU44" s="21"/>
      <c r="AV44" s="22"/>
      <c r="AX44" s="2"/>
      <c r="AY44" s="2"/>
      <c r="AZ44" s="189"/>
      <c r="BA44" s="190"/>
      <c r="BB44" s="190"/>
      <c r="BC44" s="191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0"/>
      <c r="CC44" s="21"/>
      <c r="CD44" s="21"/>
      <c r="CE44" s="22"/>
      <c r="CG44" s="2"/>
      <c r="CH44" s="2"/>
      <c r="CI44" s="193"/>
      <c r="CJ44" s="194"/>
      <c r="CK44" s="194"/>
      <c r="CL44" s="195"/>
      <c r="CN44" s="2"/>
      <c r="CO44" s="2"/>
      <c r="CP44" s="193"/>
      <c r="CQ44" s="194"/>
      <c r="CR44" s="194"/>
      <c r="CS44" s="195"/>
    </row>
    <row r="45" spans="1:97" ht="15.75" thickTop="1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8"/>
      <c r="CH45" s="2"/>
      <c r="CI45" s="30"/>
      <c r="CJ45" s="74"/>
      <c r="CK45" s="3"/>
      <c r="CL45" s="196"/>
      <c r="CN45" s="8"/>
      <c r="CO45" s="2"/>
      <c r="CP45" s="30"/>
      <c r="CQ45" s="74"/>
      <c r="CR45" s="3"/>
      <c r="CS45" s="18"/>
    </row>
    <row r="46" spans="1:97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8"/>
      <c r="CN46" s="2"/>
      <c r="CO46" s="2"/>
      <c r="CR46" s="3"/>
      <c r="CS46" s="18"/>
    </row>
    <row r="47" spans="1:97">
      <c r="CG47" s="8"/>
      <c r="CH47" s="37"/>
      <c r="CI47" s="30"/>
      <c r="CJ47" s="1"/>
      <c r="CK47" s="3"/>
      <c r="CL47" s="18"/>
      <c r="CN47" s="8"/>
      <c r="CO47" s="37"/>
      <c r="CP47" s="30"/>
      <c r="CQ47" s="1"/>
      <c r="CR47" s="3"/>
      <c r="CS47" s="18"/>
    </row>
    <row r="48" spans="1:97">
      <c r="CG48" s="2"/>
      <c r="CH48" s="2"/>
      <c r="CK48" s="3"/>
      <c r="CL48" s="18"/>
      <c r="CN48" s="2"/>
      <c r="CO48" s="2"/>
      <c r="CR48" s="3"/>
      <c r="CS48" s="18"/>
    </row>
    <row r="49" spans="85:97">
      <c r="CG49" s="2"/>
      <c r="CH49" s="2"/>
      <c r="CK49" s="3"/>
      <c r="CL49" s="18"/>
      <c r="CN49" s="2"/>
      <c r="CO49" s="2"/>
      <c r="CR49" s="3"/>
      <c r="CS49" s="18"/>
    </row>
    <row r="50" spans="85:97">
      <c r="CG50" s="2"/>
      <c r="CH50" s="2"/>
      <c r="CK50" s="3"/>
      <c r="CL50" s="18"/>
      <c r="CN50" s="2"/>
      <c r="CO50" s="2"/>
      <c r="CR50" s="3"/>
      <c r="CS50" s="18"/>
    </row>
    <row r="51" spans="85:97">
      <c r="CG51" s="2"/>
      <c r="CH51" s="2"/>
      <c r="CK51" s="3"/>
      <c r="CL51" s="18"/>
      <c r="CN51" s="2"/>
      <c r="CO51" s="2"/>
      <c r="CR51" s="3"/>
      <c r="CS51" s="18"/>
    </row>
    <row r="52" spans="85:97">
      <c r="CG52" s="2"/>
      <c r="CH52" s="2"/>
      <c r="CK52" s="3"/>
      <c r="CL52" s="18"/>
      <c r="CN52" s="2"/>
      <c r="CO52" s="2"/>
      <c r="CR52" s="3"/>
      <c r="CS52" s="18"/>
    </row>
    <row r="53" spans="85:97">
      <c r="CG53" s="2"/>
      <c r="CH53" s="2"/>
      <c r="CK53" s="3"/>
      <c r="CL53" s="18"/>
      <c r="CN53" s="2"/>
      <c r="CO53" s="2"/>
      <c r="CR53" s="3"/>
      <c r="CS53" s="18"/>
    </row>
    <row r="54" spans="85:97">
      <c r="CG54" s="2"/>
      <c r="CH54" s="2"/>
      <c r="CK54" s="3"/>
      <c r="CL54" s="18"/>
      <c r="CN54" s="2"/>
      <c r="CO54" s="2"/>
      <c r="CR54" s="3"/>
      <c r="CS54" s="18"/>
    </row>
    <row r="55" spans="85:97">
      <c r="CG55" s="2"/>
      <c r="CH55" s="2"/>
      <c r="CK55" s="3"/>
      <c r="CL55" s="18"/>
      <c r="CN55" s="2"/>
      <c r="CO55" s="2"/>
      <c r="CR55" s="3"/>
      <c r="CS55" s="18"/>
    </row>
    <row r="56" spans="85:97">
      <c r="CG56" s="2"/>
      <c r="CH56" s="2"/>
      <c r="CK56" s="3"/>
      <c r="CL56" s="18"/>
      <c r="CN56" s="2"/>
      <c r="CO56" s="2"/>
      <c r="CR56" s="3"/>
      <c r="CS56" s="18"/>
    </row>
    <row r="57" spans="85:97">
      <c r="CG57" s="2"/>
      <c r="CH57" s="2"/>
      <c r="CK57" s="3"/>
      <c r="CL57" s="18"/>
      <c r="CN57" s="2"/>
      <c r="CO57" s="2"/>
      <c r="CR57" s="3"/>
      <c r="CS57" s="18"/>
    </row>
    <row r="58" spans="85:97">
      <c r="CG58" s="2"/>
      <c r="CH58" s="2"/>
      <c r="CK58" s="3"/>
      <c r="CL58" s="18"/>
      <c r="CN58" s="2"/>
      <c r="CO58" s="2"/>
      <c r="CR58" s="3"/>
      <c r="CS58" s="18"/>
    </row>
    <row r="59" spans="85:97">
      <c r="CG59" s="2"/>
      <c r="CH59" s="2"/>
      <c r="CK59" s="3"/>
      <c r="CL59" s="18"/>
      <c r="CN59" s="2"/>
      <c r="CO59" s="2"/>
      <c r="CR59" s="3"/>
      <c r="CS59" s="18"/>
    </row>
    <row r="60" spans="85:97">
      <c r="CG60" s="2"/>
      <c r="CH60" s="2"/>
      <c r="CK60" s="3"/>
      <c r="CL60" s="18"/>
      <c r="CN60" s="2"/>
      <c r="CO60" s="2"/>
      <c r="CR60" s="3"/>
      <c r="CS60" s="18"/>
    </row>
    <row r="61" spans="85:97">
      <c r="CG61" s="2"/>
      <c r="CH61" s="2"/>
      <c r="CK61" s="3"/>
      <c r="CL61" s="18"/>
      <c r="CN61" s="2"/>
      <c r="CO61" s="2"/>
      <c r="CR61" s="3"/>
      <c r="CS61" s="18"/>
    </row>
    <row r="62" spans="85:97">
      <c r="CG62" s="2"/>
      <c r="CH62" s="2"/>
      <c r="CK62" s="3"/>
      <c r="CL62" s="18"/>
      <c r="CN62" s="2"/>
      <c r="CO62" s="2"/>
      <c r="CR62" s="3"/>
      <c r="CS62" s="18"/>
    </row>
    <row r="63" spans="85:97">
      <c r="CG63" s="2"/>
      <c r="CH63" s="2"/>
      <c r="CK63" s="3"/>
      <c r="CL63" s="18"/>
      <c r="CN63" s="2"/>
      <c r="CO63" s="2"/>
      <c r="CR63" s="3"/>
      <c r="CS63" s="18"/>
    </row>
    <row r="64" spans="85:97">
      <c r="CG64" s="2"/>
      <c r="CH64" s="2"/>
      <c r="CK64" s="3"/>
      <c r="CL64" s="18"/>
      <c r="CN64" s="2"/>
      <c r="CO64" s="2"/>
      <c r="CR64" s="3"/>
      <c r="CS64" s="18"/>
    </row>
    <row r="65" spans="1:97" ht="18.75">
      <c r="F65" s="2056"/>
      <c r="G65" s="2056"/>
      <c r="M65" s="1983">
        <f>M43+AA43+AH43+AO43+BC43+BJ43+BQ43+CL43+CS43+T43+F43+BX43+CE43+AV43</f>
        <v>13056</v>
      </c>
      <c r="N65" s="1983"/>
      <c r="CG65" s="2"/>
      <c r="CH65" s="2"/>
      <c r="CK65" s="3"/>
      <c r="CL65" s="18"/>
      <c r="CN65" s="2"/>
      <c r="CO65" s="2"/>
      <c r="CR65" s="3"/>
      <c r="CS65" s="18"/>
    </row>
    <row r="66" spans="1:97">
      <c r="AN66" s="771" t="s">
        <v>60</v>
      </c>
      <c r="CG66" s="2"/>
      <c r="CH66" s="2"/>
      <c r="CK66" s="3"/>
      <c r="CL66" s="18"/>
      <c r="CN66" s="2"/>
      <c r="CO66" s="2"/>
      <c r="CR66" s="3"/>
      <c r="CS66" s="18"/>
    </row>
    <row r="67" spans="1:97">
      <c r="CG67" s="2"/>
      <c r="CH67" s="2"/>
      <c r="CK67" s="3"/>
      <c r="CL67" s="18"/>
      <c r="CN67" s="2"/>
      <c r="CO67" s="2"/>
      <c r="CR67" s="3"/>
      <c r="CS67" s="18"/>
    </row>
    <row r="68" spans="1:97">
      <c r="CG68" s="2"/>
      <c r="CH68" s="2"/>
      <c r="CK68" s="3"/>
      <c r="CL68" s="18"/>
      <c r="CN68" s="2"/>
      <c r="CO68" s="2"/>
      <c r="CR68" s="3"/>
      <c r="CS68" s="18"/>
    </row>
    <row r="69" spans="1:97">
      <c r="CK69" s="3"/>
      <c r="CL69" s="18"/>
      <c r="CR69" s="3"/>
      <c r="CS69" s="18"/>
    </row>
    <row r="70" spans="1:97">
      <c r="CL70" s="18"/>
      <c r="CS70" s="18"/>
    </row>
    <row r="74" spans="1:97">
      <c r="A74" s="40"/>
      <c r="H74" s="40"/>
    </row>
    <row r="75" spans="1:97">
      <c r="A75" s="40"/>
      <c r="H75" s="40"/>
    </row>
    <row r="76" spans="1:97">
      <c r="A76" s="40"/>
      <c r="H76" s="40"/>
    </row>
    <row r="77" spans="1:97">
      <c r="A77" s="40"/>
      <c r="H77" s="40"/>
    </row>
    <row r="78" spans="1:97">
      <c r="A78" s="40"/>
      <c r="H78" s="40"/>
    </row>
    <row r="79" spans="1:97">
      <c r="A79" s="40"/>
      <c r="H79" s="40"/>
    </row>
    <row r="80" spans="1:97">
      <c r="A80" s="40"/>
      <c r="H80" s="40"/>
    </row>
    <row r="81" spans="1:8">
      <c r="A81" s="40"/>
      <c r="H81" s="40"/>
    </row>
    <row r="82" spans="1:8">
      <c r="A82" s="40"/>
      <c r="H82" s="40"/>
    </row>
    <row r="83" spans="1:8">
      <c r="A83" s="40"/>
      <c r="H83" s="40"/>
    </row>
    <row r="84" spans="1:8">
      <c r="A84" s="40"/>
      <c r="H84" s="40"/>
    </row>
    <row r="85" spans="1:8">
      <c r="A85" s="40"/>
      <c r="H85" s="40"/>
    </row>
    <row r="86" spans="1:8">
      <c r="A86" s="40"/>
      <c r="H86" s="40"/>
    </row>
    <row r="87" spans="1:8">
      <c r="A87" s="40"/>
      <c r="H87" s="40"/>
    </row>
    <row r="88" spans="1:8">
      <c r="A88" s="40"/>
      <c r="H88" s="40"/>
    </row>
    <row r="89" spans="1:8">
      <c r="A89" s="40"/>
      <c r="H89" s="40"/>
    </row>
    <row r="90" spans="1:8">
      <c r="A90" s="40"/>
      <c r="H90" s="40"/>
    </row>
    <row r="91" spans="1:8">
      <c r="A91" s="40"/>
      <c r="H91" s="40"/>
    </row>
    <row r="92" spans="1:8">
      <c r="A92" s="40"/>
      <c r="H92" s="40"/>
    </row>
    <row r="93" spans="1:8">
      <c r="A93" s="40"/>
      <c r="H93" s="40"/>
    </row>
    <row r="94" spans="1:8">
      <c r="A94" s="40"/>
      <c r="H94" s="40"/>
    </row>
    <row r="95" spans="1:8">
      <c r="A95" s="40"/>
      <c r="H95" s="40"/>
    </row>
    <row r="96" spans="1:8">
      <c r="A96" s="40"/>
      <c r="H96" s="40"/>
    </row>
    <row r="97" spans="1:8">
      <c r="A97" s="40"/>
      <c r="H97" s="40"/>
    </row>
    <row r="98" spans="1:8">
      <c r="A98" s="40"/>
      <c r="H98" s="40"/>
    </row>
    <row r="99" spans="1:8">
      <c r="A99" s="40"/>
      <c r="H99" s="40"/>
    </row>
    <row r="100" spans="1:8">
      <c r="A100" s="40"/>
      <c r="H100" s="40"/>
    </row>
    <row r="101" spans="1:8">
      <c r="A101" s="40"/>
      <c r="H101" s="40"/>
    </row>
    <row r="102" spans="1:8">
      <c r="A102" s="40"/>
      <c r="H102" s="40"/>
    </row>
    <row r="103" spans="1:8">
      <c r="A103" s="40"/>
      <c r="H103" s="40"/>
    </row>
    <row r="104" spans="1:8">
      <c r="A104" s="40"/>
      <c r="H104" s="40"/>
    </row>
    <row r="105" spans="1:8">
      <c r="A105" s="40"/>
      <c r="H105" s="40"/>
    </row>
    <row r="106" spans="1:8">
      <c r="A106" s="40"/>
      <c r="H106" s="40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40"/>
  <sheetViews>
    <sheetView workbookViewId="0">
      <selection activeCell="G18" sqref="G18"/>
    </sheetView>
  </sheetViews>
  <sheetFormatPr baseColWidth="10" defaultRowHeight="15"/>
  <cols>
    <col min="1" max="1" width="11.42578125" style="771"/>
    <col min="2" max="2" width="27.5703125" style="771" customWidth="1"/>
    <col min="3" max="3" width="11.42578125" style="771"/>
    <col min="4" max="4" width="14.140625" style="771" bestFit="1" customWidth="1"/>
    <col min="5" max="5" width="11.42578125" style="771"/>
    <col min="6" max="6" width="15.42578125" style="771" customWidth="1"/>
    <col min="7" max="16384" width="11.42578125" style="771"/>
  </cols>
  <sheetData>
    <row r="1" spans="1:6" ht="18.75">
      <c r="A1" s="61"/>
      <c r="B1" s="1797" t="s">
        <v>3434</v>
      </c>
      <c r="C1" s="61"/>
      <c r="D1" s="1798"/>
      <c r="E1" s="2125" t="s">
        <v>3515</v>
      </c>
      <c r="F1" s="2125"/>
    </row>
    <row r="2" spans="1:6" ht="19.5" thickBot="1">
      <c r="A2" s="61"/>
      <c r="B2" s="2126" t="s">
        <v>3516</v>
      </c>
      <c r="C2" s="2126"/>
      <c r="D2" s="2126"/>
      <c r="E2" s="2126"/>
      <c r="F2" s="1799"/>
    </row>
    <row r="3" spans="1:6" ht="27.75" customHeight="1">
      <c r="A3" s="1800"/>
      <c r="B3" s="1801"/>
      <c r="C3" s="1802"/>
      <c r="D3" s="95"/>
      <c r="E3" s="1803"/>
      <c r="F3" s="1729"/>
    </row>
    <row r="4" spans="1:6" ht="19.5" thickBot="1">
      <c r="A4" s="1804" t="s">
        <v>1</v>
      </c>
      <c r="B4" s="1805" t="s">
        <v>3441</v>
      </c>
      <c r="C4" s="1806"/>
      <c r="D4" s="1807" t="s">
        <v>2</v>
      </c>
      <c r="E4" s="1808"/>
      <c r="F4" s="1729"/>
    </row>
    <row r="5" spans="1:6" ht="16.5" thickTop="1">
      <c r="A5" s="1809">
        <v>1</v>
      </c>
      <c r="B5" s="113"/>
      <c r="C5" s="113"/>
      <c r="D5" s="1810"/>
      <c r="E5" s="1811"/>
      <c r="F5" s="1811"/>
    </row>
    <row r="6" spans="1:6" ht="15.75">
      <c r="A6" s="1809">
        <v>2</v>
      </c>
      <c r="B6" s="113" t="s">
        <v>250</v>
      </c>
      <c r="C6" s="113"/>
      <c r="D6" s="1812">
        <v>13056</v>
      </c>
      <c r="E6" s="1811"/>
      <c r="F6" s="1811"/>
    </row>
    <row r="7" spans="1:6" ht="15.75">
      <c r="A7" s="1809">
        <v>3</v>
      </c>
      <c r="B7" s="113"/>
      <c r="C7" s="113"/>
      <c r="D7" s="1812">
        <v>0</v>
      </c>
      <c r="E7" s="1811"/>
      <c r="F7" s="1811"/>
    </row>
    <row r="8" spans="1:6" ht="15.75">
      <c r="A8" s="1809"/>
      <c r="B8" s="113"/>
      <c r="C8" s="113"/>
      <c r="D8" s="1812">
        <v>0</v>
      </c>
      <c r="E8" s="1811"/>
      <c r="F8" s="1811"/>
    </row>
    <row r="9" spans="1:6" ht="15.75">
      <c r="A9" s="1809">
        <v>4</v>
      </c>
      <c r="B9" s="1813" t="s">
        <v>3517</v>
      </c>
      <c r="C9" s="113"/>
      <c r="D9" s="1812">
        <v>2864</v>
      </c>
      <c r="E9" s="1811"/>
      <c r="F9" s="1811"/>
    </row>
    <row r="10" spans="1:6" ht="15.75">
      <c r="A10" s="1809"/>
      <c r="B10" s="113" t="s">
        <v>3518</v>
      </c>
      <c r="C10" s="113"/>
      <c r="D10" s="1812">
        <v>0</v>
      </c>
      <c r="E10" s="1814"/>
      <c r="F10" s="1811"/>
    </row>
    <row r="11" spans="1:6" ht="15.75">
      <c r="A11" s="1809"/>
      <c r="B11" s="113"/>
      <c r="C11" s="113"/>
      <c r="D11" s="1812">
        <v>0</v>
      </c>
      <c r="E11" s="1757"/>
      <c r="F11" s="1811"/>
    </row>
    <row r="12" spans="1:6" ht="16.5" thickBot="1">
      <c r="A12" s="1809"/>
      <c r="B12" s="113"/>
      <c r="C12" s="113"/>
      <c r="D12" s="1812">
        <v>0</v>
      </c>
      <c r="E12" s="1811"/>
      <c r="F12" s="1811"/>
    </row>
    <row r="13" spans="1:6" ht="15.75">
      <c r="A13" s="1815"/>
      <c r="B13" s="1816"/>
      <c r="C13" s="1817"/>
      <c r="D13" s="1812">
        <v>0</v>
      </c>
      <c r="E13" s="1811"/>
      <c r="F13" s="1811"/>
    </row>
    <row r="14" spans="1:6" ht="18.75">
      <c r="A14" s="1818"/>
      <c r="B14" s="1819" t="s">
        <v>3519</v>
      </c>
      <c r="C14" s="1820"/>
      <c r="D14" s="1812">
        <v>0</v>
      </c>
      <c r="E14" s="1821"/>
      <c r="F14" s="1811"/>
    </row>
    <row r="15" spans="1:6" ht="16.5" thickBot="1">
      <c r="A15" s="1822"/>
      <c r="B15" s="1823"/>
      <c r="C15" s="1824"/>
      <c r="D15" s="1812">
        <v>0</v>
      </c>
      <c r="E15" s="1811"/>
      <c r="F15" s="1811"/>
    </row>
    <row r="16" spans="1:6" ht="15.75">
      <c r="A16" s="1809"/>
      <c r="B16" s="113"/>
      <c r="C16" s="113"/>
      <c r="D16" s="1812">
        <v>0</v>
      </c>
      <c r="E16" s="1811"/>
      <c r="F16" s="1811"/>
    </row>
    <row r="17" spans="1:6" ht="15.75">
      <c r="A17" s="1809"/>
      <c r="B17" s="113"/>
      <c r="C17" s="113"/>
      <c r="D17" s="1812">
        <v>0</v>
      </c>
      <c r="E17" s="1811"/>
      <c r="F17" s="1811"/>
    </row>
    <row r="18" spans="1:6" ht="15.75">
      <c r="A18" s="1809"/>
      <c r="B18" s="113"/>
      <c r="C18" s="113"/>
      <c r="D18" s="1812">
        <v>0</v>
      </c>
      <c r="E18" s="1811"/>
      <c r="F18" s="1811"/>
    </row>
    <row r="19" spans="1:6" ht="15.75">
      <c r="A19" s="1809"/>
      <c r="B19" s="113"/>
      <c r="C19" s="113"/>
      <c r="D19" s="1812">
        <v>0</v>
      </c>
      <c r="E19" s="1811"/>
      <c r="F19" s="1811"/>
    </row>
    <row r="20" spans="1:6" ht="15.75">
      <c r="A20" s="1809"/>
      <c r="B20" s="113"/>
      <c r="C20" s="113"/>
      <c r="D20" s="1812">
        <v>0</v>
      </c>
      <c r="E20" s="1811"/>
      <c r="F20" s="1811"/>
    </row>
    <row r="21" spans="1:6" ht="15.75">
      <c r="A21" s="1809"/>
      <c r="B21" s="113"/>
      <c r="C21" s="113"/>
      <c r="D21" s="1812">
        <v>0</v>
      </c>
      <c r="E21" s="1811"/>
      <c r="F21" s="1811"/>
    </row>
    <row r="22" spans="1:6" ht="15.75">
      <c r="A22" s="1809"/>
      <c r="B22" s="113"/>
      <c r="C22" s="113"/>
      <c r="D22" s="1812">
        <v>0</v>
      </c>
      <c r="E22" s="1811"/>
      <c r="F22" s="1811"/>
    </row>
    <row r="23" spans="1:6" ht="15.75">
      <c r="A23" s="1809"/>
      <c r="B23" s="113"/>
      <c r="C23" s="113"/>
      <c r="D23" s="1812">
        <v>0</v>
      </c>
      <c r="E23" s="1811"/>
      <c r="F23" s="1811"/>
    </row>
    <row r="24" spans="1:6" ht="15.75">
      <c r="A24" s="1809"/>
      <c r="B24" s="113"/>
      <c r="C24" s="113"/>
      <c r="D24" s="1812">
        <v>0</v>
      </c>
      <c r="E24" s="1811"/>
      <c r="F24" s="1811"/>
    </row>
    <row r="25" spans="1:6" ht="15.75">
      <c r="A25" s="1809"/>
      <c r="B25" s="113"/>
      <c r="C25" s="113"/>
      <c r="D25" s="1812">
        <v>0</v>
      </c>
      <c r="E25" s="1811"/>
      <c r="F25" s="1811"/>
    </row>
    <row r="26" spans="1:6" ht="15.75">
      <c r="A26" s="112"/>
      <c r="B26" s="113"/>
      <c r="C26" s="113"/>
      <c r="D26" s="1812">
        <v>0</v>
      </c>
      <c r="E26" s="1811"/>
      <c r="F26" s="1811"/>
    </row>
    <row r="27" spans="1:6" ht="15.75">
      <c r="A27" s="112"/>
      <c r="B27" s="113"/>
      <c r="C27" s="113"/>
      <c r="D27" s="1812">
        <v>0</v>
      </c>
      <c r="E27" s="1811"/>
      <c r="F27" s="1811"/>
    </row>
    <row r="28" spans="1:6" ht="15.75">
      <c r="A28" s="112"/>
      <c r="B28" s="113"/>
      <c r="C28" s="113"/>
      <c r="D28" s="1812">
        <v>0</v>
      </c>
      <c r="E28" s="1811"/>
      <c r="F28" s="1811"/>
    </row>
    <row r="29" spans="1:6" ht="15.75">
      <c r="A29" s="112"/>
      <c r="B29" s="113"/>
      <c r="C29" s="113"/>
      <c r="D29" s="1812">
        <v>0</v>
      </c>
      <c r="E29" s="1811"/>
      <c r="F29" s="1811"/>
    </row>
    <row r="30" spans="1:6" ht="15.75">
      <c r="A30" s="112"/>
      <c r="B30" s="113"/>
      <c r="C30" s="113"/>
      <c r="D30" s="1812">
        <v>0</v>
      </c>
      <c r="E30" s="1811"/>
      <c r="F30" s="1811"/>
    </row>
    <row r="31" spans="1:6" ht="15.75">
      <c r="A31" s="112"/>
      <c r="B31" s="113"/>
      <c r="C31" s="113"/>
      <c r="D31" s="1812">
        <v>0</v>
      </c>
      <c r="E31" s="1811"/>
      <c r="F31" s="1811"/>
    </row>
    <row r="32" spans="1:6" ht="15.75">
      <c r="A32" s="112"/>
      <c r="B32" s="113"/>
      <c r="C32" s="113"/>
      <c r="D32" s="1812">
        <v>0</v>
      </c>
      <c r="E32" s="1811"/>
      <c r="F32" s="1811"/>
    </row>
    <row r="33" spans="1:6" ht="15.75">
      <c r="A33" s="112"/>
      <c r="B33" s="113"/>
      <c r="C33" s="113"/>
      <c r="D33" s="1812">
        <v>0</v>
      </c>
      <c r="E33" s="1811"/>
      <c r="F33" s="1811"/>
    </row>
    <row r="34" spans="1:6" ht="15.75">
      <c r="A34" s="112"/>
      <c r="B34" s="113"/>
      <c r="C34" s="113"/>
      <c r="D34" s="1812">
        <v>0</v>
      </c>
      <c r="E34" s="1811"/>
      <c r="F34" s="1811"/>
    </row>
    <row r="35" spans="1:6" ht="15.75">
      <c r="A35" s="112"/>
      <c r="B35" s="113"/>
      <c r="C35" s="113"/>
      <c r="D35" s="1812">
        <v>0</v>
      </c>
      <c r="E35" s="1811"/>
      <c r="F35" s="1811"/>
    </row>
    <row r="36" spans="1:6" ht="19.5" thickBot="1">
      <c r="A36" s="2"/>
      <c r="B36" s="2127" t="s">
        <v>3471</v>
      </c>
      <c r="C36" s="2128"/>
      <c r="D36" s="1825">
        <f>SUM(D5:D35)</f>
        <v>15920</v>
      </c>
      <c r="E36" s="1811"/>
      <c r="F36" s="1811"/>
    </row>
    <row r="37" spans="1:6">
      <c r="A37" s="61"/>
      <c r="B37" s="61"/>
      <c r="C37" s="61"/>
      <c r="D37" s="1798"/>
      <c r="E37" s="61"/>
      <c r="F37" s="61"/>
    </row>
    <row r="38" spans="1:6">
      <c r="A38" s="61"/>
      <c r="B38" s="61"/>
      <c r="C38" s="61"/>
      <c r="D38" s="1798"/>
      <c r="E38" s="61"/>
      <c r="F38" s="61"/>
    </row>
    <row r="39" spans="1:6">
      <c r="A39" s="61"/>
      <c r="B39" s="61"/>
      <c r="C39" s="61"/>
      <c r="D39" s="1798"/>
      <c r="E39" s="61"/>
      <c r="F39" s="61"/>
    </row>
    <row r="40" spans="1:6" ht="15.75">
      <c r="A40" s="1826" t="s">
        <v>3520</v>
      </c>
      <c r="B40" s="61"/>
      <c r="C40" s="61"/>
      <c r="D40" s="1798"/>
      <c r="E40" s="61"/>
      <c r="F40" s="61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8" tint="-0.249977111117893"/>
  </sheetPr>
  <dimension ref="A1:M172"/>
  <sheetViews>
    <sheetView topLeftCell="A67" workbookViewId="0">
      <selection activeCell="C94" sqref="C94"/>
    </sheetView>
  </sheetViews>
  <sheetFormatPr baseColWidth="10" defaultRowHeight="15"/>
  <cols>
    <col min="1" max="1" width="11.42578125" style="418"/>
    <col min="2" max="2" width="10.5703125" style="2" customWidth="1"/>
    <col min="3" max="3" width="20.85546875" style="771" customWidth="1"/>
    <col min="4" max="5" width="11.42578125" style="771"/>
    <col min="6" max="6" width="13" style="771" customWidth="1"/>
    <col min="7" max="7" width="14.140625" style="771" customWidth="1"/>
    <col min="8" max="8" width="7.85546875" style="771" customWidth="1"/>
    <col min="9" max="11" width="11.42578125" style="771"/>
    <col min="12" max="12" width="11.42578125" style="337"/>
    <col min="13" max="16384" width="11.42578125" style="771"/>
  </cols>
  <sheetData>
    <row r="1" spans="1:13" ht="18.75">
      <c r="A1" s="368"/>
      <c r="B1" s="2045" t="s">
        <v>3523</v>
      </c>
      <c r="C1" s="2045"/>
      <c r="D1" s="2045"/>
      <c r="E1" s="2045"/>
      <c r="F1" s="2045"/>
      <c r="G1" s="61"/>
      <c r="H1" s="61"/>
    </row>
    <row r="2" spans="1:13" ht="15.75">
      <c r="A2" s="1827"/>
      <c r="B2" s="1990"/>
      <c r="C2" s="1990"/>
      <c r="D2" s="1828"/>
      <c r="E2" s="1829"/>
      <c r="F2" s="1828"/>
      <c r="G2" s="1829"/>
      <c r="H2" s="61"/>
    </row>
    <row r="3" spans="1:13" ht="35.25" customHeight="1" thickBot="1">
      <c r="A3" s="1830" t="s">
        <v>0</v>
      </c>
      <c r="B3" s="1831" t="s">
        <v>3521</v>
      </c>
      <c r="C3" s="1832" t="s">
        <v>3522</v>
      </c>
      <c r="D3" s="863" t="s">
        <v>2</v>
      </c>
      <c r="E3" s="864" t="s">
        <v>6</v>
      </c>
      <c r="F3" s="865" t="s">
        <v>7</v>
      </c>
      <c r="G3" s="866" t="s">
        <v>8</v>
      </c>
      <c r="H3" s="61"/>
    </row>
    <row r="4" spans="1:13" ht="16.5" thickTop="1">
      <c r="A4" s="1833">
        <v>41306</v>
      </c>
      <c r="B4" s="1834">
        <v>28458</v>
      </c>
      <c r="C4" s="1835" t="s">
        <v>3524</v>
      </c>
      <c r="D4" s="1714">
        <v>2221</v>
      </c>
      <c r="E4" s="1836">
        <v>41307</v>
      </c>
      <c r="F4" s="869">
        <v>2221</v>
      </c>
      <c r="G4" s="869">
        <f>D4-F4</f>
        <v>0</v>
      </c>
      <c r="H4" s="61"/>
    </row>
    <row r="5" spans="1:13" ht="15.75">
      <c r="A5" s="751"/>
      <c r="B5" s="1767">
        <v>28460</v>
      </c>
      <c r="C5" s="1837" t="s">
        <v>931</v>
      </c>
      <c r="D5" s="1490">
        <v>14518.5</v>
      </c>
      <c r="E5" s="1838">
        <v>41310</v>
      </c>
      <c r="F5" s="872">
        <v>14518.5</v>
      </c>
      <c r="G5" s="872">
        <f t="shared" ref="G5:G52" si="0">D5-F5</f>
        <v>0</v>
      </c>
      <c r="H5" s="61"/>
    </row>
    <row r="6" spans="1:13" ht="15.75">
      <c r="A6" s="751"/>
      <c r="B6" s="1767">
        <v>28461</v>
      </c>
      <c r="C6" s="1837" t="s">
        <v>1974</v>
      </c>
      <c r="D6" s="1490">
        <v>4299</v>
      </c>
      <c r="E6" s="1838">
        <v>41307</v>
      </c>
      <c r="F6" s="872">
        <v>4299</v>
      </c>
      <c r="G6" s="872">
        <f t="shared" si="0"/>
        <v>0</v>
      </c>
      <c r="H6" s="61"/>
    </row>
    <row r="7" spans="1:13" ht="15.75">
      <c r="A7" s="751"/>
      <c r="B7" s="1767">
        <v>28467</v>
      </c>
      <c r="C7" s="1837" t="s">
        <v>1623</v>
      </c>
      <c r="D7" s="872">
        <v>3412</v>
      </c>
      <c r="E7" s="1838">
        <v>41309</v>
      </c>
      <c r="F7" s="872">
        <v>3412</v>
      </c>
      <c r="G7" s="872">
        <f t="shared" si="0"/>
        <v>0</v>
      </c>
      <c r="H7" s="61"/>
      <c r="K7" s="88"/>
      <c r="L7" s="353"/>
      <c r="M7" s="88"/>
    </row>
    <row r="8" spans="1:13" ht="15.75">
      <c r="A8" s="751"/>
      <c r="B8" s="1767">
        <v>28468</v>
      </c>
      <c r="C8" s="1837" t="s">
        <v>1080</v>
      </c>
      <c r="D8" s="872">
        <v>4774</v>
      </c>
      <c r="E8" s="1838">
        <v>41307</v>
      </c>
      <c r="F8" s="872">
        <v>4774</v>
      </c>
      <c r="G8" s="872">
        <f t="shared" si="0"/>
        <v>0</v>
      </c>
      <c r="H8" s="61"/>
      <c r="K8" s="88"/>
      <c r="L8" s="353"/>
      <c r="M8" s="88"/>
    </row>
    <row r="9" spans="1:13" ht="15.75">
      <c r="A9" s="751"/>
      <c r="B9" s="1767">
        <v>28469</v>
      </c>
      <c r="C9" s="1837" t="s">
        <v>3510</v>
      </c>
      <c r="D9" s="872">
        <v>3950</v>
      </c>
      <c r="E9" s="1838">
        <v>41310</v>
      </c>
      <c r="F9" s="872">
        <v>3950</v>
      </c>
      <c r="G9" s="872">
        <f t="shared" si="0"/>
        <v>0</v>
      </c>
      <c r="H9" s="61"/>
      <c r="K9" s="88"/>
      <c r="L9" s="353"/>
      <c r="M9" s="88"/>
    </row>
    <row r="10" spans="1:13" ht="15.75">
      <c r="A10" s="751">
        <v>41307</v>
      </c>
      <c r="B10" s="1767">
        <v>28475</v>
      </c>
      <c r="C10" s="1837" t="s">
        <v>1623</v>
      </c>
      <c r="D10" s="1490">
        <v>12949</v>
      </c>
      <c r="E10" s="1838">
        <v>41309</v>
      </c>
      <c r="F10" s="872">
        <v>12949</v>
      </c>
      <c r="G10" s="872">
        <f t="shared" si="0"/>
        <v>0</v>
      </c>
      <c r="H10" s="61"/>
      <c r="K10" s="88"/>
      <c r="L10" s="353"/>
      <c r="M10" s="88"/>
    </row>
    <row r="11" spans="1:13" ht="15.75">
      <c r="A11" s="751"/>
      <c r="B11" s="1767">
        <v>28477</v>
      </c>
      <c r="C11" s="1837" t="s">
        <v>931</v>
      </c>
      <c r="D11" s="1490">
        <v>11252.5</v>
      </c>
      <c r="E11" s="1838">
        <v>41313</v>
      </c>
      <c r="F11" s="872">
        <v>11252.5</v>
      </c>
      <c r="G11" s="872">
        <f t="shared" si="0"/>
        <v>0</v>
      </c>
      <c r="H11" s="61"/>
      <c r="K11" s="88"/>
      <c r="L11" s="353"/>
      <c r="M11" s="88"/>
    </row>
    <row r="12" spans="1:13" ht="15.75">
      <c r="A12" s="751"/>
      <c r="B12" s="1767">
        <v>28483</v>
      </c>
      <c r="C12" s="1837" t="s">
        <v>3510</v>
      </c>
      <c r="D12" s="1490">
        <v>4035</v>
      </c>
      <c r="E12" s="1838">
        <v>41310</v>
      </c>
      <c r="F12" s="872">
        <v>4035</v>
      </c>
      <c r="G12" s="872">
        <f t="shared" si="0"/>
        <v>0</v>
      </c>
      <c r="H12" s="61"/>
      <c r="K12" s="88"/>
      <c r="L12" s="353"/>
      <c r="M12" s="88"/>
    </row>
    <row r="13" spans="1:13" ht="15.75">
      <c r="A13" s="751">
        <v>41308</v>
      </c>
      <c r="B13" s="1767">
        <v>28488</v>
      </c>
      <c r="C13" s="1837" t="s">
        <v>1623</v>
      </c>
      <c r="D13" s="1490">
        <v>3270</v>
      </c>
      <c r="E13" s="1838">
        <v>41309</v>
      </c>
      <c r="F13" s="872">
        <v>3270</v>
      </c>
      <c r="G13" s="872">
        <f t="shared" si="0"/>
        <v>0</v>
      </c>
      <c r="H13" s="61"/>
      <c r="K13" s="88"/>
      <c r="L13" s="353"/>
      <c r="M13" s="88"/>
    </row>
    <row r="14" spans="1:13" ht="15.75">
      <c r="A14" s="751"/>
      <c r="B14" s="1767">
        <v>28491</v>
      </c>
      <c r="C14" s="1837" t="s">
        <v>3525</v>
      </c>
      <c r="D14" s="872">
        <v>13735</v>
      </c>
      <c r="E14" s="1838">
        <v>41315</v>
      </c>
      <c r="F14" s="872">
        <v>13735</v>
      </c>
      <c r="G14" s="872">
        <f t="shared" si="0"/>
        <v>0</v>
      </c>
      <c r="H14" s="61"/>
      <c r="K14" s="88"/>
      <c r="L14" s="353"/>
      <c r="M14" s="88"/>
    </row>
    <row r="15" spans="1:13" ht="15.75">
      <c r="A15" s="751"/>
      <c r="B15" s="1767">
        <v>28494</v>
      </c>
      <c r="C15" s="1837" t="s">
        <v>3510</v>
      </c>
      <c r="D15" s="872">
        <v>1894.5</v>
      </c>
      <c r="E15" s="1838">
        <v>41310</v>
      </c>
      <c r="F15" s="872">
        <v>1894.5</v>
      </c>
      <c r="G15" s="872">
        <f t="shared" si="0"/>
        <v>0</v>
      </c>
      <c r="H15" s="61"/>
      <c r="K15" s="88"/>
      <c r="L15" s="353"/>
      <c r="M15" s="88"/>
    </row>
    <row r="16" spans="1:13" ht="15.75">
      <c r="A16" s="751">
        <v>41309</v>
      </c>
      <c r="B16" s="1767">
        <v>28500</v>
      </c>
      <c r="C16" s="1839" t="s">
        <v>3510</v>
      </c>
      <c r="D16" s="872">
        <v>1879</v>
      </c>
      <c r="E16" s="1838">
        <v>41310</v>
      </c>
      <c r="F16" s="872">
        <v>1879</v>
      </c>
      <c r="G16" s="872">
        <f t="shared" si="0"/>
        <v>0</v>
      </c>
      <c r="H16" s="61"/>
      <c r="K16" s="88"/>
      <c r="L16" s="353"/>
      <c r="M16" s="88"/>
    </row>
    <row r="17" spans="1:13" ht="15.75">
      <c r="A17" s="751">
        <v>41311</v>
      </c>
      <c r="B17" s="1767">
        <v>28503</v>
      </c>
      <c r="C17" s="1837" t="s">
        <v>625</v>
      </c>
      <c r="D17" s="872">
        <v>2720.5</v>
      </c>
      <c r="E17" s="1838">
        <v>41314</v>
      </c>
      <c r="F17" s="872">
        <v>2720.5</v>
      </c>
      <c r="G17" s="872">
        <f t="shared" si="0"/>
        <v>0</v>
      </c>
      <c r="H17" s="61"/>
      <c r="K17" s="88"/>
      <c r="L17" s="353"/>
      <c r="M17" s="88"/>
    </row>
    <row r="18" spans="1:13" ht="15.75">
      <c r="A18" s="751"/>
      <c r="B18" s="1767">
        <v>28505</v>
      </c>
      <c r="C18" s="1837" t="s">
        <v>3510</v>
      </c>
      <c r="D18" s="872">
        <v>2042.5</v>
      </c>
      <c r="E18" s="1838">
        <v>41315</v>
      </c>
      <c r="F18" s="872">
        <v>2042.5</v>
      </c>
      <c r="G18" s="872">
        <f t="shared" si="0"/>
        <v>0</v>
      </c>
      <c r="H18" s="61"/>
      <c r="K18" s="88"/>
      <c r="L18" s="353"/>
      <c r="M18" s="88"/>
    </row>
    <row r="19" spans="1:13" ht="15.75">
      <c r="A19" s="751">
        <v>41312</v>
      </c>
      <c r="B19" s="1767">
        <v>28510</v>
      </c>
      <c r="C19" s="1837" t="s">
        <v>3529</v>
      </c>
      <c r="D19" s="872">
        <v>11793</v>
      </c>
      <c r="E19" s="1838">
        <v>41317</v>
      </c>
      <c r="F19" s="872">
        <v>11793</v>
      </c>
      <c r="G19" s="872">
        <f t="shared" si="0"/>
        <v>0</v>
      </c>
      <c r="H19" s="61"/>
      <c r="K19" s="88"/>
      <c r="L19" s="353"/>
      <c r="M19" s="88"/>
    </row>
    <row r="20" spans="1:13" ht="15.75">
      <c r="A20" s="751"/>
      <c r="B20" s="1767">
        <v>28514</v>
      </c>
      <c r="C20" s="1837" t="s">
        <v>3510</v>
      </c>
      <c r="D20" s="872">
        <v>2561</v>
      </c>
      <c r="E20" s="1838">
        <v>41315</v>
      </c>
      <c r="F20" s="872">
        <v>2561</v>
      </c>
      <c r="G20" s="872">
        <f t="shared" si="0"/>
        <v>0</v>
      </c>
      <c r="H20" s="61"/>
      <c r="K20" s="88"/>
      <c r="L20" s="353"/>
      <c r="M20" s="88"/>
    </row>
    <row r="21" spans="1:13" ht="15.75">
      <c r="A21" s="751"/>
      <c r="B21" s="1767">
        <v>28517</v>
      </c>
      <c r="C21" s="1837" t="s">
        <v>1623</v>
      </c>
      <c r="D21" s="872">
        <v>9460</v>
      </c>
      <c r="E21" s="1838">
        <v>41313</v>
      </c>
      <c r="F21" s="872">
        <v>9460</v>
      </c>
      <c r="G21" s="872">
        <f t="shared" si="0"/>
        <v>0</v>
      </c>
      <c r="H21" s="61"/>
      <c r="K21" s="88"/>
      <c r="L21" s="353"/>
      <c r="M21" s="88"/>
    </row>
    <row r="22" spans="1:13" ht="15.75">
      <c r="A22" s="751">
        <v>41313</v>
      </c>
      <c r="B22" s="1767">
        <v>28520</v>
      </c>
      <c r="C22" s="1837" t="s">
        <v>1623</v>
      </c>
      <c r="D22" s="872">
        <v>10932</v>
      </c>
      <c r="E22" s="1838">
        <v>41314</v>
      </c>
      <c r="F22" s="872">
        <v>10932</v>
      </c>
      <c r="G22" s="872">
        <f t="shared" si="0"/>
        <v>0</v>
      </c>
      <c r="H22" s="61"/>
      <c r="K22" s="88"/>
      <c r="L22" s="353"/>
      <c r="M22" s="88"/>
    </row>
    <row r="23" spans="1:13" ht="15.75">
      <c r="A23" s="751"/>
      <c r="B23" s="1767">
        <v>28526</v>
      </c>
      <c r="C23" s="1837" t="s">
        <v>3510</v>
      </c>
      <c r="D23" s="872">
        <v>3800</v>
      </c>
      <c r="E23" s="1838">
        <v>41315</v>
      </c>
      <c r="F23" s="872">
        <v>3800</v>
      </c>
      <c r="G23" s="872">
        <f t="shared" si="0"/>
        <v>0</v>
      </c>
      <c r="H23" s="61"/>
      <c r="K23" s="88"/>
      <c r="L23" s="353"/>
      <c r="M23" s="88"/>
    </row>
    <row r="24" spans="1:13" ht="15.75">
      <c r="A24" s="751">
        <v>41314</v>
      </c>
      <c r="B24" s="1767">
        <v>28531</v>
      </c>
      <c r="C24" s="1837" t="s">
        <v>3529</v>
      </c>
      <c r="D24" s="872">
        <v>12138</v>
      </c>
      <c r="E24" s="1838">
        <v>41319</v>
      </c>
      <c r="F24" s="872">
        <v>12138</v>
      </c>
      <c r="G24" s="872">
        <f t="shared" si="0"/>
        <v>0</v>
      </c>
      <c r="H24" s="61"/>
      <c r="K24" s="88"/>
      <c r="L24" s="353"/>
      <c r="M24" s="88"/>
    </row>
    <row r="25" spans="1:13" ht="15.75">
      <c r="A25" s="751"/>
      <c r="B25" s="1767">
        <v>28532</v>
      </c>
      <c r="C25" s="1837" t="s">
        <v>1623</v>
      </c>
      <c r="D25" s="872">
        <v>6771</v>
      </c>
      <c r="E25" s="1838">
        <v>41317</v>
      </c>
      <c r="F25" s="872">
        <v>6771</v>
      </c>
      <c r="G25" s="872">
        <f t="shared" si="0"/>
        <v>0</v>
      </c>
      <c r="H25" s="61"/>
      <c r="K25" s="88"/>
      <c r="L25" s="353"/>
      <c r="M25" s="88"/>
    </row>
    <row r="26" spans="1:13" ht="15.75">
      <c r="A26" s="751"/>
      <c r="B26" s="1767">
        <v>28535</v>
      </c>
      <c r="C26" s="1837" t="s">
        <v>3510</v>
      </c>
      <c r="D26" s="872">
        <v>2808</v>
      </c>
      <c r="E26" s="1838">
        <v>41315</v>
      </c>
      <c r="F26" s="872">
        <v>2808</v>
      </c>
      <c r="G26" s="872">
        <f t="shared" si="0"/>
        <v>0</v>
      </c>
      <c r="H26" s="61"/>
      <c r="K26" s="88"/>
      <c r="L26" s="353"/>
      <c r="M26" s="88"/>
    </row>
    <row r="27" spans="1:13">
      <c r="A27" s="751"/>
      <c r="B27" s="1840">
        <v>28536</v>
      </c>
      <c r="C27" s="1837" t="s">
        <v>1623</v>
      </c>
      <c r="D27" s="872">
        <v>15761.5</v>
      </c>
      <c r="E27" s="1838">
        <v>41315</v>
      </c>
      <c r="F27" s="872">
        <v>15761.5</v>
      </c>
      <c r="G27" s="872">
        <f t="shared" si="0"/>
        <v>0</v>
      </c>
      <c r="H27" s="61"/>
      <c r="K27" s="88"/>
      <c r="L27" s="353"/>
      <c r="M27" s="88"/>
    </row>
    <row r="28" spans="1:13">
      <c r="A28" s="751">
        <v>41315</v>
      </c>
      <c r="B28" s="1840">
        <v>28542</v>
      </c>
      <c r="C28" s="1837" t="s">
        <v>1623</v>
      </c>
      <c r="D28" s="872">
        <v>10227</v>
      </c>
      <c r="E28" s="1838">
        <v>41317</v>
      </c>
      <c r="F28" s="872">
        <v>10227</v>
      </c>
      <c r="G28" s="872">
        <f t="shared" si="0"/>
        <v>0</v>
      </c>
      <c r="H28" s="61"/>
      <c r="K28" s="88"/>
      <c r="L28" s="353"/>
      <c r="M28" s="88"/>
    </row>
    <row r="29" spans="1:13">
      <c r="A29" s="751"/>
      <c r="B29" s="1840">
        <v>28544</v>
      </c>
      <c r="C29" s="1837" t="s">
        <v>931</v>
      </c>
      <c r="D29" s="872">
        <v>12926.5</v>
      </c>
      <c r="E29" s="1838">
        <v>41320</v>
      </c>
      <c r="F29" s="872">
        <v>12926.5</v>
      </c>
      <c r="G29" s="872">
        <f t="shared" si="0"/>
        <v>0</v>
      </c>
      <c r="H29" s="61"/>
    </row>
    <row r="30" spans="1:13">
      <c r="A30" s="751"/>
      <c r="B30" s="1840">
        <v>28549</v>
      </c>
      <c r="C30" s="1837" t="s">
        <v>3510</v>
      </c>
      <c r="D30" s="872">
        <v>3732</v>
      </c>
      <c r="E30" s="1838">
        <v>41318</v>
      </c>
      <c r="F30" s="872">
        <v>3732</v>
      </c>
      <c r="G30" s="872">
        <f t="shared" si="0"/>
        <v>0</v>
      </c>
      <c r="H30" s="61"/>
    </row>
    <row r="31" spans="1:13">
      <c r="A31" s="751">
        <v>41316</v>
      </c>
      <c r="B31" s="1840">
        <v>28554</v>
      </c>
      <c r="C31" s="1837" t="s">
        <v>1623</v>
      </c>
      <c r="D31" s="872">
        <v>7064</v>
      </c>
      <c r="E31" s="1838">
        <v>41317</v>
      </c>
      <c r="F31" s="872">
        <v>7064</v>
      </c>
      <c r="G31" s="872">
        <f t="shared" si="0"/>
        <v>0</v>
      </c>
      <c r="H31" s="61"/>
    </row>
    <row r="32" spans="1:13">
      <c r="A32" s="751"/>
      <c r="B32" s="1840">
        <v>28556</v>
      </c>
      <c r="C32" s="1837" t="s">
        <v>3530</v>
      </c>
      <c r="D32" s="872">
        <v>1352</v>
      </c>
      <c r="E32" s="1838">
        <v>41317</v>
      </c>
      <c r="F32" s="872">
        <v>1352</v>
      </c>
      <c r="G32" s="872">
        <f t="shared" si="0"/>
        <v>0</v>
      </c>
      <c r="H32" s="61"/>
    </row>
    <row r="33" spans="1:8">
      <c r="A33" s="751"/>
      <c r="B33" s="1840">
        <v>28557</v>
      </c>
      <c r="C33" s="1837" t="s">
        <v>3526</v>
      </c>
      <c r="D33" s="872">
        <v>1062.5</v>
      </c>
      <c r="E33" s="1838">
        <v>41317</v>
      </c>
      <c r="F33" s="872">
        <v>1062.5</v>
      </c>
      <c r="G33" s="872">
        <f t="shared" si="0"/>
        <v>0</v>
      </c>
      <c r="H33" s="61"/>
    </row>
    <row r="34" spans="1:8">
      <c r="A34" s="751"/>
      <c r="B34" s="1840">
        <v>28565</v>
      </c>
      <c r="C34" s="1837" t="s">
        <v>3510</v>
      </c>
      <c r="D34" s="872">
        <v>1983.5</v>
      </c>
      <c r="E34" s="1838">
        <v>41318</v>
      </c>
      <c r="F34" s="872">
        <v>1983.5</v>
      </c>
      <c r="G34" s="872">
        <f t="shared" si="0"/>
        <v>0</v>
      </c>
      <c r="H34" s="61"/>
    </row>
    <row r="35" spans="1:8">
      <c r="A35" s="751">
        <v>41317</v>
      </c>
      <c r="B35" s="1840">
        <v>28566</v>
      </c>
      <c r="C35" s="1837" t="s">
        <v>3524</v>
      </c>
      <c r="D35" s="872">
        <v>1957.5</v>
      </c>
      <c r="E35" s="1838">
        <v>41318</v>
      </c>
      <c r="F35" s="872">
        <v>1957.5</v>
      </c>
      <c r="G35" s="872">
        <f t="shared" si="0"/>
        <v>0</v>
      </c>
      <c r="H35" s="61"/>
    </row>
    <row r="36" spans="1:8">
      <c r="A36" s="751"/>
      <c r="B36" s="1840">
        <v>28567</v>
      </c>
      <c r="C36" s="1837" t="s">
        <v>931</v>
      </c>
      <c r="D36" s="872">
        <v>10866</v>
      </c>
      <c r="E36" s="1838">
        <v>41322</v>
      </c>
      <c r="F36" s="872">
        <v>10866</v>
      </c>
      <c r="G36" s="872">
        <f t="shared" si="0"/>
        <v>0</v>
      </c>
      <c r="H36" s="61"/>
    </row>
    <row r="37" spans="1:8">
      <c r="A37" s="751"/>
      <c r="B37" s="1840">
        <v>28569</v>
      </c>
      <c r="C37" s="1837" t="s">
        <v>3510</v>
      </c>
      <c r="D37" s="872">
        <v>2487</v>
      </c>
      <c r="E37" s="1838">
        <v>41318</v>
      </c>
      <c r="F37" s="872">
        <v>2487</v>
      </c>
      <c r="G37" s="872">
        <f t="shared" si="0"/>
        <v>0</v>
      </c>
      <c r="H37" s="61"/>
    </row>
    <row r="38" spans="1:8">
      <c r="A38" s="751"/>
      <c r="B38" s="1840">
        <v>28572</v>
      </c>
      <c r="C38" s="1837" t="s">
        <v>1623</v>
      </c>
      <c r="D38" s="872">
        <v>7348</v>
      </c>
      <c r="E38" s="1838">
        <v>41320</v>
      </c>
      <c r="F38" s="872">
        <v>7348</v>
      </c>
      <c r="G38" s="872">
        <f t="shared" si="0"/>
        <v>0</v>
      </c>
      <c r="H38" s="61"/>
    </row>
    <row r="39" spans="1:8">
      <c r="A39" s="751">
        <v>41318</v>
      </c>
      <c r="B39" s="1840">
        <v>28574</v>
      </c>
      <c r="C39" s="1837" t="s">
        <v>1623</v>
      </c>
      <c r="D39" s="872">
        <v>9018.5</v>
      </c>
      <c r="E39" s="1838">
        <v>41319</v>
      </c>
      <c r="F39" s="872">
        <v>9018.5</v>
      </c>
      <c r="G39" s="872">
        <f t="shared" si="0"/>
        <v>0</v>
      </c>
      <c r="H39" s="61"/>
    </row>
    <row r="40" spans="1:8">
      <c r="A40" s="751"/>
      <c r="B40" s="1840">
        <v>28575</v>
      </c>
      <c r="C40" s="1837" t="s">
        <v>3524</v>
      </c>
      <c r="D40" s="872">
        <v>1914</v>
      </c>
      <c r="E40" s="1838">
        <v>41319</v>
      </c>
      <c r="F40" s="872">
        <v>1914</v>
      </c>
      <c r="G40" s="872">
        <f t="shared" si="0"/>
        <v>0</v>
      </c>
      <c r="H40" s="61"/>
    </row>
    <row r="41" spans="1:8">
      <c r="A41" s="751">
        <v>41319</v>
      </c>
      <c r="B41" s="1840">
        <v>28583</v>
      </c>
      <c r="C41" s="1837" t="s">
        <v>1080</v>
      </c>
      <c r="D41" s="872">
        <v>3277.5</v>
      </c>
      <c r="E41" s="1838">
        <v>41320</v>
      </c>
      <c r="F41" s="872">
        <v>3277.5</v>
      </c>
      <c r="G41" s="872">
        <f t="shared" si="0"/>
        <v>0</v>
      </c>
      <c r="H41" s="61"/>
    </row>
    <row r="42" spans="1:8">
      <c r="A42" s="751"/>
      <c r="B42" s="1840">
        <v>28585</v>
      </c>
      <c r="C42" s="1837" t="s">
        <v>3510</v>
      </c>
      <c r="D42" s="872">
        <v>3817</v>
      </c>
      <c r="E42" s="1838">
        <v>41326</v>
      </c>
      <c r="F42" s="872">
        <v>3817</v>
      </c>
      <c r="G42" s="872">
        <f t="shared" si="0"/>
        <v>0</v>
      </c>
      <c r="H42" s="61"/>
    </row>
    <row r="43" spans="1:8">
      <c r="A43" s="751"/>
      <c r="B43" s="1840">
        <v>28586</v>
      </c>
      <c r="C43" s="1837" t="s">
        <v>1623</v>
      </c>
      <c r="D43" s="872">
        <v>9294.5</v>
      </c>
      <c r="E43" s="1838">
        <v>41320</v>
      </c>
      <c r="F43" s="872">
        <v>9294.5</v>
      </c>
      <c r="G43" s="872">
        <f t="shared" si="0"/>
        <v>0</v>
      </c>
      <c r="H43" s="61"/>
    </row>
    <row r="44" spans="1:8">
      <c r="A44" s="751">
        <v>41320</v>
      </c>
      <c r="B44" s="1840">
        <v>28592</v>
      </c>
      <c r="C44" s="1837" t="s">
        <v>2757</v>
      </c>
      <c r="D44" s="872">
        <v>9443</v>
      </c>
      <c r="E44" s="1838">
        <v>41322</v>
      </c>
      <c r="F44" s="872">
        <v>9443</v>
      </c>
      <c r="G44" s="872">
        <f t="shared" si="0"/>
        <v>0</v>
      </c>
      <c r="H44" s="61"/>
    </row>
    <row r="45" spans="1:8">
      <c r="A45" s="751"/>
      <c r="B45" s="1840">
        <v>28593</v>
      </c>
      <c r="C45" s="1837" t="s">
        <v>3510</v>
      </c>
      <c r="D45" s="872">
        <v>3326.5</v>
      </c>
      <c r="E45" s="1838">
        <v>41326</v>
      </c>
      <c r="F45" s="872">
        <v>3326.5</v>
      </c>
      <c r="G45" s="872">
        <f t="shared" si="0"/>
        <v>0</v>
      </c>
      <c r="H45" s="61"/>
    </row>
    <row r="46" spans="1:8">
      <c r="A46" s="751"/>
      <c r="B46" s="1840">
        <v>28594</v>
      </c>
      <c r="C46" s="1837" t="s">
        <v>1623</v>
      </c>
      <c r="D46" s="872">
        <v>18187</v>
      </c>
      <c r="E46" s="1838">
        <v>41323</v>
      </c>
      <c r="F46" s="872">
        <v>18187</v>
      </c>
      <c r="G46" s="872">
        <f t="shared" si="0"/>
        <v>0</v>
      </c>
      <c r="H46" s="61"/>
    </row>
    <row r="47" spans="1:8">
      <c r="A47" s="751"/>
      <c r="B47" s="1840">
        <v>28597</v>
      </c>
      <c r="C47" s="1837" t="s">
        <v>3510</v>
      </c>
      <c r="D47" s="872">
        <v>1271</v>
      </c>
      <c r="E47" s="1838">
        <v>41326</v>
      </c>
      <c r="F47" s="872">
        <v>1271</v>
      </c>
      <c r="G47" s="872">
        <f t="shared" si="0"/>
        <v>0</v>
      </c>
      <c r="H47" s="61"/>
    </row>
    <row r="48" spans="1:8">
      <c r="A48" s="751"/>
      <c r="B48" s="1840">
        <v>28598</v>
      </c>
      <c r="C48" s="1837" t="s">
        <v>3512</v>
      </c>
      <c r="D48" s="872">
        <v>6425.5</v>
      </c>
      <c r="E48" s="1838"/>
      <c r="F48" s="872"/>
      <c r="G48" s="872">
        <f t="shared" si="0"/>
        <v>6425.5</v>
      </c>
      <c r="H48" s="61"/>
    </row>
    <row r="49" spans="1:8">
      <c r="A49" s="751">
        <v>41321</v>
      </c>
      <c r="B49" s="1840">
        <v>28603</v>
      </c>
      <c r="C49" s="1837" t="s">
        <v>1623</v>
      </c>
      <c r="D49" s="872">
        <v>18438</v>
      </c>
      <c r="E49" s="1838">
        <v>41322</v>
      </c>
      <c r="F49" s="872">
        <v>18438</v>
      </c>
      <c r="G49" s="872">
        <f t="shared" si="0"/>
        <v>0</v>
      </c>
      <c r="H49" s="61"/>
    </row>
    <row r="50" spans="1:8">
      <c r="A50" s="751"/>
      <c r="B50" s="1840">
        <v>28605</v>
      </c>
      <c r="C50" s="1837" t="s">
        <v>3531</v>
      </c>
      <c r="D50" s="872">
        <v>11128</v>
      </c>
      <c r="E50" s="1838">
        <v>41328</v>
      </c>
      <c r="F50" s="872">
        <v>11128</v>
      </c>
      <c r="G50" s="872">
        <f t="shared" si="0"/>
        <v>0</v>
      </c>
      <c r="H50" s="61"/>
    </row>
    <row r="51" spans="1:8">
      <c r="A51" s="751"/>
      <c r="B51" s="1840"/>
      <c r="C51" s="1837" t="s">
        <v>607</v>
      </c>
      <c r="D51" s="872"/>
      <c r="E51" s="1838"/>
      <c r="F51" s="872"/>
      <c r="G51" s="872">
        <f t="shared" si="0"/>
        <v>0</v>
      </c>
      <c r="H51" s="61"/>
    </row>
    <row r="52" spans="1:8">
      <c r="A52" s="368"/>
      <c r="B52" s="27"/>
      <c r="C52" s="40" t="s">
        <v>607</v>
      </c>
      <c r="D52" s="44"/>
      <c r="E52" s="41"/>
      <c r="F52" s="44"/>
      <c r="G52" s="317">
        <f t="shared" si="0"/>
        <v>0</v>
      </c>
      <c r="H52" s="61"/>
    </row>
    <row r="53" spans="1:8">
      <c r="A53" s="2129" t="str">
        <f>B1</f>
        <v xml:space="preserve"> NOTAS DE VENTA      DE        FEBRERO       2 0 1 3</v>
      </c>
      <c r="B53" s="2129"/>
      <c r="C53" s="2129"/>
      <c r="D53" s="2129"/>
      <c r="E53" s="2129"/>
      <c r="F53" s="2129"/>
      <c r="G53" s="2129"/>
      <c r="H53" s="2129"/>
    </row>
    <row r="54" spans="1:8">
      <c r="A54" s="2129"/>
      <c r="B54" s="2129"/>
      <c r="C54" s="2129"/>
      <c r="D54" s="2129"/>
      <c r="E54" s="2129"/>
      <c r="F54" s="2129"/>
      <c r="G54" s="2129"/>
      <c r="H54" s="2129"/>
    </row>
    <row r="55" spans="1:8" ht="35.25" thickBot="1">
      <c r="A55" s="637" t="s">
        <v>0</v>
      </c>
      <c r="B55" s="1841" t="s">
        <v>3521</v>
      </c>
      <c r="C55" s="1842" t="s">
        <v>3522</v>
      </c>
      <c r="D55" s="47" t="s">
        <v>2</v>
      </c>
      <c r="E55" s="6" t="s">
        <v>6</v>
      </c>
      <c r="F55" s="55" t="s">
        <v>7</v>
      </c>
      <c r="G55" s="883" t="s">
        <v>8</v>
      </c>
      <c r="H55" s="61"/>
    </row>
    <row r="56" spans="1:8" ht="15.75" thickTop="1">
      <c r="A56" s="1843">
        <v>41321</v>
      </c>
      <c r="B56" s="1844">
        <v>28606</v>
      </c>
      <c r="C56" s="1845" t="s">
        <v>3524</v>
      </c>
      <c r="D56" s="869">
        <v>9236.5</v>
      </c>
      <c r="E56" s="1836">
        <v>41330</v>
      </c>
      <c r="F56" s="869">
        <v>9236.5</v>
      </c>
      <c r="G56" s="869">
        <f t="shared" ref="G56:G153" si="1">D56-F56</f>
        <v>0</v>
      </c>
      <c r="H56" s="61"/>
    </row>
    <row r="57" spans="1:8">
      <c r="A57" s="751"/>
      <c r="B57" s="1840">
        <v>28612</v>
      </c>
      <c r="C57" s="1837" t="s">
        <v>3510</v>
      </c>
      <c r="D57" s="872">
        <v>2641</v>
      </c>
      <c r="E57" s="1838">
        <v>41326</v>
      </c>
      <c r="F57" s="872">
        <v>2641</v>
      </c>
      <c r="G57" s="872">
        <f t="shared" si="1"/>
        <v>0</v>
      </c>
      <c r="H57" s="61"/>
    </row>
    <row r="58" spans="1:8">
      <c r="A58" s="751">
        <v>41322</v>
      </c>
      <c r="B58" s="1840">
        <v>28616</v>
      </c>
      <c r="C58" s="1837" t="s">
        <v>529</v>
      </c>
      <c r="D58" s="872">
        <v>2952</v>
      </c>
      <c r="E58" s="1838">
        <v>41325</v>
      </c>
      <c r="F58" s="872">
        <v>2952</v>
      </c>
      <c r="G58" s="872">
        <f t="shared" si="1"/>
        <v>0</v>
      </c>
      <c r="H58" s="61"/>
    </row>
    <row r="59" spans="1:8">
      <c r="A59" s="751"/>
      <c r="B59" s="1840">
        <v>28620</v>
      </c>
      <c r="C59" s="1837" t="s">
        <v>931</v>
      </c>
      <c r="D59" s="872">
        <v>8235</v>
      </c>
      <c r="E59" s="1838">
        <v>41325</v>
      </c>
      <c r="F59" s="872">
        <v>8235</v>
      </c>
      <c r="G59" s="872">
        <f t="shared" si="1"/>
        <v>0</v>
      </c>
      <c r="H59" s="61"/>
    </row>
    <row r="60" spans="1:8">
      <c r="A60" s="751"/>
      <c r="B60" s="1840">
        <v>28625</v>
      </c>
      <c r="C60" s="1837" t="s">
        <v>1623</v>
      </c>
      <c r="D60" s="872">
        <v>11794</v>
      </c>
      <c r="E60" s="1838">
        <v>41325</v>
      </c>
      <c r="F60" s="872">
        <v>11794</v>
      </c>
      <c r="G60" s="872">
        <f t="shared" si="1"/>
        <v>0</v>
      </c>
      <c r="H60" s="61"/>
    </row>
    <row r="61" spans="1:8">
      <c r="A61" s="751"/>
      <c r="B61" s="1840">
        <v>28626</v>
      </c>
      <c r="C61" s="1837" t="s">
        <v>3510</v>
      </c>
      <c r="D61" s="872">
        <v>2054</v>
      </c>
      <c r="E61" s="1838">
        <v>41326</v>
      </c>
      <c r="F61" s="872">
        <v>2054</v>
      </c>
      <c r="G61" s="872">
        <f t="shared" si="1"/>
        <v>0</v>
      </c>
      <c r="H61" s="61"/>
    </row>
    <row r="62" spans="1:8">
      <c r="A62" s="751">
        <v>41323</v>
      </c>
      <c r="B62" s="1840">
        <v>28631</v>
      </c>
      <c r="C62" s="1837" t="s">
        <v>3524</v>
      </c>
      <c r="D62" s="872">
        <v>1166</v>
      </c>
      <c r="E62" s="1838">
        <v>41324</v>
      </c>
      <c r="F62" s="872">
        <v>1166</v>
      </c>
      <c r="G62" s="872">
        <f t="shared" si="1"/>
        <v>0</v>
      </c>
      <c r="H62" s="61"/>
    </row>
    <row r="63" spans="1:8">
      <c r="A63" s="751"/>
      <c r="B63" s="1840">
        <v>28633</v>
      </c>
      <c r="C63" s="1837" t="s">
        <v>1623</v>
      </c>
      <c r="D63" s="872">
        <v>6754</v>
      </c>
      <c r="E63" s="1838">
        <v>41326</v>
      </c>
      <c r="F63" s="872">
        <v>6754</v>
      </c>
      <c r="G63" s="872">
        <f t="shared" si="1"/>
        <v>0</v>
      </c>
      <c r="H63" s="61"/>
    </row>
    <row r="64" spans="1:8">
      <c r="A64" s="751"/>
      <c r="B64" s="1840">
        <v>28634</v>
      </c>
      <c r="C64" s="1837" t="s">
        <v>3510</v>
      </c>
      <c r="D64" s="872">
        <v>2960</v>
      </c>
      <c r="E64" s="1838">
        <v>41326</v>
      </c>
      <c r="F64" s="872">
        <v>2960</v>
      </c>
      <c r="G64" s="872">
        <f t="shared" si="1"/>
        <v>0</v>
      </c>
      <c r="H64" s="61"/>
    </row>
    <row r="65" spans="1:8">
      <c r="A65" s="751">
        <v>41324</v>
      </c>
      <c r="B65" s="1840">
        <v>28638</v>
      </c>
      <c r="C65" s="1837" t="s">
        <v>1623</v>
      </c>
      <c r="D65" s="872">
        <v>3464</v>
      </c>
      <c r="E65" s="1838">
        <v>41327</v>
      </c>
      <c r="F65" s="872">
        <v>3464</v>
      </c>
      <c r="G65" s="872">
        <f t="shared" si="1"/>
        <v>0</v>
      </c>
      <c r="H65" s="61"/>
    </row>
    <row r="66" spans="1:8">
      <c r="A66" s="751"/>
      <c r="B66" s="1840">
        <v>28641</v>
      </c>
      <c r="C66" s="1837" t="s">
        <v>931</v>
      </c>
      <c r="D66" s="872">
        <v>8923.5</v>
      </c>
      <c r="E66" s="1838">
        <v>41328</v>
      </c>
      <c r="F66" s="872">
        <v>8923.5</v>
      </c>
      <c r="G66" s="872">
        <f t="shared" si="1"/>
        <v>0</v>
      </c>
      <c r="H66" s="61"/>
    </row>
    <row r="67" spans="1:8">
      <c r="A67" s="751">
        <v>41325</v>
      </c>
      <c r="B67" s="1840">
        <v>28646</v>
      </c>
      <c r="C67" s="1837" t="s">
        <v>1623</v>
      </c>
      <c r="D67" s="872">
        <v>12355</v>
      </c>
      <c r="E67" s="1838">
        <v>41326</v>
      </c>
      <c r="F67" s="872">
        <v>12355</v>
      </c>
      <c r="G67" s="872">
        <f t="shared" si="1"/>
        <v>0</v>
      </c>
      <c r="H67" s="61"/>
    </row>
    <row r="68" spans="1:8">
      <c r="A68" s="751"/>
      <c r="B68" s="1840">
        <v>28647</v>
      </c>
      <c r="C68" s="1837" t="s">
        <v>3524</v>
      </c>
      <c r="D68" s="872">
        <v>3817</v>
      </c>
      <c r="E68" s="1838">
        <v>41326</v>
      </c>
      <c r="F68" s="872">
        <v>3817</v>
      </c>
      <c r="G68" s="872">
        <f t="shared" si="1"/>
        <v>0</v>
      </c>
      <c r="H68" s="61"/>
    </row>
    <row r="69" spans="1:8">
      <c r="A69" s="751"/>
      <c r="B69" s="1840">
        <v>28651</v>
      </c>
      <c r="C69" s="1837" t="s">
        <v>3510</v>
      </c>
      <c r="D69" s="872">
        <v>2035</v>
      </c>
      <c r="E69" s="1838">
        <v>41326</v>
      </c>
      <c r="F69" s="872">
        <v>2035</v>
      </c>
      <c r="G69" s="872">
        <f t="shared" si="1"/>
        <v>0</v>
      </c>
      <c r="H69" s="61"/>
    </row>
    <row r="70" spans="1:8">
      <c r="A70" s="751">
        <v>41326</v>
      </c>
      <c r="B70" s="1840">
        <v>28655</v>
      </c>
      <c r="C70" s="1837" t="s">
        <v>3532</v>
      </c>
      <c r="D70" s="872">
        <v>8092</v>
      </c>
      <c r="E70" s="1838">
        <v>41329</v>
      </c>
      <c r="F70" s="872">
        <v>8092</v>
      </c>
      <c r="G70" s="872">
        <f t="shared" si="1"/>
        <v>0</v>
      </c>
      <c r="H70" s="61"/>
    </row>
    <row r="71" spans="1:8">
      <c r="A71" s="751"/>
      <c r="B71" s="1840">
        <v>28658</v>
      </c>
      <c r="C71" s="1837" t="s">
        <v>1623</v>
      </c>
      <c r="D71" s="872">
        <v>8486</v>
      </c>
      <c r="E71" s="1838">
        <v>41327</v>
      </c>
      <c r="F71" s="872">
        <v>8486</v>
      </c>
      <c r="G71" s="872">
        <f t="shared" si="1"/>
        <v>0</v>
      </c>
      <c r="H71" s="61"/>
    </row>
    <row r="72" spans="1:8">
      <c r="A72" s="751"/>
      <c r="B72" s="1840">
        <v>28659</v>
      </c>
      <c r="C72" s="1837" t="s">
        <v>3510</v>
      </c>
      <c r="D72" s="872">
        <v>1674</v>
      </c>
      <c r="E72" s="1838">
        <v>41330</v>
      </c>
      <c r="F72" s="872">
        <v>1674</v>
      </c>
      <c r="G72" s="872">
        <f t="shared" si="1"/>
        <v>0</v>
      </c>
      <c r="H72" s="61"/>
    </row>
    <row r="73" spans="1:8">
      <c r="A73" s="751">
        <v>41327</v>
      </c>
      <c r="B73" s="1840">
        <v>28664</v>
      </c>
      <c r="C73" s="1837" t="s">
        <v>1623</v>
      </c>
      <c r="D73" s="872">
        <v>11141.5</v>
      </c>
      <c r="E73" s="1838">
        <v>41328</v>
      </c>
      <c r="F73" s="872">
        <v>11141.5</v>
      </c>
      <c r="G73" s="872">
        <f t="shared" si="1"/>
        <v>0</v>
      </c>
      <c r="H73" s="61"/>
    </row>
    <row r="74" spans="1:8">
      <c r="A74" s="751"/>
      <c r="B74" s="1840">
        <v>28667</v>
      </c>
      <c r="C74" s="1837" t="s">
        <v>3524</v>
      </c>
      <c r="D74" s="872">
        <v>1189.5</v>
      </c>
      <c r="E74" s="1838">
        <v>41328</v>
      </c>
      <c r="F74" s="872">
        <v>1189.5</v>
      </c>
      <c r="G74" s="872">
        <f t="shared" si="1"/>
        <v>0</v>
      </c>
      <c r="H74" s="61"/>
    </row>
    <row r="75" spans="1:8">
      <c r="A75" s="751"/>
      <c r="B75" s="1840">
        <v>28669</v>
      </c>
      <c r="C75" s="1837" t="s">
        <v>3510</v>
      </c>
      <c r="D75" s="872">
        <v>3024</v>
      </c>
      <c r="E75" s="1838">
        <v>41330</v>
      </c>
      <c r="F75" s="872">
        <v>3024</v>
      </c>
      <c r="G75" s="872">
        <f t="shared" si="1"/>
        <v>0</v>
      </c>
      <c r="H75" s="61"/>
    </row>
    <row r="76" spans="1:8">
      <c r="A76" s="751"/>
      <c r="B76" s="1840">
        <v>28672</v>
      </c>
      <c r="C76" s="1837" t="s">
        <v>1623</v>
      </c>
      <c r="D76" s="872">
        <v>7071</v>
      </c>
      <c r="E76" s="1838">
        <v>41328</v>
      </c>
      <c r="F76" s="872">
        <v>7071</v>
      </c>
      <c r="G76" s="872">
        <f t="shared" si="1"/>
        <v>0</v>
      </c>
      <c r="H76" s="61"/>
    </row>
    <row r="77" spans="1:8">
      <c r="A77" s="751">
        <v>41328</v>
      </c>
      <c r="B77" s="1840">
        <v>28674</v>
      </c>
      <c r="C77" s="1837" t="s">
        <v>1623</v>
      </c>
      <c r="D77" s="872">
        <v>15546.5</v>
      </c>
      <c r="E77" s="1838">
        <v>41329</v>
      </c>
      <c r="F77" s="872">
        <v>15546.5</v>
      </c>
      <c r="G77" s="872">
        <f t="shared" si="1"/>
        <v>0</v>
      </c>
      <c r="H77" s="61"/>
    </row>
    <row r="78" spans="1:8">
      <c r="A78" s="751"/>
      <c r="B78" s="1840">
        <v>28676</v>
      </c>
      <c r="C78" s="1837" t="s">
        <v>3524</v>
      </c>
      <c r="D78" s="872">
        <v>10878</v>
      </c>
      <c r="E78" s="1838"/>
      <c r="F78" s="872"/>
      <c r="G78" s="872">
        <f t="shared" si="1"/>
        <v>10878</v>
      </c>
      <c r="H78" s="61"/>
    </row>
    <row r="79" spans="1:8">
      <c r="A79" s="751"/>
      <c r="B79" s="1840">
        <v>28678</v>
      </c>
      <c r="C79" s="1837" t="s">
        <v>3533</v>
      </c>
      <c r="D79" s="872">
        <v>13505</v>
      </c>
      <c r="E79" s="1838"/>
      <c r="F79" s="872"/>
      <c r="G79" s="872">
        <f t="shared" si="1"/>
        <v>13505</v>
      </c>
      <c r="H79" s="61"/>
    </row>
    <row r="80" spans="1:8">
      <c r="A80" s="751"/>
      <c r="B80" s="1840">
        <v>28683</v>
      </c>
      <c r="C80" s="1837" t="s">
        <v>3510</v>
      </c>
      <c r="D80" s="872">
        <v>2331</v>
      </c>
      <c r="E80" s="1838">
        <v>41330</v>
      </c>
      <c r="F80" s="872">
        <v>2331</v>
      </c>
      <c r="G80" s="872">
        <f t="shared" si="1"/>
        <v>0</v>
      </c>
      <c r="H80" s="61"/>
    </row>
    <row r="81" spans="1:8">
      <c r="A81" s="751">
        <v>41329</v>
      </c>
      <c r="B81" s="1840">
        <v>28689</v>
      </c>
      <c r="C81" s="1837" t="s">
        <v>1623</v>
      </c>
      <c r="D81" s="872">
        <v>12836.5</v>
      </c>
      <c r="E81" s="1838">
        <v>41330</v>
      </c>
      <c r="F81" s="872">
        <v>12836.5</v>
      </c>
      <c r="G81" s="872">
        <f t="shared" si="1"/>
        <v>0</v>
      </c>
      <c r="H81" s="61"/>
    </row>
    <row r="82" spans="1:8">
      <c r="A82" s="751"/>
      <c r="B82" s="1840">
        <v>28691</v>
      </c>
      <c r="C82" s="1837" t="s">
        <v>931</v>
      </c>
      <c r="D82" s="872">
        <v>11353.5</v>
      </c>
      <c r="E82" s="1838"/>
      <c r="F82" s="872"/>
      <c r="G82" s="872">
        <f t="shared" si="1"/>
        <v>11353.5</v>
      </c>
      <c r="H82" s="61"/>
    </row>
    <row r="83" spans="1:8">
      <c r="A83" s="751"/>
      <c r="B83" s="1840">
        <v>28695</v>
      </c>
      <c r="C83" s="1837" t="s">
        <v>3510</v>
      </c>
      <c r="D83" s="872">
        <v>1951</v>
      </c>
      <c r="E83" s="1838">
        <v>41330</v>
      </c>
      <c r="F83" s="872">
        <v>1951</v>
      </c>
      <c r="G83" s="872">
        <f t="shared" si="1"/>
        <v>0</v>
      </c>
      <c r="H83" s="61"/>
    </row>
    <row r="84" spans="1:8">
      <c r="A84" s="751">
        <v>41330</v>
      </c>
      <c r="B84" s="1840">
        <v>28699</v>
      </c>
      <c r="C84" s="1837" t="s">
        <v>3524</v>
      </c>
      <c r="D84" s="872">
        <v>2854</v>
      </c>
      <c r="E84" s="1838">
        <v>41331</v>
      </c>
      <c r="F84" s="872">
        <v>2854</v>
      </c>
      <c r="G84" s="872">
        <f t="shared" si="1"/>
        <v>0</v>
      </c>
      <c r="H84" s="61"/>
    </row>
    <row r="85" spans="1:8">
      <c r="A85" s="751">
        <v>41331</v>
      </c>
      <c r="B85" s="1840">
        <v>28706</v>
      </c>
      <c r="C85" s="1837" t="s">
        <v>1623</v>
      </c>
      <c r="D85" s="872">
        <v>10496.5</v>
      </c>
      <c r="E85" s="1838">
        <v>41332</v>
      </c>
      <c r="F85" s="872">
        <v>10496.5</v>
      </c>
      <c r="G85" s="872">
        <f t="shared" si="1"/>
        <v>0</v>
      </c>
      <c r="H85" s="61"/>
    </row>
    <row r="86" spans="1:8">
      <c r="A86" s="751"/>
      <c r="B86" s="1840">
        <v>28709</v>
      </c>
      <c r="C86" s="1837" t="s">
        <v>3524</v>
      </c>
      <c r="D86" s="872">
        <v>3619.5</v>
      </c>
      <c r="E86" s="1838">
        <v>41332</v>
      </c>
      <c r="F86" s="872">
        <v>3619.5</v>
      </c>
      <c r="G86" s="872">
        <f t="shared" si="1"/>
        <v>0</v>
      </c>
      <c r="H86" s="61"/>
    </row>
    <row r="87" spans="1:8">
      <c r="A87" s="751">
        <v>41332</v>
      </c>
      <c r="B87" s="1840">
        <v>28714</v>
      </c>
      <c r="C87" s="1837" t="s">
        <v>1623</v>
      </c>
      <c r="D87" s="872">
        <v>7422</v>
      </c>
      <c r="E87" s="1838"/>
      <c r="F87" s="872"/>
      <c r="G87" s="872">
        <f t="shared" si="1"/>
        <v>7422</v>
      </c>
      <c r="H87" s="61"/>
    </row>
    <row r="88" spans="1:8">
      <c r="A88" s="751"/>
      <c r="B88" s="1840">
        <v>28720</v>
      </c>
      <c r="C88" s="1837" t="s">
        <v>3510</v>
      </c>
      <c r="D88" s="872">
        <v>1670.5</v>
      </c>
      <c r="E88" s="1838"/>
      <c r="F88" s="872"/>
      <c r="G88" s="872">
        <f t="shared" si="1"/>
        <v>1670.5</v>
      </c>
      <c r="H88" s="61"/>
    </row>
    <row r="89" spans="1:8">
      <c r="A89" s="751">
        <v>41333</v>
      </c>
      <c r="B89" s="1840">
        <v>28725</v>
      </c>
      <c r="C89" s="1837" t="s">
        <v>3524</v>
      </c>
      <c r="D89" s="872">
        <v>1060</v>
      </c>
      <c r="E89" s="1838"/>
      <c r="F89" s="872"/>
      <c r="G89" s="872">
        <f t="shared" si="1"/>
        <v>1060</v>
      </c>
      <c r="H89" s="61"/>
    </row>
    <row r="90" spans="1:8">
      <c r="A90" s="751"/>
      <c r="B90" s="1840">
        <v>28726</v>
      </c>
      <c r="C90" s="1837" t="s">
        <v>931</v>
      </c>
      <c r="D90" s="872">
        <v>10899</v>
      </c>
      <c r="E90" s="1838"/>
      <c r="F90" s="872"/>
      <c r="G90" s="872">
        <f t="shared" si="1"/>
        <v>10899</v>
      </c>
      <c r="H90" s="61"/>
    </row>
    <row r="91" spans="1:8">
      <c r="A91" s="751"/>
      <c r="B91" s="1840">
        <v>28730</v>
      </c>
      <c r="C91" s="1837" t="s">
        <v>3510</v>
      </c>
      <c r="D91" s="872">
        <v>1287</v>
      </c>
      <c r="E91" s="1838"/>
      <c r="F91" s="872"/>
      <c r="G91" s="872">
        <f t="shared" si="1"/>
        <v>1287</v>
      </c>
      <c r="H91" s="61"/>
    </row>
    <row r="92" spans="1:8">
      <c r="A92" s="751"/>
      <c r="B92" s="1840">
        <v>28733</v>
      </c>
      <c r="C92" s="1837" t="s">
        <v>1623</v>
      </c>
      <c r="D92" s="872">
        <v>5172.5</v>
      </c>
      <c r="E92" s="1838"/>
      <c r="F92" s="872"/>
      <c r="G92" s="872">
        <f t="shared" si="1"/>
        <v>5172.5</v>
      </c>
      <c r="H92" s="61"/>
    </row>
    <row r="93" spans="1:8">
      <c r="A93" s="751"/>
      <c r="B93" s="1840">
        <v>28737</v>
      </c>
      <c r="C93" s="1837" t="s">
        <v>3512</v>
      </c>
      <c r="D93" s="872">
        <v>1330</v>
      </c>
      <c r="E93" s="1838"/>
      <c r="F93" s="872"/>
      <c r="G93" s="872">
        <f t="shared" si="1"/>
        <v>1330</v>
      </c>
      <c r="H93" s="61"/>
    </row>
    <row r="94" spans="1:8">
      <c r="A94" s="751"/>
      <c r="B94" s="1840"/>
      <c r="C94" s="1837"/>
      <c r="D94" s="872"/>
      <c r="E94" s="1838"/>
      <c r="F94" s="872"/>
      <c r="G94" s="872">
        <f t="shared" si="1"/>
        <v>0</v>
      </c>
      <c r="H94" s="61"/>
    </row>
    <row r="95" spans="1:8">
      <c r="A95" s="751"/>
      <c r="B95" s="1840"/>
      <c r="C95" s="1837"/>
      <c r="D95" s="872"/>
      <c r="E95" s="1838"/>
      <c r="F95" s="872"/>
      <c r="G95" s="872">
        <f t="shared" si="1"/>
        <v>0</v>
      </c>
      <c r="H95" s="61"/>
    </row>
    <row r="96" spans="1:8">
      <c r="A96" s="751"/>
      <c r="B96" s="1840"/>
      <c r="C96" s="1837"/>
      <c r="D96" s="872"/>
      <c r="E96" s="1838"/>
      <c r="F96" s="872"/>
      <c r="G96" s="872">
        <f t="shared" si="1"/>
        <v>0</v>
      </c>
      <c r="H96" s="61"/>
    </row>
    <row r="97" spans="1:8">
      <c r="A97" s="751"/>
      <c r="B97" s="1840"/>
      <c r="C97" s="1837"/>
      <c r="D97" s="872"/>
      <c r="E97" s="1838"/>
      <c r="F97" s="872"/>
      <c r="G97" s="872">
        <f t="shared" si="1"/>
        <v>0</v>
      </c>
      <c r="H97" s="61"/>
    </row>
    <row r="98" spans="1:8">
      <c r="A98" s="751"/>
      <c r="B98" s="1840"/>
      <c r="C98" s="1837"/>
      <c r="D98" s="872"/>
      <c r="E98" s="1838"/>
      <c r="F98" s="872"/>
      <c r="G98" s="872">
        <f t="shared" si="1"/>
        <v>0</v>
      </c>
      <c r="H98" s="61"/>
    </row>
    <row r="99" spans="1:8">
      <c r="A99" s="751"/>
      <c r="B99" s="1840"/>
      <c r="C99" s="1837"/>
      <c r="D99" s="872"/>
      <c r="E99" s="1838"/>
      <c r="F99" s="872"/>
      <c r="G99" s="872">
        <f t="shared" si="1"/>
        <v>0</v>
      </c>
      <c r="H99" s="61"/>
    </row>
    <row r="100" spans="1:8">
      <c r="A100" s="751"/>
      <c r="B100" s="1840"/>
      <c r="C100" s="1837"/>
      <c r="D100" s="872"/>
      <c r="E100" s="1838"/>
      <c r="F100" s="872"/>
      <c r="G100" s="872">
        <f t="shared" si="1"/>
        <v>0</v>
      </c>
      <c r="H100" s="61"/>
    </row>
    <row r="101" spans="1:8">
      <c r="A101" s="751"/>
      <c r="B101" s="1840"/>
      <c r="C101" s="1837"/>
      <c r="D101" s="872"/>
      <c r="E101" s="1838"/>
      <c r="F101" s="872"/>
      <c r="G101" s="872">
        <f t="shared" si="1"/>
        <v>0</v>
      </c>
      <c r="H101" s="61"/>
    </row>
    <row r="102" spans="1:8">
      <c r="A102" s="751"/>
      <c r="B102" s="1840"/>
      <c r="C102" s="1837"/>
      <c r="D102" s="872"/>
      <c r="E102" s="1838"/>
      <c r="F102" s="872"/>
      <c r="G102" s="872">
        <f t="shared" si="1"/>
        <v>0</v>
      </c>
      <c r="H102" s="61"/>
    </row>
    <row r="103" spans="1:8">
      <c r="A103" s="751"/>
      <c r="B103" s="1840"/>
      <c r="C103" s="1837"/>
      <c r="D103" s="872"/>
      <c r="E103" s="1838"/>
      <c r="F103" s="872"/>
      <c r="G103" s="872">
        <f t="shared" si="1"/>
        <v>0</v>
      </c>
      <c r="H103" s="61"/>
    </row>
    <row r="104" spans="1:8">
      <c r="A104" s="751"/>
      <c r="B104" s="1840"/>
      <c r="C104" s="1837" t="s">
        <v>607</v>
      </c>
      <c r="D104" s="872"/>
      <c r="E104" s="1838"/>
      <c r="F104" s="872"/>
      <c r="G104" s="872">
        <f t="shared" si="1"/>
        <v>0</v>
      </c>
      <c r="H104" s="61"/>
    </row>
    <row r="105" spans="1:8">
      <c r="A105" s="751"/>
      <c r="B105" s="1840"/>
      <c r="C105" s="1837" t="s">
        <v>607</v>
      </c>
      <c r="D105" s="872"/>
      <c r="E105" s="1838"/>
      <c r="F105" s="872"/>
      <c r="G105" s="872"/>
      <c r="H105" s="61"/>
    </row>
    <row r="106" spans="1:8">
      <c r="A106" s="2129" t="str">
        <f>A53</f>
        <v xml:space="preserve"> NOTAS DE VENTA      DE        FEBRERO       2 0 1 3</v>
      </c>
      <c r="B106" s="2129"/>
      <c r="C106" s="2129"/>
      <c r="D106" s="2129"/>
      <c r="E106" s="2129"/>
      <c r="F106" s="2129"/>
      <c r="G106" s="2129"/>
      <c r="H106" s="2129"/>
    </row>
    <row r="107" spans="1:8">
      <c r="A107" s="2129"/>
      <c r="B107" s="2129"/>
      <c r="C107" s="2129"/>
      <c r="D107" s="2129"/>
      <c r="E107" s="2129"/>
      <c r="F107" s="2129"/>
      <c r="G107" s="2129"/>
      <c r="H107" s="2129"/>
    </row>
    <row r="108" spans="1:8" ht="35.25" thickBot="1">
      <c r="A108" s="637" t="s">
        <v>0</v>
      </c>
      <c r="B108" s="1841" t="s">
        <v>3521</v>
      </c>
      <c r="C108" s="1842" t="s">
        <v>3522</v>
      </c>
      <c r="D108" s="47" t="s">
        <v>2</v>
      </c>
      <c r="E108" s="6" t="s">
        <v>6</v>
      </c>
      <c r="F108" s="55" t="s">
        <v>7</v>
      </c>
      <c r="G108" s="883" t="s">
        <v>8</v>
      </c>
      <c r="H108" s="61"/>
    </row>
    <row r="109" spans="1:8" ht="15.75" thickTop="1">
      <c r="A109" s="751"/>
      <c r="B109" s="1840"/>
      <c r="C109" s="1837"/>
      <c r="D109" s="872"/>
      <c r="E109" s="1838"/>
      <c r="F109" s="872"/>
      <c r="G109" s="872">
        <f t="shared" si="1"/>
        <v>0</v>
      </c>
      <c r="H109" s="61"/>
    </row>
    <row r="110" spans="1:8">
      <c r="A110" s="751"/>
      <c r="B110" s="1840"/>
      <c r="C110" s="1837"/>
      <c r="D110" s="872"/>
      <c r="E110" s="1838"/>
      <c r="F110" s="872"/>
      <c r="G110" s="872">
        <f t="shared" si="1"/>
        <v>0</v>
      </c>
      <c r="H110" s="61"/>
    </row>
    <row r="111" spans="1:8">
      <c r="A111" s="751"/>
      <c r="B111" s="1840"/>
      <c r="C111" s="1837"/>
      <c r="D111" s="872"/>
      <c r="E111" s="1838"/>
      <c r="F111" s="872"/>
      <c r="G111" s="872">
        <f t="shared" si="1"/>
        <v>0</v>
      </c>
      <c r="H111" s="61"/>
    </row>
    <row r="112" spans="1:8">
      <c r="A112" s="751"/>
      <c r="B112" s="1840"/>
      <c r="C112" s="1837"/>
      <c r="D112" s="872"/>
      <c r="E112" s="1838"/>
      <c r="F112" s="872"/>
      <c r="G112" s="872">
        <f t="shared" si="1"/>
        <v>0</v>
      </c>
      <c r="H112" s="61"/>
    </row>
    <row r="113" spans="1:8">
      <c r="A113" s="751"/>
      <c r="B113" s="1840"/>
      <c r="C113" s="1837"/>
      <c r="D113" s="872"/>
      <c r="E113" s="1838"/>
      <c r="F113" s="872"/>
      <c r="G113" s="872">
        <f t="shared" si="1"/>
        <v>0</v>
      </c>
      <c r="H113" s="61"/>
    </row>
    <row r="114" spans="1:8">
      <c r="A114" s="751"/>
      <c r="B114" s="1840"/>
      <c r="C114" s="1837"/>
      <c r="D114" s="872"/>
      <c r="E114" s="1838"/>
      <c r="F114" s="872"/>
      <c r="G114" s="872">
        <f t="shared" si="1"/>
        <v>0</v>
      </c>
      <c r="H114" s="61"/>
    </row>
    <row r="115" spans="1:8">
      <c r="A115" s="751"/>
      <c r="B115" s="1840"/>
      <c r="C115" s="1837"/>
      <c r="D115" s="872"/>
      <c r="E115" s="1838"/>
      <c r="F115" s="872"/>
      <c r="G115" s="872">
        <f t="shared" si="1"/>
        <v>0</v>
      </c>
      <c r="H115" s="61"/>
    </row>
    <row r="116" spans="1:8">
      <c r="A116" s="751"/>
      <c r="B116" s="1840"/>
      <c r="C116" s="1837"/>
      <c r="D116" s="872"/>
      <c r="E116" s="1838"/>
      <c r="F116" s="872"/>
      <c r="G116" s="872">
        <f t="shared" si="1"/>
        <v>0</v>
      </c>
      <c r="H116" s="61"/>
    </row>
    <row r="117" spans="1:8">
      <c r="A117" s="751"/>
      <c r="B117" s="1840"/>
      <c r="C117" s="1837"/>
      <c r="D117" s="872"/>
      <c r="E117" s="1838"/>
      <c r="F117" s="872"/>
      <c r="G117" s="872">
        <f t="shared" si="1"/>
        <v>0</v>
      </c>
      <c r="H117" s="61"/>
    </row>
    <row r="118" spans="1:8">
      <c r="A118" s="751"/>
      <c r="B118" s="1840"/>
      <c r="C118" s="1837"/>
      <c r="D118" s="872"/>
      <c r="E118" s="1838"/>
      <c r="F118" s="872"/>
      <c r="G118" s="872">
        <f t="shared" si="1"/>
        <v>0</v>
      </c>
      <c r="H118" s="61"/>
    </row>
    <row r="119" spans="1:8">
      <c r="A119" s="751"/>
      <c r="B119" s="1840"/>
      <c r="C119" s="1837"/>
      <c r="D119" s="872"/>
      <c r="E119" s="1838"/>
      <c r="F119" s="872"/>
      <c r="G119" s="872">
        <f t="shared" si="1"/>
        <v>0</v>
      </c>
      <c r="H119" s="61"/>
    </row>
    <row r="120" spans="1:8">
      <c r="A120" s="751"/>
      <c r="B120" s="1840"/>
      <c r="C120" s="1837"/>
      <c r="D120" s="872"/>
      <c r="E120" s="1838"/>
      <c r="F120" s="872"/>
      <c r="G120" s="872">
        <f t="shared" si="1"/>
        <v>0</v>
      </c>
      <c r="H120" s="61"/>
    </row>
    <row r="121" spans="1:8">
      <c r="A121" s="751"/>
      <c r="B121" s="1840"/>
      <c r="C121" s="1837"/>
      <c r="D121" s="872"/>
      <c r="E121" s="1838"/>
      <c r="F121" s="872"/>
      <c r="G121" s="872">
        <f t="shared" si="1"/>
        <v>0</v>
      </c>
      <c r="H121" s="61"/>
    </row>
    <row r="122" spans="1:8">
      <c r="A122" s="751"/>
      <c r="B122" s="1840"/>
      <c r="C122" s="1837"/>
      <c r="D122" s="872"/>
      <c r="E122" s="1838"/>
      <c r="F122" s="872"/>
      <c r="G122" s="872">
        <f t="shared" si="1"/>
        <v>0</v>
      </c>
      <c r="H122" s="61"/>
    </row>
    <row r="123" spans="1:8">
      <c r="A123" s="751"/>
      <c r="B123" s="1840"/>
      <c r="C123" s="1837"/>
      <c r="D123" s="872"/>
      <c r="E123" s="1838"/>
      <c r="F123" s="872"/>
      <c r="G123" s="872">
        <f t="shared" si="1"/>
        <v>0</v>
      </c>
      <c r="H123" s="61"/>
    </row>
    <row r="124" spans="1:8">
      <c r="A124" s="751"/>
      <c r="B124" s="1840"/>
      <c r="C124" s="1837"/>
      <c r="D124" s="872"/>
      <c r="E124" s="1838"/>
      <c r="F124" s="872"/>
      <c r="G124" s="872">
        <f t="shared" si="1"/>
        <v>0</v>
      </c>
      <c r="H124" s="61"/>
    </row>
    <row r="125" spans="1:8">
      <c r="A125" s="751"/>
      <c r="B125" s="1840"/>
      <c r="C125" s="1837"/>
      <c r="D125" s="872"/>
      <c r="E125" s="1838"/>
      <c r="F125" s="872"/>
      <c r="G125" s="872">
        <f t="shared" si="1"/>
        <v>0</v>
      </c>
      <c r="H125" s="61"/>
    </row>
    <row r="126" spans="1:8">
      <c r="A126" s="751"/>
      <c r="B126" s="1840"/>
      <c r="C126" s="1837"/>
      <c r="D126" s="872"/>
      <c r="E126" s="1838"/>
      <c r="F126" s="872"/>
      <c r="G126" s="872">
        <f t="shared" si="1"/>
        <v>0</v>
      </c>
      <c r="H126" s="61"/>
    </row>
    <row r="127" spans="1:8">
      <c r="A127" s="751"/>
      <c r="B127" s="1840"/>
      <c r="C127" s="1837"/>
      <c r="D127" s="872"/>
      <c r="E127" s="1838"/>
      <c r="F127" s="872"/>
      <c r="G127" s="872">
        <f t="shared" si="1"/>
        <v>0</v>
      </c>
      <c r="H127" s="61"/>
    </row>
    <row r="128" spans="1:8">
      <c r="A128" s="751"/>
      <c r="B128" s="1840"/>
      <c r="C128" s="1837"/>
      <c r="D128" s="872"/>
      <c r="E128" s="1838"/>
      <c r="F128" s="872"/>
      <c r="G128" s="872">
        <f t="shared" si="1"/>
        <v>0</v>
      </c>
      <c r="H128" s="61"/>
    </row>
    <row r="129" spans="1:8">
      <c r="A129" s="751"/>
      <c r="B129" s="1840"/>
      <c r="C129" s="1837"/>
      <c r="D129" s="872"/>
      <c r="E129" s="1838"/>
      <c r="F129" s="872"/>
      <c r="G129" s="872">
        <f t="shared" si="1"/>
        <v>0</v>
      </c>
      <c r="H129" s="61"/>
    </row>
    <row r="130" spans="1:8">
      <c r="A130" s="751"/>
      <c r="B130" s="1840"/>
      <c r="C130" s="1837"/>
      <c r="D130" s="872"/>
      <c r="E130" s="1838"/>
      <c r="F130" s="872"/>
      <c r="G130" s="872">
        <f t="shared" si="1"/>
        <v>0</v>
      </c>
      <c r="H130" s="61"/>
    </row>
    <row r="131" spans="1:8">
      <c r="A131" s="751"/>
      <c r="B131" s="1840"/>
      <c r="C131" s="1837"/>
      <c r="D131" s="872"/>
      <c r="E131" s="1838"/>
      <c r="F131" s="872"/>
      <c r="G131" s="872">
        <f t="shared" si="1"/>
        <v>0</v>
      </c>
      <c r="H131" s="61"/>
    </row>
    <row r="132" spans="1:8">
      <c r="A132" s="751"/>
      <c r="B132" s="1840"/>
      <c r="C132" s="1837"/>
      <c r="D132" s="872"/>
      <c r="E132" s="1838"/>
      <c r="F132" s="872"/>
      <c r="G132" s="872">
        <f t="shared" si="1"/>
        <v>0</v>
      </c>
      <c r="H132" s="61"/>
    </row>
    <row r="133" spans="1:8">
      <c r="A133" s="751"/>
      <c r="B133" s="1840"/>
      <c r="C133" s="1837"/>
      <c r="D133" s="872"/>
      <c r="E133" s="1838"/>
      <c r="F133" s="872"/>
      <c r="G133" s="872">
        <f t="shared" si="1"/>
        <v>0</v>
      </c>
      <c r="H133" s="61"/>
    </row>
    <row r="134" spans="1:8">
      <c r="A134" s="751"/>
      <c r="B134" s="1840"/>
      <c r="C134" s="1837"/>
      <c r="D134" s="872"/>
      <c r="E134" s="1838"/>
      <c r="F134" s="872"/>
      <c r="G134" s="872">
        <f t="shared" si="1"/>
        <v>0</v>
      </c>
      <c r="H134" s="61"/>
    </row>
    <row r="135" spans="1:8">
      <c r="A135" s="751"/>
      <c r="B135" s="1840"/>
      <c r="C135" s="1837"/>
      <c r="D135" s="872"/>
      <c r="E135" s="1838"/>
      <c r="F135" s="872"/>
      <c r="G135" s="872">
        <f t="shared" si="1"/>
        <v>0</v>
      </c>
      <c r="H135" s="61"/>
    </row>
    <row r="136" spans="1:8">
      <c r="A136" s="751"/>
      <c r="B136" s="1840"/>
      <c r="C136" s="1837"/>
      <c r="D136" s="872"/>
      <c r="E136" s="1838"/>
      <c r="F136" s="872"/>
      <c r="G136" s="872">
        <f t="shared" si="1"/>
        <v>0</v>
      </c>
      <c r="H136" s="61"/>
    </row>
    <row r="137" spans="1:8">
      <c r="A137" s="751"/>
      <c r="B137" s="1840"/>
      <c r="C137" s="1837"/>
      <c r="D137" s="872"/>
      <c r="E137" s="1838"/>
      <c r="F137" s="872"/>
      <c r="G137" s="872">
        <f t="shared" si="1"/>
        <v>0</v>
      </c>
      <c r="H137" s="61"/>
    </row>
    <row r="138" spans="1:8">
      <c r="A138" s="751"/>
      <c r="B138" s="1840"/>
      <c r="C138" s="1837"/>
      <c r="D138" s="872"/>
      <c r="E138" s="1838"/>
      <c r="F138" s="872"/>
      <c r="G138" s="872">
        <f t="shared" si="1"/>
        <v>0</v>
      </c>
      <c r="H138" s="61"/>
    </row>
    <row r="139" spans="1:8">
      <c r="A139" s="751"/>
      <c r="B139" s="1840"/>
      <c r="C139" s="1837"/>
      <c r="D139" s="872"/>
      <c r="E139" s="1838"/>
      <c r="F139" s="872"/>
      <c r="G139" s="872">
        <f t="shared" si="1"/>
        <v>0</v>
      </c>
      <c r="H139" s="61"/>
    </row>
    <row r="140" spans="1:8">
      <c r="A140" s="751"/>
      <c r="B140" s="1840"/>
      <c r="C140" s="1837"/>
      <c r="D140" s="872"/>
      <c r="E140" s="1838"/>
      <c r="F140" s="872"/>
      <c r="G140" s="872">
        <f t="shared" si="1"/>
        <v>0</v>
      </c>
      <c r="H140" s="61"/>
    </row>
    <row r="141" spans="1:8">
      <c r="A141" s="751"/>
      <c r="B141" s="1840"/>
      <c r="C141" s="1837"/>
      <c r="D141" s="872"/>
      <c r="E141" s="1838"/>
      <c r="F141" s="872"/>
      <c r="G141" s="872">
        <f t="shared" si="1"/>
        <v>0</v>
      </c>
      <c r="H141" s="61"/>
    </row>
    <row r="142" spans="1:8">
      <c r="A142" s="751"/>
      <c r="B142" s="1840"/>
      <c r="C142" s="1837"/>
      <c r="D142" s="872"/>
      <c r="E142" s="1838"/>
      <c r="F142" s="872"/>
      <c r="G142" s="872">
        <f t="shared" si="1"/>
        <v>0</v>
      </c>
      <c r="H142" s="61"/>
    </row>
    <row r="143" spans="1:8">
      <c r="A143" s="751"/>
      <c r="B143" s="1840"/>
      <c r="C143" s="1837"/>
      <c r="D143" s="872"/>
      <c r="E143" s="1838"/>
      <c r="F143" s="872"/>
      <c r="G143" s="872">
        <f t="shared" si="1"/>
        <v>0</v>
      </c>
      <c r="H143" s="61"/>
    </row>
    <row r="144" spans="1:8">
      <c r="A144" s="751"/>
      <c r="B144" s="1840"/>
      <c r="C144" s="1837"/>
      <c r="D144" s="872"/>
      <c r="E144" s="1838"/>
      <c r="F144" s="872"/>
      <c r="G144" s="872">
        <f t="shared" si="1"/>
        <v>0</v>
      </c>
      <c r="H144" s="61"/>
    </row>
    <row r="145" spans="1:8">
      <c r="A145" s="751"/>
      <c r="B145" s="1840"/>
      <c r="C145" s="1837"/>
      <c r="D145" s="872"/>
      <c r="E145" s="1838"/>
      <c r="F145" s="872"/>
      <c r="G145" s="872">
        <f t="shared" si="1"/>
        <v>0</v>
      </c>
      <c r="H145" s="61"/>
    </row>
    <row r="146" spans="1:8">
      <c r="A146" s="751"/>
      <c r="B146" s="1840"/>
      <c r="C146" s="1837"/>
      <c r="D146" s="872"/>
      <c r="E146" s="1838"/>
      <c r="F146" s="872"/>
      <c r="G146" s="872">
        <f t="shared" si="1"/>
        <v>0</v>
      </c>
      <c r="H146" s="61"/>
    </row>
    <row r="147" spans="1:8">
      <c r="A147" s="751"/>
      <c r="B147" s="1840"/>
      <c r="C147" s="1837"/>
      <c r="D147" s="872"/>
      <c r="E147" s="1838"/>
      <c r="F147" s="872"/>
      <c r="G147" s="872">
        <f t="shared" si="1"/>
        <v>0</v>
      </c>
      <c r="H147" s="61"/>
    </row>
    <row r="148" spans="1:8">
      <c r="A148" s="751"/>
      <c r="B148" s="1840"/>
      <c r="C148" s="1837"/>
      <c r="D148" s="872"/>
      <c r="E148" s="1838"/>
      <c r="F148" s="872"/>
      <c r="G148" s="872">
        <f t="shared" si="1"/>
        <v>0</v>
      </c>
      <c r="H148" s="61"/>
    </row>
    <row r="149" spans="1:8">
      <c r="A149" s="751"/>
      <c r="B149" s="1840"/>
      <c r="C149" s="1837"/>
      <c r="D149" s="872"/>
      <c r="E149" s="1838"/>
      <c r="F149" s="872"/>
      <c r="G149" s="872">
        <f t="shared" si="1"/>
        <v>0</v>
      </c>
      <c r="H149" s="61"/>
    </row>
    <row r="150" spans="1:8">
      <c r="A150" s="751"/>
      <c r="B150" s="1840"/>
      <c r="C150" s="1837"/>
      <c r="D150" s="872"/>
      <c r="E150" s="1838"/>
      <c r="F150" s="872"/>
      <c r="G150" s="872">
        <f t="shared" si="1"/>
        <v>0</v>
      </c>
      <c r="H150" s="61"/>
    </row>
    <row r="151" spans="1:8">
      <c r="A151" s="751"/>
      <c r="B151" s="1840"/>
      <c r="C151" s="1837"/>
      <c r="D151" s="872"/>
      <c r="E151" s="1838"/>
      <c r="F151" s="872"/>
      <c r="G151" s="872">
        <f t="shared" si="1"/>
        <v>0</v>
      </c>
      <c r="H151" s="61"/>
    </row>
    <row r="152" spans="1:8">
      <c r="A152" s="751"/>
      <c r="B152" s="1840"/>
      <c r="C152" s="1837"/>
      <c r="D152" s="872"/>
      <c r="E152" s="1838"/>
      <c r="F152" s="872"/>
      <c r="G152" s="872">
        <f t="shared" si="1"/>
        <v>0</v>
      </c>
      <c r="H152" s="61"/>
    </row>
    <row r="153" spans="1:8">
      <c r="A153" s="751"/>
      <c r="B153" s="1840"/>
      <c r="C153" s="1837"/>
      <c r="D153" s="872"/>
      <c r="E153" s="1838"/>
      <c r="F153" s="872"/>
      <c r="G153" s="872">
        <f t="shared" si="1"/>
        <v>0</v>
      </c>
      <c r="H153" s="61"/>
    </row>
    <row r="154" spans="1:8" ht="15.75" thickBot="1">
      <c r="A154" s="1846"/>
      <c r="B154" s="1058"/>
      <c r="C154" s="1847"/>
      <c r="D154" s="59"/>
      <c r="E154" s="1848"/>
      <c r="F154" s="59"/>
      <c r="G154" s="59"/>
      <c r="H154" s="61"/>
    </row>
    <row r="155" spans="1:8" ht="15.75" thickTop="1">
      <c r="A155" s="1849"/>
      <c r="B155" s="1850"/>
      <c r="C155" s="61"/>
      <c r="D155" s="1798">
        <f>SUM(D4:D154)</f>
        <v>552801</v>
      </c>
      <c r="E155" s="1798"/>
      <c r="F155" s="1798">
        <f>SUM(F4:F154)</f>
        <v>481798</v>
      </c>
      <c r="G155" s="1798"/>
      <c r="H155" s="61"/>
    </row>
    <row r="156" spans="1:8">
      <c r="A156" s="1849"/>
      <c r="B156" s="1850"/>
      <c r="C156" s="61"/>
      <c r="D156" s="1798"/>
      <c r="E156" s="61"/>
      <c r="F156" s="1798"/>
      <c r="G156" s="1798"/>
      <c r="H156" s="61"/>
    </row>
    <row r="157" spans="1:8" ht="30">
      <c r="A157" s="1849"/>
      <c r="B157" s="1850"/>
      <c r="C157" s="61"/>
      <c r="D157" s="62" t="s">
        <v>62</v>
      </c>
      <c r="E157" s="61"/>
      <c r="F157" s="63" t="s">
        <v>63</v>
      </c>
      <c r="G157" s="1798"/>
      <c r="H157" s="61"/>
    </row>
    <row r="158" spans="1:8" ht="15.75" thickBot="1">
      <c r="A158" s="1849"/>
      <c r="B158" s="1850"/>
      <c r="C158" s="61"/>
      <c r="D158" s="62"/>
      <c r="E158" s="61"/>
      <c r="F158" s="63"/>
      <c r="G158" s="1798"/>
      <c r="H158" s="61"/>
    </row>
    <row r="159" spans="1:8" ht="21.75" thickBot="1">
      <c r="A159" s="1849"/>
      <c r="B159" s="1850"/>
      <c r="C159" s="61"/>
      <c r="D159" s="1985">
        <f>D155-F155</f>
        <v>71003</v>
      </c>
      <c r="E159" s="1986"/>
      <c r="F159" s="1987"/>
      <c r="G159" s="61"/>
      <c r="H159" s="61"/>
    </row>
    <row r="160" spans="1:8">
      <c r="A160" s="1849"/>
      <c r="B160" s="1850"/>
      <c r="C160" s="61"/>
      <c r="D160" s="61"/>
      <c r="E160" s="61"/>
      <c r="F160" s="61"/>
      <c r="G160" s="61"/>
      <c r="H160" s="61"/>
    </row>
    <row r="161" spans="1:8" ht="18.75">
      <c r="A161" s="1849"/>
      <c r="B161" s="1850"/>
      <c r="C161" s="61"/>
      <c r="D161" s="1988" t="s">
        <v>64</v>
      </c>
      <c r="E161" s="1988"/>
      <c r="F161" s="1988"/>
      <c r="G161" s="61"/>
      <c r="H161" s="61"/>
    </row>
    <row r="162" spans="1:8">
      <c r="A162" s="1849"/>
      <c r="B162" s="1850"/>
      <c r="C162" s="61"/>
      <c r="D162" s="61"/>
      <c r="E162" s="61"/>
      <c r="F162" s="61"/>
      <c r="G162" s="61"/>
      <c r="H162" s="61"/>
    </row>
    <row r="163" spans="1:8">
      <c r="A163" s="1849"/>
      <c r="B163" s="1850"/>
      <c r="C163" s="61"/>
      <c r="D163" s="1798"/>
      <c r="E163" s="61"/>
      <c r="F163" s="1798"/>
      <c r="G163" s="61"/>
      <c r="H163" s="61"/>
    </row>
    <row r="164" spans="1:8">
      <c r="A164" s="1851"/>
      <c r="B164" s="1850"/>
      <c r="C164" s="61"/>
      <c r="D164" s="61"/>
      <c r="E164" s="61"/>
      <c r="F164" s="61"/>
      <c r="G164" s="61"/>
      <c r="H164" s="61"/>
    </row>
    <row r="165" spans="1:8">
      <c r="A165" s="1851"/>
      <c r="B165" s="1850"/>
      <c r="C165" s="61"/>
      <c r="D165" s="61"/>
      <c r="E165" s="61"/>
      <c r="F165" s="61"/>
      <c r="G165" s="61"/>
      <c r="H165" s="61"/>
    </row>
    <row r="166" spans="1:8">
      <c r="A166" s="1851"/>
      <c r="B166" s="1850"/>
      <c r="C166" s="61"/>
      <c r="D166" s="61"/>
      <c r="E166" s="61"/>
      <c r="F166" s="61"/>
      <c r="G166" s="61"/>
      <c r="H166" s="61"/>
    </row>
    <row r="167" spans="1:8">
      <c r="A167" s="1851"/>
      <c r="B167" s="1850"/>
      <c r="C167" s="61"/>
      <c r="D167" s="61"/>
      <c r="E167" s="61"/>
      <c r="F167" s="61"/>
      <c r="G167" s="61"/>
      <c r="H167" s="61"/>
    </row>
    <row r="168" spans="1:8">
      <c r="A168" s="1851"/>
      <c r="B168" s="1850"/>
      <c r="C168" s="61"/>
      <c r="D168" s="61"/>
      <c r="E168" s="61"/>
      <c r="F168" s="61"/>
      <c r="G168" s="61"/>
      <c r="H168" s="61"/>
    </row>
    <row r="169" spans="1:8">
      <c r="A169" s="1851"/>
      <c r="B169" s="1850"/>
      <c r="C169" s="61"/>
      <c r="D169" s="61"/>
      <c r="E169" s="61"/>
      <c r="F169" s="61"/>
      <c r="G169" s="61"/>
      <c r="H169" s="61"/>
    </row>
    <row r="170" spans="1:8">
      <c r="A170" s="1851"/>
      <c r="B170" s="1850"/>
      <c r="C170" s="61"/>
      <c r="D170" s="61"/>
      <c r="E170" s="61"/>
      <c r="F170" s="61"/>
      <c r="G170" s="61"/>
      <c r="H170" s="61"/>
    </row>
    <row r="171" spans="1:8">
      <c r="A171" s="1851"/>
      <c r="B171" s="1850"/>
      <c r="C171" s="61"/>
      <c r="D171" s="61"/>
      <c r="E171" s="61"/>
      <c r="F171" s="61"/>
      <c r="G171" s="61"/>
      <c r="H171" s="61"/>
    </row>
    <row r="172" spans="1:8">
      <c r="A172" s="1851"/>
      <c r="B172" s="1850"/>
      <c r="C172" s="61"/>
      <c r="D172" s="61"/>
      <c r="E172" s="61"/>
      <c r="F172" s="61"/>
      <c r="G172" s="61"/>
      <c r="H172" s="61"/>
    </row>
  </sheetData>
  <mergeCells count="6">
    <mergeCell ref="D161:F161"/>
    <mergeCell ref="B1:F1"/>
    <mergeCell ref="B2:C2"/>
    <mergeCell ref="A53:H54"/>
    <mergeCell ref="A106:H107"/>
    <mergeCell ref="D159:F15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Hoja9</vt:lpstr>
      <vt:lpstr>Hoja10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2013-04-16T19:42:38Z</cp:lastPrinted>
  <dcterms:created xsi:type="dcterms:W3CDTF">2008-08-15T16:32:34Z</dcterms:created>
  <dcterms:modified xsi:type="dcterms:W3CDTF">2013-05-06T14:03:09Z</dcterms:modified>
</cp:coreProperties>
</file>